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zou\Desktop\21014\"/>
    </mc:Choice>
  </mc:AlternateContent>
  <xr:revisionPtr revIDLastSave="0" documentId="13_ncr:1_{5967090B-259E-4FA4-9116-D785C59DAD5D}" xr6:coauthVersionLast="45" xr6:coauthVersionMax="45" xr10:uidLastSave="{00000000-0000-0000-0000-000000000000}"/>
  <bookViews>
    <workbookView xWindow="-120" yWindow="-120" windowWidth="29040" windowHeight="15840" xr2:uid="{9FB81458-670E-44B4-A8F4-74D0CE165F17}"/>
  </bookViews>
  <sheets>
    <sheet name="above fnd pcts" sheetId="1" r:id="rId1"/>
    <sheet name="transp" sheetId="2" state="hidden" r:id="rId2"/>
    <sheet name="rates20Q4" sheetId="3" state="hidden" r:id="rId3"/>
    <sheet name="21Q1f" sheetId="5" state="hidden" r:id="rId4"/>
    <sheet name="21Q2" sheetId="6" state="hidden" r:id="rId5"/>
    <sheet name="21Q3" sheetId="8" state="hidden" r:id="rId6"/>
    <sheet name="21Q3c" sheetId="9" state="hidden" r:id="rId7"/>
    <sheet name="21Q4" sheetId="10" r:id="rId8"/>
    <sheet name="compare" sheetId="11" r:id="rId9"/>
  </sheets>
  <definedNames>
    <definedName name="_xlnm._FilterDatabase" localSheetId="3" hidden="1">'21Q1f'!$A$9:$AF$948</definedName>
    <definedName name="_xlnm._FilterDatabase" localSheetId="4" hidden="1">'21Q2'!$A$9:$AF$1069</definedName>
    <definedName name="_xlnm._FilterDatabase" localSheetId="5" hidden="1">'21Q3'!$A$9:$AH$1069</definedName>
    <definedName name="_xlnm._FilterDatabase" localSheetId="6" hidden="1">'21Q3c'!$A$9:$AG$1069</definedName>
    <definedName name="_xlnm._FilterDatabase" localSheetId="7" hidden="1">'21Q4'!$A$9:$AH$1160</definedName>
    <definedName name="_xlnm._FilterDatabase" localSheetId="0" hidden="1">'above fnd pcts'!$A$9:$V$448</definedName>
    <definedName name="_xlnm._FilterDatabase" localSheetId="8" hidden="1">compare!$A$9:$AC$1160</definedName>
    <definedName name="_xlnm._FilterDatabase" localSheetId="2" hidden="1">rates20Q4!$A$9:$N$1044</definedName>
    <definedName name="rates20Q4">rates20Q4!$B$10:$N$1044</definedName>
    <definedName name="rates21Q1f">'21Q1f'!$B$10:$AF$948</definedName>
    <definedName name="rates21Q2">'21Q2'!$B$10:$AF$1069</definedName>
    <definedName name="rates21Q3">'21Q3'!$B$10:$AF$1069</definedName>
    <definedName name="rates21Q3c">'21Q3c'!$B$10:$AF$1069</definedName>
    <definedName name="rates21Q4">'21Q4'!$B$10:$AF$1160</definedName>
    <definedName name="transp">transp!$A$10:$B$22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3" i="2" l="1"/>
  <c r="B27" i="2" s="1"/>
  <c r="AA1160" i="11"/>
  <c r="AA1159" i="11"/>
  <c r="AA1158" i="11"/>
  <c r="AA1157" i="11"/>
  <c r="AA1156" i="11"/>
  <c r="AA1155" i="11"/>
  <c r="AA1154" i="11"/>
  <c r="AA1153" i="11"/>
  <c r="AA1152" i="11"/>
  <c r="AA1151" i="11"/>
  <c r="AA1150" i="11"/>
  <c r="AA1149" i="11"/>
  <c r="AA1148" i="11"/>
  <c r="AA1147" i="11"/>
  <c r="AA1146" i="11"/>
  <c r="AA1145" i="11"/>
  <c r="AA1144" i="11"/>
  <c r="AA1143" i="11"/>
  <c r="AA1142" i="11"/>
  <c r="AA1141" i="11"/>
  <c r="AA1140" i="11"/>
  <c r="AA1139" i="11"/>
  <c r="AA1138" i="11"/>
  <c r="AA1137" i="11"/>
  <c r="AA1136" i="11"/>
  <c r="AA1135" i="11"/>
  <c r="AA1134" i="11"/>
  <c r="AA1133" i="11"/>
  <c r="AA1132" i="11"/>
  <c r="AA1131" i="11"/>
  <c r="AA1130" i="11"/>
  <c r="AA1129" i="11"/>
  <c r="AA1128" i="11"/>
  <c r="AA1127" i="11"/>
  <c r="AA1126" i="11"/>
  <c r="AA1125" i="11"/>
  <c r="AA1124" i="11"/>
  <c r="AA1123" i="11"/>
  <c r="AA1122" i="11"/>
  <c r="AA1121" i="11"/>
  <c r="AA1120" i="11"/>
  <c r="AA1119" i="11"/>
  <c r="AA1118" i="11"/>
  <c r="AA1117" i="11"/>
  <c r="AA1116" i="11"/>
  <c r="AA1115" i="11"/>
  <c r="AA1114" i="11"/>
  <c r="AA1113" i="11"/>
  <c r="AA1112" i="11"/>
  <c r="AA1111" i="11"/>
  <c r="AA1110" i="11"/>
  <c r="AA1109" i="11"/>
  <c r="AA1108" i="11"/>
  <c r="AA1107" i="11"/>
  <c r="AA1106" i="11"/>
  <c r="AA1105" i="11"/>
  <c r="AA1104" i="11"/>
  <c r="AA1103" i="11"/>
  <c r="AA1102" i="11"/>
  <c r="AA1101" i="11"/>
  <c r="AA1100" i="11"/>
  <c r="AA1099" i="11"/>
  <c r="AA1098" i="11"/>
  <c r="AA1097" i="11"/>
  <c r="AA1096" i="11"/>
  <c r="AA1095" i="11"/>
  <c r="AA1094" i="11"/>
  <c r="AA1093" i="11"/>
  <c r="AA1092" i="11"/>
  <c r="AA1091" i="11"/>
  <c r="AA1090" i="11"/>
  <c r="AA1089" i="11"/>
  <c r="AA1088" i="11"/>
  <c r="AA1087" i="11"/>
  <c r="AA1086" i="11"/>
  <c r="AA1085" i="11"/>
  <c r="AA1084" i="11"/>
  <c r="AA1083" i="11"/>
  <c r="AA1082" i="11"/>
  <c r="AA1081" i="11"/>
  <c r="AA1080" i="11"/>
  <c r="AA1079" i="11"/>
  <c r="AA1078" i="11"/>
  <c r="AA1077" i="11"/>
  <c r="AA1076" i="11"/>
  <c r="AA1075" i="11"/>
  <c r="AA1074" i="11"/>
  <c r="AA1073" i="11"/>
  <c r="AA1072" i="11"/>
  <c r="AA1071" i="11"/>
  <c r="AA1070" i="11"/>
  <c r="AA1069" i="11"/>
  <c r="AA1068" i="11"/>
  <c r="AA1067" i="11"/>
  <c r="AA1066" i="11"/>
  <c r="AA1065" i="11"/>
  <c r="AA1064" i="11"/>
  <c r="AA1063" i="11"/>
  <c r="AA1062" i="11"/>
  <c r="AA1061" i="11"/>
  <c r="AA1060" i="11"/>
  <c r="AA1059" i="11"/>
  <c r="AA1058" i="11"/>
  <c r="AA1057" i="11"/>
  <c r="AA1056" i="11"/>
  <c r="AA1055" i="11"/>
  <c r="AA1054" i="11"/>
  <c r="AA1053" i="11"/>
  <c r="AA1052" i="11"/>
  <c r="AA1051" i="11"/>
  <c r="AA1050" i="11"/>
  <c r="AA1049" i="11"/>
  <c r="AA1048" i="11"/>
  <c r="AA1047" i="11"/>
  <c r="AA1046" i="11"/>
  <c r="AA1045" i="11"/>
  <c r="AA1044" i="11"/>
  <c r="AA1043" i="11"/>
  <c r="AA1042" i="11"/>
  <c r="AA1041" i="11"/>
  <c r="AA1040" i="11"/>
  <c r="AA1039" i="11"/>
  <c r="AA1038" i="11"/>
  <c r="AA1037" i="11"/>
  <c r="AA1036" i="11"/>
  <c r="AA1035" i="11"/>
  <c r="AA1034" i="11"/>
  <c r="AA1033" i="11"/>
  <c r="AA1032" i="11"/>
  <c r="AA1031" i="11"/>
  <c r="AA1030" i="11"/>
  <c r="AA1029" i="11"/>
  <c r="AA1028" i="11"/>
  <c r="AA1027" i="11"/>
  <c r="AA1026" i="11"/>
  <c r="AA1025" i="11"/>
  <c r="AA1024" i="11"/>
  <c r="AA1023" i="11"/>
  <c r="AA1022" i="11"/>
  <c r="AA1021" i="11"/>
  <c r="AA1020" i="11"/>
  <c r="AA1019" i="11"/>
  <c r="AA1018" i="11"/>
  <c r="AA1017" i="11"/>
  <c r="AA1016" i="11"/>
  <c r="AA1015" i="11"/>
  <c r="AA1014" i="11"/>
  <c r="AA1013" i="11"/>
  <c r="AA1012" i="11"/>
  <c r="AA1011" i="11"/>
  <c r="AA1010" i="11"/>
  <c r="AA1009" i="11"/>
  <c r="AA1008" i="11"/>
  <c r="AA1007" i="11"/>
  <c r="AA1006" i="11"/>
  <c r="AA1005" i="11"/>
  <c r="AA1004" i="11"/>
  <c r="AA1003" i="11"/>
  <c r="AA1002" i="11"/>
  <c r="AA1001" i="11"/>
  <c r="AA1000" i="11"/>
  <c r="AA999" i="11"/>
  <c r="AA998" i="11"/>
  <c r="AA997" i="11"/>
  <c r="AA996" i="11"/>
  <c r="AA995" i="11"/>
  <c r="AA994" i="11"/>
  <c r="AA993" i="11"/>
  <c r="AA992" i="11"/>
  <c r="AA991" i="11"/>
  <c r="AA990" i="11"/>
  <c r="AA989" i="11"/>
  <c r="AA988" i="11"/>
  <c r="AA987" i="11"/>
  <c r="AA986" i="11"/>
  <c r="AA985" i="11"/>
  <c r="AA984" i="11"/>
  <c r="AA983" i="11"/>
  <c r="AA982" i="11"/>
  <c r="AA981" i="11"/>
  <c r="AA980" i="11"/>
  <c r="AA979" i="11"/>
  <c r="AA978" i="11"/>
  <c r="AA977" i="11"/>
  <c r="AA976" i="11"/>
  <c r="AA975" i="11"/>
  <c r="AA974" i="11"/>
  <c r="AA973" i="11"/>
  <c r="AA972" i="11"/>
  <c r="AA971" i="11"/>
  <c r="AA970" i="11"/>
  <c r="AA969" i="11"/>
  <c r="AA968" i="11"/>
  <c r="AA967" i="11"/>
  <c r="AA966" i="11"/>
  <c r="AA965" i="11"/>
  <c r="AA964" i="11"/>
  <c r="AA963" i="11"/>
  <c r="AA962" i="11"/>
  <c r="AA961" i="11"/>
  <c r="AA960" i="11"/>
  <c r="AA959" i="11"/>
  <c r="AA958" i="11"/>
  <c r="AA957" i="11"/>
  <c r="AA956" i="11"/>
  <c r="AA955" i="11"/>
  <c r="AA954" i="11"/>
  <c r="AA953" i="11"/>
  <c r="AA952" i="11"/>
  <c r="AA951" i="11"/>
  <c r="AA950" i="11"/>
  <c r="AA949" i="11"/>
  <c r="AA948" i="11"/>
  <c r="AA947" i="11"/>
  <c r="AA946" i="11"/>
  <c r="AA945" i="11"/>
  <c r="AA944" i="11"/>
  <c r="AA943" i="11"/>
  <c r="AA942" i="11"/>
  <c r="AA941" i="11"/>
  <c r="AA940" i="11"/>
  <c r="AA939" i="11"/>
  <c r="AA938" i="11"/>
  <c r="AA937" i="11"/>
  <c r="AA936" i="11"/>
  <c r="AA935" i="11"/>
  <c r="AA934" i="11"/>
  <c r="AA933" i="11"/>
  <c r="AA932" i="11"/>
  <c r="AA931" i="11"/>
  <c r="AA930" i="11"/>
  <c r="AA929" i="11"/>
  <c r="AA928" i="11"/>
  <c r="AA927" i="11"/>
  <c r="AA926" i="11"/>
  <c r="AA925" i="11"/>
  <c r="AA924" i="11"/>
  <c r="AA923" i="11"/>
  <c r="AA922" i="11"/>
  <c r="AA921" i="11"/>
  <c r="AA920" i="11"/>
  <c r="AA919" i="11"/>
  <c r="AA918" i="11"/>
  <c r="AA917" i="11"/>
  <c r="AA916" i="11"/>
  <c r="AA915" i="11"/>
  <c r="AA914" i="11"/>
  <c r="AA913" i="11"/>
  <c r="AA912" i="11"/>
  <c r="AA911" i="11"/>
  <c r="AA910" i="11"/>
  <c r="AA909" i="11"/>
  <c r="AA908" i="11"/>
  <c r="AA907" i="11"/>
  <c r="AA906" i="11"/>
  <c r="AA905" i="11"/>
  <c r="AA904" i="11"/>
  <c r="AA903" i="11"/>
  <c r="AA902" i="11"/>
  <c r="AA901" i="11"/>
  <c r="AA900" i="11"/>
  <c r="AA899" i="11"/>
  <c r="AA898" i="11"/>
  <c r="AA897" i="11"/>
  <c r="AA896" i="11"/>
  <c r="AA895" i="11"/>
  <c r="AA894" i="11"/>
  <c r="AA893" i="11"/>
  <c r="AA892" i="11"/>
  <c r="AA891" i="11"/>
  <c r="AA890" i="11"/>
  <c r="AA889" i="11"/>
  <c r="AA888" i="11"/>
  <c r="AA887" i="11"/>
  <c r="AA886" i="11"/>
  <c r="AA885" i="11"/>
  <c r="AA884" i="11"/>
  <c r="AA883" i="11"/>
  <c r="AA882" i="11"/>
  <c r="AA881" i="11"/>
  <c r="AA880" i="11"/>
  <c r="AA879" i="11"/>
  <c r="AA878" i="11"/>
  <c r="AA877" i="11"/>
  <c r="AA876" i="11"/>
  <c r="AA875" i="11"/>
  <c r="AA874" i="11"/>
  <c r="AA873" i="11"/>
  <c r="AA872" i="11"/>
  <c r="AA871" i="11"/>
  <c r="AA870" i="11"/>
  <c r="AA869" i="11"/>
  <c r="AA868" i="11"/>
  <c r="AA867" i="11"/>
  <c r="AA866" i="11"/>
  <c r="AA865" i="11"/>
  <c r="AA864" i="11"/>
  <c r="AA863" i="11"/>
  <c r="AA862" i="11"/>
  <c r="AA861" i="11"/>
  <c r="AA860" i="11"/>
  <c r="AA859" i="11"/>
  <c r="AA858" i="11"/>
  <c r="AA857" i="11"/>
  <c r="AA856" i="11"/>
  <c r="AA855" i="11"/>
  <c r="AA854" i="11"/>
  <c r="AA853" i="11"/>
  <c r="AA852" i="11"/>
  <c r="AA851" i="11"/>
  <c r="AA850" i="11"/>
  <c r="AA849" i="11"/>
  <c r="AA848" i="11"/>
  <c r="AA847" i="11"/>
  <c r="AA846" i="11"/>
  <c r="AA845" i="11"/>
  <c r="AA844" i="11"/>
  <c r="AA843" i="11"/>
  <c r="AA842" i="11"/>
  <c r="AA841" i="11"/>
  <c r="AA840" i="11"/>
  <c r="AA839" i="11"/>
  <c r="AA838" i="11"/>
  <c r="AA837" i="11"/>
  <c r="AA836" i="11"/>
  <c r="AA835" i="11"/>
  <c r="AA834" i="11"/>
  <c r="AA833" i="11"/>
  <c r="AA832" i="11"/>
  <c r="AA831" i="11"/>
  <c r="AA830" i="11"/>
  <c r="AA829" i="11"/>
  <c r="AA828" i="11"/>
  <c r="AA827" i="11"/>
  <c r="AA826" i="11"/>
  <c r="AA825" i="11"/>
  <c r="AA824" i="11"/>
  <c r="AA823" i="11"/>
  <c r="AA822" i="11"/>
  <c r="AA821" i="11"/>
  <c r="AA820" i="11"/>
  <c r="AA819" i="11"/>
  <c r="AA818" i="11"/>
  <c r="AA817" i="11"/>
  <c r="AA816" i="11"/>
  <c r="AA815" i="11"/>
  <c r="AA814" i="11"/>
  <c r="AA813" i="11"/>
  <c r="AA812" i="11"/>
  <c r="AA811" i="11"/>
  <c r="AA810" i="11"/>
  <c r="AA809" i="11"/>
  <c r="AA808" i="11"/>
  <c r="AA807" i="11"/>
  <c r="AA806" i="11"/>
  <c r="AA805" i="11"/>
  <c r="AA804" i="11"/>
  <c r="AA803" i="11"/>
  <c r="AA802" i="11"/>
  <c r="AA801" i="11"/>
  <c r="AA800" i="11"/>
  <c r="AA799" i="11"/>
  <c r="AA798" i="11"/>
  <c r="AA797" i="11"/>
  <c r="AA796" i="11"/>
  <c r="AA795" i="11"/>
  <c r="AA794" i="11"/>
  <c r="AA793" i="11"/>
  <c r="AA792" i="11"/>
  <c r="AA791" i="11"/>
  <c r="AA790" i="11"/>
  <c r="AA789" i="11"/>
  <c r="AA788" i="11"/>
  <c r="AA787" i="11"/>
  <c r="AA786" i="11"/>
  <c r="AA785" i="11"/>
  <c r="AA784" i="11"/>
  <c r="AA783" i="11"/>
  <c r="AA782" i="11"/>
  <c r="AA781" i="11"/>
  <c r="AA780" i="11"/>
  <c r="AA779" i="11"/>
  <c r="AA778" i="11"/>
  <c r="AA777" i="11"/>
  <c r="AA776" i="11"/>
  <c r="AA775" i="11"/>
  <c r="AA774" i="11"/>
  <c r="AA773" i="11"/>
  <c r="AA772" i="11"/>
  <c r="AA771" i="11"/>
  <c r="AA770" i="11"/>
  <c r="AA769" i="11"/>
  <c r="AA768" i="11"/>
  <c r="AA767" i="11"/>
  <c r="AA766" i="11"/>
  <c r="AA765" i="11"/>
  <c r="AA764" i="11"/>
  <c r="AA763" i="11"/>
  <c r="AA762" i="11"/>
  <c r="AA761" i="11"/>
  <c r="AA760" i="11"/>
  <c r="AA759" i="11"/>
  <c r="AA758" i="11"/>
  <c r="AA757" i="11"/>
  <c r="AA756" i="11"/>
  <c r="AA755" i="11"/>
  <c r="AA754" i="11"/>
  <c r="AA753" i="11"/>
  <c r="AA752" i="11"/>
  <c r="AA751" i="11"/>
  <c r="AA750" i="11"/>
  <c r="AA749" i="11"/>
  <c r="AA748" i="11"/>
  <c r="AA747" i="11"/>
  <c r="AA746" i="11"/>
  <c r="AA745" i="11"/>
  <c r="AA744" i="11"/>
  <c r="AA743" i="11"/>
  <c r="AA742" i="11"/>
  <c r="AA741" i="11"/>
  <c r="AA740" i="11"/>
  <c r="AA739" i="11"/>
  <c r="AA738" i="11"/>
  <c r="AA737" i="11"/>
  <c r="AA736" i="11"/>
  <c r="AA735" i="11"/>
  <c r="AA734" i="11"/>
  <c r="AA733" i="11"/>
  <c r="AA732" i="11"/>
  <c r="AA731" i="11"/>
  <c r="AA730" i="11"/>
  <c r="AA729" i="11"/>
  <c r="AA728" i="11"/>
  <c r="AA727" i="11"/>
  <c r="AA726" i="11"/>
  <c r="AA725" i="11"/>
  <c r="AA724" i="11"/>
  <c r="AA723" i="11"/>
  <c r="AA722" i="11"/>
  <c r="AA721" i="11"/>
  <c r="AA720" i="11"/>
  <c r="AA719" i="11"/>
  <c r="AA718" i="11"/>
  <c r="AA717" i="11"/>
  <c r="AA716" i="11"/>
  <c r="AA715" i="11"/>
  <c r="AA714" i="11"/>
  <c r="AA713" i="11"/>
  <c r="AA712" i="11"/>
  <c r="AA711" i="11"/>
  <c r="AA710" i="11"/>
  <c r="AA709" i="11"/>
  <c r="AA708" i="11"/>
  <c r="AA707" i="11"/>
  <c r="AA706" i="11"/>
  <c r="AA705" i="11"/>
  <c r="AA704" i="11"/>
  <c r="AA703" i="11"/>
  <c r="AA702" i="11"/>
  <c r="AA701" i="11"/>
  <c r="AA700" i="11"/>
  <c r="AA699" i="11"/>
  <c r="AA698" i="11"/>
  <c r="AA697" i="11"/>
  <c r="AA696" i="11"/>
  <c r="AA695" i="11"/>
  <c r="AA694" i="11"/>
  <c r="AA693" i="11"/>
  <c r="AA692" i="11"/>
  <c r="AA691" i="11"/>
  <c r="AA690" i="11"/>
  <c r="AA689" i="11"/>
  <c r="AA688" i="11"/>
  <c r="AA687" i="11"/>
  <c r="AA686" i="11"/>
  <c r="AA685" i="11"/>
  <c r="AA684" i="11"/>
  <c r="AA683" i="11"/>
  <c r="AA682" i="11"/>
  <c r="AA681" i="11"/>
  <c r="AA680" i="11"/>
  <c r="AA679" i="11"/>
  <c r="AA678" i="11"/>
  <c r="AA677" i="11"/>
  <c r="AA676" i="11"/>
  <c r="AA675" i="11"/>
  <c r="AA674" i="11"/>
  <c r="AA673" i="11"/>
  <c r="AA672" i="11"/>
  <c r="AA671" i="11"/>
  <c r="AA670" i="11"/>
  <c r="AA669" i="11"/>
  <c r="AA668" i="11"/>
  <c r="AA667" i="11"/>
  <c r="AA666" i="11"/>
  <c r="AA665" i="11"/>
  <c r="AA664" i="11"/>
  <c r="AA663" i="11"/>
  <c r="AA662" i="11"/>
  <c r="AA661" i="11"/>
  <c r="AA660" i="11"/>
  <c r="AA659" i="11"/>
  <c r="AA658" i="11"/>
  <c r="AA657" i="11"/>
  <c r="AA656" i="11"/>
  <c r="AA655" i="11"/>
  <c r="AA654" i="11"/>
  <c r="AA653" i="11"/>
  <c r="AA652" i="11"/>
  <c r="AA651" i="11"/>
  <c r="AA650" i="11"/>
  <c r="AA649" i="11"/>
  <c r="AA648" i="11"/>
  <c r="AA647" i="11"/>
  <c r="AA646" i="11"/>
  <c r="AA645" i="11"/>
  <c r="AA644" i="11"/>
  <c r="AA643" i="11"/>
  <c r="AA642" i="11"/>
  <c r="AA641" i="11"/>
  <c r="AA640" i="11"/>
  <c r="AA639" i="11"/>
  <c r="AA638" i="11"/>
  <c r="AA637" i="11"/>
  <c r="AA636" i="11"/>
  <c r="AA635" i="11"/>
  <c r="AA634" i="11"/>
  <c r="AA633" i="11"/>
  <c r="AA632" i="11"/>
  <c r="AA631" i="11"/>
  <c r="AA630" i="11"/>
  <c r="AA629" i="11"/>
  <c r="AA628" i="11"/>
  <c r="AA627" i="11"/>
  <c r="AA626" i="11"/>
  <c r="AA625" i="11"/>
  <c r="AA624" i="11"/>
  <c r="AA623" i="11"/>
  <c r="AA622" i="11"/>
  <c r="AA621" i="11"/>
  <c r="AA620" i="11"/>
  <c r="AA619" i="11"/>
  <c r="AA618" i="11"/>
  <c r="AA617" i="11"/>
  <c r="AA616" i="11"/>
  <c r="AA615" i="11"/>
  <c r="AA614" i="11"/>
  <c r="AA613" i="11"/>
  <c r="AA612" i="11"/>
  <c r="AA611" i="11"/>
  <c r="AA610" i="11"/>
  <c r="AA609" i="11"/>
  <c r="AA608" i="11"/>
  <c r="AA607" i="11"/>
  <c r="AA606" i="11"/>
  <c r="AA605" i="11"/>
  <c r="AA604" i="11"/>
  <c r="AA603" i="11"/>
  <c r="AA602" i="11"/>
  <c r="AA601" i="11"/>
  <c r="AA600" i="11"/>
  <c r="AA599" i="11"/>
  <c r="AA598" i="11"/>
  <c r="AA597" i="11"/>
  <c r="AA596" i="11"/>
  <c r="AA595" i="11"/>
  <c r="AA594" i="11"/>
  <c r="AA593" i="11"/>
  <c r="AA592" i="11"/>
  <c r="AA591" i="11"/>
  <c r="AA590" i="11"/>
  <c r="AA589" i="11"/>
  <c r="AA588" i="11"/>
  <c r="AA587" i="11"/>
  <c r="AA586" i="11"/>
  <c r="AA585" i="11"/>
  <c r="AA584" i="11"/>
  <c r="AA583" i="11"/>
  <c r="AA582" i="11"/>
  <c r="AA581" i="11"/>
  <c r="AA580" i="11"/>
  <c r="AA579" i="11"/>
  <c r="AA578" i="11"/>
  <c r="AA577" i="11"/>
  <c r="AA576" i="11"/>
  <c r="AA575" i="11"/>
  <c r="AA574" i="11"/>
  <c r="AA573" i="11"/>
  <c r="AA572" i="11"/>
  <c r="AA571" i="11"/>
  <c r="AA570" i="11"/>
  <c r="AA569" i="11"/>
  <c r="AA568" i="11"/>
  <c r="AA567" i="11"/>
  <c r="AA566" i="11"/>
  <c r="AA565" i="11"/>
  <c r="AA564" i="11"/>
  <c r="AA563" i="11"/>
  <c r="AA562" i="11"/>
  <c r="AA561" i="11"/>
  <c r="AA560" i="11"/>
  <c r="AA559" i="11"/>
  <c r="AA558" i="11"/>
  <c r="AA557" i="11"/>
  <c r="AA556" i="11"/>
  <c r="AA555" i="11"/>
  <c r="AA554" i="11"/>
  <c r="AA553" i="11"/>
  <c r="AA552" i="11"/>
  <c r="AA551" i="11"/>
  <c r="AA550" i="11"/>
  <c r="AA549" i="11"/>
  <c r="AA548" i="11"/>
  <c r="AA547" i="11"/>
  <c r="AA546" i="11"/>
  <c r="AA545" i="11"/>
  <c r="AA544" i="11"/>
  <c r="AA543" i="11"/>
  <c r="AA542" i="11"/>
  <c r="AA541" i="11"/>
  <c r="AA540" i="11"/>
  <c r="AA539" i="11"/>
  <c r="AA538" i="11"/>
  <c r="AA537" i="11"/>
  <c r="AA536" i="11"/>
  <c r="AA535" i="11"/>
  <c r="AA534" i="11"/>
  <c r="AA533" i="11"/>
  <c r="AA532" i="11"/>
  <c r="AA531" i="11"/>
  <c r="AA530" i="11"/>
  <c r="AA529" i="11"/>
  <c r="AA528" i="11"/>
  <c r="AA527" i="11"/>
  <c r="AA526" i="11"/>
  <c r="AA525" i="11"/>
  <c r="AA524" i="11"/>
  <c r="AA523" i="11"/>
  <c r="AA522" i="11"/>
  <c r="AA521" i="11"/>
  <c r="AA520" i="11"/>
  <c r="AA519" i="11"/>
  <c r="AA518" i="11"/>
  <c r="AA517" i="11"/>
  <c r="AA516" i="11"/>
  <c r="AA515" i="11"/>
  <c r="AA514" i="11"/>
  <c r="AA513" i="11"/>
  <c r="AA512" i="11"/>
  <c r="AA511" i="11"/>
  <c r="AA510" i="11"/>
  <c r="AA509" i="11"/>
  <c r="AA508" i="11"/>
  <c r="AA507" i="11"/>
  <c r="AA506" i="11"/>
  <c r="AA505" i="11"/>
  <c r="AA504" i="11"/>
  <c r="AA503" i="11"/>
  <c r="AA502" i="11"/>
  <c r="AA501" i="11"/>
  <c r="AA500" i="11"/>
  <c r="AA499" i="11"/>
  <c r="AA498" i="11"/>
  <c r="AA497" i="11"/>
  <c r="AA496" i="11"/>
  <c r="AA495" i="11"/>
  <c r="AA494" i="11"/>
  <c r="AA493" i="11"/>
  <c r="AA492" i="11"/>
  <c r="AA491" i="11"/>
  <c r="AA490" i="11"/>
  <c r="AA489" i="11"/>
  <c r="AA488" i="11"/>
  <c r="AA487" i="11"/>
  <c r="AA486" i="11"/>
  <c r="AA485" i="11"/>
  <c r="AA484" i="11"/>
  <c r="AA483" i="11"/>
  <c r="AA482" i="11"/>
  <c r="AA481" i="11"/>
  <c r="AA480" i="11"/>
  <c r="AA479" i="11"/>
  <c r="AA478" i="11"/>
  <c r="AA477" i="11"/>
  <c r="AA476" i="11"/>
  <c r="AA475" i="11"/>
  <c r="AA474" i="11"/>
  <c r="AA473" i="11"/>
  <c r="AA472" i="11"/>
  <c r="AA471" i="11"/>
  <c r="AA470" i="11"/>
  <c r="AA469" i="11"/>
  <c r="AA468" i="11"/>
  <c r="AA467" i="11"/>
  <c r="AA466" i="11"/>
  <c r="AA465" i="11"/>
  <c r="AA464" i="11"/>
  <c r="AA463" i="11"/>
  <c r="AA462" i="11"/>
  <c r="AA461" i="11"/>
  <c r="AA460" i="11"/>
  <c r="AA459" i="11"/>
  <c r="AA458" i="11"/>
  <c r="AA457" i="11"/>
  <c r="AA456" i="11"/>
  <c r="AA455" i="11"/>
  <c r="AA454" i="11"/>
  <c r="AA453" i="11"/>
  <c r="AA452" i="11"/>
  <c r="AA451" i="11"/>
  <c r="AA450" i="11"/>
  <c r="AA449" i="11"/>
  <c r="AA448" i="11"/>
  <c r="AA447" i="11"/>
  <c r="AA446" i="11"/>
  <c r="AA445" i="11"/>
  <c r="AA444" i="11"/>
  <c r="AA443" i="11"/>
  <c r="AA442" i="11"/>
  <c r="AA441" i="11"/>
  <c r="AA440" i="11"/>
  <c r="AA439" i="11"/>
  <c r="AA438" i="11"/>
  <c r="AA437" i="11"/>
  <c r="AA436" i="11"/>
  <c r="AA435" i="11"/>
  <c r="AA434" i="11"/>
  <c r="AA433" i="11"/>
  <c r="AA432" i="11"/>
  <c r="AA431" i="11"/>
  <c r="AA430" i="11"/>
  <c r="AA429" i="11"/>
  <c r="AA428" i="11"/>
  <c r="AA427" i="11"/>
  <c r="AA426" i="11"/>
  <c r="AA425" i="11"/>
  <c r="AA424" i="11"/>
  <c r="AA423" i="11"/>
  <c r="AA422" i="11"/>
  <c r="AA421" i="11"/>
  <c r="AA420" i="11"/>
  <c r="AA419" i="11"/>
  <c r="AA418" i="11"/>
  <c r="AA417" i="11"/>
  <c r="AA416" i="11"/>
  <c r="AA415" i="11"/>
  <c r="AA414" i="11"/>
  <c r="AA413" i="11"/>
  <c r="AA412" i="11"/>
  <c r="AA411" i="11"/>
  <c r="AA410" i="11"/>
  <c r="AA409" i="11"/>
  <c r="AA408" i="11"/>
  <c r="AA407" i="11"/>
  <c r="AA406" i="11"/>
  <c r="AA405" i="11"/>
  <c r="AA404" i="11"/>
  <c r="AA403" i="11"/>
  <c r="AA402" i="11"/>
  <c r="AA401" i="11"/>
  <c r="AA400" i="11"/>
  <c r="AA399" i="11"/>
  <c r="AA398" i="11"/>
  <c r="AA397" i="11"/>
  <c r="AA396" i="11"/>
  <c r="AA395" i="11"/>
  <c r="AA394" i="11"/>
  <c r="AA393" i="11"/>
  <c r="AA392" i="11"/>
  <c r="AA391" i="11"/>
  <c r="AA390" i="11"/>
  <c r="AA389" i="11"/>
  <c r="AA388" i="11"/>
  <c r="AA387" i="11"/>
  <c r="AA386" i="11"/>
  <c r="AA385" i="11"/>
  <c r="AA384" i="11"/>
  <c r="AA383" i="11"/>
  <c r="AA382" i="11"/>
  <c r="AA381" i="11"/>
  <c r="AA380" i="11"/>
  <c r="AA379" i="11"/>
  <c r="AA378" i="11"/>
  <c r="AA377" i="11"/>
  <c r="AA376" i="11"/>
  <c r="AA375" i="11"/>
  <c r="AA374" i="11"/>
  <c r="AA373" i="11"/>
  <c r="AA372" i="11"/>
  <c r="AA371" i="11"/>
  <c r="AA370" i="11"/>
  <c r="AA369" i="11"/>
  <c r="AA368" i="11"/>
  <c r="AA367" i="11"/>
  <c r="AA366" i="11"/>
  <c r="AA365" i="11"/>
  <c r="AA364" i="11"/>
  <c r="AA363" i="11"/>
  <c r="AA362" i="11"/>
  <c r="AA361" i="11"/>
  <c r="AA360" i="11"/>
  <c r="AA359" i="11"/>
  <c r="AA358" i="11"/>
  <c r="AA357" i="11"/>
  <c r="AA356" i="11"/>
  <c r="AA355" i="11"/>
  <c r="AA354" i="11"/>
  <c r="AA353" i="11"/>
  <c r="AA352" i="11"/>
  <c r="AA351" i="11"/>
  <c r="AA350" i="11"/>
  <c r="AA349" i="11"/>
  <c r="AA348" i="11"/>
  <c r="AA347" i="11"/>
  <c r="AA346" i="11"/>
  <c r="AA345" i="11"/>
  <c r="AA344" i="11"/>
  <c r="AA343" i="11"/>
  <c r="AA342" i="11"/>
  <c r="AA341" i="11"/>
  <c r="AA340" i="11"/>
  <c r="AA339" i="11"/>
  <c r="AA338" i="11"/>
  <c r="AA337" i="11"/>
  <c r="AA336" i="11"/>
  <c r="AA335" i="11"/>
  <c r="AA334" i="11"/>
  <c r="AA333" i="11"/>
  <c r="AA332" i="11"/>
  <c r="AA331" i="11"/>
  <c r="AA330" i="11"/>
  <c r="AA329" i="11"/>
  <c r="AA328" i="11"/>
  <c r="AA327" i="11"/>
  <c r="AA326" i="11"/>
  <c r="AA325" i="11"/>
  <c r="AA324" i="11"/>
  <c r="AA323" i="11"/>
  <c r="AA322" i="11"/>
  <c r="AA321" i="11"/>
  <c r="AA320" i="11"/>
  <c r="AA319" i="11"/>
  <c r="AA318" i="11"/>
  <c r="AA317" i="11"/>
  <c r="AA316" i="11"/>
  <c r="AA315" i="11"/>
  <c r="AA314" i="11"/>
  <c r="AA313" i="11"/>
  <c r="AA312" i="11"/>
  <c r="AA311" i="11"/>
  <c r="AA310" i="11"/>
  <c r="AA309" i="11"/>
  <c r="AA308" i="11"/>
  <c r="AA307" i="11"/>
  <c r="AA306" i="11"/>
  <c r="AA305" i="11"/>
  <c r="AA304" i="11"/>
  <c r="AA303" i="11"/>
  <c r="AA302" i="11"/>
  <c r="AA301" i="11"/>
  <c r="AA300" i="11"/>
  <c r="AA299" i="11"/>
  <c r="AA298" i="11"/>
  <c r="AA297" i="11"/>
  <c r="AA296" i="11"/>
  <c r="AA295" i="11"/>
  <c r="AA294" i="11"/>
  <c r="AA293" i="11"/>
  <c r="AA292" i="11"/>
  <c r="AA291" i="11"/>
  <c r="AA290" i="11"/>
  <c r="AA289" i="11"/>
  <c r="AA288" i="11"/>
  <c r="AA287" i="11"/>
  <c r="AA286" i="11"/>
  <c r="AA285" i="11"/>
  <c r="AA284" i="11"/>
  <c r="AA283" i="11"/>
  <c r="AA282" i="11"/>
  <c r="AA281" i="11"/>
  <c r="AA280" i="11"/>
  <c r="AA279" i="11"/>
  <c r="AA278" i="11"/>
  <c r="AA277" i="11"/>
  <c r="AA276" i="11"/>
  <c r="AA275" i="11"/>
  <c r="AA274" i="11"/>
  <c r="AA273" i="11"/>
  <c r="AA272" i="11"/>
  <c r="AA271" i="11"/>
  <c r="AA270" i="11"/>
  <c r="AA269" i="11"/>
  <c r="AA268" i="11"/>
  <c r="AA267" i="11"/>
  <c r="AA266" i="11"/>
  <c r="AA265" i="11"/>
  <c r="AA264" i="11"/>
  <c r="AA263" i="11"/>
  <c r="AA262" i="11"/>
  <c r="AA261" i="11"/>
  <c r="AA260" i="11"/>
  <c r="AA259" i="11"/>
  <c r="AA258" i="11"/>
  <c r="AA257" i="11"/>
  <c r="AA256" i="11"/>
  <c r="AA255" i="11"/>
  <c r="AA254" i="11"/>
  <c r="AA253" i="11"/>
  <c r="AA252" i="11"/>
  <c r="AA251" i="11"/>
  <c r="AA250" i="11"/>
  <c r="AA249" i="11"/>
  <c r="AA248" i="11"/>
  <c r="AA247" i="11"/>
  <c r="AA246" i="11"/>
  <c r="AA245" i="11"/>
  <c r="AA244" i="11"/>
  <c r="AA243" i="11"/>
  <c r="AA242" i="11"/>
  <c r="AA241" i="11"/>
  <c r="AA240" i="11"/>
  <c r="AA239" i="11"/>
  <c r="AA238" i="11"/>
  <c r="AA237" i="11"/>
  <c r="AA236" i="11"/>
  <c r="AA235" i="11"/>
  <c r="AA234" i="11"/>
  <c r="AA233" i="11"/>
  <c r="AA232" i="11"/>
  <c r="AA231" i="11"/>
  <c r="AA230" i="11"/>
  <c r="AA229" i="11"/>
  <c r="AA228" i="11"/>
  <c r="AA227" i="11"/>
  <c r="AA226" i="11"/>
  <c r="AA225" i="11"/>
  <c r="AA224" i="11"/>
  <c r="AA223" i="11"/>
  <c r="AA222" i="11"/>
  <c r="AA221" i="11"/>
  <c r="AA220" i="11"/>
  <c r="AA219" i="11"/>
  <c r="AA218" i="11"/>
  <c r="AA217" i="11"/>
  <c r="AA216" i="11"/>
  <c r="AA215" i="11"/>
  <c r="AA214" i="11"/>
  <c r="AA213" i="11"/>
  <c r="AA212" i="11"/>
  <c r="AA211" i="11"/>
  <c r="AA210" i="11"/>
  <c r="AA209" i="11"/>
  <c r="AA208" i="11"/>
  <c r="AA207" i="11"/>
  <c r="AA206" i="11"/>
  <c r="AA205" i="11"/>
  <c r="AA204" i="11"/>
  <c r="AA203" i="11"/>
  <c r="AA202" i="11"/>
  <c r="AA201" i="11"/>
  <c r="AA200" i="11"/>
  <c r="AA199" i="11"/>
  <c r="AA198" i="11"/>
  <c r="AA197" i="11"/>
  <c r="AA196" i="11"/>
  <c r="AA195" i="11"/>
  <c r="AA194" i="11"/>
  <c r="AA193" i="11"/>
  <c r="AA192" i="11"/>
  <c r="AA191" i="11"/>
  <c r="AA190" i="11"/>
  <c r="AA189" i="11"/>
  <c r="AA188" i="11"/>
  <c r="AA187" i="11"/>
  <c r="AA186" i="11"/>
  <c r="AA185" i="11"/>
  <c r="AA184" i="11"/>
  <c r="AA183" i="11"/>
  <c r="AA182" i="11"/>
  <c r="AA181" i="11"/>
  <c r="AA180" i="11"/>
  <c r="AA179" i="11"/>
  <c r="AA178" i="11"/>
  <c r="AA177" i="11"/>
  <c r="AA176" i="11"/>
  <c r="AA175" i="11"/>
  <c r="AA174" i="11"/>
  <c r="AA173" i="11"/>
  <c r="AA172" i="11"/>
  <c r="AA171" i="11"/>
  <c r="AA170" i="11"/>
  <c r="AA169" i="11"/>
  <c r="AA168" i="11"/>
  <c r="AA167" i="11"/>
  <c r="AA166" i="11"/>
  <c r="AA165" i="11"/>
  <c r="AA164" i="11"/>
  <c r="AA163" i="11"/>
  <c r="AA162" i="11"/>
  <c r="AA161" i="11"/>
  <c r="AA160" i="11"/>
  <c r="AA159" i="11"/>
  <c r="AA158" i="11"/>
  <c r="AA157" i="11"/>
  <c r="AA156" i="11"/>
  <c r="AA155" i="11"/>
  <c r="AA154" i="11"/>
  <c r="AA153" i="11"/>
  <c r="AA152" i="11"/>
  <c r="AA151" i="11"/>
  <c r="AA150" i="11"/>
  <c r="AA149" i="11"/>
  <c r="AA148" i="11"/>
  <c r="AA147" i="11"/>
  <c r="AA146" i="11"/>
  <c r="AA145" i="11"/>
  <c r="AA144" i="11"/>
  <c r="AA143" i="11"/>
  <c r="AA142" i="11"/>
  <c r="AA141" i="11"/>
  <c r="AA140" i="11"/>
  <c r="AA139" i="11"/>
  <c r="AA138" i="11"/>
  <c r="AA137" i="11"/>
  <c r="AA136" i="11"/>
  <c r="AA135" i="11"/>
  <c r="AA134" i="11"/>
  <c r="AA133" i="11"/>
  <c r="AA132" i="11"/>
  <c r="AA131" i="11"/>
  <c r="AA130" i="11"/>
  <c r="AA129" i="11"/>
  <c r="AA128" i="11"/>
  <c r="AA127" i="11"/>
  <c r="AA126" i="11"/>
  <c r="AA125" i="11"/>
  <c r="AA124" i="11"/>
  <c r="AA123" i="11"/>
  <c r="AA122" i="11"/>
  <c r="AA121" i="11"/>
  <c r="AA120" i="11"/>
  <c r="AA119" i="11"/>
  <c r="AA118" i="11"/>
  <c r="AA117" i="11"/>
  <c r="AA116" i="11"/>
  <c r="AA115" i="11"/>
  <c r="AA114" i="11"/>
  <c r="AA113" i="11"/>
  <c r="AA112" i="11"/>
  <c r="AA111" i="11"/>
  <c r="AA110" i="11"/>
  <c r="AA109" i="11"/>
  <c r="AA108" i="11"/>
  <c r="AA107" i="11"/>
  <c r="AA106" i="11"/>
  <c r="AA105" i="11"/>
  <c r="AA104" i="11"/>
  <c r="AA103" i="11"/>
  <c r="AA102" i="11"/>
  <c r="AA101" i="11"/>
  <c r="AA100" i="11"/>
  <c r="AA99" i="11"/>
  <c r="AA98" i="11"/>
  <c r="AA97" i="11"/>
  <c r="AA96" i="11"/>
  <c r="AA95" i="11"/>
  <c r="AA94" i="11"/>
  <c r="AA93" i="11"/>
  <c r="AA92" i="11"/>
  <c r="AA91" i="11"/>
  <c r="AA90" i="11"/>
  <c r="AA89" i="11"/>
  <c r="AA88" i="11"/>
  <c r="AA87" i="11"/>
  <c r="AA86" i="11"/>
  <c r="AA85" i="11"/>
  <c r="AA84" i="11"/>
  <c r="AA83" i="11"/>
  <c r="AA82" i="11"/>
  <c r="AA81" i="11"/>
  <c r="AA80" i="11"/>
  <c r="AA79" i="11"/>
  <c r="AA78" i="11"/>
  <c r="AA77" i="11"/>
  <c r="AA76" i="11"/>
  <c r="AA75" i="11"/>
  <c r="AA74" i="11"/>
  <c r="AA73" i="11"/>
  <c r="AA72" i="11"/>
  <c r="AA71" i="11"/>
  <c r="AA70" i="11"/>
  <c r="AA69" i="11"/>
  <c r="AA68" i="11"/>
  <c r="AA67" i="11"/>
  <c r="AA66" i="11"/>
  <c r="AA65" i="11"/>
  <c r="AA64" i="11"/>
  <c r="AA63" i="11"/>
  <c r="AA62" i="11"/>
  <c r="AA61" i="11"/>
  <c r="AA60" i="11"/>
  <c r="AA59" i="11"/>
  <c r="AA58" i="11"/>
  <c r="AA57" i="11"/>
  <c r="AA56" i="11"/>
  <c r="AA55" i="11"/>
  <c r="AA54" i="11"/>
  <c r="AA53" i="11"/>
  <c r="AA52" i="11"/>
  <c r="AA51" i="11"/>
  <c r="AA50" i="11"/>
  <c r="AA49" i="11"/>
  <c r="AA48" i="11"/>
  <c r="AA47" i="11"/>
  <c r="AA46" i="11"/>
  <c r="AA45" i="11"/>
  <c r="AA44" i="11"/>
  <c r="AA43" i="11"/>
  <c r="AA42" i="11"/>
  <c r="AA41" i="11"/>
  <c r="AA40" i="11"/>
  <c r="AA39" i="11"/>
  <c r="AA38" i="11"/>
  <c r="AA37" i="11"/>
  <c r="AA36" i="11"/>
  <c r="AA35" i="11"/>
  <c r="AA34" i="11"/>
  <c r="AA33" i="11"/>
  <c r="AA32" i="11"/>
  <c r="AA31" i="11"/>
  <c r="AA30" i="11"/>
  <c r="AA29" i="11"/>
  <c r="AA28" i="11"/>
  <c r="AA27" i="11"/>
  <c r="AA26" i="11"/>
  <c r="AA25" i="11"/>
  <c r="AA24" i="11"/>
  <c r="AA23" i="11"/>
  <c r="AA22" i="11"/>
  <c r="AA21" i="11"/>
  <c r="AA20" i="11"/>
  <c r="AA19" i="11"/>
  <c r="AA18" i="11"/>
  <c r="AA17" i="11"/>
  <c r="AA16" i="11"/>
  <c r="AA15" i="11"/>
  <c r="AA14" i="11"/>
  <c r="AA13" i="11"/>
  <c r="AA12" i="11"/>
  <c r="AA11" i="11"/>
  <c r="AA10" i="11"/>
  <c r="Z1160" i="11"/>
  <c r="Y1160" i="11"/>
  <c r="X1160" i="11"/>
  <c r="W1160" i="11"/>
  <c r="V1160" i="11"/>
  <c r="S1160" i="11"/>
  <c r="R1160" i="11"/>
  <c r="Q1160" i="11"/>
  <c r="M1160" i="11"/>
  <c r="L1160" i="11"/>
  <c r="K1160" i="11"/>
  <c r="J1160" i="11"/>
  <c r="Z1159" i="11"/>
  <c r="Y1159" i="11"/>
  <c r="X1159" i="11"/>
  <c r="W1159" i="11"/>
  <c r="V1159" i="11"/>
  <c r="S1159" i="11"/>
  <c r="R1159" i="11"/>
  <c r="Q1159" i="11"/>
  <c r="M1159" i="11"/>
  <c r="L1159" i="11"/>
  <c r="K1159" i="11"/>
  <c r="J1159" i="11"/>
  <c r="Z1158" i="11"/>
  <c r="Y1158" i="11"/>
  <c r="X1158" i="11"/>
  <c r="W1158" i="11"/>
  <c r="V1158" i="11"/>
  <c r="S1158" i="11"/>
  <c r="R1158" i="11"/>
  <c r="Q1158" i="11"/>
  <c r="M1158" i="11"/>
  <c r="L1158" i="11"/>
  <c r="K1158" i="11"/>
  <c r="J1158" i="11"/>
  <c r="Z1157" i="11"/>
  <c r="Y1157" i="11"/>
  <c r="X1157" i="11"/>
  <c r="W1157" i="11"/>
  <c r="V1157" i="11"/>
  <c r="S1157" i="11"/>
  <c r="R1157" i="11"/>
  <c r="Q1157" i="11"/>
  <c r="M1157" i="11"/>
  <c r="L1157" i="11"/>
  <c r="K1157" i="11"/>
  <c r="J1157" i="11"/>
  <c r="Z1156" i="11"/>
  <c r="Y1156" i="11"/>
  <c r="X1156" i="11"/>
  <c r="W1156" i="11"/>
  <c r="V1156" i="11"/>
  <c r="S1156" i="11"/>
  <c r="R1156" i="11"/>
  <c r="Q1156" i="11"/>
  <c r="T1156" i="11" s="1"/>
  <c r="M1156" i="11"/>
  <c r="L1156" i="11"/>
  <c r="K1156" i="11"/>
  <c r="J1156" i="11"/>
  <c r="Z1155" i="11"/>
  <c r="Y1155" i="11"/>
  <c r="X1155" i="11"/>
  <c r="W1155" i="11"/>
  <c r="V1155" i="11"/>
  <c r="S1155" i="11"/>
  <c r="R1155" i="11"/>
  <c r="Q1155" i="11"/>
  <c r="M1155" i="11"/>
  <c r="L1155" i="11"/>
  <c r="K1155" i="11"/>
  <c r="J1155" i="11"/>
  <c r="Z1154" i="11"/>
  <c r="Y1154" i="11"/>
  <c r="X1154" i="11"/>
  <c r="W1154" i="11"/>
  <c r="V1154" i="11"/>
  <c r="S1154" i="11"/>
  <c r="R1154" i="11"/>
  <c r="Q1154" i="11"/>
  <c r="M1154" i="11"/>
  <c r="L1154" i="11"/>
  <c r="K1154" i="11"/>
  <c r="J1154" i="11"/>
  <c r="Z1153" i="11"/>
  <c r="Y1153" i="11"/>
  <c r="X1153" i="11"/>
  <c r="W1153" i="11"/>
  <c r="V1153" i="11"/>
  <c r="S1153" i="11"/>
  <c r="R1153" i="11"/>
  <c r="Q1153" i="11"/>
  <c r="M1153" i="11"/>
  <c r="L1153" i="11"/>
  <c r="K1153" i="11"/>
  <c r="J1153" i="11"/>
  <c r="Z1152" i="11"/>
  <c r="Y1152" i="11"/>
  <c r="X1152" i="11"/>
  <c r="W1152" i="11"/>
  <c r="V1152" i="11"/>
  <c r="S1152" i="11"/>
  <c r="R1152" i="11"/>
  <c r="Q1152" i="11"/>
  <c r="M1152" i="11"/>
  <c r="L1152" i="11"/>
  <c r="K1152" i="11"/>
  <c r="J1152" i="11"/>
  <c r="Z1151" i="11"/>
  <c r="Y1151" i="11"/>
  <c r="X1151" i="11"/>
  <c r="W1151" i="11"/>
  <c r="V1151" i="11"/>
  <c r="S1151" i="11"/>
  <c r="R1151" i="11"/>
  <c r="Q1151" i="11"/>
  <c r="M1151" i="11"/>
  <c r="L1151" i="11"/>
  <c r="K1151" i="11"/>
  <c r="J1151" i="11"/>
  <c r="Z1150" i="11"/>
  <c r="Y1150" i="11"/>
  <c r="X1150" i="11"/>
  <c r="W1150" i="11"/>
  <c r="V1150" i="11"/>
  <c r="S1150" i="11"/>
  <c r="R1150" i="11"/>
  <c r="Q1150" i="11"/>
  <c r="M1150" i="11"/>
  <c r="L1150" i="11"/>
  <c r="K1150" i="11"/>
  <c r="J1150" i="11"/>
  <c r="Z1149" i="11"/>
  <c r="Y1149" i="11"/>
  <c r="X1149" i="11"/>
  <c r="W1149" i="11"/>
  <c r="V1149" i="11"/>
  <c r="S1149" i="11"/>
  <c r="R1149" i="11"/>
  <c r="Q1149" i="11"/>
  <c r="M1149" i="11"/>
  <c r="L1149" i="11"/>
  <c r="K1149" i="11"/>
  <c r="J1149" i="11"/>
  <c r="Z1148" i="11"/>
  <c r="Y1148" i="11"/>
  <c r="X1148" i="11"/>
  <c r="W1148" i="11"/>
  <c r="V1148" i="11"/>
  <c r="S1148" i="11"/>
  <c r="R1148" i="11"/>
  <c r="Q1148" i="11"/>
  <c r="T1148" i="11" s="1"/>
  <c r="M1148" i="11"/>
  <c r="L1148" i="11"/>
  <c r="K1148" i="11"/>
  <c r="J1148" i="11"/>
  <c r="Z1147" i="11"/>
  <c r="Y1147" i="11"/>
  <c r="X1147" i="11"/>
  <c r="W1147" i="11"/>
  <c r="V1147" i="11"/>
  <c r="S1147" i="11"/>
  <c r="R1147" i="11"/>
  <c r="Q1147" i="11"/>
  <c r="M1147" i="11"/>
  <c r="L1147" i="11"/>
  <c r="K1147" i="11"/>
  <c r="J1147" i="11"/>
  <c r="Z1146" i="11"/>
  <c r="Y1146" i="11"/>
  <c r="X1146" i="11"/>
  <c r="W1146" i="11"/>
  <c r="V1146" i="11"/>
  <c r="S1146" i="11"/>
  <c r="R1146" i="11"/>
  <c r="Q1146" i="11"/>
  <c r="T1146" i="11" s="1"/>
  <c r="M1146" i="11"/>
  <c r="L1146" i="11"/>
  <c r="K1146" i="11"/>
  <c r="J1146" i="11"/>
  <c r="Z1145" i="11"/>
  <c r="Y1145" i="11"/>
  <c r="X1145" i="11"/>
  <c r="W1145" i="11"/>
  <c r="V1145" i="11"/>
  <c r="S1145" i="11"/>
  <c r="R1145" i="11"/>
  <c r="Q1145" i="11"/>
  <c r="M1145" i="11"/>
  <c r="L1145" i="11"/>
  <c r="K1145" i="11"/>
  <c r="J1145" i="11"/>
  <c r="Z1144" i="11"/>
  <c r="Y1144" i="11"/>
  <c r="X1144" i="11"/>
  <c r="W1144" i="11"/>
  <c r="V1144" i="11"/>
  <c r="S1144" i="11"/>
  <c r="R1144" i="11"/>
  <c r="Q1144" i="11"/>
  <c r="M1144" i="11"/>
  <c r="L1144" i="11"/>
  <c r="K1144" i="11"/>
  <c r="J1144" i="11"/>
  <c r="Z1143" i="11"/>
  <c r="Y1143" i="11"/>
  <c r="X1143" i="11"/>
  <c r="W1143" i="11"/>
  <c r="V1143" i="11"/>
  <c r="S1143" i="11"/>
  <c r="R1143" i="11"/>
  <c r="Q1143" i="11"/>
  <c r="M1143" i="11"/>
  <c r="L1143" i="11"/>
  <c r="K1143" i="11"/>
  <c r="J1143" i="11"/>
  <c r="Z1142" i="11"/>
  <c r="Y1142" i="11"/>
  <c r="X1142" i="11"/>
  <c r="W1142" i="11"/>
  <c r="V1142" i="11"/>
  <c r="S1142" i="11"/>
  <c r="R1142" i="11"/>
  <c r="Q1142" i="11"/>
  <c r="T1142" i="11" s="1"/>
  <c r="M1142" i="11"/>
  <c r="L1142" i="11"/>
  <c r="K1142" i="11"/>
  <c r="J1142" i="11"/>
  <c r="Z1141" i="11"/>
  <c r="Y1141" i="11"/>
  <c r="X1141" i="11"/>
  <c r="W1141" i="11"/>
  <c r="V1141" i="11"/>
  <c r="S1141" i="11"/>
  <c r="R1141" i="11"/>
  <c r="Q1141" i="11"/>
  <c r="M1141" i="11"/>
  <c r="L1141" i="11"/>
  <c r="K1141" i="11"/>
  <c r="J1141" i="11"/>
  <c r="Z1140" i="11"/>
  <c r="Y1140" i="11"/>
  <c r="X1140" i="11"/>
  <c r="W1140" i="11"/>
  <c r="V1140" i="11"/>
  <c r="S1140" i="11"/>
  <c r="R1140" i="11"/>
  <c r="Q1140" i="11"/>
  <c r="M1140" i="11"/>
  <c r="L1140" i="11"/>
  <c r="K1140" i="11"/>
  <c r="J1140" i="11"/>
  <c r="Z1139" i="11"/>
  <c r="Y1139" i="11"/>
  <c r="X1139" i="11"/>
  <c r="W1139" i="11"/>
  <c r="V1139" i="11"/>
  <c r="S1139" i="11"/>
  <c r="R1139" i="11"/>
  <c r="Q1139" i="11"/>
  <c r="M1139" i="11"/>
  <c r="L1139" i="11"/>
  <c r="K1139" i="11"/>
  <c r="J1139" i="11"/>
  <c r="Z1138" i="11"/>
  <c r="Y1138" i="11"/>
  <c r="X1138" i="11"/>
  <c r="W1138" i="11"/>
  <c r="V1138" i="11"/>
  <c r="S1138" i="11"/>
  <c r="R1138" i="11"/>
  <c r="Q1138" i="11"/>
  <c r="T1138" i="11" s="1"/>
  <c r="M1138" i="11"/>
  <c r="L1138" i="11"/>
  <c r="K1138" i="11"/>
  <c r="J1138" i="11"/>
  <c r="Z1137" i="11"/>
  <c r="Y1137" i="11"/>
  <c r="X1137" i="11"/>
  <c r="W1137" i="11"/>
  <c r="V1137" i="11"/>
  <c r="S1137" i="11"/>
  <c r="R1137" i="11"/>
  <c r="Q1137" i="11"/>
  <c r="M1137" i="11"/>
  <c r="L1137" i="11"/>
  <c r="K1137" i="11"/>
  <c r="J1137" i="11"/>
  <c r="Z1136" i="11"/>
  <c r="Y1136" i="11"/>
  <c r="X1136" i="11"/>
  <c r="W1136" i="11"/>
  <c r="V1136" i="11"/>
  <c r="S1136" i="11"/>
  <c r="R1136" i="11"/>
  <c r="Q1136" i="11"/>
  <c r="M1136" i="11"/>
  <c r="L1136" i="11"/>
  <c r="K1136" i="11"/>
  <c r="J1136" i="11"/>
  <c r="Z1135" i="11"/>
  <c r="Y1135" i="11"/>
  <c r="X1135" i="11"/>
  <c r="W1135" i="11"/>
  <c r="V1135" i="11"/>
  <c r="S1135" i="11"/>
  <c r="R1135" i="11"/>
  <c r="Q1135" i="11"/>
  <c r="M1135" i="11"/>
  <c r="L1135" i="11"/>
  <c r="K1135" i="11"/>
  <c r="J1135" i="11"/>
  <c r="Z1134" i="11"/>
  <c r="Y1134" i="11"/>
  <c r="X1134" i="11"/>
  <c r="W1134" i="11"/>
  <c r="V1134" i="11"/>
  <c r="S1134" i="11"/>
  <c r="R1134" i="11"/>
  <c r="Q1134" i="11"/>
  <c r="T1134" i="11" s="1"/>
  <c r="M1134" i="11"/>
  <c r="L1134" i="11"/>
  <c r="K1134" i="11"/>
  <c r="J1134" i="11"/>
  <c r="Z1133" i="11"/>
  <c r="Y1133" i="11"/>
  <c r="X1133" i="11"/>
  <c r="W1133" i="11"/>
  <c r="V1133" i="11"/>
  <c r="S1133" i="11"/>
  <c r="R1133" i="11"/>
  <c r="Q1133" i="11"/>
  <c r="T1133" i="11" s="1"/>
  <c r="M1133" i="11"/>
  <c r="L1133" i="11"/>
  <c r="K1133" i="11"/>
  <c r="J1133" i="11"/>
  <c r="Z1132" i="11"/>
  <c r="Y1132" i="11"/>
  <c r="X1132" i="11"/>
  <c r="W1132" i="11"/>
  <c r="V1132" i="11"/>
  <c r="S1132" i="11"/>
  <c r="R1132" i="11"/>
  <c r="Q1132" i="11"/>
  <c r="M1132" i="11"/>
  <c r="L1132" i="11"/>
  <c r="K1132" i="11"/>
  <c r="J1132" i="11"/>
  <c r="Z1131" i="11"/>
  <c r="Y1131" i="11"/>
  <c r="X1131" i="11"/>
  <c r="W1131" i="11"/>
  <c r="V1131" i="11"/>
  <c r="S1131" i="11"/>
  <c r="R1131" i="11"/>
  <c r="Q1131" i="11"/>
  <c r="T1131" i="11" s="1"/>
  <c r="M1131" i="11"/>
  <c r="L1131" i="11"/>
  <c r="K1131" i="11"/>
  <c r="J1131" i="11"/>
  <c r="Z1130" i="11"/>
  <c r="Y1130" i="11"/>
  <c r="X1130" i="11"/>
  <c r="W1130" i="11"/>
  <c r="V1130" i="11"/>
  <c r="S1130" i="11"/>
  <c r="R1130" i="11"/>
  <c r="Q1130" i="11"/>
  <c r="M1130" i="11"/>
  <c r="L1130" i="11"/>
  <c r="K1130" i="11"/>
  <c r="J1130" i="11"/>
  <c r="Z1129" i="11"/>
  <c r="Y1129" i="11"/>
  <c r="X1129" i="11"/>
  <c r="W1129" i="11"/>
  <c r="V1129" i="11"/>
  <c r="S1129" i="11"/>
  <c r="R1129" i="11"/>
  <c r="Q1129" i="11"/>
  <c r="M1129" i="11"/>
  <c r="L1129" i="11"/>
  <c r="K1129" i="11"/>
  <c r="J1129" i="11"/>
  <c r="Z1128" i="11"/>
  <c r="Y1128" i="11"/>
  <c r="X1128" i="11"/>
  <c r="W1128" i="11"/>
  <c r="V1128" i="11"/>
  <c r="S1128" i="11"/>
  <c r="R1128" i="11"/>
  <c r="Q1128" i="11"/>
  <c r="T1128" i="11" s="1"/>
  <c r="M1128" i="11"/>
  <c r="L1128" i="11"/>
  <c r="K1128" i="11"/>
  <c r="J1128" i="11"/>
  <c r="Z1127" i="11"/>
  <c r="Y1127" i="11"/>
  <c r="X1127" i="11"/>
  <c r="W1127" i="11"/>
  <c r="V1127" i="11"/>
  <c r="S1127" i="11"/>
  <c r="R1127" i="11"/>
  <c r="Q1127" i="11"/>
  <c r="M1127" i="11"/>
  <c r="L1127" i="11"/>
  <c r="K1127" i="11"/>
  <c r="J1127" i="11"/>
  <c r="Z1126" i="11"/>
  <c r="Y1126" i="11"/>
  <c r="X1126" i="11"/>
  <c r="W1126" i="11"/>
  <c r="V1126" i="11"/>
  <c r="S1126" i="11"/>
  <c r="R1126" i="11"/>
  <c r="Q1126" i="11"/>
  <c r="M1126" i="11"/>
  <c r="L1126" i="11"/>
  <c r="K1126" i="11"/>
  <c r="J1126" i="11"/>
  <c r="Z1125" i="11"/>
  <c r="Y1125" i="11"/>
  <c r="X1125" i="11"/>
  <c r="W1125" i="11"/>
  <c r="V1125" i="11"/>
  <c r="S1125" i="11"/>
  <c r="R1125" i="11"/>
  <c r="Q1125" i="11"/>
  <c r="M1125" i="11"/>
  <c r="L1125" i="11"/>
  <c r="K1125" i="11"/>
  <c r="J1125" i="11"/>
  <c r="Z1124" i="11"/>
  <c r="Y1124" i="11"/>
  <c r="X1124" i="11"/>
  <c r="W1124" i="11"/>
  <c r="V1124" i="11"/>
  <c r="S1124" i="11"/>
  <c r="R1124" i="11"/>
  <c r="Q1124" i="11"/>
  <c r="M1124" i="11"/>
  <c r="L1124" i="11"/>
  <c r="K1124" i="11"/>
  <c r="J1124" i="11"/>
  <c r="Z1123" i="11"/>
  <c r="Y1123" i="11"/>
  <c r="X1123" i="11"/>
  <c r="W1123" i="11"/>
  <c r="V1123" i="11"/>
  <c r="S1123" i="11"/>
  <c r="R1123" i="11"/>
  <c r="Q1123" i="11"/>
  <c r="M1123" i="11"/>
  <c r="L1123" i="11"/>
  <c r="K1123" i="11"/>
  <c r="J1123" i="11"/>
  <c r="Z1122" i="11"/>
  <c r="Y1122" i="11"/>
  <c r="X1122" i="11"/>
  <c r="W1122" i="11"/>
  <c r="V1122" i="11"/>
  <c r="S1122" i="11"/>
  <c r="R1122" i="11"/>
  <c r="Q1122" i="11"/>
  <c r="T1122" i="11" s="1"/>
  <c r="M1122" i="11"/>
  <c r="L1122" i="11"/>
  <c r="K1122" i="11"/>
  <c r="J1122" i="11"/>
  <c r="Z1121" i="11"/>
  <c r="Y1121" i="11"/>
  <c r="X1121" i="11"/>
  <c r="W1121" i="11"/>
  <c r="V1121" i="11"/>
  <c r="S1121" i="11"/>
  <c r="R1121" i="11"/>
  <c r="Q1121" i="11"/>
  <c r="M1121" i="11"/>
  <c r="L1121" i="11"/>
  <c r="K1121" i="11"/>
  <c r="J1121" i="11"/>
  <c r="Z1120" i="11"/>
  <c r="Y1120" i="11"/>
  <c r="X1120" i="11"/>
  <c r="W1120" i="11"/>
  <c r="V1120" i="11"/>
  <c r="S1120" i="11"/>
  <c r="R1120" i="11"/>
  <c r="Q1120" i="11"/>
  <c r="M1120" i="11"/>
  <c r="L1120" i="11"/>
  <c r="K1120" i="11"/>
  <c r="J1120" i="11"/>
  <c r="Z1119" i="11"/>
  <c r="Y1119" i="11"/>
  <c r="X1119" i="11"/>
  <c r="W1119" i="11"/>
  <c r="V1119" i="11"/>
  <c r="S1119" i="11"/>
  <c r="R1119" i="11"/>
  <c r="Q1119" i="11"/>
  <c r="T1119" i="11" s="1"/>
  <c r="M1119" i="11"/>
  <c r="L1119" i="11"/>
  <c r="K1119" i="11"/>
  <c r="J1119" i="11"/>
  <c r="Z1118" i="11"/>
  <c r="Y1118" i="11"/>
  <c r="X1118" i="11"/>
  <c r="W1118" i="11"/>
  <c r="V1118" i="11"/>
  <c r="S1118" i="11"/>
  <c r="R1118" i="11"/>
  <c r="Q1118" i="11"/>
  <c r="M1118" i="11"/>
  <c r="L1118" i="11"/>
  <c r="K1118" i="11"/>
  <c r="J1118" i="11"/>
  <c r="Z1117" i="11"/>
  <c r="Y1117" i="11"/>
  <c r="X1117" i="11"/>
  <c r="W1117" i="11"/>
  <c r="V1117" i="11"/>
  <c r="S1117" i="11"/>
  <c r="R1117" i="11"/>
  <c r="Q1117" i="11"/>
  <c r="M1117" i="11"/>
  <c r="L1117" i="11"/>
  <c r="K1117" i="11"/>
  <c r="J1117" i="11"/>
  <c r="Z1116" i="11"/>
  <c r="Y1116" i="11"/>
  <c r="X1116" i="11"/>
  <c r="W1116" i="11"/>
  <c r="V1116" i="11"/>
  <c r="S1116" i="11"/>
  <c r="R1116" i="11"/>
  <c r="Q1116" i="11"/>
  <c r="M1116" i="11"/>
  <c r="L1116" i="11"/>
  <c r="K1116" i="11"/>
  <c r="J1116" i="11"/>
  <c r="Z1115" i="11"/>
  <c r="Y1115" i="11"/>
  <c r="X1115" i="11"/>
  <c r="W1115" i="11"/>
  <c r="V1115" i="11"/>
  <c r="S1115" i="11"/>
  <c r="R1115" i="11"/>
  <c r="Q1115" i="11"/>
  <c r="M1115" i="11"/>
  <c r="L1115" i="11"/>
  <c r="K1115" i="11"/>
  <c r="J1115" i="11"/>
  <c r="Z1114" i="11"/>
  <c r="Y1114" i="11"/>
  <c r="X1114" i="11"/>
  <c r="W1114" i="11"/>
  <c r="V1114" i="11"/>
  <c r="S1114" i="11"/>
  <c r="R1114" i="11"/>
  <c r="Q1114" i="11"/>
  <c r="M1114" i="11"/>
  <c r="L1114" i="11"/>
  <c r="K1114" i="11"/>
  <c r="J1114" i="11"/>
  <c r="N1114" i="11" s="1"/>
  <c r="O1114" i="11" s="1"/>
  <c r="Z1113" i="11"/>
  <c r="Y1113" i="11"/>
  <c r="X1113" i="11"/>
  <c r="W1113" i="11"/>
  <c r="V1113" i="11"/>
  <c r="S1113" i="11"/>
  <c r="R1113" i="11"/>
  <c r="Q1113" i="11"/>
  <c r="M1113" i="11"/>
  <c r="L1113" i="11"/>
  <c r="K1113" i="11"/>
  <c r="J1113" i="11"/>
  <c r="N1113" i="11" s="1"/>
  <c r="O1113" i="11" s="1"/>
  <c r="Z1112" i="11"/>
  <c r="Y1112" i="11"/>
  <c r="X1112" i="11"/>
  <c r="W1112" i="11"/>
  <c r="V1112" i="11"/>
  <c r="S1112" i="11"/>
  <c r="R1112" i="11"/>
  <c r="Q1112" i="11"/>
  <c r="M1112" i="11"/>
  <c r="L1112" i="11"/>
  <c r="K1112" i="11"/>
  <c r="J1112" i="11"/>
  <c r="N1112" i="11" s="1"/>
  <c r="O1112" i="11" s="1"/>
  <c r="Z1111" i="11"/>
  <c r="Y1111" i="11"/>
  <c r="X1111" i="11"/>
  <c r="W1111" i="11"/>
  <c r="V1111" i="11"/>
  <c r="S1111" i="11"/>
  <c r="R1111" i="11"/>
  <c r="Q1111" i="11"/>
  <c r="M1111" i="11"/>
  <c r="L1111" i="11"/>
  <c r="K1111" i="11"/>
  <c r="J1111" i="11"/>
  <c r="N1111" i="11" s="1"/>
  <c r="O1111" i="11" s="1"/>
  <c r="Z1110" i="11"/>
  <c r="Y1110" i="11"/>
  <c r="X1110" i="11"/>
  <c r="W1110" i="11"/>
  <c r="V1110" i="11"/>
  <c r="S1110" i="11"/>
  <c r="R1110" i="11"/>
  <c r="Q1110" i="11"/>
  <c r="M1110" i="11"/>
  <c r="L1110" i="11"/>
  <c r="K1110" i="11"/>
  <c r="J1110" i="11"/>
  <c r="N1110" i="11" s="1"/>
  <c r="O1110" i="11" s="1"/>
  <c r="Z1109" i="11"/>
  <c r="Y1109" i="11"/>
  <c r="X1109" i="11"/>
  <c r="W1109" i="11"/>
  <c r="V1109" i="11"/>
  <c r="S1109" i="11"/>
  <c r="R1109" i="11"/>
  <c r="Q1109" i="11"/>
  <c r="M1109" i="11"/>
  <c r="L1109" i="11"/>
  <c r="K1109" i="11"/>
  <c r="J1109" i="11"/>
  <c r="N1109" i="11" s="1"/>
  <c r="O1109" i="11" s="1"/>
  <c r="Z1108" i="11"/>
  <c r="Y1108" i="11"/>
  <c r="X1108" i="11"/>
  <c r="W1108" i="11"/>
  <c r="V1108" i="11"/>
  <c r="S1108" i="11"/>
  <c r="R1108" i="11"/>
  <c r="Q1108" i="11"/>
  <c r="M1108" i="11"/>
  <c r="L1108" i="11"/>
  <c r="K1108" i="11"/>
  <c r="J1108" i="11"/>
  <c r="N1108" i="11" s="1"/>
  <c r="O1108" i="11" s="1"/>
  <c r="Z1107" i="11"/>
  <c r="Y1107" i="11"/>
  <c r="X1107" i="11"/>
  <c r="W1107" i="11"/>
  <c r="V1107" i="11"/>
  <c r="S1107" i="11"/>
  <c r="R1107" i="11"/>
  <c r="Q1107" i="11"/>
  <c r="M1107" i="11"/>
  <c r="L1107" i="11"/>
  <c r="K1107" i="11"/>
  <c r="J1107" i="11"/>
  <c r="N1107" i="11" s="1"/>
  <c r="O1107" i="11" s="1"/>
  <c r="Z1106" i="11"/>
  <c r="Y1106" i="11"/>
  <c r="X1106" i="11"/>
  <c r="W1106" i="11"/>
  <c r="V1106" i="11"/>
  <c r="S1106" i="11"/>
  <c r="R1106" i="11"/>
  <c r="Q1106" i="11"/>
  <c r="T1106" i="11" s="1"/>
  <c r="M1106" i="11"/>
  <c r="L1106" i="11"/>
  <c r="K1106" i="11"/>
  <c r="J1106" i="11"/>
  <c r="N1106" i="11" s="1"/>
  <c r="O1106" i="11" s="1"/>
  <c r="Z1105" i="11"/>
  <c r="Y1105" i="11"/>
  <c r="X1105" i="11"/>
  <c r="W1105" i="11"/>
  <c r="V1105" i="11"/>
  <c r="S1105" i="11"/>
  <c r="R1105" i="11"/>
  <c r="Q1105" i="11"/>
  <c r="M1105" i="11"/>
  <c r="L1105" i="11"/>
  <c r="K1105" i="11"/>
  <c r="J1105" i="11"/>
  <c r="N1105" i="11" s="1"/>
  <c r="O1105" i="11" s="1"/>
  <c r="Z1104" i="11"/>
  <c r="Y1104" i="11"/>
  <c r="X1104" i="11"/>
  <c r="W1104" i="11"/>
  <c r="V1104" i="11"/>
  <c r="S1104" i="11"/>
  <c r="R1104" i="11"/>
  <c r="Q1104" i="11"/>
  <c r="M1104" i="11"/>
  <c r="L1104" i="11"/>
  <c r="K1104" i="11"/>
  <c r="J1104" i="11"/>
  <c r="N1104" i="11" s="1"/>
  <c r="O1104" i="11" s="1"/>
  <c r="Z1103" i="11"/>
  <c r="Y1103" i="11"/>
  <c r="X1103" i="11"/>
  <c r="W1103" i="11"/>
  <c r="V1103" i="11"/>
  <c r="S1103" i="11"/>
  <c r="R1103" i="11"/>
  <c r="Q1103" i="11"/>
  <c r="M1103" i="11"/>
  <c r="L1103" i="11"/>
  <c r="K1103" i="11"/>
  <c r="J1103" i="11"/>
  <c r="N1103" i="11" s="1"/>
  <c r="O1103" i="11" s="1"/>
  <c r="Z1102" i="11"/>
  <c r="Y1102" i="11"/>
  <c r="X1102" i="11"/>
  <c r="W1102" i="11"/>
  <c r="V1102" i="11"/>
  <c r="S1102" i="11"/>
  <c r="R1102" i="11"/>
  <c r="Q1102" i="11"/>
  <c r="T1102" i="11" s="1"/>
  <c r="M1102" i="11"/>
  <c r="L1102" i="11"/>
  <c r="K1102" i="11"/>
  <c r="J1102" i="11"/>
  <c r="Z1101" i="11"/>
  <c r="Y1101" i="11"/>
  <c r="X1101" i="11"/>
  <c r="W1101" i="11"/>
  <c r="V1101" i="11"/>
  <c r="S1101" i="11"/>
  <c r="R1101" i="11"/>
  <c r="Q1101" i="11"/>
  <c r="M1101" i="11"/>
  <c r="L1101" i="11"/>
  <c r="K1101" i="11"/>
  <c r="J1101" i="11"/>
  <c r="N1101" i="11" s="1"/>
  <c r="O1101" i="11" s="1"/>
  <c r="Z1100" i="11"/>
  <c r="Y1100" i="11"/>
  <c r="X1100" i="11"/>
  <c r="W1100" i="11"/>
  <c r="V1100" i="11"/>
  <c r="S1100" i="11"/>
  <c r="R1100" i="11"/>
  <c r="Q1100" i="11"/>
  <c r="T1100" i="11" s="1"/>
  <c r="M1100" i="11"/>
  <c r="L1100" i="11"/>
  <c r="K1100" i="11"/>
  <c r="J1100" i="11"/>
  <c r="N1100" i="11" s="1"/>
  <c r="O1100" i="11" s="1"/>
  <c r="Z1099" i="11"/>
  <c r="Y1099" i="11"/>
  <c r="X1099" i="11"/>
  <c r="W1099" i="11"/>
  <c r="V1099" i="11"/>
  <c r="S1099" i="11"/>
  <c r="R1099" i="11"/>
  <c r="Q1099" i="11"/>
  <c r="M1099" i="11"/>
  <c r="L1099" i="11"/>
  <c r="K1099" i="11"/>
  <c r="J1099" i="11"/>
  <c r="N1099" i="11" s="1"/>
  <c r="O1099" i="11" s="1"/>
  <c r="Z1098" i="11"/>
  <c r="Y1098" i="11"/>
  <c r="X1098" i="11"/>
  <c r="W1098" i="11"/>
  <c r="V1098" i="11"/>
  <c r="S1098" i="11"/>
  <c r="R1098" i="11"/>
  <c r="Q1098" i="11"/>
  <c r="T1098" i="11" s="1"/>
  <c r="M1098" i="11"/>
  <c r="L1098" i="11"/>
  <c r="K1098" i="11"/>
  <c r="J1098" i="11"/>
  <c r="N1098" i="11" s="1"/>
  <c r="O1098" i="11" s="1"/>
  <c r="Z1097" i="11"/>
  <c r="Y1097" i="11"/>
  <c r="X1097" i="11"/>
  <c r="W1097" i="11"/>
  <c r="V1097" i="11"/>
  <c r="S1097" i="11"/>
  <c r="R1097" i="11"/>
  <c r="Q1097" i="11"/>
  <c r="T1097" i="11" s="1"/>
  <c r="M1097" i="11"/>
  <c r="L1097" i="11"/>
  <c r="K1097" i="11"/>
  <c r="J1097" i="11"/>
  <c r="N1097" i="11" s="1"/>
  <c r="O1097" i="11" s="1"/>
  <c r="Z1096" i="11"/>
  <c r="Y1096" i="11"/>
  <c r="X1096" i="11"/>
  <c r="W1096" i="11"/>
  <c r="V1096" i="11"/>
  <c r="S1096" i="11"/>
  <c r="R1096" i="11"/>
  <c r="Q1096" i="11"/>
  <c r="T1096" i="11" s="1"/>
  <c r="M1096" i="11"/>
  <c r="L1096" i="11"/>
  <c r="K1096" i="11"/>
  <c r="J1096" i="11"/>
  <c r="N1096" i="11" s="1"/>
  <c r="O1096" i="11" s="1"/>
  <c r="Z1095" i="11"/>
  <c r="Y1095" i="11"/>
  <c r="X1095" i="11"/>
  <c r="W1095" i="11"/>
  <c r="V1095" i="11"/>
  <c r="S1095" i="11"/>
  <c r="R1095" i="11"/>
  <c r="Q1095" i="11"/>
  <c r="M1095" i="11"/>
  <c r="L1095" i="11"/>
  <c r="K1095" i="11"/>
  <c r="J1095" i="11"/>
  <c r="N1095" i="11" s="1"/>
  <c r="O1095" i="11" s="1"/>
  <c r="Z1094" i="11"/>
  <c r="Y1094" i="11"/>
  <c r="X1094" i="11"/>
  <c r="W1094" i="11"/>
  <c r="V1094" i="11"/>
  <c r="S1094" i="11"/>
  <c r="R1094" i="11"/>
  <c r="Q1094" i="11"/>
  <c r="M1094" i="11"/>
  <c r="L1094" i="11"/>
  <c r="K1094" i="11"/>
  <c r="J1094" i="11"/>
  <c r="N1094" i="11" s="1"/>
  <c r="O1094" i="11" s="1"/>
  <c r="Z1093" i="11"/>
  <c r="Y1093" i="11"/>
  <c r="X1093" i="11"/>
  <c r="W1093" i="11"/>
  <c r="V1093" i="11"/>
  <c r="S1093" i="11"/>
  <c r="R1093" i="11"/>
  <c r="Q1093" i="11"/>
  <c r="M1093" i="11"/>
  <c r="L1093" i="11"/>
  <c r="K1093" i="11"/>
  <c r="J1093" i="11"/>
  <c r="N1093" i="11" s="1"/>
  <c r="O1093" i="11" s="1"/>
  <c r="Z1092" i="11"/>
  <c r="Y1092" i="11"/>
  <c r="X1092" i="11"/>
  <c r="W1092" i="11"/>
  <c r="V1092" i="11"/>
  <c r="S1092" i="11"/>
  <c r="R1092" i="11"/>
  <c r="Q1092" i="11"/>
  <c r="M1092" i="11"/>
  <c r="L1092" i="11"/>
  <c r="K1092" i="11"/>
  <c r="J1092" i="11"/>
  <c r="N1092" i="11" s="1"/>
  <c r="O1092" i="11" s="1"/>
  <c r="Z1091" i="11"/>
  <c r="Y1091" i="11"/>
  <c r="X1091" i="11"/>
  <c r="W1091" i="11"/>
  <c r="V1091" i="11"/>
  <c r="S1091" i="11"/>
  <c r="R1091" i="11"/>
  <c r="Q1091" i="11"/>
  <c r="M1091" i="11"/>
  <c r="L1091" i="11"/>
  <c r="K1091" i="11"/>
  <c r="J1091" i="11"/>
  <c r="N1091" i="11" s="1"/>
  <c r="O1091" i="11" s="1"/>
  <c r="Z1090" i="11"/>
  <c r="Y1090" i="11"/>
  <c r="X1090" i="11"/>
  <c r="W1090" i="11"/>
  <c r="V1090" i="11"/>
  <c r="S1090" i="11"/>
  <c r="R1090" i="11"/>
  <c r="Q1090" i="11"/>
  <c r="M1090" i="11"/>
  <c r="L1090" i="11"/>
  <c r="K1090" i="11"/>
  <c r="J1090" i="11"/>
  <c r="N1090" i="11" s="1"/>
  <c r="O1090" i="11" s="1"/>
  <c r="Z1089" i="11"/>
  <c r="Y1089" i="11"/>
  <c r="X1089" i="11"/>
  <c r="W1089" i="11"/>
  <c r="V1089" i="11"/>
  <c r="S1089" i="11"/>
  <c r="R1089" i="11"/>
  <c r="Q1089" i="11"/>
  <c r="T1089" i="11" s="1"/>
  <c r="M1089" i="11"/>
  <c r="L1089" i="11"/>
  <c r="K1089" i="11"/>
  <c r="J1089" i="11"/>
  <c r="N1089" i="11" s="1"/>
  <c r="O1089" i="11" s="1"/>
  <c r="Z1088" i="11"/>
  <c r="Y1088" i="11"/>
  <c r="X1088" i="11"/>
  <c r="W1088" i="11"/>
  <c r="V1088" i="11"/>
  <c r="S1088" i="11"/>
  <c r="R1088" i="11"/>
  <c r="Q1088" i="11"/>
  <c r="M1088" i="11"/>
  <c r="L1088" i="11"/>
  <c r="K1088" i="11"/>
  <c r="J1088" i="11"/>
  <c r="N1088" i="11" s="1"/>
  <c r="O1088" i="11" s="1"/>
  <c r="Z1087" i="11"/>
  <c r="Y1087" i="11"/>
  <c r="X1087" i="11"/>
  <c r="W1087" i="11"/>
  <c r="V1087" i="11"/>
  <c r="S1087" i="11"/>
  <c r="R1087" i="11"/>
  <c r="Q1087" i="11"/>
  <c r="T1087" i="11" s="1"/>
  <c r="M1087" i="11"/>
  <c r="L1087" i="11"/>
  <c r="K1087" i="11"/>
  <c r="J1087" i="11"/>
  <c r="N1087" i="11" s="1"/>
  <c r="O1087" i="11" s="1"/>
  <c r="Z1086" i="11"/>
  <c r="Y1086" i="11"/>
  <c r="X1086" i="11"/>
  <c r="W1086" i="11"/>
  <c r="V1086" i="11"/>
  <c r="S1086" i="11"/>
  <c r="R1086" i="11"/>
  <c r="Q1086" i="11"/>
  <c r="M1086" i="11"/>
  <c r="L1086" i="11"/>
  <c r="K1086" i="11"/>
  <c r="J1086" i="11"/>
  <c r="N1086" i="11" s="1"/>
  <c r="O1086" i="11" s="1"/>
  <c r="Z1085" i="11"/>
  <c r="Y1085" i="11"/>
  <c r="X1085" i="11"/>
  <c r="W1085" i="11"/>
  <c r="V1085" i="11"/>
  <c r="S1085" i="11"/>
  <c r="R1085" i="11"/>
  <c r="Q1085" i="11"/>
  <c r="T1085" i="11" s="1"/>
  <c r="M1085" i="11"/>
  <c r="L1085" i="11"/>
  <c r="K1085" i="11"/>
  <c r="J1085" i="11"/>
  <c r="N1085" i="11" s="1"/>
  <c r="O1085" i="11" s="1"/>
  <c r="Z1084" i="11"/>
  <c r="Y1084" i="11"/>
  <c r="X1084" i="11"/>
  <c r="W1084" i="11"/>
  <c r="V1084" i="11"/>
  <c r="S1084" i="11"/>
  <c r="R1084" i="11"/>
  <c r="Q1084" i="11"/>
  <c r="M1084" i="11"/>
  <c r="L1084" i="11"/>
  <c r="K1084" i="11"/>
  <c r="J1084" i="11"/>
  <c r="N1084" i="11" s="1"/>
  <c r="O1084" i="11" s="1"/>
  <c r="Z1083" i="11"/>
  <c r="Y1083" i="11"/>
  <c r="X1083" i="11"/>
  <c r="W1083" i="11"/>
  <c r="V1083" i="11"/>
  <c r="S1083" i="11"/>
  <c r="R1083" i="11"/>
  <c r="Q1083" i="11"/>
  <c r="M1083" i="11"/>
  <c r="L1083" i="11"/>
  <c r="K1083" i="11"/>
  <c r="J1083" i="11"/>
  <c r="N1083" i="11" s="1"/>
  <c r="O1083" i="11" s="1"/>
  <c r="Z1082" i="11"/>
  <c r="Y1082" i="11"/>
  <c r="X1082" i="11"/>
  <c r="W1082" i="11"/>
  <c r="V1082" i="11"/>
  <c r="S1082" i="11"/>
  <c r="R1082" i="11"/>
  <c r="Q1082" i="11"/>
  <c r="M1082" i="11"/>
  <c r="L1082" i="11"/>
  <c r="K1082" i="11"/>
  <c r="J1082" i="11"/>
  <c r="N1082" i="11" s="1"/>
  <c r="O1082" i="11" s="1"/>
  <c r="Z1081" i="11"/>
  <c r="Y1081" i="11"/>
  <c r="X1081" i="11"/>
  <c r="W1081" i="11"/>
  <c r="V1081" i="11"/>
  <c r="S1081" i="11"/>
  <c r="R1081" i="11"/>
  <c r="Q1081" i="11"/>
  <c r="M1081" i="11"/>
  <c r="L1081" i="11"/>
  <c r="K1081" i="11"/>
  <c r="J1081" i="11"/>
  <c r="N1081" i="11" s="1"/>
  <c r="O1081" i="11" s="1"/>
  <c r="Z1080" i="11"/>
  <c r="Y1080" i="11"/>
  <c r="X1080" i="11"/>
  <c r="W1080" i="11"/>
  <c r="V1080" i="11"/>
  <c r="S1080" i="11"/>
  <c r="R1080" i="11"/>
  <c r="Q1080" i="11"/>
  <c r="M1080" i="11"/>
  <c r="L1080" i="11"/>
  <c r="K1080" i="11"/>
  <c r="J1080" i="11"/>
  <c r="N1080" i="11" s="1"/>
  <c r="O1080" i="11" s="1"/>
  <c r="Z1079" i="11"/>
  <c r="Y1079" i="11"/>
  <c r="X1079" i="11"/>
  <c r="W1079" i="11"/>
  <c r="V1079" i="11"/>
  <c r="S1079" i="11"/>
  <c r="R1079" i="11"/>
  <c r="Q1079" i="11"/>
  <c r="T1079" i="11" s="1"/>
  <c r="M1079" i="11"/>
  <c r="L1079" i="11"/>
  <c r="K1079" i="11"/>
  <c r="J1079" i="11"/>
  <c r="N1079" i="11" s="1"/>
  <c r="O1079" i="11" s="1"/>
  <c r="Z1078" i="11"/>
  <c r="Y1078" i="11"/>
  <c r="X1078" i="11"/>
  <c r="W1078" i="11"/>
  <c r="V1078" i="11"/>
  <c r="S1078" i="11"/>
  <c r="R1078" i="11"/>
  <c r="Q1078" i="11"/>
  <c r="T1078" i="11" s="1"/>
  <c r="M1078" i="11"/>
  <c r="L1078" i="11"/>
  <c r="K1078" i="11"/>
  <c r="J1078" i="11"/>
  <c r="N1078" i="11" s="1"/>
  <c r="O1078" i="11" s="1"/>
  <c r="Z1077" i="11"/>
  <c r="Y1077" i="11"/>
  <c r="X1077" i="11"/>
  <c r="W1077" i="11"/>
  <c r="V1077" i="11"/>
  <c r="S1077" i="11"/>
  <c r="R1077" i="11"/>
  <c r="Q1077" i="11"/>
  <c r="M1077" i="11"/>
  <c r="L1077" i="11"/>
  <c r="K1077" i="11"/>
  <c r="J1077" i="11"/>
  <c r="N1077" i="11" s="1"/>
  <c r="O1077" i="11" s="1"/>
  <c r="Z1076" i="11"/>
  <c r="Y1076" i="11"/>
  <c r="X1076" i="11"/>
  <c r="W1076" i="11"/>
  <c r="V1076" i="11"/>
  <c r="S1076" i="11"/>
  <c r="R1076" i="11"/>
  <c r="Q1076" i="11"/>
  <c r="T1076" i="11" s="1"/>
  <c r="M1076" i="11"/>
  <c r="L1076" i="11"/>
  <c r="K1076" i="11"/>
  <c r="J1076" i="11"/>
  <c r="N1076" i="11" s="1"/>
  <c r="O1076" i="11" s="1"/>
  <c r="Z1075" i="11"/>
  <c r="Y1075" i="11"/>
  <c r="X1075" i="11"/>
  <c r="W1075" i="11"/>
  <c r="V1075" i="11"/>
  <c r="S1075" i="11"/>
  <c r="R1075" i="11"/>
  <c r="Q1075" i="11"/>
  <c r="M1075" i="11"/>
  <c r="L1075" i="11"/>
  <c r="K1075" i="11"/>
  <c r="J1075" i="11"/>
  <c r="N1075" i="11" s="1"/>
  <c r="O1075" i="11" s="1"/>
  <c r="Z1074" i="11"/>
  <c r="Y1074" i="11"/>
  <c r="X1074" i="11"/>
  <c r="W1074" i="11"/>
  <c r="V1074" i="11"/>
  <c r="S1074" i="11"/>
  <c r="R1074" i="11"/>
  <c r="Q1074" i="11"/>
  <c r="T1074" i="11" s="1"/>
  <c r="M1074" i="11"/>
  <c r="L1074" i="11"/>
  <c r="K1074" i="11"/>
  <c r="J1074" i="11"/>
  <c r="N1074" i="11" s="1"/>
  <c r="O1074" i="11" s="1"/>
  <c r="Z1073" i="11"/>
  <c r="Y1073" i="11"/>
  <c r="X1073" i="11"/>
  <c r="W1073" i="11"/>
  <c r="V1073" i="11"/>
  <c r="S1073" i="11"/>
  <c r="R1073" i="11"/>
  <c r="Q1073" i="11"/>
  <c r="M1073" i="11"/>
  <c r="L1073" i="11"/>
  <c r="K1073" i="11"/>
  <c r="J1073" i="11"/>
  <c r="N1073" i="11" s="1"/>
  <c r="O1073" i="11" s="1"/>
  <c r="Z1072" i="11"/>
  <c r="Y1072" i="11"/>
  <c r="X1072" i="11"/>
  <c r="W1072" i="11"/>
  <c r="V1072" i="11"/>
  <c r="S1072" i="11"/>
  <c r="R1072" i="11"/>
  <c r="Q1072" i="11"/>
  <c r="T1072" i="11" s="1"/>
  <c r="M1072" i="11"/>
  <c r="L1072" i="11"/>
  <c r="K1072" i="11"/>
  <c r="J1072" i="11"/>
  <c r="N1072" i="11" s="1"/>
  <c r="O1072" i="11" s="1"/>
  <c r="Z1071" i="11"/>
  <c r="Y1071" i="11"/>
  <c r="X1071" i="11"/>
  <c r="W1071" i="11"/>
  <c r="V1071" i="11"/>
  <c r="S1071" i="11"/>
  <c r="R1071" i="11"/>
  <c r="Q1071" i="11"/>
  <c r="M1071" i="11"/>
  <c r="L1071" i="11"/>
  <c r="K1071" i="11"/>
  <c r="J1071" i="11"/>
  <c r="N1071" i="11" s="1"/>
  <c r="O1071" i="11" s="1"/>
  <c r="Z1070" i="11"/>
  <c r="Y1070" i="11"/>
  <c r="X1070" i="11"/>
  <c r="W1070" i="11"/>
  <c r="V1070" i="11"/>
  <c r="S1070" i="11"/>
  <c r="R1070" i="11"/>
  <c r="Q1070" i="11"/>
  <c r="M1070" i="11"/>
  <c r="L1070" i="11"/>
  <c r="K1070" i="11"/>
  <c r="J1070" i="11"/>
  <c r="N1070" i="11" s="1"/>
  <c r="O1070" i="11" s="1"/>
  <c r="Z1069" i="11"/>
  <c r="Y1069" i="11"/>
  <c r="X1069" i="11"/>
  <c r="W1069" i="11"/>
  <c r="V1069" i="11"/>
  <c r="S1069" i="11"/>
  <c r="R1069" i="11"/>
  <c r="Q1069" i="11"/>
  <c r="T1069" i="11" s="1"/>
  <c r="M1069" i="11"/>
  <c r="L1069" i="11"/>
  <c r="K1069" i="11"/>
  <c r="J1069" i="11"/>
  <c r="N1069" i="11" s="1"/>
  <c r="O1069" i="11" s="1"/>
  <c r="Z1068" i="11"/>
  <c r="Y1068" i="11"/>
  <c r="X1068" i="11"/>
  <c r="W1068" i="11"/>
  <c r="V1068" i="11"/>
  <c r="S1068" i="11"/>
  <c r="R1068" i="11"/>
  <c r="Q1068" i="11"/>
  <c r="M1068" i="11"/>
  <c r="L1068" i="11"/>
  <c r="K1068" i="11"/>
  <c r="J1068" i="11"/>
  <c r="N1068" i="11" s="1"/>
  <c r="O1068" i="11" s="1"/>
  <c r="Z1067" i="11"/>
  <c r="Y1067" i="11"/>
  <c r="X1067" i="11"/>
  <c r="W1067" i="11"/>
  <c r="V1067" i="11"/>
  <c r="S1067" i="11"/>
  <c r="R1067" i="11"/>
  <c r="Q1067" i="11"/>
  <c r="M1067" i="11"/>
  <c r="L1067" i="11"/>
  <c r="K1067" i="11"/>
  <c r="J1067" i="11"/>
  <c r="N1067" i="11" s="1"/>
  <c r="O1067" i="11" s="1"/>
  <c r="Z1066" i="11"/>
  <c r="Y1066" i="11"/>
  <c r="X1066" i="11"/>
  <c r="W1066" i="11"/>
  <c r="V1066" i="11"/>
  <c r="S1066" i="11"/>
  <c r="R1066" i="11"/>
  <c r="Q1066" i="11"/>
  <c r="T1066" i="11" s="1"/>
  <c r="M1066" i="11"/>
  <c r="L1066" i="11"/>
  <c r="K1066" i="11"/>
  <c r="J1066" i="11"/>
  <c r="N1066" i="11" s="1"/>
  <c r="O1066" i="11" s="1"/>
  <c r="Z1065" i="11"/>
  <c r="Y1065" i="11"/>
  <c r="X1065" i="11"/>
  <c r="W1065" i="11"/>
  <c r="V1065" i="11"/>
  <c r="S1065" i="11"/>
  <c r="R1065" i="11"/>
  <c r="Q1065" i="11"/>
  <c r="T1065" i="11" s="1"/>
  <c r="M1065" i="11"/>
  <c r="L1065" i="11"/>
  <c r="K1065" i="11"/>
  <c r="J1065" i="11"/>
  <c r="N1065" i="11" s="1"/>
  <c r="O1065" i="11" s="1"/>
  <c r="Z1064" i="11"/>
  <c r="Y1064" i="11"/>
  <c r="X1064" i="11"/>
  <c r="W1064" i="11"/>
  <c r="V1064" i="11"/>
  <c r="S1064" i="11"/>
  <c r="R1064" i="11"/>
  <c r="Q1064" i="11"/>
  <c r="M1064" i="11"/>
  <c r="L1064" i="11"/>
  <c r="K1064" i="11"/>
  <c r="J1064" i="11"/>
  <c r="N1064" i="11" s="1"/>
  <c r="O1064" i="11" s="1"/>
  <c r="Z1063" i="11"/>
  <c r="Y1063" i="11"/>
  <c r="X1063" i="11"/>
  <c r="W1063" i="11"/>
  <c r="V1063" i="11"/>
  <c r="S1063" i="11"/>
  <c r="R1063" i="11"/>
  <c r="Q1063" i="11"/>
  <c r="M1063" i="11"/>
  <c r="L1063" i="11"/>
  <c r="K1063" i="11"/>
  <c r="J1063" i="11"/>
  <c r="N1063" i="11" s="1"/>
  <c r="O1063" i="11" s="1"/>
  <c r="Z1062" i="11"/>
  <c r="Y1062" i="11"/>
  <c r="X1062" i="11"/>
  <c r="W1062" i="11"/>
  <c r="V1062" i="11"/>
  <c r="S1062" i="11"/>
  <c r="R1062" i="11"/>
  <c r="Q1062" i="11"/>
  <c r="M1062" i="11"/>
  <c r="L1062" i="11"/>
  <c r="K1062" i="11"/>
  <c r="J1062" i="11"/>
  <c r="N1062" i="11" s="1"/>
  <c r="O1062" i="11" s="1"/>
  <c r="Z1061" i="11"/>
  <c r="Y1061" i="11"/>
  <c r="X1061" i="11"/>
  <c r="W1061" i="11"/>
  <c r="V1061" i="11"/>
  <c r="S1061" i="11"/>
  <c r="R1061" i="11"/>
  <c r="Q1061" i="11"/>
  <c r="M1061" i="11"/>
  <c r="L1061" i="11"/>
  <c r="K1061" i="11"/>
  <c r="J1061" i="11"/>
  <c r="N1061" i="11" s="1"/>
  <c r="O1061" i="11" s="1"/>
  <c r="Z1060" i="11"/>
  <c r="Y1060" i="11"/>
  <c r="X1060" i="11"/>
  <c r="W1060" i="11"/>
  <c r="V1060" i="11"/>
  <c r="S1060" i="11"/>
  <c r="R1060" i="11"/>
  <c r="Q1060" i="11"/>
  <c r="M1060" i="11"/>
  <c r="L1060" i="11"/>
  <c r="K1060" i="11"/>
  <c r="J1060" i="11"/>
  <c r="N1060" i="11" s="1"/>
  <c r="O1060" i="11" s="1"/>
  <c r="Z1059" i="11"/>
  <c r="Y1059" i="11"/>
  <c r="X1059" i="11"/>
  <c r="W1059" i="11"/>
  <c r="V1059" i="11"/>
  <c r="S1059" i="11"/>
  <c r="R1059" i="11"/>
  <c r="Q1059" i="11"/>
  <c r="T1059" i="11" s="1"/>
  <c r="M1059" i="11"/>
  <c r="L1059" i="11"/>
  <c r="K1059" i="11"/>
  <c r="J1059" i="11"/>
  <c r="N1059" i="11" s="1"/>
  <c r="O1059" i="11" s="1"/>
  <c r="Z1058" i="11"/>
  <c r="Y1058" i="11"/>
  <c r="X1058" i="11"/>
  <c r="W1058" i="11"/>
  <c r="V1058" i="11"/>
  <c r="S1058" i="11"/>
  <c r="R1058" i="11"/>
  <c r="Q1058" i="11"/>
  <c r="M1058" i="11"/>
  <c r="L1058" i="11"/>
  <c r="K1058" i="11"/>
  <c r="J1058" i="11"/>
  <c r="N1058" i="11" s="1"/>
  <c r="O1058" i="11" s="1"/>
  <c r="Z1057" i="11"/>
  <c r="Y1057" i="11"/>
  <c r="X1057" i="11"/>
  <c r="W1057" i="11"/>
  <c r="V1057" i="11"/>
  <c r="S1057" i="11"/>
  <c r="R1057" i="11"/>
  <c r="Q1057" i="11"/>
  <c r="M1057" i="11"/>
  <c r="L1057" i="11"/>
  <c r="K1057" i="11"/>
  <c r="J1057" i="11"/>
  <c r="N1057" i="11" s="1"/>
  <c r="O1057" i="11" s="1"/>
  <c r="Z1056" i="11"/>
  <c r="Y1056" i="11"/>
  <c r="X1056" i="11"/>
  <c r="W1056" i="11"/>
  <c r="V1056" i="11"/>
  <c r="S1056" i="11"/>
  <c r="R1056" i="11"/>
  <c r="Q1056" i="11"/>
  <c r="M1056" i="11"/>
  <c r="L1056" i="11"/>
  <c r="K1056" i="11"/>
  <c r="J1056" i="11"/>
  <c r="N1056" i="11" s="1"/>
  <c r="O1056" i="11" s="1"/>
  <c r="Z1055" i="11"/>
  <c r="Y1055" i="11"/>
  <c r="X1055" i="11"/>
  <c r="W1055" i="11"/>
  <c r="V1055" i="11"/>
  <c r="S1055" i="11"/>
  <c r="R1055" i="11"/>
  <c r="Q1055" i="11"/>
  <c r="M1055" i="11"/>
  <c r="L1055" i="11"/>
  <c r="K1055" i="11"/>
  <c r="J1055" i="11"/>
  <c r="N1055" i="11" s="1"/>
  <c r="O1055" i="11" s="1"/>
  <c r="Z1054" i="11"/>
  <c r="Y1054" i="11"/>
  <c r="X1054" i="11"/>
  <c r="W1054" i="11"/>
  <c r="V1054" i="11"/>
  <c r="S1054" i="11"/>
  <c r="R1054" i="11"/>
  <c r="Q1054" i="11"/>
  <c r="M1054" i="11"/>
  <c r="L1054" i="11"/>
  <c r="K1054" i="11"/>
  <c r="J1054" i="11"/>
  <c r="N1054" i="11" s="1"/>
  <c r="O1054" i="11" s="1"/>
  <c r="Z1053" i="11"/>
  <c r="Y1053" i="11"/>
  <c r="X1053" i="11"/>
  <c r="W1053" i="11"/>
  <c r="V1053" i="11"/>
  <c r="S1053" i="11"/>
  <c r="R1053" i="11"/>
  <c r="Q1053" i="11"/>
  <c r="M1053" i="11"/>
  <c r="L1053" i="11"/>
  <c r="K1053" i="11"/>
  <c r="J1053" i="11"/>
  <c r="N1053" i="11" s="1"/>
  <c r="O1053" i="11" s="1"/>
  <c r="Z1052" i="11"/>
  <c r="Y1052" i="11"/>
  <c r="X1052" i="11"/>
  <c r="W1052" i="11"/>
  <c r="V1052" i="11"/>
  <c r="S1052" i="11"/>
  <c r="R1052" i="11"/>
  <c r="Q1052" i="11"/>
  <c r="M1052" i="11"/>
  <c r="L1052" i="11"/>
  <c r="K1052" i="11"/>
  <c r="J1052" i="11"/>
  <c r="N1052" i="11" s="1"/>
  <c r="O1052" i="11" s="1"/>
  <c r="Z1051" i="11"/>
  <c r="Y1051" i="11"/>
  <c r="X1051" i="11"/>
  <c r="W1051" i="11"/>
  <c r="V1051" i="11"/>
  <c r="S1051" i="11"/>
  <c r="R1051" i="11"/>
  <c r="Q1051" i="11"/>
  <c r="M1051" i="11"/>
  <c r="L1051" i="11"/>
  <c r="K1051" i="11"/>
  <c r="J1051" i="11"/>
  <c r="N1051" i="11" s="1"/>
  <c r="O1051" i="11" s="1"/>
  <c r="Z1050" i="11"/>
  <c r="Y1050" i="11"/>
  <c r="X1050" i="11"/>
  <c r="W1050" i="11"/>
  <c r="V1050" i="11"/>
  <c r="S1050" i="11"/>
  <c r="R1050" i="11"/>
  <c r="Q1050" i="11"/>
  <c r="M1050" i="11"/>
  <c r="L1050" i="11"/>
  <c r="K1050" i="11"/>
  <c r="J1050" i="11"/>
  <c r="N1050" i="11" s="1"/>
  <c r="O1050" i="11" s="1"/>
  <c r="Z1049" i="11"/>
  <c r="Y1049" i="11"/>
  <c r="X1049" i="11"/>
  <c r="W1049" i="11"/>
  <c r="V1049" i="11"/>
  <c r="S1049" i="11"/>
  <c r="R1049" i="11"/>
  <c r="Q1049" i="11"/>
  <c r="M1049" i="11"/>
  <c r="L1049" i="11"/>
  <c r="K1049" i="11"/>
  <c r="J1049" i="11"/>
  <c r="N1049" i="11" s="1"/>
  <c r="O1049" i="11" s="1"/>
  <c r="Z1048" i="11"/>
  <c r="Y1048" i="11"/>
  <c r="X1048" i="11"/>
  <c r="W1048" i="11"/>
  <c r="V1048" i="11"/>
  <c r="S1048" i="11"/>
  <c r="R1048" i="11"/>
  <c r="Q1048" i="11"/>
  <c r="M1048" i="11"/>
  <c r="L1048" i="11"/>
  <c r="K1048" i="11"/>
  <c r="J1048" i="11"/>
  <c r="N1048" i="11" s="1"/>
  <c r="O1048" i="11" s="1"/>
  <c r="Z1047" i="11"/>
  <c r="Y1047" i="11"/>
  <c r="X1047" i="11"/>
  <c r="W1047" i="11"/>
  <c r="V1047" i="11"/>
  <c r="S1047" i="11"/>
  <c r="R1047" i="11"/>
  <c r="Q1047" i="11"/>
  <c r="M1047" i="11"/>
  <c r="L1047" i="11"/>
  <c r="K1047" i="11"/>
  <c r="J1047" i="11"/>
  <c r="N1047" i="11" s="1"/>
  <c r="O1047" i="11" s="1"/>
  <c r="Z1046" i="11"/>
  <c r="Y1046" i="11"/>
  <c r="X1046" i="11"/>
  <c r="W1046" i="11"/>
  <c r="V1046" i="11"/>
  <c r="S1046" i="11"/>
  <c r="R1046" i="11"/>
  <c r="Q1046" i="11"/>
  <c r="M1046" i="11"/>
  <c r="L1046" i="11"/>
  <c r="K1046" i="11"/>
  <c r="J1046" i="11"/>
  <c r="N1046" i="11" s="1"/>
  <c r="O1046" i="11" s="1"/>
  <c r="Z1045" i="11"/>
  <c r="Y1045" i="11"/>
  <c r="X1045" i="11"/>
  <c r="W1045" i="11"/>
  <c r="V1045" i="11"/>
  <c r="S1045" i="11"/>
  <c r="R1045" i="11"/>
  <c r="Q1045" i="11"/>
  <c r="M1045" i="11"/>
  <c r="L1045" i="11"/>
  <c r="K1045" i="11"/>
  <c r="J1045" i="11"/>
  <c r="N1045" i="11" s="1"/>
  <c r="O1045" i="11" s="1"/>
  <c r="Z1044" i="11"/>
  <c r="Y1044" i="11"/>
  <c r="X1044" i="11"/>
  <c r="W1044" i="11"/>
  <c r="V1044" i="11"/>
  <c r="S1044" i="11"/>
  <c r="R1044" i="11"/>
  <c r="Q1044" i="11"/>
  <c r="M1044" i="11"/>
  <c r="L1044" i="11"/>
  <c r="K1044" i="11"/>
  <c r="J1044" i="11"/>
  <c r="N1044" i="11" s="1"/>
  <c r="O1044" i="11" s="1"/>
  <c r="Z1043" i="11"/>
  <c r="Y1043" i="11"/>
  <c r="X1043" i="11"/>
  <c r="W1043" i="11"/>
  <c r="V1043" i="11"/>
  <c r="S1043" i="11"/>
  <c r="R1043" i="11"/>
  <c r="Q1043" i="11"/>
  <c r="M1043" i="11"/>
  <c r="L1043" i="11"/>
  <c r="K1043" i="11"/>
  <c r="J1043" i="11"/>
  <c r="N1043" i="11" s="1"/>
  <c r="O1043" i="11" s="1"/>
  <c r="Z1042" i="11"/>
  <c r="Y1042" i="11"/>
  <c r="X1042" i="11"/>
  <c r="W1042" i="11"/>
  <c r="V1042" i="11"/>
  <c r="S1042" i="11"/>
  <c r="R1042" i="11"/>
  <c r="Q1042" i="11"/>
  <c r="M1042" i="11"/>
  <c r="L1042" i="11"/>
  <c r="K1042" i="11"/>
  <c r="J1042" i="11"/>
  <c r="N1042" i="11" s="1"/>
  <c r="O1042" i="11" s="1"/>
  <c r="Z1041" i="11"/>
  <c r="Y1041" i="11"/>
  <c r="X1041" i="11"/>
  <c r="W1041" i="11"/>
  <c r="V1041" i="11"/>
  <c r="S1041" i="11"/>
  <c r="R1041" i="11"/>
  <c r="Q1041" i="11"/>
  <c r="T1041" i="11" s="1"/>
  <c r="M1041" i="11"/>
  <c r="L1041" i="11"/>
  <c r="K1041" i="11"/>
  <c r="J1041" i="11"/>
  <c r="N1041" i="11" s="1"/>
  <c r="O1041" i="11" s="1"/>
  <c r="Z1040" i="11"/>
  <c r="Y1040" i="11"/>
  <c r="X1040" i="11"/>
  <c r="W1040" i="11"/>
  <c r="V1040" i="11"/>
  <c r="S1040" i="11"/>
  <c r="R1040" i="11"/>
  <c r="Q1040" i="11"/>
  <c r="M1040" i="11"/>
  <c r="L1040" i="11"/>
  <c r="K1040" i="11"/>
  <c r="J1040" i="11"/>
  <c r="N1040" i="11" s="1"/>
  <c r="O1040" i="11" s="1"/>
  <c r="Z1039" i="11"/>
  <c r="Y1039" i="11"/>
  <c r="X1039" i="11"/>
  <c r="W1039" i="11"/>
  <c r="V1039" i="11"/>
  <c r="S1039" i="11"/>
  <c r="R1039" i="11"/>
  <c r="Q1039" i="11"/>
  <c r="M1039" i="11"/>
  <c r="L1039" i="11"/>
  <c r="K1039" i="11"/>
  <c r="J1039" i="11"/>
  <c r="N1039" i="11" s="1"/>
  <c r="O1039" i="11" s="1"/>
  <c r="Z1038" i="11"/>
  <c r="Y1038" i="11"/>
  <c r="X1038" i="11"/>
  <c r="W1038" i="11"/>
  <c r="V1038" i="11"/>
  <c r="S1038" i="11"/>
  <c r="R1038" i="11"/>
  <c r="Q1038" i="11"/>
  <c r="M1038" i="11"/>
  <c r="L1038" i="11"/>
  <c r="K1038" i="11"/>
  <c r="J1038" i="11"/>
  <c r="N1038" i="11" s="1"/>
  <c r="O1038" i="11" s="1"/>
  <c r="Z1037" i="11"/>
  <c r="Y1037" i="11"/>
  <c r="X1037" i="11"/>
  <c r="W1037" i="11"/>
  <c r="V1037" i="11"/>
  <c r="S1037" i="11"/>
  <c r="R1037" i="11"/>
  <c r="Q1037" i="11"/>
  <c r="M1037" i="11"/>
  <c r="L1037" i="11"/>
  <c r="K1037" i="11"/>
  <c r="J1037" i="11"/>
  <c r="N1037" i="11" s="1"/>
  <c r="O1037" i="11" s="1"/>
  <c r="Z1036" i="11"/>
  <c r="Y1036" i="11"/>
  <c r="X1036" i="11"/>
  <c r="W1036" i="11"/>
  <c r="V1036" i="11"/>
  <c r="S1036" i="11"/>
  <c r="R1036" i="11"/>
  <c r="Q1036" i="11"/>
  <c r="M1036" i="11"/>
  <c r="L1036" i="11"/>
  <c r="K1036" i="11"/>
  <c r="J1036" i="11"/>
  <c r="N1036" i="11" s="1"/>
  <c r="O1036" i="11" s="1"/>
  <c r="Z1035" i="11"/>
  <c r="Y1035" i="11"/>
  <c r="X1035" i="11"/>
  <c r="W1035" i="11"/>
  <c r="V1035" i="11"/>
  <c r="S1035" i="11"/>
  <c r="R1035" i="11"/>
  <c r="Q1035" i="11"/>
  <c r="M1035" i="11"/>
  <c r="L1035" i="11"/>
  <c r="K1035" i="11"/>
  <c r="J1035" i="11"/>
  <c r="N1035" i="11" s="1"/>
  <c r="O1035" i="11" s="1"/>
  <c r="Z1034" i="11"/>
  <c r="Y1034" i="11"/>
  <c r="X1034" i="11"/>
  <c r="W1034" i="11"/>
  <c r="V1034" i="11"/>
  <c r="S1034" i="11"/>
  <c r="R1034" i="11"/>
  <c r="Q1034" i="11"/>
  <c r="M1034" i="11"/>
  <c r="L1034" i="11"/>
  <c r="K1034" i="11"/>
  <c r="J1034" i="11"/>
  <c r="N1034" i="11" s="1"/>
  <c r="O1034" i="11" s="1"/>
  <c r="Z1033" i="11"/>
  <c r="Y1033" i="11"/>
  <c r="X1033" i="11"/>
  <c r="W1033" i="11"/>
  <c r="V1033" i="11"/>
  <c r="S1033" i="11"/>
  <c r="R1033" i="11"/>
  <c r="Q1033" i="11"/>
  <c r="M1033" i="11"/>
  <c r="L1033" i="11"/>
  <c r="K1033" i="11"/>
  <c r="J1033" i="11"/>
  <c r="N1033" i="11" s="1"/>
  <c r="O1033" i="11" s="1"/>
  <c r="Z1032" i="11"/>
  <c r="Y1032" i="11"/>
  <c r="X1032" i="11"/>
  <c r="W1032" i="11"/>
  <c r="V1032" i="11"/>
  <c r="S1032" i="11"/>
  <c r="R1032" i="11"/>
  <c r="Q1032" i="11"/>
  <c r="T1032" i="11" s="1"/>
  <c r="M1032" i="11"/>
  <c r="L1032" i="11"/>
  <c r="K1032" i="11"/>
  <c r="J1032" i="11"/>
  <c r="N1032" i="11" s="1"/>
  <c r="O1032" i="11" s="1"/>
  <c r="Z1031" i="11"/>
  <c r="Y1031" i="11"/>
  <c r="X1031" i="11"/>
  <c r="W1031" i="11"/>
  <c r="V1031" i="11"/>
  <c r="S1031" i="11"/>
  <c r="R1031" i="11"/>
  <c r="Q1031" i="11"/>
  <c r="T1031" i="11" s="1"/>
  <c r="M1031" i="11"/>
  <c r="L1031" i="11"/>
  <c r="K1031" i="11"/>
  <c r="J1031" i="11"/>
  <c r="N1031" i="11" s="1"/>
  <c r="O1031" i="11" s="1"/>
  <c r="Z1030" i="11"/>
  <c r="Y1030" i="11"/>
  <c r="X1030" i="11"/>
  <c r="W1030" i="11"/>
  <c r="V1030" i="11"/>
  <c r="S1030" i="11"/>
  <c r="R1030" i="11"/>
  <c r="Q1030" i="11"/>
  <c r="M1030" i="11"/>
  <c r="L1030" i="11"/>
  <c r="K1030" i="11"/>
  <c r="J1030" i="11"/>
  <c r="N1030" i="11" s="1"/>
  <c r="O1030" i="11" s="1"/>
  <c r="Z1029" i="11"/>
  <c r="Y1029" i="11"/>
  <c r="X1029" i="11"/>
  <c r="W1029" i="11"/>
  <c r="V1029" i="11"/>
  <c r="S1029" i="11"/>
  <c r="R1029" i="11"/>
  <c r="Q1029" i="11"/>
  <c r="T1029" i="11" s="1"/>
  <c r="M1029" i="11"/>
  <c r="L1029" i="11"/>
  <c r="K1029" i="11"/>
  <c r="J1029" i="11"/>
  <c r="N1029" i="11" s="1"/>
  <c r="O1029" i="11" s="1"/>
  <c r="Z1028" i="11"/>
  <c r="Y1028" i="11"/>
  <c r="X1028" i="11"/>
  <c r="W1028" i="11"/>
  <c r="V1028" i="11"/>
  <c r="S1028" i="11"/>
  <c r="R1028" i="11"/>
  <c r="Q1028" i="11"/>
  <c r="M1028" i="11"/>
  <c r="L1028" i="11"/>
  <c r="K1028" i="11"/>
  <c r="J1028" i="11"/>
  <c r="N1028" i="11" s="1"/>
  <c r="O1028" i="11" s="1"/>
  <c r="Z1027" i="11"/>
  <c r="Y1027" i="11"/>
  <c r="X1027" i="11"/>
  <c r="W1027" i="11"/>
  <c r="V1027" i="11"/>
  <c r="S1027" i="11"/>
  <c r="R1027" i="11"/>
  <c r="Q1027" i="11"/>
  <c r="T1027" i="11" s="1"/>
  <c r="M1027" i="11"/>
  <c r="L1027" i="11"/>
  <c r="K1027" i="11"/>
  <c r="J1027" i="11"/>
  <c r="N1027" i="11" s="1"/>
  <c r="O1027" i="11" s="1"/>
  <c r="Z1026" i="11"/>
  <c r="Y1026" i="11"/>
  <c r="X1026" i="11"/>
  <c r="W1026" i="11"/>
  <c r="V1026" i="11"/>
  <c r="S1026" i="11"/>
  <c r="R1026" i="11"/>
  <c r="Q1026" i="11"/>
  <c r="M1026" i="11"/>
  <c r="L1026" i="11"/>
  <c r="K1026" i="11"/>
  <c r="J1026" i="11"/>
  <c r="N1026" i="11" s="1"/>
  <c r="O1026" i="11" s="1"/>
  <c r="Z1025" i="11"/>
  <c r="Y1025" i="11"/>
  <c r="X1025" i="11"/>
  <c r="W1025" i="11"/>
  <c r="V1025" i="11"/>
  <c r="S1025" i="11"/>
  <c r="R1025" i="11"/>
  <c r="Q1025" i="11"/>
  <c r="M1025" i="11"/>
  <c r="L1025" i="11"/>
  <c r="K1025" i="11"/>
  <c r="J1025" i="11"/>
  <c r="N1025" i="11" s="1"/>
  <c r="O1025" i="11" s="1"/>
  <c r="Z1024" i="11"/>
  <c r="Y1024" i="11"/>
  <c r="X1024" i="11"/>
  <c r="W1024" i="11"/>
  <c r="V1024" i="11"/>
  <c r="S1024" i="11"/>
  <c r="R1024" i="11"/>
  <c r="Q1024" i="11"/>
  <c r="M1024" i="11"/>
  <c r="L1024" i="11"/>
  <c r="K1024" i="11"/>
  <c r="J1024" i="11"/>
  <c r="Z1023" i="11"/>
  <c r="Y1023" i="11"/>
  <c r="X1023" i="11"/>
  <c r="W1023" i="11"/>
  <c r="V1023" i="11"/>
  <c r="S1023" i="11"/>
  <c r="R1023" i="11"/>
  <c r="Q1023" i="11"/>
  <c r="M1023" i="11"/>
  <c r="L1023" i="11"/>
  <c r="K1023" i="11"/>
  <c r="J1023" i="11"/>
  <c r="N1023" i="11" s="1"/>
  <c r="O1023" i="11" s="1"/>
  <c r="Z1022" i="11"/>
  <c r="Y1022" i="11"/>
  <c r="X1022" i="11"/>
  <c r="W1022" i="11"/>
  <c r="V1022" i="11"/>
  <c r="S1022" i="11"/>
  <c r="R1022" i="11"/>
  <c r="Q1022" i="11"/>
  <c r="M1022" i="11"/>
  <c r="L1022" i="11"/>
  <c r="K1022" i="11"/>
  <c r="J1022" i="11"/>
  <c r="Z1021" i="11"/>
  <c r="Y1021" i="11"/>
  <c r="X1021" i="11"/>
  <c r="W1021" i="11"/>
  <c r="V1021" i="11"/>
  <c r="S1021" i="11"/>
  <c r="R1021" i="11"/>
  <c r="Q1021" i="11"/>
  <c r="T1021" i="11" s="1"/>
  <c r="M1021" i="11"/>
  <c r="L1021" i="11"/>
  <c r="K1021" i="11"/>
  <c r="J1021" i="11"/>
  <c r="N1021" i="11" s="1"/>
  <c r="O1021" i="11" s="1"/>
  <c r="Z1020" i="11"/>
  <c r="Y1020" i="11"/>
  <c r="X1020" i="11"/>
  <c r="W1020" i="11"/>
  <c r="V1020" i="11"/>
  <c r="S1020" i="11"/>
  <c r="R1020" i="11"/>
  <c r="Q1020" i="11"/>
  <c r="M1020" i="11"/>
  <c r="L1020" i="11"/>
  <c r="K1020" i="11"/>
  <c r="J1020" i="11"/>
  <c r="N1020" i="11" s="1"/>
  <c r="O1020" i="11" s="1"/>
  <c r="Z1019" i="11"/>
  <c r="Y1019" i="11"/>
  <c r="X1019" i="11"/>
  <c r="W1019" i="11"/>
  <c r="V1019" i="11"/>
  <c r="S1019" i="11"/>
  <c r="R1019" i="11"/>
  <c r="Q1019" i="11"/>
  <c r="M1019" i="11"/>
  <c r="L1019" i="11"/>
  <c r="K1019" i="11"/>
  <c r="J1019" i="11"/>
  <c r="N1019" i="11" s="1"/>
  <c r="O1019" i="11" s="1"/>
  <c r="Z1018" i="11"/>
  <c r="Y1018" i="11"/>
  <c r="X1018" i="11"/>
  <c r="W1018" i="11"/>
  <c r="V1018" i="11"/>
  <c r="S1018" i="11"/>
  <c r="R1018" i="11"/>
  <c r="Q1018" i="11"/>
  <c r="T1018" i="11" s="1"/>
  <c r="M1018" i="11"/>
  <c r="L1018" i="11"/>
  <c r="K1018" i="11"/>
  <c r="J1018" i="11"/>
  <c r="N1018" i="11" s="1"/>
  <c r="O1018" i="11" s="1"/>
  <c r="Z1017" i="11"/>
  <c r="Y1017" i="11"/>
  <c r="X1017" i="11"/>
  <c r="W1017" i="11"/>
  <c r="V1017" i="11"/>
  <c r="S1017" i="11"/>
  <c r="R1017" i="11"/>
  <c r="Q1017" i="11"/>
  <c r="M1017" i="11"/>
  <c r="L1017" i="11"/>
  <c r="K1017" i="11"/>
  <c r="J1017" i="11"/>
  <c r="N1017" i="11" s="1"/>
  <c r="O1017" i="11" s="1"/>
  <c r="Z1016" i="11"/>
  <c r="Y1016" i="11"/>
  <c r="X1016" i="11"/>
  <c r="W1016" i="11"/>
  <c r="V1016" i="11"/>
  <c r="S1016" i="11"/>
  <c r="R1016" i="11"/>
  <c r="Q1016" i="11"/>
  <c r="T1016" i="11" s="1"/>
  <c r="M1016" i="11"/>
  <c r="L1016" i="11"/>
  <c r="K1016" i="11"/>
  <c r="J1016" i="11"/>
  <c r="N1016" i="11" s="1"/>
  <c r="O1016" i="11" s="1"/>
  <c r="Z1015" i="11"/>
  <c r="Y1015" i="11"/>
  <c r="X1015" i="11"/>
  <c r="W1015" i="11"/>
  <c r="V1015" i="11"/>
  <c r="S1015" i="11"/>
  <c r="R1015" i="11"/>
  <c r="Q1015" i="11"/>
  <c r="M1015" i="11"/>
  <c r="L1015" i="11"/>
  <c r="K1015" i="11"/>
  <c r="J1015" i="11"/>
  <c r="N1015" i="11" s="1"/>
  <c r="O1015" i="11" s="1"/>
  <c r="Z1014" i="11"/>
  <c r="Y1014" i="11"/>
  <c r="X1014" i="11"/>
  <c r="W1014" i="11"/>
  <c r="V1014" i="11"/>
  <c r="S1014" i="11"/>
  <c r="R1014" i="11"/>
  <c r="Q1014" i="11"/>
  <c r="M1014" i="11"/>
  <c r="L1014" i="11"/>
  <c r="K1014" i="11"/>
  <c r="J1014" i="11"/>
  <c r="N1014" i="11" s="1"/>
  <c r="O1014" i="11" s="1"/>
  <c r="Z1013" i="11"/>
  <c r="Y1013" i="11"/>
  <c r="X1013" i="11"/>
  <c r="W1013" i="11"/>
  <c r="V1013" i="11"/>
  <c r="S1013" i="11"/>
  <c r="R1013" i="11"/>
  <c r="Q1013" i="11"/>
  <c r="M1013" i="11"/>
  <c r="L1013" i="11"/>
  <c r="K1013" i="11"/>
  <c r="J1013" i="11"/>
  <c r="N1013" i="11" s="1"/>
  <c r="O1013" i="11" s="1"/>
  <c r="Z1012" i="11"/>
  <c r="Y1012" i="11"/>
  <c r="X1012" i="11"/>
  <c r="W1012" i="11"/>
  <c r="V1012" i="11"/>
  <c r="S1012" i="11"/>
  <c r="R1012" i="11"/>
  <c r="Q1012" i="11"/>
  <c r="M1012" i="11"/>
  <c r="L1012" i="11"/>
  <c r="K1012" i="11"/>
  <c r="J1012" i="11"/>
  <c r="N1012" i="11" s="1"/>
  <c r="O1012" i="11" s="1"/>
  <c r="Z1011" i="11"/>
  <c r="Y1011" i="11"/>
  <c r="X1011" i="11"/>
  <c r="W1011" i="11"/>
  <c r="V1011" i="11"/>
  <c r="S1011" i="11"/>
  <c r="R1011" i="11"/>
  <c r="Q1011" i="11"/>
  <c r="M1011" i="11"/>
  <c r="L1011" i="11"/>
  <c r="K1011" i="11"/>
  <c r="J1011" i="11"/>
  <c r="N1011" i="11" s="1"/>
  <c r="O1011" i="11" s="1"/>
  <c r="Z1010" i="11"/>
  <c r="Y1010" i="11"/>
  <c r="X1010" i="11"/>
  <c r="W1010" i="11"/>
  <c r="V1010" i="11"/>
  <c r="S1010" i="11"/>
  <c r="R1010" i="11"/>
  <c r="Q1010" i="11"/>
  <c r="M1010" i="11"/>
  <c r="L1010" i="11"/>
  <c r="K1010" i="11"/>
  <c r="J1010" i="11"/>
  <c r="N1010" i="11" s="1"/>
  <c r="O1010" i="11" s="1"/>
  <c r="Z1009" i="11"/>
  <c r="Y1009" i="11"/>
  <c r="X1009" i="11"/>
  <c r="W1009" i="11"/>
  <c r="V1009" i="11"/>
  <c r="S1009" i="11"/>
  <c r="R1009" i="11"/>
  <c r="Q1009" i="11"/>
  <c r="T1009" i="11" s="1"/>
  <c r="M1009" i="11"/>
  <c r="L1009" i="11"/>
  <c r="K1009" i="11"/>
  <c r="J1009" i="11"/>
  <c r="N1009" i="11" s="1"/>
  <c r="O1009" i="11" s="1"/>
  <c r="Z1008" i="11"/>
  <c r="Y1008" i="11"/>
  <c r="X1008" i="11"/>
  <c r="W1008" i="11"/>
  <c r="V1008" i="11"/>
  <c r="S1008" i="11"/>
  <c r="R1008" i="11"/>
  <c r="Q1008" i="11"/>
  <c r="M1008" i="11"/>
  <c r="L1008" i="11"/>
  <c r="K1008" i="11"/>
  <c r="J1008" i="11"/>
  <c r="N1008" i="11" s="1"/>
  <c r="O1008" i="11" s="1"/>
  <c r="Z1007" i="11"/>
  <c r="Y1007" i="11"/>
  <c r="X1007" i="11"/>
  <c r="W1007" i="11"/>
  <c r="V1007" i="11"/>
  <c r="S1007" i="11"/>
  <c r="R1007" i="11"/>
  <c r="Q1007" i="11"/>
  <c r="M1007" i="11"/>
  <c r="L1007" i="11"/>
  <c r="K1007" i="11"/>
  <c r="J1007" i="11"/>
  <c r="N1007" i="11" s="1"/>
  <c r="O1007" i="11" s="1"/>
  <c r="Z1006" i="11"/>
  <c r="Y1006" i="11"/>
  <c r="X1006" i="11"/>
  <c r="W1006" i="11"/>
  <c r="V1006" i="11"/>
  <c r="S1006" i="11"/>
  <c r="R1006" i="11"/>
  <c r="Q1006" i="11"/>
  <c r="M1006" i="11"/>
  <c r="L1006" i="11"/>
  <c r="K1006" i="11"/>
  <c r="J1006" i="11"/>
  <c r="N1006" i="11" s="1"/>
  <c r="O1006" i="11" s="1"/>
  <c r="Z1005" i="11"/>
  <c r="Y1005" i="11"/>
  <c r="X1005" i="11"/>
  <c r="W1005" i="11"/>
  <c r="V1005" i="11"/>
  <c r="S1005" i="11"/>
  <c r="R1005" i="11"/>
  <c r="Q1005" i="11"/>
  <c r="M1005" i="11"/>
  <c r="L1005" i="11"/>
  <c r="K1005" i="11"/>
  <c r="J1005" i="11"/>
  <c r="N1005" i="11" s="1"/>
  <c r="O1005" i="11" s="1"/>
  <c r="Z1004" i="11"/>
  <c r="Y1004" i="11"/>
  <c r="X1004" i="11"/>
  <c r="W1004" i="11"/>
  <c r="V1004" i="11"/>
  <c r="S1004" i="11"/>
  <c r="R1004" i="11"/>
  <c r="Q1004" i="11"/>
  <c r="M1004" i="11"/>
  <c r="L1004" i="11"/>
  <c r="K1004" i="11"/>
  <c r="J1004" i="11"/>
  <c r="N1004" i="11" s="1"/>
  <c r="O1004" i="11" s="1"/>
  <c r="Z1003" i="11"/>
  <c r="Y1003" i="11"/>
  <c r="X1003" i="11"/>
  <c r="W1003" i="11"/>
  <c r="V1003" i="11"/>
  <c r="S1003" i="11"/>
  <c r="R1003" i="11"/>
  <c r="Q1003" i="11"/>
  <c r="M1003" i="11"/>
  <c r="L1003" i="11"/>
  <c r="K1003" i="11"/>
  <c r="J1003" i="11"/>
  <c r="N1003" i="11" s="1"/>
  <c r="O1003" i="11" s="1"/>
  <c r="Z1002" i="11"/>
  <c r="Y1002" i="11"/>
  <c r="X1002" i="11"/>
  <c r="W1002" i="11"/>
  <c r="V1002" i="11"/>
  <c r="S1002" i="11"/>
  <c r="R1002" i="11"/>
  <c r="Q1002" i="11"/>
  <c r="M1002" i="11"/>
  <c r="L1002" i="11"/>
  <c r="K1002" i="11"/>
  <c r="J1002" i="11"/>
  <c r="N1002" i="11" s="1"/>
  <c r="O1002" i="11" s="1"/>
  <c r="Z1001" i="11"/>
  <c r="Y1001" i="11"/>
  <c r="X1001" i="11"/>
  <c r="W1001" i="11"/>
  <c r="V1001" i="11"/>
  <c r="S1001" i="11"/>
  <c r="R1001" i="11"/>
  <c r="Q1001" i="11"/>
  <c r="M1001" i="11"/>
  <c r="L1001" i="11"/>
  <c r="K1001" i="11"/>
  <c r="J1001" i="11"/>
  <c r="N1001" i="11" s="1"/>
  <c r="O1001" i="11" s="1"/>
  <c r="Z1000" i="11"/>
  <c r="Y1000" i="11"/>
  <c r="X1000" i="11"/>
  <c r="W1000" i="11"/>
  <c r="V1000" i="11"/>
  <c r="S1000" i="11"/>
  <c r="R1000" i="11"/>
  <c r="Q1000" i="11"/>
  <c r="T1000" i="11" s="1"/>
  <c r="M1000" i="11"/>
  <c r="L1000" i="11"/>
  <c r="K1000" i="11"/>
  <c r="J1000" i="11"/>
  <c r="N1000" i="11" s="1"/>
  <c r="O1000" i="11" s="1"/>
  <c r="Z999" i="11"/>
  <c r="Y999" i="11"/>
  <c r="X999" i="11"/>
  <c r="W999" i="11"/>
  <c r="V999" i="11"/>
  <c r="S999" i="11"/>
  <c r="R999" i="11"/>
  <c r="Q999" i="11"/>
  <c r="M999" i="11"/>
  <c r="L999" i="11"/>
  <c r="K999" i="11"/>
  <c r="J999" i="11"/>
  <c r="N999" i="11" s="1"/>
  <c r="O999" i="11" s="1"/>
  <c r="Z998" i="11"/>
  <c r="Y998" i="11"/>
  <c r="X998" i="11"/>
  <c r="W998" i="11"/>
  <c r="V998" i="11"/>
  <c r="S998" i="11"/>
  <c r="R998" i="11"/>
  <c r="Q998" i="11"/>
  <c r="M998" i="11"/>
  <c r="L998" i="11"/>
  <c r="K998" i="11"/>
  <c r="J998" i="11"/>
  <c r="N998" i="11" s="1"/>
  <c r="O998" i="11" s="1"/>
  <c r="Z997" i="11"/>
  <c r="Y997" i="11"/>
  <c r="X997" i="11"/>
  <c r="W997" i="11"/>
  <c r="V997" i="11"/>
  <c r="S997" i="11"/>
  <c r="R997" i="11"/>
  <c r="Q997" i="11"/>
  <c r="T997" i="11" s="1"/>
  <c r="M997" i="11"/>
  <c r="L997" i="11"/>
  <c r="K997" i="11"/>
  <c r="J997" i="11"/>
  <c r="N997" i="11" s="1"/>
  <c r="O997" i="11" s="1"/>
  <c r="Z996" i="11"/>
  <c r="Y996" i="11"/>
  <c r="X996" i="11"/>
  <c r="W996" i="11"/>
  <c r="V996" i="11"/>
  <c r="S996" i="11"/>
  <c r="R996" i="11"/>
  <c r="Q996" i="11"/>
  <c r="M996" i="11"/>
  <c r="L996" i="11"/>
  <c r="K996" i="11"/>
  <c r="J996" i="11"/>
  <c r="N996" i="11" s="1"/>
  <c r="O996" i="11" s="1"/>
  <c r="Z995" i="11"/>
  <c r="Y995" i="11"/>
  <c r="X995" i="11"/>
  <c r="W995" i="11"/>
  <c r="V995" i="11"/>
  <c r="S995" i="11"/>
  <c r="R995" i="11"/>
  <c r="Q995" i="11"/>
  <c r="M995" i="11"/>
  <c r="L995" i="11"/>
  <c r="K995" i="11"/>
  <c r="J995" i="11"/>
  <c r="N995" i="11" s="1"/>
  <c r="O995" i="11" s="1"/>
  <c r="Z994" i="11"/>
  <c r="Y994" i="11"/>
  <c r="X994" i="11"/>
  <c r="W994" i="11"/>
  <c r="V994" i="11"/>
  <c r="S994" i="11"/>
  <c r="R994" i="11"/>
  <c r="Q994" i="11"/>
  <c r="M994" i="11"/>
  <c r="L994" i="11"/>
  <c r="K994" i="11"/>
  <c r="J994" i="11"/>
  <c r="N994" i="11" s="1"/>
  <c r="O994" i="11" s="1"/>
  <c r="Z993" i="11"/>
  <c r="Y993" i="11"/>
  <c r="X993" i="11"/>
  <c r="W993" i="11"/>
  <c r="V993" i="11"/>
  <c r="S993" i="11"/>
  <c r="R993" i="11"/>
  <c r="Q993" i="11"/>
  <c r="T993" i="11" s="1"/>
  <c r="M993" i="11"/>
  <c r="L993" i="11"/>
  <c r="K993" i="11"/>
  <c r="J993" i="11"/>
  <c r="N993" i="11" s="1"/>
  <c r="O993" i="11" s="1"/>
  <c r="Z992" i="11"/>
  <c r="Y992" i="11"/>
  <c r="X992" i="11"/>
  <c r="W992" i="11"/>
  <c r="V992" i="11"/>
  <c r="S992" i="11"/>
  <c r="R992" i="11"/>
  <c r="Q992" i="11"/>
  <c r="M992" i="11"/>
  <c r="L992" i="11"/>
  <c r="K992" i="11"/>
  <c r="J992" i="11"/>
  <c r="N992" i="11" s="1"/>
  <c r="O992" i="11" s="1"/>
  <c r="Z991" i="11"/>
  <c r="Y991" i="11"/>
  <c r="X991" i="11"/>
  <c r="W991" i="11"/>
  <c r="V991" i="11"/>
  <c r="S991" i="11"/>
  <c r="R991" i="11"/>
  <c r="Q991" i="11"/>
  <c r="M991" i="11"/>
  <c r="L991" i="11"/>
  <c r="K991" i="11"/>
  <c r="J991" i="11"/>
  <c r="N991" i="11" s="1"/>
  <c r="O991" i="11" s="1"/>
  <c r="Z990" i="11"/>
  <c r="Y990" i="11"/>
  <c r="X990" i="11"/>
  <c r="W990" i="11"/>
  <c r="V990" i="11"/>
  <c r="S990" i="11"/>
  <c r="R990" i="11"/>
  <c r="Q990" i="11"/>
  <c r="M990" i="11"/>
  <c r="L990" i="11"/>
  <c r="K990" i="11"/>
  <c r="J990" i="11"/>
  <c r="N990" i="11" s="1"/>
  <c r="O990" i="11" s="1"/>
  <c r="Z989" i="11"/>
  <c r="Y989" i="11"/>
  <c r="X989" i="11"/>
  <c r="W989" i="11"/>
  <c r="V989" i="11"/>
  <c r="S989" i="11"/>
  <c r="R989" i="11"/>
  <c r="Q989" i="11"/>
  <c r="M989" i="11"/>
  <c r="L989" i="11"/>
  <c r="K989" i="11"/>
  <c r="J989" i="11"/>
  <c r="N989" i="11" s="1"/>
  <c r="O989" i="11" s="1"/>
  <c r="Z988" i="11"/>
  <c r="Y988" i="11"/>
  <c r="X988" i="11"/>
  <c r="W988" i="11"/>
  <c r="V988" i="11"/>
  <c r="S988" i="11"/>
  <c r="R988" i="11"/>
  <c r="Q988" i="11"/>
  <c r="M988" i="11"/>
  <c r="L988" i="11"/>
  <c r="K988" i="11"/>
  <c r="J988" i="11"/>
  <c r="N988" i="11" s="1"/>
  <c r="O988" i="11" s="1"/>
  <c r="Z987" i="11"/>
  <c r="Y987" i="11"/>
  <c r="X987" i="11"/>
  <c r="W987" i="11"/>
  <c r="V987" i="11"/>
  <c r="S987" i="11"/>
  <c r="R987" i="11"/>
  <c r="Q987" i="11"/>
  <c r="M987" i="11"/>
  <c r="L987" i="11"/>
  <c r="K987" i="11"/>
  <c r="J987" i="11"/>
  <c r="N987" i="11" s="1"/>
  <c r="O987" i="11" s="1"/>
  <c r="Z986" i="11"/>
  <c r="Y986" i="11"/>
  <c r="X986" i="11"/>
  <c r="W986" i="11"/>
  <c r="V986" i="11"/>
  <c r="S986" i="11"/>
  <c r="R986" i="11"/>
  <c r="Q986" i="11"/>
  <c r="M986" i="11"/>
  <c r="L986" i="11"/>
  <c r="K986" i="11"/>
  <c r="J986" i="11"/>
  <c r="N986" i="11" s="1"/>
  <c r="O986" i="11" s="1"/>
  <c r="Z985" i="11"/>
  <c r="Y985" i="11"/>
  <c r="X985" i="11"/>
  <c r="W985" i="11"/>
  <c r="V985" i="11"/>
  <c r="S985" i="11"/>
  <c r="R985" i="11"/>
  <c r="Q985" i="11"/>
  <c r="M985" i="11"/>
  <c r="L985" i="11"/>
  <c r="K985" i="11"/>
  <c r="J985" i="11"/>
  <c r="N985" i="11" s="1"/>
  <c r="O985" i="11" s="1"/>
  <c r="Z984" i="11"/>
  <c r="Y984" i="11"/>
  <c r="X984" i="11"/>
  <c r="W984" i="11"/>
  <c r="V984" i="11"/>
  <c r="S984" i="11"/>
  <c r="R984" i="11"/>
  <c r="Q984" i="11"/>
  <c r="M984" i="11"/>
  <c r="L984" i="11"/>
  <c r="K984" i="11"/>
  <c r="J984" i="11"/>
  <c r="N984" i="11" s="1"/>
  <c r="O984" i="11" s="1"/>
  <c r="Z983" i="11"/>
  <c r="Y983" i="11"/>
  <c r="X983" i="11"/>
  <c r="W983" i="11"/>
  <c r="V983" i="11"/>
  <c r="S983" i="11"/>
  <c r="R983" i="11"/>
  <c r="Q983" i="11"/>
  <c r="M983" i="11"/>
  <c r="L983" i="11"/>
  <c r="K983" i="11"/>
  <c r="J983" i="11"/>
  <c r="N983" i="11" s="1"/>
  <c r="O983" i="11" s="1"/>
  <c r="Z982" i="11"/>
  <c r="Y982" i="11"/>
  <c r="X982" i="11"/>
  <c r="W982" i="11"/>
  <c r="V982" i="11"/>
  <c r="S982" i="11"/>
  <c r="R982" i="11"/>
  <c r="Q982" i="11"/>
  <c r="M982" i="11"/>
  <c r="L982" i="11"/>
  <c r="K982" i="11"/>
  <c r="J982" i="11"/>
  <c r="N982" i="11" s="1"/>
  <c r="O982" i="11" s="1"/>
  <c r="Z981" i="11"/>
  <c r="Y981" i="11"/>
  <c r="X981" i="11"/>
  <c r="W981" i="11"/>
  <c r="V981" i="11"/>
  <c r="S981" i="11"/>
  <c r="R981" i="11"/>
  <c r="Q981" i="11"/>
  <c r="M981" i="11"/>
  <c r="L981" i="11"/>
  <c r="K981" i="11"/>
  <c r="J981" i="11"/>
  <c r="N981" i="11" s="1"/>
  <c r="O981" i="11" s="1"/>
  <c r="Z980" i="11"/>
  <c r="Y980" i="11"/>
  <c r="X980" i="11"/>
  <c r="W980" i="11"/>
  <c r="V980" i="11"/>
  <c r="S980" i="11"/>
  <c r="R980" i="11"/>
  <c r="Q980" i="11"/>
  <c r="M980" i="11"/>
  <c r="L980" i="11"/>
  <c r="K980" i="11"/>
  <c r="J980" i="11"/>
  <c r="N980" i="11" s="1"/>
  <c r="O980" i="11" s="1"/>
  <c r="Z979" i="11"/>
  <c r="Y979" i="11"/>
  <c r="X979" i="11"/>
  <c r="W979" i="11"/>
  <c r="V979" i="11"/>
  <c r="S979" i="11"/>
  <c r="R979" i="11"/>
  <c r="Q979" i="11"/>
  <c r="M979" i="11"/>
  <c r="L979" i="11"/>
  <c r="K979" i="11"/>
  <c r="J979" i="11"/>
  <c r="N979" i="11" s="1"/>
  <c r="O979" i="11" s="1"/>
  <c r="Z978" i="11"/>
  <c r="Y978" i="11"/>
  <c r="X978" i="11"/>
  <c r="W978" i="11"/>
  <c r="V978" i="11"/>
  <c r="S978" i="11"/>
  <c r="R978" i="11"/>
  <c r="Q978" i="11"/>
  <c r="M978" i="11"/>
  <c r="L978" i="11"/>
  <c r="K978" i="11"/>
  <c r="J978" i="11"/>
  <c r="N978" i="11" s="1"/>
  <c r="O978" i="11" s="1"/>
  <c r="Z977" i="11"/>
  <c r="Y977" i="11"/>
  <c r="X977" i="11"/>
  <c r="W977" i="11"/>
  <c r="V977" i="11"/>
  <c r="S977" i="11"/>
  <c r="R977" i="11"/>
  <c r="Q977" i="11"/>
  <c r="M977" i="11"/>
  <c r="L977" i="11"/>
  <c r="K977" i="11"/>
  <c r="J977" i="11"/>
  <c r="N977" i="11" s="1"/>
  <c r="O977" i="11" s="1"/>
  <c r="Z976" i="11"/>
  <c r="Y976" i="11"/>
  <c r="X976" i="11"/>
  <c r="W976" i="11"/>
  <c r="V976" i="11"/>
  <c r="S976" i="11"/>
  <c r="R976" i="11"/>
  <c r="Q976" i="11"/>
  <c r="M976" i="11"/>
  <c r="L976" i="11"/>
  <c r="K976" i="11"/>
  <c r="J976" i="11"/>
  <c r="N976" i="11" s="1"/>
  <c r="O976" i="11" s="1"/>
  <c r="Z975" i="11"/>
  <c r="Y975" i="11"/>
  <c r="X975" i="11"/>
  <c r="W975" i="11"/>
  <c r="V975" i="11"/>
  <c r="S975" i="11"/>
  <c r="R975" i="11"/>
  <c r="Q975" i="11"/>
  <c r="M975" i="11"/>
  <c r="L975" i="11"/>
  <c r="K975" i="11"/>
  <c r="J975" i="11"/>
  <c r="N975" i="11" s="1"/>
  <c r="O975" i="11" s="1"/>
  <c r="Z974" i="11"/>
  <c r="Y974" i="11"/>
  <c r="X974" i="11"/>
  <c r="W974" i="11"/>
  <c r="V974" i="11"/>
  <c r="S974" i="11"/>
  <c r="R974" i="11"/>
  <c r="Q974" i="11"/>
  <c r="M974" i="11"/>
  <c r="L974" i="11"/>
  <c r="K974" i="11"/>
  <c r="J974" i="11"/>
  <c r="N974" i="11" s="1"/>
  <c r="O974" i="11" s="1"/>
  <c r="Z973" i="11"/>
  <c r="Y973" i="11"/>
  <c r="X973" i="11"/>
  <c r="W973" i="11"/>
  <c r="V973" i="11"/>
  <c r="S973" i="11"/>
  <c r="R973" i="11"/>
  <c r="Q973" i="11"/>
  <c r="T973" i="11" s="1"/>
  <c r="M973" i="11"/>
  <c r="L973" i="11"/>
  <c r="K973" i="11"/>
  <c r="J973" i="11"/>
  <c r="N973" i="11" s="1"/>
  <c r="O973" i="11" s="1"/>
  <c r="Z972" i="11"/>
  <c r="Y972" i="11"/>
  <c r="X972" i="11"/>
  <c r="W972" i="11"/>
  <c r="V972" i="11"/>
  <c r="S972" i="11"/>
  <c r="R972" i="11"/>
  <c r="Q972" i="11"/>
  <c r="M972" i="11"/>
  <c r="L972" i="11"/>
  <c r="K972" i="11"/>
  <c r="J972" i="11"/>
  <c r="N972" i="11" s="1"/>
  <c r="O972" i="11" s="1"/>
  <c r="Z971" i="11"/>
  <c r="Y971" i="11"/>
  <c r="X971" i="11"/>
  <c r="W971" i="11"/>
  <c r="V971" i="11"/>
  <c r="S971" i="11"/>
  <c r="R971" i="11"/>
  <c r="Q971" i="11"/>
  <c r="M971" i="11"/>
  <c r="L971" i="11"/>
  <c r="K971" i="11"/>
  <c r="J971" i="11"/>
  <c r="N971" i="11" s="1"/>
  <c r="O971" i="11" s="1"/>
  <c r="Z970" i="11"/>
  <c r="Y970" i="11"/>
  <c r="X970" i="11"/>
  <c r="W970" i="11"/>
  <c r="V970" i="11"/>
  <c r="S970" i="11"/>
  <c r="R970" i="11"/>
  <c r="Q970" i="11"/>
  <c r="M970" i="11"/>
  <c r="L970" i="11"/>
  <c r="K970" i="11"/>
  <c r="J970" i="11"/>
  <c r="N970" i="11" s="1"/>
  <c r="O970" i="11" s="1"/>
  <c r="Z969" i="11"/>
  <c r="Y969" i="11"/>
  <c r="X969" i="11"/>
  <c r="W969" i="11"/>
  <c r="V969" i="11"/>
  <c r="S969" i="11"/>
  <c r="R969" i="11"/>
  <c r="Q969" i="11"/>
  <c r="T969" i="11" s="1"/>
  <c r="M969" i="11"/>
  <c r="L969" i="11"/>
  <c r="K969" i="11"/>
  <c r="J969" i="11"/>
  <c r="N969" i="11" s="1"/>
  <c r="O969" i="11" s="1"/>
  <c r="Z968" i="11"/>
  <c r="Y968" i="11"/>
  <c r="X968" i="11"/>
  <c r="W968" i="11"/>
  <c r="V968" i="11"/>
  <c r="S968" i="11"/>
  <c r="R968" i="11"/>
  <c r="Q968" i="11"/>
  <c r="M968" i="11"/>
  <c r="L968" i="11"/>
  <c r="K968" i="11"/>
  <c r="J968" i="11"/>
  <c r="N968" i="11" s="1"/>
  <c r="O968" i="11" s="1"/>
  <c r="Z967" i="11"/>
  <c r="Y967" i="11"/>
  <c r="X967" i="11"/>
  <c r="W967" i="11"/>
  <c r="V967" i="11"/>
  <c r="S967" i="11"/>
  <c r="R967" i="11"/>
  <c r="Q967" i="11"/>
  <c r="M967" i="11"/>
  <c r="L967" i="11"/>
  <c r="K967" i="11"/>
  <c r="J967" i="11"/>
  <c r="Z966" i="11"/>
  <c r="Y966" i="11"/>
  <c r="X966" i="11"/>
  <c r="W966" i="11"/>
  <c r="V966" i="11"/>
  <c r="S966" i="11"/>
  <c r="R966" i="11"/>
  <c r="Q966" i="11"/>
  <c r="M966" i="11"/>
  <c r="L966" i="11"/>
  <c r="K966" i="11"/>
  <c r="J966" i="11"/>
  <c r="N966" i="11" s="1"/>
  <c r="O966" i="11" s="1"/>
  <c r="Z965" i="11"/>
  <c r="Y965" i="11"/>
  <c r="X965" i="11"/>
  <c r="W965" i="11"/>
  <c r="V965" i="11"/>
  <c r="S965" i="11"/>
  <c r="R965" i="11"/>
  <c r="Q965" i="11"/>
  <c r="M965" i="11"/>
  <c r="L965" i="11"/>
  <c r="K965" i="11"/>
  <c r="J965" i="11"/>
  <c r="N965" i="11" s="1"/>
  <c r="O965" i="11" s="1"/>
  <c r="Z964" i="11"/>
  <c r="Y964" i="11"/>
  <c r="X964" i="11"/>
  <c r="W964" i="11"/>
  <c r="V964" i="11"/>
  <c r="S964" i="11"/>
  <c r="R964" i="11"/>
  <c r="Q964" i="11"/>
  <c r="M964" i="11"/>
  <c r="L964" i="11"/>
  <c r="K964" i="11"/>
  <c r="J964" i="11"/>
  <c r="Z963" i="11"/>
  <c r="Y963" i="11"/>
  <c r="X963" i="11"/>
  <c r="W963" i="11"/>
  <c r="V963" i="11"/>
  <c r="S963" i="11"/>
  <c r="R963" i="11"/>
  <c r="Q963" i="11"/>
  <c r="M963" i="11"/>
  <c r="L963" i="11"/>
  <c r="K963" i="11"/>
  <c r="J963" i="11"/>
  <c r="N963" i="11" s="1"/>
  <c r="O963" i="11" s="1"/>
  <c r="Z962" i="11"/>
  <c r="Y962" i="11"/>
  <c r="X962" i="11"/>
  <c r="W962" i="11"/>
  <c r="V962" i="11"/>
  <c r="S962" i="11"/>
  <c r="R962" i="11"/>
  <c r="Q962" i="11"/>
  <c r="M962" i="11"/>
  <c r="L962" i="11"/>
  <c r="K962" i="11"/>
  <c r="J962" i="11"/>
  <c r="N962" i="11" s="1"/>
  <c r="O962" i="11" s="1"/>
  <c r="Z961" i="11"/>
  <c r="Y961" i="11"/>
  <c r="X961" i="11"/>
  <c r="W961" i="11"/>
  <c r="V961" i="11"/>
  <c r="S961" i="11"/>
  <c r="R961" i="11"/>
  <c r="Q961" i="11"/>
  <c r="M961" i="11"/>
  <c r="L961" i="11"/>
  <c r="K961" i="11"/>
  <c r="J961" i="11"/>
  <c r="Z960" i="11"/>
  <c r="Y960" i="11"/>
  <c r="X960" i="11"/>
  <c r="W960" i="11"/>
  <c r="V960" i="11"/>
  <c r="S960" i="11"/>
  <c r="R960" i="11"/>
  <c r="Q960" i="11"/>
  <c r="M960" i="11"/>
  <c r="L960" i="11"/>
  <c r="K960" i="11"/>
  <c r="J960" i="11"/>
  <c r="Z959" i="11"/>
  <c r="Y959" i="11"/>
  <c r="X959" i="11"/>
  <c r="W959" i="11"/>
  <c r="V959" i="11"/>
  <c r="S959" i="11"/>
  <c r="R959" i="11"/>
  <c r="Q959" i="11"/>
  <c r="M959" i="11"/>
  <c r="L959" i="11"/>
  <c r="K959" i="11"/>
  <c r="J959" i="11"/>
  <c r="N959" i="11" s="1"/>
  <c r="O959" i="11" s="1"/>
  <c r="Z958" i="11"/>
  <c r="Y958" i="11"/>
  <c r="X958" i="11"/>
  <c r="W958" i="11"/>
  <c r="V958" i="11"/>
  <c r="S958" i="11"/>
  <c r="R958" i="11"/>
  <c r="Q958" i="11"/>
  <c r="M958" i="11"/>
  <c r="L958" i="11"/>
  <c r="K958" i="11"/>
  <c r="J958" i="11"/>
  <c r="N958" i="11" s="1"/>
  <c r="O958" i="11" s="1"/>
  <c r="Z957" i="11"/>
  <c r="Y957" i="11"/>
  <c r="X957" i="11"/>
  <c r="W957" i="11"/>
  <c r="V957" i="11"/>
  <c r="S957" i="11"/>
  <c r="R957" i="11"/>
  <c r="Q957" i="11"/>
  <c r="M957" i="11"/>
  <c r="L957" i="11"/>
  <c r="K957" i="11"/>
  <c r="J957" i="11"/>
  <c r="Z956" i="11"/>
  <c r="Y956" i="11"/>
  <c r="X956" i="11"/>
  <c r="W956" i="11"/>
  <c r="V956" i="11"/>
  <c r="S956" i="11"/>
  <c r="R956" i="11"/>
  <c r="Q956" i="11"/>
  <c r="M956" i="11"/>
  <c r="L956" i="11"/>
  <c r="K956" i="11"/>
  <c r="J956" i="11"/>
  <c r="Z955" i="11"/>
  <c r="Y955" i="11"/>
  <c r="X955" i="11"/>
  <c r="W955" i="11"/>
  <c r="V955" i="11"/>
  <c r="S955" i="11"/>
  <c r="R955" i="11"/>
  <c r="Q955" i="11"/>
  <c r="M955" i="11"/>
  <c r="L955" i="11"/>
  <c r="K955" i="11"/>
  <c r="J955" i="11"/>
  <c r="N955" i="11" s="1"/>
  <c r="O955" i="11" s="1"/>
  <c r="Z954" i="11"/>
  <c r="Y954" i="11"/>
  <c r="X954" i="11"/>
  <c r="W954" i="11"/>
  <c r="V954" i="11"/>
  <c r="S954" i="11"/>
  <c r="R954" i="11"/>
  <c r="Q954" i="11"/>
  <c r="M954" i="11"/>
  <c r="L954" i="11"/>
  <c r="K954" i="11"/>
  <c r="J954" i="11"/>
  <c r="N954" i="11" s="1"/>
  <c r="O954" i="11" s="1"/>
  <c r="Z953" i="11"/>
  <c r="Y953" i="11"/>
  <c r="X953" i="11"/>
  <c r="W953" i="11"/>
  <c r="V953" i="11"/>
  <c r="S953" i="11"/>
  <c r="R953" i="11"/>
  <c r="Q953" i="11"/>
  <c r="M953" i="11"/>
  <c r="L953" i="11"/>
  <c r="K953" i="11"/>
  <c r="J953" i="11"/>
  <c r="Z952" i="11"/>
  <c r="Y952" i="11"/>
  <c r="X952" i="11"/>
  <c r="W952" i="11"/>
  <c r="V952" i="11"/>
  <c r="S952" i="11"/>
  <c r="R952" i="11"/>
  <c r="Q952" i="11"/>
  <c r="M952" i="11"/>
  <c r="L952" i="11"/>
  <c r="K952" i="11"/>
  <c r="J952" i="11"/>
  <c r="N952" i="11" s="1"/>
  <c r="O952" i="11" s="1"/>
  <c r="Z951" i="11"/>
  <c r="Y951" i="11"/>
  <c r="X951" i="11"/>
  <c r="W951" i="11"/>
  <c r="V951" i="11"/>
  <c r="S951" i="11"/>
  <c r="R951" i="11"/>
  <c r="Q951" i="11"/>
  <c r="M951" i="11"/>
  <c r="L951" i="11"/>
  <c r="K951" i="11"/>
  <c r="J951" i="11"/>
  <c r="N951" i="11" s="1"/>
  <c r="O951" i="11" s="1"/>
  <c r="Z950" i="11"/>
  <c r="Y950" i="11"/>
  <c r="X950" i="11"/>
  <c r="W950" i="11"/>
  <c r="V950" i="11"/>
  <c r="S950" i="11"/>
  <c r="R950" i="11"/>
  <c r="Q950" i="11"/>
  <c r="T950" i="11" s="1"/>
  <c r="M950" i="11"/>
  <c r="L950" i="11"/>
  <c r="K950" i="11"/>
  <c r="J950" i="11"/>
  <c r="Z949" i="11"/>
  <c r="Y949" i="11"/>
  <c r="X949" i="11"/>
  <c r="W949" i="11"/>
  <c r="V949" i="11"/>
  <c r="S949" i="11"/>
  <c r="R949" i="11"/>
  <c r="Q949" i="11"/>
  <c r="T949" i="11" s="1"/>
  <c r="M949" i="11"/>
  <c r="L949" i="11"/>
  <c r="K949" i="11"/>
  <c r="J949" i="11"/>
  <c r="Z948" i="11"/>
  <c r="Y948" i="11"/>
  <c r="X948" i="11"/>
  <c r="W948" i="11"/>
  <c r="V948" i="11"/>
  <c r="S948" i="11"/>
  <c r="R948" i="11"/>
  <c r="Q948" i="11"/>
  <c r="T948" i="11" s="1"/>
  <c r="M948" i="11"/>
  <c r="L948" i="11"/>
  <c r="K948" i="11"/>
  <c r="J948" i="11"/>
  <c r="N948" i="11" s="1"/>
  <c r="O948" i="11" s="1"/>
  <c r="Z947" i="11"/>
  <c r="Y947" i="11"/>
  <c r="X947" i="11"/>
  <c r="W947" i="11"/>
  <c r="V947" i="11"/>
  <c r="S947" i="11"/>
  <c r="R947" i="11"/>
  <c r="Q947" i="11"/>
  <c r="M947" i="11"/>
  <c r="L947" i="11"/>
  <c r="K947" i="11"/>
  <c r="J947" i="11"/>
  <c r="N947" i="11" s="1"/>
  <c r="O947" i="11" s="1"/>
  <c r="Z946" i="11"/>
  <c r="Y946" i="11"/>
  <c r="X946" i="11"/>
  <c r="W946" i="11"/>
  <c r="V946" i="11"/>
  <c r="S946" i="11"/>
  <c r="R946" i="11"/>
  <c r="Q946" i="11"/>
  <c r="M946" i="11"/>
  <c r="L946" i="11"/>
  <c r="K946" i="11"/>
  <c r="J946" i="11"/>
  <c r="Z945" i="11"/>
  <c r="Y945" i="11"/>
  <c r="X945" i="11"/>
  <c r="W945" i="11"/>
  <c r="V945" i="11"/>
  <c r="S945" i="11"/>
  <c r="R945" i="11"/>
  <c r="Q945" i="11"/>
  <c r="M945" i="11"/>
  <c r="L945" i="11"/>
  <c r="K945" i="11"/>
  <c r="J945" i="11"/>
  <c r="Z944" i="11"/>
  <c r="Y944" i="11"/>
  <c r="X944" i="11"/>
  <c r="W944" i="11"/>
  <c r="V944" i="11"/>
  <c r="S944" i="11"/>
  <c r="R944" i="11"/>
  <c r="Q944" i="11"/>
  <c r="M944" i="11"/>
  <c r="L944" i="11"/>
  <c r="K944" i="11"/>
  <c r="J944" i="11"/>
  <c r="Z943" i="11"/>
  <c r="Y943" i="11"/>
  <c r="X943" i="11"/>
  <c r="W943" i="11"/>
  <c r="V943" i="11"/>
  <c r="S943" i="11"/>
  <c r="R943" i="11"/>
  <c r="Q943" i="11"/>
  <c r="M943" i="11"/>
  <c r="L943" i="11"/>
  <c r="K943" i="11"/>
  <c r="J943" i="11"/>
  <c r="N943" i="11" s="1"/>
  <c r="O943" i="11" s="1"/>
  <c r="Z942" i="11"/>
  <c r="Y942" i="11"/>
  <c r="X942" i="11"/>
  <c r="W942" i="11"/>
  <c r="V942" i="11"/>
  <c r="S942" i="11"/>
  <c r="R942" i="11"/>
  <c r="Q942" i="11"/>
  <c r="M942" i="11"/>
  <c r="L942" i="11"/>
  <c r="K942" i="11"/>
  <c r="J942" i="11"/>
  <c r="Z941" i="11"/>
  <c r="Y941" i="11"/>
  <c r="X941" i="11"/>
  <c r="W941" i="11"/>
  <c r="V941" i="11"/>
  <c r="S941" i="11"/>
  <c r="R941" i="11"/>
  <c r="Q941" i="11"/>
  <c r="M941" i="11"/>
  <c r="L941" i="11"/>
  <c r="K941" i="11"/>
  <c r="J941" i="11"/>
  <c r="Z940" i="11"/>
  <c r="Y940" i="11"/>
  <c r="X940" i="11"/>
  <c r="W940" i="11"/>
  <c r="V940" i="11"/>
  <c r="S940" i="11"/>
  <c r="R940" i="11"/>
  <c r="Q940" i="11"/>
  <c r="M940" i="11"/>
  <c r="L940" i="11"/>
  <c r="K940" i="11"/>
  <c r="J940" i="11"/>
  <c r="N940" i="11" s="1"/>
  <c r="O940" i="11" s="1"/>
  <c r="Z939" i="11"/>
  <c r="Y939" i="11"/>
  <c r="X939" i="11"/>
  <c r="W939" i="11"/>
  <c r="V939" i="11"/>
  <c r="S939" i="11"/>
  <c r="R939" i="11"/>
  <c r="Q939" i="11"/>
  <c r="M939" i="11"/>
  <c r="L939" i="11"/>
  <c r="K939" i="11"/>
  <c r="J939" i="11"/>
  <c r="N939" i="11" s="1"/>
  <c r="O939" i="11" s="1"/>
  <c r="Z938" i="11"/>
  <c r="Y938" i="11"/>
  <c r="X938" i="11"/>
  <c r="W938" i="11"/>
  <c r="V938" i="11"/>
  <c r="S938" i="11"/>
  <c r="R938" i="11"/>
  <c r="Q938" i="11"/>
  <c r="M938" i="11"/>
  <c r="L938" i="11"/>
  <c r="K938" i="11"/>
  <c r="J938" i="11"/>
  <c r="Z937" i="11"/>
  <c r="Y937" i="11"/>
  <c r="X937" i="11"/>
  <c r="W937" i="11"/>
  <c r="V937" i="11"/>
  <c r="S937" i="11"/>
  <c r="R937" i="11"/>
  <c r="Q937" i="11"/>
  <c r="M937" i="11"/>
  <c r="L937" i="11"/>
  <c r="K937" i="11"/>
  <c r="J937" i="11"/>
  <c r="Z936" i="11"/>
  <c r="Y936" i="11"/>
  <c r="X936" i="11"/>
  <c r="W936" i="11"/>
  <c r="V936" i="11"/>
  <c r="S936" i="11"/>
  <c r="R936" i="11"/>
  <c r="Q936" i="11"/>
  <c r="M936" i="11"/>
  <c r="L936" i="11"/>
  <c r="K936" i="11"/>
  <c r="J936" i="11"/>
  <c r="Z935" i="11"/>
  <c r="Y935" i="11"/>
  <c r="X935" i="11"/>
  <c r="W935" i="11"/>
  <c r="V935" i="11"/>
  <c r="S935" i="11"/>
  <c r="R935" i="11"/>
  <c r="Q935" i="11"/>
  <c r="M935" i="11"/>
  <c r="L935" i="11"/>
  <c r="K935" i="11"/>
  <c r="J935" i="11"/>
  <c r="N935" i="11" s="1"/>
  <c r="O935" i="11" s="1"/>
  <c r="Z934" i="11"/>
  <c r="Y934" i="11"/>
  <c r="X934" i="11"/>
  <c r="W934" i="11"/>
  <c r="V934" i="11"/>
  <c r="S934" i="11"/>
  <c r="R934" i="11"/>
  <c r="Q934" i="11"/>
  <c r="M934" i="11"/>
  <c r="L934" i="11"/>
  <c r="K934" i="11"/>
  <c r="J934" i="11"/>
  <c r="Z933" i="11"/>
  <c r="Y933" i="11"/>
  <c r="X933" i="11"/>
  <c r="W933" i="11"/>
  <c r="V933" i="11"/>
  <c r="S933" i="11"/>
  <c r="R933" i="11"/>
  <c r="Q933" i="11"/>
  <c r="M933" i="11"/>
  <c r="L933" i="11"/>
  <c r="K933" i="11"/>
  <c r="J933" i="11"/>
  <c r="Z932" i="11"/>
  <c r="Y932" i="11"/>
  <c r="X932" i="11"/>
  <c r="W932" i="11"/>
  <c r="V932" i="11"/>
  <c r="S932" i="11"/>
  <c r="R932" i="11"/>
  <c r="Q932" i="11"/>
  <c r="M932" i="11"/>
  <c r="L932" i="11"/>
  <c r="K932" i="11"/>
  <c r="J932" i="11"/>
  <c r="Z931" i="11"/>
  <c r="Y931" i="11"/>
  <c r="X931" i="11"/>
  <c r="W931" i="11"/>
  <c r="V931" i="11"/>
  <c r="S931" i="11"/>
  <c r="R931" i="11"/>
  <c r="Q931" i="11"/>
  <c r="T931" i="11" s="1"/>
  <c r="M931" i="11"/>
  <c r="L931" i="11"/>
  <c r="K931" i="11"/>
  <c r="J931" i="11"/>
  <c r="Z930" i="11"/>
  <c r="Y930" i="11"/>
  <c r="X930" i="11"/>
  <c r="W930" i="11"/>
  <c r="V930" i="11"/>
  <c r="S930" i="11"/>
  <c r="R930" i="11"/>
  <c r="Q930" i="11"/>
  <c r="T930" i="11" s="1"/>
  <c r="M930" i="11"/>
  <c r="L930" i="11"/>
  <c r="K930" i="11"/>
  <c r="J930" i="11"/>
  <c r="Z929" i="11"/>
  <c r="Y929" i="11"/>
  <c r="X929" i="11"/>
  <c r="W929" i="11"/>
  <c r="V929" i="11"/>
  <c r="S929" i="11"/>
  <c r="R929" i="11"/>
  <c r="Q929" i="11"/>
  <c r="M929" i="11"/>
  <c r="L929" i="11"/>
  <c r="K929" i="11"/>
  <c r="J929" i="11"/>
  <c r="Z928" i="11"/>
  <c r="Y928" i="11"/>
  <c r="X928" i="11"/>
  <c r="W928" i="11"/>
  <c r="V928" i="11"/>
  <c r="S928" i="11"/>
  <c r="R928" i="11"/>
  <c r="Q928" i="11"/>
  <c r="M928" i="11"/>
  <c r="L928" i="11"/>
  <c r="K928" i="11"/>
  <c r="J928" i="11"/>
  <c r="Z927" i="11"/>
  <c r="Y927" i="11"/>
  <c r="X927" i="11"/>
  <c r="W927" i="11"/>
  <c r="V927" i="11"/>
  <c r="S927" i="11"/>
  <c r="R927" i="11"/>
  <c r="Q927" i="11"/>
  <c r="M927" i="11"/>
  <c r="L927" i="11"/>
  <c r="K927" i="11"/>
  <c r="J927" i="11"/>
  <c r="N927" i="11" s="1"/>
  <c r="O927" i="11" s="1"/>
  <c r="Z926" i="11"/>
  <c r="Y926" i="11"/>
  <c r="X926" i="11"/>
  <c r="W926" i="11"/>
  <c r="V926" i="11"/>
  <c r="S926" i="11"/>
  <c r="R926" i="11"/>
  <c r="Q926" i="11"/>
  <c r="M926" i="11"/>
  <c r="L926" i="11"/>
  <c r="K926" i="11"/>
  <c r="J926" i="11"/>
  <c r="Z925" i="11"/>
  <c r="Y925" i="11"/>
  <c r="X925" i="11"/>
  <c r="W925" i="11"/>
  <c r="V925" i="11"/>
  <c r="S925" i="11"/>
  <c r="R925" i="11"/>
  <c r="Q925" i="11"/>
  <c r="M925" i="11"/>
  <c r="L925" i="11"/>
  <c r="K925" i="11"/>
  <c r="J925" i="11"/>
  <c r="Z924" i="11"/>
  <c r="Y924" i="11"/>
  <c r="X924" i="11"/>
  <c r="W924" i="11"/>
  <c r="V924" i="11"/>
  <c r="S924" i="11"/>
  <c r="R924" i="11"/>
  <c r="Q924" i="11"/>
  <c r="M924" i="11"/>
  <c r="L924" i="11"/>
  <c r="K924" i="11"/>
  <c r="J924" i="11"/>
  <c r="Z923" i="11"/>
  <c r="Y923" i="11"/>
  <c r="X923" i="11"/>
  <c r="W923" i="11"/>
  <c r="V923" i="11"/>
  <c r="S923" i="11"/>
  <c r="R923" i="11"/>
  <c r="Q923" i="11"/>
  <c r="M923" i="11"/>
  <c r="L923" i="11"/>
  <c r="K923" i="11"/>
  <c r="J923" i="11"/>
  <c r="Z922" i="11"/>
  <c r="Y922" i="11"/>
  <c r="X922" i="11"/>
  <c r="W922" i="11"/>
  <c r="V922" i="11"/>
  <c r="S922" i="11"/>
  <c r="R922" i="11"/>
  <c r="Q922" i="11"/>
  <c r="M922" i="11"/>
  <c r="L922" i="11"/>
  <c r="K922" i="11"/>
  <c r="J922" i="11"/>
  <c r="Z921" i="11"/>
  <c r="Y921" i="11"/>
  <c r="X921" i="11"/>
  <c r="W921" i="11"/>
  <c r="V921" i="11"/>
  <c r="S921" i="11"/>
  <c r="R921" i="11"/>
  <c r="Q921" i="11"/>
  <c r="T921" i="11" s="1"/>
  <c r="M921" i="11"/>
  <c r="L921" i="11"/>
  <c r="K921" i="11"/>
  <c r="J921" i="11"/>
  <c r="Z920" i="11"/>
  <c r="Y920" i="11"/>
  <c r="X920" i="11"/>
  <c r="W920" i="11"/>
  <c r="V920" i="11"/>
  <c r="S920" i="11"/>
  <c r="R920" i="11"/>
  <c r="Q920" i="11"/>
  <c r="M920" i="11"/>
  <c r="L920" i="11"/>
  <c r="K920" i="11"/>
  <c r="J920" i="11"/>
  <c r="Z919" i="11"/>
  <c r="Y919" i="11"/>
  <c r="X919" i="11"/>
  <c r="W919" i="11"/>
  <c r="V919" i="11"/>
  <c r="S919" i="11"/>
  <c r="R919" i="11"/>
  <c r="Q919" i="11"/>
  <c r="M919" i="11"/>
  <c r="L919" i="11"/>
  <c r="K919" i="11"/>
  <c r="J919" i="11"/>
  <c r="N919" i="11" s="1"/>
  <c r="O919" i="11" s="1"/>
  <c r="Z918" i="11"/>
  <c r="Y918" i="11"/>
  <c r="X918" i="11"/>
  <c r="W918" i="11"/>
  <c r="V918" i="11"/>
  <c r="S918" i="11"/>
  <c r="R918" i="11"/>
  <c r="Q918" i="11"/>
  <c r="M918" i="11"/>
  <c r="L918" i="11"/>
  <c r="K918" i="11"/>
  <c r="J918" i="11"/>
  <c r="Z917" i="11"/>
  <c r="Y917" i="11"/>
  <c r="X917" i="11"/>
  <c r="W917" i="11"/>
  <c r="V917" i="11"/>
  <c r="S917" i="11"/>
  <c r="R917" i="11"/>
  <c r="Q917" i="11"/>
  <c r="M917" i="11"/>
  <c r="L917" i="11"/>
  <c r="K917" i="11"/>
  <c r="J917" i="11"/>
  <c r="Z916" i="11"/>
  <c r="Y916" i="11"/>
  <c r="X916" i="11"/>
  <c r="W916" i="11"/>
  <c r="V916" i="11"/>
  <c r="S916" i="11"/>
  <c r="R916" i="11"/>
  <c r="Q916" i="11"/>
  <c r="T916" i="11" s="1"/>
  <c r="M916" i="11"/>
  <c r="L916" i="11"/>
  <c r="K916" i="11"/>
  <c r="J916" i="11"/>
  <c r="Z915" i="11"/>
  <c r="Y915" i="11"/>
  <c r="X915" i="11"/>
  <c r="W915" i="11"/>
  <c r="V915" i="11"/>
  <c r="S915" i="11"/>
  <c r="R915" i="11"/>
  <c r="Q915" i="11"/>
  <c r="M915" i="11"/>
  <c r="L915" i="11"/>
  <c r="K915" i="11"/>
  <c r="J915" i="11"/>
  <c r="Z914" i="11"/>
  <c r="Y914" i="11"/>
  <c r="X914" i="11"/>
  <c r="W914" i="11"/>
  <c r="V914" i="11"/>
  <c r="S914" i="11"/>
  <c r="R914" i="11"/>
  <c r="Q914" i="11"/>
  <c r="M914" i="11"/>
  <c r="L914" i="11"/>
  <c r="K914" i="11"/>
  <c r="J914" i="11"/>
  <c r="Z913" i="11"/>
  <c r="Y913" i="11"/>
  <c r="X913" i="11"/>
  <c r="W913" i="11"/>
  <c r="V913" i="11"/>
  <c r="S913" i="11"/>
  <c r="R913" i="11"/>
  <c r="Q913" i="11"/>
  <c r="M913" i="11"/>
  <c r="L913" i="11"/>
  <c r="K913" i="11"/>
  <c r="J913" i="11"/>
  <c r="Z912" i="11"/>
  <c r="Y912" i="11"/>
  <c r="X912" i="11"/>
  <c r="W912" i="11"/>
  <c r="V912" i="11"/>
  <c r="S912" i="11"/>
  <c r="R912" i="11"/>
  <c r="Q912" i="11"/>
  <c r="M912" i="11"/>
  <c r="L912" i="11"/>
  <c r="K912" i="11"/>
  <c r="J912" i="11"/>
  <c r="Z911" i="11"/>
  <c r="Y911" i="11"/>
  <c r="X911" i="11"/>
  <c r="W911" i="11"/>
  <c r="V911" i="11"/>
  <c r="S911" i="11"/>
  <c r="R911" i="11"/>
  <c r="Q911" i="11"/>
  <c r="M911" i="11"/>
  <c r="L911" i="11"/>
  <c r="K911" i="11"/>
  <c r="J911" i="11"/>
  <c r="Z910" i="11"/>
  <c r="Y910" i="11"/>
  <c r="X910" i="11"/>
  <c r="W910" i="11"/>
  <c r="V910" i="11"/>
  <c r="S910" i="11"/>
  <c r="R910" i="11"/>
  <c r="Q910" i="11"/>
  <c r="M910" i="11"/>
  <c r="L910" i="11"/>
  <c r="K910" i="11"/>
  <c r="J910" i="11"/>
  <c r="Z909" i="11"/>
  <c r="Y909" i="11"/>
  <c r="X909" i="11"/>
  <c r="W909" i="11"/>
  <c r="V909" i="11"/>
  <c r="S909" i="11"/>
  <c r="R909" i="11"/>
  <c r="Q909" i="11"/>
  <c r="M909" i="11"/>
  <c r="L909" i="11"/>
  <c r="K909" i="11"/>
  <c r="J909" i="11"/>
  <c r="Z908" i="11"/>
  <c r="Y908" i="11"/>
  <c r="X908" i="11"/>
  <c r="W908" i="11"/>
  <c r="V908" i="11"/>
  <c r="S908" i="11"/>
  <c r="R908" i="11"/>
  <c r="Q908" i="11"/>
  <c r="M908" i="11"/>
  <c r="L908" i="11"/>
  <c r="K908" i="11"/>
  <c r="J908" i="11"/>
  <c r="Z907" i="11"/>
  <c r="Y907" i="11"/>
  <c r="X907" i="11"/>
  <c r="W907" i="11"/>
  <c r="V907" i="11"/>
  <c r="S907" i="11"/>
  <c r="R907" i="11"/>
  <c r="Q907" i="11"/>
  <c r="M907" i="11"/>
  <c r="L907" i="11"/>
  <c r="K907" i="11"/>
  <c r="J907" i="11"/>
  <c r="Z906" i="11"/>
  <c r="Y906" i="11"/>
  <c r="X906" i="11"/>
  <c r="W906" i="11"/>
  <c r="V906" i="11"/>
  <c r="S906" i="11"/>
  <c r="R906" i="11"/>
  <c r="Q906" i="11"/>
  <c r="M906" i="11"/>
  <c r="L906" i="11"/>
  <c r="K906" i="11"/>
  <c r="J906" i="11"/>
  <c r="Z905" i="11"/>
  <c r="Y905" i="11"/>
  <c r="X905" i="11"/>
  <c r="W905" i="11"/>
  <c r="V905" i="11"/>
  <c r="S905" i="11"/>
  <c r="R905" i="11"/>
  <c r="Q905" i="11"/>
  <c r="M905" i="11"/>
  <c r="L905" i="11"/>
  <c r="K905" i="11"/>
  <c r="J905" i="11"/>
  <c r="Z904" i="11"/>
  <c r="Y904" i="11"/>
  <c r="X904" i="11"/>
  <c r="W904" i="11"/>
  <c r="V904" i="11"/>
  <c r="S904" i="11"/>
  <c r="R904" i="11"/>
  <c r="Q904" i="11"/>
  <c r="M904" i="11"/>
  <c r="L904" i="11"/>
  <c r="K904" i="11"/>
  <c r="J904" i="11"/>
  <c r="Z903" i="11"/>
  <c r="Y903" i="11"/>
  <c r="X903" i="11"/>
  <c r="W903" i="11"/>
  <c r="V903" i="11"/>
  <c r="S903" i="11"/>
  <c r="R903" i="11"/>
  <c r="Q903" i="11"/>
  <c r="M903" i="11"/>
  <c r="L903" i="11"/>
  <c r="K903" i="11"/>
  <c r="J903" i="11"/>
  <c r="Z902" i="11"/>
  <c r="Y902" i="11"/>
  <c r="X902" i="11"/>
  <c r="W902" i="11"/>
  <c r="V902" i="11"/>
  <c r="S902" i="11"/>
  <c r="R902" i="11"/>
  <c r="Q902" i="11"/>
  <c r="T902" i="11" s="1"/>
  <c r="M902" i="11"/>
  <c r="L902" i="11"/>
  <c r="K902" i="11"/>
  <c r="J902" i="11"/>
  <c r="Z901" i="11"/>
  <c r="Y901" i="11"/>
  <c r="X901" i="11"/>
  <c r="W901" i="11"/>
  <c r="V901" i="11"/>
  <c r="S901" i="11"/>
  <c r="R901" i="11"/>
  <c r="Q901" i="11"/>
  <c r="M901" i="11"/>
  <c r="L901" i="11"/>
  <c r="K901" i="11"/>
  <c r="J901" i="11"/>
  <c r="Z900" i="11"/>
  <c r="Y900" i="11"/>
  <c r="X900" i="11"/>
  <c r="W900" i="11"/>
  <c r="V900" i="11"/>
  <c r="S900" i="11"/>
  <c r="R900" i="11"/>
  <c r="Q900" i="11"/>
  <c r="M900" i="11"/>
  <c r="L900" i="11"/>
  <c r="K900" i="11"/>
  <c r="J900" i="11"/>
  <c r="Z899" i="11"/>
  <c r="Y899" i="11"/>
  <c r="X899" i="11"/>
  <c r="W899" i="11"/>
  <c r="V899" i="11"/>
  <c r="S899" i="11"/>
  <c r="R899" i="11"/>
  <c r="Q899" i="11"/>
  <c r="M899" i="11"/>
  <c r="L899" i="11"/>
  <c r="K899" i="11"/>
  <c r="J899" i="11"/>
  <c r="Z898" i="11"/>
  <c r="Y898" i="11"/>
  <c r="X898" i="11"/>
  <c r="W898" i="11"/>
  <c r="V898" i="11"/>
  <c r="S898" i="11"/>
  <c r="R898" i="11"/>
  <c r="Q898" i="11"/>
  <c r="M898" i="11"/>
  <c r="L898" i="11"/>
  <c r="K898" i="11"/>
  <c r="J898" i="11"/>
  <c r="Z897" i="11"/>
  <c r="Y897" i="11"/>
  <c r="X897" i="11"/>
  <c r="W897" i="11"/>
  <c r="V897" i="11"/>
  <c r="S897" i="11"/>
  <c r="R897" i="11"/>
  <c r="Q897" i="11"/>
  <c r="M897" i="11"/>
  <c r="L897" i="11"/>
  <c r="K897" i="11"/>
  <c r="J897" i="11"/>
  <c r="Z896" i="11"/>
  <c r="Y896" i="11"/>
  <c r="X896" i="11"/>
  <c r="W896" i="11"/>
  <c r="V896" i="11"/>
  <c r="S896" i="11"/>
  <c r="R896" i="11"/>
  <c r="Q896" i="11"/>
  <c r="M896" i="11"/>
  <c r="L896" i="11"/>
  <c r="K896" i="11"/>
  <c r="J896" i="11"/>
  <c r="Z895" i="11"/>
  <c r="Y895" i="11"/>
  <c r="X895" i="11"/>
  <c r="W895" i="11"/>
  <c r="V895" i="11"/>
  <c r="S895" i="11"/>
  <c r="R895" i="11"/>
  <c r="Q895" i="11"/>
  <c r="M895" i="11"/>
  <c r="L895" i="11"/>
  <c r="K895" i="11"/>
  <c r="J895" i="11"/>
  <c r="Z894" i="11"/>
  <c r="Y894" i="11"/>
  <c r="X894" i="11"/>
  <c r="W894" i="11"/>
  <c r="V894" i="11"/>
  <c r="S894" i="11"/>
  <c r="R894" i="11"/>
  <c r="Q894" i="11"/>
  <c r="M894" i="11"/>
  <c r="L894" i="11"/>
  <c r="K894" i="11"/>
  <c r="J894" i="11"/>
  <c r="Z893" i="11"/>
  <c r="Y893" i="11"/>
  <c r="X893" i="11"/>
  <c r="W893" i="11"/>
  <c r="V893" i="11"/>
  <c r="S893" i="11"/>
  <c r="R893" i="11"/>
  <c r="Q893" i="11"/>
  <c r="M893" i="11"/>
  <c r="L893" i="11"/>
  <c r="K893" i="11"/>
  <c r="J893" i="11"/>
  <c r="Z892" i="11"/>
  <c r="Y892" i="11"/>
  <c r="X892" i="11"/>
  <c r="W892" i="11"/>
  <c r="V892" i="11"/>
  <c r="S892" i="11"/>
  <c r="R892" i="11"/>
  <c r="Q892" i="11"/>
  <c r="M892" i="11"/>
  <c r="L892" i="11"/>
  <c r="K892" i="11"/>
  <c r="J892" i="11"/>
  <c r="Z891" i="11"/>
  <c r="Y891" i="11"/>
  <c r="X891" i="11"/>
  <c r="W891" i="11"/>
  <c r="V891" i="11"/>
  <c r="S891" i="11"/>
  <c r="R891" i="11"/>
  <c r="Q891" i="11"/>
  <c r="M891" i="11"/>
  <c r="L891" i="11"/>
  <c r="K891" i="11"/>
  <c r="J891" i="11"/>
  <c r="Z890" i="11"/>
  <c r="Y890" i="11"/>
  <c r="X890" i="11"/>
  <c r="W890" i="11"/>
  <c r="V890" i="11"/>
  <c r="S890" i="11"/>
  <c r="R890" i="11"/>
  <c r="Q890" i="11"/>
  <c r="M890" i="11"/>
  <c r="L890" i="11"/>
  <c r="K890" i="11"/>
  <c r="J890" i="11"/>
  <c r="Z889" i="11"/>
  <c r="Y889" i="11"/>
  <c r="X889" i="11"/>
  <c r="W889" i="11"/>
  <c r="V889" i="11"/>
  <c r="S889" i="11"/>
  <c r="R889" i="11"/>
  <c r="Q889" i="11"/>
  <c r="M889" i="11"/>
  <c r="L889" i="11"/>
  <c r="K889" i="11"/>
  <c r="J889" i="11"/>
  <c r="Z888" i="11"/>
  <c r="Y888" i="11"/>
  <c r="X888" i="11"/>
  <c r="W888" i="11"/>
  <c r="V888" i="11"/>
  <c r="S888" i="11"/>
  <c r="R888" i="11"/>
  <c r="Q888" i="11"/>
  <c r="M888" i="11"/>
  <c r="L888" i="11"/>
  <c r="K888" i="11"/>
  <c r="J888" i="11"/>
  <c r="Z887" i="11"/>
  <c r="Y887" i="11"/>
  <c r="X887" i="11"/>
  <c r="W887" i="11"/>
  <c r="V887" i="11"/>
  <c r="S887" i="11"/>
  <c r="R887" i="11"/>
  <c r="Q887" i="11"/>
  <c r="M887" i="11"/>
  <c r="L887" i="11"/>
  <c r="K887" i="11"/>
  <c r="J887" i="11"/>
  <c r="Z886" i="11"/>
  <c r="Y886" i="11"/>
  <c r="X886" i="11"/>
  <c r="W886" i="11"/>
  <c r="V886" i="11"/>
  <c r="S886" i="11"/>
  <c r="R886" i="11"/>
  <c r="Q886" i="11"/>
  <c r="M886" i="11"/>
  <c r="L886" i="11"/>
  <c r="K886" i="11"/>
  <c r="J886" i="11"/>
  <c r="Z885" i="11"/>
  <c r="Y885" i="11"/>
  <c r="X885" i="11"/>
  <c r="W885" i="11"/>
  <c r="V885" i="11"/>
  <c r="S885" i="11"/>
  <c r="R885" i="11"/>
  <c r="Q885" i="11"/>
  <c r="T885" i="11" s="1"/>
  <c r="M885" i="11"/>
  <c r="L885" i="11"/>
  <c r="K885" i="11"/>
  <c r="J885" i="11"/>
  <c r="Z884" i="11"/>
  <c r="Y884" i="11"/>
  <c r="X884" i="11"/>
  <c r="W884" i="11"/>
  <c r="V884" i="11"/>
  <c r="S884" i="11"/>
  <c r="R884" i="11"/>
  <c r="Q884" i="11"/>
  <c r="T884" i="11" s="1"/>
  <c r="M884" i="11"/>
  <c r="L884" i="11"/>
  <c r="K884" i="11"/>
  <c r="J884" i="11"/>
  <c r="Z883" i="11"/>
  <c r="Y883" i="11"/>
  <c r="X883" i="11"/>
  <c r="W883" i="11"/>
  <c r="V883" i="11"/>
  <c r="S883" i="11"/>
  <c r="R883" i="11"/>
  <c r="Q883" i="11"/>
  <c r="M883" i="11"/>
  <c r="L883" i="11"/>
  <c r="K883" i="11"/>
  <c r="J883" i="11"/>
  <c r="Z882" i="11"/>
  <c r="Y882" i="11"/>
  <c r="X882" i="11"/>
  <c r="W882" i="11"/>
  <c r="V882" i="11"/>
  <c r="S882" i="11"/>
  <c r="R882" i="11"/>
  <c r="Q882" i="11"/>
  <c r="M882" i="11"/>
  <c r="L882" i="11"/>
  <c r="K882" i="11"/>
  <c r="J882" i="11"/>
  <c r="Z881" i="11"/>
  <c r="Y881" i="11"/>
  <c r="X881" i="11"/>
  <c r="W881" i="11"/>
  <c r="V881" i="11"/>
  <c r="S881" i="11"/>
  <c r="R881" i="11"/>
  <c r="Q881" i="11"/>
  <c r="T881" i="11" s="1"/>
  <c r="M881" i="11"/>
  <c r="L881" i="11"/>
  <c r="K881" i="11"/>
  <c r="J881" i="11"/>
  <c r="Z880" i="11"/>
  <c r="Y880" i="11"/>
  <c r="X880" i="11"/>
  <c r="W880" i="11"/>
  <c r="V880" i="11"/>
  <c r="S880" i="11"/>
  <c r="R880" i="11"/>
  <c r="Q880" i="11"/>
  <c r="T880" i="11" s="1"/>
  <c r="M880" i="11"/>
  <c r="L880" i="11"/>
  <c r="K880" i="11"/>
  <c r="J880" i="11"/>
  <c r="Z879" i="11"/>
  <c r="Y879" i="11"/>
  <c r="X879" i="11"/>
  <c r="W879" i="11"/>
  <c r="V879" i="11"/>
  <c r="S879" i="11"/>
  <c r="R879" i="11"/>
  <c r="Q879" i="11"/>
  <c r="M879" i="11"/>
  <c r="L879" i="11"/>
  <c r="K879" i="11"/>
  <c r="J879" i="11"/>
  <c r="Z878" i="11"/>
  <c r="Y878" i="11"/>
  <c r="X878" i="11"/>
  <c r="W878" i="11"/>
  <c r="V878" i="11"/>
  <c r="S878" i="11"/>
  <c r="R878" i="11"/>
  <c r="Q878" i="11"/>
  <c r="M878" i="11"/>
  <c r="L878" i="11"/>
  <c r="K878" i="11"/>
  <c r="J878" i="11"/>
  <c r="Z877" i="11"/>
  <c r="Y877" i="11"/>
  <c r="X877" i="11"/>
  <c r="W877" i="11"/>
  <c r="V877" i="11"/>
  <c r="S877" i="11"/>
  <c r="R877" i="11"/>
  <c r="Q877" i="11"/>
  <c r="M877" i="11"/>
  <c r="L877" i="11"/>
  <c r="K877" i="11"/>
  <c r="J877" i="11"/>
  <c r="Z876" i="11"/>
  <c r="Y876" i="11"/>
  <c r="X876" i="11"/>
  <c r="W876" i="11"/>
  <c r="V876" i="11"/>
  <c r="S876" i="11"/>
  <c r="R876" i="11"/>
  <c r="Q876" i="11"/>
  <c r="M876" i="11"/>
  <c r="L876" i="11"/>
  <c r="K876" i="11"/>
  <c r="J876" i="11"/>
  <c r="Z875" i="11"/>
  <c r="Y875" i="11"/>
  <c r="X875" i="11"/>
  <c r="W875" i="11"/>
  <c r="V875" i="11"/>
  <c r="S875" i="11"/>
  <c r="R875" i="11"/>
  <c r="Q875" i="11"/>
  <c r="M875" i="11"/>
  <c r="L875" i="11"/>
  <c r="K875" i="11"/>
  <c r="J875" i="11"/>
  <c r="Z874" i="11"/>
  <c r="Y874" i="11"/>
  <c r="X874" i="11"/>
  <c r="W874" i="11"/>
  <c r="V874" i="11"/>
  <c r="S874" i="11"/>
  <c r="R874" i="11"/>
  <c r="Q874" i="11"/>
  <c r="M874" i="11"/>
  <c r="L874" i="11"/>
  <c r="K874" i="11"/>
  <c r="J874" i="11"/>
  <c r="Z873" i="11"/>
  <c r="Y873" i="11"/>
  <c r="X873" i="11"/>
  <c r="W873" i="11"/>
  <c r="V873" i="11"/>
  <c r="S873" i="11"/>
  <c r="R873" i="11"/>
  <c r="Q873" i="11"/>
  <c r="M873" i="11"/>
  <c r="L873" i="11"/>
  <c r="K873" i="11"/>
  <c r="J873" i="11"/>
  <c r="Z872" i="11"/>
  <c r="Y872" i="11"/>
  <c r="X872" i="11"/>
  <c r="W872" i="11"/>
  <c r="V872" i="11"/>
  <c r="S872" i="11"/>
  <c r="R872" i="11"/>
  <c r="Q872" i="11"/>
  <c r="M872" i="11"/>
  <c r="L872" i="11"/>
  <c r="K872" i="11"/>
  <c r="J872" i="11"/>
  <c r="Z871" i="11"/>
  <c r="Y871" i="11"/>
  <c r="X871" i="11"/>
  <c r="W871" i="11"/>
  <c r="V871" i="11"/>
  <c r="S871" i="11"/>
  <c r="R871" i="11"/>
  <c r="Q871" i="11"/>
  <c r="M871" i="11"/>
  <c r="L871" i="11"/>
  <c r="K871" i="11"/>
  <c r="J871" i="11"/>
  <c r="Z870" i="11"/>
  <c r="Y870" i="11"/>
  <c r="X870" i="11"/>
  <c r="W870" i="11"/>
  <c r="V870" i="11"/>
  <c r="S870" i="11"/>
  <c r="R870" i="11"/>
  <c r="Q870" i="11"/>
  <c r="T870" i="11" s="1"/>
  <c r="M870" i="11"/>
  <c r="L870" i="11"/>
  <c r="K870" i="11"/>
  <c r="J870" i="11"/>
  <c r="Z869" i="11"/>
  <c r="Y869" i="11"/>
  <c r="X869" i="11"/>
  <c r="W869" i="11"/>
  <c r="V869" i="11"/>
  <c r="S869" i="11"/>
  <c r="R869" i="11"/>
  <c r="Q869" i="11"/>
  <c r="M869" i="11"/>
  <c r="L869" i="11"/>
  <c r="K869" i="11"/>
  <c r="J869" i="11"/>
  <c r="Z868" i="11"/>
  <c r="Y868" i="11"/>
  <c r="X868" i="11"/>
  <c r="W868" i="11"/>
  <c r="V868" i="11"/>
  <c r="S868" i="11"/>
  <c r="R868" i="11"/>
  <c r="Q868" i="11"/>
  <c r="M868" i="11"/>
  <c r="L868" i="11"/>
  <c r="K868" i="11"/>
  <c r="J868" i="11"/>
  <c r="N868" i="11" s="1"/>
  <c r="O868" i="11" s="1"/>
  <c r="Z867" i="11"/>
  <c r="Y867" i="11"/>
  <c r="X867" i="11"/>
  <c r="W867" i="11"/>
  <c r="V867" i="11"/>
  <c r="S867" i="11"/>
  <c r="R867" i="11"/>
  <c r="Q867" i="11"/>
  <c r="M867" i="11"/>
  <c r="L867" i="11"/>
  <c r="K867" i="11"/>
  <c r="J867" i="11"/>
  <c r="Z866" i="11"/>
  <c r="Y866" i="11"/>
  <c r="X866" i="11"/>
  <c r="W866" i="11"/>
  <c r="V866" i="11"/>
  <c r="S866" i="11"/>
  <c r="R866" i="11"/>
  <c r="Q866" i="11"/>
  <c r="M866" i="11"/>
  <c r="L866" i="11"/>
  <c r="K866" i="11"/>
  <c r="J866" i="11"/>
  <c r="Z865" i="11"/>
  <c r="Y865" i="11"/>
  <c r="X865" i="11"/>
  <c r="W865" i="11"/>
  <c r="V865" i="11"/>
  <c r="S865" i="11"/>
  <c r="R865" i="11"/>
  <c r="Q865" i="11"/>
  <c r="M865" i="11"/>
  <c r="L865" i="11"/>
  <c r="K865" i="11"/>
  <c r="J865" i="11"/>
  <c r="Z864" i="11"/>
  <c r="Y864" i="11"/>
  <c r="X864" i="11"/>
  <c r="W864" i="11"/>
  <c r="V864" i="11"/>
  <c r="S864" i="11"/>
  <c r="R864" i="11"/>
  <c r="Q864" i="11"/>
  <c r="M864" i="11"/>
  <c r="L864" i="11"/>
  <c r="K864" i="11"/>
  <c r="J864" i="11"/>
  <c r="N864" i="11" s="1"/>
  <c r="O864" i="11" s="1"/>
  <c r="Z863" i="11"/>
  <c r="Y863" i="11"/>
  <c r="X863" i="11"/>
  <c r="W863" i="11"/>
  <c r="V863" i="11"/>
  <c r="S863" i="11"/>
  <c r="R863" i="11"/>
  <c r="Q863" i="11"/>
  <c r="M863" i="11"/>
  <c r="L863" i="11"/>
  <c r="K863" i="11"/>
  <c r="J863" i="11"/>
  <c r="Z862" i="11"/>
  <c r="Y862" i="11"/>
  <c r="X862" i="11"/>
  <c r="W862" i="11"/>
  <c r="V862" i="11"/>
  <c r="S862" i="11"/>
  <c r="R862" i="11"/>
  <c r="Q862" i="11"/>
  <c r="M862" i="11"/>
  <c r="L862" i="11"/>
  <c r="K862" i="11"/>
  <c r="J862" i="11"/>
  <c r="Z861" i="11"/>
  <c r="Y861" i="11"/>
  <c r="X861" i="11"/>
  <c r="W861" i="11"/>
  <c r="V861" i="11"/>
  <c r="S861" i="11"/>
  <c r="R861" i="11"/>
  <c r="Q861" i="11"/>
  <c r="M861" i="11"/>
  <c r="L861" i="11"/>
  <c r="K861" i="11"/>
  <c r="J861" i="11"/>
  <c r="Z860" i="11"/>
  <c r="Y860" i="11"/>
  <c r="X860" i="11"/>
  <c r="W860" i="11"/>
  <c r="V860" i="11"/>
  <c r="S860" i="11"/>
  <c r="R860" i="11"/>
  <c r="Q860" i="11"/>
  <c r="M860" i="11"/>
  <c r="L860" i="11"/>
  <c r="K860" i="11"/>
  <c r="J860" i="11"/>
  <c r="N860" i="11" s="1"/>
  <c r="O860" i="11" s="1"/>
  <c r="Z859" i="11"/>
  <c r="Y859" i="11"/>
  <c r="X859" i="11"/>
  <c r="W859" i="11"/>
  <c r="V859" i="11"/>
  <c r="S859" i="11"/>
  <c r="R859" i="11"/>
  <c r="Q859" i="11"/>
  <c r="M859" i="11"/>
  <c r="L859" i="11"/>
  <c r="K859" i="11"/>
  <c r="J859" i="11"/>
  <c r="Z858" i="11"/>
  <c r="Y858" i="11"/>
  <c r="X858" i="11"/>
  <c r="W858" i="11"/>
  <c r="V858" i="11"/>
  <c r="S858" i="11"/>
  <c r="R858" i="11"/>
  <c r="Q858" i="11"/>
  <c r="T858" i="11" s="1"/>
  <c r="M858" i="11"/>
  <c r="L858" i="11"/>
  <c r="K858" i="11"/>
  <c r="J858" i="11"/>
  <c r="Z857" i="11"/>
  <c r="Y857" i="11"/>
  <c r="X857" i="11"/>
  <c r="W857" i="11"/>
  <c r="V857" i="11"/>
  <c r="S857" i="11"/>
  <c r="R857" i="11"/>
  <c r="Q857" i="11"/>
  <c r="M857" i="11"/>
  <c r="L857" i="11"/>
  <c r="K857" i="11"/>
  <c r="J857" i="11"/>
  <c r="Z856" i="11"/>
  <c r="Y856" i="11"/>
  <c r="X856" i="11"/>
  <c r="W856" i="11"/>
  <c r="V856" i="11"/>
  <c r="S856" i="11"/>
  <c r="R856" i="11"/>
  <c r="Q856" i="11"/>
  <c r="M856" i="11"/>
  <c r="L856" i="11"/>
  <c r="K856" i="11"/>
  <c r="J856" i="11"/>
  <c r="N856" i="11" s="1"/>
  <c r="O856" i="11" s="1"/>
  <c r="Z855" i="11"/>
  <c r="Y855" i="11"/>
  <c r="X855" i="11"/>
  <c r="W855" i="11"/>
  <c r="V855" i="11"/>
  <c r="S855" i="11"/>
  <c r="R855" i="11"/>
  <c r="Q855" i="11"/>
  <c r="M855" i="11"/>
  <c r="L855" i="11"/>
  <c r="K855" i="11"/>
  <c r="J855" i="11"/>
  <c r="Z854" i="11"/>
  <c r="Y854" i="11"/>
  <c r="X854" i="11"/>
  <c r="W854" i="11"/>
  <c r="V854" i="11"/>
  <c r="S854" i="11"/>
  <c r="R854" i="11"/>
  <c r="Q854" i="11"/>
  <c r="M854" i="11"/>
  <c r="L854" i="11"/>
  <c r="K854" i="11"/>
  <c r="J854" i="11"/>
  <c r="Z853" i="11"/>
  <c r="Y853" i="11"/>
  <c r="X853" i="11"/>
  <c r="W853" i="11"/>
  <c r="V853" i="11"/>
  <c r="S853" i="11"/>
  <c r="R853" i="11"/>
  <c r="Q853" i="11"/>
  <c r="M853" i="11"/>
  <c r="L853" i="11"/>
  <c r="K853" i="11"/>
  <c r="J853" i="11"/>
  <c r="Z852" i="11"/>
  <c r="Y852" i="11"/>
  <c r="X852" i="11"/>
  <c r="W852" i="11"/>
  <c r="V852" i="11"/>
  <c r="S852" i="11"/>
  <c r="R852" i="11"/>
  <c r="Q852" i="11"/>
  <c r="M852" i="11"/>
  <c r="L852" i="11"/>
  <c r="K852" i="11"/>
  <c r="J852" i="11"/>
  <c r="N852" i="11" s="1"/>
  <c r="O852" i="11" s="1"/>
  <c r="Z851" i="11"/>
  <c r="Y851" i="11"/>
  <c r="X851" i="11"/>
  <c r="W851" i="11"/>
  <c r="V851" i="11"/>
  <c r="S851" i="11"/>
  <c r="R851" i="11"/>
  <c r="Q851" i="11"/>
  <c r="M851" i="11"/>
  <c r="L851" i="11"/>
  <c r="K851" i="11"/>
  <c r="J851" i="11"/>
  <c r="Z850" i="11"/>
  <c r="Y850" i="11"/>
  <c r="X850" i="11"/>
  <c r="W850" i="11"/>
  <c r="V850" i="11"/>
  <c r="S850" i="11"/>
  <c r="R850" i="11"/>
  <c r="Q850" i="11"/>
  <c r="M850" i="11"/>
  <c r="L850" i="11"/>
  <c r="K850" i="11"/>
  <c r="J850" i="11"/>
  <c r="Z849" i="11"/>
  <c r="Y849" i="11"/>
  <c r="X849" i="11"/>
  <c r="W849" i="11"/>
  <c r="V849" i="11"/>
  <c r="S849" i="11"/>
  <c r="R849" i="11"/>
  <c r="Q849" i="11"/>
  <c r="T849" i="11" s="1"/>
  <c r="M849" i="11"/>
  <c r="L849" i="11"/>
  <c r="K849" i="11"/>
  <c r="J849" i="11"/>
  <c r="Z848" i="11"/>
  <c r="Y848" i="11"/>
  <c r="X848" i="11"/>
  <c r="W848" i="11"/>
  <c r="V848" i="11"/>
  <c r="S848" i="11"/>
  <c r="R848" i="11"/>
  <c r="Q848" i="11"/>
  <c r="M848" i="11"/>
  <c r="L848" i="11"/>
  <c r="K848" i="11"/>
  <c r="J848" i="11"/>
  <c r="N848" i="11" s="1"/>
  <c r="O848" i="11" s="1"/>
  <c r="Z847" i="11"/>
  <c r="Y847" i="11"/>
  <c r="X847" i="11"/>
  <c r="W847" i="11"/>
  <c r="V847" i="11"/>
  <c r="S847" i="11"/>
  <c r="R847" i="11"/>
  <c r="Q847" i="11"/>
  <c r="T847" i="11" s="1"/>
  <c r="M847" i="11"/>
  <c r="L847" i="11"/>
  <c r="K847" i="11"/>
  <c r="J847" i="11"/>
  <c r="Z846" i="11"/>
  <c r="Y846" i="11"/>
  <c r="X846" i="11"/>
  <c r="W846" i="11"/>
  <c r="V846" i="11"/>
  <c r="S846" i="11"/>
  <c r="R846" i="11"/>
  <c r="Q846" i="11"/>
  <c r="M846" i="11"/>
  <c r="L846" i="11"/>
  <c r="K846" i="11"/>
  <c r="J846" i="11"/>
  <c r="Z845" i="11"/>
  <c r="Y845" i="11"/>
  <c r="X845" i="11"/>
  <c r="W845" i="11"/>
  <c r="V845" i="11"/>
  <c r="S845" i="11"/>
  <c r="R845" i="11"/>
  <c r="Q845" i="11"/>
  <c r="M845" i="11"/>
  <c r="L845" i="11"/>
  <c r="K845" i="11"/>
  <c r="J845" i="11"/>
  <c r="Z844" i="11"/>
  <c r="Y844" i="11"/>
  <c r="X844" i="11"/>
  <c r="W844" i="11"/>
  <c r="V844" i="11"/>
  <c r="S844" i="11"/>
  <c r="R844" i="11"/>
  <c r="Q844" i="11"/>
  <c r="M844" i="11"/>
  <c r="L844" i="11"/>
  <c r="K844" i="11"/>
  <c r="J844" i="11"/>
  <c r="N844" i="11" s="1"/>
  <c r="O844" i="11" s="1"/>
  <c r="Z843" i="11"/>
  <c r="Y843" i="11"/>
  <c r="X843" i="11"/>
  <c r="W843" i="11"/>
  <c r="V843" i="11"/>
  <c r="S843" i="11"/>
  <c r="R843" i="11"/>
  <c r="Q843" i="11"/>
  <c r="M843" i="11"/>
  <c r="L843" i="11"/>
  <c r="K843" i="11"/>
  <c r="J843" i="11"/>
  <c r="Z842" i="11"/>
  <c r="Y842" i="11"/>
  <c r="X842" i="11"/>
  <c r="W842" i="11"/>
  <c r="V842" i="11"/>
  <c r="S842" i="11"/>
  <c r="R842" i="11"/>
  <c r="Q842" i="11"/>
  <c r="M842" i="11"/>
  <c r="L842" i="11"/>
  <c r="K842" i="11"/>
  <c r="J842" i="11"/>
  <c r="Z841" i="11"/>
  <c r="Y841" i="11"/>
  <c r="X841" i="11"/>
  <c r="W841" i="11"/>
  <c r="V841" i="11"/>
  <c r="S841" i="11"/>
  <c r="R841" i="11"/>
  <c r="Q841" i="11"/>
  <c r="M841" i="11"/>
  <c r="L841" i="11"/>
  <c r="K841" i="11"/>
  <c r="J841" i="11"/>
  <c r="Z840" i="11"/>
  <c r="Y840" i="11"/>
  <c r="X840" i="11"/>
  <c r="W840" i="11"/>
  <c r="V840" i="11"/>
  <c r="S840" i="11"/>
  <c r="R840" i="11"/>
  <c r="Q840" i="11"/>
  <c r="M840" i="11"/>
  <c r="L840" i="11"/>
  <c r="K840" i="11"/>
  <c r="J840" i="11"/>
  <c r="N840" i="11" s="1"/>
  <c r="O840" i="11" s="1"/>
  <c r="Z839" i="11"/>
  <c r="Y839" i="11"/>
  <c r="X839" i="11"/>
  <c r="W839" i="11"/>
  <c r="V839" i="11"/>
  <c r="S839" i="11"/>
  <c r="R839" i="11"/>
  <c r="Q839" i="11"/>
  <c r="M839" i="11"/>
  <c r="L839" i="11"/>
  <c r="K839" i="11"/>
  <c r="J839" i="11"/>
  <c r="Z838" i="11"/>
  <c r="Y838" i="11"/>
  <c r="X838" i="11"/>
  <c r="W838" i="11"/>
  <c r="V838" i="11"/>
  <c r="S838" i="11"/>
  <c r="R838" i="11"/>
  <c r="Q838" i="11"/>
  <c r="M838" i="11"/>
  <c r="L838" i="11"/>
  <c r="K838" i="11"/>
  <c r="J838" i="11"/>
  <c r="Z837" i="11"/>
  <c r="Y837" i="11"/>
  <c r="X837" i="11"/>
  <c r="W837" i="11"/>
  <c r="V837" i="11"/>
  <c r="S837" i="11"/>
  <c r="R837" i="11"/>
  <c r="Q837" i="11"/>
  <c r="M837" i="11"/>
  <c r="L837" i="11"/>
  <c r="K837" i="11"/>
  <c r="J837" i="11"/>
  <c r="Z836" i="11"/>
  <c r="Y836" i="11"/>
  <c r="X836" i="11"/>
  <c r="W836" i="11"/>
  <c r="V836" i="11"/>
  <c r="S836" i="11"/>
  <c r="R836" i="11"/>
  <c r="Q836" i="11"/>
  <c r="M836" i="11"/>
  <c r="L836" i="11"/>
  <c r="K836" i="11"/>
  <c r="J836" i="11"/>
  <c r="N836" i="11" s="1"/>
  <c r="O836" i="11" s="1"/>
  <c r="Z835" i="11"/>
  <c r="Y835" i="11"/>
  <c r="X835" i="11"/>
  <c r="W835" i="11"/>
  <c r="V835" i="11"/>
  <c r="S835" i="11"/>
  <c r="R835" i="11"/>
  <c r="Q835" i="11"/>
  <c r="M835" i="11"/>
  <c r="L835" i="11"/>
  <c r="K835" i="11"/>
  <c r="J835" i="11"/>
  <c r="Z834" i="11"/>
  <c r="Y834" i="11"/>
  <c r="X834" i="11"/>
  <c r="W834" i="11"/>
  <c r="V834" i="11"/>
  <c r="S834" i="11"/>
  <c r="R834" i="11"/>
  <c r="Q834" i="11"/>
  <c r="M834" i="11"/>
  <c r="L834" i="11"/>
  <c r="K834" i="11"/>
  <c r="J834" i="11"/>
  <c r="N834" i="11" s="1"/>
  <c r="O834" i="11" s="1"/>
  <c r="Z833" i="11"/>
  <c r="Y833" i="11"/>
  <c r="X833" i="11"/>
  <c r="W833" i="11"/>
  <c r="V833" i="11"/>
  <c r="S833" i="11"/>
  <c r="R833" i="11"/>
  <c r="Q833" i="11"/>
  <c r="M833" i="11"/>
  <c r="L833" i="11"/>
  <c r="K833" i="11"/>
  <c r="J833" i="11"/>
  <c r="Z832" i="11"/>
  <c r="Y832" i="11"/>
  <c r="X832" i="11"/>
  <c r="W832" i="11"/>
  <c r="V832" i="11"/>
  <c r="S832" i="11"/>
  <c r="R832" i="11"/>
  <c r="Q832" i="11"/>
  <c r="M832" i="11"/>
  <c r="L832" i="11"/>
  <c r="K832" i="11"/>
  <c r="J832" i="11"/>
  <c r="Z831" i="11"/>
  <c r="Y831" i="11"/>
  <c r="X831" i="11"/>
  <c r="W831" i="11"/>
  <c r="V831" i="11"/>
  <c r="S831" i="11"/>
  <c r="R831" i="11"/>
  <c r="Q831" i="11"/>
  <c r="T831" i="11" s="1"/>
  <c r="M831" i="11"/>
  <c r="L831" i="11"/>
  <c r="K831" i="11"/>
  <c r="J831" i="11"/>
  <c r="N831" i="11" s="1"/>
  <c r="O831" i="11" s="1"/>
  <c r="Z830" i="11"/>
  <c r="Y830" i="11"/>
  <c r="X830" i="11"/>
  <c r="W830" i="11"/>
  <c r="V830" i="11"/>
  <c r="S830" i="11"/>
  <c r="R830" i="11"/>
  <c r="Q830" i="11"/>
  <c r="M830" i="11"/>
  <c r="L830" i="11"/>
  <c r="K830" i="11"/>
  <c r="J830" i="11"/>
  <c r="N830" i="11" s="1"/>
  <c r="O830" i="11" s="1"/>
  <c r="Z829" i="11"/>
  <c r="Y829" i="11"/>
  <c r="X829" i="11"/>
  <c r="W829" i="11"/>
  <c r="V829" i="11"/>
  <c r="S829" i="11"/>
  <c r="R829" i="11"/>
  <c r="Q829" i="11"/>
  <c r="T829" i="11" s="1"/>
  <c r="M829" i="11"/>
  <c r="L829" i="11"/>
  <c r="K829" i="11"/>
  <c r="J829" i="11"/>
  <c r="N829" i="11" s="1"/>
  <c r="O829" i="11" s="1"/>
  <c r="Z828" i="11"/>
  <c r="Y828" i="11"/>
  <c r="X828" i="11"/>
  <c r="W828" i="11"/>
  <c r="V828" i="11"/>
  <c r="S828" i="11"/>
  <c r="R828" i="11"/>
  <c r="Q828" i="11"/>
  <c r="M828" i="11"/>
  <c r="L828" i="11"/>
  <c r="K828" i="11"/>
  <c r="J828" i="11"/>
  <c r="N828" i="11" s="1"/>
  <c r="O828" i="11" s="1"/>
  <c r="Z827" i="11"/>
  <c r="Y827" i="11"/>
  <c r="X827" i="11"/>
  <c r="W827" i="11"/>
  <c r="V827" i="11"/>
  <c r="S827" i="11"/>
  <c r="R827" i="11"/>
  <c r="Q827" i="11"/>
  <c r="M827" i="11"/>
  <c r="L827" i="11"/>
  <c r="K827" i="11"/>
  <c r="J827" i="11"/>
  <c r="N827" i="11" s="1"/>
  <c r="O827" i="11" s="1"/>
  <c r="Z826" i="11"/>
  <c r="Y826" i="11"/>
  <c r="X826" i="11"/>
  <c r="W826" i="11"/>
  <c r="V826" i="11"/>
  <c r="S826" i="11"/>
  <c r="R826" i="11"/>
  <c r="Q826" i="11"/>
  <c r="M826" i="11"/>
  <c r="L826" i="11"/>
  <c r="K826" i="11"/>
  <c r="J826" i="11"/>
  <c r="N826" i="11" s="1"/>
  <c r="O826" i="11" s="1"/>
  <c r="Z825" i="11"/>
  <c r="Y825" i="11"/>
  <c r="X825" i="11"/>
  <c r="W825" i="11"/>
  <c r="V825" i="11"/>
  <c r="S825" i="11"/>
  <c r="R825" i="11"/>
  <c r="Q825" i="11"/>
  <c r="M825" i="11"/>
  <c r="L825" i="11"/>
  <c r="K825" i="11"/>
  <c r="J825" i="11"/>
  <c r="N825" i="11" s="1"/>
  <c r="O825" i="11" s="1"/>
  <c r="Z824" i="11"/>
  <c r="Y824" i="11"/>
  <c r="X824" i="11"/>
  <c r="W824" i="11"/>
  <c r="V824" i="11"/>
  <c r="S824" i="11"/>
  <c r="R824" i="11"/>
  <c r="Q824" i="11"/>
  <c r="M824" i="11"/>
  <c r="L824" i="11"/>
  <c r="K824" i="11"/>
  <c r="J824" i="11"/>
  <c r="N824" i="11" s="1"/>
  <c r="O824" i="11" s="1"/>
  <c r="Z823" i="11"/>
  <c r="Y823" i="11"/>
  <c r="X823" i="11"/>
  <c r="W823" i="11"/>
  <c r="V823" i="11"/>
  <c r="S823" i="11"/>
  <c r="R823" i="11"/>
  <c r="Q823" i="11"/>
  <c r="T823" i="11" s="1"/>
  <c r="M823" i="11"/>
  <c r="L823" i="11"/>
  <c r="K823" i="11"/>
  <c r="J823" i="11"/>
  <c r="N823" i="11" s="1"/>
  <c r="O823" i="11" s="1"/>
  <c r="Z822" i="11"/>
  <c r="Y822" i="11"/>
  <c r="X822" i="11"/>
  <c r="W822" i="11"/>
  <c r="V822" i="11"/>
  <c r="S822" i="11"/>
  <c r="R822" i="11"/>
  <c r="Q822" i="11"/>
  <c r="M822" i="11"/>
  <c r="L822" i="11"/>
  <c r="K822" i="11"/>
  <c r="J822" i="11"/>
  <c r="N822" i="11" s="1"/>
  <c r="O822" i="11" s="1"/>
  <c r="Z821" i="11"/>
  <c r="Y821" i="11"/>
  <c r="X821" i="11"/>
  <c r="W821" i="11"/>
  <c r="V821" i="11"/>
  <c r="S821" i="11"/>
  <c r="R821" i="11"/>
  <c r="Q821" i="11"/>
  <c r="M821" i="11"/>
  <c r="L821" i="11"/>
  <c r="K821" i="11"/>
  <c r="J821" i="11"/>
  <c r="N821" i="11" s="1"/>
  <c r="O821" i="11" s="1"/>
  <c r="Z820" i="11"/>
  <c r="Y820" i="11"/>
  <c r="X820" i="11"/>
  <c r="W820" i="11"/>
  <c r="V820" i="11"/>
  <c r="S820" i="11"/>
  <c r="R820" i="11"/>
  <c r="Q820" i="11"/>
  <c r="T820" i="11" s="1"/>
  <c r="M820" i="11"/>
  <c r="L820" i="11"/>
  <c r="K820" i="11"/>
  <c r="J820" i="11"/>
  <c r="N820" i="11" s="1"/>
  <c r="O820" i="11" s="1"/>
  <c r="Z819" i="11"/>
  <c r="Y819" i="11"/>
  <c r="X819" i="11"/>
  <c r="W819" i="11"/>
  <c r="V819" i="11"/>
  <c r="S819" i="11"/>
  <c r="R819" i="11"/>
  <c r="Q819" i="11"/>
  <c r="T819" i="11" s="1"/>
  <c r="M819" i="11"/>
  <c r="L819" i="11"/>
  <c r="K819" i="11"/>
  <c r="J819" i="11"/>
  <c r="N819" i="11" s="1"/>
  <c r="O819" i="11" s="1"/>
  <c r="Z818" i="11"/>
  <c r="Y818" i="11"/>
  <c r="X818" i="11"/>
  <c r="W818" i="11"/>
  <c r="V818" i="11"/>
  <c r="S818" i="11"/>
  <c r="R818" i="11"/>
  <c r="Q818" i="11"/>
  <c r="M818" i="11"/>
  <c r="L818" i="11"/>
  <c r="K818" i="11"/>
  <c r="J818" i="11"/>
  <c r="N818" i="11" s="1"/>
  <c r="O818" i="11" s="1"/>
  <c r="Z817" i="11"/>
  <c r="Y817" i="11"/>
  <c r="X817" i="11"/>
  <c r="W817" i="11"/>
  <c r="V817" i="11"/>
  <c r="S817" i="11"/>
  <c r="R817" i="11"/>
  <c r="Q817" i="11"/>
  <c r="M817" i="11"/>
  <c r="L817" i="11"/>
  <c r="K817" i="11"/>
  <c r="J817" i="11"/>
  <c r="N817" i="11" s="1"/>
  <c r="O817" i="11" s="1"/>
  <c r="Z816" i="11"/>
  <c r="Y816" i="11"/>
  <c r="X816" i="11"/>
  <c r="W816" i="11"/>
  <c r="V816" i="11"/>
  <c r="S816" i="11"/>
  <c r="R816" i="11"/>
  <c r="Q816" i="11"/>
  <c r="T816" i="11" s="1"/>
  <c r="M816" i="11"/>
  <c r="L816" i="11"/>
  <c r="K816" i="11"/>
  <c r="J816" i="11"/>
  <c r="N816" i="11" s="1"/>
  <c r="O816" i="11" s="1"/>
  <c r="Z815" i="11"/>
  <c r="Y815" i="11"/>
  <c r="X815" i="11"/>
  <c r="W815" i="11"/>
  <c r="V815" i="11"/>
  <c r="S815" i="11"/>
  <c r="R815" i="11"/>
  <c r="Q815" i="11"/>
  <c r="M815" i="11"/>
  <c r="L815" i="11"/>
  <c r="K815" i="11"/>
  <c r="J815" i="11"/>
  <c r="N815" i="11" s="1"/>
  <c r="O815" i="11" s="1"/>
  <c r="Z814" i="11"/>
  <c r="Y814" i="11"/>
  <c r="X814" i="11"/>
  <c r="W814" i="11"/>
  <c r="V814" i="11"/>
  <c r="S814" i="11"/>
  <c r="R814" i="11"/>
  <c r="Q814" i="11"/>
  <c r="M814" i="11"/>
  <c r="L814" i="11"/>
  <c r="K814" i="11"/>
  <c r="J814" i="11"/>
  <c r="N814" i="11" s="1"/>
  <c r="O814" i="11" s="1"/>
  <c r="Z813" i="11"/>
  <c r="Y813" i="11"/>
  <c r="X813" i="11"/>
  <c r="W813" i="11"/>
  <c r="V813" i="11"/>
  <c r="S813" i="11"/>
  <c r="R813" i="11"/>
  <c r="Q813" i="11"/>
  <c r="T813" i="11" s="1"/>
  <c r="M813" i="11"/>
  <c r="L813" i="11"/>
  <c r="K813" i="11"/>
  <c r="J813" i="11"/>
  <c r="N813" i="11" s="1"/>
  <c r="O813" i="11" s="1"/>
  <c r="Z812" i="11"/>
  <c r="Y812" i="11"/>
  <c r="X812" i="11"/>
  <c r="W812" i="11"/>
  <c r="V812" i="11"/>
  <c r="S812" i="11"/>
  <c r="R812" i="11"/>
  <c r="Q812" i="11"/>
  <c r="M812" i="11"/>
  <c r="L812" i="11"/>
  <c r="K812" i="11"/>
  <c r="J812" i="11"/>
  <c r="N812" i="11" s="1"/>
  <c r="O812" i="11" s="1"/>
  <c r="Z811" i="11"/>
  <c r="Y811" i="11"/>
  <c r="X811" i="11"/>
  <c r="W811" i="11"/>
  <c r="V811" i="11"/>
  <c r="S811" i="11"/>
  <c r="R811" i="11"/>
  <c r="Q811" i="11"/>
  <c r="T811" i="11" s="1"/>
  <c r="M811" i="11"/>
  <c r="L811" i="11"/>
  <c r="K811" i="11"/>
  <c r="J811" i="11"/>
  <c r="N811" i="11" s="1"/>
  <c r="O811" i="11" s="1"/>
  <c r="Z810" i="11"/>
  <c r="Y810" i="11"/>
  <c r="X810" i="11"/>
  <c r="W810" i="11"/>
  <c r="V810" i="11"/>
  <c r="S810" i="11"/>
  <c r="R810" i="11"/>
  <c r="Q810" i="11"/>
  <c r="M810" i="11"/>
  <c r="L810" i="11"/>
  <c r="K810" i="11"/>
  <c r="J810" i="11"/>
  <c r="N810" i="11" s="1"/>
  <c r="O810" i="11" s="1"/>
  <c r="Z809" i="11"/>
  <c r="Y809" i="11"/>
  <c r="X809" i="11"/>
  <c r="W809" i="11"/>
  <c r="V809" i="11"/>
  <c r="S809" i="11"/>
  <c r="R809" i="11"/>
  <c r="Q809" i="11"/>
  <c r="M809" i="11"/>
  <c r="L809" i="11"/>
  <c r="K809" i="11"/>
  <c r="J809" i="11"/>
  <c r="N809" i="11" s="1"/>
  <c r="O809" i="11" s="1"/>
  <c r="Z808" i="11"/>
  <c r="Y808" i="11"/>
  <c r="X808" i="11"/>
  <c r="W808" i="11"/>
  <c r="V808" i="11"/>
  <c r="S808" i="11"/>
  <c r="R808" i="11"/>
  <c r="Q808" i="11"/>
  <c r="M808" i="11"/>
  <c r="L808" i="11"/>
  <c r="K808" i="11"/>
  <c r="J808" i="11"/>
  <c r="N808" i="11" s="1"/>
  <c r="O808" i="11" s="1"/>
  <c r="Z807" i="11"/>
  <c r="Y807" i="11"/>
  <c r="X807" i="11"/>
  <c r="W807" i="11"/>
  <c r="V807" i="11"/>
  <c r="S807" i="11"/>
  <c r="R807" i="11"/>
  <c r="Q807" i="11"/>
  <c r="M807" i="11"/>
  <c r="L807" i="11"/>
  <c r="K807" i="11"/>
  <c r="J807" i="11"/>
  <c r="N807" i="11" s="1"/>
  <c r="O807" i="11" s="1"/>
  <c r="Z806" i="11"/>
  <c r="Y806" i="11"/>
  <c r="X806" i="11"/>
  <c r="W806" i="11"/>
  <c r="V806" i="11"/>
  <c r="S806" i="11"/>
  <c r="R806" i="11"/>
  <c r="Q806" i="11"/>
  <c r="M806" i="11"/>
  <c r="L806" i="11"/>
  <c r="K806" i="11"/>
  <c r="J806" i="11"/>
  <c r="N806" i="11" s="1"/>
  <c r="O806" i="11" s="1"/>
  <c r="Z805" i="11"/>
  <c r="Y805" i="11"/>
  <c r="X805" i="11"/>
  <c r="W805" i="11"/>
  <c r="V805" i="11"/>
  <c r="S805" i="11"/>
  <c r="R805" i="11"/>
  <c r="Q805" i="11"/>
  <c r="M805" i="11"/>
  <c r="L805" i="11"/>
  <c r="K805" i="11"/>
  <c r="J805" i="11"/>
  <c r="N805" i="11" s="1"/>
  <c r="O805" i="11" s="1"/>
  <c r="Z804" i="11"/>
  <c r="Y804" i="11"/>
  <c r="X804" i="11"/>
  <c r="W804" i="11"/>
  <c r="V804" i="11"/>
  <c r="S804" i="11"/>
  <c r="R804" i="11"/>
  <c r="Q804" i="11"/>
  <c r="M804" i="11"/>
  <c r="L804" i="11"/>
  <c r="K804" i="11"/>
  <c r="J804" i="11"/>
  <c r="N804" i="11" s="1"/>
  <c r="O804" i="11" s="1"/>
  <c r="Z803" i="11"/>
  <c r="Y803" i="11"/>
  <c r="X803" i="11"/>
  <c r="W803" i="11"/>
  <c r="V803" i="11"/>
  <c r="S803" i="11"/>
  <c r="R803" i="11"/>
  <c r="Q803" i="11"/>
  <c r="T803" i="11" s="1"/>
  <c r="M803" i="11"/>
  <c r="L803" i="11"/>
  <c r="K803" i="11"/>
  <c r="J803" i="11"/>
  <c r="N803" i="11" s="1"/>
  <c r="O803" i="11" s="1"/>
  <c r="Z802" i="11"/>
  <c r="Y802" i="11"/>
  <c r="X802" i="11"/>
  <c r="W802" i="11"/>
  <c r="V802" i="11"/>
  <c r="S802" i="11"/>
  <c r="R802" i="11"/>
  <c r="Q802" i="11"/>
  <c r="M802" i="11"/>
  <c r="L802" i="11"/>
  <c r="K802" i="11"/>
  <c r="J802" i="11"/>
  <c r="N802" i="11" s="1"/>
  <c r="O802" i="11" s="1"/>
  <c r="Z801" i="11"/>
  <c r="Y801" i="11"/>
  <c r="X801" i="11"/>
  <c r="W801" i="11"/>
  <c r="V801" i="11"/>
  <c r="S801" i="11"/>
  <c r="R801" i="11"/>
  <c r="Q801" i="11"/>
  <c r="M801" i="11"/>
  <c r="L801" i="11"/>
  <c r="K801" i="11"/>
  <c r="J801" i="11"/>
  <c r="N801" i="11" s="1"/>
  <c r="O801" i="11" s="1"/>
  <c r="Z800" i="11"/>
  <c r="Y800" i="11"/>
  <c r="X800" i="11"/>
  <c r="W800" i="11"/>
  <c r="V800" i="11"/>
  <c r="S800" i="11"/>
  <c r="R800" i="11"/>
  <c r="Q800" i="11"/>
  <c r="M800" i="11"/>
  <c r="L800" i="11"/>
  <c r="K800" i="11"/>
  <c r="J800" i="11"/>
  <c r="N800" i="11" s="1"/>
  <c r="O800" i="11" s="1"/>
  <c r="Z799" i="11"/>
  <c r="Y799" i="11"/>
  <c r="X799" i="11"/>
  <c r="W799" i="11"/>
  <c r="V799" i="11"/>
  <c r="S799" i="11"/>
  <c r="R799" i="11"/>
  <c r="Q799" i="11"/>
  <c r="M799" i="11"/>
  <c r="L799" i="11"/>
  <c r="K799" i="11"/>
  <c r="J799" i="11"/>
  <c r="N799" i="11" s="1"/>
  <c r="O799" i="11" s="1"/>
  <c r="Z798" i="11"/>
  <c r="Y798" i="11"/>
  <c r="X798" i="11"/>
  <c r="W798" i="11"/>
  <c r="V798" i="11"/>
  <c r="S798" i="11"/>
  <c r="R798" i="11"/>
  <c r="Q798" i="11"/>
  <c r="M798" i="11"/>
  <c r="L798" i="11"/>
  <c r="K798" i="11"/>
  <c r="J798" i="11"/>
  <c r="N798" i="11" s="1"/>
  <c r="O798" i="11" s="1"/>
  <c r="Z797" i="11"/>
  <c r="Y797" i="11"/>
  <c r="X797" i="11"/>
  <c r="W797" i="11"/>
  <c r="V797" i="11"/>
  <c r="S797" i="11"/>
  <c r="R797" i="11"/>
  <c r="Q797" i="11"/>
  <c r="T797" i="11" s="1"/>
  <c r="M797" i="11"/>
  <c r="L797" i="11"/>
  <c r="K797" i="11"/>
  <c r="J797" i="11"/>
  <c r="N797" i="11" s="1"/>
  <c r="O797" i="11" s="1"/>
  <c r="Z796" i="11"/>
  <c r="Y796" i="11"/>
  <c r="X796" i="11"/>
  <c r="W796" i="11"/>
  <c r="V796" i="11"/>
  <c r="S796" i="11"/>
  <c r="R796" i="11"/>
  <c r="Q796" i="11"/>
  <c r="T796" i="11" s="1"/>
  <c r="M796" i="11"/>
  <c r="L796" i="11"/>
  <c r="K796" i="11"/>
  <c r="J796" i="11"/>
  <c r="N796" i="11" s="1"/>
  <c r="O796" i="11" s="1"/>
  <c r="Z795" i="11"/>
  <c r="Y795" i="11"/>
  <c r="X795" i="11"/>
  <c r="W795" i="11"/>
  <c r="V795" i="11"/>
  <c r="S795" i="11"/>
  <c r="R795" i="11"/>
  <c r="Q795" i="11"/>
  <c r="M795" i="11"/>
  <c r="L795" i="11"/>
  <c r="K795" i="11"/>
  <c r="J795" i="11"/>
  <c r="N795" i="11" s="1"/>
  <c r="O795" i="11" s="1"/>
  <c r="Z794" i="11"/>
  <c r="Y794" i="11"/>
  <c r="X794" i="11"/>
  <c r="W794" i="11"/>
  <c r="V794" i="11"/>
  <c r="S794" i="11"/>
  <c r="R794" i="11"/>
  <c r="Q794" i="11"/>
  <c r="T794" i="11" s="1"/>
  <c r="M794" i="11"/>
  <c r="L794" i="11"/>
  <c r="K794" i="11"/>
  <c r="J794" i="11"/>
  <c r="N794" i="11" s="1"/>
  <c r="O794" i="11" s="1"/>
  <c r="Z793" i="11"/>
  <c r="Y793" i="11"/>
  <c r="X793" i="11"/>
  <c r="W793" i="11"/>
  <c r="V793" i="11"/>
  <c r="S793" i="11"/>
  <c r="R793" i="11"/>
  <c r="Q793" i="11"/>
  <c r="M793" i="11"/>
  <c r="L793" i="11"/>
  <c r="K793" i="11"/>
  <c r="J793" i="11"/>
  <c r="N793" i="11" s="1"/>
  <c r="O793" i="11" s="1"/>
  <c r="Z792" i="11"/>
  <c r="Y792" i="11"/>
  <c r="X792" i="11"/>
  <c r="W792" i="11"/>
  <c r="V792" i="11"/>
  <c r="S792" i="11"/>
  <c r="R792" i="11"/>
  <c r="Q792" i="11"/>
  <c r="M792" i="11"/>
  <c r="L792" i="11"/>
  <c r="K792" i="11"/>
  <c r="J792" i="11"/>
  <c r="N792" i="11" s="1"/>
  <c r="O792" i="11" s="1"/>
  <c r="Z791" i="11"/>
  <c r="Y791" i="11"/>
  <c r="X791" i="11"/>
  <c r="W791" i="11"/>
  <c r="V791" i="11"/>
  <c r="S791" i="11"/>
  <c r="R791" i="11"/>
  <c r="Q791" i="11"/>
  <c r="M791" i="11"/>
  <c r="L791" i="11"/>
  <c r="K791" i="11"/>
  <c r="J791" i="11"/>
  <c r="N791" i="11" s="1"/>
  <c r="O791" i="11" s="1"/>
  <c r="Z790" i="11"/>
  <c r="Y790" i="11"/>
  <c r="X790" i="11"/>
  <c r="W790" i="11"/>
  <c r="V790" i="11"/>
  <c r="S790" i="11"/>
  <c r="R790" i="11"/>
  <c r="Q790" i="11"/>
  <c r="M790" i="11"/>
  <c r="L790" i="11"/>
  <c r="K790" i="11"/>
  <c r="J790" i="11"/>
  <c r="N790" i="11" s="1"/>
  <c r="O790" i="11" s="1"/>
  <c r="Z789" i="11"/>
  <c r="Y789" i="11"/>
  <c r="X789" i="11"/>
  <c r="W789" i="11"/>
  <c r="V789" i="11"/>
  <c r="S789" i="11"/>
  <c r="R789" i="11"/>
  <c r="Q789" i="11"/>
  <c r="M789" i="11"/>
  <c r="L789" i="11"/>
  <c r="K789" i="11"/>
  <c r="J789" i="11"/>
  <c r="N789" i="11" s="1"/>
  <c r="O789" i="11" s="1"/>
  <c r="Z788" i="11"/>
  <c r="Y788" i="11"/>
  <c r="X788" i="11"/>
  <c r="W788" i="11"/>
  <c r="V788" i="11"/>
  <c r="S788" i="11"/>
  <c r="R788" i="11"/>
  <c r="Q788" i="11"/>
  <c r="M788" i="11"/>
  <c r="L788" i="11"/>
  <c r="K788" i="11"/>
  <c r="J788" i="11"/>
  <c r="N788" i="11" s="1"/>
  <c r="O788" i="11" s="1"/>
  <c r="Z787" i="11"/>
  <c r="Y787" i="11"/>
  <c r="X787" i="11"/>
  <c r="W787" i="11"/>
  <c r="V787" i="11"/>
  <c r="S787" i="11"/>
  <c r="R787" i="11"/>
  <c r="Q787" i="11"/>
  <c r="M787" i="11"/>
  <c r="L787" i="11"/>
  <c r="K787" i="11"/>
  <c r="J787" i="11"/>
  <c r="N787" i="11" s="1"/>
  <c r="O787" i="11" s="1"/>
  <c r="Z786" i="11"/>
  <c r="Y786" i="11"/>
  <c r="X786" i="11"/>
  <c r="W786" i="11"/>
  <c r="V786" i="11"/>
  <c r="S786" i="11"/>
  <c r="R786" i="11"/>
  <c r="Q786" i="11"/>
  <c r="M786" i="11"/>
  <c r="L786" i="11"/>
  <c r="K786" i="11"/>
  <c r="J786" i="11"/>
  <c r="N786" i="11" s="1"/>
  <c r="O786" i="11" s="1"/>
  <c r="Z785" i="11"/>
  <c r="Y785" i="11"/>
  <c r="X785" i="11"/>
  <c r="W785" i="11"/>
  <c r="V785" i="11"/>
  <c r="S785" i="11"/>
  <c r="R785" i="11"/>
  <c r="Q785" i="11"/>
  <c r="M785" i="11"/>
  <c r="L785" i="11"/>
  <c r="K785" i="11"/>
  <c r="J785" i="11"/>
  <c r="N785" i="11" s="1"/>
  <c r="O785" i="11" s="1"/>
  <c r="Z784" i="11"/>
  <c r="Y784" i="11"/>
  <c r="X784" i="11"/>
  <c r="W784" i="11"/>
  <c r="V784" i="11"/>
  <c r="S784" i="11"/>
  <c r="R784" i="11"/>
  <c r="Q784" i="11"/>
  <c r="T784" i="11" s="1"/>
  <c r="M784" i="11"/>
  <c r="L784" i="11"/>
  <c r="K784" i="11"/>
  <c r="J784" i="11"/>
  <c r="N784" i="11" s="1"/>
  <c r="O784" i="11" s="1"/>
  <c r="Z783" i="11"/>
  <c r="Y783" i="11"/>
  <c r="X783" i="11"/>
  <c r="W783" i="11"/>
  <c r="V783" i="11"/>
  <c r="S783" i="11"/>
  <c r="R783" i="11"/>
  <c r="Q783" i="11"/>
  <c r="T783" i="11" s="1"/>
  <c r="M783" i="11"/>
  <c r="L783" i="11"/>
  <c r="K783" i="11"/>
  <c r="J783" i="11"/>
  <c r="N783" i="11" s="1"/>
  <c r="O783" i="11" s="1"/>
  <c r="Z782" i="11"/>
  <c r="Y782" i="11"/>
  <c r="X782" i="11"/>
  <c r="W782" i="11"/>
  <c r="V782" i="11"/>
  <c r="S782" i="11"/>
  <c r="R782" i="11"/>
  <c r="Q782" i="11"/>
  <c r="M782" i="11"/>
  <c r="L782" i="11"/>
  <c r="K782" i="11"/>
  <c r="J782" i="11"/>
  <c r="N782" i="11" s="1"/>
  <c r="O782" i="11" s="1"/>
  <c r="Z781" i="11"/>
  <c r="Y781" i="11"/>
  <c r="X781" i="11"/>
  <c r="W781" i="11"/>
  <c r="V781" i="11"/>
  <c r="S781" i="11"/>
  <c r="R781" i="11"/>
  <c r="Q781" i="11"/>
  <c r="M781" i="11"/>
  <c r="L781" i="11"/>
  <c r="K781" i="11"/>
  <c r="J781" i="11"/>
  <c r="N781" i="11" s="1"/>
  <c r="O781" i="11" s="1"/>
  <c r="Z780" i="11"/>
  <c r="Y780" i="11"/>
  <c r="X780" i="11"/>
  <c r="W780" i="11"/>
  <c r="V780" i="11"/>
  <c r="S780" i="11"/>
  <c r="R780" i="11"/>
  <c r="Q780" i="11"/>
  <c r="M780" i="11"/>
  <c r="L780" i="11"/>
  <c r="K780" i="11"/>
  <c r="J780" i="11"/>
  <c r="N780" i="11" s="1"/>
  <c r="O780" i="11" s="1"/>
  <c r="Z779" i="11"/>
  <c r="Y779" i="11"/>
  <c r="X779" i="11"/>
  <c r="W779" i="11"/>
  <c r="V779" i="11"/>
  <c r="S779" i="11"/>
  <c r="R779" i="11"/>
  <c r="Q779" i="11"/>
  <c r="T779" i="11" s="1"/>
  <c r="M779" i="11"/>
  <c r="L779" i="11"/>
  <c r="K779" i="11"/>
  <c r="J779" i="11"/>
  <c r="N779" i="11" s="1"/>
  <c r="O779" i="11" s="1"/>
  <c r="Z778" i="11"/>
  <c r="Y778" i="11"/>
  <c r="X778" i="11"/>
  <c r="W778" i="11"/>
  <c r="V778" i="11"/>
  <c r="S778" i="11"/>
  <c r="R778" i="11"/>
  <c r="Q778" i="11"/>
  <c r="M778" i="11"/>
  <c r="L778" i="11"/>
  <c r="K778" i="11"/>
  <c r="J778" i="11"/>
  <c r="N778" i="11" s="1"/>
  <c r="O778" i="11" s="1"/>
  <c r="Z777" i="11"/>
  <c r="Y777" i="11"/>
  <c r="X777" i="11"/>
  <c r="W777" i="11"/>
  <c r="V777" i="11"/>
  <c r="S777" i="11"/>
  <c r="R777" i="11"/>
  <c r="Q777" i="11"/>
  <c r="M777" i="11"/>
  <c r="L777" i="11"/>
  <c r="K777" i="11"/>
  <c r="J777" i="11"/>
  <c r="N777" i="11" s="1"/>
  <c r="O777" i="11" s="1"/>
  <c r="Z776" i="11"/>
  <c r="Y776" i="11"/>
  <c r="X776" i="11"/>
  <c r="W776" i="11"/>
  <c r="V776" i="11"/>
  <c r="S776" i="11"/>
  <c r="R776" i="11"/>
  <c r="Q776" i="11"/>
  <c r="M776" i="11"/>
  <c r="L776" i="11"/>
  <c r="K776" i="11"/>
  <c r="J776" i="11"/>
  <c r="N776" i="11" s="1"/>
  <c r="O776" i="11" s="1"/>
  <c r="Z775" i="11"/>
  <c r="Y775" i="11"/>
  <c r="X775" i="11"/>
  <c r="W775" i="11"/>
  <c r="V775" i="11"/>
  <c r="S775" i="11"/>
  <c r="R775" i="11"/>
  <c r="Q775" i="11"/>
  <c r="M775" i="11"/>
  <c r="L775" i="11"/>
  <c r="K775" i="11"/>
  <c r="J775" i="11"/>
  <c r="N775" i="11" s="1"/>
  <c r="O775" i="11" s="1"/>
  <c r="Z774" i="11"/>
  <c r="Y774" i="11"/>
  <c r="X774" i="11"/>
  <c r="W774" i="11"/>
  <c r="V774" i="11"/>
  <c r="S774" i="11"/>
  <c r="R774" i="11"/>
  <c r="Q774" i="11"/>
  <c r="T774" i="11" s="1"/>
  <c r="M774" i="11"/>
  <c r="L774" i="11"/>
  <c r="K774" i="11"/>
  <c r="J774" i="11"/>
  <c r="N774" i="11" s="1"/>
  <c r="O774" i="11" s="1"/>
  <c r="Z773" i="11"/>
  <c r="Y773" i="11"/>
  <c r="X773" i="11"/>
  <c r="W773" i="11"/>
  <c r="V773" i="11"/>
  <c r="S773" i="11"/>
  <c r="R773" i="11"/>
  <c r="Q773" i="11"/>
  <c r="M773" i="11"/>
  <c r="L773" i="11"/>
  <c r="K773" i="11"/>
  <c r="J773" i="11"/>
  <c r="N773" i="11" s="1"/>
  <c r="O773" i="11" s="1"/>
  <c r="Z772" i="11"/>
  <c r="Y772" i="11"/>
  <c r="X772" i="11"/>
  <c r="W772" i="11"/>
  <c r="V772" i="11"/>
  <c r="S772" i="11"/>
  <c r="R772" i="11"/>
  <c r="Q772" i="11"/>
  <c r="M772" i="11"/>
  <c r="L772" i="11"/>
  <c r="K772" i="11"/>
  <c r="J772" i="11"/>
  <c r="N772" i="11" s="1"/>
  <c r="O772" i="11" s="1"/>
  <c r="Z771" i="11"/>
  <c r="Y771" i="11"/>
  <c r="X771" i="11"/>
  <c r="W771" i="11"/>
  <c r="V771" i="11"/>
  <c r="S771" i="11"/>
  <c r="R771" i="11"/>
  <c r="Q771" i="11"/>
  <c r="M771" i="11"/>
  <c r="L771" i="11"/>
  <c r="K771" i="11"/>
  <c r="J771" i="11"/>
  <c r="N771" i="11" s="1"/>
  <c r="O771" i="11" s="1"/>
  <c r="Z770" i="11"/>
  <c r="Y770" i="11"/>
  <c r="X770" i="11"/>
  <c r="W770" i="11"/>
  <c r="V770" i="11"/>
  <c r="S770" i="11"/>
  <c r="R770" i="11"/>
  <c r="Q770" i="11"/>
  <c r="T770" i="11" s="1"/>
  <c r="M770" i="11"/>
  <c r="L770" i="11"/>
  <c r="K770" i="11"/>
  <c r="J770" i="11"/>
  <c r="N770" i="11" s="1"/>
  <c r="O770" i="11" s="1"/>
  <c r="Z769" i="11"/>
  <c r="Y769" i="11"/>
  <c r="X769" i="11"/>
  <c r="W769" i="11"/>
  <c r="V769" i="11"/>
  <c r="S769" i="11"/>
  <c r="R769" i="11"/>
  <c r="Q769" i="11"/>
  <c r="T769" i="11" s="1"/>
  <c r="M769" i="11"/>
  <c r="L769" i="11"/>
  <c r="K769" i="11"/>
  <c r="J769" i="11"/>
  <c r="N769" i="11" s="1"/>
  <c r="O769" i="11" s="1"/>
  <c r="Z768" i="11"/>
  <c r="Y768" i="11"/>
  <c r="X768" i="11"/>
  <c r="W768" i="11"/>
  <c r="V768" i="11"/>
  <c r="S768" i="11"/>
  <c r="R768" i="11"/>
  <c r="Q768" i="11"/>
  <c r="M768" i="11"/>
  <c r="L768" i="11"/>
  <c r="K768" i="11"/>
  <c r="J768" i="11"/>
  <c r="N768" i="11" s="1"/>
  <c r="O768" i="11" s="1"/>
  <c r="Z767" i="11"/>
  <c r="Y767" i="11"/>
  <c r="X767" i="11"/>
  <c r="W767" i="11"/>
  <c r="V767" i="11"/>
  <c r="S767" i="11"/>
  <c r="R767" i="11"/>
  <c r="Q767" i="11"/>
  <c r="M767" i="11"/>
  <c r="L767" i="11"/>
  <c r="K767" i="11"/>
  <c r="J767" i="11"/>
  <c r="N767" i="11" s="1"/>
  <c r="O767" i="11" s="1"/>
  <c r="Z766" i="11"/>
  <c r="Y766" i="11"/>
  <c r="X766" i="11"/>
  <c r="W766" i="11"/>
  <c r="V766" i="11"/>
  <c r="S766" i="11"/>
  <c r="R766" i="11"/>
  <c r="Q766" i="11"/>
  <c r="M766" i="11"/>
  <c r="L766" i="11"/>
  <c r="K766" i="11"/>
  <c r="J766" i="11"/>
  <c r="N766" i="11" s="1"/>
  <c r="O766" i="11" s="1"/>
  <c r="Z765" i="11"/>
  <c r="Y765" i="11"/>
  <c r="X765" i="11"/>
  <c r="W765" i="11"/>
  <c r="V765" i="11"/>
  <c r="S765" i="11"/>
  <c r="R765" i="11"/>
  <c r="Q765" i="11"/>
  <c r="M765" i="11"/>
  <c r="L765" i="11"/>
  <c r="K765" i="11"/>
  <c r="J765" i="11"/>
  <c r="N765" i="11" s="1"/>
  <c r="O765" i="11" s="1"/>
  <c r="Z764" i="11"/>
  <c r="Y764" i="11"/>
  <c r="X764" i="11"/>
  <c r="W764" i="11"/>
  <c r="V764" i="11"/>
  <c r="S764" i="11"/>
  <c r="R764" i="11"/>
  <c r="Q764" i="11"/>
  <c r="M764" i="11"/>
  <c r="L764" i="11"/>
  <c r="K764" i="11"/>
  <c r="J764" i="11"/>
  <c r="N764" i="11" s="1"/>
  <c r="O764" i="11" s="1"/>
  <c r="Z763" i="11"/>
  <c r="Y763" i="11"/>
  <c r="X763" i="11"/>
  <c r="W763" i="11"/>
  <c r="V763" i="11"/>
  <c r="S763" i="11"/>
  <c r="R763" i="11"/>
  <c r="Q763" i="11"/>
  <c r="M763" i="11"/>
  <c r="L763" i="11"/>
  <c r="K763" i="11"/>
  <c r="J763" i="11"/>
  <c r="N763" i="11" s="1"/>
  <c r="O763" i="11" s="1"/>
  <c r="Z762" i="11"/>
  <c r="Y762" i="11"/>
  <c r="X762" i="11"/>
  <c r="W762" i="11"/>
  <c r="V762" i="11"/>
  <c r="S762" i="11"/>
  <c r="R762" i="11"/>
  <c r="Q762" i="11"/>
  <c r="M762" i="11"/>
  <c r="L762" i="11"/>
  <c r="K762" i="11"/>
  <c r="J762" i="11"/>
  <c r="N762" i="11" s="1"/>
  <c r="O762" i="11" s="1"/>
  <c r="Z761" i="11"/>
  <c r="Y761" i="11"/>
  <c r="X761" i="11"/>
  <c r="W761" i="11"/>
  <c r="V761" i="11"/>
  <c r="S761" i="11"/>
  <c r="R761" i="11"/>
  <c r="Q761" i="11"/>
  <c r="M761" i="11"/>
  <c r="L761" i="11"/>
  <c r="K761" i="11"/>
  <c r="J761" i="11"/>
  <c r="N761" i="11" s="1"/>
  <c r="O761" i="11" s="1"/>
  <c r="Z760" i="11"/>
  <c r="Y760" i="11"/>
  <c r="X760" i="11"/>
  <c r="W760" i="11"/>
  <c r="V760" i="11"/>
  <c r="S760" i="11"/>
  <c r="R760" i="11"/>
  <c r="Q760" i="11"/>
  <c r="M760" i="11"/>
  <c r="L760" i="11"/>
  <c r="K760" i="11"/>
  <c r="J760" i="11"/>
  <c r="N760" i="11" s="1"/>
  <c r="O760" i="11" s="1"/>
  <c r="Z759" i="11"/>
  <c r="Y759" i="11"/>
  <c r="X759" i="11"/>
  <c r="W759" i="11"/>
  <c r="V759" i="11"/>
  <c r="S759" i="11"/>
  <c r="R759" i="11"/>
  <c r="Q759" i="11"/>
  <c r="M759" i="11"/>
  <c r="L759" i="11"/>
  <c r="K759" i="11"/>
  <c r="J759" i="11"/>
  <c r="N759" i="11" s="1"/>
  <c r="O759" i="11" s="1"/>
  <c r="Z758" i="11"/>
  <c r="Y758" i="11"/>
  <c r="X758" i="11"/>
  <c r="W758" i="11"/>
  <c r="V758" i="11"/>
  <c r="S758" i="11"/>
  <c r="R758" i="11"/>
  <c r="Q758" i="11"/>
  <c r="M758" i="11"/>
  <c r="L758" i="11"/>
  <c r="K758" i="11"/>
  <c r="J758" i="11"/>
  <c r="N758" i="11" s="1"/>
  <c r="O758" i="11" s="1"/>
  <c r="Z757" i="11"/>
  <c r="Y757" i="11"/>
  <c r="X757" i="11"/>
  <c r="W757" i="11"/>
  <c r="V757" i="11"/>
  <c r="S757" i="11"/>
  <c r="R757" i="11"/>
  <c r="Q757" i="11"/>
  <c r="T757" i="11" s="1"/>
  <c r="M757" i="11"/>
  <c r="L757" i="11"/>
  <c r="K757" i="11"/>
  <c r="J757" i="11"/>
  <c r="N757" i="11" s="1"/>
  <c r="O757" i="11" s="1"/>
  <c r="Z756" i="11"/>
  <c r="Y756" i="11"/>
  <c r="X756" i="11"/>
  <c r="W756" i="11"/>
  <c r="V756" i="11"/>
  <c r="S756" i="11"/>
  <c r="R756" i="11"/>
  <c r="Q756" i="11"/>
  <c r="T756" i="11" s="1"/>
  <c r="M756" i="11"/>
  <c r="L756" i="11"/>
  <c r="K756" i="11"/>
  <c r="J756" i="11"/>
  <c r="N756" i="11" s="1"/>
  <c r="O756" i="11" s="1"/>
  <c r="Z755" i="11"/>
  <c r="Y755" i="11"/>
  <c r="X755" i="11"/>
  <c r="W755" i="11"/>
  <c r="V755" i="11"/>
  <c r="S755" i="11"/>
  <c r="R755" i="11"/>
  <c r="Q755" i="11"/>
  <c r="M755" i="11"/>
  <c r="L755" i="11"/>
  <c r="K755" i="11"/>
  <c r="J755" i="11"/>
  <c r="N755" i="11" s="1"/>
  <c r="O755" i="11" s="1"/>
  <c r="Z754" i="11"/>
  <c r="Y754" i="11"/>
  <c r="X754" i="11"/>
  <c r="W754" i="11"/>
  <c r="V754" i="11"/>
  <c r="S754" i="11"/>
  <c r="R754" i="11"/>
  <c r="Q754" i="11"/>
  <c r="M754" i="11"/>
  <c r="L754" i="11"/>
  <c r="K754" i="11"/>
  <c r="J754" i="11"/>
  <c r="N754" i="11" s="1"/>
  <c r="O754" i="11" s="1"/>
  <c r="Z753" i="11"/>
  <c r="Y753" i="11"/>
  <c r="X753" i="11"/>
  <c r="W753" i="11"/>
  <c r="V753" i="11"/>
  <c r="S753" i="11"/>
  <c r="R753" i="11"/>
  <c r="Q753" i="11"/>
  <c r="T753" i="11" s="1"/>
  <c r="M753" i="11"/>
  <c r="L753" i="11"/>
  <c r="K753" i="11"/>
  <c r="J753" i="11"/>
  <c r="N753" i="11" s="1"/>
  <c r="O753" i="11" s="1"/>
  <c r="Z752" i="11"/>
  <c r="Y752" i="11"/>
  <c r="X752" i="11"/>
  <c r="W752" i="11"/>
  <c r="V752" i="11"/>
  <c r="S752" i="11"/>
  <c r="R752" i="11"/>
  <c r="Q752" i="11"/>
  <c r="M752" i="11"/>
  <c r="L752" i="11"/>
  <c r="K752" i="11"/>
  <c r="J752" i="11"/>
  <c r="N752" i="11" s="1"/>
  <c r="O752" i="11" s="1"/>
  <c r="Z751" i="11"/>
  <c r="Y751" i="11"/>
  <c r="X751" i="11"/>
  <c r="W751" i="11"/>
  <c r="V751" i="11"/>
  <c r="S751" i="11"/>
  <c r="R751" i="11"/>
  <c r="Q751" i="11"/>
  <c r="T751" i="11" s="1"/>
  <c r="M751" i="11"/>
  <c r="L751" i="11"/>
  <c r="K751" i="11"/>
  <c r="J751" i="11"/>
  <c r="N751" i="11" s="1"/>
  <c r="O751" i="11" s="1"/>
  <c r="Z750" i="11"/>
  <c r="Y750" i="11"/>
  <c r="X750" i="11"/>
  <c r="W750" i="11"/>
  <c r="V750" i="11"/>
  <c r="S750" i="11"/>
  <c r="R750" i="11"/>
  <c r="Q750" i="11"/>
  <c r="M750" i="11"/>
  <c r="L750" i="11"/>
  <c r="K750" i="11"/>
  <c r="J750" i="11"/>
  <c r="N750" i="11" s="1"/>
  <c r="O750" i="11" s="1"/>
  <c r="Z749" i="11"/>
  <c r="Y749" i="11"/>
  <c r="X749" i="11"/>
  <c r="W749" i="11"/>
  <c r="V749" i="11"/>
  <c r="S749" i="11"/>
  <c r="R749" i="11"/>
  <c r="Q749" i="11"/>
  <c r="M749" i="11"/>
  <c r="L749" i="11"/>
  <c r="K749" i="11"/>
  <c r="J749" i="11"/>
  <c r="N749" i="11" s="1"/>
  <c r="O749" i="11" s="1"/>
  <c r="Z748" i="11"/>
  <c r="Y748" i="11"/>
  <c r="X748" i="11"/>
  <c r="W748" i="11"/>
  <c r="V748" i="11"/>
  <c r="S748" i="11"/>
  <c r="R748" i="11"/>
  <c r="Q748" i="11"/>
  <c r="M748" i="11"/>
  <c r="L748" i="11"/>
  <c r="K748" i="11"/>
  <c r="J748" i="11"/>
  <c r="N748" i="11" s="1"/>
  <c r="O748" i="11" s="1"/>
  <c r="Z747" i="11"/>
  <c r="Y747" i="11"/>
  <c r="X747" i="11"/>
  <c r="W747" i="11"/>
  <c r="V747" i="11"/>
  <c r="S747" i="11"/>
  <c r="R747" i="11"/>
  <c r="Q747" i="11"/>
  <c r="T747" i="11" s="1"/>
  <c r="M747" i="11"/>
  <c r="L747" i="11"/>
  <c r="K747" i="11"/>
  <c r="J747" i="11"/>
  <c r="N747" i="11" s="1"/>
  <c r="O747" i="11" s="1"/>
  <c r="Z746" i="11"/>
  <c r="Y746" i="11"/>
  <c r="X746" i="11"/>
  <c r="W746" i="11"/>
  <c r="V746" i="11"/>
  <c r="S746" i="11"/>
  <c r="R746" i="11"/>
  <c r="Q746" i="11"/>
  <c r="T746" i="11" s="1"/>
  <c r="M746" i="11"/>
  <c r="L746" i="11"/>
  <c r="K746" i="11"/>
  <c r="J746" i="11"/>
  <c r="N746" i="11" s="1"/>
  <c r="O746" i="11" s="1"/>
  <c r="Z745" i="11"/>
  <c r="Y745" i="11"/>
  <c r="X745" i="11"/>
  <c r="W745" i="11"/>
  <c r="V745" i="11"/>
  <c r="S745" i="11"/>
  <c r="R745" i="11"/>
  <c r="Q745" i="11"/>
  <c r="T745" i="11" s="1"/>
  <c r="M745" i="11"/>
  <c r="L745" i="11"/>
  <c r="K745" i="11"/>
  <c r="J745" i="11"/>
  <c r="N745" i="11" s="1"/>
  <c r="O745" i="11" s="1"/>
  <c r="Z744" i="11"/>
  <c r="Y744" i="11"/>
  <c r="X744" i="11"/>
  <c r="W744" i="11"/>
  <c r="V744" i="11"/>
  <c r="S744" i="11"/>
  <c r="R744" i="11"/>
  <c r="Q744" i="11"/>
  <c r="T744" i="11" s="1"/>
  <c r="M744" i="11"/>
  <c r="L744" i="11"/>
  <c r="K744" i="11"/>
  <c r="J744" i="11"/>
  <c r="N744" i="11" s="1"/>
  <c r="O744" i="11" s="1"/>
  <c r="Z743" i="11"/>
  <c r="Y743" i="11"/>
  <c r="X743" i="11"/>
  <c r="W743" i="11"/>
  <c r="V743" i="11"/>
  <c r="S743" i="11"/>
  <c r="R743" i="11"/>
  <c r="Q743" i="11"/>
  <c r="T743" i="11" s="1"/>
  <c r="M743" i="11"/>
  <c r="L743" i="11"/>
  <c r="K743" i="11"/>
  <c r="J743" i="11"/>
  <c r="N743" i="11" s="1"/>
  <c r="O743" i="11" s="1"/>
  <c r="Z742" i="11"/>
  <c r="Y742" i="11"/>
  <c r="X742" i="11"/>
  <c r="W742" i="11"/>
  <c r="V742" i="11"/>
  <c r="S742" i="11"/>
  <c r="R742" i="11"/>
  <c r="Q742" i="11"/>
  <c r="T742" i="11" s="1"/>
  <c r="M742" i="11"/>
  <c r="L742" i="11"/>
  <c r="K742" i="11"/>
  <c r="J742" i="11"/>
  <c r="N742" i="11" s="1"/>
  <c r="O742" i="11" s="1"/>
  <c r="Z741" i="11"/>
  <c r="Y741" i="11"/>
  <c r="X741" i="11"/>
  <c r="W741" i="11"/>
  <c r="V741" i="11"/>
  <c r="S741" i="11"/>
  <c r="R741" i="11"/>
  <c r="Q741" i="11"/>
  <c r="M741" i="11"/>
  <c r="L741" i="11"/>
  <c r="K741" i="11"/>
  <c r="J741" i="11"/>
  <c r="N741" i="11" s="1"/>
  <c r="O741" i="11" s="1"/>
  <c r="Z740" i="11"/>
  <c r="Y740" i="11"/>
  <c r="X740" i="11"/>
  <c r="W740" i="11"/>
  <c r="V740" i="11"/>
  <c r="S740" i="11"/>
  <c r="R740" i="11"/>
  <c r="Q740" i="11"/>
  <c r="M740" i="11"/>
  <c r="L740" i="11"/>
  <c r="K740" i="11"/>
  <c r="J740" i="11"/>
  <c r="N740" i="11" s="1"/>
  <c r="O740" i="11" s="1"/>
  <c r="Z739" i="11"/>
  <c r="Y739" i="11"/>
  <c r="X739" i="11"/>
  <c r="W739" i="11"/>
  <c r="V739" i="11"/>
  <c r="S739" i="11"/>
  <c r="R739" i="11"/>
  <c r="Q739" i="11"/>
  <c r="M739" i="11"/>
  <c r="L739" i="11"/>
  <c r="K739" i="11"/>
  <c r="J739" i="11"/>
  <c r="N739" i="11" s="1"/>
  <c r="O739" i="11" s="1"/>
  <c r="Z738" i="11"/>
  <c r="Y738" i="11"/>
  <c r="X738" i="11"/>
  <c r="W738" i="11"/>
  <c r="V738" i="11"/>
  <c r="S738" i="11"/>
  <c r="R738" i="11"/>
  <c r="Q738" i="11"/>
  <c r="T738" i="11" s="1"/>
  <c r="M738" i="11"/>
  <c r="L738" i="11"/>
  <c r="K738" i="11"/>
  <c r="J738" i="11"/>
  <c r="N738" i="11" s="1"/>
  <c r="O738" i="11" s="1"/>
  <c r="Z737" i="11"/>
  <c r="Y737" i="11"/>
  <c r="X737" i="11"/>
  <c r="W737" i="11"/>
  <c r="V737" i="11"/>
  <c r="S737" i="11"/>
  <c r="R737" i="11"/>
  <c r="Q737" i="11"/>
  <c r="M737" i="11"/>
  <c r="L737" i="11"/>
  <c r="K737" i="11"/>
  <c r="J737" i="11"/>
  <c r="N737" i="11" s="1"/>
  <c r="O737" i="11" s="1"/>
  <c r="Z736" i="11"/>
  <c r="Y736" i="11"/>
  <c r="X736" i="11"/>
  <c r="W736" i="11"/>
  <c r="V736" i="11"/>
  <c r="S736" i="11"/>
  <c r="R736" i="11"/>
  <c r="Q736" i="11"/>
  <c r="M736" i="11"/>
  <c r="L736" i="11"/>
  <c r="K736" i="11"/>
  <c r="J736" i="11"/>
  <c r="N736" i="11" s="1"/>
  <c r="O736" i="11" s="1"/>
  <c r="Z735" i="11"/>
  <c r="Y735" i="11"/>
  <c r="X735" i="11"/>
  <c r="W735" i="11"/>
  <c r="V735" i="11"/>
  <c r="S735" i="11"/>
  <c r="R735" i="11"/>
  <c r="Q735" i="11"/>
  <c r="T735" i="11" s="1"/>
  <c r="M735" i="11"/>
  <c r="L735" i="11"/>
  <c r="K735" i="11"/>
  <c r="J735" i="11"/>
  <c r="N735" i="11" s="1"/>
  <c r="O735" i="11" s="1"/>
  <c r="Z734" i="11"/>
  <c r="Y734" i="11"/>
  <c r="X734" i="11"/>
  <c r="W734" i="11"/>
  <c r="V734" i="11"/>
  <c r="S734" i="11"/>
  <c r="R734" i="11"/>
  <c r="Q734" i="11"/>
  <c r="T734" i="11" s="1"/>
  <c r="M734" i="11"/>
  <c r="L734" i="11"/>
  <c r="K734" i="11"/>
  <c r="J734" i="11"/>
  <c r="N734" i="11" s="1"/>
  <c r="O734" i="11" s="1"/>
  <c r="Z733" i="11"/>
  <c r="Y733" i="11"/>
  <c r="X733" i="11"/>
  <c r="W733" i="11"/>
  <c r="V733" i="11"/>
  <c r="S733" i="11"/>
  <c r="R733" i="11"/>
  <c r="Q733" i="11"/>
  <c r="M733" i="11"/>
  <c r="L733" i="11"/>
  <c r="K733" i="11"/>
  <c r="J733" i="11"/>
  <c r="N733" i="11" s="1"/>
  <c r="O733" i="11" s="1"/>
  <c r="Z732" i="11"/>
  <c r="Y732" i="11"/>
  <c r="X732" i="11"/>
  <c r="W732" i="11"/>
  <c r="V732" i="11"/>
  <c r="S732" i="11"/>
  <c r="R732" i="11"/>
  <c r="Q732" i="11"/>
  <c r="M732" i="11"/>
  <c r="L732" i="11"/>
  <c r="K732" i="11"/>
  <c r="J732" i="11"/>
  <c r="N732" i="11" s="1"/>
  <c r="O732" i="11" s="1"/>
  <c r="Z731" i="11"/>
  <c r="Y731" i="11"/>
  <c r="X731" i="11"/>
  <c r="W731" i="11"/>
  <c r="V731" i="11"/>
  <c r="S731" i="11"/>
  <c r="R731" i="11"/>
  <c r="Q731" i="11"/>
  <c r="M731" i="11"/>
  <c r="L731" i="11"/>
  <c r="K731" i="11"/>
  <c r="J731" i="11"/>
  <c r="N731" i="11" s="1"/>
  <c r="O731" i="11" s="1"/>
  <c r="Z730" i="11"/>
  <c r="Y730" i="11"/>
  <c r="X730" i="11"/>
  <c r="W730" i="11"/>
  <c r="V730" i="11"/>
  <c r="S730" i="11"/>
  <c r="R730" i="11"/>
  <c r="Q730" i="11"/>
  <c r="T730" i="11" s="1"/>
  <c r="M730" i="11"/>
  <c r="L730" i="11"/>
  <c r="K730" i="11"/>
  <c r="J730" i="11"/>
  <c r="N730" i="11" s="1"/>
  <c r="O730" i="11" s="1"/>
  <c r="Z729" i="11"/>
  <c r="Y729" i="11"/>
  <c r="X729" i="11"/>
  <c r="W729" i="11"/>
  <c r="V729" i="11"/>
  <c r="S729" i="11"/>
  <c r="R729" i="11"/>
  <c r="Q729" i="11"/>
  <c r="M729" i="11"/>
  <c r="L729" i="11"/>
  <c r="K729" i="11"/>
  <c r="J729" i="11"/>
  <c r="N729" i="11" s="1"/>
  <c r="O729" i="11" s="1"/>
  <c r="Z728" i="11"/>
  <c r="Y728" i="11"/>
  <c r="X728" i="11"/>
  <c r="W728" i="11"/>
  <c r="V728" i="11"/>
  <c r="S728" i="11"/>
  <c r="R728" i="11"/>
  <c r="Q728" i="11"/>
  <c r="M728" i="11"/>
  <c r="L728" i="11"/>
  <c r="K728" i="11"/>
  <c r="J728" i="11"/>
  <c r="N728" i="11" s="1"/>
  <c r="O728" i="11" s="1"/>
  <c r="Z727" i="11"/>
  <c r="Y727" i="11"/>
  <c r="X727" i="11"/>
  <c r="W727" i="11"/>
  <c r="V727" i="11"/>
  <c r="S727" i="11"/>
  <c r="R727" i="11"/>
  <c r="Q727" i="11"/>
  <c r="M727" i="11"/>
  <c r="L727" i="11"/>
  <c r="K727" i="11"/>
  <c r="J727" i="11"/>
  <c r="N727" i="11" s="1"/>
  <c r="O727" i="11" s="1"/>
  <c r="Z726" i="11"/>
  <c r="Y726" i="11"/>
  <c r="X726" i="11"/>
  <c r="W726" i="11"/>
  <c r="V726" i="11"/>
  <c r="S726" i="11"/>
  <c r="R726" i="11"/>
  <c r="Q726" i="11"/>
  <c r="T726" i="11" s="1"/>
  <c r="M726" i="11"/>
  <c r="L726" i="11"/>
  <c r="K726" i="11"/>
  <c r="J726" i="11"/>
  <c r="N726" i="11" s="1"/>
  <c r="O726" i="11" s="1"/>
  <c r="Z725" i="11"/>
  <c r="Y725" i="11"/>
  <c r="X725" i="11"/>
  <c r="W725" i="11"/>
  <c r="V725" i="11"/>
  <c r="S725" i="11"/>
  <c r="R725" i="11"/>
  <c r="Q725" i="11"/>
  <c r="M725" i="11"/>
  <c r="L725" i="11"/>
  <c r="K725" i="11"/>
  <c r="J725" i="11"/>
  <c r="N725" i="11" s="1"/>
  <c r="O725" i="11" s="1"/>
  <c r="Z724" i="11"/>
  <c r="Y724" i="11"/>
  <c r="X724" i="11"/>
  <c r="W724" i="11"/>
  <c r="V724" i="11"/>
  <c r="S724" i="11"/>
  <c r="R724" i="11"/>
  <c r="Q724" i="11"/>
  <c r="M724" i="11"/>
  <c r="L724" i="11"/>
  <c r="K724" i="11"/>
  <c r="J724" i="11"/>
  <c r="N724" i="11" s="1"/>
  <c r="O724" i="11" s="1"/>
  <c r="Z723" i="11"/>
  <c r="Y723" i="11"/>
  <c r="X723" i="11"/>
  <c r="W723" i="11"/>
  <c r="V723" i="11"/>
  <c r="S723" i="11"/>
  <c r="R723" i="11"/>
  <c r="Q723" i="11"/>
  <c r="M723" i="11"/>
  <c r="L723" i="11"/>
  <c r="K723" i="11"/>
  <c r="J723" i="11"/>
  <c r="N723" i="11" s="1"/>
  <c r="O723" i="11" s="1"/>
  <c r="Z722" i="11"/>
  <c r="Y722" i="11"/>
  <c r="X722" i="11"/>
  <c r="W722" i="11"/>
  <c r="V722" i="11"/>
  <c r="S722" i="11"/>
  <c r="R722" i="11"/>
  <c r="Q722" i="11"/>
  <c r="M722" i="11"/>
  <c r="L722" i="11"/>
  <c r="K722" i="11"/>
  <c r="J722" i="11"/>
  <c r="N722" i="11" s="1"/>
  <c r="O722" i="11" s="1"/>
  <c r="Z721" i="11"/>
  <c r="Y721" i="11"/>
  <c r="X721" i="11"/>
  <c r="W721" i="11"/>
  <c r="V721" i="11"/>
  <c r="S721" i="11"/>
  <c r="R721" i="11"/>
  <c r="Q721" i="11"/>
  <c r="M721" i="11"/>
  <c r="L721" i="11"/>
  <c r="K721" i="11"/>
  <c r="J721" i="11"/>
  <c r="N721" i="11" s="1"/>
  <c r="O721" i="11" s="1"/>
  <c r="Z720" i="11"/>
  <c r="Y720" i="11"/>
  <c r="X720" i="11"/>
  <c r="W720" i="11"/>
  <c r="V720" i="11"/>
  <c r="S720" i="11"/>
  <c r="R720" i="11"/>
  <c r="Q720" i="11"/>
  <c r="M720" i="11"/>
  <c r="L720" i="11"/>
  <c r="K720" i="11"/>
  <c r="J720" i="11"/>
  <c r="N720" i="11" s="1"/>
  <c r="O720" i="11" s="1"/>
  <c r="Z719" i="11"/>
  <c r="Y719" i="11"/>
  <c r="X719" i="11"/>
  <c r="W719" i="11"/>
  <c r="V719" i="11"/>
  <c r="S719" i="11"/>
  <c r="R719" i="11"/>
  <c r="Q719" i="11"/>
  <c r="M719" i="11"/>
  <c r="L719" i="11"/>
  <c r="K719" i="11"/>
  <c r="J719" i="11"/>
  <c r="N719" i="11" s="1"/>
  <c r="O719" i="11" s="1"/>
  <c r="Z718" i="11"/>
  <c r="Y718" i="11"/>
  <c r="X718" i="11"/>
  <c r="W718" i="11"/>
  <c r="V718" i="11"/>
  <c r="S718" i="11"/>
  <c r="R718" i="11"/>
  <c r="Q718" i="11"/>
  <c r="M718" i="11"/>
  <c r="L718" i="11"/>
  <c r="K718" i="11"/>
  <c r="J718" i="11"/>
  <c r="N718" i="11" s="1"/>
  <c r="O718" i="11" s="1"/>
  <c r="Z717" i="11"/>
  <c r="Y717" i="11"/>
  <c r="X717" i="11"/>
  <c r="W717" i="11"/>
  <c r="V717" i="11"/>
  <c r="S717" i="11"/>
  <c r="R717" i="11"/>
  <c r="Q717" i="11"/>
  <c r="T717" i="11" s="1"/>
  <c r="M717" i="11"/>
  <c r="L717" i="11"/>
  <c r="K717" i="11"/>
  <c r="J717" i="11"/>
  <c r="N717" i="11" s="1"/>
  <c r="O717" i="11" s="1"/>
  <c r="Z716" i="11"/>
  <c r="Y716" i="11"/>
  <c r="X716" i="11"/>
  <c r="W716" i="11"/>
  <c r="V716" i="11"/>
  <c r="S716" i="11"/>
  <c r="R716" i="11"/>
  <c r="Q716" i="11"/>
  <c r="M716" i="11"/>
  <c r="L716" i="11"/>
  <c r="K716" i="11"/>
  <c r="J716" i="11"/>
  <c r="N716" i="11" s="1"/>
  <c r="O716" i="11" s="1"/>
  <c r="Z715" i="11"/>
  <c r="Y715" i="11"/>
  <c r="X715" i="11"/>
  <c r="W715" i="11"/>
  <c r="V715" i="11"/>
  <c r="S715" i="11"/>
  <c r="R715" i="11"/>
  <c r="Q715" i="11"/>
  <c r="M715" i="11"/>
  <c r="L715" i="11"/>
  <c r="K715" i="11"/>
  <c r="J715" i="11"/>
  <c r="N715" i="11" s="1"/>
  <c r="O715" i="11" s="1"/>
  <c r="Z714" i="11"/>
  <c r="Y714" i="11"/>
  <c r="X714" i="11"/>
  <c r="W714" i="11"/>
  <c r="V714" i="11"/>
  <c r="S714" i="11"/>
  <c r="R714" i="11"/>
  <c r="Q714" i="11"/>
  <c r="M714" i="11"/>
  <c r="L714" i="11"/>
  <c r="K714" i="11"/>
  <c r="J714" i="11"/>
  <c r="N714" i="11" s="1"/>
  <c r="O714" i="11" s="1"/>
  <c r="Z713" i="11"/>
  <c r="Y713" i="11"/>
  <c r="X713" i="11"/>
  <c r="W713" i="11"/>
  <c r="V713" i="11"/>
  <c r="S713" i="11"/>
  <c r="R713" i="11"/>
  <c r="Q713" i="11"/>
  <c r="M713" i="11"/>
  <c r="L713" i="11"/>
  <c r="K713" i="11"/>
  <c r="J713" i="11"/>
  <c r="N713" i="11" s="1"/>
  <c r="O713" i="11" s="1"/>
  <c r="Z712" i="11"/>
  <c r="Y712" i="11"/>
  <c r="X712" i="11"/>
  <c r="W712" i="11"/>
  <c r="V712" i="11"/>
  <c r="S712" i="11"/>
  <c r="R712" i="11"/>
  <c r="Q712" i="11"/>
  <c r="M712" i="11"/>
  <c r="L712" i="11"/>
  <c r="K712" i="11"/>
  <c r="J712" i="11"/>
  <c r="N712" i="11" s="1"/>
  <c r="O712" i="11" s="1"/>
  <c r="Z711" i="11"/>
  <c r="Y711" i="11"/>
  <c r="X711" i="11"/>
  <c r="W711" i="11"/>
  <c r="V711" i="11"/>
  <c r="S711" i="11"/>
  <c r="R711" i="11"/>
  <c r="Q711" i="11"/>
  <c r="M711" i="11"/>
  <c r="L711" i="11"/>
  <c r="K711" i="11"/>
  <c r="J711" i="11"/>
  <c r="N711" i="11" s="1"/>
  <c r="O711" i="11" s="1"/>
  <c r="Z710" i="11"/>
  <c r="Y710" i="11"/>
  <c r="X710" i="11"/>
  <c r="W710" i="11"/>
  <c r="V710" i="11"/>
  <c r="S710" i="11"/>
  <c r="R710" i="11"/>
  <c r="Q710" i="11"/>
  <c r="T710" i="11" s="1"/>
  <c r="M710" i="11"/>
  <c r="L710" i="11"/>
  <c r="K710" i="11"/>
  <c r="J710" i="11"/>
  <c r="N710" i="11" s="1"/>
  <c r="O710" i="11" s="1"/>
  <c r="Z709" i="11"/>
  <c r="Y709" i="11"/>
  <c r="X709" i="11"/>
  <c r="W709" i="11"/>
  <c r="V709" i="11"/>
  <c r="S709" i="11"/>
  <c r="R709" i="11"/>
  <c r="Q709" i="11"/>
  <c r="M709" i="11"/>
  <c r="L709" i="11"/>
  <c r="K709" i="11"/>
  <c r="J709" i="11"/>
  <c r="N709" i="11" s="1"/>
  <c r="O709" i="11" s="1"/>
  <c r="Z708" i="11"/>
  <c r="Y708" i="11"/>
  <c r="X708" i="11"/>
  <c r="W708" i="11"/>
  <c r="V708" i="11"/>
  <c r="S708" i="11"/>
  <c r="R708" i="11"/>
  <c r="Q708" i="11"/>
  <c r="M708" i="11"/>
  <c r="L708" i="11"/>
  <c r="K708" i="11"/>
  <c r="J708" i="11"/>
  <c r="N708" i="11" s="1"/>
  <c r="O708" i="11" s="1"/>
  <c r="Z707" i="11"/>
  <c r="Y707" i="11"/>
  <c r="X707" i="11"/>
  <c r="W707" i="11"/>
  <c r="V707" i="11"/>
  <c r="S707" i="11"/>
  <c r="R707" i="11"/>
  <c r="Q707" i="11"/>
  <c r="M707" i="11"/>
  <c r="L707" i="11"/>
  <c r="K707" i="11"/>
  <c r="J707" i="11"/>
  <c r="N707" i="11" s="1"/>
  <c r="O707" i="11" s="1"/>
  <c r="Z706" i="11"/>
  <c r="Y706" i="11"/>
  <c r="X706" i="11"/>
  <c r="W706" i="11"/>
  <c r="V706" i="11"/>
  <c r="S706" i="11"/>
  <c r="R706" i="11"/>
  <c r="Q706" i="11"/>
  <c r="M706" i="11"/>
  <c r="L706" i="11"/>
  <c r="K706" i="11"/>
  <c r="J706" i="11"/>
  <c r="N706" i="11" s="1"/>
  <c r="O706" i="11" s="1"/>
  <c r="Z705" i="11"/>
  <c r="Y705" i="11"/>
  <c r="X705" i="11"/>
  <c r="W705" i="11"/>
  <c r="V705" i="11"/>
  <c r="S705" i="11"/>
  <c r="R705" i="11"/>
  <c r="Q705" i="11"/>
  <c r="M705" i="11"/>
  <c r="L705" i="11"/>
  <c r="K705" i="11"/>
  <c r="J705" i="11"/>
  <c r="N705" i="11" s="1"/>
  <c r="O705" i="11" s="1"/>
  <c r="Z704" i="11"/>
  <c r="Y704" i="11"/>
  <c r="X704" i="11"/>
  <c r="W704" i="11"/>
  <c r="V704" i="11"/>
  <c r="S704" i="11"/>
  <c r="R704" i="11"/>
  <c r="Q704" i="11"/>
  <c r="M704" i="11"/>
  <c r="L704" i="11"/>
  <c r="K704" i="11"/>
  <c r="J704" i="11"/>
  <c r="N704" i="11" s="1"/>
  <c r="O704" i="11" s="1"/>
  <c r="Z703" i="11"/>
  <c r="Y703" i="11"/>
  <c r="X703" i="11"/>
  <c r="W703" i="11"/>
  <c r="V703" i="11"/>
  <c r="S703" i="11"/>
  <c r="R703" i="11"/>
  <c r="Q703" i="11"/>
  <c r="M703" i="11"/>
  <c r="L703" i="11"/>
  <c r="K703" i="11"/>
  <c r="J703" i="11"/>
  <c r="N703" i="11" s="1"/>
  <c r="O703" i="11" s="1"/>
  <c r="Z702" i="11"/>
  <c r="Y702" i="11"/>
  <c r="X702" i="11"/>
  <c r="W702" i="11"/>
  <c r="V702" i="11"/>
  <c r="S702" i="11"/>
  <c r="R702" i="11"/>
  <c r="Q702" i="11"/>
  <c r="M702" i="11"/>
  <c r="L702" i="11"/>
  <c r="K702" i="11"/>
  <c r="J702" i="11"/>
  <c r="N702" i="11" s="1"/>
  <c r="O702" i="11" s="1"/>
  <c r="Z701" i="11"/>
  <c r="Y701" i="11"/>
  <c r="X701" i="11"/>
  <c r="W701" i="11"/>
  <c r="V701" i="11"/>
  <c r="S701" i="11"/>
  <c r="R701" i="11"/>
  <c r="Q701" i="11"/>
  <c r="M701" i="11"/>
  <c r="L701" i="11"/>
  <c r="K701" i="11"/>
  <c r="J701" i="11"/>
  <c r="N701" i="11" s="1"/>
  <c r="O701" i="11" s="1"/>
  <c r="Z700" i="11"/>
  <c r="Y700" i="11"/>
  <c r="X700" i="11"/>
  <c r="W700" i="11"/>
  <c r="V700" i="11"/>
  <c r="S700" i="11"/>
  <c r="R700" i="11"/>
  <c r="Q700" i="11"/>
  <c r="M700" i="11"/>
  <c r="L700" i="11"/>
  <c r="K700" i="11"/>
  <c r="J700" i="11"/>
  <c r="N700" i="11" s="1"/>
  <c r="O700" i="11" s="1"/>
  <c r="Z699" i="11"/>
  <c r="Y699" i="11"/>
  <c r="X699" i="11"/>
  <c r="W699" i="11"/>
  <c r="V699" i="11"/>
  <c r="S699" i="11"/>
  <c r="R699" i="11"/>
  <c r="Q699" i="11"/>
  <c r="M699" i="11"/>
  <c r="L699" i="11"/>
  <c r="K699" i="11"/>
  <c r="J699" i="11"/>
  <c r="N699" i="11" s="1"/>
  <c r="O699" i="11" s="1"/>
  <c r="Z698" i="11"/>
  <c r="Y698" i="11"/>
  <c r="X698" i="11"/>
  <c r="W698" i="11"/>
  <c r="V698" i="11"/>
  <c r="S698" i="11"/>
  <c r="R698" i="11"/>
  <c r="Q698" i="11"/>
  <c r="M698" i="11"/>
  <c r="L698" i="11"/>
  <c r="K698" i="11"/>
  <c r="J698" i="11"/>
  <c r="N698" i="11" s="1"/>
  <c r="O698" i="11" s="1"/>
  <c r="Z697" i="11"/>
  <c r="Y697" i="11"/>
  <c r="X697" i="11"/>
  <c r="W697" i="11"/>
  <c r="V697" i="11"/>
  <c r="S697" i="11"/>
  <c r="R697" i="11"/>
  <c r="Q697" i="11"/>
  <c r="M697" i="11"/>
  <c r="L697" i="11"/>
  <c r="K697" i="11"/>
  <c r="J697" i="11"/>
  <c r="N697" i="11" s="1"/>
  <c r="O697" i="11" s="1"/>
  <c r="Z696" i="11"/>
  <c r="Y696" i="11"/>
  <c r="X696" i="11"/>
  <c r="W696" i="11"/>
  <c r="V696" i="11"/>
  <c r="S696" i="11"/>
  <c r="R696" i="11"/>
  <c r="Q696" i="11"/>
  <c r="M696" i="11"/>
  <c r="L696" i="11"/>
  <c r="K696" i="11"/>
  <c r="J696" i="11"/>
  <c r="N696" i="11" s="1"/>
  <c r="O696" i="11" s="1"/>
  <c r="Z695" i="11"/>
  <c r="Y695" i="11"/>
  <c r="X695" i="11"/>
  <c r="W695" i="11"/>
  <c r="V695" i="11"/>
  <c r="S695" i="11"/>
  <c r="R695" i="11"/>
  <c r="Q695" i="11"/>
  <c r="M695" i="11"/>
  <c r="L695" i="11"/>
  <c r="K695" i="11"/>
  <c r="J695" i="11"/>
  <c r="N695" i="11" s="1"/>
  <c r="O695" i="11" s="1"/>
  <c r="Z694" i="11"/>
  <c r="Y694" i="11"/>
  <c r="X694" i="11"/>
  <c r="W694" i="11"/>
  <c r="V694" i="11"/>
  <c r="S694" i="11"/>
  <c r="R694" i="11"/>
  <c r="Q694" i="11"/>
  <c r="T694" i="11" s="1"/>
  <c r="M694" i="11"/>
  <c r="L694" i="11"/>
  <c r="K694" i="11"/>
  <c r="J694" i="11"/>
  <c r="N694" i="11" s="1"/>
  <c r="O694" i="11" s="1"/>
  <c r="Z693" i="11"/>
  <c r="Y693" i="11"/>
  <c r="X693" i="11"/>
  <c r="W693" i="11"/>
  <c r="V693" i="11"/>
  <c r="S693" i="11"/>
  <c r="R693" i="11"/>
  <c r="Q693" i="11"/>
  <c r="M693" i="11"/>
  <c r="L693" i="11"/>
  <c r="K693" i="11"/>
  <c r="J693" i="11"/>
  <c r="N693" i="11" s="1"/>
  <c r="O693" i="11" s="1"/>
  <c r="Z692" i="11"/>
  <c r="Y692" i="11"/>
  <c r="X692" i="11"/>
  <c r="W692" i="11"/>
  <c r="V692" i="11"/>
  <c r="S692" i="11"/>
  <c r="R692" i="11"/>
  <c r="Q692" i="11"/>
  <c r="M692" i="11"/>
  <c r="L692" i="11"/>
  <c r="K692" i="11"/>
  <c r="J692" i="11"/>
  <c r="N692" i="11" s="1"/>
  <c r="O692" i="11" s="1"/>
  <c r="Z691" i="11"/>
  <c r="Y691" i="11"/>
  <c r="X691" i="11"/>
  <c r="W691" i="11"/>
  <c r="V691" i="11"/>
  <c r="S691" i="11"/>
  <c r="R691" i="11"/>
  <c r="Q691" i="11"/>
  <c r="M691" i="11"/>
  <c r="L691" i="11"/>
  <c r="K691" i="11"/>
  <c r="J691" i="11"/>
  <c r="N691" i="11" s="1"/>
  <c r="O691" i="11" s="1"/>
  <c r="Z690" i="11"/>
  <c r="Y690" i="11"/>
  <c r="X690" i="11"/>
  <c r="W690" i="11"/>
  <c r="V690" i="11"/>
  <c r="S690" i="11"/>
  <c r="R690" i="11"/>
  <c r="Q690" i="11"/>
  <c r="M690" i="11"/>
  <c r="L690" i="11"/>
  <c r="K690" i="11"/>
  <c r="J690" i="11"/>
  <c r="N690" i="11" s="1"/>
  <c r="O690" i="11" s="1"/>
  <c r="Z689" i="11"/>
  <c r="Y689" i="11"/>
  <c r="X689" i="11"/>
  <c r="W689" i="11"/>
  <c r="V689" i="11"/>
  <c r="S689" i="11"/>
  <c r="R689" i="11"/>
  <c r="Q689" i="11"/>
  <c r="M689" i="11"/>
  <c r="L689" i="11"/>
  <c r="K689" i="11"/>
  <c r="J689" i="11"/>
  <c r="N689" i="11" s="1"/>
  <c r="O689" i="11" s="1"/>
  <c r="Z688" i="11"/>
  <c r="Y688" i="11"/>
  <c r="X688" i="11"/>
  <c r="W688" i="11"/>
  <c r="V688" i="11"/>
  <c r="S688" i="11"/>
  <c r="R688" i="11"/>
  <c r="Q688" i="11"/>
  <c r="T688" i="11" s="1"/>
  <c r="M688" i="11"/>
  <c r="L688" i="11"/>
  <c r="K688" i="11"/>
  <c r="J688" i="11"/>
  <c r="N688" i="11" s="1"/>
  <c r="O688" i="11" s="1"/>
  <c r="Z687" i="11"/>
  <c r="Y687" i="11"/>
  <c r="X687" i="11"/>
  <c r="W687" i="11"/>
  <c r="V687" i="11"/>
  <c r="S687" i="11"/>
  <c r="R687" i="11"/>
  <c r="Q687" i="11"/>
  <c r="M687" i="11"/>
  <c r="L687" i="11"/>
  <c r="K687" i="11"/>
  <c r="J687" i="11"/>
  <c r="N687" i="11" s="1"/>
  <c r="O687" i="11" s="1"/>
  <c r="Z686" i="11"/>
  <c r="Y686" i="11"/>
  <c r="X686" i="11"/>
  <c r="W686" i="11"/>
  <c r="V686" i="11"/>
  <c r="S686" i="11"/>
  <c r="R686" i="11"/>
  <c r="Q686" i="11"/>
  <c r="M686" i="11"/>
  <c r="L686" i="11"/>
  <c r="K686" i="11"/>
  <c r="J686" i="11"/>
  <c r="N686" i="11" s="1"/>
  <c r="O686" i="11" s="1"/>
  <c r="Z685" i="11"/>
  <c r="Y685" i="11"/>
  <c r="X685" i="11"/>
  <c r="W685" i="11"/>
  <c r="V685" i="11"/>
  <c r="S685" i="11"/>
  <c r="R685" i="11"/>
  <c r="Q685" i="11"/>
  <c r="T685" i="11" s="1"/>
  <c r="M685" i="11"/>
  <c r="L685" i="11"/>
  <c r="K685" i="11"/>
  <c r="J685" i="11"/>
  <c r="N685" i="11" s="1"/>
  <c r="O685" i="11" s="1"/>
  <c r="Z684" i="11"/>
  <c r="Y684" i="11"/>
  <c r="X684" i="11"/>
  <c r="W684" i="11"/>
  <c r="V684" i="11"/>
  <c r="S684" i="11"/>
  <c r="R684" i="11"/>
  <c r="Q684" i="11"/>
  <c r="M684" i="11"/>
  <c r="L684" i="11"/>
  <c r="K684" i="11"/>
  <c r="J684" i="11"/>
  <c r="N684" i="11" s="1"/>
  <c r="O684" i="11" s="1"/>
  <c r="Z683" i="11"/>
  <c r="Y683" i="11"/>
  <c r="X683" i="11"/>
  <c r="W683" i="11"/>
  <c r="V683" i="11"/>
  <c r="S683" i="11"/>
  <c r="R683" i="11"/>
  <c r="Q683" i="11"/>
  <c r="M683" i="11"/>
  <c r="L683" i="11"/>
  <c r="K683" i="11"/>
  <c r="J683" i="11"/>
  <c r="N683" i="11" s="1"/>
  <c r="O683" i="11" s="1"/>
  <c r="Z682" i="11"/>
  <c r="Y682" i="11"/>
  <c r="X682" i="11"/>
  <c r="W682" i="11"/>
  <c r="V682" i="11"/>
  <c r="S682" i="11"/>
  <c r="R682" i="11"/>
  <c r="Q682" i="11"/>
  <c r="M682" i="11"/>
  <c r="L682" i="11"/>
  <c r="K682" i="11"/>
  <c r="J682" i="11"/>
  <c r="N682" i="11" s="1"/>
  <c r="O682" i="11" s="1"/>
  <c r="Z681" i="11"/>
  <c r="Y681" i="11"/>
  <c r="X681" i="11"/>
  <c r="W681" i="11"/>
  <c r="V681" i="11"/>
  <c r="S681" i="11"/>
  <c r="R681" i="11"/>
  <c r="Q681" i="11"/>
  <c r="M681" i="11"/>
  <c r="L681" i="11"/>
  <c r="K681" i="11"/>
  <c r="J681" i="11"/>
  <c r="N681" i="11" s="1"/>
  <c r="O681" i="11" s="1"/>
  <c r="Z680" i="11"/>
  <c r="Y680" i="11"/>
  <c r="X680" i="11"/>
  <c r="W680" i="11"/>
  <c r="V680" i="11"/>
  <c r="S680" i="11"/>
  <c r="R680" i="11"/>
  <c r="Q680" i="11"/>
  <c r="M680" i="11"/>
  <c r="L680" i="11"/>
  <c r="K680" i="11"/>
  <c r="J680" i="11"/>
  <c r="N680" i="11" s="1"/>
  <c r="O680" i="11" s="1"/>
  <c r="Z679" i="11"/>
  <c r="Y679" i="11"/>
  <c r="X679" i="11"/>
  <c r="W679" i="11"/>
  <c r="V679" i="11"/>
  <c r="S679" i="11"/>
  <c r="R679" i="11"/>
  <c r="Q679" i="11"/>
  <c r="T679" i="11" s="1"/>
  <c r="M679" i="11"/>
  <c r="L679" i="11"/>
  <c r="K679" i="11"/>
  <c r="J679" i="11"/>
  <c r="N679" i="11" s="1"/>
  <c r="O679" i="11" s="1"/>
  <c r="Z678" i="11"/>
  <c r="Y678" i="11"/>
  <c r="X678" i="11"/>
  <c r="W678" i="11"/>
  <c r="V678" i="11"/>
  <c r="S678" i="11"/>
  <c r="R678" i="11"/>
  <c r="Q678" i="11"/>
  <c r="T678" i="11" s="1"/>
  <c r="M678" i="11"/>
  <c r="L678" i="11"/>
  <c r="K678" i="11"/>
  <c r="J678" i="11"/>
  <c r="N678" i="11" s="1"/>
  <c r="O678" i="11" s="1"/>
  <c r="Z677" i="11"/>
  <c r="Y677" i="11"/>
  <c r="X677" i="11"/>
  <c r="W677" i="11"/>
  <c r="V677" i="11"/>
  <c r="S677" i="11"/>
  <c r="R677" i="11"/>
  <c r="Q677" i="11"/>
  <c r="M677" i="11"/>
  <c r="L677" i="11"/>
  <c r="K677" i="11"/>
  <c r="J677" i="11"/>
  <c r="N677" i="11" s="1"/>
  <c r="O677" i="11" s="1"/>
  <c r="Z676" i="11"/>
  <c r="Y676" i="11"/>
  <c r="X676" i="11"/>
  <c r="W676" i="11"/>
  <c r="V676" i="11"/>
  <c r="S676" i="11"/>
  <c r="R676" i="11"/>
  <c r="Q676" i="11"/>
  <c r="M676" i="11"/>
  <c r="L676" i="11"/>
  <c r="K676" i="11"/>
  <c r="J676" i="11"/>
  <c r="N676" i="11" s="1"/>
  <c r="O676" i="11" s="1"/>
  <c r="Z675" i="11"/>
  <c r="Y675" i="11"/>
  <c r="X675" i="11"/>
  <c r="W675" i="11"/>
  <c r="V675" i="11"/>
  <c r="S675" i="11"/>
  <c r="R675" i="11"/>
  <c r="Q675" i="11"/>
  <c r="M675" i="11"/>
  <c r="L675" i="11"/>
  <c r="K675" i="11"/>
  <c r="J675" i="11"/>
  <c r="N675" i="11" s="1"/>
  <c r="O675" i="11" s="1"/>
  <c r="Z674" i="11"/>
  <c r="Y674" i="11"/>
  <c r="X674" i="11"/>
  <c r="W674" i="11"/>
  <c r="V674" i="11"/>
  <c r="S674" i="11"/>
  <c r="R674" i="11"/>
  <c r="Q674" i="11"/>
  <c r="T674" i="11" s="1"/>
  <c r="M674" i="11"/>
  <c r="L674" i="11"/>
  <c r="K674" i="11"/>
  <c r="J674" i="11"/>
  <c r="N674" i="11" s="1"/>
  <c r="O674" i="11" s="1"/>
  <c r="Z673" i="11"/>
  <c r="Y673" i="11"/>
  <c r="X673" i="11"/>
  <c r="W673" i="11"/>
  <c r="V673" i="11"/>
  <c r="S673" i="11"/>
  <c r="R673" i="11"/>
  <c r="Q673" i="11"/>
  <c r="M673" i="11"/>
  <c r="L673" i="11"/>
  <c r="K673" i="11"/>
  <c r="J673" i="11"/>
  <c r="N673" i="11" s="1"/>
  <c r="O673" i="11" s="1"/>
  <c r="Z672" i="11"/>
  <c r="Y672" i="11"/>
  <c r="X672" i="11"/>
  <c r="W672" i="11"/>
  <c r="V672" i="11"/>
  <c r="S672" i="11"/>
  <c r="R672" i="11"/>
  <c r="Q672" i="11"/>
  <c r="M672" i="11"/>
  <c r="L672" i="11"/>
  <c r="K672" i="11"/>
  <c r="J672" i="11"/>
  <c r="N672" i="11" s="1"/>
  <c r="O672" i="11" s="1"/>
  <c r="Z671" i="11"/>
  <c r="Y671" i="11"/>
  <c r="X671" i="11"/>
  <c r="W671" i="11"/>
  <c r="V671" i="11"/>
  <c r="S671" i="11"/>
  <c r="R671" i="11"/>
  <c r="Q671" i="11"/>
  <c r="M671" i="11"/>
  <c r="L671" i="11"/>
  <c r="K671" i="11"/>
  <c r="J671" i="11"/>
  <c r="N671" i="11" s="1"/>
  <c r="O671" i="11" s="1"/>
  <c r="Z670" i="11"/>
  <c r="Y670" i="11"/>
  <c r="X670" i="11"/>
  <c r="W670" i="11"/>
  <c r="V670" i="11"/>
  <c r="S670" i="11"/>
  <c r="R670" i="11"/>
  <c r="Q670" i="11"/>
  <c r="M670" i="11"/>
  <c r="L670" i="11"/>
  <c r="K670" i="11"/>
  <c r="J670" i="11"/>
  <c r="N670" i="11" s="1"/>
  <c r="O670" i="11" s="1"/>
  <c r="Z669" i="11"/>
  <c r="Y669" i="11"/>
  <c r="X669" i="11"/>
  <c r="W669" i="11"/>
  <c r="V669" i="11"/>
  <c r="S669" i="11"/>
  <c r="R669" i="11"/>
  <c r="Q669" i="11"/>
  <c r="M669" i="11"/>
  <c r="L669" i="11"/>
  <c r="K669" i="11"/>
  <c r="J669" i="11"/>
  <c r="N669" i="11" s="1"/>
  <c r="O669" i="11" s="1"/>
  <c r="Z668" i="11"/>
  <c r="Y668" i="11"/>
  <c r="X668" i="11"/>
  <c r="W668" i="11"/>
  <c r="V668" i="11"/>
  <c r="S668" i="11"/>
  <c r="R668" i="11"/>
  <c r="Q668" i="11"/>
  <c r="M668" i="11"/>
  <c r="L668" i="11"/>
  <c r="K668" i="11"/>
  <c r="J668" i="11"/>
  <c r="N668" i="11" s="1"/>
  <c r="O668" i="11" s="1"/>
  <c r="Z667" i="11"/>
  <c r="Y667" i="11"/>
  <c r="X667" i="11"/>
  <c r="W667" i="11"/>
  <c r="V667" i="11"/>
  <c r="S667" i="11"/>
  <c r="R667" i="11"/>
  <c r="Q667" i="11"/>
  <c r="M667" i="11"/>
  <c r="L667" i="11"/>
  <c r="K667" i="11"/>
  <c r="J667" i="11"/>
  <c r="N667" i="11" s="1"/>
  <c r="O667" i="11" s="1"/>
  <c r="Z666" i="11"/>
  <c r="Y666" i="11"/>
  <c r="X666" i="11"/>
  <c r="W666" i="11"/>
  <c r="V666" i="11"/>
  <c r="S666" i="11"/>
  <c r="R666" i="11"/>
  <c r="Q666" i="11"/>
  <c r="M666" i="11"/>
  <c r="L666" i="11"/>
  <c r="K666" i="11"/>
  <c r="J666" i="11"/>
  <c r="N666" i="11" s="1"/>
  <c r="O666" i="11" s="1"/>
  <c r="Z665" i="11"/>
  <c r="Y665" i="11"/>
  <c r="X665" i="11"/>
  <c r="W665" i="11"/>
  <c r="V665" i="11"/>
  <c r="S665" i="11"/>
  <c r="R665" i="11"/>
  <c r="Q665" i="11"/>
  <c r="M665" i="11"/>
  <c r="L665" i="11"/>
  <c r="K665" i="11"/>
  <c r="J665" i="11"/>
  <c r="N665" i="11" s="1"/>
  <c r="O665" i="11" s="1"/>
  <c r="Z664" i="11"/>
  <c r="Y664" i="11"/>
  <c r="X664" i="11"/>
  <c r="W664" i="11"/>
  <c r="V664" i="11"/>
  <c r="S664" i="11"/>
  <c r="R664" i="11"/>
  <c r="Q664" i="11"/>
  <c r="M664" i="11"/>
  <c r="L664" i="11"/>
  <c r="K664" i="11"/>
  <c r="J664" i="11"/>
  <c r="N664" i="11" s="1"/>
  <c r="O664" i="11" s="1"/>
  <c r="Z663" i="11"/>
  <c r="Y663" i="11"/>
  <c r="X663" i="11"/>
  <c r="W663" i="11"/>
  <c r="V663" i="11"/>
  <c r="S663" i="11"/>
  <c r="R663" i="11"/>
  <c r="Q663" i="11"/>
  <c r="M663" i="11"/>
  <c r="L663" i="11"/>
  <c r="K663" i="11"/>
  <c r="J663" i="11"/>
  <c r="N663" i="11" s="1"/>
  <c r="O663" i="11" s="1"/>
  <c r="Z662" i="11"/>
  <c r="Y662" i="11"/>
  <c r="X662" i="11"/>
  <c r="W662" i="11"/>
  <c r="V662" i="11"/>
  <c r="S662" i="11"/>
  <c r="R662" i="11"/>
  <c r="Q662" i="11"/>
  <c r="M662" i="11"/>
  <c r="L662" i="11"/>
  <c r="K662" i="11"/>
  <c r="J662" i="11"/>
  <c r="N662" i="11" s="1"/>
  <c r="O662" i="11" s="1"/>
  <c r="Z661" i="11"/>
  <c r="Y661" i="11"/>
  <c r="X661" i="11"/>
  <c r="W661" i="11"/>
  <c r="V661" i="11"/>
  <c r="S661" i="11"/>
  <c r="R661" i="11"/>
  <c r="Q661" i="11"/>
  <c r="M661" i="11"/>
  <c r="L661" i="11"/>
  <c r="K661" i="11"/>
  <c r="J661" i="11"/>
  <c r="N661" i="11" s="1"/>
  <c r="O661" i="11" s="1"/>
  <c r="Z660" i="11"/>
  <c r="Y660" i="11"/>
  <c r="X660" i="11"/>
  <c r="W660" i="11"/>
  <c r="V660" i="11"/>
  <c r="S660" i="11"/>
  <c r="R660" i="11"/>
  <c r="Q660" i="11"/>
  <c r="M660" i="11"/>
  <c r="L660" i="11"/>
  <c r="K660" i="11"/>
  <c r="J660" i="11"/>
  <c r="N660" i="11" s="1"/>
  <c r="O660" i="11" s="1"/>
  <c r="Z659" i="11"/>
  <c r="Y659" i="11"/>
  <c r="X659" i="11"/>
  <c r="W659" i="11"/>
  <c r="V659" i="11"/>
  <c r="S659" i="11"/>
  <c r="R659" i="11"/>
  <c r="Q659" i="11"/>
  <c r="M659" i="11"/>
  <c r="L659" i="11"/>
  <c r="K659" i="11"/>
  <c r="J659" i="11"/>
  <c r="N659" i="11" s="1"/>
  <c r="O659" i="11" s="1"/>
  <c r="Z658" i="11"/>
  <c r="Y658" i="11"/>
  <c r="X658" i="11"/>
  <c r="W658" i="11"/>
  <c r="V658" i="11"/>
  <c r="S658" i="11"/>
  <c r="R658" i="11"/>
  <c r="Q658" i="11"/>
  <c r="T658" i="11" s="1"/>
  <c r="M658" i="11"/>
  <c r="L658" i="11"/>
  <c r="K658" i="11"/>
  <c r="J658" i="11"/>
  <c r="N658" i="11" s="1"/>
  <c r="O658" i="11" s="1"/>
  <c r="Z657" i="11"/>
  <c r="Y657" i="11"/>
  <c r="X657" i="11"/>
  <c r="W657" i="11"/>
  <c r="V657" i="11"/>
  <c r="S657" i="11"/>
  <c r="R657" i="11"/>
  <c r="Q657" i="11"/>
  <c r="M657" i="11"/>
  <c r="L657" i="11"/>
  <c r="K657" i="11"/>
  <c r="J657" i="11"/>
  <c r="N657" i="11" s="1"/>
  <c r="O657" i="11" s="1"/>
  <c r="Z656" i="11"/>
  <c r="Y656" i="11"/>
  <c r="X656" i="11"/>
  <c r="W656" i="11"/>
  <c r="V656" i="11"/>
  <c r="S656" i="11"/>
  <c r="R656" i="11"/>
  <c r="Q656" i="11"/>
  <c r="M656" i="11"/>
  <c r="L656" i="11"/>
  <c r="K656" i="11"/>
  <c r="J656" i="11"/>
  <c r="N656" i="11" s="1"/>
  <c r="O656" i="11" s="1"/>
  <c r="Z655" i="11"/>
  <c r="Y655" i="11"/>
  <c r="X655" i="11"/>
  <c r="W655" i="11"/>
  <c r="V655" i="11"/>
  <c r="S655" i="11"/>
  <c r="R655" i="11"/>
  <c r="Q655" i="11"/>
  <c r="M655" i="11"/>
  <c r="L655" i="11"/>
  <c r="K655" i="11"/>
  <c r="J655" i="11"/>
  <c r="N655" i="11" s="1"/>
  <c r="O655" i="11" s="1"/>
  <c r="Z654" i="11"/>
  <c r="Y654" i="11"/>
  <c r="X654" i="11"/>
  <c r="W654" i="11"/>
  <c r="V654" i="11"/>
  <c r="S654" i="11"/>
  <c r="R654" i="11"/>
  <c r="Q654" i="11"/>
  <c r="M654" i="11"/>
  <c r="L654" i="11"/>
  <c r="K654" i="11"/>
  <c r="J654" i="11"/>
  <c r="N654" i="11" s="1"/>
  <c r="O654" i="11" s="1"/>
  <c r="Z653" i="11"/>
  <c r="Y653" i="11"/>
  <c r="X653" i="11"/>
  <c r="W653" i="11"/>
  <c r="V653" i="11"/>
  <c r="S653" i="11"/>
  <c r="R653" i="11"/>
  <c r="Q653" i="11"/>
  <c r="M653" i="11"/>
  <c r="L653" i="11"/>
  <c r="K653" i="11"/>
  <c r="J653" i="11"/>
  <c r="N653" i="11" s="1"/>
  <c r="O653" i="11" s="1"/>
  <c r="Z652" i="11"/>
  <c r="Y652" i="11"/>
  <c r="X652" i="11"/>
  <c r="W652" i="11"/>
  <c r="V652" i="11"/>
  <c r="S652" i="11"/>
  <c r="R652" i="11"/>
  <c r="Q652" i="11"/>
  <c r="M652" i="11"/>
  <c r="L652" i="11"/>
  <c r="K652" i="11"/>
  <c r="J652" i="11"/>
  <c r="N652" i="11" s="1"/>
  <c r="O652" i="11" s="1"/>
  <c r="Z651" i="11"/>
  <c r="Y651" i="11"/>
  <c r="X651" i="11"/>
  <c r="W651" i="11"/>
  <c r="V651" i="11"/>
  <c r="S651" i="11"/>
  <c r="R651" i="11"/>
  <c r="Q651" i="11"/>
  <c r="M651" i="11"/>
  <c r="L651" i="11"/>
  <c r="K651" i="11"/>
  <c r="J651" i="11"/>
  <c r="N651" i="11" s="1"/>
  <c r="O651" i="11" s="1"/>
  <c r="Z650" i="11"/>
  <c r="Y650" i="11"/>
  <c r="X650" i="11"/>
  <c r="W650" i="11"/>
  <c r="V650" i="11"/>
  <c r="S650" i="11"/>
  <c r="R650" i="11"/>
  <c r="Q650" i="11"/>
  <c r="M650" i="11"/>
  <c r="L650" i="11"/>
  <c r="K650" i="11"/>
  <c r="J650" i="11"/>
  <c r="N650" i="11" s="1"/>
  <c r="O650" i="11" s="1"/>
  <c r="Z649" i="11"/>
  <c r="Y649" i="11"/>
  <c r="X649" i="11"/>
  <c r="W649" i="11"/>
  <c r="V649" i="11"/>
  <c r="S649" i="11"/>
  <c r="R649" i="11"/>
  <c r="Q649" i="11"/>
  <c r="M649" i="11"/>
  <c r="L649" i="11"/>
  <c r="K649" i="11"/>
  <c r="J649" i="11"/>
  <c r="N649" i="11" s="1"/>
  <c r="O649" i="11" s="1"/>
  <c r="Z648" i="11"/>
  <c r="Y648" i="11"/>
  <c r="X648" i="11"/>
  <c r="W648" i="11"/>
  <c r="V648" i="11"/>
  <c r="S648" i="11"/>
  <c r="R648" i="11"/>
  <c r="Q648" i="11"/>
  <c r="M648" i="11"/>
  <c r="L648" i="11"/>
  <c r="K648" i="11"/>
  <c r="J648" i="11"/>
  <c r="N648" i="11" s="1"/>
  <c r="O648" i="11" s="1"/>
  <c r="Z647" i="11"/>
  <c r="Y647" i="11"/>
  <c r="X647" i="11"/>
  <c r="W647" i="11"/>
  <c r="V647" i="11"/>
  <c r="S647" i="11"/>
  <c r="R647" i="11"/>
  <c r="Q647" i="11"/>
  <c r="M647" i="11"/>
  <c r="L647" i="11"/>
  <c r="K647" i="11"/>
  <c r="J647" i="11"/>
  <c r="N647" i="11" s="1"/>
  <c r="O647" i="11" s="1"/>
  <c r="Z646" i="11"/>
  <c r="Y646" i="11"/>
  <c r="X646" i="11"/>
  <c r="W646" i="11"/>
  <c r="V646" i="11"/>
  <c r="S646" i="11"/>
  <c r="R646" i="11"/>
  <c r="Q646" i="11"/>
  <c r="M646" i="11"/>
  <c r="L646" i="11"/>
  <c r="K646" i="11"/>
  <c r="J646" i="11"/>
  <c r="N646" i="11" s="1"/>
  <c r="O646" i="11" s="1"/>
  <c r="Z645" i="11"/>
  <c r="Y645" i="11"/>
  <c r="X645" i="11"/>
  <c r="W645" i="11"/>
  <c r="V645" i="11"/>
  <c r="S645" i="11"/>
  <c r="R645" i="11"/>
  <c r="Q645" i="11"/>
  <c r="M645" i="11"/>
  <c r="L645" i="11"/>
  <c r="K645" i="11"/>
  <c r="J645" i="11"/>
  <c r="N645" i="11" s="1"/>
  <c r="O645" i="11" s="1"/>
  <c r="Z644" i="11"/>
  <c r="Y644" i="11"/>
  <c r="X644" i="11"/>
  <c r="W644" i="11"/>
  <c r="V644" i="11"/>
  <c r="S644" i="11"/>
  <c r="R644" i="11"/>
  <c r="Q644" i="11"/>
  <c r="M644" i="11"/>
  <c r="L644" i="11"/>
  <c r="K644" i="11"/>
  <c r="J644" i="11"/>
  <c r="N644" i="11" s="1"/>
  <c r="O644" i="11" s="1"/>
  <c r="Z643" i="11"/>
  <c r="Y643" i="11"/>
  <c r="X643" i="11"/>
  <c r="W643" i="11"/>
  <c r="V643" i="11"/>
  <c r="S643" i="11"/>
  <c r="R643" i="11"/>
  <c r="Q643" i="11"/>
  <c r="M643" i="11"/>
  <c r="L643" i="11"/>
  <c r="K643" i="11"/>
  <c r="J643" i="11"/>
  <c r="N643" i="11" s="1"/>
  <c r="O643" i="11" s="1"/>
  <c r="Z642" i="11"/>
  <c r="Y642" i="11"/>
  <c r="X642" i="11"/>
  <c r="W642" i="11"/>
  <c r="V642" i="11"/>
  <c r="S642" i="11"/>
  <c r="R642" i="11"/>
  <c r="Q642" i="11"/>
  <c r="T642" i="11" s="1"/>
  <c r="M642" i="11"/>
  <c r="L642" i="11"/>
  <c r="K642" i="11"/>
  <c r="J642" i="11"/>
  <c r="N642" i="11" s="1"/>
  <c r="O642" i="11" s="1"/>
  <c r="Z641" i="11"/>
  <c r="Y641" i="11"/>
  <c r="X641" i="11"/>
  <c r="W641" i="11"/>
  <c r="V641" i="11"/>
  <c r="S641" i="11"/>
  <c r="R641" i="11"/>
  <c r="Q641" i="11"/>
  <c r="M641" i="11"/>
  <c r="L641" i="11"/>
  <c r="K641" i="11"/>
  <c r="J641" i="11"/>
  <c r="N641" i="11" s="1"/>
  <c r="O641" i="11" s="1"/>
  <c r="Z640" i="11"/>
  <c r="Y640" i="11"/>
  <c r="X640" i="11"/>
  <c r="W640" i="11"/>
  <c r="V640" i="11"/>
  <c r="S640" i="11"/>
  <c r="R640" i="11"/>
  <c r="Q640" i="11"/>
  <c r="M640" i="11"/>
  <c r="L640" i="11"/>
  <c r="K640" i="11"/>
  <c r="J640" i="11"/>
  <c r="N640" i="11" s="1"/>
  <c r="O640" i="11" s="1"/>
  <c r="Z639" i="11"/>
  <c r="Y639" i="11"/>
  <c r="X639" i="11"/>
  <c r="W639" i="11"/>
  <c r="V639" i="11"/>
  <c r="S639" i="11"/>
  <c r="R639" i="11"/>
  <c r="Q639" i="11"/>
  <c r="M639" i="11"/>
  <c r="L639" i="11"/>
  <c r="K639" i="11"/>
  <c r="J639" i="11"/>
  <c r="N639" i="11" s="1"/>
  <c r="O639" i="11" s="1"/>
  <c r="Z638" i="11"/>
  <c r="Y638" i="11"/>
  <c r="X638" i="11"/>
  <c r="W638" i="11"/>
  <c r="V638" i="11"/>
  <c r="S638" i="11"/>
  <c r="R638" i="11"/>
  <c r="Q638" i="11"/>
  <c r="M638" i="11"/>
  <c r="L638" i="11"/>
  <c r="K638" i="11"/>
  <c r="J638" i="11"/>
  <c r="N638" i="11" s="1"/>
  <c r="O638" i="11" s="1"/>
  <c r="Z637" i="11"/>
  <c r="Y637" i="11"/>
  <c r="X637" i="11"/>
  <c r="W637" i="11"/>
  <c r="V637" i="11"/>
  <c r="S637" i="11"/>
  <c r="R637" i="11"/>
  <c r="Q637" i="11"/>
  <c r="M637" i="11"/>
  <c r="L637" i="11"/>
  <c r="K637" i="11"/>
  <c r="J637" i="11"/>
  <c r="N637" i="11" s="1"/>
  <c r="O637" i="11" s="1"/>
  <c r="Z636" i="11"/>
  <c r="Y636" i="11"/>
  <c r="X636" i="11"/>
  <c r="W636" i="11"/>
  <c r="V636" i="11"/>
  <c r="S636" i="11"/>
  <c r="R636" i="11"/>
  <c r="Q636" i="11"/>
  <c r="M636" i="11"/>
  <c r="L636" i="11"/>
  <c r="K636" i="11"/>
  <c r="J636" i="11"/>
  <c r="N636" i="11" s="1"/>
  <c r="O636" i="11" s="1"/>
  <c r="Z635" i="11"/>
  <c r="Y635" i="11"/>
  <c r="X635" i="11"/>
  <c r="W635" i="11"/>
  <c r="V635" i="11"/>
  <c r="S635" i="11"/>
  <c r="R635" i="11"/>
  <c r="Q635" i="11"/>
  <c r="M635" i="11"/>
  <c r="L635" i="11"/>
  <c r="K635" i="11"/>
  <c r="J635" i="11"/>
  <c r="N635" i="11" s="1"/>
  <c r="O635" i="11" s="1"/>
  <c r="Z634" i="11"/>
  <c r="Y634" i="11"/>
  <c r="X634" i="11"/>
  <c r="W634" i="11"/>
  <c r="V634" i="11"/>
  <c r="S634" i="11"/>
  <c r="R634" i="11"/>
  <c r="Q634" i="11"/>
  <c r="M634" i="11"/>
  <c r="L634" i="11"/>
  <c r="K634" i="11"/>
  <c r="J634" i="11"/>
  <c r="N634" i="11" s="1"/>
  <c r="O634" i="11" s="1"/>
  <c r="Z633" i="11"/>
  <c r="Y633" i="11"/>
  <c r="X633" i="11"/>
  <c r="W633" i="11"/>
  <c r="V633" i="11"/>
  <c r="S633" i="11"/>
  <c r="R633" i="11"/>
  <c r="Q633" i="11"/>
  <c r="M633" i="11"/>
  <c r="L633" i="11"/>
  <c r="K633" i="11"/>
  <c r="J633" i="11"/>
  <c r="N633" i="11" s="1"/>
  <c r="O633" i="11" s="1"/>
  <c r="Z632" i="11"/>
  <c r="Y632" i="11"/>
  <c r="X632" i="11"/>
  <c r="W632" i="11"/>
  <c r="V632" i="11"/>
  <c r="S632" i="11"/>
  <c r="R632" i="11"/>
  <c r="Q632" i="11"/>
  <c r="M632" i="11"/>
  <c r="L632" i="11"/>
  <c r="K632" i="11"/>
  <c r="J632" i="11"/>
  <c r="N632" i="11" s="1"/>
  <c r="O632" i="11" s="1"/>
  <c r="Z631" i="11"/>
  <c r="Y631" i="11"/>
  <c r="X631" i="11"/>
  <c r="W631" i="11"/>
  <c r="V631" i="11"/>
  <c r="S631" i="11"/>
  <c r="R631" i="11"/>
  <c r="Q631" i="11"/>
  <c r="M631" i="11"/>
  <c r="L631" i="11"/>
  <c r="K631" i="11"/>
  <c r="J631" i="11"/>
  <c r="N631" i="11" s="1"/>
  <c r="O631" i="11" s="1"/>
  <c r="Z630" i="11"/>
  <c r="Y630" i="11"/>
  <c r="X630" i="11"/>
  <c r="W630" i="11"/>
  <c r="V630" i="11"/>
  <c r="S630" i="11"/>
  <c r="R630" i="11"/>
  <c r="Q630" i="11"/>
  <c r="M630" i="11"/>
  <c r="L630" i="11"/>
  <c r="K630" i="11"/>
  <c r="J630" i="11"/>
  <c r="N630" i="11" s="1"/>
  <c r="O630" i="11" s="1"/>
  <c r="Z629" i="11"/>
  <c r="Y629" i="11"/>
  <c r="X629" i="11"/>
  <c r="W629" i="11"/>
  <c r="V629" i="11"/>
  <c r="S629" i="11"/>
  <c r="R629" i="11"/>
  <c r="Q629" i="11"/>
  <c r="T629" i="11" s="1"/>
  <c r="M629" i="11"/>
  <c r="L629" i="11"/>
  <c r="K629" i="11"/>
  <c r="J629" i="11"/>
  <c r="N629" i="11" s="1"/>
  <c r="O629" i="11" s="1"/>
  <c r="Z628" i="11"/>
  <c r="Y628" i="11"/>
  <c r="X628" i="11"/>
  <c r="W628" i="11"/>
  <c r="V628" i="11"/>
  <c r="S628" i="11"/>
  <c r="R628" i="11"/>
  <c r="Q628" i="11"/>
  <c r="T628" i="11" s="1"/>
  <c r="M628" i="11"/>
  <c r="L628" i="11"/>
  <c r="K628" i="11"/>
  <c r="J628" i="11"/>
  <c r="N628" i="11" s="1"/>
  <c r="O628" i="11" s="1"/>
  <c r="Z627" i="11"/>
  <c r="Y627" i="11"/>
  <c r="X627" i="11"/>
  <c r="W627" i="11"/>
  <c r="V627" i="11"/>
  <c r="S627" i="11"/>
  <c r="R627" i="11"/>
  <c r="Q627" i="11"/>
  <c r="M627" i="11"/>
  <c r="L627" i="11"/>
  <c r="K627" i="11"/>
  <c r="J627" i="11"/>
  <c r="N627" i="11" s="1"/>
  <c r="O627" i="11" s="1"/>
  <c r="Z626" i="11"/>
  <c r="Y626" i="11"/>
  <c r="X626" i="11"/>
  <c r="W626" i="11"/>
  <c r="V626" i="11"/>
  <c r="S626" i="11"/>
  <c r="R626" i="11"/>
  <c r="Q626" i="11"/>
  <c r="M626" i="11"/>
  <c r="L626" i="11"/>
  <c r="K626" i="11"/>
  <c r="J626" i="11"/>
  <c r="N626" i="11" s="1"/>
  <c r="O626" i="11" s="1"/>
  <c r="Z625" i="11"/>
  <c r="Y625" i="11"/>
  <c r="X625" i="11"/>
  <c r="W625" i="11"/>
  <c r="V625" i="11"/>
  <c r="S625" i="11"/>
  <c r="R625" i="11"/>
  <c r="Q625" i="11"/>
  <c r="M625" i="11"/>
  <c r="L625" i="11"/>
  <c r="K625" i="11"/>
  <c r="J625" i="11"/>
  <c r="N625" i="11" s="1"/>
  <c r="O625" i="11" s="1"/>
  <c r="Z624" i="11"/>
  <c r="Y624" i="11"/>
  <c r="X624" i="11"/>
  <c r="W624" i="11"/>
  <c r="V624" i="11"/>
  <c r="S624" i="11"/>
  <c r="R624" i="11"/>
  <c r="Q624" i="11"/>
  <c r="M624" i="11"/>
  <c r="L624" i="11"/>
  <c r="K624" i="11"/>
  <c r="J624" i="11"/>
  <c r="N624" i="11" s="1"/>
  <c r="O624" i="11" s="1"/>
  <c r="Z623" i="11"/>
  <c r="Y623" i="11"/>
  <c r="X623" i="11"/>
  <c r="W623" i="11"/>
  <c r="V623" i="11"/>
  <c r="S623" i="11"/>
  <c r="R623" i="11"/>
  <c r="Q623" i="11"/>
  <c r="M623" i="11"/>
  <c r="L623" i="11"/>
  <c r="K623" i="11"/>
  <c r="J623" i="11"/>
  <c r="N623" i="11" s="1"/>
  <c r="O623" i="11" s="1"/>
  <c r="Z622" i="11"/>
  <c r="Y622" i="11"/>
  <c r="X622" i="11"/>
  <c r="W622" i="11"/>
  <c r="V622" i="11"/>
  <c r="S622" i="11"/>
  <c r="R622" i="11"/>
  <c r="Q622" i="11"/>
  <c r="M622" i="11"/>
  <c r="L622" i="11"/>
  <c r="K622" i="11"/>
  <c r="J622" i="11"/>
  <c r="N622" i="11" s="1"/>
  <c r="O622" i="11" s="1"/>
  <c r="Z621" i="11"/>
  <c r="Y621" i="11"/>
  <c r="X621" i="11"/>
  <c r="W621" i="11"/>
  <c r="V621" i="11"/>
  <c r="S621" i="11"/>
  <c r="R621" i="11"/>
  <c r="Q621" i="11"/>
  <c r="M621" i="11"/>
  <c r="L621" i="11"/>
  <c r="K621" i="11"/>
  <c r="J621" i="11"/>
  <c r="N621" i="11" s="1"/>
  <c r="O621" i="11" s="1"/>
  <c r="Z620" i="11"/>
  <c r="Y620" i="11"/>
  <c r="X620" i="11"/>
  <c r="W620" i="11"/>
  <c r="V620" i="11"/>
  <c r="S620" i="11"/>
  <c r="R620" i="11"/>
  <c r="Q620" i="11"/>
  <c r="T620" i="11" s="1"/>
  <c r="M620" i="11"/>
  <c r="L620" i="11"/>
  <c r="K620" i="11"/>
  <c r="J620" i="11"/>
  <c r="N620" i="11" s="1"/>
  <c r="O620" i="11" s="1"/>
  <c r="Z619" i="11"/>
  <c r="Y619" i="11"/>
  <c r="X619" i="11"/>
  <c r="W619" i="11"/>
  <c r="V619" i="11"/>
  <c r="S619" i="11"/>
  <c r="R619" i="11"/>
  <c r="Q619" i="11"/>
  <c r="M619" i="11"/>
  <c r="L619" i="11"/>
  <c r="K619" i="11"/>
  <c r="J619" i="11"/>
  <c r="N619" i="11" s="1"/>
  <c r="O619" i="11" s="1"/>
  <c r="Z618" i="11"/>
  <c r="Y618" i="11"/>
  <c r="X618" i="11"/>
  <c r="W618" i="11"/>
  <c r="V618" i="11"/>
  <c r="S618" i="11"/>
  <c r="R618" i="11"/>
  <c r="Q618" i="11"/>
  <c r="M618" i="11"/>
  <c r="L618" i="11"/>
  <c r="K618" i="11"/>
  <c r="J618" i="11"/>
  <c r="N618" i="11" s="1"/>
  <c r="O618" i="11" s="1"/>
  <c r="Z617" i="11"/>
  <c r="Y617" i="11"/>
  <c r="X617" i="11"/>
  <c r="W617" i="11"/>
  <c r="V617" i="11"/>
  <c r="S617" i="11"/>
  <c r="R617" i="11"/>
  <c r="Q617" i="11"/>
  <c r="M617" i="11"/>
  <c r="L617" i="11"/>
  <c r="K617" i="11"/>
  <c r="J617" i="11"/>
  <c r="N617" i="11" s="1"/>
  <c r="O617" i="11" s="1"/>
  <c r="Z616" i="11"/>
  <c r="Y616" i="11"/>
  <c r="X616" i="11"/>
  <c r="W616" i="11"/>
  <c r="V616" i="11"/>
  <c r="S616" i="11"/>
  <c r="R616" i="11"/>
  <c r="Q616" i="11"/>
  <c r="M616" i="11"/>
  <c r="L616" i="11"/>
  <c r="K616" i="11"/>
  <c r="J616" i="11"/>
  <c r="N616" i="11" s="1"/>
  <c r="O616" i="11" s="1"/>
  <c r="Z615" i="11"/>
  <c r="Y615" i="11"/>
  <c r="X615" i="11"/>
  <c r="W615" i="11"/>
  <c r="V615" i="11"/>
  <c r="S615" i="11"/>
  <c r="R615" i="11"/>
  <c r="Q615" i="11"/>
  <c r="T615" i="11" s="1"/>
  <c r="M615" i="11"/>
  <c r="L615" i="11"/>
  <c r="K615" i="11"/>
  <c r="J615" i="11"/>
  <c r="N615" i="11" s="1"/>
  <c r="O615" i="11" s="1"/>
  <c r="Z614" i="11"/>
  <c r="Y614" i="11"/>
  <c r="X614" i="11"/>
  <c r="W614" i="11"/>
  <c r="V614" i="11"/>
  <c r="S614" i="11"/>
  <c r="R614" i="11"/>
  <c r="Q614" i="11"/>
  <c r="M614" i="11"/>
  <c r="L614" i="11"/>
  <c r="K614" i="11"/>
  <c r="J614" i="11"/>
  <c r="N614" i="11" s="1"/>
  <c r="O614" i="11" s="1"/>
  <c r="Z613" i="11"/>
  <c r="Y613" i="11"/>
  <c r="X613" i="11"/>
  <c r="W613" i="11"/>
  <c r="V613" i="11"/>
  <c r="S613" i="11"/>
  <c r="R613" i="11"/>
  <c r="Q613" i="11"/>
  <c r="T613" i="11" s="1"/>
  <c r="M613" i="11"/>
  <c r="L613" i="11"/>
  <c r="K613" i="11"/>
  <c r="J613" i="11"/>
  <c r="N613" i="11" s="1"/>
  <c r="O613" i="11" s="1"/>
  <c r="Z612" i="11"/>
  <c r="Y612" i="11"/>
  <c r="X612" i="11"/>
  <c r="W612" i="11"/>
  <c r="V612" i="11"/>
  <c r="S612" i="11"/>
  <c r="R612" i="11"/>
  <c r="Q612" i="11"/>
  <c r="M612" i="11"/>
  <c r="L612" i="11"/>
  <c r="K612" i="11"/>
  <c r="J612" i="11"/>
  <c r="N612" i="11" s="1"/>
  <c r="O612" i="11" s="1"/>
  <c r="Z611" i="11"/>
  <c r="Y611" i="11"/>
  <c r="X611" i="11"/>
  <c r="W611" i="11"/>
  <c r="V611" i="11"/>
  <c r="S611" i="11"/>
  <c r="R611" i="11"/>
  <c r="Q611" i="11"/>
  <c r="M611" i="11"/>
  <c r="L611" i="11"/>
  <c r="K611" i="11"/>
  <c r="J611" i="11"/>
  <c r="N611" i="11" s="1"/>
  <c r="O611" i="11" s="1"/>
  <c r="Z610" i="11"/>
  <c r="Y610" i="11"/>
  <c r="X610" i="11"/>
  <c r="W610" i="11"/>
  <c r="V610" i="11"/>
  <c r="S610" i="11"/>
  <c r="R610" i="11"/>
  <c r="Q610" i="11"/>
  <c r="T610" i="11" s="1"/>
  <c r="M610" i="11"/>
  <c r="L610" i="11"/>
  <c r="K610" i="11"/>
  <c r="J610" i="11"/>
  <c r="N610" i="11" s="1"/>
  <c r="O610" i="11" s="1"/>
  <c r="Z609" i="11"/>
  <c r="Y609" i="11"/>
  <c r="X609" i="11"/>
  <c r="W609" i="11"/>
  <c r="V609" i="11"/>
  <c r="S609" i="11"/>
  <c r="R609" i="11"/>
  <c r="Q609" i="11"/>
  <c r="T609" i="11" s="1"/>
  <c r="M609" i="11"/>
  <c r="L609" i="11"/>
  <c r="K609" i="11"/>
  <c r="J609" i="11"/>
  <c r="N609" i="11" s="1"/>
  <c r="O609" i="11" s="1"/>
  <c r="Z608" i="11"/>
  <c r="Y608" i="11"/>
  <c r="X608" i="11"/>
  <c r="W608" i="11"/>
  <c r="V608" i="11"/>
  <c r="S608" i="11"/>
  <c r="R608" i="11"/>
  <c r="Q608" i="11"/>
  <c r="M608" i="11"/>
  <c r="L608" i="11"/>
  <c r="K608" i="11"/>
  <c r="J608" i="11"/>
  <c r="N608" i="11" s="1"/>
  <c r="O608" i="11" s="1"/>
  <c r="Z607" i="11"/>
  <c r="Y607" i="11"/>
  <c r="X607" i="11"/>
  <c r="W607" i="11"/>
  <c r="V607" i="11"/>
  <c r="S607" i="11"/>
  <c r="R607" i="11"/>
  <c r="Q607" i="11"/>
  <c r="T607" i="11" s="1"/>
  <c r="M607" i="11"/>
  <c r="L607" i="11"/>
  <c r="K607" i="11"/>
  <c r="J607" i="11"/>
  <c r="N607" i="11" s="1"/>
  <c r="O607" i="11" s="1"/>
  <c r="Z606" i="11"/>
  <c r="Y606" i="11"/>
  <c r="X606" i="11"/>
  <c r="W606" i="11"/>
  <c r="V606" i="11"/>
  <c r="S606" i="11"/>
  <c r="R606" i="11"/>
  <c r="Q606" i="11"/>
  <c r="T606" i="11" s="1"/>
  <c r="M606" i="11"/>
  <c r="L606" i="11"/>
  <c r="K606" i="11"/>
  <c r="J606" i="11"/>
  <c r="N606" i="11" s="1"/>
  <c r="O606" i="11" s="1"/>
  <c r="Z605" i="11"/>
  <c r="Y605" i="11"/>
  <c r="X605" i="11"/>
  <c r="W605" i="11"/>
  <c r="V605" i="11"/>
  <c r="S605" i="11"/>
  <c r="R605" i="11"/>
  <c r="Q605" i="11"/>
  <c r="T605" i="11" s="1"/>
  <c r="M605" i="11"/>
  <c r="L605" i="11"/>
  <c r="K605" i="11"/>
  <c r="J605" i="11"/>
  <c r="N605" i="11" s="1"/>
  <c r="O605" i="11" s="1"/>
  <c r="Z604" i="11"/>
  <c r="Y604" i="11"/>
  <c r="X604" i="11"/>
  <c r="W604" i="11"/>
  <c r="V604" i="11"/>
  <c r="S604" i="11"/>
  <c r="R604" i="11"/>
  <c r="Q604" i="11"/>
  <c r="M604" i="11"/>
  <c r="L604" i="11"/>
  <c r="K604" i="11"/>
  <c r="J604" i="11"/>
  <c r="N604" i="11" s="1"/>
  <c r="O604" i="11" s="1"/>
  <c r="Z603" i="11"/>
  <c r="Y603" i="11"/>
  <c r="X603" i="11"/>
  <c r="W603" i="11"/>
  <c r="V603" i="11"/>
  <c r="S603" i="11"/>
  <c r="R603" i="11"/>
  <c r="Q603" i="11"/>
  <c r="M603" i="11"/>
  <c r="L603" i="11"/>
  <c r="K603" i="11"/>
  <c r="J603" i="11"/>
  <c r="N603" i="11" s="1"/>
  <c r="O603" i="11" s="1"/>
  <c r="Z602" i="11"/>
  <c r="Y602" i="11"/>
  <c r="X602" i="11"/>
  <c r="W602" i="11"/>
  <c r="V602" i="11"/>
  <c r="S602" i="11"/>
  <c r="R602" i="11"/>
  <c r="Q602" i="11"/>
  <c r="M602" i="11"/>
  <c r="L602" i="11"/>
  <c r="K602" i="11"/>
  <c r="J602" i="11"/>
  <c r="N602" i="11" s="1"/>
  <c r="O602" i="11" s="1"/>
  <c r="Z601" i="11"/>
  <c r="Y601" i="11"/>
  <c r="X601" i="11"/>
  <c r="W601" i="11"/>
  <c r="V601" i="11"/>
  <c r="S601" i="11"/>
  <c r="R601" i="11"/>
  <c r="Q601" i="11"/>
  <c r="T601" i="11" s="1"/>
  <c r="M601" i="11"/>
  <c r="L601" i="11"/>
  <c r="K601" i="11"/>
  <c r="J601" i="11"/>
  <c r="N601" i="11" s="1"/>
  <c r="O601" i="11" s="1"/>
  <c r="Z600" i="11"/>
  <c r="Y600" i="11"/>
  <c r="X600" i="11"/>
  <c r="W600" i="11"/>
  <c r="V600" i="11"/>
  <c r="S600" i="11"/>
  <c r="R600" i="11"/>
  <c r="Q600" i="11"/>
  <c r="M600" i="11"/>
  <c r="L600" i="11"/>
  <c r="K600" i="11"/>
  <c r="J600" i="11"/>
  <c r="N600" i="11" s="1"/>
  <c r="O600" i="11" s="1"/>
  <c r="Z599" i="11"/>
  <c r="Y599" i="11"/>
  <c r="X599" i="11"/>
  <c r="W599" i="11"/>
  <c r="V599" i="11"/>
  <c r="S599" i="11"/>
  <c r="R599" i="11"/>
  <c r="Q599" i="11"/>
  <c r="M599" i="11"/>
  <c r="L599" i="11"/>
  <c r="K599" i="11"/>
  <c r="J599" i="11"/>
  <c r="N599" i="11" s="1"/>
  <c r="O599" i="11" s="1"/>
  <c r="Z598" i="11"/>
  <c r="Y598" i="11"/>
  <c r="X598" i="11"/>
  <c r="W598" i="11"/>
  <c r="V598" i="11"/>
  <c r="S598" i="11"/>
  <c r="R598" i="11"/>
  <c r="Q598" i="11"/>
  <c r="T598" i="11" s="1"/>
  <c r="M598" i="11"/>
  <c r="L598" i="11"/>
  <c r="K598" i="11"/>
  <c r="J598" i="11"/>
  <c r="N598" i="11" s="1"/>
  <c r="O598" i="11" s="1"/>
  <c r="Z597" i="11"/>
  <c r="Y597" i="11"/>
  <c r="X597" i="11"/>
  <c r="W597" i="11"/>
  <c r="V597" i="11"/>
  <c r="S597" i="11"/>
  <c r="R597" i="11"/>
  <c r="Q597" i="11"/>
  <c r="T597" i="11" s="1"/>
  <c r="M597" i="11"/>
  <c r="L597" i="11"/>
  <c r="K597" i="11"/>
  <c r="J597" i="11"/>
  <c r="N597" i="11" s="1"/>
  <c r="O597" i="11" s="1"/>
  <c r="Z596" i="11"/>
  <c r="Y596" i="11"/>
  <c r="X596" i="11"/>
  <c r="W596" i="11"/>
  <c r="V596" i="11"/>
  <c r="S596" i="11"/>
  <c r="R596" i="11"/>
  <c r="Q596" i="11"/>
  <c r="T596" i="11" s="1"/>
  <c r="M596" i="11"/>
  <c r="L596" i="11"/>
  <c r="K596" i="11"/>
  <c r="J596" i="11"/>
  <c r="N596" i="11" s="1"/>
  <c r="O596" i="11" s="1"/>
  <c r="Z595" i="11"/>
  <c r="Y595" i="11"/>
  <c r="X595" i="11"/>
  <c r="W595" i="11"/>
  <c r="V595" i="11"/>
  <c r="S595" i="11"/>
  <c r="R595" i="11"/>
  <c r="Q595" i="11"/>
  <c r="M595" i="11"/>
  <c r="L595" i="11"/>
  <c r="K595" i="11"/>
  <c r="J595" i="11"/>
  <c r="N595" i="11" s="1"/>
  <c r="O595" i="11" s="1"/>
  <c r="Z594" i="11"/>
  <c r="Y594" i="11"/>
  <c r="X594" i="11"/>
  <c r="W594" i="11"/>
  <c r="V594" i="11"/>
  <c r="S594" i="11"/>
  <c r="R594" i="11"/>
  <c r="Q594" i="11"/>
  <c r="T594" i="11" s="1"/>
  <c r="M594" i="11"/>
  <c r="L594" i="11"/>
  <c r="K594" i="11"/>
  <c r="J594" i="11"/>
  <c r="N594" i="11" s="1"/>
  <c r="O594" i="11" s="1"/>
  <c r="Z593" i="11"/>
  <c r="Y593" i="11"/>
  <c r="X593" i="11"/>
  <c r="W593" i="11"/>
  <c r="V593" i="11"/>
  <c r="S593" i="11"/>
  <c r="R593" i="11"/>
  <c r="Q593" i="11"/>
  <c r="M593" i="11"/>
  <c r="L593" i="11"/>
  <c r="K593" i="11"/>
  <c r="J593" i="11"/>
  <c r="N593" i="11" s="1"/>
  <c r="O593" i="11" s="1"/>
  <c r="Z592" i="11"/>
  <c r="Y592" i="11"/>
  <c r="X592" i="11"/>
  <c r="W592" i="11"/>
  <c r="V592" i="11"/>
  <c r="S592" i="11"/>
  <c r="R592" i="11"/>
  <c r="Q592" i="11"/>
  <c r="T592" i="11" s="1"/>
  <c r="M592" i="11"/>
  <c r="L592" i="11"/>
  <c r="K592" i="11"/>
  <c r="J592" i="11"/>
  <c r="N592" i="11" s="1"/>
  <c r="O592" i="11" s="1"/>
  <c r="Z591" i="11"/>
  <c r="Y591" i="11"/>
  <c r="X591" i="11"/>
  <c r="W591" i="11"/>
  <c r="V591" i="11"/>
  <c r="S591" i="11"/>
  <c r="R591" i="11"/>
  <c r="Q591" i="11"/>
  <c r="M591" i="11"/>
  <c r="L591" i="11"/>
  <c r="K591" i="11"/>
  <c r="J591" i="11"/>
  <c r="N591" i="11" s="1"/>
  <c r="O591" i="11" s="1"/>
  <c r="Z590" i="11"/>
  <c r="Y590" i="11"/>
  <c r="X590" i="11"/>
  <c r="W590" i="11"/>
  <c r="V590" i="11"/>
  <c r="S590" i="11"/>
  <c r="R590" i="11"/>
  <c r="Q590" i="11"/>
  <c r="M590" i="11"/>
  <c r="L590" i="11"/>
  <c r="K590" i="11"/>
  <c r="J590" i="11"/>
  <c r="N590" i="11" s="1"/>
  <c r="O590" i="11" s="1"/>
  <c r="Z589" i="11"/>
  <c r="Y589" i="11"/>
  <c r="X589" i="11"/>
  <c r="W589" i="11"/>
  <c r="V589" i="11"/>
  <c r="S589" i="11"/>
  <c r="R589" i="11"/>
  <c r="Q589" i="11"/>
  <c r="M589" i="11"/>
  <c r="L589" i="11"/>
  <c r="K589" i="11"/>
  <c r="J589" i="11"/>
  <c r="N589" i="11" s="1"/>
  <c r="O589" i="11" s="1"/>
  <c r="Z588" i="11"/>
  <c r="Y588" i="11"/>
  <c r="X588" i="11"/>
  <c r="W588" i="11"/>
  <c r="V588" i="11"/>
  <c r="S588" i="11"/>
  <c r="R588" i="11"/>
  <c r="Q588" i="11"/>
  <c r="T588" i="11" s="1"/>
  <c r="M588" i="11"/>
  <c r="L588" i="11"/>
  <c r="K588" i="11"/>
  <c r="J588" i="11"/>
  <c r="N588" i="11" s="1"/>
  <c r="O588" i="11" s="1"/>
  <c r="Z587" i="11"/>
  <c r="Y587" i="11"/>
  <c r="X587" i="11"/>
  <c r="W587" i="11"/>
  <c r="V587" i="11"/>
  <c r="S587" i="11"/>
  <c r="R587" i="11"/>
  <c r="Q587" i="11"/>
  <c r="T587" i="11" s="1"/>
  <c r="M587" i="11"/>
  <c r="L587" i="11"/>
  <c r="K587" i="11"/>
  <c r="J587" i="11"/>
  <c r="N587" i="11" s="1"/>
  <c r="O587" i="11" s="1"/>
  <c r="Z586" i="11"/>
  <c r="Y586" i="11"/>
  <c r="X586" i="11"/>
  <c r="W586" i="11"/>
  <c r="V586" i="11"/>
  <c r="S586" i="11"/>
  <c r="R586" i="11"/>
  <c r="Q586" i="11"/>
  <c r="M586" i="11"/>
  <c r="L586" i="11"/>
  <c r="K586" i="11"/>
  <c r="J586" i="11"/>
  <c r="N586" i="11" s="1"/>
  <c r="O586" i="11" s="1"/>
  <c r="Z585" i="11"/>
  <c r="Y585" i="11"/>
  <c r="X585" i="11"/>
  <c r="W585" i="11"/>
  <c r="V585" i="11"/>
  <c r="S585" i="11"/>
  <c r="R585" i="11"/>
  <c r="Q585" i="11"/>
  <c r="M585" i="11"/>
  <c r="L585" i="11"/>
  <c r="K585" i="11"/>
  <c r="J585" i="11"/>
  <c r="N585" i="11" s="1"/>
  <c r="O585" i="11" s="1"/>
  <c r="Z584" i="11"/>
  <c r="Y584" i="11"/>
  <c r="X584" i="11"/>
  <c r="W584" i="11"/>
  <c r="V584" i="11"/>
  <c r="S584" i="11"/>
  <c r="R584" i="11"/>
  <c r="Q584" i="11"/>
  <c r="M584" i="11"/>
  <c r="L584" i="11"/>
  <c r="K584" i="11"/>
  <c r="J584" i="11"/>
  <c r="N584" i="11" s="1"/>
  <c r="O584" i="11" s="1"/>
  <c r="Z583" i="11"/>
  <c r="Y583" i="11"/>
  <c r="X583" i="11"/>
  <c r="W583" i="11"/>
  <c r="V583" i="11"/>
  <c r="S583" i="11"/>
  <c r="R583" i="11"/>
  <c r="Q583" i="11"/>
  <c r="M583" i="11"/>
  <c r="L583" i="11"/>
  <c r="K583" i="11"/>
  <c r="J583" i="11"/>
  <c r="N583" i="11" s="1"/>
  <c r="O583" i="11" s="1"/>
  <c r="Z582" i="11"/>
  <c r="Y582" i="11"/>
  <c r="X582" i="11"/>
  <c r="W582" i="11"/>
  <c r="V582" i="11"/>
  <c r="S582" i="11"/>
  <c r="R582" i="11"/>
  <c r="Q582" i="11"/>
  <c r="M582" i="11"/>
  <c r="L582" i="11"/>
  <c r="K582" i="11"/>
  <c r="J582" i="11"/>
  <c r="N582" i="11" s="1"/>
  <c r="O582" i="11" s="1"/>
  <c r="Z581" i="11"/>
  <c r="Y581" i="11"/>
  <c r="X581" i="11"/>
  <c r="W581" i="11"/>
  <c r="V581" i="11"/>
  <c r="S581" i="11"/>
  <c r="R581" i="11"/>
  <c r="Q581" i="11"/>
  <c r="M581" i="11"/>
  <c r="L581" i="11"/>
  <c r="K581" i="11"/>
  <c r="J581" i="11"/>
  <c r="N581" i="11" s="1"/>
  <c r="O581" i="11" s="1"/>
  <c r="Z580" i="11"/>
  <c r="Y580" i="11"/>
  <c r="X580" i="11"/>
  <c r="W580" i="11"/>
  <c r="V580" i="11"/>
  <c r="S580" i="11"/>
  <c r="R580" i="11"/>
  <c r="Q580" i="11"/>
  <c r="T580" i="11" s="1"/>
  <c r="M580" i="11"/>
  <c r="L580" i="11"/>
  <c r="K580" i="11"/>
  <c r="J580" i="11"/>
  <c r="N580" i="11" s="1"/>
  <c r="O580" i="11" s="1"/>
  <c r="Z579" i="11"/>
  <c r="Y579" i="11"/>
  <c r="X579" i="11"/>
  <c r="W579" i="11"/>
  <c r="V579" i="11"/>
  <c r="S579" i="11"/>
  <c r="R579" i="11"/>
  <c r="Q579" i="11"/>
  <c r="T579" i="11" s="1"/>
  <c r="M579" i="11"/>
  <c r="L579" i="11"/>
  <c r="K579" i="11"/>
  <c r="J579" i="11"/>
  <c r="N579" i="11" s="1"/>
  <c r="O579" i="11" s="1"/>
  <c r="Z578" i="11"/>
  <c r="Y578" i="11"/>
  <c r="X578" i="11"/>
  <c r="W578" i="11"/>
  <c r="V578" i="11"/>
  <c r="S578" i="11"/>
  <c r="R578" i="11"/>
  <c r="Q578" i="11"/>
  <c r="T578" i="11" s="1"/>
  <c r="M578" i="11"/>
  <c r="L578" i="11"/>
  <c r="K578" i="11"/>
  <c r="J578" i="11"/>
  <c r="N578" i="11" s="1"/>
  <c r="O578" i="11" s="1"/>
  <c r="Z577" i="11"/>
  <c r="Y577" i="11"/>
  <c r="X577" i="11"/>
  <c r="W577" i="11"/>
  <c r="V577" i="11"/>
  <c r="S577" i="11"/>
  <c r="R577" i="11"/>
  <c r="Q577" i="11"/>
  <c r="M577" i="11"/>
  <c r="L577" i="11"/>
  <c r="K577" i="11"/>
  <c r="J577" i="11"/>
  <c r="N577" i="11" s="1"/>
  <c r="O577" i="11" s="1"/>
  <c r="Z576" i="11"/>
  <c r="Y576" i="11"/>
  <c r="X576" i="11"/>
  <c r="W576" i="11"/>
  <c r="V576" i="11"/>
  <c r="S576" i="11"/>
  <c r="R576" i="11"/>
  <c r="Q576" i="11"/>
  <c r="M576" i="11"/>
  <c r="L576" i="11"/>
  <c r="K576" i="11"/>
  <c r="J576" i="11"/>
  <c r="N576" i="11" s="1"/>
  <c r="O576" i="11" s="1"/>
  <c r="Z575" i="11"/>
  <c r="Y575" i="11"/>
  <c r="X575" i="11"/>
  <c r="W575" i="11"/>
  <c r="V575" i="11"/>
  <c r="S575" i="11"/>
  <c r="R575" i="11"/>
  <c r="Q575" i="11"/>
  <c r="M575" i="11"/>
  <c r="L575" i="11"/>
  <c r="K575" i="11"/>
  <c r="J575" i="11"/>
  <c r="N575" i="11" s="1"/>
  <c r="O575" i="11" s="1"/>
  <c r="Z574" i="11"/>
  <c r="Y574" i="11"/>
  <c r="X574" i="11"/>
  <c r="W574" i="11"/>
  <c r="V574" i="11"/>
  <c r="S574" i="11"/>
  <c r="R574" i="11"/>
  <c r="Q574" i="11"/>
  <c r="T574" i="11" s="1"/>
  <c r="M574" i="11"/>
  <c r="L574" i="11"/>
  <c r="K574" i="11"/>
  <c r="J574" i="11"/>
  <c r="N574" i="11" s="1"/>
  <c r="O574" i="11" s="1"/>
  <c r="Z573" i="11"/>
  <c r="Y573" i="11"/>
  <c r="X573" i="11"/>
  <c r="W573" i="11"/>
  <c r="V573" i="11"/>
  <c r="S573" i="11"/>
  <c r="R573" i="11"/>
  <c r="Q573" i="11"/>
  <c r="M573" i="11"/>
  <c r="L573" i="11"/>
  <c r="K573" i="11"/>
  <c r="J573" i="11"/>
  <c r="N573" i="11" s="1"/>
  <c r="O573" i="11" s="1"/>
  <c r="Z572" i="11"/>
  <c r="Y572" i="11"/>
  <c r="X572" i="11"/>
  <c r="W572" i="11"/>
  <c r="V572" i="11"/>
  <c r="S572" i="11"/>
  <c r="R572" i="11"/>
  <c r="Q572" i="11"/>
  <c r="M572" i="11"/>
  <c r="L572" i="11"/>
  <c r="K572" i="11"/>
  <c r="J572" i="11"/>
  <c r="N572" i="11" s="1"/>
  <c r="O572" i="11" s="1"/>
  <c r="Z571" i="11"/>
  <c r="Y571" i="11"/>
  <c r="X571" i="11"/>
  <c r="W571" i="11"/>
  <c r="V571" i="11"/>
  <c r="S571" i="11"/>
  <c r="R571" i="11"/>
  <c r="Q571" i="11"/>
  <c r="M571" i="11"/>
  <c r="L571" i="11"/>
  <c r="K571" i="11"/>
  <c r="J571" i="11"/>
  <c r="N571" i="11" s="1"/>
  <c r="O571" i="11" s="1"/>
  <c r="Z570" i="11"/>
  <c r="Y570" i="11"/>
  <c r="X570" i="11"/>
  <c r="W570" i="11"/>
  <c r="V570" i="11"/>
  <c r="S570" i="11"/>
  <c r="R570" i="11"/>
  <c r="Q570" i="11"/>
  <c r="M570" i="11"/>
  <c r="L570" i="11"/>
  <c r="K570" i="11"/>
  <c r="J570" i="11"/>
  <c r="N570" i="11" s="1"/>
  <c r="O570" i="11" s="1"/>
  <c r="Z569" i="11"/>
  <c r="Y569" i="11"/>
  <c r="X569" i="11"/>
  <c r="W569" i="11"/>
  <c r="V569" i="11"/>
  <c r="S569" i="11"/>
  <c r="R569" i="11"/>
  <c r="Q569" i="11"/>
  <c r="T569" i="11" s="1"/>
  <c r="M569" i="11"/>
  <c r="L569" i="11"/>
  <c r="K569" i="11"/>
  <c r="J569" i="11"/>
  <c r="N569" i="11" s="1"/>
  <c r="O569" i="11" s="1"/>
  <c r="Z568" i="11"/>
  <c r="Y568" i="11"/>
  <c r="X568" i="11"/>
  <c r="W568" i="11"/>
  <c r="V568" i="11"/>
  <c r="S568" i="11"/>
  <c r="R568" i="11"/>
  <c r="Q568" i="11"/>
  <c r="T568" i="11" s="1"/>
  <c r="M568" i="11"/>
  <c r="L568" i="11"/>
  <c r="K568" i="11"/>
  <c r="J568" i="11"/>
  <c r="N568" i="11" s="1"/>
  <c r="O568" i="11" s="1"/>
  <c r="Z567" i="11"/>
  <c r="Y567" i="11"/>
  <c r="X567" i="11"/>
  <c r="W567" i="11"/>
  <c r="V567" i="11"/>
  <c r="S567" i="11"/>
  <c r="R567" i="11"/>
  <c r="Q567" i="11"/>
  <c r="M567" i="11"/>
  <c r="L567" i="11"/>
  <c r="K567" i="11"/>
  <c r="J567" i="11"/>
  <c r="N567" i="11" s="1"/>
  <c r="O567" i="11" s="1"/>
  <c r="Z566" i="11"/>
  <c r="Y566" i="11"/>
  <c r="X566" i="11"/>
  <c r="W566" i="11"/>
  <c r="V566" i="11"/>
  <c r="S566" i="11"/>
  <c r="R566" i="11"/>
  <c r="Q566" i="11"/>
  <c r="T566" i="11" s="1"/>
  <c r="M566" i="11"/>
  <c r="L566" i="11"/>
  <c r="K566" i="11"/>
  <c r="J566" i="11"/>
  <c r="N566" i="11" s="1"/>
  <c r="O566" i="11" s="1"/>
  <c r="Z565" i="11"/>
  <c r="Y565" i="11"/>
  <c r="X565" i="11"/>
  <c r="W565" i="11"/>
  <c r="V565" i="11"/>
  <c r="S565" i="11"/>
  <c r="R565" i="11"/>
  <c r="Q565" i="11"/>
  <c r="T565" i="11" s="1"/>
  <c r="M565" i="11"/>
  <c r="L565" i="11"/>
  <c r="K565" i="11"/>
  <c r="J565" i="11"/>
  <c r="N565" i="11" s="1"/>
  <c r="O565" i="11" s="1"/>
  <c r="Z564" i="11"/>
  <c r="Y564" i="11"/>
  <c r="X564" i="11"/>
  <c r="W564" i="11"/>
  <c r="V564" i="11"/>
  <c r="S564" i="11"/>
  <c r="R564" i="11"/>
  <c r="Q564" i="11"/>
  <c r="M564" i="11"/>
  <c r="L564" i="11"/>
  <c r="K564" i="11"/>
  <c r="J564" i="11"/>
  <c r="N564" i="11" s="1"/>
  <c r="O564" i="11" s="1"/>
  <c r="Z563" i="11"/>
  <c r="Y563" i="11"/>
  <c r="X563" i="11"/>
  <c r="W563" i="11"/>
  <c r="V563" i="11"/>
  <c r="S563" i="11"/>
  <c r="R563" i="11"/>
  <c r="Q563" i="11"/>
  <c r="M563" i="11"/>
  <c r="L563" i="11"/>
  <c r="K563" i="11"/>
  <c r="J563" i="11"/>
  <c r="N563" i="11" s="1"/>
  <c r="O563" i="11" s="1"/>
  <c r="Z562" i="11"/>
  <c r="Y562" i="11"/>
  <c r="X562" i="11"/>
  <c r="W562" i="11"/>
  <c r="V562" i="11"/>
  <c r="S562" i="11"/>
  <c r="R562" i="11"/>
  <c r="Q562" i="11"/>
  <c r="T562" i="11" s="1"/>
  <c r="M562" i="11"/>
  <c r="L562" i="11"/>
  <c r="K562" i="11"/>
  <c r="J562" i="11"/>
  <c r="N562" i="11" s="1"/>
  <c r="O562" i="11" s="1"/>
  <c r="Z561" i="11"/>
  <c r="Y561" i="11"/>
  <c r="X561" i="11"/>
  <c r="W561" i="11"/>
  <c r="V561" i="11"/>
  <c r="S561" i="11"/>
  <c r="R561" i="11"/>
  <c r="Q561" i="11"/>
  <c r="T561" i="11" s="1"/>
  <c r="M561" i="11"/>
  <c r="L561" i="11"/>
  <c r="K561" i="11"/>
  <c r="J561" i="11"/>
  <c r="N561" i="11" s="1"/>
  <c r="O561" i="11" s="1"/>
  <c r="Z560" i="11"/>
  <c r="Y560" i="11"/>
  <c r="X560" i="11"/>
  <c r="W560" i="11"/>
  <c r="V560" i="11"/>
  <c r="S560" i="11"/>
  <c r="R560" i="11"/>
  <c r="Q560" i="11"/>
  <c r="T560" i="11" s="1"/>
  <c r="M560" i="11"/>
  <c r="L560" i="11"/>
  <c r="K560" i="11"/>
  <c r="J560" i="11"/>
  <c r="N560" i="11" s="1"/>
  <c r="O560" i="11" s="1"/>
  <c r="Z559" i="11"/>
  <c r="Y559" i="11"/>
  <c r="X559" i="11"/>
  <c r="W559" i="11"/>
  <c r="V559" i="11"/>
  <c r="S559" i="11"/>
  <c r="R559" i="11"/>
  <c r="Q559" i="11"/>
  <c r="M559" i="11"/>
  <c r="L559" i="11"/>
  <c r="K559" i="11"/>
  <c r="J559" i="11"/>
  <c r="N559" i="11" s="1"/>
  <c r="O559" i="11" s="1"/>
  <c r="Z558" i="11"/>
  <c r="Y558" i="11"/>
  <c r="X558" i="11"/>
  <c r="W558" i="11"/>
  <c r="V558" i="11"/>
  <c r="S558" i="11"/>
  <c r="R558" i="11"/>
  <c r="Q558" i="11"/>
  <c r="T558" i="11" s="1"/>
  <c r="M558" i="11"/>
  <c r="L558" i="11"/>
  <c r="K558" i="11"/>
  <c r="J558" i="11"/>
  <c r="N558" i="11" s="1"/>
  <c r="O558" i="11" s="1"/>
  <c r="Z557" i="11"/>
  <c r="Y557" i="11"/>
  <c r="X557" i="11"/>
  <c r="W557" i="11"/>
  <c r="V557" i="11"/>
  <c r="S557" i="11"/>
  <c r="R557" i="11"/>
  <c r="Q557" i="11"/>
  <c r="T557" i="11" s="1"/>
  <c r="M557" i="11"/>
  <c r="L557" i="11"/>
  <c r="K557" i="11"/>
  <c r="J557" i="11"/>
  <c r="N557" i="11" s="1"/>
  <c r="O557" i="11" s="1"/>
  <c r="Z556" i="11"/>
  <c r="Y556" i="11"/>
  <c r="X556" i="11"/>
  <c r="W556" i="11"/>
  <c r="V556" i="11"/>
  <c r="S556" i="11"/>
  <c r="R556" i="11"/>
  <c r="Q556" i="11"/>
  <c r="M556" i="11"/>
  <c r="L556" i="11"/>
  <c r="K556" i="11"/>
  <c r="J556" i="11"/>
  <c r="N556" i="11" s="1"/>
  <c r="O556" i="11" s="1"/>
  <c r="Z555" i="11"/>
  <c r="Y555" i="11"/>
  <c r="X555" i="11"/>
  <c r="W555" i="11"/>
  <c r="V555" i="11"/>
  <c r="S555" i="11"/>
  <c r="R555" i="11"/>
  <c r="Q555" i="11"/>
  <c r="M555" i="11"/>
  <c r="L555" i="11"/>
  <c r="K555" i="11"/>
  <c r="J555" i="11"/>
  <c r="N555" i="11" s="1"/>
  <c r="O555" i="11" s="1"/>
  <c r="Z554" i="11"/>
  <c r="Y554" i="11"/>
  <c r="X554" i="11"/>
  <c r="W554" i="11"/>
  <c r="V554" i="11"/>
  <c r="S554" i="11"/>
  <c r="R554" i="11"/>
  <c r="Q554" i="11"/>
  <c r="M554" i="11"/>
  <c r="L554" i="11"/>
  <c r="K554" i="11"/>
  <c r="J554" i="11"/>
  <c r="N554" i="11" s="1"/>
  <c r="O554" i="11" s="1"/>
  <c r="Z553" i="11"/>
  <c r="Y553" i="11"/>
  <c r="X553" i="11"/>
  <c r="W553" i="11"/>
  <c r="V553" i="11"/>
  <c r="S553" i="11"/>
  <c r="R553" i="11"/>
  <c r="Q553" i="11"/>
  <c r="M553" i="11"/>
  <c r="L553" i="11"/>
  <c r="K553" i="11"/>
  <c r="J553" i="11"/>
  <c r="N553" i="11" s="1"/>
  <c r="O553" i="11" s="1"/>
  <c r="Z552" i="11"/>
  <c r="Y552" i="11"/>
  <c r="X552" i="11"/>
  <c r="W552" i="11"/>
  <c r="V552" i="11"/>
  <c r="S552" i="11"/>
  <c r="R552" i="11"/>
  <c r="Q552" i="11"/>
  <c r="T552" i="11" s="1"/>
  <c r="M552" i="11"/>
  <c r="L552" i="11"/>
  <c r="K552" i="11"/>
  <c r="J552" i="11"/>
  <c r="N552" i="11" s="1"/>
  <c r="O552" i="11" s="1"/>
  <c r="Z551" i="11"/>
  <c r="Y551" i="11"/>
  <c r="X551" i="11"/>
  <c r="W551" i="11"/>
  <c r="V551" i="11"/>
  <c r="S551" i="11"/>
  <c r="R551" i="11"/>
  <c r="Q551" i="11"/>
  <c r="T551" i="11" s="1"/>
  <c r="M551" i="11"/>
  <c r="L551" i="11"/>
  <c r="K551" i="11"/>
  <c r="J551" i="11"/>
  <c r="N551" i="11" s="1"/>
  <c r="O551" i="11" s="1"/>
  <c r="Z550" i="11"/>
  <c r="Y550" i="11"/>
  <c r="X550" i="11"/>
  <c r="W550" i="11"/>
  <c r="V550" i="11"/>
  <c r="S550" i="11"/>
  <c r="R550" i="11"/>
  <c r="Q550" i="11"/>
  <c r="T550" i="11" s="1"/>
  <c r="M550" i="11"/>
  <c r="L550" i="11"/>
  <c r="K550" i="11"/>
  <c r="J550" i="11"/>
  <c r="N550" i="11" s="1"/>
  <c r="O550" i="11" s="1"/>
  <c r="Z549" i="11"/>
  <c r="Y549" i="11"/>
  <c r="X549" i="11"/>
  <c r="W549" i="11"/>
  <c r="V549" i="11"/>
  <c r="S549" i="11"/>
  <c r="R549" i="11"/>
  <c r="Q549" i="11"/>
  <c r="T549" i="11" s="1"/>
  <c r="M549" i="11"/>
  <c r="L549" i="11"/>
  <c r="K549" i="11"/>
  <c r="J549" i="11"/>
  <c r="N549" i="11" s="1"/>
  <c r="O549" i="11" s="1"/>
  <c r="Z548" i="11"/>
  <c r="Y548" i="11"/>
  <c r="X548" i="11"/>
  <c r="W548" i="11"/>
  <c r="V548" i="11"/>
  <c r="S548" i="11"/>
  <c r="R548" i="11"/>
  <c r="Q548" i="11"/>
  <c r="M548" i="11"/>
  <c r="L548" i="11"/>
  <c r="K548" i="11"/>
  <c r="J548" i="11"/>
  <c r="N548" i="11" s="1"/>
  <c r="O548" i="11" s="1"/>
  <c r="Z547" i="11"/>
  <c r="Y547" i="11"/>
  <c r="X547" i="11"/>
  <c r="W547" i="11"/>
  <c r="V547" i="11"/>
  <c r="S547" i="11"/>
  <c r="R547" i="11"/>
  <c r="Q547" i="11"/>
  <c r="T547" i="11" s="1"/>
  <c r="M547" i="11"/>
  <c r="L547" i="11"/>
  <c r="K547" i="11"/>
  <c r="J547" i="11"/>
  <c r="N547" i="11" s="1"/>
  <c r="O547" i="11" s="1"/>
  <c r="Z546" i="11"/>
  <c r="Y546" i="11"/>
  <c r="X546" i="11"/>
  <c r="W546" i="11"/>
  <c r="V546" i="11"/>
  <c r="S546" i="11"/>
  <c r="R546" i="11"/>
  <c r="Q546" i="11"/>
  <c r="T546" i="11" s="1"/>
  <c r="M546" i="11"/>
  <c r="L546" i="11"/>
  <c r="K546" i="11"/>
  <c r="J546" i="11"/>
  <c r="N546" i="11" s="1"/>
  <c r="O546" i="11" s="1"/>
  <c r="Z545" i="11"/>
  <c r="Y545" i="11"/>
  <c r="X545" i="11"/>
  <c r="W545" i="11"/>
  <c r="V545" i="11"/>
  <c r="S545" i="11"/>
  <c r="R545" i="11"/>
  <c r="Q545" i="11"/>
  <c r="M545" i="11"/>
  <c r="L545" i="11"/>
  <c r="K545" i="11"/>
  <c r="J545" i="11"/>
  <c r="N545" i="11" s="1"/>
  <c r="O545" i="11" s="1"/>
  <c r="Z544" i="11"/>
  <c r="Y544" i="11"/>
  <c r="X544" i="11"/>
  <c r="W544" i="11"/>
  <c r="V544" i="11"/>
  <c r="S544" i="11"/>
  <c r="R544" i="11"/>
  <c r="Q544" i="11"/>
  <c r="M544" i="11"/>
  <c r="L544" i="11"/>
  <c r="K544" i="11"/>
  <c r="J544" i="11"/>
  <c r="N544" i="11" s="1"/>
  <c r="O544" i="11" s="1"/>
  <c r="Z543" i="11"/>
  <c r="Y543" i="11"/>
  <c r="X543" i="11"/>
  <c r="W543" i="11"/>
  <c r="V543" i="11"/>
  <c r="S543" i="11"/>
  <c r="R543" i="11"/>
  <c r="Q543" i="11"/>
  <c r="M543" i="11"/>
  <c r="L543" i="11"/>
  <c r="K543" i="11"/>
  <c r="J543" i="11"/>
  <c r="N543" i="11" s="1"/>
  <c r="O543" i="11" s="1"/>
  <c r="Z542" i="11"/>
  <c r="Y542" i="11"/>
  <c r="X542" i="11"/>
  <c r="W542" i="11"/>
  <c r="V542" i="11"/>
  <c r="S542" i="11"/>
  <c r="R542" i="11"/>
  <c r="Q542" i="11"/>
  <c r="T542" i="11" s="1"/>
  <c r="M542" i="11"/>
  <c r="L542" i="11"/>
  <c r="K542" i="11"/>
  <c r="J542" i="11"/>
  <c r="N542" i="11" s="1"/>
  <c r="O542" i="11" s="1"/>
  <c r="Z541" i="11"/>
  <c r="Y541" i="11"/>
  <c r="X541" i="11"/>
  <c r="W541" i="11"/>
  <c r="V541" i="11"/>
  <c r="S541" i="11"/>
  <c r="R541" i="11"/>
  <c r="Q541" i="11"/>
  <c r="M541" i="11"/>
  <c r="L541" i="11"/>
  <c r="K541" i="11"/>
  <c r="J541" i="11"/>
  <c r="N541" i="11" s="1"/>
  <c r="O541" i="11" s="1"/>
  <c r="Z540" i="11"/>
  <c r="Y540" i="11"/>
  <c r="X540" i="11"/>
  <c r="W540" i="11"/>
  <c r="V540" i="11"/>
  <c r="S540" i="11"/>
  <c r="R540" i="11"/>
  <c r="Q540" i="11"/>
  <c r="M540" i="11"/>
  <c r="L540" i="11"/>
  <c r="K540" i="11"/>
  <c r="J540" i="11"/>
  <c r="N540" i="11" s="1"/>
  <c r="O540" i="11" s="1"/>
  <c r="Z539" i="11"/>
  <c r="Y539" i="11"/>
  <c r="X539" i="11"/>
  <c r="W539" i="11"/>
  <c r="V539" i="11"/>
  <c r="S539" i="11"/>
  <c r="R539" i="11"/>
  <c r="Q539" i="11"/>
  <c r="M539" i="11"/>
  <c r="L539" i="11"/>
  <c r="K539" i="11"/>
  <c r="J539" i="11"/>
  <c r="N539" i="11" s="1"/>
  <c r="O539" i="11" s="1"/>
  <c r="Z538" i="11"/>
  <c r="Y538" i="11"/>
  <c r="X538" i="11"/>
  <c r="W538" i="11"/>
  <c r="V538" i="11"/>
  <c r="S538" i="11"/>
  <c r="R538" i="11"/>
  <c r="Q538" i="11"/>
  <c r="M538" i="11"/>
  <c r="L538" i="11"/>
  <c r="K538" i="11"/>
  <c r="J538" i="11"/>
  <c r="N538" i="11" s="1"/>
  <c r="O538" i="11" s="1"/>
  <c r="Z537" i="11"/>
  <c r="Y537" i="11"/>
  <c r="X537" i="11"/>
  <c r="W537" i="11"/>
  <c r="V537" i="11"/>
  <c r="S537" i="11"/>
  <c r="R537" i="11"/>
  <c r="Q537" i="11"/>
  <c r="M537" i="11"/>
  <c r="L537" i="11"/>
  <c r="K537" i="11"/>
  <c r="J537" i="11"/>
  <c r="N537" i="11" s="1"/>
  <c r="O537" i="11" s="1"/>
  <c r="Z536" i="11"/>
  <c r="Y536" i="11"/>
  <c r="X536" i="11"/>
  <c r="W536" i="11"/>
  <c r="V536" i="11"/>
  <c r="S536" i="11"/>
  <c r="R536" i="11"/>
  <c r="Q536" i="11"/>
  <c r="M536" i="11"/>
  <c r="L536" i="11"/>
  <c r="K536" i="11"/>
  <c r="J536" i="11"/>
  <c r="N536" i="11" s="1"/>
  <c r="O536" i="11" s="1"/>
  <c r="Z535" i="11"/>
  <c r="Y535" i="11"/>
  <c r="X535" i="11"/>
  <c r="W535" i="11"/>
  <c r="V535" i="11"/>
  <c r="S535" i="11"/>
  <c r="R535" i="11"/>
  <c r="Q535" i="11"/>
  <c r="M535" i="11"/>
  <c r="L535" i="11"/>
  <c r="K535" i="11"/>
  <c r="J535" i="11"/>
  <c r="N535" i="11" s="1"/>
  <c r="O535" i="11" s="1"/>
  <c r="Z534" i="11"/>
  <c r="Y534" i="11"/>
  <c r="X534" i="11"/>
  <c r="W534" i="11"/>
  <c r="V534" i="11"/>
  <c r="S534" i="11"/>
  <c r="R534" i="11"/>
  <c r="Q534" i="11"/>
  <c r="T534" i="11" s="1"/>
  <c r="M534" i="11"/>
  <c r="L534" i="11"/>
  <c r="K534" i="11"/>
  <c r="J534" i="11"/>
  <c r="N534" i="11" s="1"/>
  <c r="O534" i="11" s="1"/>
  <c r="Z533" i="11"/>
  <c r="Y533" i="11"/>
  <c r="X533" i="11"/>
  <c r="W533" i="11"/>
  <c r="V533" i="11"/>
  <c r="S533" i="11"/>
  <c r="R533" i="11"/>
  <c r="Q533" i="11"/>
  <c r="M533" i="11"/>
  <c r="L533" i="11"/>
  <c r="K533" i="11"/>
  <c r="J533" i="11"/>
  <c r="N533" i="11" s="1"/>
  <c r="O533" i="11" s="1"/>
  <c r="Z532" i="11"/>
  <c r="Y532" i="11"/>
  <c r="X532" i="11"/>
  <c r="W532" i="11"/>
  <c r="V532" i="11"/>
  <c r="S532" i="11"/>
  <c r="R532" i="11"/>
  <c r="Q532" i="11"/>
  <c r="M532" i="11"/>
  <c r="L532" i="11"/>
  <c r="K532" i="11"/>
  <c r="J532" i="11"/>
  <c r="N532" i="11" s="1"/>
  <c r="O532" i="11" s="1"/>
  <c r="Z531" i="11"/>
  <c r="Y531" i="11"/>
  <c r="X531" i="11"/>
  <c r="W531" i="11"/>
  <c r="V531" i="11"/>
  <c r="S531" i="11"/>
  <c r="R531" i="11"/>
  <c r="Q531" i="11"/>
  <c r="M531" i="11"/>
  <c r="L531" i="11"/>
  <c r="K531" i="11"/>
  <c r="J531" i="11"/>
  <c r="N531" i="11" s="1"/>
  <c r="O531" i="11" s="1"/>
  <c r="Z530" i="11"/>
  <c r="Y530" i="11"/>
  <c r="X530" i="11"/>
  <c r="W530" i="11"/>
  <c r="V530" i="11"/>
  <c r="S530" i="11"/>
  <c r="R530" i="11"/>
  <c r="Q530" i="11"/>
  <c r="M530" i="11"/>
  <c r="L530" i="11"/>
  <c r="K530" i="11"/>
  <c r="J530" i="11"/>
  <c r="N530" i="11" s="1"/>
  <c r="O530" i="11" s="1"/>
  <c r="Z529" i="11"/>
  <c r="Y529" i="11"/>
  <c r="X529" i="11"/>
  <c r="W529" i="11"/>
  <c r="V529" i="11"/>
  <c r="S529" i="11"/>
  <c r="R529" i="11"/>
  <c r="Q529" i="11"/>
  <c r="M529" i="11"/>
  <c r="L529" i="11"/>
  <c r="K529" i="11"/>
  <c r="J529" i="11"/>
  <c r="N529" i="11" s="1"/>
  <c r="O529" i="11" s="1"/>
  <c r="Z528" i="11"/>
  <c r="Y528" i="11"/>
  <c r="X528" i="11"/>
  <c r="W528" i="11"/>
  <c r="V528" i="11"/>
  <c r="S528" i="11"/>
  <c r="R528" i="11"/>
  <c r="Q528" i="11"/>
  <c r="M528" i="11"/>
  <c r="L528" i="11"/>
  <c r="K528" i="11"/>
  <c r="J528" i="11"/>
  <c r="N528" i="11" s="1"/>
  <c r="O528" i="11" s="1"/>
  <c r="Z527" i="11"/>
  <c r="Y527" i="11"/>
  <c r="X527" i="11"/>
  <c r="W527" i="11"/>
  <c r="V527" i="11"/>
  <c r="S527" i="11"/>
  <c r="R527" i="11"/>
  <c r="Q527" i="11"/>
  <c r="T527" i="11" s="1"/>
  <c r="M527" i="11"/>
  <c r="L527" i="11"/>
  <c r="K527" i="11"/>
  <c r="J527" i="11"/>
  <c r="N527" i="11" s="1"/>
  <c r="O527" i="11" s="1"/>
  <c r="Z526" i="11"/>
  <c r="Y526" i="11"/>
  <c r="X526" i="11"/>
  <c r="W526" i="11"/>
  <c r="V526" i="11"/>
  <c r="S526" i="11"/>
  <c r="R526" i="11"/>
  <c r="Q526" i="11"/>
  <c r="M526" i="11"/>
  <c r="L526" i="11"/>
  <c r="K526" i="11"/>
  <c r="J526" i="11"/>
  <c r="N526" i="11" s="1"/>
  <c r="O526" i="11" s="1"/>
  <c r="Z525" i="11"/>
  <c r="Y525" i="11"/>
  <c r="X525" i="11"/>
  <c r="W525" i="11"/>
  <c r="V525" i="11"/>
  <c r="S525" i="11"/>
  <c r="R525" i="11"/>
  <c r="Q525" i="11"/>
  <c r="T525" i="11" s="1"/>
  <c r="M525" i="11"/>
  <c r="L525" i="11"/>
  <c r="K525" i="11"/>
  <c r="J525" i="11"/>
  <c r="N525" i="11" s="1"/>
  <c r="O525" i="11" s="1"/>
  <c r="Z524" i="11"/>
  <c r="Y524" i="11"/>
  <c r="X524" i="11"/>
  <c r="W524" i="11"/>
  <c r="V524" i="11"/>
  <c r="S524" i="11"/>
  <c r="R524" i="11"/>
  <c r="Q524" i="11"/>
  <c r="M524" i="11"/>
  <c r="L524" i="11"/>
  <c r="K524" i="11"/>
  <c r="J524" i="11"/>
  <c r="N524" i="11" s="1"/>
  <c r="O524" i="11" s="1"/>
  <c r="Z523" i="11"/>
  <c r="Y523" i="11"/>
  <c r="X523" i="11"/>
  <c r="W523" i="11"/>
  <c r="V523" i="11"/>
  <c r="S523" i="11"/>
  <c r="R523" i="11"/>
  <c r="Q523" i="11"/>
  <c r="T523" i="11" s="1"/>
  <c r="M523" i="11"/>
  <c r="L523" i="11"/>
  <c r="K523" i="11"/>
  <c r="J523" i="11"/>
  <c r="N523" i="11" s="1"/>
  <c r="O523" i="11" s="1"/>
  <c r="Z522" i="11"/>
  <c r="Y522" i="11"/>
  <c r="X522" i="11"/>
  <c r="W522" i="11"/>
  <c r="V522" i="11"/>
  <c r="S522" i="11"/>
  <c r="R522" i="11"/>
  <c r="Q522" i="11"/>
  <c r="M522" i="11"/>
  <c r="L522" i="11"/>
  <c r="K522" i="11"/>
  <c r="J522" i="11"/>
  <c r="N522" i="11" s="1"/>
  <c r="O522" i="11" s="1"/>
  <c r="Z521" i="11"/>
  <c r="Y521" i="11"/>
  <c r="X521" i="11"/>
  <c r="W521" i="11"/>
  <c r="V521" i="11"/>
  <c r="S521" i="11"/>
  <c r="R521" i="11"/>
  <c r="Q521" i="11"/>
  <c r="T521" i="11" s="1"/>
  <c r="M521" i="11"/>
  <c r="L521" i="11"/>
  <c r="K521" i="11"/>
  <c r="J521" i="11"/>
  <c r="N521" i="11" s="1"/>
  <c r="O521" i="11" s="1"/>
  <c r="Z520" i="11"/>
  <c r="Y520" i="11"/>
  <c r="X520" i="11"/>
  <c r="W520" i="11"/>
  <c r="V520" i="11"/>
  <c r="S520" i="11"/>
  <c r="R520" i="11"/>
  <c r="Q520" i="11"/>
  <c r="M520" i="11"/>
  <c r="L520" i="11"/>
  <c r="K520" i="11"/>
  <c r="J520" i="11"/>
  <c r="N520" i="11" s="1"/>
  <c r="O520" i="11" s="1"/>
  <c r="Z519" i="11"/>
  <c r="Y519" i="11"/>
  <c r="X519" i="11"/>
  <c r="W519" i="11"/>
  <c r="V519" i="11"/>
  <c r="S519" i="11"/>
  <c r="R519" i="11"/>
  <c r="Q519" i="11"/>
  <c r="T519" i="11" s="1"/>
  <c r="M519" i="11"/>
  <c r="L519" i="11"/>
  <c r="K519" i="11"/>
  <c r="J519" i="11"/>
  <c r="N519" i="11" s="1"/>
  <c r="O519" i="11" s="1"/>
  <c r="Z518" i="11"/>
  <c r="Y518" i="11"/>
  <c r="X518" i="11"/>
  <c r="W518" i="11"/>
  <c r="V518" i="11"/>
  <c r="S518" i="11"/>
  <c r="R518" i="11"/>
  <c r="Q518" i="11"/>
  <c r="M518" i="11"/>
  <c r="L518" i="11"/>
  <c r="K518" i="11"/>
  <c r="J518" i="11"/>
  <c r="N518" i="11" s="1"/>
  <c r="O518" i="11" s="1"/>
  <c r="Z517" i="11"/>
  <c r="Y517" i="11"/>
  <c r="X517" i="11"/>
  <c r="W517" i="11"/>
  <c r="V517" i="11"/>
  <c r="S517" i="11"/>
  <c r="R517" i="11"/>
  <c r="Q517" i="11"/>
  <c r="M517" i="11"/>
  <c r="L517" i="11"/>
  <c r="K517" i="11"/>
  <c r="J517" i="11"/>
  <c r="N517" i="11" s="1"/>
  <c r="O517" i="11" s="1"/>
  <c r="Z516" i="11"/>
  <c r="Y516" i="11"/>
  <c r="X516" i="11"/>
  <c r="W516" i="11"/>
  <c r="V516" i="11"/>
  <c r="S516" i="11"/>
  <c r="R516" i="11"/>
  <c r="Q516" i="11"/>
  <c r="T516" i="11" s="1"/>
  <c r="M516" i="11"/>
  <c r="L516" i="11"/>
  <c r="K516" i="11"/>
  <c r="J516" i="11"/>
  <c r="N516" i="11" s="1"/>
  <c r="O516" i="11" s="1"/>
  <c r="Z515" i="11"/>
  <c r="Y515" i="11"/>
  <c r="X515" i="11"/>
  <c r="W515" i="11"/>
  <c r="V515" i="11"/>
  <c r="S515" i="11"/>
  <c r="R515" i="11"/>
  <c r="Q515" i="11"/>
  <c r="T515" i="11" s="1"/>
  <c r="M515" i="11"/>
  <c r="L515" i="11"/>
  <c r="K515" i="11"/>
  <c r="J515" i="11"/>
  <c r="N515" i="11" s="1"/>
  <c r="O515" i="11" s="1"/>
  <c r="Z514" i="11"/>
  <c r="Y514" i="11"/>
  <c r="X514" i="11"/>
  <c r="W514" i="11"/>
  <c r="V514" i="11"/>
  <c r="S514" i="11"/>
  <c r="R514" i="11"/>
  <c r="Q514" i="11"/>
  <c r="T514" i="11" s="1"/>
  <c r="M514" i="11"/>
  <c r="L514" i="11"/>
  <c r="K514" i="11"/>
  <c r="J514" i="11"/>
  <c r="N514" i="11" s="1"/>
  <c r="O514" i="11" s="1"/>
  <c r="Z513" i="11"/>
  <c r="Y513" i="11"/>
  <c r="X513" i="11"/>
  <c r="W513" i="11"/>
  <c r="V513" i="11"/>
  <c r="S513" i="11"/>
  <c r="R513" i="11"/>
  <c r="Q513" i="11"/>
  <c r="M513" i="11"/>
  <c r="L513" i="11"/>
  <c r="K513" i="11"/>
  <c r="J513" i="11"/>
  <c r="N513" i="11" s="1"/>
  <c r="O513" i="11" s="1"/>
  <c r="Z512" i="11"/>
  <c r="Y512" i="11"/>
  <c r="X512" i="11"/>
  <c r="W512" i="11"/>
  <c r="V512" i="11"/>
  <c r="S512" i="11"/>
  <c r="R512" i="11"/>
  <c r="Q512" i="11"/>
  <c r="M512" i="11"/>
  <c r="L512" i="11"/>
  <c r="K512" i="11"/>
  <c r="J512" i="11"/>
  <c r="N512" i="11" s="1"/>
  <c r="O512" i="11" s="1"/>
  <c r="Z511" i="11"/>
  <c r="Y511" i="11"/>
  <c r="X511" i="11"/>
  <c r="W511" i="11"/>
  <c r="V511" i="11"/>
  <c r="S511" i="11"/>
  <c r="R511" i="11"/>
  <c r="Q511" i="11"/>
  <c r="M511" i="11"/>
  <c r="L511" i="11"/>
  <c r="K511" i="11"/>
  <c r="J511" i="11"/>
  <c r="N511" i="11" s="1"/>
  <c r="O511" i="11" s="1"/>
  <c r="Z510" i="11"/>
  <c r="Y510" i="11"/>
  <c r="X510" i="11"/>
  <c r="W510" i="11"/>
  <c r="V510" i="11"/>
  <c r="S510" i="11"/>
  <c r="R510" i="11"/>
  <c r="Q510" i="11"/>
  <c r="T510" i="11" s="1"/>
  <c r="M510" i="11"/>
  <c r="L510" i="11"/>
  <c r="K510" i="11"/>
  <c r="J510" i="11"/>
  <c r="N510" i="11" s="1"/>
  <c r="O510" i="11" s="1"/>
  <c r="Z509" i="11"/>
  <c r="Y509" i="11"/>
  <c r="X509" i="11"/>
  <c r="W509" i="11"/>
  <c r="V509" i="11"/>
  <c r="S509" i="11"/>
  <c r="R509" i="11"/>
  <c r="Q509" i="11"/>
  <c r="M509" i="11"/>
  <c r="L509" i="11"/>
  <c r="K509" i="11"/>
  <c r="J509" i="11"/>
  <c r="N509" i="11" s="1"/>
  <c r="O509" i="11" s="1"/>
  <c r="Z508" i="11"/>
  <c r="Y508" i="11"/>
  <c r="X508" i="11"/>
  <c r="W508" i="11"/>
  <c r="V508" i="11"/>
  <c r="S508" i="11"/>
  <c r="R508" i="11"/>
  <c r="Q508" i="11"/>
  <c r="T508" i="11" s="1"/>
  <c r="M508" i="11"/>
  <c r="L508" i="11"/>
  <c r="K508" i="11"/>
  <c r="J508" i="11"/>
  <c r="N508" i="11" s="1"/>
  <c r="O508" i="11" s="1"/>
  <c r="Z507" i="11"/>
  <c r="Y507" i="11"/>
  <c r="X507" i="11"/>
  <c r="W507" i="11"/>
  <c r="V507" i="11"/>
  <c r="S507" i="11"/>
  <c r="R507" i="11"/>
  <c r="Q507" i="11"/>
  <c r="T507" i="11" s="1"/>
  <c r="M507" i="11"/>
  <c r="L507" i="11"/>
  <c r="K507" i="11"/>
  <c r="J507" i="11"/>
  <c r="N507" i="11" s="1"/>
  <c r="O507" i="11" s="1"/>
  <c r="Z506" i="11"/>
  <c r="Y506" i="11"/>
  <c r="X506" i="11"/>
  <c r="W506" i="11"/>
  <c r="V506" i="11"/>
  <c r="S506" i="11"/>
  <c r="R506" i="11"/>
  <c r="Q506" i="11"/>
  <c r="M506" i="11"/>
  <c r="L506" i="11"/>
  <c r="K506" i="11"/>
  <c r="J506" i="11"/>
  <c r="N506" i="11" s="1"/>
  <c r="O506" i="11" s="1"/>
  <c r="Z505" i="11"/>
  <c r="Y505" i="11"/>
  <c r="X505" i="11"/>
  <c r="W505" i="11"/>
  <c r="V505" i="11"/>
  <c r="S505" i="11"/>
  <c r="R505" i="11"/>
  <c r="Q505" i="11"/>
  <c r="M505" i="11"/>
  <c r="L505" i="11"/>
  <c r="K505" i="11"/>
  <c r="J505" i="11"/>
  <c r="N505" i="11" s="1"/>
  <c r="O505" i="11" s="1"/>
  <c r="Z504" i="11"/>
  <c r="Y504" i="11"/>
  <c r="X504" i="11"/>
  <c r="W504" i="11"/>
  <c r="V504" i="11"/>
  <c r="S504" i="11"/>
  <c r="R504" i="11"/>
  <c r="Q504" i="11"/>
  <c r="M504" i="11"/>
  <c r="L504" i="11"/>
  <c r="K504" i="11"/>
  <c r="J504" i="11"/>
  <c r="N504" i="11" s="1"/>
  <c r="O504" i="11" s="1"/>
  <c r="Z503" i="11"/>
  <c r="Y503" i="11"/>
  <c r="X503" i="11"/>
  <c r="W503" i="11"/>
  <c r="V503" i="11"/>
  <c r="S503" i="11"/>
  <c r="R503" i="11"/>
  <c r="Q503" i="11"/>
  <c r="M503" i="11"/>
  <c r="L503" i="11"/>
  <c r="K503" i="11"/>
  <c r="J503" i="11"/>
  <c r="N503" i="11" s="1"/>
  <c r="O503" i="11" s="1"/>
  <c r="Z502" i="11"/>
  <c r="Y502" i="11"/>
  <c r="X502" i="11"/>
  <c r="W502" i="11"/>
  <c r="V502" i="11"/>
  <c r="S502" i="11"/>
  <c r="R502" i="11"/>
  <c r="Q502" i="11"/>
  <c r="M502" i="11"/>
  <c r="L502" i="11"/>
  <c r="K502" i="11"/>
  <c r="J502" i="11"/>
  <c r="N502" i="11" s="1"/>
  <c r="O502" i="11" s="1"/>
  <c r="Z501" i="11"/>
  <c r="Y501" i="11"/>
  <c r="X501" i="11"/>
  <c r="W501" i="11"/>
  <c r="V501" i="11"/>
  <c r="S501" i="11"/>
  <c r="R501" i="11"/>
  <c r="Q501" i="11"/>
  <c r="T501" i="11" s="1"/>
  <c r="M501" i="11"/>
  <c r="L501" i="11"/>
  <c r="K501" i="11"/>
  <c r="J501" i="11"/>
  <c r="N501" i="11" s="1"/>
  <c r="O501" i="11" s="1"/>
  <c r="Z500" i="11"/>
  <c r="Y500" i="11"/>
  <c r="X500" i="11"/>
  <c r="W500" i="11"/>
  <c r="V500" i="11"/>
  <c r="S500" i="11"/>
  <c r="R500" i="11"/>
  <c r="Q500" i="11"/>
  <c r="T500" i="11" s="1"/>
  <c r="M500" i="11"/>
  <c r="L500" i="11"/>
  <c r="K500" i="11"/>
  <c r="J500" i="11"/>
  <c r="N500" i="11" s="1"/>
  <c r="O500" i="11" s="1"/>
  <c r="Z499" i="11"/>
  <c r="Y499" i="11"/>
  <c r="X499" i="11"/>
  <c r="W499" i="11"/>
  <c r="V499" i="11"/>
  <c r="S499" i="11"/>
  <c r="R499" i="11"/>
  <c r="Q499" i="11"/>
  <c r="M499" i="11"/>
  <c r="L499" i="11"/>
  <c r="K499" i="11"/>
  <c r="J499" i="11"/>
  <c r="N499" i="11" s="1"/>
  <c r="O499" i="11" s="1"/>
  <c r="Z498" i="11"/>
  <c r="Y498" i="11"/>
  <c r="X498" i="11"/>
  <c r="W498" i="11"/>
  <c r="V498" i="11"/>
  <c r="S498" i="11"/>
  <c r="R498" i="11"/>
  <c r="Q498" i="11"/>
  <c r="M498" i="11"/>
  <c r="L498" i="11"/>
  <c r="K498" i="11"/>
  <c r="J498" i="11"/>
  <c r="N498" i="11" s="1"/>
  <c r="O498" i="11" s="1"/>
  <c r="Z497" i="11"/>
  <c r="Y497" i="11"/>
  <c r="X497" i="11"/>
  <c r="W497" i="11"/>
  <c r="V497" i="11"/>
  <c r="S497" i="11"/>
  <c r="R497" i="11"/>
  <c r="Q497" i="11"/>
  <c r="M497" i="11"/>
  <c r="L497" i="11"/>
  <c r="K497" i="11"/>
  <c r="J497" i="11"/>
  <c r="N497" i="11" s="1"/>
  <c r="O497" i="11" s="1"/>
  <c r="Z496" i="11"/>
  <c r="Y496" i="11"/>
  <c r="X496" i="11"/>
  <c r="W496" i="11"/>
  <c r="V496" i="11"/>
  <c r="S496" i="11"/>
  <c r="R496" i="11"/>
  <c r="Q496" i="11"/>
  <c r="T496" i="11" s="1"/>
  <c r="M496" i="11"/>
  <c r="L496" i="11"/>
  <c r="K496" i="11"/>
  <c r="J496" i="11"/>
  <c r="N496" i="11" s="1"/>
  <c r="O496" i="11" s="1"/>
  <c r="Z495" i="11"/>
  <c r="Y495" i="11"/>
  <c r="X495" i="11"/>
  <c r="W495" i="11"/>
  <c r="V495" i="11"/>
  <c r="S495" i="11"/>
  <c r="R495" i="11"/>
  <c r="Q495" i="11"/>
  <c r="M495" i="11"/>
  <c r="L495" i="11"/>
  <c r="K495" i="11"/>
  <c r="J495" i="11"/>
  <c r="N495" i="11" s="1"/>
  <c r="O495" i="11" s="1"/>
  <c r="Z494" i="11"/>
  <c r="Y494" i="11"/>
  <c r="X494" i="11"/>
  <c r="W494" i="11"/>
  <c r="V494" i="11"/>
  <c r="S494" i="11"/>
  <c r="R494" i="11"/>
  <c r="Q494" i="11"/>
  <c r="M494" i="11"/>
  <c r="L494" i="11"/>
  <c r="K494" i="11"/>
  <c r="J494" i="11"/>
  <c r="N494" i="11" s="1"/>
  <c r="O494" i="11" s="1"/>
  <c r="Z493" i="11"/>
  <c r="Y493" i="11"/>
  <c r="X493" i="11"/>
  <c r="W493" i="11"/>
  <c r="V493" i="11"/>
  <c r="S493" i="11"/>
  <c r="R493" i="11"/>
  <c r="Q493" i="11"/>
  <c r="M493" i="11"/>
  <c r="L493" i="11"/>
  <c r="K493" i="11"/>
  <c r="J493" i="11"/>
  <c r="N493" i="11" s="1"/>
  <c r="O493" i="11" s="1"/>
  <c r="Z492" i="11"/>
  <c r="Y492" i="11"/>
  <c r="X492" i="11"/>
  <c r="W492" i="11"/>
  <c r="V492" i="11"/>
  <c r="S492" i="11"/>
  <c r="R492" i="11"/>
  <c r="Q492" i="11"/>
  <c r="M492" i="11"/>
  <c r="L492" i="11"/>
  <c r="K492" i="11"/>
  <c r="J492" i="11"/>
  <c r="N492" i="11" s="1"/>
  <c r="O492" i="11" s="1"/>
  <c r="Z491" i="11"/>
  <c r="Y491" i="11"/>
  <c r="X491" i="11"/>
  <c r="W491" i="11"/>
  <c r="V491" i="11"/>
  <c r="S491" i="11"/>
  <c r="R491" i="11"/>
  <c r="Q491" i="11"/>
  <c r="T491" i="11" s="1"/>
  <c r="M491" i="11"/>
  <c r="L491" i="11"/>
  <c r="K491" i="11"/>
  <c r="J491" i="11"/>
  <c r="N491" i="11" s="1"/>
  <c r="O491" i="11" s="1"/>
  <c r="Z490" i="11"/>
  <c r="Y490" i="11"/>
  <c r="X490" i="11"/>
  <c r="W490" i="11"/>
  <c r="V490" i="11"/>
  <c r="S490" i="11"/>
  <c r="R490" i="11"/>
  <c r="Q490" i="11"/>
  <c r="M490" i="11"/>
  <c r="L490" i="11"/>
  <c r="K490" i="11"/>
  <c r="J490" i="11"/>
  <c r="N490" i="11" s="1"/>
  <c r="O490" i="11" s="1"/>
  <c r="Z489" i="11"/>
  <c r="Y489" i="11"/>
  <c r="X489" i="11"/>
  <c r="W489" i="11"/>
  <c r="V489" i="11"/>
  <c r="S489" i="11"/>
  <c r="R489" i="11"/>
  <c r="Q489" i="11"/>
  <c r="M489" i="11"/>
  <c r="L489" i="11"/>
  <c r="K489" i="11"/>
  <c r="J489" i="11"/>
  <c r="N489" i="11" s="1"/>
  <c r="O489" i="11" s="1"/>
  <c r="Z488" i="11"/>
  <c r="Y488" i="11"/>
  <c r="X488" i="11"/>
  <c r="W488" i="11"/>
  <c r="V488" i="11"/>
  <c r="S488" i="11"/>
  <c r="R488" i="11"/>
  <c r="Q488" i="11"/>
  <c r="M488" i="11"/>
  <c r="L488" i="11"/>
  <c r="K488" i="11"/>
  <c r="J488" i="11"/>
  <c r="N488" i="11" s="1"/>
  <c r="O488" i="11" s="1"/>
  <c r="Z487" i="11"/>
  <c r="Y487" i="11"/>
  <c r="X487" i="11"/>
  <c r="W487" i="11"/>
  <c r="V487" i="11"/>
  <c r="S487" i="11"/>
  <c r="R487" i="11"/>
  <c r="Q487" i="11"/>
  <c r="M487" i="11"/>
  <c r="L487" i="11"/>
  <c r="K487" i="11"/>
  <c r="J487" i="11"/>
  <c r="N487" i="11" s="1"/>
  <c r="O487" i="11" s="1"/>
  <c r="Z486" i="11"/>
  <c r="Y486" i="11"/>
  <c r="X486" i="11"/>
  <c r="W486" i="11"/>
  <c r="V486" i="11"/>
  <c r="S486" i="11"/>
  <c r="R486" i="11"/>
  <c r="Q486" i="11"/>
  <c r="T486" i="11" s="1"/>
  <c r="M486" i="11"/>
  <c r="L486" i="11"/>
  <c r="K486" i="11"/>
  <c r="J486" i="11"/>
  <c r="N486" i="11" s="1"/>
  <c r="O486" i="11" s="1"/>
  <c r="Z485" i="11"/>
  <c r="Y485" i="11"/>
  <c r="X485" i="11"/>
  <c r="W485" i="11"/>
  <c r="V485" i="11"/>
  <c r="S485" i="11"/>
  <c r="R485" i="11"/>
  <c r="Q485" i="11"/>
  <c r="T485" i="11" s="1"/>
  <c r="M485" i="11"/>
  <c r="L485" i="11"/>
  <c r="K485" i="11"/>
  <c r="J485" i="11"/>
  <c r="N485" i="11" s="1"/>
  <c r="O485" i="11" s="1"/>
  <c r="Z484" i="11"/>
  <c r="Y484" i="11"/>
  <c r="X484" i="11"/>
  <c r="W484" i="11"/>
  <c r="V484" i="11"/>
  <c r="S484" i="11"/>
  <c r="R484" i="11"/>
  <c r="Q484" i="11"/>
  <c r="M484" i="11"/>
  <c r="L484" i="11"/>
  <c r="K484" i="11"/>
  <c r="J484" i="11"/>
  <c r="N484" i="11" s="1"/>
  <c r="O484" i="11" s="1"/>
  <c r="Z483" i="11"/>
  <c r="Y483" i="11"/>
  <c r="X483" i="11"/>
  <c r="W483" i="11"/>
  <c r="V483" i="11"/>
  <c r="S483" i="11"/>
  <c r="R483" i="11"/>
  <c r="Q483" i="11"/>
  <c r="M483" i="11"/>
  <c r="L483" i="11"/>
  <c r="K483" i="11"/>
  <c r="J483" i="11"/>
  <c r="N483" i="11" s="1"/>
  <c r="O483" i="11" s="1"/>
  <c r="Z482" i="11"/>
  <c r="Y482" i="11"/>
  <c r="X482" i="11"/>
  <c r="W482" i="11"/>
  <c r="V482" i="11"/>
  <c r="S482" i="11"/>
  <c r="R482" i="11"/>
  <c r="Q482" i="11"/>
  <c r="M482" i="11"/>
  <c r="L482" i="11"/>
  <c r="K482" i="11"/>
  <c r="J482" i="11"/>
  <c r="N482" i="11" s="1"/>
  <c r="O482" i="11" s="1"/>
  <c r="Z481" i="11"/>
  <c r="Y481" i="11"/>
  <c r="X481" i="11"/>
  <c r="W481" i="11"/>
  <c r="V481" i="11"/>
  <c r="S481" i="11"/>
  <c r="R481" i="11"/>
  <c r="Q481" i="11"/>
  <c r="M481" i="11"/>
  <c r="L481" i="11"/>
  <c r="K481" i="11"/>
  <c r="J481" i="11"/>
  <c r="N481" i="11" s="1"/>
  <c r="O481" i="11" s="1"/>
  <c r="Z480" i="11"/>
  <c r="Y480" i="11"/>
  <c r="X480" i="11"/>
  <c r="W480" i="11"/>
  <c r="V480" i="11"/>
  <c r="S480" i="11"/>
  <c r="R480" i="11"/>
  <c r="Q480" i="11"/>
  <c r="T480" i="11" s="1"/>
  <c r="M480" i="11"/>
  <c r="L480" i="11"/>
  <c r="K480" i="11"/>
  <c r="J480" i="11"/>
  <c r="N480" i="11" s="1"/>
  <c r="O480" i="11" s="1"/>
  <c r="Z479" i="11"/>
  <c r="Y479" i="11"/>
  <c r="X479" i="11"/>
  <c r="W479" i="11"/>
  <c r="V479" i="11"/>
  <c r="S479" i="11"/>
  <c r="R479" i="11"/>
  <c r="Q479" i="11"/>
  <c r="M479" i="11"/>
  <c r="L479" i="11"/>
  <c r="K479" i="11"/>
  <c r="J479" i="11"/>
  <c r="N479" i="11" s="1"/>
  <c r="O479" i="11" s="1"/>
  <c r="Z478" i="11"/>
  <c r="Y478" i="11"/>
  <c r="X478" i="11"/>
  <c r="W478" i="11"/>
  <c r="V478" i="11"/>
  <c r="S478" i="11"/>
  <c r="R478" i="11"/>
  <c r="Q478" i="11"/>
  <c r="M478" i="11"/>
  <c r="L478" i="11"/>
  <c r="K478" i="11"/>
  <c r="J478" i="11"/>
  <c r="N478" i="11" s="1"/>
  <c r="O478" i="11" s="1"/>
  <c r="Z477" i="11"/>
  <c r="Y477" i="11"/>
  <c r="X477" i="11"/>
  <c r="W477" i="11"/>
  <c r="V477" i="11"/>
  <c r="S477" i="11"/>
  <c r="R477" i="11"/>
  <c r="Q477" i="11"/>
  <c r="M477" i="11"/>
  <c r="L477" i="11"/>
  <c r="K477" i="11"/>
  <c r="J477" i="11"/>
  <c r="N477" i="11" s="1"/>
  <c r="O477" i="11" s="1"/>
  <c r="Z476" i="11"/>
  <c r="Y476" i="11"/>
  <c r="X476" i="11"/>
  <c r="W476" i="11"/>
  <c r="V476" i="11"/>
  <c r="S476" i="11"/>
  <c r="R476" i="11"/>
  <c r="Q476" i="11"/>
  <c r="M476" i="11"/>
  <c r="L476" i="11"/>
  <c r="K476" i="11"/>
  <c r="J476" i="11"/>
  <c r="N476" i="11" s="1"/>
  <c r="O476" i="11" s="1"/>
  <c r="Z475" i="11"/>
  <c r="Y475" i="11"/>
  <c r="X475" i="11"/>
  <c r="W475" i="11"/>
  <c r="V475" i="11"/>
  <c r="S475" i="11"/>
  <c r="R475" i="11"/>
  <c r="Q475" i="11"/>
  <c r="T475" i="11" s="1"/>
  <c r="M475" i="11"/>
  <c r="L475" i="11"/>
  <c r="K475" i="11"/>
  <c r="J475" i="11"/>
  <c r="N475" i="11" s="1"/>
  <c r="O475" i="11" s="1"/>
  <c r="Z474" i="11"/>
  <c r="Y474" i="11"/>
  <c r="X474" i="11"/>
  <c r="W474" i="11"/>
  <c r="V474" i="11"/>
  <c r="S474" i="11"/>
  <c r="R474" i="11"/>
  <c r="Q474" i="11"/>
  <c r="T474" i="11" s="1"/>
  <c r="M474" i="11"/>
  <c r="L474" i="11"/>
  <c r="K474" i="11"/>
  <c r="J474" i="11"/>
  <c r="N474" i="11" s="1"/>
  <c r="O474" i="11" s="1"/>
  <c r="Z473" i="11"/>
  <c r="Y473" i="11"/>
  <c r="X473" i="11"/>
  <c r="W473" i="11"/>
  <c r="V473" i="11"/>
  <c r="S473" i="11"/>
  <c r="R473" i="11"/>
  <c r="Q473" i="11"/>
  <c r="T473" i="11" s="1"/>
  <c r="M473" i="11"/>
  <c r="L473" i="11"/>
  <c r="K473" i="11"/>
  <c r="J473" i="11"/>
  <c r="N473" i="11" s="1"/>
  <c r="O473" i="11" s="1"/>
  <c r="Z472" i="11"/>
  <c r="Y472" i="11"/>
  <c r="X472" i="11"/>
  <c r="W472" i="11"/>
  <c r="V472" i="11"/>
  <c r="S472" i="11"/>
  <c r="R472" i="11"/>
  <c r="Q472" i="11"/>
  <c r="T472" i="11" s="1"/>
  <c r="M472" i="11"/>
  <c r="L472" i="11"/>
  <c r="K472" i="11"/>
  <c r="J472" i="11"/>
  <c r="N472" i="11" s="1"/>
  <c r="O472" i="11" s="1"/>
  <c r="Z471" i="11"/>
  <c r="Y471" i="11"/>
  <c r="X471" i="11"/>
  <c r="W471" i="11"/>
  <c r="V471" i="11"/>
  <c r="S471" i="11"/>
  <c r="R471" i="11"/>
  <c r="Q471" i="11"/>
  <c r="M471" i="11"/>
  <c r="L471" i="11"/>
  <c r="K471" i="11"/>
  <c r="J471" i="11"/>
  <c r="N471" i="11" s="1"/>
  <c r="O471" i="11" s="1"/>
  <c r="Z470" i="11"/>
  <c r="Y470" i="11"/>
  <c r="X470" i="11"/>
  <c r="W470" i="11"/>
  <c r="V470" i="11"/>
  <c r="S470" i="11"/>
  <c r="R470" i="11"/>
  <c r="Q470" i="11"/>
  <c r="T470" i="11" s="1"/>
  <c r="M470" i="11"/>
  <c r="L470" i="11"/>
  <c r="K470" i="11"/>
  <c r="J470" i="11"/>
  <c r="N470" i="11" s="1"/>
  <c r="O470" i="11" s="1"/>
  <c r="Z469" i="11"/>
  <c r="Y469" i="11"/>
  <c r="X469" i="11"/>
  <c r="W469" i="11"/>
  <c r="V469" i="11"/>
  <c r="S469" i="11"/>
  <c r="R469" i="11"/>
  <c r="Q469" i="11"/>
  <c r="M469" i="11"/>
  <c r="L469" i="11"/>
  <c r="K469" i="11"/>
  <c r="J469" i="11"/>
  <c r="N469" i="11" s="1"/>
  <c r="O469" i="11" s="1"/>
  <c r="Z468" i="11"/>
  <c r="Y468" i="11"/>
  <c r="X468" i="11"/>
  <c r="W468" i="11"/>
  <c r="V468" i="11"/>
  <c r="S468" i="11"/>
  <c r="R468" i="11"/>
  <c r="Q468" i="11"/>
  <c r="M468" i="11"/>
  <c r="L468" i="11"/>
  <c r="K468" i="11"/>
  <c r="J468" i="11"/>
  <c r="N468" i="11" s="1"/>
  <c r="O468" i="11" s="1"/>
  <c r="Z467" i="11"/>
  <c r="Y467" i="11"/>
  <c r="X467" i="11"/>
  <c r="W467" i="11"/>
  <c r="V467" i="11"/>
  <c r="S467" i="11"/>
  <c r="R467" i="11"/>
  <c r="Q467" i="11"/>
  <c r="M467" i="11"/>
  <c r="L467" i="11"/>
  <c r="K467" i="11"/>
  <c r="J467" i="11"/>
  <c r="N467" i="11" s="1"/>
  <c r="O467" i="11" s="1"/>
  <c r="Z466" i="11"/>
  <c r="Y466" i="11"/>
  <c r="X466" i="11"/>
  <c r="W466" i="11"/>
  <c r="V466" i="11"/>
  <c r="S466" i="11"/>
  <c r="R466" i="11"/>
  <c r="Q466" i="11"/>
  <c r="M466" i="11"/>
  <c r="L466" i="11"/>
  <c r="K466" i="11"/>
  <c r="J466" i="11"/>
  <c r="N466" i="11" s="1"/>
  <c r="O466" i="11" s="1"/>
  <c r="Z465" i="11"/>
  <c r="Y465" i="11"/>
  <c r="X465" i="11"/>
  <c r="W465" i="11"/>
  <c r="V465" i="11"/>
  <c r="S465" i="11"/>
  <c r="R465" i="11"/>
  <c r="Q465" i="11"/>
  <c r="T465" i="11" s="1"/>
  <c r="M465" i="11"/>
  <c r="L465" i="11"/>
  <c r="K465" i="11"/>
  <c r="J465" i="11"/>
  <c r="N465" i="11" s="1"/>
  <c r="O465" i="11" s="1"/>
  <c r="Z464" i="11"/>
  <c r="Y464" i="11"/>
  <c r="X464" i="11"/>
  <c r="W464" i="11"/>
  <c r="V464" i="11"/>
  <c r="S464" i="11"/>
  <c r="R464" i="11"/>
  <c r="Q464" i="11"/>
  <c r="T464" i="11" s="1"/>
  <c r="M464" i="11"/>
  <c r="L464" i="11"/>
  <c r="K464" i="11"/>
  <c r="J464" i="11"/>
  <c r="N464" i="11" s="1"/>
  <c r="O464" i="11" s="1"/>
  <c r="Z463" i="11"/>
  <c r="Y463" i="11"/>
  <c r="X463" i="11"/>
  <c r="W463" i="11"/>
  <c r="V463" i="11"/>
  <c r="S463" i="11"/>
  <c r="R463" i="11"/>
  <c r="Q463" i="11"/>
  <c r="M463" i="11"/>
  <c r="L463" i="11"/>
  <c r="K463" i="11"/>
  <c r="J463" i="11"/>
  <c r="N463" i="11" s="1"/>
  <c r="O463" i="11" s="1"/>
  <c r="Z462" i="11"/>
  <c r="Y462" i="11"/>
  <c r="X462" i="11"/>
  <c r="W462" i="11"/>
  <c r="V462" i="11"/>
  <c r="S462" i="11"/>
  <c r="R462" i="11"/>
  <c r="Q462" i="11"/>
  <c r="M462" i="11"/>
  <c r="L462" i="11"/>
  <c r="K462" i="11"/>
  <c r="J462" i="11"/>
  <c r="N462" i="11" s="1"/>
  <c r="O462" i="11" s="1"/>
  <c r="Z461" i="11"/>
  <c r="Y461" i="11"/>
  <c r="X461" i="11"/>
  <c r="W461" i="11"/>
  <c r="V461" i="11"/>
  <c r="S461" i="11"/>
  <c r="R461" i="11"/>
  <c r="Q461" i="11"/>
  <c r="T461" i="11" s="1"/>
  <c r="M461" i="11"/>
  <c r="L461" i="11"/>
  <c r="K461" i="11"/>
  <c r="J461" i="11"/>
  <c r="N461" i="11" s="1"/>
  <c r="O461" i="11" s="1"/>
  <c r="Z460" i="11"/>
  <c r="Y460" i="11"/>
  <c r="X460" i="11"/>
  <c r="W460" i="11"/>
  <c r="V460" i="11"/>
  <c r="S460" i="11"/>
  <c r="R460" i="11"/>
  <c r="Q460" i="11"/>
  <c r="M460" i="11"/>
  <c r="L460" i="11"/>
  <c r="K460" i="11"/>
  <c r="J460" i="11"/>
  <c r="N460" i="11" s="1"/>
  <c r="O460" i="11" s="1"/>
  <c r="Z459" i="11"/>
  <c r="Y459" i="11"/>
  <c r="X459" i="11"/>
  <c r="W459" i="11"/>
  <c r="V459" i="11"/>
  <c r="S459" i="11"/>
  <c r="R459" i="11"/>
  <c r="Q459" i="11"/>
  <c r="M459" i="11"/>
  <c r="L459" i="11"/>
  <c r="K459" i="11"/>
  <c r="J459" i="11"/>
  <c r="N459" i="11" s="1"/>
  <c r="O459" i="11" s="1"/>
  <c r="Z458" i="11"/>
  <c r="Y458" i="11"/>
  <c r="X458" i="11"/>
  <c r="W458" i="11"/>
  <c r="V458" i="11"/>
  <c r="S458" i="11"/>
  <c r="R458" i="11"/>
  <c r="Q458" i="11"/>
  <c r="T458" i="11" s="1"/>
  <c r="M458" i="11"/>
  <c r="L458" i="11"/>
  <c r="K458" i="11"/>
  <c r="J458" i="11"/>
  <c r="N458" i="11" s="1"/>
  <c r="O458" i="11" s="1"/>
  <c r="Z457" i="11"/>
  <c r="Y457" i="11"/>
  <c r="X457" i="11"/>
  <c r="W457" i="11"/>
  <c r="V457" i="11"/>
  <c r="S457" i="11"/>
  <c r="R457" i="11"/>
  <c r="Q457" i="11"/>
  <c r="M457" i="11"/>
  <c r="L457" i="11"/>
  <c r="K457" i="11"/>
  <c r="J457" i="11"/>
  <c r="N457" i="11" s="1"/>
  <c r="O457" i="11" s="1"/>
  <c r="Z456" i="11"/>
  <c r="Y456" i="11"/>
  <c r="X456" i="11"/>
  <c r="W456" i="11"/>
  <c r="V456" i="11"/>
  <c r="S456" i="11"/>
  <c r="R456" i="11"/>
  <c r="Q456" i="11"/>
  <c r="M456" i="11"/>
  <c r="L456" i="11"/>
  <c r="K456" i="11"/>
  <c r="J456" i="11"/>
  <c r="N456" i="11" s="1"/>
  <c r="O456" i="11" s="1"/>
  <c r="Z455" i="11"/>
  <c r="Y455" i="11"/>
  <c r="X455" i="11"/>
  <c r="W455" i="11"/>
  <c r="V455" i="11"/>
  <c r="S455" i="11"/>
  <c r="R455" i="11"/>
  <c r="Q455" i="11"/>
  <c r="M455" i="11"/>
  <c r="L455" i="11"/>
  <c r="K455" i="11"/>
  <c r="J455" i="11"/>
  <c r="N455" i="11" s="1"/>
  <c r="O455" i="11" s="1"/>
  <c r="Z454" i="11"/>
  <c r="Y454" i="11"/>
  <c r="X454" i="11"/>
  <c r="W454" i="11"/>
  <c r="V454" i="11"/>
  <c r="S454" i="11"/>
  <c r="R454" i="11"/>
  <c r="Q454" i="11"/>
  <c r="M454" i="11"/>
  <c r="L454" i="11"/>
  <c r="K454" i="11"/>
  <c r="J454" i="11"/>
  <c r="N454" i="11" s="1"/>
  <c r="O454" i="11" s="1"/>
  <c r="Z453" i="11"/>
  <c r="Y453" i="11"/>
  <c r="X453" i="11"/>
  <c r="W453" i="11"/>
  <c r="V453" i="11"/>
  <c r="S453" i="11"/>
  <c r="R453" i="11"/>
  <c r="Q453" i="11"/>
  <c r="T453" i="11" s="1"/>
  <c r="M453" i="11"/>
  <c r="L453" i="11"/>
  <c r="K453" i="11"/>
  <c r="J453" i="11"/>
  <c r="N453" i="11" s="1"/>
  <c r="O453" i="11" s="1"/>
  <c r="Z452" i="11"/>
  <c r="Y452" i="11"/>
  <c r="X452" i="11"/>
  <c r="W452" i="11"/>
  <c r="V452" i="11"/>
  <c r="S452" i="11"/>
  <c r="R452" i="11"/>
  <c r="Q452" i="11"/>
  <c r="T452" i="11" s="1"/>
  <c r="M452" i="11"/>
  <c r="L452" i="11"/>
  <c r="K452" i="11"/>
  <c r="J452" i="11"/>
  <c r="N452" i="11" s="1"/>
  <c r="O452" i="11" s="1"/>
  <c r="Z451" i="11"/>
  <c r="Y451" i="11"/>
  <c r="X451" i="11"/>
  <c r="W451" i="11"/>
  <c r="V451" i="11"/>
  <c r="S451" i="11"/>
  <c r="R451" i="11"/>
  <c r="Q451" i="11"/>
  <c r="M451" i="11"/>
  <c r="L451" i="11"/>
  <c r="K451" i="11"/>
  <c r="J451" i="11"/>
  <c r="N451" i="11" s="1"/>
  <c r="O451" i="11" s="1"/>
  <c r="Z450" i="11"/>
  <c r="Y450" i="11"/>
  <c r="X450" i="11"/>
  <c r="W450" i="11"/>
  <c r="V450" i="11"/>
  <c r="S450" i="11"/>
  <c r="R450" i="11"/>
  <c r="Q450" i="11"/>
  <c r="M450" i="11"/>
  <c r="L450" i="11"/>
  <c r="K450" i="11"/>
  <c r="J450" i="11"/>
  <c r="N450" i="11" s="1"/>
  <c r="O450" i="11" s="1"/>
  <c r="Z449" i="11"/>
  <c r="Y449" i="11"/>
  <c r="X449" i="11"/>
  <c r="W449" i="11"/>
  <c r="V449" i="11"/>
  <c r="S449" i="11"/>
  <c r="R449" i="11"/>
  <c r="Q449" i="11"/>
  <c r="M449" i="11"/>
  <c r="L449" i="11"/>
  <c r="K449" i="11"/>
  <c r="J449" i="11"/>
  <c r="N449" i="11" s="1"/>
  <c r="O449" i="11" s="1"/>
  <c r="Z448" i="11"/>
  <c r="Y448" i="11"/>
  <c r="X448" i="11"/>
  <c r="W448" i="11"/>
  <c r="V448" i="11"/>
  <c r="S448" i="11"/>
  <c r="R448" i="11"/>
  <c r="Q448" i="11"/>
  <c r="M448" i="11"/>
  <c r="L448" i="11"/>
  <c r="K448" i="11"/>
  <c r="J448" i="11"/>
  <c r="N448" i="11" s="1"/>
  <c r="O448" i="11" s="1"/>
  <c r="Z447" i="11"/>
  <c r="Y447" i="11"/>
  <c r="X447" i="11"/>
  <c r="W447" i="11"/>
  <c r="V447" i="11"/>
  <c r="S447" i="11"/>
  <c r="R447" i="11"/>
  <c r="Q447" i="11"/>
  <c r="M447" i="11"/>
  <c r="L447" i="11"/>
  <c r="K447" i="11"/>
  <c r="J447" i="11"/>
  <c r="N447" i="11" s="1"/>
  <c r="O447" i="11" s="1"/>
  <c r="Z446" i="11"/>
  <c r="Y446" i="11"/>
  <c r="X446" i="11"/>
  <c r="W446" i="11"/>
  <c r="V446" i="11"/>
  <c r="S446" i="11"/>
  <c r="R446" i="11"/>
  <c r="Q446" i="11"/>
  <c r="T446" i="11" s="1"/>
  <c r="M446" i="11"/>
  <c r="L446" i="11"/>
  <c r="K446" i="11"/>
  <c r="J446" i="11"/>
  <c r="N446" i="11" s="1"/>
  <c r="O446" i="11" s="1"/>
  <c r="Z445" i="11"/>
  <c r="Y445" i="11"/>
  <c r="X445" i="11"/>
  <c r="W445" i="11"/>
  <c r="V445" i="11"/>
  <c r="S445" i="11"/>
  <c r="R445" i="11"/>
  <c r="Q445" i="11"/>
  <c r="M445" i="11"/>
  <c r="L445" i="11"/>
  <c r="K445" i="11"/>
  <c r="J445" i="11"/>
  <c r="N445" i="11" s="1"/>
  <c r="O445" i="11" s="1"/>
  <c r="Z444" i="11"/>
  <c r="Y444" i="11"/>
  <c r="X444" i="11"/>
  <c r="W444" i="11"/>
  <c r="V444" i="11"/>
  <c r="S444" i="11"/>
  <c r="R444" i="11"/>
  <c r="Q444" i="11"/>
  <c r="M444" i="11"/>
  <c r="L444" i="11"/>
  <c r="K444" i="11"/>
  <c r="J444" i="11"/>
  <c r="N444" i="11" s="1"/>
  <c r="O444" i="11" s="1"/>
  <c r="Z443" i="11"/>
  <c r="Y443" i="11"/>
  <c r="X443" i="11"/>
  <c r="W443" i="11"/>
  <c r="V443" i="11"/>
  <c r="S443" i="11"/>
  <c r="R443" i="11"/>
  <c r="Q443" i="11"/>
  <c r="M443" i="11"/>
  <c r="L443" i="11"/>
  <c r="K443" i="11"/>
  <c r="J443" i="11"/>
  <c r="N443" i="11" s="1"/>
  <c r="O443" i="11" s="1"/>
  <c r="Z442" i="11"/>
  <c r="Y442" i="11"/>
  <c r="X442" i="11"/>
  <c r="W442" i="11"/>
  <c r="V442" i="11"/>
  <c r="S442" i="11"/>
  <c r="R442" i="11"/>
  <c r="Q442" i="11"/>
  <c r="M442" i="11"/>
  <c r="L442" i="11"/>
  <c r="K442" i="11"/>
  <c r="J442" i="11"/>
  <c r="N442" i="11" s="1"/>
  <c r="O442" i="11" s="1"/>
  <c r="Z441" i="11"/>
  <c r="Y441" i="11"/>
  <c r="X441" i="11"/>
  <c r="W441" i="11"/>
  <c r="V441" i="11"/>
  <c r="S441" i="11"/>
  <c r="R441" i="11"/>
  <c r="Q441" i="11"/>
  <c r="M441" i="11"/>
  <c r="L441" i="11"/>
  <c r="K441" i="11"/>
  <c r="J441" i="11"/>
  <c r="N441" i="11" s="1"/>
  <c r="O441" i="11" s="1"/>
  <c r="Z440" i="11"/>
  <c r="Y440" i="11"/>
  <c r="X440" i="11"/>
  <c r="W440" i="11"/>
  <c r="V440" i="11"/>
  <c r="S440" i="11"/>
  <c r="R440" i="11"/>
  <c r="Q440" i="11"/>
  <c r="T440" i="11" s="1"/>
  <c r="M440" i="11"/>
  <c r="L440" i="11"/>
  <c r="K440" i="11"/>
  <c r="J440" i="11"/>
  <c r="N440" i="11" s="1"/>
  <c r="O440" i="11" s="1"/>
  <c r="Z439" i="11"/>
  <c r="Y439" i="11"/>
  <c r="X439" i="11"/>
  <c r="W439" i="11"/>
  <c r="V439" i="11"/>
  <c r="S439" i="11"/>
  <c r="R439" i="11"/>
  <c r="Q439" i="11"/>
  <c r="M439" i="11"/>
  <c r="L439" i="11"/>
  <c r="K439" i="11"/>
  <c r="J439" i="11"/>
  <c r="N439" i="11" s="1"/>
  <c r="O439" i="11" s="1"/>
  <c r="Z438" i="11"/>
  <c r="Y438" i="11"/>
  <c r="X438" i="11"/>
  <c r="W438" i="11"/>
  <c r="V438" i="11"/>
  <c r="S438" i="11"/>
  <c r="R438" i="11"/>
  <c r="Q438" i="11"/>
  <c r="T438" i="11" s="1"/>
  <c r="M438" i="11"/>
  <c r="L438" i="11"/>
  <c r="K438" i="11"/>
  <c r="J438" i="11"/>
  <c r="N438" i="11" s="1"/>
  <c r="O438" i="11" s="1"/>
  <c r="Z437" i="11"/>
  <c r="Y437" i="11"/>
  <c r="X437" i="11"/>
  <c r="W437" i="11"/>
  <c r="V437" i="11"/>
  <c r="S437" i="11"/>
  <c r="R437" i="11"/>
  <c r="Q437" i="11"/>
  <c r="M437" i="11"/>
  <c r="L437" i="11"/>
  <c r="K437" i="11"/>
  <c r="J437" i="11"/>
  <c r="N437" i="11" s="1"/>
  <c r="O437" i="11" s="1"/>
  <c r="Z436" i="11"/>
  <c r="Y436" i="11"/>
  <c r="X436" i="11"/>
  <c r="W436" i="11"/>
  <c r="V436" i="11"/>
  <c r="S436" i="11"/>
  <c r="R436" i="11"/>
  <c r="Q436" i="11"/>
  <c r="M436" i="11"/>
  <c r="L436" i="11"/>
  <c r="K436" i="11"/>
  <c r="J436" i="11"/>
  <c r="N436" i="11" s="1"/>
  <c r="O436" i="11" s="1"/>
  <c r="Z435" i="11"/>
  <c r="Y435" i="11"/>
  <c r="X435" i="11"/>
  <c r="W435" i="11"/>
  <c r="V435" i="11"/>
  <c r="S435" i="11"/>
  <c r="R435" i="11"/>
  <c r="Q435" i="11"/>
  <c r="T435" i="11" s="1"/>
  <c r="M435" i="11"/>
  <c r="L435" i="11"/>
  <c r="K435" i="11"/>
  <c r="J435" i="11"/>
  <c r="N435" i="11" s="1"/>
  <c r="O435" i="11" s="1"/>
  <c r="Z434" i="11"/>
  <c r="Y434" i="11"/>
  <c r="X434" i="11"/>
  <c r="W434" i="11"/>
  <c r="V434" i="11"/>
  <c r="S434" i="11"/>
  <c r="R434" i="11"/>
  <c r="Q434" i="11"/>
  <c r="M434" i="11"/>
  <c r="L434" i="11"/>
  <c r="K434" i="11"/>
  <c r="J434" i="11"/>
  <c r="N434" i="11" s="1"/>
  <c r="O434" i="11" s="1"/>
  <c r="Z433" i="11"/>
  <c r="Y433" i="11"/>
  <c r="X433" i="11"/>
  <c r="W433" i="11"/>
  <c r="V433" i="11"/>
  <c r="S433" i="11"/>
  <c r="R433" i="11"/>
  <c r="Q433" i="11"/>
  <c r="T433" i="11" s="1"/>
  <c r="M433" i="11"/>
  <c r="L433" i="11"/>
  <c r="K433" i="11"/>
  <c r="J433" i="11"/>
  <c r="N433" i="11" s="1"/>
  <c r="O433" i="11" s="1"/>
  <c r="Z432" i="11"/>
  <c r="Y432" i="11"/>
  <c r="X432" i="11"/>
  <c r="W432" i="11"/>
  <c r="V432" i="11"/>
  <c r="S432" i="11"/>
  <c r="R432" i="11"/>
  <c r="Q432" i="11"/>
  <c r="T432" i="11" s="1"/>
  <c r="M432" i="11"/>
  <c r="L432" i="11"/>
  <c r="K432" i="11"/>
  <c r="J432" i="11"/>
  <c r="N432" i="11" s="1"/>
  <c r="O432" i="11" s="1"/>
  <c r="Z431" i="11"/>
  <c r="Y431" i="11"/>
  <c r="X431" i="11"/>
  <c r="W431" i="11"/>
  <c r="V431" i="11"/>
  <c r="S431" i="11"/>
  <c r="R431" i="11"/>
  <c r="Q431" i="11"/>
  <c r="T431" i="11" s="1"/>
  <c r="M431" i="11"/>
  <c r="L431" i="11"/>
  <c r="K431" i="11"/>
  <c r="J431" i="11"/>
  <c r="N431" i="11" s="1"/>
  <c r="O431" i="11" s="1"/>
  <c r="Z430" i="11"/>
  <c r="Y430" i="11"/>
  <c r="X430" i="11"/>
  <c r="W430" i="11"/>
  <c r="V430" i="11"/>
  <c r="S430" i="11"/>
  <c r="R430" i="11"/>
  <c r="Q430" i="11"/>
  <c r="M430" i="11"/>
  <c r="L430" i="11"/>
  <c r="K430" i="11"/>
  <c r="J430" i="11"/>
  <c r="N430" i="11" s="1"/>
  <c r="O430" i="11" s="1"/>
  <c r="Z429" i="11"/>
  <c r="Y429" i="11"/>
  <c r="X429" i="11"/>
  <c r="W429" i="11"/>
  <c r="V429" i="11"/>
  <c r="S429" i="11"/>
  <c r="R429" i="11"/>
  <c r="Q429" i="11"/>
  <c r="T429" i="11" s="1"/>
  <c r="M429" i="11"/>
  <c r="L429" i="11"/>
  <c r="K429" i="11"/>
  <c r="J429" i="11"/>
  <c r="N429" i="11" s="1"/>
  <c r="O429" i="11" s="1"/>
  <c r="Z428" i="11"/>
  <c r="Y428" i="11"/>
  <c r="X428" i="11"/>
  <c r="W428" i="11"/>
  <c r="V428" i="11"/>
  <c r="S428" i="11"/>
  <c r="R428" i="11"/>
  <c r="Q428" i="11"/>
  <c r="M428" i="11"/>
  <c r="L428" i="11"/>
  <c r="K428" i="11"/>
  <c r="J428" i="11"/>
  <c r="N428" i="11" s="1"/>
  <c r="O428" i="11" s="1"/>
  <c r="Z427" i="11"/>
  <c r="Y427" i="11"/>
  <c r="X427" i="11"/>
  <c r="W427" i="11"/>
  <c r="V427" i="11"/>
  <c r="S427" i="11"/>
  <c r="R427" i="11"/>
  <c r="Q427" i="11"/>
  <c r="T427" i="11" s="1"/>
  <c r="M427" i="11"/>
  <c r="L427" i="11"/>
  <c r="K427" i="11"/>
  <c r="J427" i="11"/>
  <c r="N427" i="11" s="1"/>
  <c r="O427" i="11" s="1"/>
  <c r="Z426" i="11"/>
  <c r="Y426" i="11"/>
  <c r="X426" i="11"/>
  <c r="W426" i="11"/>
  <c r="V426" i="11"/>
  <c r="S426" i="11"/>
  <c r="R426" i="11"/>
  <c r="Q426" i="11"/>
  <c r="M426" i="11"/>
  <c r="L426" i="11"/>
  <c r="K426" i="11"/>
  <c r="J426" i="11"/>
  <c r="N426" i="11" s="1"/>
  <c r="O426" i="11" s="1"/>
  <c r="Z425" i="11"/>
  <c r="Y425" i="11"/>
  <c r="X425" i="11"/>
  <c r="W425" i="11"/>
  <c r="V425" i="11"/>
  <c r="S425" i="11"/>
  <c r="R425" i="11"/>
  <c r="Q425" i="11"/>
  <c r="M425" i="11"/>
  <c r="L425" i="11"/>
  <c r="K425" i="11"/>
  <c r="J425" i="11"/>
  <c r="N425" i="11" s="1"/>
  <c r="O425" i="11" s="1"/>
  <c r="Z424" i="11"/>
  <c r="Y424" i="11"/>
  <c r="X424" i="11"/>
  <c r="W424" i="11"/>
  <c r="V424" i="11"/>
  <c r="S424" i="11"/>
  <c r="R424" i="11"/>
  <c r="Q424" i="11"/>
  <c r="M424" i="11"/>
  <c r="L424" i="11"/>
  <c r="K424" i="11"/>
  <c r="J424" i="11"/>
  <c r="N424" i="11" s="1"/>
  <c r="O424" i="11" s="1"/>
  <c r="Z423" i="11"/>
  <c r="Y423" i="11"/>
  <c r="X423" i="11"/>
  <c r="W423" i="11"/>
  <c r="V423" i="11"/>
  <c r="S423" i="11"/>
  <c r="R423" i="11"/>
  <c r="Q423" i="11"/>
  <c r="M423" i="11"/>
  <c r="L423" i="11"/>
  <c r="K423" i="11"/>
  <c r="J423" i="11"/>
  <c r="N423" i="11" s="1"/>
  <c r="O423" i="11" s="1"/>
  <c r="Z422" i="11"/>
  <c r="Y422" i="11"/>
  <c r="X422" i="11"/>
  <c r="W422" i="11"/>
  <c r="V422" i="11"/>
  <c r="S422" i="11"/>
  <c r="R422" i="11"/>
  <c r="Q422" i="11"/>
  <c r="T422" i="11" s="1"/>
  <c r="M422" i="11"/>
  <c r="L422" i="11"/>
  <c r="K422" i="11"/>
  <c r="J422" i="11"/>
  <c r="N422" i="11" s="1"/>
  <c r="O422" i="11" s="1"/>
  <c r="Z421" i="11"/>
  <c r="Y421" i="11"/>
  <c r="X421" i="11"/>
  <c r="W421" i="11"/>
  <c r="V421" i="11"/>
  <c r="S421" i="11"/>
  <c r="R421" i="11"/>
  <c r="Q421" i="11"/>
  <c r="M421" i="11"/>
  <c r="L421" i="11"/>
  <c r="K421" i="11"/>
  <c r="J421" i="11"/>
  <c r="N421" i="11" s="1"/>
  <c r="O421" i="11" s="1"/>
  <c r="Z420" i="11"/>
  <c r="Y420" i="11"/>
  <c r="X420" i="11"/>
  <c r="W420" i="11"/>
  <c r="V420" i="11"/>
  <c r="S420" i="11"/>
  <c r="R420" i="11"/>
  <c r="Q420" i="11"/>
  <c r="M420" i="11"/>
  <c r="L420" i="11"/>
  <c r="K420" i="11"/>
  <c r="J420" i="11"/>
  <c r="N420" i="11" s="1"/>
  <c r="O420" i="11" s="1"/>
  <c r="Z419" i="11"/>
  <c r="Y419" i="11"/>
  <c r="X419" i="11"/>
  <c r="W419" i="11"/>
  <c r="V419" i="11"/>
  <c r="S419" i="11"/>
  <c r="R419" i="11"/>
  <c r="Q419" i="11"/>
  <c r="M419" i="11"/>
  <c r="L419" i="11"/>
  <c r="K419" i="11"/>
  <c r="J419" i="11"/>
  <c r="N419" i="11" s="1"/>
  <c r="O419" i="11" s="1"/>
  <c r="Z418" i="11"/>
  <c r="Y418" i="11"/>
  <c r="X418" i="11"/>
  <c r="W418" i="11"/>
  <c r="V418" i="11"/>
  <c r="S418" i="11"/>
  <c r="R418" i="11"/>
  <c r="Q418" i="11"/>
  <c r="M418" i="11"/>
  <c r="L418" i="11"/>
  <c r="K418" i="11"/>
  <c r="J418" i="11"/>
  <c r="N418" i="11" s="1"/>
  <c r="O418" i="11" s="1"/>
  <c r="Z417" i="11"/>
  <c r="Y417" i="11"/>
  <c r="X417" i="11"/>
  <c r="W417" i="11"/>
  <c r="V417" i="11"/>
  <c r="S417" i="11"/>
  <c r="R417" i="11"/>
  <c r="Q417" i="11"/>
  <c r="M417" i="11"/>
  <c r="L417" i="11"/>
  <c r="K417" i="11"/>
  <c r="J417" i="11"/>
  <c r="N417" i="11" s="1"/>
  <c r="O417" i="11" s="1"/>
  <c r="Z416" i="11"/>
  <c r="Y416" i="11"/>
  <c r="X416" i="11"/>
  <c r="W416" i="11"/>
  <c r="V416" i="11"/>
  <c r="S416" i="11"/>
  <c r="R416" i="11"/>
  <c r="Q416" i="11"/>
  <c r="T416" i="11" s="1"/>
  <c r="M416" i="11"/>
  <c r="L416" i="11"/>
  <c r="K416" i="11"/>
  <c r="J416" i="11"/>
  <c r="N416" i="11" s="1"/>
  <c r="O416" i="11" s="1"/>
  <c r="Z415" i="11"/>
  <c r="Y415" i="11"/>
  <c r="X415" i="11"/>
  <c r="W415" i="11"/>
  <c r="V415" i="11"/>
  <c r="S415" i="11"/>
  <c r="R415" i="11"/>
  <c r="Q415" i="11"/>
  <c r="M415" i="11"/>
  <c r="L415" i="11"/>
  <c r="K415" i="11"/>
  <c r="J415" i="11"/>
  <c r="N415" i="11" s="1"/>
  <c r="O415" i="11" s="1"/>
  <c r="Z414" i="11"/>
  <c r="Y414" i="11"/>
  <c r="X414" i="11"/>
  <c r="W414" i="11"/>
  <c r="V414" i="11"/>
  <c r="S414" i="11"/>
  <c r="R414" i="11"/>
  <c r="Q414" i="11"/>
  <c r="M414" i="11"/>
  <c r="L414" i="11"/>
  <c r="K414" i="11"/>
  <c r="J414" i="11"/>
  <c r="N414" i="11" s="1"/>
  <c r="O414" i="11" s="1"/>
  <c r="Z413" i="11"/>
  <c r="Y413" i="11"/>
  <c r="X413" i="11"/>
  <c r="W413" i="11"/>
  <c r="V413" i="11"/>
  <c r="S413" i="11"/>
  <c r="R413" i="11"/>
  <c r="Q413" i="11"/>
  <c r="T413" i="11" s="1"/>
  <c r="M413" i="11"/>
  <c r="L413" i="11"/>
  <c r="K413" i="11"/>
  <c r="J413" i="11"/>
  <c r="N413" i="11" s="1"/>
  <c r="O413" i="11" s="1"/>
  <c r="Z412" i="11"/>
  <c r="Y412" i="11"/>
  <c r="X412" i="11"/>
  <c r="W412" i="11"/>
  <c r="V412" i="11"/>
  <c r="S412" i="11"/>
  <c r="R412" i="11"/>
  <c r="Q412" i="11"/>
  <c r="T412" i="11" s="1"/>
  <c r="M412" i="11"/>
  <c r="L412" i="11"/>
  <c r="K412" i="11"/>
  <c r="J412" i="11"/>
  <c r="N412" i="11" s="1"/>
  <c r="O412" i="11" s="1"/>
  <c r="Z411" i="11"/>
  <c r="Y411" i="11"/>
  <c r="X411" i="11"/>
  <c r="W411" i="11"/>
  <c r="V411" i="11"/>
  <c r="S411" i="11"/>
  <c r="R411" i="11"/>
  <c r="Q411" i="11"/>
  <c r="M411" i="11"/>
  <c r="L411" i="11"/>
  <c r="K411" i="11"/>
  <c r="J411" i="11"/>
  <c r="N411" i="11" s="1"/>
  <c r="O411" i="11" s="1"/>
  <c r="Z410" i="11"/>
  <c r="Y410" i="11"/>
  <c r="X410" i="11"/>
  <c r="W410" i="11"/>
  <c r="V410" i="11"/>
  <c r="S410" i="11"/>
  <c r="R410" i="11"/>
  <c r="Q410" i="11"/>
  <c r="M410" i="11"/>
  <c r="L410" i="11"/>
  <c r="K410" i="11"/>
  <c r="J410" i="11"/>
  <c r="N410" i="11" s="1"/>
  <c r="O410" i="11" s="1"/>
  <c r="Z409" i="11"/>
  <c r="Y409" i="11"/>
  <c r="X409" i="11"/>
  <c r="W409" i="11"/>
  <c r="V409" i="11"/>
  <c r="S409" i="11"/>
  <c r="R409" i="11"/>
  <c r="Q409" i="11"/>
  <c r="M409" i="11"/>
  <c r="L409" i="11"/>
  <c r="K409" i="11"/>
  <c r="J409" i="11"/>
  <c r="N409" i="11" s="1"/>
  <c r="O409" i="11" s="1"/>
  <c r="Z408" i="11"/>
  <c r="Y408" i="11"/>
  <c r="X408" i="11"/>
  <c r="W408" i="11"/>
  <c r="V408" i="11"/>
  <c r="S408" i="11"/>
  <c r="R408" i="11"/>
  <c r="Q408" i="11"/>
  <c r="M408" i="11"/>
  <c r="L408" i="11"/>
  <c r="K408" i="11"/>
  <c r="J408" i="11"/>
  <c r="N408" i="11" s="1"/>
  <c r="O408" i="11" s="1"/>
  <c r="Z407" i="11"/>
  <c r="Y407" i="11"/>
  <c r="X407" i="11"/>
  <c r="W407" i="11"/>
  <c r="V407" i="11"/>
  <c r="S407" i="11"/>
  <c r="R407" i="11"/>
  <c r="Q407" i="11"/>
  <c r="T407" i="11" s="1"/>
  <c r="M407" i="11"/>
  <c r="L407" i="11"/>
  <c r="K407" i="11"/>
  <c r="J407" i="11"/>
  <c r="N407" i="11" s="1"/>
  <c r="O407" i="11" s="1"/>
  <c r="Z406" i="11"/>
  <c r="Y406" i="11"/>
  <c r="X406" i="11"/>
  <c r="W406" i="11"/>
  <c r="V406" i="11"/>
  <c r="S406" i="11"/>
  <c r="R406" i="11"/>
  <c r="Q406" i="11"/>
  <c r="M406" i="11"/>
  <c r="L406" i="11"/>
  <c r="K406" i="11"/>
  <c r="J406" i="11"/>
  <c r="N406" i="11" s="1"/>
  <c r="O406" i="11" s="1"/>
  <c r="Z405" i="11"/>
  <c r="Y405" i="11"/>
  <c r="X405" i="11"/>
  <c r="W405" i="11"/>
  <c r="V405" i="11"/>
  <c r="S405" i="11"/>
  <c r="R405" i="11"/>
  <c r="Q405" i="11"/>
  <c r="M405" i="11"/>
  <c r="L405" i="11"/>
  <c r="K405" i="11"/>
  <c r="J405" i="11"/>
  <c r="N405" i="11" s="1"/>
  <c r="O405" i="11" s="1"/>
  <c r="Z404" i="11"/>
  <c r="Y404" i="11"/>
  <c r="X404" i="11"/>
  <c r="W404" i="11"/>
  <c r="V404" i="11"/>
  <c r="S404" i="11"/>
  <c r="R404" i="11"/>
  <c r="Q404" i="11"/>
  <c r="T404" i="11" s="1"/>
  <c r="M404" i="11"/>
  <c r="L404" i="11"/>
  <c r="K404" i="11"/>
  <c r="J404" i="11"/>
  <c r="N404" i="11" s="1"/>
  <c r="O404" i="11" s="1"/>
  <c r="Z403" i="11"/>
  <c r="Y403" i="11"/>
  <c r="X403" i="11"/>
  <c r="W403" i="11"/>
  <c r="V403" i="11"/>
  <c r="S403" i="11"/>
  <c r="R403" i="11"/>
  <c r="Q403" i="11"/>
  <c r="M403" i="11"/>
  <c r="L403" i="11"/>
  <c r="K403" i="11"/>
  <c r="J403" i="11"/>
  <c r="N403" i="11" s="1"/>
  <c r="O403" i="11" s="1"/>
  <c r="Z402" i="11"/>
  <c r="Y402" i="11"/>
  <c r="X402" i="11"/>
  <c r="W402" i="11"/>
  <c r="V402" i="11"/>
  <c r="S402" i="11"/>
  <c r="R402" i="11"/>
  <c r="Q402" i="11"/>
  <c r="T402" i="11" s="1"/>
  <c r="M402" i="11"/>
  <c r="L402" i="11"/>
  <c r="K402" i="11"/>
  <c r="J402" i="11"/>
  <c r="N402" i="11" s="1"/>
  <c r="O402" i="11" s="1"/>
  <c r="Z401" i="11"/>
  <c r="Y401" i="11"/>
  <c r="X401" i="11"/>
  <c r="W401" i="11"/>
  <c r="V401" i="11"/>
  <c r="S401" i="11"/>
  <c r="R401" i="11"/>
  <c r="Q401" i="11"/>
  <c r="M401" i="11"/>
  <c r="L401" i="11"/>
  <c r="K401" i="11"/>
  <c r="J401" i="11"/>
  <c r="N401" i="11" s="1"/>
  <c r="O401" i="11" s="1"/>
  <c r="Z400" i="11"/>
  <c r="Y400" i="11"/>
  <c r="X400" i="11"/>
  <c r="W400" i="11"/>
  <c r="V400" i="11"/>
  <c r="S400" i="11"/>
  <c r="R400" i="11"/>
  <c r="Q400" i="11"/>
  <c r="M400" i="11"/>
  <c r="L400" i="11"/>
  <c r="K400" i="11"/>
  <c r="J400" i="11"/>
  <c r="N400" i="11" s="1"/>
  <c r="O400" i="11" s="1"/>
  <c r="Z399" i="11"/>
  <c r="Y399" i="11"/>
  <c r="X399" i="11"/>
  <c r="W399" i="11"/>
  <c r="V399" i="11"/>
  <c r="S399" i="11"/>
  <c r="R399" i="11"/>
  <c r="Q399" i="11"/>
  <c r="M399" i="11"/>
  <c r="L399" i="11"/>
  <c r="K399" i="11"/>
  <c r="J399" i="11"/>
  <c r="N399" i="11" s="1"/>
  <c r="O399" i="11" s="1"/>
  <c r="Z398" i="11"/>
  <c r="Y398" i="11"/>
  <c r="X398" i="11"/>
  <c r="W398" i="11"/>
  <c r="V398" i="11"/>
  <c r="S398" i="11"/>
  <c r="R398" i="11"/>
  <c r="Q398" i="11"/>
  <c r="M398" i="11"/>
  <c r="L398" i="11"/>
  <c r="K398" i="11"/>
  <c r="J398" i="11"/>
  <c r="N398" i="11" s="1"/>
  <c r="O398" i="11" s="1"/>
  <c r="Z397" i="11"/>
  <c r="Y397" i="11"/>
  <c r="X397" i="11"/>
  <c r="W397" i="11"/>
  <c r="V397" i="11"/>
  <c r="S397" i="11"/>
  <c r="R397" i="11"/>
  <c r="Q397" i="11"/>
  <c r="M397" i="11"/>
  <c r="L397" i="11"/>
  <c r="K397" i="11"/>
  <c r="J397" i="11"/>
  <c r="N397" i="11" s="1"/>
  <c r="O397" i="11" s="1"/>
  <c r="Z396" i="11"/>
  <c r="Y396" i="11"/>
  <c r="X396" i="11"/>
  <c r="W396" i="11"/>
  <c r="V396" i="11"/>
  <c r="S396" i="11"/>
  <c r="R396" i="11"/>
  <c r="Q396" i="11"/>
  <c r="T396" i="11" s="1"/>
  <c r="M396" i="11"/>
  <c r="L396" i="11"/>
  <c r="K396" i="11"/>
  <c r="J396" i="11"/>
  <c r="N396" i="11" s="1"/>
  <c r="O396" i="11" s="1"/>
  <c r="Z395" i="11"/>
  <c r="Y395" i="11"/>
  <c r="X395" i="11"/>
  <c r="W395" i="11"/>
  <c r="V395" i="11"/>
  <c r="S395" i="11"/>
  <c r="R395" i="11"/>
  <c r="Q395" i="11"/>
  <c r="M395" i="11"/>
  <c r="L395" i="11"/>
  <c r="K395" i="11"/>
  <c r="J395" i="11"/>
  <c r="N395" i="11" s="1"/>
  <c r="O395" i="11" s="1"/>
  <c r="Z394" i="11"/>
  <c r="Y394" i="11"/>
  <c r="X394" i="11"/>
  <c r="W394" i="11"/>
  <c r="V394" i="11"/>
  <c r="S394" i="11"/>
  <c r="R394" i="11"/>
  <c r="Q394" i="11"/>
  <c r="M394" i="11"/>
  <c r="L394" i="11"/>
  <c r="K394" i="11"/>
  <c r="J394" i="11"/>
  <c r="N394" i="11" s="1"/>
  <c r="O394" i="11" s="1"/>
  <c r="Z393" i="11"/>
  <c r="Y393" i="11"/>
  <c r="X393" i="11"/>
  <c r="W393" i="11"/>
  <c r="V393" i="11"/>
  <c r="S393" i="11"/>
  <c r="R393" i="11"/>
  <c r="Q393" i="11"/>
  <c r="M393" i="11"/>
  <c r="L393" i="11"/>
  <c r="K393" i="11"/>
  <c r="J393" i="11"/>
  <c r="N393" i="11" s="1"/>
  <c r="O393" i="11" s="1"/>
  <c r="Z392" i="11"/>
  <c r="Y392" i="11"/>
  <c r="X392" i="11"/>
  <c r="W392" i="11"/>
  <c r="V392" i="11"/>
  <c r="S392" i="11"/>
  <c r="R392" i="11"/>
  <c r="Q392" i="11"/>
  <c r="M392" i="11"/>
  <c r="L392" i="11"/>
  <c r="K392" i="11"/>
  <c r="J392" i="11"/>
  <c r="N392" i="11" s="1"/>
  <c r="O392" i="11" s="1"/>
  <c r="Z391" i="11"/>
  <c r="Y391" i="11"/>
  <c r="X391" i="11"/>
  <c r="W391" i="11"/>
  <c r="V391" i="11"/>
  <c r="S391" i="11"/>
  <c r="R391" i="11"/>
  <c r="Q391" i="11"/>
  <c r="T391" i="11" s="1"/>
  <c r="M391" i="11"/>
  <c r="L391" i="11"/>
  <c r="K391" i="11"/>
  <c r="J391" i="11"/>
  <c r="N391" i="11" s="1"/>
  <c r="O391" i="11" s="1"/>
  <c r="Z390" i="11"/>
  <c r="Y390" i="11"/>
  <c r="X390" i="11"/>
  <c r="W390" i="11"/>
  <c r="V390" i="11"/>
  <c r="S390" i="11"/>
  <c r="R390" i="11"/>
  <c r="Q390" i="11"/>
  <c r="M390" i="11"/>
  <c r="L390" i="11"/>
  <c r="K390" i="11"/>
  <c r="J390" i="11"/>
  <c r="N390" i="11" s="1"/>
  <c r="O390" i="11" s="1"/>
  <c r="Z389" i="11"/>
  <c r="Y389" i="11"/>
  <c r="X389" i="11"/>
  <c r="W389" i="11"/>
  <c r="V389" i="11"/>
  <c r="S389" i="11"/>
  <c r="R389" i="11"/>
  <c r="Q389" i="11"/>
  <c r="M389" i="11"/>
  <c r="L389" i="11"/>
  <c r="K389" i="11"/>
  <c r="J389" i="11"/>
  <c r="N389" i="11" s="1"/>
  <c r="O389" i="11" s="1"/>
  <c r="Z388" i="11"/>
  <c r="Y388" i="11"/>
  <c r="X388" i="11"/>
  <c r="W388" i="11"/>
  <c r="V388" i="11"/>
  <c r="S388" i="11"/>
  <c r="R388" i="11"/>
  <c r="Q388" i="11"/>
  <c r="M388" i="11"/>
  <c r="L388" i="11"/>
  <c r="K388" i="11"/>
  <c r="J388" i="11"/>
  <c r="N388" i="11" s="1"/>
  <c r="O388" i="11" s="1"/>
  <c r="Z387" i="11"/>
  <c r="Y387" i="11"/>
  <c r="X387" i="11"/>
  <c r="W387" i="11"/>
  <c r="V387" i="11"/>
  <c r="S387" i="11"/>
  <c r="R387" i="11"/>
  <c r="Q387" i="11"/>
  <c r="M387" i="11"/>
  <c r="L387" i="11"/>
  <c r="K387" i="11"/>
  <c r="J387" i="11"/>
  <c r="N387" i="11" s="1"/>
  <c r="O387" i="11" s="1"/>
  <c r="Z386" i="11"/>
  <c r="Y386" i="11"/>
  <c r="X386" i="11"/>
  <c r="W386" i="11"/>
  <c r="V386" i="11"/>
  <c r="S386" i="11"/>
  <c r="R386" i="11"/>
  <c r="Q386" i="11"/>
  <c r="T386" i="11" s="1"/>
  <c r="M386" i="11"/>
  <c r="L386" i="11"/>
  <c r="K386" i="11"/>
  <c r="J386" i="11"/>
  <c r="N386" i="11" s="1"/>
  <c r="O386" i="11" s="1"/>
  <c r="Z385" i="11"/>
  <c r="Y385" i="11"/>
  <c r="X385" i="11"/>
  <c r="W385" i="11"/>
  <c r="V385" i="11"/>
  <c r="S385" i="11"/>
  <c r="R385" i="11"/>
  <c r="Q385" i="11"/>
  <c r="T385" i="11" s="1"/>
  <c r="M385" i="11"/>
  <c r="L385" i="11"/>
  <c r="K385" i="11"/>
  <c r="J385" i="11"/>
  <c r="N385" i="11" s="1"/>
  <c r="O385" i="11" s="1"/>
  <c r="Z384" i="11"/>
  <c r="Y384" i="11"/>
  <c r="X384" i="11"/>
  <c r="W384" i="11"/>
  <c r="V384" i="11"/>
  <c r="S384" i="11"/>
  <c r="R384" i="11"/>
  <c r="Q384" i="11"/>
  <c r="M384" i="11"/>
  <c r="L384" i="11"/>
  <c r="K384" i="11"/>
  <c r="J384" i="11"/>
  <c r="N384" i="11" s="1"/>
  <c r="O384" i="11" s="1"/>
  <c r="Z383" i="11"/>
  <c r="Y383" i="11"/>
  <c r="X383" i="11"/>
  <c r="W383" i="11"/>
  <c r="V383" i="11"/>
  <c r="S383" i="11"/>
  <c r="R383" i="11"/>
  <c r="Q383" i="11"/>
  <c r="M383" i="11"/>
  <c r="L383" i="11"/>
  <c r="K383" i="11"/>
  <c r="J383" i="11"/>
  <c r="N383" i="11" s="1"/>
  <c r="O383" i="11" s="1"/>
  <c r="Z382" i="11"/>
  <c r="Y382" i="11"/>
  <c r="X382" i="11"/>
  <c r="W382" i="11"/>
  <c r="V382" i="11"/>
  <c r="S382" i="11"/>
  <c r="R382" i="11"/>
  <c r="Q382" i="11"/>
  <c r="T382" i="11" s="1"/>
  <c r="M382" i="11"/>
  <c r="L382" i="11"/>
  <c r="K382" i="11"/>
  <c r="J382" i="11"/>
  <c r="N382" i="11" s="1"/>
  <c r="O382" i="11" s="1"/>
  <c r="Z381" i="11"/>
  <c r="Y381" i="11"/>
  <c r="X381" i="11"/>
  <c r="W381" i="11"/>
  <c r="V381" i="11"/>
  <c r="S381" i="11"/>
  <c r="R381" i="11"/>
  <c r="Q381" i="11"/>
  <c r="M381" i="11"/>
  <c r="L381" i="11"/>
  <c r="K381" i="11"/>
  <c r="J381" i="11"/>
  <c r="N381" i="11" s="1"/>
  <c r="O381" i="11" s="1"/>
  <c r="Z380" i="11"/>
  <c r="Y380" i="11"/>
  <c r="X380" i="11"/>
  <c r="W380" i="11"/>
  <c r="V380" i="11"/>
  <c r="S380" i="11"/>
  <c r="R380" i="11"/>
  <c r="Q380" i="11"/>
  <c r="M380" i="11"/>
  <c r="L380" i="11"/>
  <c r="K380" i="11"/>
  <c r="J380" i="11"/>
  <c r="N380" i="11" s="1"/>
  <c r="O380" i="11" s="1"/>
  <c r="Z379" i="11"/>
  <c r="Y379" i="11"/>
  <c r="X379" i="11"/>
  <c r="W379" i="11"/>
  <c r="V379" i="11"/>
  <c r="S379" i="11"/>
  <c r="R379" i="11"/>
  <c r="Q379" i="11"/>
  <c r="M379" i="11"/>
  <c r="L379" i="11"/>
  <c r="K379" i="11"/>
  <c r="J379" i="11"/>
  <c r="N379" i="11" s="1"/>
  <c r="O379" i="11" s="1"/>
  <c r="Z378" i="11"/>
  <c r="Y378" i="11"/>
  <c r="X378" i="11"/>
  <c r="W378" i="11"/>
  <c r="V378" i="11"/>
  <c r="S378" i="11"/>
  <c r="R378" i="11"/>
  <c r="Q378" i="11"/>
  <c r="T378" i="11" s="1"/>
  <c r="M378" i="11"/>
  <c r="L378" i="11"/>
  <c r="K378" i="11"/>
  <c r="J378" i="11"/>
  <c r="N378" i="11" s="1"/>
  <c r="O378" i="11" s="1"/>
  <c r="Z377" i="11"/>
  <c r="Y377" i="11"/>
  <c r="X377" i="11"/>
  <c r="W377" i="11"/>
  <c r="V377" i="11"/>
  <c r="S377" i="11"/>
  <c r="R377" i="11"/>
  <c r="Q377" i="11"/>
  <c r="M377" i="11"/>
  <c r="L377" i="11"/>
  <c r="K377" i="11"/>
  <c r="J377" i="11"/>
  <c r="N377" i="11" s="1"/>
  <c r="O377" i="11" s="1"/>
  <c r="Z376" i="11"/>
  <c r="Y376" i="11"/>
  <c r="X376" i="11"/>
  <c r="W376" i="11"/>
  <c r="V376" i="11"/>
  <c r="S376" i="11"/>
  <c r="R376" i="11"/>
  <c r="Q376" i="11"/>
  <c r="T376" i="11" s="1"/>
  <c r="M376" i="11"/>
  <c r="L376" i="11"/>
  <c r="K376" i="11"/>
  <c r="J376" i="11"/>
  <c r="N376" i="11" s="1"/>
  <c r="O376" i="11" s="1"/>
  <c r="Z375" i="11"/>
  <c r="Y375" i="11"/>
  <c r="X375" i="11"/>
  <c r="W375" i="11"/>
  <c r="V375" i="11"/>
  <c r="S375" i="11"/>
  <c r="R375" i="11"/>
  <c r="Q375" i="11"/>
  <c r="T375" i="11" s="1"/>
  <c r="M375" i="11"/>
  <c r="L375" i="11"/>
  <c r="K375" i="11"/>
  <c r="J375" i="11"/>
  <c r="N375" i="11" s="1"/>
  <c r="O375" i="11" s="1"/>
  <c r="Z374" i="11"/>
  <c r="Y374" i="11"/>
  <c r="X374" i="11"/>
  <c r="W374" i="11"/>
  <c r="V374" i="11"/>
  <c r="S374" i="11"/>
  <c r="R374" i="11"/>
  <c r="Q374" i="11"/>
  <c r="M374" i="11"/>
  <c r="L374" i="11"/>
  <c r="K374" i="11"/>
  <c r="J374" i="11"/>
  <c r="N374" i="11" s="1"/>
  <c r="O374" i="11" s="1"/>
  <c r="Z373" i="11"/>
  <c r="Y373" i="11"/>
  <c r="X373" i="11"/>
  <c r="W373" i="11"/>
  <c r="V373" i="11"/>
  <c r="S373" i="11"/>
  <c r="R373" i="11"/>
  <c r="Q373" i="11"/>
  <c r="M373" i="11"/>
  <c r="L373" i="11"/>
  <c r="K373" i="11"/>
  <c r="J373" i="11"/>
  <c r="N373" i="11" s="1"/>
  <c r="O373" i="11" s="1"/>
  <c r="Z372" i="11"/>
  <c r="Y372" i="11"/>
  <c r="X372" i="11"/>
  <c r="W372" i="11"/>
  <c r="V372" i="11"/>
  <c r="S372" i="11"/>
  <c r="R372" i="11"/>
  <c r="Q372" i="11"/>
  <c r="T372" i="11" s="1"/>
  <c r="M372" i="11"/>
  <c r="L372" i="11"/>
  <c r="K372" i="11"/>
  <c r="J372" i="11"/>
  <c r="N372" i="11" s="1"/>
  <c r="O372" i="11" s="1"/>
  <c r="Z371" i="11"/>
  <c r="Y371" i="11"/>
  <c r="X371" i="11"/>
  <c r="W371" i="11"/>
  <c r="V371" i="11"/>
  <c r="S371" i="11"/>
  <c r="R371" i="11"/>
  <c r="Q371" i="11"/>
  <c r="T371" i="11" s="1"/>
  <c r="M371" i="11"/>
  <c r="L371" i="11"/>
  <c r="K371" i="11"/>
  <c r="J371" i="11"/>
  <c r="N371" i="11" s="1"/>
  <c r="O371" i="11" s="1"/>
  <c r="Z370" i="11"/>
  <c r="Y370" i="11"/>
  <c r="X370" i="11"/>
  <c r="W370" i="11"/>
  <c r="V370" i="11"/>
  <c r="S370" i="11"/>
  <c r="R370" i="11"/>
  <c r="Q370" i="11"/>
  <c r="T370" i="11" s="1"/>
  <c r="M370" i="11"/>
  <c r="L370" i="11"/>
  <c r="K370" i="11"/>
  <c r="J370" i="11"/>
  <c r="N370" i="11" s="1"/>
  <c r="O370" i="11" s="1"/>
  <c r="Z369" i="11"/>
  <c r="Y369" i="11"/>
  <c r="X369" i="11"/>
  <c r="W369" i="11"/>
  <c r="V369" i="11"/>
  <c r="S369" i="11"/>
  <c r="R369" i="11"/>
  <c r="Q369" i="11"/>
  <c r="M369" i="11"/>
  <c r="L369" i="11"/>
  <c r="K369" i="11"/>
  <c r="J369" i="11"/>
  <c r="N369" i="11" s="1"/>
  <c r="O369" i="11" s="1"/>
  <c r="Z368" i="11"/>
  <c r="Y368" i="11"/>
  <c r="X368" i="11"/>
  <c r="W368" i="11"/>
  <c r="V368" i="11"/>
  <c r="S368" i="11"/>
  <c r="R368" i="11"/>
  <c r="Q368" i="11"/>
  <c r="M368" i="11"/>
  <c r="L368" i="11"/>
  <c r="K368" i="11"/>
  <c r="J368" i="11"/>
  <c r="N368" i="11" s="1"/>
  <c r="O368" i="11" s="1"/>
  <c r="Z367" i="11"/>
  <c r="Y367" i="11"/>
  <c r="X367" i="11"/>
  <c r="W367" i="11"/>
  <c r="V367" i="11"/>
  <c r="S367" i="11"/>
  <c r="R367" i="11"/>
  <c r="Q367" i="11"/>
  <c r="M367" i="11"/>
  <c r="L367" i="11"/>
  <c r="K367" i="11"/>
  <c r="J367" i="11"/>
  <c r="N367" i="11" s="1"/>
  <c r="O367" i="11" s="1"/>
  <c r="Z366" i="11"/>
  <c r="Y366" i="11"/>
  <c r="X366" i="11"/>
  <c r="W366" i="11"/>
  <c r="V366" i="11"/>
  <c r="S366" i="11"/>
  <c r="R366" i="11"/>
  <c r="Q366" i="11"/>
  <c r="T366" i="11" s="1"/>
  <c r="M366" i="11"/>
  <c r="L366" i="11"/>
  <c r="K366" i="11"/>
  <c r="J366" i="11"/>
  <c r="N366" i="11" s="1"/>
  <c r="O366" i="11" s="1"/>
  <c r="Z365" i="11"/>
  <c r="Y365" i="11"/>
  <c r="X365" i="11"/>
  <c r="W365" i="11"/>
  <c r="V365" i="11"/>
  <c r="S365" i="11"/>
  <c r="R365" i="11"/>
  <c r="Q365" i="11"/>
  <c r="M365" i="11"/>
  <c r="L365" i="11"/>
  <c r="K365" i="11"/>
  <c r="J365" i="11"/>
  <c r="N365" i="11" s="1"/>
  <c r="O365" i="11" s="1"/>
  <c r="Z364" i="11"/>
  <c r="Y364" i="11"/>
  <c r="X364" i="11"/>
  <c r="W364" i="11"/>
  <c r="V364" i="11"/>
  <c r="S364" i="11"/>
  <c r="R364" i="11"/>
  <c r="Q364" i="11"/>
  <c r="M364" i="11"/>
  <c r="L364" i="11"/>
  <c r="K364" i="11"/>
  <c r="J364" i="11"/>
  <c r="N364" i="11" s="1"/>
  <c r="O364" i="11" s="1"/>
  <c r="Z363" i="11"/>
  <c r="Y363" i="11"/>
  <c r="X363" i="11"/>
  <c r="W363" i="11"/>
  <c r="V363" i="11"/>
  <c r="S363" i="11"/>
  <c r="R363" i="11"/>
  <c r="Q363" i="11"/>
  <c r="M363" i="11"/>
  <c r="L363" i="11"/>
  <c r="K363" i="11"/>
  <c r="J363" i="11"/>
  <c r="N363" i="11" s="1"/>
  <c r="O363" i="11" s="1"/>
  <c r="Z362" i="11"/>
  <c r="Y362" i="11"/>
  <c r="X362" i="11"/>
  <c r="W362" i="11"/>
  <c r="V362" i="11"/>
  <c r="S362" i="11"/>
  <c r="R362" i="11"/>
  <c r="Q362" i="11"/>
  <c r="M362" i="11"/>
  <c r="L362" i="11"/>
  <c r="K362" i="11"/>
  <c r="J362" i="11"/>
  <c r="N362" i="11" s="1"/>
  <c r="O362" i="11" s="1"/>
  <c r="Z361" i="11"/>
  <c r="Y361" i="11"/>
  <c r="X361" i="11"/>
  <c r="W361" i="11"/>
  <c r="V361" i="11"/>
  <c r="S361" i="11"/>
  <c r="R361" i="11"/>
  <c r="Q361" i="11"/>
  <c r="M361" i="11"/>
  <c r="L361" i="11"/>
  <c r="K361" i="11"/>
  <c r="J361" i="11"/>
  <c r="N361" i="11" s="1"/>
  <c r="O361" i="11" s="1"/>
  <c r="Z360" i="11"/>
  <c r="Y360" i="11"/>
  <c r="X360" i="11"/>
  <c r="W360" i="11"/>
  <c r="V360" i="11"/>
  <c r="S360" i="11"/>
  <c r="R360" i="11"/>
  <c r="Q360" i="11"/>
  <c r="T360" i="11" s="1"/>
  <c r="M360" i="11"/>
  <c r="L360" i="11"/>
  <c r="K360" i="11"/>
  <c r="J360" i="11"/>
  <c r="N360" i="11" s="1"/>
  <c r="O360" i="11" s="1"/>
  <c r="Z359" i="11"/>
  <c r="Y359" i="11"/>
  <c r="X359" i="11"/>
  <c r="W359" i="11"/>
  <c r="V359" i="11"/>
  <c r="S359" i="11"/>
  <c r="R359" i="11"/>
  <c r="Q359" i="11"/>
  <c r="M359" i="11"/>
  <c r="L359" i="11"/>
  <c r="K359" i="11"/>
  <c r="J359" i="11"/>
  <c r="N359" i="11" s="1"/>
  <c r="O359" i="11" s="1"/>
  <c r="Z358" i="11"/>
  <c r="Y358" i="11"/>
  <c r="X358" i="11"/>
  <c r="W358" i="11"/>
  <c r="V358" i="11"/>
  <c r="S358" i="11"/>
  <c r="R358" i="11"/>
  <c r="Q358" i="11"/>
  <c r="T358" i="11" s="1"/>
  <c r="M358" i="11"/>
  <c r="L358" i="11"/>
  <c r="K358" i="11"/>
  <c r="J358" i="11"/>
  <c r="N358" i="11" s="1"/>
  <c r="O358" i="11" s="1"/>
  <c r="Z357" i="11"/>
  <c r="Y357" i="11"/>
  <c r="X357" i="11"/>
  <c r="W357" i="11"/>
  <c r="V357" i="11"/>
  <c r="S357" i="11"/>
  <c r="R357" i="11"/>
  <c r="Q357" i="11"/>
  <c r="M357" i="11"/>
  <c r="L357" i="11"/>
  <c r="K357" i="11"/>
  <c r="J357" i="11"/>
  <c r="N357" i="11" s="1"/>
  <c r="O357" i="11" s="1"/>
  <c r="Z356" i="11"/>
  <c r="Y356" i="11"/>
  <c r="X356" i="11"/>
  <c r="W356" i="11"/>
  <c r="V356" i="11"/>
  <c r="S356" i="11"/>
  <c r="R356" i="11"/>
  <c r="Q356" i="11"/>
  <c r="M356" i="11"/>
  <c r="L356" i="11"/>
  <c r="K356" i="11"/>
  <c r="J356" i="11"/>
  <c r="N356" i="11" s="1"/>
  <c r="O356" i="11" s="1"/>
  <c r="Z355" i="11"/>
  <c r="Y355" i="11"/>
  <c r="X355" i="11"/>
  <c r="W355" i="11"/>
  <c r="V355" i="11"/>
  <c r="S355" i="11"/>
  <c r="R355" i="11"/>
  <c r="Q355" i="11"/>
  <c r="T355" i="11" s="1"/>
  <c r="M355" i="11"/>
  <c r="L355" i="11"/>
  <c r="K355" i="11"/>
  <c r="J355" i="11"/>
  <c r="N355" i="11" s="1"/>
  <c r="O355" i="11" s="1"/>
  <c r="Z354" i="11"/>
  <c r="Y354" i="11"/>
  <c r="X354" i="11"/>
  <c r="W354" i="11"/>
  <c r="V354" i="11"/>
  <c r="S354" i="11"/>
  <c r="R354" i="11"/>
  <c r="Q354" i="11"/>
  <c r="M354" i="11"/>
  <c r="L354" i="11"/>
  <c r="K354" i="11"/>
  <c r="J354" i="11"/>
  <c r="N354" i="11" s="1"/>
  <c r="O354" i="11" s="1"/>
  <c r="Z353" i="11"/>
  <c r="Y353" i="11"/>
  <c r="X353" i="11"/>
  <c r="W353" i="11"/>
  <c r="V353" i="11"/>
  <c r="S353" i="11"/>
  <c r="R353" i="11"/>
  <c r="Q353" i="11"/>
  <c r="M353" i="11"/>
  <c r="L353" i="11"/>
  <c r="K353" i="11"/>
  <c r="J353" i="11"/>
  <c r="N353" i="11" s="1"/>
  <c r="O353" i="11" s="1"/>
  <c r="Z352" i="11"/>
  <c r="Y352" i="11"/>
  <c r="X352" i="11"/>
  <c r="W352" i="11"/>
  <c r="V352" i="11"/>
  <c r="S352" i="11"/>
  <c r="R352" i="11"/>
  <c r="Q352" i="11"/>
  <c r="M352" i="11"/>
  <c r="L352" i="11"/>
  <c r="K352" i="11"/>
  <c r="J352" i="11"/>
  <c r="N352" i="11" s="1"/>
  <c r="O352" i="11" s="1"/>
  <c r="Z351" i="11"/>
  <c r="Y351" i="11"/>
  <c r="X351" i="11"/>
  <c r="W351" i="11"/>
  <c r="V351" i="11"/>
  <c r="S351" i="11"/>
  <c r="R351" i="11"/>
  <c r="Q351" i="11"/>
  <c r="M351" i="11"/>
  <c r="L351" i="11"/>
  <c r="K351" i="11"/>
  <c r="J351" i="11"/>
  <c r="N351" i="11" s="1"/>
  <c r="O351" i="11" s="1"/>
  <c r="Z350" i="11"/>
  <c r="Y350" i="11"/>
  <c r="X350" i="11"/>
  <c r="W350" i="11"/>
  <c r="V350" i="11"/>
  <c r="S350" i="11"/>
  <c r="R350" i="11"/>
  <c r="Q350" i="11"/>
  <c r="T350" i="11" s="1"/>
  <c r="M350" i="11"/>
  <c r="L350" i="11"/>
  <c r="K350" i="11"/>
  <c r="J350" i="11"/>
  <c r="N350" i="11" s="1"/>
  <c r="O350" i="11" s="1"/>
  <c r="Z349" i="11"/>
  <c r="Y349" i="11"/>
  <c r="X349" i="11"/>
  <c r="W349" i="11"/>
  <c r="V349" i="11"/>
  <c r="S349" i="11"/>
  <c r="R349" i="11"/>
  <c r="Q349" i="11"/>
  <c r="M349" i="11"/>
  <c r="L349" i="11"/>
  <c r="K349" i="11"/>
  <c r="J349" i="11"/>
  <c r="N349" i="11" s="1"/>
  <c r="O349" i="11" s="1"/>
  <c r="Z348" i="11"/>
  <c r="Y348" i="11"/>
  <c r="X348" i="11"/>
  <c r="W348" i="11"/>
  <c r="V348" i="11"/>
  <c r="S348" i="11"/>
  <c r="R348" i="11"/>
  <c r="Q348" i="11"/>
  <c r="T348" i="11" s="1"/>
  <c r="M348" i="11"/>
  <c r="L348" i="11"/>
  <c r="K348" i="11"/>
  <c r="J348" i="11"/>
  <c r="N348" i="11" s="1"/>
  <c r="O348" i="11" s="1"/>
  <c r="Z347" i="11"/>
  <c r="Y347" i="11"/>
  <c r="X347" i="11"/>
  <c r="W347" i="11"/>
  <c r="V347" i="11"/>
  <c r="S347" i="11"/>
  <c r="R347" i="11"/>
  <c r="Q347" i="11"/>
  <c r="M347" i="11"/>
  <c r="L347" i="11"/>
  <c r="K347" i="11"/>
  <c r="J347" i="11"/>
  <c r="N347" i="11" s="1"/>
  <c r="O347" i="11" s="1"/>
  <c r="Z346" i="11"/>
  <c r="Y346" i="11"/>
  <c r="X346" i="11"/>
  <c r="W346" i="11"/>
  <c r="V346" i="11"/>
  <c r="S346" i="11"/>
  <c r="R346" i="11"/>
  <c r="Q346" i="11"/>
  <c r="M346" i="11"/>
  <c r="L346" i="11"/>
  <c r="K346" i="11"/>
  <c r="J346" i="11"/>
  <c r="N346" i="11" s="1"/>
  <c r="O346" i="11" s="1"/>
  <c r="Z345" i="11"/>
  <c r="Y345" i="11"/>
  <c r="X345" i="11"/>
  <c r="W345" i="11"/>
  <c r="V345" i="11"/>
  <c r="S345" i="11"/>
  <c r="R345" i="11"/>
  <c r="Q345" i="11"/>
  <c r="M345" i="11"/>
  <c r="L345" i="11"/>
  <c r="K345" i="11"/>
  <c r="J345" i="11"/>
  <c r="N345" i="11" s="1"/>
  <c r="O345" i="11" s="1"/>
  <c r="Z344" i="11"/>
  <c r="Y344" i="11"/>
  <c r="X344" i="11"/>
  <c r="W344" i="11"/>
  <c r="V344" i="11"/>
  <c r="S344" i="11"/>
  <c r="R344" i="11"/>
  <c r="Q344" i="11"/>
  <c r="T344" i="11" s="1"/>
  <c r="M344" i="11"/>
  <c r="L344" i="11"/>
  <c r="K344" i="11"/>
  <c r="J344" i="11"/>
  <c r="N344" i="11" s="1"/>
  <c r="O344" i="11" s="1"/>
  <c r="Z343" i="11"/>
  <c r="Y343" i="11"/>
  <c r="X343" i="11"/>
  <c r="W343" i="11"/>
  <c r="V343" i="11"/>
  <c r="S343" i="11"/>
  <c r="R343" i="11"/>
  <c r="Q343" i="11"/>
  <c r="M343" i="11"/>
  <c r="L343" i="11"/>
  <c r="K343" i="11"/>
  <c r="J343" i="11"/>
  <c r="N343" i="11" s="1"/>
  <c r="O343" i="11" s="1"/>
  <c r="Z342" i="11"/>
  <c r="Y342" i="11"/>
  <c r="X342" i="11"/>
  <c r="W342" i="11"/>
  <c r="V342" i="11"/>
  <c r="S342" i="11"/>
  <c r="R342" i="11"/>
  <c r="Q342" i="11"/>
  <c r="M342" i="11"/>
  <c r="L342" i="11"/>
  <c r="K342" i="11"/>
  <c r="J342" i="11"/>
  <c r="N342" i="11" s="1"/>
  <c r="O342" i="11" s="1"/>
  <c r="Z341" i="11"/>
  <c r="Y341" i="11"/>
  <c r="X341" i="11"/>
  <c r="W341" i="11"/>
  <c r="V341" i="11"/>
  <c r="S341" i="11"/>
  <c r="R341" i="11"/>
  <c r="Q341" i="11"/>
  <c r="T341" i="11" s="1"/>
  <c r="M341" i="11"/>
  <c r="L341" i="11"/>
  <c r="K341" i="11"/>
  <c r="J341" i="11"/>
  <c r="N341" i="11" s="1"/>
  <c r="O341" i="11" s="1"/>
  <c r="Z340" i="11"/>
  <c r="Y340" i="11"/>
  <c r="X340" i="11"/>
  <c r="W340" i="11"/>
  <c r="V340" i="11"/>
  <c r="S340" i="11"/>
  <c r="R340" i="11"/>
  <c r="Q340" i="11"/>
  <c r="T340" i="11" s="1"/>
  <c r="M340" i="11"/>
  <c r="L340" i="11"/>
  <c r="K340" i="11"/>
  <c r="J340" i="11"/>
  <c r="N340" i="11" s="1"/>
  <c r="O340" i="11" s="1"/>
  <c r="Z339" i="11"/>
  <c r="Y339" i="11"/>
  <c r="X339" i="11"/>
  <c r="W339" i="11"/>
  <c r="V339" i="11"/>
  <c r="S339" i="11"/>
  <c r="R339" i="11"/>
  <c r="Q339" i="11"/>
  <c r="T339" i="11" s="1"/>
  <c r="M339" i="11"/>
  <c r="L339" i="11"/>
  <c r="K339" i="11"/>
  <c r="J339" i="11"/>
  <c r="N339" i="11" s="1"/>
  <c r="O339" i="11" s="1"/>
  <c r="Z338" i="11"/>
  <c r="Y338" i="11"/>
  <c r="X338" i="11"/>
  <c r="W338" i="11"/>
  <c r="V338" i="11"/>
  <c r="S338" i="11"/>
  <c r="R338" i="11"/>
  <c r="Q338" i="11"/>
  <c r="M338" i="11"/>
  <c r="L338" i="11"/>
  <c r="K338" i="11"/>
  <c r="J338" i="11"/>
  <c r="N338" i="11" s="1"/>
  <c r="O338" i="11" s="1"/>
  <c r="Z337" i="11"/>
  <c r="Y337" i="11"/>
  <c r="X337" i="11"/>
  <c r="W337" i="11"/>
  <c r="V337" i="11"/>
  <c r="S337" i="11"/>
  <c r="R337" i="11"/>
  <c r="Q337" i="11"/>
  <c r="T337" i="11" s="1"/>
  <c r="M337" i="11"/>
  <c r="L337" i="11"/>
  <c r="K337" i="11"/>
  <c r="J337" i="11"/>
  <c r="N337" i="11" s="1"/>
  <c r="O337" i="11" s="1"/>
  <c r="Z336" i="11"/>
  <c r="Y336" i="11"/>
  <c r="X336" i="11"/>
  <c r="W336" i="11"/>
  <c r="V336" i="11"/>
  <c r="S336" i="11"/>
  <c r="R336" i="11"/>
  <c r="Q336" i="11"/>
  <c r="T336" i="11" s="1"/>
  <c r="M336" i="11"/>
  <c r="L336" i="11"/>
  <c r="K336" i="11"/>
  <c r="J336" i="11"/>
  <c r="Z335" i="11"/>
  <c r="Y335" i="11"/>
  <c r="X335" i="11"/>
  <c r="W335" i="11"/>
  <c r="V335" i="11"/>
  <c r="S335" i="11"/>
  <c r="R335" i="11"/>
  <c r="Q335" i="11"/>
  <c r="T335" i="11" s="1"/>
  <c r="M335" i="11"/>
  <c r="L335" i="11"/>
  <c r="K335" i="11"/>
  <c r="J335" i="11"/>
  <c r="Z334" i="11"/>
  <c r="Y334" i="11"/>
  <c r="X334" i="11"/>
  <c r="W334" i="11"/>
  <c r="V334" i="11"/>
  <c r="S334" i="11"/>
  <c r="R334" i="11"/>
  <c r="Q334" i="11"/>
  <c r="T334" i="11" s="1"/>
  <c r="M334" i="11"/>
  <c r="L334" i="11"/>
  <c r="K334" i="11"/>
  <c r="J334" i="11"/>
  <c r="Z333" i="11"/>
  <c r="Y333" i="11"/>
  <c r="X333" i="11"/>
  <c r="W333" i="11"/>
  <c r="V333" i="11"/>
  <c r="S333" i="11"/>
  <c r="R333" i="11"/>
  <c r="Q333" i="11"/>
  <c r="M333" i="11"/>
  <c r="L333" i="11"/>
  <c r="K333" i="11"/>
  <c r="J333" i="11"/>
  <c r="Z332" i="11"/>
  <c r="Y332" i="11"/>
  <c r="X332" i="11"/>
  <c r="W332" i="11"/>
  <c r="V332" i="11"/>
  <c r="S332" i="11"/>
  <c r="R332" i="11"/>
  <c r="Q332" i="11"/>
  <c r="M332" i="11"/>
  <c r="L332" i="11"/>
  <c r="K332" i="11"/>
  <c r="J332" i="11"/>
  <c r="Z331" i="11"/>
  <c r="Y331" i="11"/>
  <c r="X331" i="11"/>
  <c r="W331" i="11"/>
  <c r="V331" i="11"/>
  <c r="S331" i="11"/>
  <c r="R331" i="11"/>
  <c r="Q331" i="11"/>
  <c r="T331" i="11" s="1"/>
  <c r="M331" i="11"/>
  <c r="L331" i="11"/>
  <c r="K331" i="11"/>
  <c r="J331" i="11"/>
  <c r="N331" i="11" s="1"/>
  <c r="O331" i="11" s="1"/>
  <c r="Z330" i="11"/>
  <c r="Y330" i="11"/>
  <c r="X330" i="11"/>
  <c r="W330" i="11"/>
  <c r="V330" i="11"/>
  <c r="S330" i="11"/>
  <c r="R330" i="11"/>
  <c r="Q330" i="11"/>
  <c r="M330" i="11"/>
  <c r="L330" i="11"/>
  <c r="K330" i="11"/>
  <c r="J330" i="11"/>
  <c r="Z329" i="11"/>
  <c r="Y329" i="11"/>
  <c r="X329" i="11"/>
  <c r="W329" i="11"/>
  <c r="V329" i="11"/>
  <c r="S329" i="11"/>
  <c r="R329" i="11"/>
  <c r="Q329" i="11"/>
  <c r="M329" i="11"/>
  <c r="L329" i="11"/>
  <c r="K329" i="11"/>
  <c r="J329" i="11"/>
  <c r="N329" i="11" s="1"/>
  <c r="O329" i="11" s="1"/>
  <c r="Z328" i="11"/>
  <c r="Y328" i="11"/>
  <c r="X328" i="11"/>
  <c r="W328" i="11"/>
  <c r="V328" i="11"/>
  <c r="S328" i="11"/>
  <c r="R328" i="11"/>
  <c r="Q328" i="11"/>
  <c r="T328" i="11" s="1"/>
  <c r="M328" i="11"/>
  <c r="L328" i="11"/>
  <c r="K328" i="11"/>
  <c r="J328" i="11"/>
  <c r="Z327" i="11"/>
  <c r="Y327" i="11"/>
  <c r="X327" i="11"/>
  <c r="W327" i="11"/>
  <c r="V327" i="11"/>
  <c r="S327" i="11"/>
  <c r="R327" i="11"/>
  <c r="Q327" i="11"/>
  <c r="M327" i="11"/>
  <c r="L327" i="11"/>
  <c r="K327" i="11"/>
  <c r="J327" i="11"/>
  <c r="N327" i="11" s="1"/>
  <c r="O327" i="11" s="1"/>
  <c r="Z326" i="11"/>
  <c r="Y326" i="11"/>
  <c r="X326" i="11"/>
  <c r="W326" i="11"/>
  <c r="V326" i="11"/>
  <c r="S326" i="11"/>
  <c r="R326" i="11"/>
  <c r="Q326" i="11"/>
  <c r="T326" i="11" s="1"/>
  <c r="M326" i="11"/>
  <c r="L326" i="11"/>
  <c r="K326" i="11"/>
  <c r="J326" i="11"/>
  <c r="Z325" i="11"/>
  <c r="Y325" i="11"/>
  <c r="X325" i="11"/>
  <c r="W325" i="11"/>
  <c r="V325" i="11"/>
  <c r="S325" i="11"/>
  <c r="R325" i="11"/>
  <c r="Q325" i="11"/>
  <c r="M325" i="11"/>
  <c r="L325" i="11"/>
  <c r="K325" i="11"/>
  <c r="J325" i="11"/>
  <c r="N325" i="11" s="1"/>
  <c r="O325" i="11" s="1"/>
  <c r="Z324" i="11"/>
  <c r="Y324" i="11"/>
  <c r="X324" i="11"/>
  <c r="W324" i="11"/>
  <c r="V324" i="11"/>
  <c r="S324" i="11"/>
  <c r="R324" i="11"/>
  <c r="Q324" i="11"/>
  <c r="M324" i="11"/>
  <c r="L324" i="11"/>
  <c r="K324" i="11"/>
  <c r="J324" i="11"/>
  <c r="Z323" i="11"/>
  <c r="Y323" i="11"/>
  <c r="X323" i="11"/>
  <c r="W323" i="11"/>
  <c r="V323" i="11"/>
  <c r="S323" i="11"/>
  <c r="R323" i="11"/>
  <c r="Q323" i="11"/>
  <c r="M323" i="11"/>
  <c r="L323" i="11"/>
  <c r="K323" i="11"/>
  <c r="J323" i="11"/>
  <c r="N323" i="11" s="1"/>
  <c r="O323" i="11" s="1"/>
  <c r="Z322" i="11"/>
  <c r="Y322" i="11"/>
  <c r="X322" i="11"/>
  <c r="W322" i="11"/>
  <c r="V322" i="11"/>
  <c r="S322" i="11"/>
  <c r="R322" i="11"/>
  <c r="Q322" i="11"/>
  <c r="M322" i="11"/>
  <c r="L322" i="11"/>
  <c r="K322" i="11"/>
  <c r="J322" i="11"/>
  <c r="N322" i="11" s="1"/>
  <c r="O322" i="11" s="1"/>
  <c r="Z321" i="11"/>
  <c r="Y321" i="11"/>
  <c r="X321" i="11"/>
  <c r="W321" i="11"/>
  <c r="V321" i="11"/>
  <c r="S321" i="11"/>
  <c r="R321" i="11"/>
  <c r="Q321" i="11"/>
  <c r="M321" i="11"/>
  <c r="L321" i="11"/>
  <c r="K321" i="11"/>
  <c r="J321" i="11"/>
  <c r="N321" i="11" s="1"/>
  <c r="O321" i="11" s="1"/>
  <c r="Z320" i="11"/>
  <c r="Y320" i="11"/>
  <c r="X320" i="11"/>
  <c r="W320" i="11"/>
  <c r="V320" i="11"/>
  <c r="S320" i="11"/>
  <c r="R320" i="11"/>
  <c r="Q320" i="11"/>
  <c r="T320" i="11" s="1"/>
  <c r="M320" i="11"/>
  <c r="L320" i="11"/>
  <c r="K320" i="11"/>
  <c r="J320" i="11"/>
  <c r="N320" i="11" s="1"/>
  <c r="O320" i="11" s="1"/>
  <c r="Z319" i="11"/>
  <c r="Y319" i="11"/>
  <c r="X319" i="11"/>
  <c r="W319" i="11"/>
  <c r="V319" i="11"/>
  <c r="S319" i="11"/>
  <c r="R319" i="11"/>
  <c r="Q319" i="11"/>
  <c r="T319" i="11" s="1"/>
  <c r="M319" i="11"/>
  <c r="L319" i="11"/>
  <c r="K319" i="11"/>
  <c r="J319" i="11"/>
  <c r="N319" i="11" s="1"/>
  <c r="O319" i="11" s="1"/>
  <c r="Z318" i="11"/>
  <c r="Y318" i="11"/>
  <c r="X318" i="11"/>
  <c r="W318" i="11"/>
  <c r="V318" i="11"/>
  <c r="S318" i="11"/>
  <c r="R318" i="11"/>
  <c r="Q318" i="11"/>
  <c r="M318" i="11"/>
  <c r="L318" i="11"/>
  <c r="K318" i="11"/>
  <c r="J318" i="11"/>
  <c r="N318" i="11" s="1"/>
  <c r="O318" i="11" s="1"/>
  <c r="Z317" i="11"/>
  <c r="Y317" i="11"/>
  <c r="X317" i="11"/>
  <c r="W317" i="11"/>
  <c r="V317" i="11"/>
  <c r="S317" i="11"/>
  <c r="R317" i="11"/>
  <c r="Q317" i="11"/>
  <c r="M317" i="11"/>
  <c r="L317" i="11"/>
  <c r="K317" i="11"/>
  <c r="J317" i="11"/>
  <c r="N317" i="11" s="1"/>
  <c r="O317" i="11" s="1"/>
  <c r="Z316" i="11"/>
  <c r="Y316" i="11"/>
  <c r="X316" i="11"/>
  <c r="W316" i="11"/>
  <c r="V316" i="11"/>
  <c r="S316" i="11"/>
  <c r="R316" i="11"/>
  <c r="Q316" i="11"/>
  <c r="M316" i="11"/>
  <c r="L316" i="11"/>
  <c r="K316" i="11"/>
  <c r="J316" i="11"/>
  <c r="N316" i="11" s="1"/>
  <c r="O316" i="11" s="1"/>
  <c r="Z315" i="11"/>
  <c r="Y315" i="11"/>
  <c r="X315" i="11"/>
  <c r="W315" i="11"/>
  <c r="V315" i="11"/>
  <c r="S315" i="11"/>
  <c r="R315" i="11"/>
  <c r="Q315" i="11"/>
  <c r="T315" i="11" s="1"/>
  <c r="M315" i="11"/>
  <c r="L315" i="11"/>
  <c r="K315" i="11"/>
  <c r="J315" i="11"/>
  <c r="N315" i="11" s="1"/>
  <c r="O315" i="11" s="1"/>
  <c r="Z314" i="11"/>
  <c r="Y314" i="11"/>
  <c r="X314" i="11"/>
  <c r="W314" i="11"/>
  <c r="V314" i="11"/>
  <c r="S314" i="11"/>
  <c r="R314" i="11"/>
  <c r="Q314" i="11"/>
  <c r="M314" i="11"/>
  <c r="L314" i="11"/>
  <c r="K314" i="11"/>
  <c r="J314" i="11"/>
  <c r="N314" i="11" s="1"/>
  <c r="O314" i="11" s="1"/>
  <c r="Z313" i="11"/>
  <c r="Y313" i="11"/>
  <c r="X313" i="11"/>
  <c r="W313" i="11"/>
  <c r="V313" i="11"/>
  <c r="S313" i="11"/>
  <c r="R313" i="11"/>
  <c r="Q313" i="11"/>
  <c r="M313" i="11"/>
  <c r="L313" i="11"/>
  <c r="K313" i="11"/>
  <c r="J313" i="11"/>
  <c r="N313" i="11" s="1"/>
  <c r="O313" i="11" s="1"/>
  <c r="Z312" i="11"/>
  <c r="Y312" i="11"/>
  <c r="X312" i="11"/>
  <c r="W312" i="11"/>
  <c r="V312" i="11"/>
  <c r="S312" i="11"/>
  <c r="R312" i="11"/>
  <c r="Q312" i="11"/>
  <c r="M312" i="11"/>
  <c r="L312" i="11"/>
  <c r="K312" i="11"/>
  <c r="J312" i="11"/>
  <c r="N312" i="11" s="1"/>
  <c r="O312" i="11" s="1"/>
  <c r="Z311" i="11"/>
  <c r="Y311" i="11"/>
  <c r="X311" i="11"/>
  <c r="W311" i="11"/>
  <c r="V311" i="11"/>
  <c r="S311" i="11"/>
  <c r="R311" i="11"/>
  <c r="Q311" i="11"/>
  <c r="T311" i="11" s="1"/>
  <c r="M311" i="11"/>
  <c r="L311" i="11"/>
  <c r="K311" i="11"/>
  <c r="J311" i="11"/>
  <c r="N311" i="11" s="1"/>
  <c r="O311" i="11" s="1"/>
  <c r="Z310" i="11"/>
  <c r="Y310" i="11"/>
  <c r="X310" i="11"/>
  <c r="W310" i="11"/>
  <c r="V310" i="11"/>
  <c r="S310" i="11"/>
  <c r="R310" i="11"/>
  <c r="Q310" i="11"/>
  <c r="T310" i="11" s="1"/>
  <c r="M310" i="11"/>
  <c r="L310" i="11"/>
  <c r="K310" i="11"/>
  <c r="J310" i="11"/>
  <c r="N310" i="11" s="1"/>
  <c r="O310" i="11" s="1"/>
  <c r="Z309" i="11"/>
  <c r="Y309" i="11"/>
  <c r="X309" i="11"/>
  <c r="W309" i="11"/>
  <c r="V309" i="11"/>
  <c r="S309" i="11"/>
  <c r="R309" i="11"/>
  <c r="Q309" i="11"/>
  <c r="M309" i="11"/>
  <c r="L309" i="11"/>
  <c r="K309" i="11"/>
  <c r="J309" i="11"/>
  <c r="N309" i="11" s="1"/>
  <c r="O309" i="11" s="1"/>
  <c r="Z308" i="11"/>
  <c r="Y308" i="11"/>
  <c r="X308" i="11"/>
  <c r="W308" i="11"/>
  <c r="V308" i="11"/>
  <c r="S308" i="11"/>
  <c r="R308" i="11"/>
  <c r="Q308" i="11"/>
  <c r="M308" i="11"/>
  <c r="L308" i="11"/>
  <c r="K308" i="11"/>
  <c r="J308" i="11"/>
  <c r="N308" i="11" s="1"/>
  <c r="O308" i="11" s="1"/>
  <c r="Z307" i="11"/>
  <c r="Y307" i="11"/>
  <c r="X307" i="11"/>
  <c r="W307" i="11"/>
  <c r="V307" i="11"/>
  <c r="S307" i="11"/>
  <c r="R307" i="11"/>
  <c r="Q307" i="11"/>
  <c r="M307" i="11"/>
  <c r="L307" i="11"/>
  <c r="K307" i="11"/>
  <c r="J307" i="11"/>
  <c r="N307" i="11" s="1"/>
  <c r="O307" i="11" s="1"/>
  <c r="Z306" i="11"/>
  <c r="Y306" i="11"/>
  <c r="X306" i="11"/>
  <c r="W306" i="11"/>
  <c r="V306" i="11"/>
  <c r="S306" i="11"/>
  <c r="R306" i="11"/>
  <c r="Q306" i="11"/>
  <c r="M306" i="11"/>
  <c r="L306" i="11"/>
  <c r="K306" i="11"/>
  <c r="J306" i="11"/>
  <c r="N306" i="11" s="1"/>
  <c r="O306" i="11" s="1"/>
  <c r="Z305" i="11"/>
  <c r="Y305" i="11"/>
  <c r="X305" i="11"/>
  <c r="W305" i="11"/>
  <c r="V305" i="11"/>
  <c r="S305" i="11"/>
  <c r="R305" i="11"/>
  <c r="Q305" i="11"/>
  <c r="M305" i="11"/>
  <c r="L305" i="11"/>
  <c r="K305" i="11"/>
  <c r="J305" i="11"/>
  <c r="N305" i="11" s="1"/>
  <c r="O305" i="11" s="1"/>
  <c r="Z304" i="11"/>
  <c r="Y304" i="11"/>
  <c r="X304" i="11"/>
  <c r="W304" i="11"/>
  <c r="V304" i="11"/>
  <c r="S304" i="11"/>
  <c r="R304" i="11"/>
  <c r="Q304" i="11"/>
  <c r="T304" i="11" s="1"/>
  <c r="M304" i="11"/>
  <c r="L304" i="11"/>
  <c r="K304" i="11"/>
  <c r="J304" i="11"/>
  <c r="N304" i="11" s="1"/>
  <c r="O304" i="11" s="1"/>
  <c r="Z303" i="11"/>
  <c r="Y303" i="11"/>
  <c r="X303" i="11"/>
  <c r="W303" i="11"/>
  <c r="V303" i="11"/>
  <c r="S303" i="11"/>
  <c r="R303" i="11"/>
  <c r="Q303" i="11"/>
  <c r="M303" i="11"/>
  <c r="L303" i="11"/>
  <c r="K303" i="11"/>
  <c r="J303" i="11"/>
  <c r="N303" i="11" s="1"/>
  <c r="O303" i="11" s="1"/>
  <c r="Z302" i="11"/>
  <c r="Y302" i="11"/>
  <c r="X302" i="11"/>
  <c r="W302" i="11"/>
  <c r="V302" i="11"/>
  <c r="S302" i="11"/>
  <c r="R302" i="11"/>
  <c r="Q302" i="11"/>
  <c r="M302" i="11"/>
  <c r="L302" i="11"/>
  <c r="K302" i="11"/>
  <c r="J302" i="11"/>
  <c r="N302" i="11" s="1"/>
  <c r="O302" i="11" s="1"/>
  <c r="Z301" i="11"/>
  <c r="Y301" i="11"/>
  <c r="X301" i="11"/>
  <c r="W301" i="11"/>
  <c r="V301" i="11"/>
  <c r="S301" i="11"/>
  <c r="R301" i="11"/>
  <c r="Q301" i="11"/>
  <c r="T301" i="11" s="1"/>
  <c r="M301" i="11"/>
  <c r="L301" i="11"/>
  <c r="K301" i="11"/>
  <c r="J301" i="11"/>
  <c r="N301" i="11" s="1"/>
  <c r="O301" i="11" s="1"/>
  <c r="Z300" i="11"/>
  <c r="Y300" i="11"/>
  <c r="X300" i="11"/>
  <c r="W300" i="11"/>
  <c r="V300" i="11"/>
  <c r="S300" i="11"/>
  <c r="R300" i="11"/>
  <c r="Q300" i="11"/>
  <c r="T300" i="11" s="1"/>
  <c r="M300" i="11"/>
  <c r="L300" i="11"/>
  <c r="K300" i="11"/>
  <c r="J300" i="11"/>
  <c r="N300" i="11" s="1"/>
  <c r="O300" i="11" s="1"/>
  <c r="Z299" i="11"/>
  <c r="Y299" i="11"/>
  <c r="X299" i="11"/>
  <c r="W299" i="11"/>
  <c r="V299" i="11"/>
  <c r="S299" i="11"/>
  <c r="R299" i="11"/>
  <c r="Q299" i="11"/>
  <c r="T299" i="11" s="1"/>
  <c r="M299" i="11"/>
  <c r="L299" i="11"/>
  <c r="K299" i="11"/>
  <c r="J299" i="11"/>
  <c r="N299" i="11" s="1"/>
  <c r="O299" i="11" s="1"/>
  <c r="Z298" i="11"/>
  <c r="Y298" i="11"/>
  <c r="X298" i="11"/>
  <c r="W298" i="11"/>
  <c r="V298" i="11"/>
  <c r="S298" i="11"/>
  <c r="R298" i="11"/>
  <c r="Q298" i="11"/>
  <c r="T298" i="11" s="1"/>
  <c r="M298" i="11"/>
  <c r="L298" i="11"/>
  <c r="K298" i="11"/>
  <c r="J298" i="11"/>
  <c r="N298" i="11" s="1"/>
  <c r="O298" i="11" s="1"/>
  <c r="Z297" i="11"/>
  <c r="Y297" i="11"/>
  <c r="X297" i="11"/>
  <c r="W297" i="11"/>
  <c r="V297" i="11"/>
  <c r="S297" i="11"/>
  <c r="R297" i="11"/>
  <c r="Q297" i="11"/>
  <c r="T297" i="11" s="1"/>
  <c r="M297" i="11"/>
  <c r="L297" i="11"/>
  <c r="K297" i="11"/>
  <c r="J297" i="11"/>
  <c r="N297" i="11" s="1"/>
  <c r="O297" i="11" s="1"/>
  <c r="Z296" i="11"/>
  <c r="Y296" i="11"/>
  <c r="X296" i="11"/>
  <c r="W296" i="11"/>
  <c r="V296" i="11"/>
  <c r="S296" i="11"/>
  <c r="R296" i="11"/>
  <c r="Q296" i="11"/>
  <c r="T296" i="11" s="1"/>
  <c r="M296" i="11"/>
  <c r="L296" i="11"/>
  <c r="K296" i="11"/>
  <c r="J296" i="11"/>
  <c r="N296" i="11" s="1"/>
  <c r="O296" i="11" s="1"/>
  <c r="Z295" i="11"/>
  <c r="Y295" i="11"/>
  <c r="X295" i="11"/>
  <c r="W295" i="11"/>
  <c r="V295" i="11"/>
  <c r="S295" i="11"/>
  <c r="R295" i="11"/>
  <c r="Q295" i="11"/>
  <c r="T295" i="11" s="1"/>
  <c r="M295" i="11"/>
  <c r="L295" i="11"/>
  <c r="K295" i="11"/>
  <c r="J295" i="11"/>
  <c r="N295" i="11" s="1"/>
  <c r="O295" i="11" s="1"/>
  <c r="Z294" i="11"/>
  <c r="Y294" i="11"/>
  <c r="X294" i="11"/>
  <c r="W294" i="11"/>
  <c r="V294" i="11"/>
  <c r="S294" i="11"/>
  <c r="R294" i="11"/>
  <c r="Q294" i="11"/>
  <c r="T294" i="11" s="1"/>
  <c r="M294" i="11"/>
  <c r="L294" i="11"/>
  <c r="K294" i="11"/>
  <c r="J294" i="11"/>
  <c r="N294" i="11" s="1"/>
  <c r="O294" i="11" s="1"/>
  <c r="Z293" i="11"/>
  <c r="Y293" i="11"/>
  <c r="X293" i="11"/>
  <c r="W293" i="11"/>
  <c r="V293" i="11"/>
  <c r="S293" i="11"/>
  <c r="R293" i="11"/>
  <c r="Q293" i="11"/>
  <c r="T293" i="11" s="1"/>
  <c r="M293" i="11"/>
  <c r="L293" i="11"/>
  <c r="K293" i="11"/>
  <c r="J293" i="11"/>
  <c r="N293" i="11" s="1"/>
  <c r="O293" i="11" s="1"/>
  <c r="Z292" i="11"/>
  <c r="Y292" i="11"/>
  <c r="X292" i="11"/>
  <c r="W292" i="11"/>
  <c r="V292" i="11"/>
  <c r="S292" i="11"/>
  <c r="R292" i="11"/>
  <c r="Q292" i="11"/>
  <c r="T292" i="11" s="1"/>
  <c r="M292" i="11"/>
  <c r="L292" i="11"/>
  <c r="K292" i="11"/>
  <c r="J292" i="11"/>
  <c r="N292" i="11" s="1"/>
  <c r="O292" i="11" s="1"/>
  <c r="Z291" i="11"/>
  <c r="Y291" i="11"/>
  <c r="X291" i="11"/>
  <c r="W291" i="11"/>
  <c r="V291" i="11"/>
  <c r="S291" i="11"/>
  <c r="R291" i="11"/>
  <c r="Q291" i="11"/>
  <c r="T291" i="11" s="1"/>
  <c r="M291" i="11"/>
  <c r="L291" i="11"/>
  <c r="K291" i="11"/>
  <c r="J291" i="11"/>
  <c r="N291" i="11" s="1"/>
  <c r="O291" i="11" s="1"/>
  <c r="Z290" i="11"/>
  <c r="Y290" i="11"/>
  <c r="X290" i="11"/>
  <c r="W290" i="11"/>
  <c r="V290" i="11"/>
  <c r="S290" i="11"/>
  <c r="R290" i="11"/>
  <c r="Q290" i="11"/>
  <c r="M290" i="11"/>
  <c r="L290" i="11"/>
  <c r="K290" i="11"/>
  <c r="J290" i="11"/>
  <c r="N290" i="11" s="1"/>
  <c r="O290" i="11" s="1"/>
  <c r="Z289" i="11"/>
  <c r="Y289" i="11"/>
  <c r="X289" i="11"/>
  <c r="W289" i="11"/>
  <c r="V289" i="11"/>
  <c r="S289" i="11"/>
  <c r="R289" i="11"/>
  <c r="Q289" i="11"/>
  <c r="M289" i="11"/>
  <c r="L289" i="11"/>
  <c r="K289" i="11"/>
  <c r="J289" i="11"/>
  <c r="N289" i="11" s="1"/>
  <c r="O289" i="11" s="1"/>
  <c r="Z288" i="11"/>
  <c r="Y288" i="11"/>
  <c r="X288" i="11"/>
  <c r="W288" i="11"/>
  <c r="V288" i="11"/>
  <c r="S288" i="11"/>
  <c r="R288" i="11"/>
  <c r="Q288" i="11"/>
  <c r="M288" i="11"/>
  <c r="L288" i="11"/>
  <c r="K288" i="11"/>
  <c r="J288" i="11"/>
  <c r="N288" i="11" s="1"/>
  <c r="O288" i="11" s="1"/>
  <c r="Z287" i="11"/>
  <c r="Y287" i="11"/>
  <c r="X287" i="11"/>
  <c r="W287" i="11"/>
  <c r="V287" i="11"/>
  <c r="S287" i="11"/>
  <c r="R287" i="11"/>
  <c r="Q287" i="11"/>
  <c r="T287" i="11" s="1"/>
  <c r="M287" i="11"/>
  <c r="L287" i="11"/>
  <c r="K287" i="11"/>
  <c r="J287" i="11"/>
  <c r="N287" i="11" s="1"/>
  <c r="O287" i="11" s="1"/>
  <c r="Z286" i="11"/>
  <c r="Y286" i="11"/>
  <c r="X286" i="11"/>
  <c r="W286" i="11"/>
  <c r="V286" i="11"/>
  <c r="S286" i="11"/>
  <c r="R286" i="11"/>
  <c r="Q286" i="11"/>
  <c r="M286" i="11"/>
  <c r="L286" i="11"/>
  <c r="K286" i="11"/>
  <c r="J286" i="11"/>
  <c r="N286" i="11" s="1"/>
  <c r="O286" i="11" s="1"/>
  <c r="Z285" i="11"/>
  <c r="Y285" i="11"/>
  <c r="X285" i="11"/>
  <c r="W285" i="11"/>
  <c r="V285" i="11"/>
  <c r="S285" i="11"/>
  <c r="R285" i="11"/>
  <c r="Q285" i="11"/>
  <c r="M285" i="11"/>
  <c r="L285" i="11"/>
  <c r="K285" i="11"/>
  <c r="J285" i="11"/>
  <c r="N285" i="11" s="1"/>
  <c r="O285" i="11" s="1"/>
  <c r="Z284" i="11"/>
  <c r="Y284" i="11"/>
  <c r="X284" i="11"/>
  <c r="W284" i="11"/>
  <c r="V284" i="11"/>
  <c r="S284" i="11"/>
  <c r="R284" i="11"/>
  <c r="Q284" i="11"/>
  <c r="M284" i="11"/>
  <c r="L284" i="11"/>
  <c r="K284" i="11"/>
  <c r="J284" i="11"/>
  <c r="N284" i="11" s="1"/>
  <c r="O284" i="11" s="1"/>
  <c r="Z283" i="11"/>
  <c r="Y283" i="11"/>
  <c r="X283" i="11"/>
  <c r="W283" i="11"/>
  <c r="V283" i="11"/>
  <c r="S283" i="11"/>
  <c r="R283" i="11"/>
  <c r="Q283" i="11"/>
  <c r="M283" i="11"/>
  <c r="L283" i="11"/>
  <c r="K283" i="11"/>
  <c r="J283" i="11"/>
  <c r="N283" i="11" s="1"/>
  <c r="O283" i="11" s="1"/>
  <c r="Z282" i="11"/>
  <c r="Y282" i="11"/>
  <c r="X282" i="11"/>
  <c r="W282" i="11"/>
  <c r="V282" i="11"/>
  <c r="S282" i="11"/>
  <c r="R282" i="11"/>
  <c r="Q282" i="11"/>
  <c r="T282" i="11" s="1"/>
  <c r="M282" i="11"/>
  <c r="L282" i="11"/>
  <c r="K282" i="11"/>
  <c r="J282" i="11"/>
  <c r="N282" i="11" s="1"/>
  <c r="O282" i="11" s="1"/>
  <c r="Z281" i="11"/>
  <c r="Y281" i="11"/>
  <c r="X281" i="11"/>
  <c r="W281" i="11"/>
  <c r="V281" i="11"/>
  <c r="S281" i="11"/>
  <c r="R281" i="11"/>
  <c r="Q281" i="11"/>
  <c r="M281" i="11"/>
  <c r="L281" i="11"/>
  <c r="K281" i="11"/>
  <c r="J281" i="11"/>
  <c r="N281" i="11" s="1"/>
  <c r="O281" i="11" s="1"/>
  <c r="Z280" i="11"/>
  <c r="Y280" i="11"/>
  <c r="X280" i="11"/>
  <c r="W280" i="11"/>
  <c r="V280" i="11"/>
  <c r="S280" i="11"/>
  <c r="R280" i="11"/>
  <c r="Q280" i="11"/>
  <c r="M280" i="11"/>
  <c r="L280" i="11"/>
  <c r="K280" i="11"/>
  <c r="J280" i="11"/>
  <c r="N280" i="11" s="1"/>
  <c r="O280" i="11" s="1"/>
  <c r="Z279" i="11"/>
  <c r="Y279" i="11"/>
  <c r="X279" i="11"/>
  <c r="W279" i="11"/>
  <c r="V279" i="11"/>
  <c r="S279" i="11"/>
  <c r="R279" i="11"/>
  <c r="Q279" i="11"/>
  <c r="M279" i="11"/>
  <c r="L279" i="11"/>
  <c r="K279" i="11"/>
  <c r="J279" i="11"/>
  <c r="N279" i="11" s="1"/>
  <c r="O279" i="11" s="1"/>
  <c r="Z278" i="11"/>
  <c r="Y278" i="11"/>
  <c r="X278" i="11"/>
  <c r="W278" i="11"/>
  <c r="V278" i="11"/>
  <c r="S278" i="11"/>
  <c r="R278" i="11"/>
  <c r="Q278" i="11"/>
  <c r="M278" i="11"/>
  <c r="L278" i="11"/>
  <c r="K278" i="11"/>
  <c r="J278" i="11"/>
  <c r="N278" i="11" s="1"/>
  <c r="O278" i="11" s="1"/>
  <c r="Z277" i="11"/>
  <c r="Y277" i="11"/>
  <c r="X277" i="11"/>
  <c r="W277" i="11"/>
  <c r="V277" i="11"/>
  <c r="S277" i="11"/>
  <c r="R277" i="11"/>
  <c r="Q277" i="11"/>
  <c r="M277" i="11"/>
  <c r="L277" i="11"/>
  <c r="K277" i="11"/>
  <c r="J277" i="11"/>
  <c r="N277" i="11" s="1"/>
  <c r="O277" i="11" s="1"/>
  <c r="Z276" i="11"/>
  <c r="Y276" i="11"/>
  <c r="X276" i="11"/>
  <c r="W276" i="11"/>
  <c r="V276" i="11"/>
  <c r="S276" i="11"/>
  <c r="R276" i="11"/>
  <c r="Q276" i="11"/>
  <c r="T276" i="11" s="1"/>
  <c r="M276" i="11"/>
  <c r="L276" i="11"/>
  <c r="K276" i="11"/>
  <c r="J276" i="11"/>
  <c r="N276" i="11" s="1"/>
  <c r="O276" i="11" s="1"/>
  <c r="Z275" i="11"/>
  <c r="Y275" i="11"/>
  <c r="X275" i="11"/>
  <c r="W275" i="11"/>
  <c r="V275" i="11"/>
  <c r="S275" i="11"/>
  <c r="R275" i="11"/>
  <c r="Q275" i="11"/>
  <c r="T275" i="11" s="1"/>
  <c r="M275" i="11"/>
  <c r="L275" i="11"/>
  <c r="K275" i="11"/>
  <c r="J275" i="11"/>
  <c r="N275" i="11" s="1"/>
  <c r="O275" i="11" s="1"/>
  <c r="Z274" i="11"/>
  <c r="Y274" i="11"/>
  <c r="X274" i="11"/>
  <c r="W274" i="11"/>
  <c r="V274" i="11"/>
  <c r="S274" i="11"/>
  <c r="R274" i="11"/>
  <c r="Q274" i="11"/>
  <c r="M274" i="11"/>
  <c r="L274" i="11"/>
  <c r="K274" i="11"/>
  <c r="J274" i="11"/>
  <c r="N274" i="11" s="1"/>
  <c r="O274" i="11" s="1"/>
  <c r="Z273" i="11"/>
  <c r="Y273" i="11"/>
  <c r="X273" i="11"/>
  <c r="W273" i="11"/>
  <c r="V273" i="11"/>
  <c r="S273" i="11"/>
  <c r="R273" i="11"/>
  <c r="Q273" i="11"/>
  <c r="M273" i="11"/>
  <c r="L273" i="11"/>
  <c r="K273" i="11"/>
  <c r="J273" i="11"/>
  <c r="N273" i="11" s="1"/>
  <c r="O273" i="11" s="1"/>
  <c r="Z272" i="11"/>
  <c r="Y272" i="11"/>
  <c r="X272" i="11"/>
  <c r="W272" i="11"/>
  <c r="V272" i="11"/>
  <c r="S272" i="11"/>
  <c r="R272" i="11"/>
  <c r="Q272" i="11"/>
  <c r="M272" i="11"/>
  <c r="L272" i="11"/>
  <c r="K272" i="11"/>
  <c r="J272" i="11"/>
  <c r="N272" i="11" s="1"/>
  <c r="O272" i="11" s="1"/>
  <c r="Z271" i="11"/>
  <c r="Y271" i="11"/>
  <c r="X271" i="11"/>
  <c r="W271" i="11"/>
  <c r="V271" i="11"/>
  <c r="S271" i="11"/>
  <c r="R271" i="11"/>
  <c r="Q271" i="11"/>
  <c r="T271" i="11" s="1"/>
  <c r="M271" i="11"/>
  <c r="L271" i="11"/>
  <c r="K271" i="11"/>
  <c r="J271" i="11"/>
  <c r="N271" i="11" s="1"/>
  <c r="O271" i="11" s="1"/>
  <c r="Z270" i="11"/>
  <c r="Y270" i="11"/>
  <c r="X270" i="11"/>
  <c r="W270" i="11"/>
  <c r="V270" i="11"/>
  <c r="S270" i="11"/>
  <c r="R270" i="11"/>
  <c r="Q270" i="11"/>
  <c r="M270" i="11"/>
  <c r="L270" i="11"/>
  <c r="K270" i="11"/>
  <c r="J270" i="11"/>
  <c r="N270" i="11" s="1"/>
  <c r="O270" i="11" s="1"/>
  <c r="Z269" i="11"/>
  <c r="Y269" i="11"/>
  <c r="X269" i="11"/>
  <c r="W269" i="11"/>
  <c r="V269" i="11"/>
  <c r="S269" i="11"/>
  <c r="R269" i="11"/>
  <c r="Q269" i="11"/>
  <c r="T269" i="11" s="1"/>
  <c r="M269" i="11"/>
  <c r="L269" i="11"/>
  <c r="K269" i="11"/>
  <c r="J269" i="11"/>
  <c r="N269" i="11" s="1"/>
  <c r="O269" i="11" s="1"/>
  <c r="Z268" i="11"/>
  <c r="Y268" i="11"/>
  <c r="X268" i="11"/>
  <c r="W268" i="11"/>
  <c r="V268" i="11"/>
  <c r="S268" i="11"/>
  <c r="R268" i="11"/>
  <c r="Q268" i="11"/>
  <c r="M268" i="11"/>
  <c r="L268" i="11"/>
  <c r="K268" i="11"/>
  <c r="J268" i="11"/>
  <c r="N268" i="11" s="1"/>
  <c r="O268" i="11" s="1"/>
  <c r="Z267" i="11"/>
  <c r="Y267" i="11"/>
  <c r="X267" i="11"/>
  <c r="W267" i="11"/>
  <c r="V267" i="11"/>
  <c r="S267" i="11"/>
  <c r="R267" i="11"/>
  <c r="Q267" i="11"/>
  <c r="T267" i="11" s="1"/>
  <c r="M267" i="11"/>
  <c r="L267" i="11"/>
  <c r="K267" i="11"/>
  <c r="J267" i="11"/>
  <c r="N267" i="11" s="1"/>
  <c r="O267" i="11" s="1"/>
  <c r="Z266" i="11"/>
  <c r="Y266" i="11"/>
  <c r="X266" i="11"/>
  <c r="W266" i="11"/>
  <c r="V266" i="11"/>
  <c r="S266" i="11"/>
  <c r="R266" i="11"/>
  <c r="Q266" i="11"/>
  <c r="M266" i="11"/>
  <c r="L266" i="11"/>
  <c r="K266" i="11"/>
  <c r="J266" i="11"/>
  <c r="N266" i="11" s="1"/>
  <c r="O266" i="11" s="1"/>
  <c r="Z265" i="11"/>
  <c r="Y265" i="11"/>
  <c r="X265" i="11"/>
  <c r="W265" i="11"/>
  <c r="V265" i="11"/>
  <c r="S265" i="11"/>
  <c r="R265" i="11"/>
  <c r="Q265" i="11"/>
  <c r="M265" i="11"/>
  <c r="L265" i="11"/>
  <c r="K265" i="11"/>
  <c r="J265" i="11"/>
  <c r="N265" i="11" s="1"/>
  <c r="O265" i="11" s="1"/>
  <c r="Z264" i="11"/>
  <c r="Y264" i="11"/>
  <c r="X264" i="11"/>
  <c r="W264" i="11"/>
  <c r="V264" i="11"/>
  <c r="S264" i="11"/>
  <c r="R264" i="11"/>
  <c r="Q264" i="11"/>
  <c r="M264" i="11"/>
  <c r="L264" i="11"/>
  <c r="K264" i="11"/>
  <c r="J264" i="11"/>
  <c r="N264" i="11" s="1"/>
  <c r="O264" i="11" s="1"/>
  <c r="Z263" i="11"/>
  <c r="Y263" i="11"/>
  <c r="X263" i="11"/>
  <c r="W263" i="11"/>
  <c r="V263" i="11"/>
  <c r="S263" i="11"/>
  <c r="R263" i="11"/>
  <c r="Q263" i="11"/>
  <c r="M263" i="11"/>
  <c r="L263" i="11"/>
  <c r="K263" i="11"/>
  <c r="J263" i="11"/>
  <c r="N263" i="11" s="1"/>
  <c r="O263" i="11" s="1"/>
  <c r="Z262" i="11"/>
  <c r="Y262" i="11"/>
  <c r="X262" i="11"/>
  <c r="W262" i="11"/>
  <c r="V262" i="11"/>
  <c r="S262" i="11"/>
  <c r="R262" i="11"/>
  <c r="Q262" i="11"/>
  <c r="T262" i="11" s="1"/>
  <c r="M262" i="11"/>
  <c r="L262" i="11"/>
  <c r="K262" i="11"/>
  <c r="J262" i="11"/>
  <c r="N262" i="11" s="1"/>
  <c r="O262" i="11" s="1"/>
  <c r="Z261" i="11"/>
  <c r="Y261" i="11"/>
  <c r="X261" i="11"/>
  <c r="W261" i="11"/>
  <c r="V261" i="11"/>
  <c r="S261" i="11"/>
  <c r="R261" i="11"/>
  <c r="Q261" i="11"/>
  <c r="T261" i="11" s="1"/>
  <c r="M261" i="11"/>
  <c r="L261" i="11"/>
  <c r="K261" i="11"/>
  <c r="J261" i="11"/>
  <c r="N261" i="11" s="1"/>
  <c r="O261" i="11" s="1"/>
  <c r="Z260" i="11"/>
  <c r="Y260" i="11"/>
  <c r="X260" i="11"/>
  <c r="W260" i="11"/>
  <c r="V260" i="11"/>
  <c r="S260" i="11"/>
  <c r="R260" i="11"/>
  <c r="Q260" i="11"/>
  <c r="T260" i="11" s="1"/>
  <c r="M260" i="11"/>
  <c r="L260" i="11"/>
  <c r="K260" i="11"/>
  <c r="J260" i="11"/>
  <c r="N260" i="11" s="1"/>
  <c r="O260" i="11" s="1"/>
  <c r="Z259" i="11"/>
  <c r="Y259" i="11"/>
  <c r="X259" i="11"/>
  <c r="W259" i="11"/>
  <c r="V259" i="11"/>
  <c r="S259" i="11"/>
  <c r="R259" i="11"/>
  <c r="Q259" i="11"/>
  <c r="T259" i="11" s="1"/>
  <c r="M259" i="11"/>
  <c r="L259" i="11"/>
  <c r="K259" i="11"/>
  <c r="J259" i="11"/>
  <c r="N259" i="11" s="1"/>
  <c r="O259" i="11" s="1"/>
  <c r="Z258" i="11"/>
  <c r="Y258" i="11"/>
  <c r="X258" i="11"/>
  <c r="W258" i="11"/>
  <c r="V258" i="11"/>
  <c r="S258" i="11"/>
  <c r="R258" i="11"/>
  <c r="Q258" i="11"/>
  <c r="T258" i="11" s="1"/>
  <c r="M258" i="11"/>
  <c r="L258" i="11"/>
  <c r="K258" i="11"/>
  <c r="J258" i="11"/>
  <c r="N258" i="11" s="1"/>
  <c r="O258" i="11" s="1"/>
  <c r="Z257" i="11"/>
  <c r="Y257" i="11"/>
  <c r="X257" i="11"/>
  <c r="W257" i="11"/>
  <c r="V257" i="11"/>
  <c r="S257" i="11"/>
  <c r="R257" i="11"/>
  <c r="Q257" i="11"/>
  <c r="M257" i="11"/>
  <c r="L257" i="11"/>
  <c r="K257" i="11"/>
  <c r="J257" i="11"/>
  <c r="N257" i="11" s="1"/>
  <c r="O257" i="11" s="1"/>
  <c r="Z256" i="11"/>
  <c r="Y256" i="11"/>
  <c r="X256" i="11"/>
  <c r="W256" i="11"/>
  <c r="V256" i="11"/>
  <c r="S256" i="11"/>
  <c r="R256" i="11"/>
  <c r="Q256" i="11"/>
  <c r="M256" i="11"/>
  <c r="L256" i="11"/>
  <c r="K256" i="11"/>
  <c r="J256" i="11"/>
  <c r="N256" i="11" s="1"/>
  <c r="O256" i="11" s="1"/>
  <c r="Z255" i="11"/>
  <c r="Y255" i="11"/>
  <c r="X255" i="11"/>
  <c r="W255" i="11"/>
  <c r="V255" i="11"/>
  <c r="S255" i="11"/>
  <c r="R255" i="11"/>
  <c r="Q255" i="11"/>
  <c r="T255" i="11" s="1"/>
  <c r="M255" i="11"/>
  <c r="L255" i="11"/>
  <c r="K255" i="11"/>
  <c r="J255" i="11"/>
  <c r="N255" i="11" s="1"/>
  <c r="O255" i="11" s="1"/>
  <c r="Z254" i="11"/>
  <c r="Y254" i="11"/>
  <c r="X254" i="11"/>
  <c r="W254" i="11"/>
  <c r="V254" i="11"/>
  <c r="S254" i="11"/>
  <c r="R254" i="11"/>
  <c r="Q254" i="11"/>
  <c r="T254" i="11" s="1"/>
  <c r="M254" i="11"/>
  <c r="L254" i="11"/>
  <c r="K254" i="11"/>
  <c r="J254" i="11"/>
  <c r="N254" i="11" s="1"/>
  <c r="O254" i="11" s="1"/>
  <c r="Z253" i="11"/>
  <c r="Y253" i="11"/>
  <c r="X253" i="11"/>
  <c r="W253" i="11"/>
  <c r="V253" i="11"/>
  <c r="S253" i="11"/>
  <c r="R253" i="11"/>
  <c r="Q253" i="11"/>
  <c r="M253" i="11"/>
  <c r="L253" i="11"/>
  <c r="K253" i="11"/>
  <c r="J253" i="11"/>
  <c r="N253" i="11" s="1"/>
  <c r="O253" i="11" s="1"/>
  <c r="Z252" i="11"/>
  <c r="Y252" i="11"/>
  <c r="X252" i="11"/>
  <c r="W252" i="11"/>
  <c r="V252" i="11"/>
  <c r="S252" i="11"/>
  <c r="R252" i="11"/>
  <c r="Q252" i="11"/>
  <c r="T252" i="11" s="1"/>
  <c r="M252" i="11"/>
  <c r="L252" i="11"/>
  <c r="K252" i="11"/>
  <c r="J252" i="11"/>
  <c r="N252" i="11" s="1"/>
  <c r="O252" i="11" s="1"/>
  <c r="Z251" i="11"/>
  <c r="Y251" i="11"/>
  <c r="X251" i="11"/>
  <c r="W251" i="11"/>
  <c r="V251" i="11"/>
  <c r="S251" i="11"/>
  <c r="R251" i="11"/>
  <c r="Q251" i="11"/>
  <c r="M251" i="11"/>
  <c r="L251" i="11"/>
  <c r="K251" i="11"/>
  <c r="J251" i="11"/>
  <c r="N251" i="11" s="1"/>
  <c r="O251" i="11" s="1"/>
  <c r="Z250" i="11"/>
  <c r="Y250" i="11"/>
  <c r="X250" i="11"/>
  <c r="W250" i="11"/>
  <c r="V250" i="11"/>
  <c r="S250" i="11"/>
  <c r="R250" i="11"/>
  <c r="Q250" i="11"/>
  <c r="M250" i="11"/>
  <c r="L250" i="11"/>
  <c r="K250" i="11"/>
  <c r="J250" i="11"/>
  <c r="N250" i="11" s="1"/>
  <c r="O250" i="11" s="1"/>
  <c r="Z249" i="11"/>
  <c r="Y249" i="11"/>
  <c r="X249" i="11"/>
  <c r="W249" i="11"/>
  <c r="V249" i="11"/>
  <c r="S249" i="11"/>
  <c r="R249" i="11"/>
  <c r="Q249" i="11"/>
  <c r="M249" i="11"/>
  <c r="L249" i="11"/>
  <c r="K249" i="11"/>
  <c r="J249" i="11"/>
  <c r="N249" i="11" s="1"/>
  <c r="O249" i="11" s="1"/>
  <c r="Z248" i="11"/>
  <c r="Y248" i="11"/>
  <c r="X248" i="11"/>
  <c r="W248" i="11"/>
  <c r="V248" i="11"/>
  <c r="S248" i="11"/>
  <c r="R248" i="11"/>
  <c r="Q248" i="11"/>
  <c r="M248" i="11"/>
  <c r="L248" i="11"/>
  <c r="K248" i="11"/>
  <c r="J248" i="11"/>
  <c r="N248" i="11" s="1"/>
  <c r="O248" i="11" s="1"/>
  <c r="Z247" i="11"/>
  <c r="Y247" i="11"/>
  <c r="X247" i="11"/>
  <c r="W247" i="11"/>
  <c r="V247" i="11"/>
  <c r="S247" i="11"/>
  <c r="R247" i="11"/>
  <c r="Q247" i="11"/>
  <c r="T247" i="11" s="1"/>
  <c r="M247" i="11"/>
  <c r="L247" i="11"/>
  <c r="K247" i="11"/>
  <c r="J247" i="11"/>
  <c r="N247" i="11" s="1"/>
  <c r="O247" i="11" s="1"/>
  <c r="Z246" i="11"/>
  <c r="Y246" i="11"/>
  <c r="X246" i="11"/>
  <c r="W246" i="11"/>
  <c r="V246" i="11"/>
  <c r="S246" i="11"/>
  <c r="R246" i="11"/>
  <c r="Q246" i="11"/>
  <c r="M246" i="11"/>
  <c r="L246" i="11"/>
  <c r="K246" i="11"/>
  <c r="J246" i="11"/>
  <c r="N246" i="11" s="1"/>
  <c r="O246" i="11" s="1"/>
  <c r="Z245" i="11"/>
  <c r="Y245" i="11"/>
  <c r="X245" i="11"/>
  <c r="W245" i="11"/>
  <c r="V245" i="11"/>
  <c r="S245" i="11"/>
  <c r="R245" i="11"/>
  <c r="Q245" i="11"/>
  <c r="M245" i="11"/>
  <c r="L245" i="11"/>
  <c r="K245" i="11"/>
  <c r="J245" i="11"/>
  <c r="N245" i="11" s="1"/>
  <c r="O245" i="11" s="1"/>
  <c r="Z244" i="11"/>
  <c r="Y244" i="11"/>
  <c r="X244" i="11"/>
  <c r="W244" i="11"/>
  <c r="V244" i="11"/>
  <c r="S244" i="11"/>
  <c r="R244" i="11"/>
  <c r="Q244" i="11"/>
  <c r="M244" i="11"/>
  <c r="L244" i="11"/>
  <c r="K244" i="11"/>
  <c r="J244" i="11"/>
  <c r="N244" i="11" s="1"/>
  <c r="O244" i="11" s="1"/>
  <c r="Z243" i="11"/>
  <c r="Y243" i="11"/>
  <c r="X243" i="11"/>
  <c r="W243" i="11"/>
  <c r="V243" i="11"/>
  <c r="S243" i="11"/>
  <c r="R243" i="11"/>
  <c r="Q243" i="11"/>
  <c r="M243" i="11"/>
  <c r="L243" i="11"/>
  <c r="K243" i="11"/>
  <c r="J243" i="11"/>
  <c r="N243" i="11" s="1"/>
  <c r="O243" i="11" s="1"/>
  <c r="Z242" i="11"/>
  <c r="Y242" i="11"/>
  <c r="X242" i="11"/>
  <c r="W242" i="11"/>
  <c r="V242" i="11"/>
  <c r="S242" i="11"/>
  <c r="R242" i="11"/>
  <c r="Q242" i="11"/>
  <c r="T242" i="11" s="1"/>
  <c r="M242" i="11"/>
  <c r="L242" i="11"/>
  <c r="K242" i="11"/>
  <c r="J242" i="11"/>
  <c r="N242" i="11" s="1"/>
  <c r="O242" i="11" s="1"/>
  <c r="Z241" i="11"/>
  <c r="Y241" i="11"/>
  <c r="X241" i="11"/>
  <c r="W241" i="11"/>
  <c r="V241" i="11"/>
  <c r="S241" i="11"/>
  <c r="R241" i="11"/>
  <c r="Q241" i="11"/>
  <c r="M241" i="11"/>
  <c r="L241" i="11"/>
  <c r="K241" i="11"/>
  <c r="J241" i="11"/>
  <c r="N241" i="11" s="1"/>
  <c r="O241" i="11" s="1"/>
  <c r="Z240" i="11"/>
  <c r="Y240" i="11"/>
  <c r="X240" i="11"/>
  <c r="W240" i="11"/>
  <c r="V240" i="11"/>
  <c r="S240" i="11"/>
  <c r="R240" i="11"/>
  <c r="Q240" i="11"/>
  <c r="T240" i="11" s="1"/>
  <c r="M240" i="11"/>
  <c r="L240" i="11"/>
  <c r="K240" i="11"/>
  <c r="J240" i="11"/>
  <c r="N240" i="11" s="1"/>
  <c r="O240" i="11" s="1"/>
  <c r="Z239" i="11"/>
  <c r="Y239" i="11"/>
  <c r="X239" i="11"/>
  <c r="W239" i="11"/>
  <c r="V239" i="11"/>
  <c r="S239" i="11"/>
  <c r="R239" i="11"/>
  <c r="Q239" i="11"/>
  <c r="M239" i="11"/>
  <c r="L239" i="11"/>
  <c r="K239" i="11"/>
  <c r="J239" i="11"/>
  <c r="N239" i="11" s="1"/>
  <c r="O239" i="11" s="1"/>
  <c r="Z238" i="11"/>
  <c r="Y238" i="11"/>
  <c r="X238" i="11"/>
  <c r="W238" i="11"/>
  <c r="V238" i="11"/>
  <c r="S238" i="11"/>
  <c r="R238" i="11"/>
  <c r="Q238" i="11"/>
  <c r="M238" i="11"/>
  <c r="L238" i="11"/>
  <c r="K238" i="11"/>
  <c r="J238" i="11"/>
  <c r="N238" i="11" s="1"/>
  <c r="O238" i="11" s="1"/>
  <c r="Z237" i="11"/>
  <c r="Y237" i="11"/>
  <c r="X237" i="11"/>
  <c r="W237" i="11"/>
  <c r="V237" i="11"/>
  <c r="S237" i="11"/>
  <c r="R237" i="11"/>
  <c r="Q237" i="11"/>
  <c r="T237" i="11" s="1"/>
  <c r="M237" i="11"/>
  <c r="L237" i="11"/>
  <c r="K237" i="11"/>
  <c r="J237" i="11"/>
  <c r="N237" i="11" s="1"/>
  <c r="O237" i="11" s="1"/>
  <c r="Z236" i="11"/>
  <c r="Y236" i="11"/>
  <c r="X236" i="11"/>
  <c r="W236" i="11"/>
  <c r="V236" i="11"/>
  <c r="S236" i="11"/>
  <c r="R236" i="11"/>
  <c r="Q236" i="11"/>
  <c r="T236" i="11" s="1"/>
  <c r="M236" i="11"/>
  <c r="L236" i="11"/>
  <c r="K236" i="11"/>
  <c r="J236" i="11"/>
  <c r="N236" i="11" s="1"/>
  <c r="O236" i="11" s="1"/>
  <c r="Z235" i="11"/>
  <c r="Y235" i="11"/>
  <c r="X235" i="11"/>
  <c r="W235" i="11"/>
  <c r="V235" i="11"/>
  <c r="S235" i="11"/>
  <c r="R235" i="11"/>
  <c r="Q235" i="11"/>
  <c r="T235" i="11" s="1"/>
  <c r="M235" i="11"/>
  <c r="L235" i="11"/>
  <c r="K235" i="11"/>
  <c r="J235" i="11"/>
  <c r="N235" i="11" s="1"/>
  <c r="O235" i="11" s="1"/>
  <c r="Z234" i="11"/>
  <c r="Y234" i="11"/>
  <c r="X234" i="11"/>
  <c r="W234" i="11"/>
  <c r="V234" i="11"/>
  <c r="S234" i="11"/>
  <c r="R234" i="11"/>
  <c r="Q234" i="11"/>
  <c r="M234" i="11"/>
  <c r="L234" i="11"/>
  <c r="K234" i="11"/>
  <c r="J234" i="11"/>
  <c r="N234" i="11" s="1"/>
  <c r="O234" i="11" s="1"/>
  <c r="Z233" i="11"/>
  <c r="Y233" i="11"/>
  <c r="X233" i="11"/>
  <c r="W233" i="11"/>
  <c r="V233" i="11"/>
  <c r="S233" i="11"/>
  <c r="R233" i="11"/>
  <c r="Q233" i="11"/>
  <c r="T233" i="11" s="1"/>
  <c r="M233" i="11"/>
  <c r="L233" i="11"/>
  <c r="K233" i="11"/>
  <c r="J233" i="11"/>
  <c r="N233" i="11" s="1"/>
  <c r="O233" i="11" s="1"/>
  <c r="Z232" i="11"/>
  <c r="Y232" i="11"/>
  <c r="X232" i="11"/>
  <c r="W232" i="11"/>
  <c r="V232" i="11"/>
  <c r="S232" i="11"/>
  <c r="R232" i="11"/>
  <c r="Q232" i="11"/>
  <c r="M232" i="11"/>
  <c r="L232" i="11"/>
  <c r="K232" i="11"/>
  <c r="J232" i="11"/>
  <c r="N232" i="11" s="1"/>
  <c r="O232" i="11" s="1"/>
  <c r="Z231" i="11"/>
  <c r="Y231" i="11"/>
  <c r="X231" i="11"/>
  <c r="W231" i="11"/>
  <c r="V231" i="11"/>
  <c r="S231" i="11"/>
  <c r="R231" i="11"/>
  <c r="Q231" i="11"/>
  <c r="M231" i="11"/>
  <c r="L231" i="11"/>
  <c r="K231" i="11"/>
  <c r="J231" i="11"/>
  <c r="N231" i="11" s="1"/>
  <c r="O231" i="11" s="1"/>
  <c r="Z230" i="11"/>
  <c r="Y230" i="11"/>
  <c r="X230" i="11"/>
  <c r="W230" i="11"/>
  <c r="V230" i="11"/>
  <c r="S230" i="11"/>
  <c r="R230" i="11"/>
  <c r="Q230" i="11"/>
  <c r="M230" i="11"/>
  <c r="L230" i="11"/>
  <c r="K230" i="11"/>
  <c r="J230" i="11"/>
  <c r="N230" i="11" s="1"/>
  <c r="O230" i="11" s="1"/>
  <c r="Z229" i="11"/>
  <c r="Y229" i="11"/>
  <c r="X229" i="11"/>
  <c r="W229" i="11"/>
  <c r="V229" i="11"/>
  <c r="S229" i="11"/>
  <c r="R229" i="11"/>
  <c r="Q229" i="11"/>
  <c r="T229" i="11" s="1"/>
  <c r="M229" i="11"/>
  <c r="L229" i="11"/>
  <c r="K229" i="11"/>
  <c r="J229" i="11"/>
  <c r="N229" i="11" s="1"/>
  <c r="O229" i="11" s="1"/>
  <c r="Z228" i="11"/>
  <c r="Y228" i="11"/>
  <c r="X228" i="11"/>
  <c r="W228" i="11"/>
  <c r="V228" i="11"/>
  <c r="S228" i="11"/>
  <c r="R228" i="11"/>
  <c r="Q228" i="11"/>
  <c r="T228" i="11" s="1"/>
  <c r="M228" i="11"/>
  <c r="L228" i="11"/>
  <c r="K228" i="11"/>
  <c r="J228" i="11"/>
  <c r="N228" i="11" s="1"/>
  <c r="O228" i="11" s="1"/>
  <c r="Z227" i="11"/>
  <c r="Y227" i="11"/>
  <c r="X227" i="11"/>
  <c r="W227" i="11"/>
  <c r="V227" i="11"/>
  <c r="S227" i="11"/>
  <c r="R227" i="11"/>
  <c r="Q227" i="11"/>
  <c r="T227" i="11" s="1"/>
  <c r="M227" i="11"/>
  <c r="L227" i="11"/>
  <c r="K227" i="11"/>
  <c r="J227" i="11"/>
  <c r="N227" i="11" s="1"/>
  <c r="O227" i="11" s="1"/>
  <c r="Z226" i="11"/>
  <c r="Y226" i="11"/>
  <c r="X226" i="11"/>
  <c r="W226" i="11"/>
  <c r="V226" i="11"/>
  <c r="S226" i="11"/>
  <c r="R226" i="11"/>
  <c r="Q226" i="11"/>
  <c r="M226" i="11"/>
  <c r="L226" i="11"/>
  <c r="K226" i="11"/>
  <c r="J226" i="11"/>
  <c r="N226" i="11" s="1"/>
  <c r="O226" i="11" s="1"/>
  <c r="Z225" i="11"/>
  <c r="Y225" i="11"/>
  <c r="X225" i="11"/>
  <c r="W225" i="11"/>
  <c r="V225" i="11"/>
  <c r="S225" i="11"/>
  <c r="R225" i="11"/>
  <c r="Q225" i="11"/>
  <c r="T225" i="11" s="1"/>
  <c r="M225" i="11"/>
  <c r="L225" i="11"/>
  <c r="K225" i="11"/>
  <c r="J225" i="11"/>
  <c r="N225" i="11" s="1"/>
  <c r="O225" i="11" s="1"/>
  <c r="Z224" i="11"/>
  <c r="Y224" i="11"/>
  <c r="X224" i="11"/>
  <c r="W224" i="11"/>
  <c r="V224" i="11"/>
  <c r="S224" i="11"/>
  <c r="R224" i="11"/>
  <c r="Q224" i="11"/>
  <c r="T224" i="11" s="1"/>
  <c r="M224" i="11"/>
  <c r="L224" i="11"/>
  <c r="K224" i="11"/>
  <c r="J224" i="11"/>
  <c r="N224" i="11" s="1"/>
  <c r="O224" i="11" s="1"/>
  <c r="Z223" i="11"/>
  <c r="Y223" i="11"/>
  <c r="X223" i="11"/>
  <c r="W223" i="11"/>
  <c r="V223" i="11"/>
  <c r="S223" i="11"/>
  <c r="R223" i="11"/>
  <c r="Q223" i="11"/>
  <c r="M223" i="11"/>
  <c r="L223" i="11"/>
  <c r="K223" i="11"/>
  <c r="J223" i="11"/>
  <c r="N223" i="11" s="1"/>
  <c r="O223" i="11" s="1"/>
  <c r="Z222" i="11"/>
  <c r="Y222" i="11"/>
  <c r="X222" i="11"/>
  <c r="W222" i="11"/>
  <c r="V222" i="11"/>
  <c r="S222" i="11"/>
  <c r="R222" i="11"/>
  <c r="Q222" i="11"/>
  <c r="M222" i="11"/>
  <c r="L222" i="11"/>
  <c r="K222" i="11"/>
  <c r="J222" i="11"/>
  <c r="N222" i="11" s="1"/>
  <c r="O222" i="11" s="1"/>
  <c r="Z221" i="11"/>
  <c r="Y221" i="11"/>
  <c r="X221" i="11"/>
  <c r="W221" i="11"/>
  <c r="V221" i="11"/>
  <c r="S221" i="11"/>
  <c r="R221" i="11"/>
  <c r="Q221" i="11"/>
  <c r="T221" i="11" s="1"/>
  <c r="M221" i="11"/>
  <c r="L221" i="11"/>
  <c r="K221" i="11"/>
  <c r="J221" i="11"/>
  <c r="N221" i="11" s="1"/>
  <c r="O221" i="11" s="1"/>
  <c r="Z220" i="11"/>
  <c r="Y220" i="11"/>
  <c r="X220" i="11"/>
  <c r="W220" i="11"/>
  <c r="V220" i="11"/>
  <c r="S220" i="11"/>
  <c r="R220" i="11"/>
  <c r="Q220" i="11"/>
  <c r="M220" i="11"/>
  <c r="L220" i="11"/>
  <c r="K220" i="11"/>
  <c r="J220" i="11"/>
  <c r="N220" i="11" s="1"/>
  <c r="O220" i="11" s="1"/>
  <c r="Z219" i="11"/>
  <c r="Y219" i="11"/>
  <c r="X219" i="11"/>
  <c r="W219" i="11"/>
  <c r="V219" i="11"/>
  <c r="S219" i="11"/>
  <c r="R219" i="11"/>
  <c r="Q219" i="11"/>
  <c r="M219" i="11"/>
  <c r="L219" i="11"/>
  <c r="K219" i="11"/>
  <c r="J219" i="11"/>
  <c r="N219" i="11" s="1"/>
  <c r="O219" i="11" s="1"/>
  <c r="Z218" i="11"/>
  <c r="Y218" i="11"/>
  <c r="X218" i="11"/>
  <c r="W218" i="11"/>
  <c r="V218" i="11"/>
  <c r="S218" i="11"/>
  <c r="R218" i="11"/>
  <c r="Q218" i="11"/>
  <c r="M218" i="11"/>
  <c r="L218" i="11"/>
  <c r="K218" i="11"/>
  <c r="J218" i="11"/>
  <c r="N218" i="11" s="1"/>
  <c r="O218" i="11" s="1"/>
  <c r="Z217" i="11"/>
  <c r="Y217" i="11"/>
  <c r="X217" i="11"/>
  <c r="W217" i="11"/>
  <c r="V217" i="11"/>
  <c r="S217" i="11"/>
  <c r="R217" i="11"/>
  <c r="Q217" i="11"/>
  <c r="T217" i="11" s="1"/>
  <c r="M217" i="11"/>
  <c r="L217" i="11"/>
  <c r="K217" i="11"/>
  <c r="J217" i="11"/>
  <c r="N217" i="11" s="1"/>
  <c r="O217" i="11" s="1"/>
  <c r="Z216" i="11"/>
  <c r="Y216" i="11"/>
  <c r="X216" i="11"/>
  <c r="W216" i="11"/>
  <c r="V216" i="11"/>
  <c r="S216" i="11"/>
  <c r="R216" i="11"/>
  <c r="Q216" i="11"/>
  <c r="M216" i="11"/>
  <c r="L216" i="11"/>
  <c r="K216" i="11"/>
  <c r="J216" i="11"/>
  <c r="N216" i="11" s="1"/>
  <c r="O216" i="11" s="1"/>
  <c r="Z215" i="11"/>
  <c r="Y215" i="11"/>
  <c r="X215" i="11"/>
  <c r="W215" i="11"/>
  <c r="V215" i="11"/>
  <c r="S215" i="11"/>
  <c r="R215" i="11"/>
  <c r="Q215" i="11"/>
  <c r="M215" i="11"/>
  <c r="L215" i="11"/>
  <c r="K215" i="11"/>
  <c r="J215" i="11"/>
  <c r="N215" i="11" s="1"/>
  <c r="O215" i="11" s="1"/>
  <c r="Z214" i="11"/>
  <c r="Y214" i="11"/>
  <c r="X214" i="11"/>
  <c r="W214" i="11"/>
  <c r="V214" i="11"/>
  <c r="S214" i="11"/>
  <c r="R214" i="11"/>
  <c r="Q214" i="11"/>
  <c r="M214" i="11"/>
  <c r="L214" i="11"/>
  <c r="K214" i="11"/>
  <c r="J214" i="11"/>
  <c r="N214" i="11" s="1"/>
  <c r="O214" i="11" s="1"/>
  <c r="Z213" i="11"/>
  <c r="Y213" i="11"/>
  <c r="X213" i="11"/>
  <c r="W213" i="11"/>
  <c r="V213" i="11"/>
  <c r="S213" i="11"/>
  <c r="R213" i="11"/>
  <c r="Q213" i="11"/>
  <c r="T213" i="11" s="1"/>
  <c r="M213" i="11"/>
  <c r="L213" i="11"/>
  <c r="K213" i="11"/>
  <c r="J213" i="11"/>
  <c r="N213" i="11" s="1"/>
  <c r="O213" i="11" s="1"/>
  <c r="Z212" i="11"/>
  <c r="Y212" i="11"/>
  <c r="X212" i="11"/>
  <c r="W212" i="11"/>
  <c r="V212" i="11"/>
  <c r="S212" i="11"/>
  <c r="R212" i="11"/>
  <c r="Q212" i="11"/>
  <c r="M212" i="11"/>
  <c r="L212" i="11"/>
  <c r="K212" i="11"/>
  <c r="J212" i="11"/>
  <c r="N212" i="11" s="1"/>
  <c r="O212" i="11" s="1"/>
  <c r="Z211" i="11"/>
  <c r="Y211" i="11"/>
  <c r="X211" i="11"/>
  <c r="W211" i="11"/>
  <c r="V211" i="11"/>
  <c r="S211" i="11"/>
  <c r="R211" i="11"/>
  <c r="Q211" i="11"/>
  <c r="M211" i="11"/>
  <c r="L211" i="11"/>
  <c r="K211" i="11"/>
  <c r="J211" i="11"/>
  <c r="Z210" i="11"/>
  <c r="Y210" i="11"/>
  <c r="X210" i="11"/>
  <c r="W210" i="11"/>
  <c r="V210" i="11"/>
  <c r="S210" i="11"/>
  <c r="R210" i="11"/>
  <c r="Q210" i="11"/>
  <c r="M210" i="11"/>
  <c r="L210" i="11"/>
  <c r="K210" i="11"/>
  <c r="J210" i="11"/>
  <c r="Z209" i="11"/>
  <c r="Y209" i="11"/>
  <c r="X209" i="11"/>
  <c r="W209" i="11"/>
  <c r="V209" i="11"/>
  <c r="S209" i="11"/>
  <c r="R209" i="11"/>
  <c r="Q209" i="11"/>
  <c r="T209" i="11" s="1"/>
  <c r="M209" i="11"/>
  <c r="L209" i="11"/>
  <c r="K209" i="11"/>
  <c r="J209" i="11"/>
  <c r="N209" i="11" s="1"/>
  <c r="O209" i="11" s="1"/>
  <c r="Z208" i="11"/>
  <c r="Y208" i="11"/>
  <c r="X208" i="11"/>
  <c r="W208" i="11"/>
  <c r="V208" i="11"/>
  <c r="S208" i="11"/>
  <c r="R208" i="11"/>
  <c r="Q208" i="11"/>
  <c r="M208" i="11"/>
  <c r="L208" i="11"/>
  <c r="K208" i="11"/>
  <c r="J208" i="11"/>
  <c r="N208" i="11" s="1"/>
  <c r="O208" i="11" s="1"/>
  <c r="Z207" i="11"/>
  <c r="Y207" i="11"/>
  <c r="X207" i="11"/>
  <c r="W207" i="11"/>
  <c r="V207" i="11"/>
  <c r="S207" i="11"/>
  <c r="R207" i="11"/>
  <c r="Q207" i="11"/>
  <c r="M207" i="11"/>
  <c r="L207" i="11"/>
  <c r="K207" i="11"/>
  <c r="J207" i="11"/>
  <c r="N207" i="11" s="1"/>
  <c r="O207" i="11" s="1"/>
  <c r="Z206" i="11"/>
  <c r="Y206" i="11"/>
  <c r="X206" i="11"/>
  <c r="W206" i="11"/>
  <c r="V206" i="11"/>
  <c r="S206" i="11"/>
  <c r="R206" i="11"/>
  <c r="Q206" i="11"/>
  <c r="M206" i="11"/>
  <c r="L206" i="11"/>
  <c r="K206" i="11"/>
  <c r="J206" i="11"/>
  <c r="N206" i="11" s="1"/>
  <c r="O206" i="11" s="1"/>
  <c r="Z205" i="11"/>
  <c r="Y205" i="11"/>
  <c r="X205" i="11"/>
  <c r="W205" i="11"/>
  <c r="V205" i="11"/>
  <c r="S205" i="11"/>
  <c r="R205" i="11"/>
  <c r="Q205" i="11"/>
  <c r="T205" i="11" s="1"/>
  <c r="M205" i="11"/>
  <c r="L205" i="11"/>
  <c r="K205" i="11"/>
  <c r="J205" i="11"/>
  <c r="N205" i="11" s="1"/>
  <c r="O205" i="11" s="1"/>
  <c r="Z204" i="11"/>
  <c r="Y204" i="11"/>
  <c r="X204" i="11"/>
  <c r="W204" i="11"/>
  <c r="V204" i="11"/>
  <c r="S204" i="11"/>
  <c r="R204" i="11"/>
  <c r="Q204" i="11"/>
  <c r="M204" i="11"/>
  <c r="L204" i="11"/>
  <c r="K204" i="11"/>
  <c r="J204" i="11"/>
  <c r="N204" i="11" s="1"/>
  <c r="O204" i="11" s="1"/>
  <c r="Z203" i="11"/>
  <c r="Y203" i="11"/>
  <c r="X203" i="11"/>
  <c r="W203" i="11"/>
  <c r="V203" i="11"/>
  <c r="S203" i="11"/>
  <c r="R203" i="11"/>
  <c r="Q203" i="11"/>
  <c r="M203" i="11"/>
  <c r="L203" i="11"/>
  <c r="K203" i="11"/>
  <c r="J203" i="11"/>
  <c r="N203" i="11" s="1"/>
  <c r="O203" i="11" s="1"/>
  <c r="Z202" i="11"/>
  <c r="Y202" i="11"/>
  <c r="X202" i="11"/>
  <c r="W202" i="11"/>
  <c r="V202" i="11"/>
  <c r="S202" i="11"/>
  <c r="R202" i="11"/>
  <c r="Q202" i="11"/>
  <c r="M202" i="11"/>
  <c r="L202" i="11"/>
  <c r="K202" i="11"/>
  <c r="J202" i="11"/>
  <c r="N202" i="11" s="1"/>
  <c r="O202" i="11" s="1"/>
  <c r="Z201" i="11"/>
  <c r="Y201" i="11"/>
  <c r="X201" i="11"/>
  <c r="W201" i="11"/>
  <c r="V201" i="11"/>
  <c r="S201" i="11"/>
  <c r="R201" i="11"/>
  <c r="Q201" i="11"/>
  <c r="T201" i="11" s="1"/>
  <c r="M201" i="11"/>
  <c r="L201" i="11"/>
  <c r="K201" i="11"/>
  <c r="J201" i="11"/>
  <c r="N201" i="11" s="1"/>
  <c r="O201" i="11" s="1"/>
  <c r="Z200" i="11"/>
  <c r="Y200" i="11"/>
  <c r="X200" i="11"/>
  <c r="W200" i="11"/>
  <c r="V200" i="11"/>
  <c r="S200" i="11"/>
  <c r="R200" i="11"/>
  <c r="Q200" i="11"/>
  <c r="M200" i="11"/>
  <c r="L200" i="11"/>
  <c r="K200" i="11"/>
  <c r="J200" i="11"/>
  <c r="N200" i="11" s="1"/>
  <c r="O200" i="11" s="1"/>
  <c r="Z199" i="11"/>
  <c r="Y199" i="11"/>
  <c r="X199" i="11"/>
  <c r="W199" i="11"/>
  <c r="V199" i="11"/>
  <c r="S199" i="11"/>
  <c r="R199" i="11"/>
  <c r="Q199" i="11"/>
  <c r="M199" i="11"/>
  <c r="L199" i="11"/>
  <c r="K199" i="11"/>
  <c r="J199" i="11"/>
  <c r="N199" i="11" s="1"/>
  <c r="O199" i="11" s="1"/>
  <c r="Z198" i="11"/>
  <c r="Y198" i="11"/>
  <c r="X198" i="11"/>
  <c r="W198" i="11"/>
  <c r="V198" i="11"/>
  <c r="S198" i="11"/>
  <c r="R198" i="11"/>
  <c r="Q198" i="11"/>
  <c r="T198" i="11" s="1"/>
  <c r="M198" i="11"/>
  <c r="L198" i="11"/>
  <c r="K198" i="11"/>
  <c r="J198" i="11"/>
  <c r="N198" i="11" s="1"/>
  <c r="O198" i="11" s="1"/>
  <c r="Z197" i="11"/>
  <c r="Y197" i="11"/>
  <c r="X197" i="11"/>
  <c r="W197" i="11"/>
  <c r="V197" i="11"/>
  <c r="S197" i="11"/>
  <c r="R197" i="11"/>
  <c r="Q197" i="11"/>
  <c r="T197" i="11" s="1"/>
  <c r="M197" i="11"/>
  <c r="L197" i="11"/>
  <c r="K197" i="11"/>
  <c r="J197" i="11"/>
  <c r="N197" i="11" s="1"/>
  <c r="O197" i="11" s="1"/>
  <c r="Z196" i="11"/>
  <c r="Y196" i="11"/>
  <c r="X196" i="11"/>
  <c r="W196" i="11"/>
  <c r="V196" i="11"/>
  <c r="S196" i="11"/>
  <c r="R196" i="11"/>
  <c r="Q196" i="11"/>
  <c r="M196" i="11"/>
  <c r="L196" i="11"/>
  <c r="K196" i="11"/>
  <c r="J196" i="11"/>
  <c r="N196" i="11" s="1"/>
  <c r="O196" i="11" s="1"/>
  <c r="Z195" i="11"/>
  <c r="Y195" i="11"/>
  <c r="X195" i="11"/>
  <c r="W195" i="11"/>
  <c r="V195" i="11"/>
  <c r="S195" i="11"/>
  <c r="R195" i="11"/>
  <c r="Q195" i="11"/>
  <c r="M195" i="11"/>
  <c r="L195" i="11"/>
  <c r="K195" i="11"/>
  <c r="J195" i="11"/>
  <c r="N195" i="11" s="1"/>
  <c r="O195" i="11" s="1"/>
  <c r="Z194" i="11"/>
  <c r="Y194" i="11"/>
  <c r="X194" i="11"/>
  <c r="W194" i="11"/>
  <c r="V194" i="11"/>
  <c r="S194" i="11"/>
  <c r="R194" i="11"/>
  <c r="Q194" i="11"/>
  <c r="M194" i="11"/>
  <c r="L194" i="11"/>
  <c r="K194" i="11"/>
  <c r="J194" i="11"/>
  <c r="N194" i="11" s="1"/>
  <c r="O194" i="11" s="1"/>
  <c r="Z193" i="11"/>
  <c r="Y193" i="11"/>
  <c r="X193" i="11"/>
  <c r="W193" i="11"/>
  <c r="V193" i="11"/>
  <c r="S193" i="11"/>
  <c r="R193" i="11"/>
  <c r="Q193" i="11"/>
  <c r="T193" i="11" s="1"/>
  <c r="M193" i="11"/>
  <c r="L193" i="11"/>
  <c r="K193" i="11"/>
  <c r="J193" i="11"/>
  <c r="N193" i="11" s="1"/>
  <c r="O193" i="11" s="1"/>
  <c r="Z192" i="11"/>
  <c r="Y192" i="11"/>
  <c r="X192" i="11"/>
  <c r="W192" i="11"/>
  <c r="V192" i="11"/>
  <c r="S192" i="11"/>
  <c r="R192" i="11"/>
  <c r="Q192" i="11"/>
  <c r="M192" i="11"/>
  <c r="L192" i="11"/>
  <c r="K192" i="11"/>
  <c r="J192" i="11"/>
  <c r="N192" i="11" s="1"/>
  <c r="O192" i="11" s="1"/>
  <c r="Z191" i="11"/>
  <c r="Y191" i="11"/>
  <c r="X191" i="11"/>
  <c r="W191" i="11"/>
  <c r="V191" i="11"/>
  <c r="S191" i="11"/>
  <c r="R191" i="11"/>
  <c r="Q191" i="11"/>
  <c r="T191" i="11" s="1"/>
  <c r="M191" i="11"/>
  <c r="L191" i="11"/>
  <c r="K191" i="11"/>
  <c r="J191" i="11"/>
  <c r="N191" i="11" s="1"/>
  <c r="O191" i="11" s="1"/>
  <c r="Z190" i="11"/>
  <c r="Y190" i="11"/>
  <c r="X190" i="11"/>
  <c r="W190" i="11"/>
  <c r="V190" i="11"/>
  <c r="S190" i="11"/>
  <c r="R190" i="11"/>
  <c r="Q190" i="11"/>
  <c r="M190" i="11"/>
  <c r="L190" i="11"/>
  <c r="K190" i="11"/>
  <c r="J190" i="11"/>
  <c r="N190" i="11" s="1"/>
  <c r="O190" i="11" s="1"/>
  <c r="Z189" i="11"/>
  <c r="Y189" i="11"/>
  <c r="X189" i="11"/>
  <c r="W189" i="11"/>
  <c r="V189" i="11"/>
  <c r="S189" i="11"/>
  <c r="R189" i="11"/>
  <c r="Q189" i="11"/>
  <c r="T189" i="11" s="1"/>
  <c r="M189" i="11"/>
  <c r="L189" i="11"/>
  <c r="K189" i="11"/>
  <c r="J189" i="11"/>
  <c r="N189" i="11" s="1"/>
  <c r="O189" i="11" s="1"/>
  <c r="Z188" i="11"/>
  <c r="Y188" i="11"/>
  <c r="X188" i="11"/>
  <c r="W188" i="11"/>
  <c r="V188" i="11"/>
  <c r="S188" i="11"/>
  <c r="R188" i="11"/>
  <c r="Q188" i="11"/>
  <c r="M188" i="11"/>
  <c r="L188" i="11"/>
  <c r="K188" i="11"/>
  <c r="J188" i="11"/>
  <c r="N188" i="11" s="1"/>
  <c r="O188" i="11" s="1"/>
  <c r="Z187" i="11"/>
  <c r="Y187" i="11"/>
  <c r="X187" i="11"/>
  <c r="W187" i="11"/>
  <c r="V187" i="11"/>
  <c r="S187" i="11"/>
  <c r="R187" i="11"/>
  <c r="Q187" i="11"/>
  <c r="M187" i="11"/>
  <c r="L187" i="11"/>
  <c r="K187" i="11"/>
  <c r="J187" i="11"/>
  <c r="N187" i="11" s="1"/>
  <c r="O187" i="11" s="1"/>
  <c r="Z186" i="11"/>
  <c r="Y186" i="11"/>
  <c r="X186" i="11"/>
  <c r="W186" i="11"/>
  <c r="V186" i="11"/>
  <c r="S186" i="11"/>
  <c r="R186" i="11"/>
  <c r="Q186" i="11"/>
  <c r="M186" i="11"/>
  <c r="L186" i="11"/>
  <c r="K186" i="11"/>
  <c r="J186" i="11"/>
  <c r="N186" i="11" s="1"/>
  <c r="O186" i="11" s="1"/>
  <c r="Z185" i="11"/>
  <c r="Y185" i="11"/>
  <c r="X185" i="11"/>
  <c r="W185" i="11"/>
  <c r="V185" i="11"/>
  <c r="S185" i="11"/>
  <c r="R185" i="11"/>
  <c r="Q185" i="11"/>
  <c r="T185" i="11" s="1"/>
  <c r="M185" i="11"/>
  <c r="L185" i="11"/>
  <c r="K185" i="11"/>
  <c r="J185" i="11"/>
  <c r="N185" i="11" s="1"/>
  <c r="O185" i="11" s="1"/>
  <c r="Z184" i="11"/>
  <c r="Y184" i="11"/>
  <c r="X184" i="11"/>
  <c r="W184" i="11"/>
  <c r="V184" i="11"/>
  <c r="S184" i="11"/>
  <c r="R184" i="11"/>
  <c r="Q184" i="11"/>
  <c r="T184" i="11" s="1"/>
  <c r="M184" i="11"/>
  <c r="L184" i="11"/>
  <c r="K184" i="11"/>
  <c r="J184" i="11"/>
  <c r="N184" i="11" s="1"/>
  <c r="O184" i="11" s="1"/>
  <c r="Z183" i="11"/>
  <c r="Y183" i="11"/>
  <c r="X183" i="11"/>
  <c r="W183" i="11"/>
  <c r="V183" i="11"/>
  <c r="S183" i="11"/>
  <c r="R183" i="11"/>
  <c r="Q183" i="11"/>
  <c r="T183" i="11" s="1"/>
  <c r="M183" i="11"/>
  <c r="L183" i="11"/>
  <c r="K183" i="11"/>
  <c r="J183" i="11"/>
  <c r="N183" i="11" s="1"/>
  <c r="O183" i="11" s="1"/>
  <c r="Z182" i="11"/>
  <c r="Y182" i="11"/>
  <c r="X182" i="11"/>
  <c r="W182" i="11"/>
  <c r="V182" i="11"/>
  <c r="S182" i="11"/>
  <c r="R182" i="11"/>
  <c r="Q182" i="11"/>
  <c r="M182" i="11"/>
  <c r="L182" i="11"/>
  <c r="K182" i="11"/>
  <c r="J182" i="11"/>
  <c r="N182" i="11" s="1"/>
  <c r="O182" i="11" s="1"/>
  <c r="Z181" i="11"/>
  <c r="Y181" i="11"/>
  <c r="X181" i="11"/>
  <c r="W181" i="11"/>
  <c r="V181" i="11"/>
  <c r="S181" i="11"/>
  <c r="R181" i="11"/>
  <c r="Q181" i="11"/>
  <c r="T181" i="11" s="1"/>
  <c r="M181" i="11"/>
  <c r="L181" i="11"/>
  <c r="K181" i="11"/>
  <c r="J181" i="11"/>
  <c r="N181" i="11" s="1"/>
  <c r="O181" i="11" s="1"/>
  <c r="Z180" i="11"/>
  <c r="Y180" i="11"/>
  <c r="X180" i="11"/>
  <c r="W180" i="11"/>
  <c r="V180" i="11"/>
  <c r="S180" i="11"/>
  <c r="R180" i="11"/>
  <c r="Q180" i="11"/>
  <c r="M180" i="11"/>
  <c r="L180" i="11"/>
  <c r="K180" i="11"/>
  <c r="J180" i="11"/>
  <c r="N180" i="11" s="1"/>
  <c r="O180" i="11" s="1"/>
  <c r="Z179" i="11"/>
  <c r="Y179" i="11"/>
  <c r="X179" i="11"/>
  <c r="W179" i="11"/>
  <c r="V179" i="11"/>
  <c r="S179" i="11"/>
  <c r="R179" i="11"/>
  <c r="Q179" i="11"/>
  <c r="T179" i="11" s="1"/>
  <c r="M179" i="11"/>
  <c r="L179" i="11"/>
  <c r="K179" i="11"/>
  <c r="J179" i="11"/>
  <c r="N179" i="11" s="1"/>
  <c r="O179" i="11" s="1"/>
  <c r="Z178" i="11"/>
  <c r="Y178" i="11"/>
  <c r="X178" i="11"/>
  <c r="W178" i="11"/>
  <c r="V178" i="11"/>
  <c r="S178" i="11"/>
  <c r="R178" i="11"/>
  <c r="Q178" i="11"/>
  <c r="M178" i="11"/>
  <c r="L178" i="11"/>
  <c r="K178" i="11"/>
  <c r="J178" i="11"/>
  <c r="N178" i="11" s="1"/>
  <c r="O178" i="11" s="1"/>
  <c r="Z177" i="11"/>
  <c r="Y177" i="11"/>
  <c r="X177" i="11"/>
  <c r="W177" i="11"/>
  <c r="V177" i="11"/>
  <c r="S177" i="11"/>
  <c r="R177" i="11"/>
  <c r="Q177" i="11"/>
  <c r="T177" i="11" s="1"/>
  <c r="M177" i="11"/>
  <c r="L177" i="11"/>
  <c r="K177" i="11"/>
  <c r="J177" i="11"/>
  <c r="N177" i="11" s="1"/>
  <c r="O177" i="11" s="1"/>
  <c r="Z176" i="11"/>
  <c r="Y176" i="11"/>
  <c r="X176" i="11"/>
  <c r="W176" i="11"/>
  <c r="V176" i="11"/>
  <c r="S176" i="11"/>
  <c r="R176" i="11"/>
  <c r="Q176" i="11"/>
  <c r="T176" i="11" s="1"/>
  <c r="M176" i="11"/>
  <c r="L176" i="11"/>
  <c r="K176" i="11"/>
  <c r="J176" i="11"/>
  <c r="N176" i="11" s="1"/>
  <c r="O176" i="11" s="1"/>
  <c r="Z175" i="11"/>
  <c r="Y175" i="11"/>
  <c r="X175" i="11"/>
  <c r="W175" i="11"/>
  <c r="V175" i="11"/>
  <c r="S175" i="11"/>
  <c r="R175" i="11"/>
  <c r="Q175" i="11"/>
  <c r="M175" i="11"/>
  <c r="L175" i="11"/>
  <c r="K175" i="11"/>
  <c r="J175" i="11"/>
  <c r="N175" i="11" s="1"/>
  <c r="O175" i="11" s="1"/>
  <c r="Z174" i="11"/>
  <c r="Y174" i="11"/>
  <c r="X174" i="11"/>
  <c r="W174" i="11"/>
  <c r="V174" i="11"/>
  <c r="S174" i="11"/>
  <c r="R174" i="11"/>
  <c r="Q174" i="11"/>
  <c r="M174" i="11"/>
  <c r="L174" i="11"/>
  <c r="K174" i="11"/>
  <c r="J174" i="11"/>
  <c r="N174" i="11" s="1"/>
  <c r="O174" i="11" s="1"/>
  <c r="Z173" i="11"/>
  <c r="Y173" i="11"/>
  <c r="X173" i="11"/>
  <c r="W173" i="11"/>
  <c r="V173" i="11"/>
  <c r="S173" i="11"/>
  <c r="R173" i="11"/>
  <c r="Q173" i="11"/>
  <c r="T173" i="11" s="1"/>
  <c r="M173" i="11"/>
  <c r="L173" i="11"/>
  <c r="K173" i="11"/>
  <c r="J173" i="11"/>
  <c r="N173" i="11" s="1"/>
  <c r="O173" i="11" s="1"/>
  <c r="Z172" i="11"/>
  <c r="Y172" i="11"/>
  <c r="X172" i="11"/>
  <c r="W172" i="11"/>
  <c r="V172" i="11"/>
  <c r="S172" i="11"/>
  <c r="R172" i="11"/>
  <c r="Q172" i="11"/>
  <c r="M172" i="11"/>
  <c r="L172" i="11"/>
  <c r="K172" i="11"/>
  <c r="J172" i="11"/>
  <c r="N172" i="11" s="1"/>
  <c r="O172" i="11" s="1"/>
  <c r="Z171" i="11"/>
  <c r="Y171" i="11"/>
  <c r="X171" i="11"/>
  <c r="W171" i="11"/>
  <c r="V171" i="11"/>
  <c r="S171" i="11"/>
  <c r="R171" i="11"/>
  <c r="Q171" i="11"/>
  <c r="M171" i="11"/>
  <c r="L171" i="11"/>
  <c r="K171" i="11"/>
  <c r="J171" i="11"/>
  <c r="N171" i="11" s="1"/>
  <c r="O171" i="11" s="1"/>
  <c r="Z170" i="11"/>
  <c r="Y170" i="11"/>
  <c r="X170" i="11"/>
  <c r="W170" i="11"/>
  <c r="V170" i="11"/>
  <c r="S170" i="11"/>
  <c r="R170" i="11"/>
  <c r="Q170" i="11"/>
  <c r="M170" i="11"/>
  <c r="L170" i="11"/>
  <c r="K170" i="11"/>
  <c r="J170" i="11"/>
  <c r="N170" i="11" s="1"/>
  <c r="O170" i="11" s="1"/>
  <c r="Z169" i="11"/>
  <c r="Y169" i="11"/>
  <c r="X169" i="11"/>
  <c r="W169" i="11"/>
  <c r="V169" i="11"/>
  <c r="S169" i="11"/>
  <c r="R169" i="11"/>
  <c r="Q169" i="11"/>
  <c r="T169" i="11" s="1"/>
  <c r="M169" i="11"/>
  <c r="L169" i="11"/>
  <c r="K169" i="11"/>
  <c r="J169" i="11"/>
  <c r="N169" i="11" s="1"/>
  <c r="O169" i="11" s="1"/>
  <c r="Z168" i="11"/>
  <c r="Y168" i="11"/>
  <c r="X168" i="11"/>
  <c r="W168" i="11"/>
  <c r="V168" i="11"/>
  <c r="S168" i="11"/>
  <c r="R168" i="11"/>
  <c r="Q168" i="11"/>
  <c r="M168" i="11"/>
  <c r="L168" i="11"/>
  <c r="K168" i="11"/>
  <c r="J168" i="11"/>
  <c r="N168" i="11" s="1"/>
  <c r="O168" i="11" s="1"/>
  <c r="Z167" i="11"/>
  <c r="Y167" i="11"/>
  <c r="X167" i="11"/>
  <c r="W167" i="11"/>
  <c r="V167" i="11"/>
  <c r="S167" i="11"/>
  <c r="R167" i="11"/>
  <c r="Q167" i="11"/>
  <c r="M167" i="11"/>
  <c r="L167" i="11"/>
  <c r="K167" i="11"/>
  <c r="J167" i="11"/>
  <c r="N167" i="11" s="1"/>
  <c r="O167" i="11" s="1"/>
  <c r="Z166" i="11"/>
  <c r="Y166" i="11"/>
  <c r="X166" i="11"/>
  <c r="W166" i="11"/>
  <c r="V166" i="11"/>
  <c r="S166" i="11"/>
  <c r="R166" i="11"/>
  <c r="Q166" i="11"/>
  <c r="M166" i="11"/>
  <c r="L166" i="11"/>
  <c r="K166" i="11"/>
  <c r="J166" i="11"/>
  <c r="N166" i="11" s="1"/>
  <c r="O166" i="11" s="1"/>
  <c r="Z165" i="11"/>
  <c r="Y165" i="11"/>
  <c r="X165" i="11"/>
  <c r="W165" i="11"/>
  <c r="V165" i="11"/>
  <c r="S165" i="11"/>
  <c r="R165" i="11"/>
  <c r="Q165" i="11"/>
  <c r="T165" i="11" s="1"/>
  <c r="M165" i="11"/>
  <c r="L165" i="11"/>
  <c r="K165" i="11"/>
  <c r="J165" i="11"/>
  <c r="N165" i="11" s="1"/>
  <c r="O165" i="11" s="1"/>
  <c r="Z164" i="11"/>
  <c r="Y164" i="11"/>
  <c r="X164" i="11"/>
  <c r="W164" i="11"/>
  <c r="V164" i="11"/>
  <c r="S164" i="11"/>
  <c r="R164" i="11"/>
  <c r="Q164" i="11"/>
  <c r="M164" i="11"/>
  <c r="L164" i="11"/>
  <c r="K164" i="11"/>
  <c r="J164" i="11"/>
  <c r="N164" i="11" s="1"/>
  <c r="O164" i="11" s="1"/>
  <c r="Z163" i="11"/>
  <c r="Y163" i="11"/>
  <c r="X163" i="11"/>
  <c r="W163" i="11"/>
  <c r="V163" i="11"/>
  <c r="S163" i="11"/>
  <c r="R163" i="11"/>
  <c r="Q163" i="11"/>
  <c r="M163" i="11"/>
  <c r="L163" i="11"/>
  <c r="K163" i="11"/>
  <c r="J163" i="11"/>
  <c r="N163" i="11" s="1"/>
  <c r="O163" i="11" s="1"/>
  <c r="Z162" i="11"/>
  <c r="Y162" i="11"/>
  <c r="X162" i="11"/>
  <c r="W162" i="11"/>
  <c r="V162" i="11"/>
  <c r="S162" i="11"/>
  <c r="R162" i="11"/>
  <c r="Q162" i="11"/>
  <c r="T162" i="11" s="1"/>
  <c r="M162" i="11"/>
  <c r="L162" i="11"/>
  <c r="K162" i="11"/>
  <c r="J162" i="11"/>
  <c r="N162" i="11" s="1"/>
  <c r="O162" i="11" s="1"/>
  <c r="Z161" i="11"/>
  <c r="Y161" i="11"/>
  <c r="X161" i="11"/>
  <c r="W161" i="11"/>
  <c r="V161" i="11"/>
  <c r="S161" i="11"/>
  <c r="R161" i="11"/>
  <c r="Q161" i="11"/>
  <c r="T161" i="11" s="1"/>
  <c r="M161" i="11"/>
  <c r="L161" i="11"/>
  <c r="K161" i="11"/>
  <c r="J161" i="11"/>
  <c r="N161" i="11" s="1"/>
  <c r="O161" i="11" s="1"/>
  <c r="Z160" i="11"/>
  <c r="Y160" i="11"/>
  <c r="X160" i="11"/>
  <c r="W160" i="11"/>
  <c r="V160" i="11"/>
  <c r="S160" i="11"/>
  <c r="R160" i="11"/>
  <c r="Q160" i="11"/>
  <c r="M160" i="11"/>
  <c r="L160" i="11"/>
  <c r="K160" i="11"/>
  <c r="J160" i="11"/>
  <c r="N160" i="11" s="1"/>
  <c r="O160" i="11" s="1"/>
  <c r="Z159" i="11"/>
  <c r="Y159" i="11"/>
  <c r="X159" i="11"/>
  <c r="W159" i="11"/>
  <c r="V159" i="11"/>
  <c r="S159" i="11"/>
  <c r="R159" i="11"/>
  <c r="Q159" i="11"/>
  <c r="M159" i="11"/>
  <c r="L159" i="11"/>
  <c r="K159" i="11"/>
  <c r="J159" i="11"/>
  <c r="N159" i="11" s="1"/>
  <c r="O159" i="11" s="1"/>
  <c r="Z158" i="11"/>
  <c r="Y158" i="11"/>
  <c r="X158" i="11"/>
  <c r="W158" i="11"/>
  <c r="V158" i="11"/>
  <c r="S158" i="11"/>
  <c r="R158" i="11"/>
  <c r="Q158" i="11"/>
  <c r="T158" i="11" s="1"/>
  <c r="M158" i="11"/>
  <c r="L158" i="11"/>
  <c r="K158" i="11"/>
  <c r="J158" i="11"/>
  <c r="N158" i="11" s="1"/>
  <c r="O158" i="11" s="1"/>
  <c r="Z157" i="11"/>
  <c r="Y157" i="11"/>
  <c r="X157" i="11"/>
  <c r="W157" i="11"/>
  <c r="V157" i="11"/>
  <c r="S157" i="11"/>
  <c r="R157" i="11"/>
  <c r="Q157" i="11"/>
  <c r="T157" i="11" s="1"/>
  <c r="M157" i="11"/>
  <c r="L157" i="11"/>
  <c r="K157" i="11"/>
  <c r="J157" i="11"/>
  <c r="N157" i="11" s="1"/>
  <c r="O157" i="11" s="1"/>
  <c r="Z156" i="11"/>
  <c r="Y156" i="11"/>
  <c r="X156" i="11"/>
  <c r="W156" i="11"/>
  <c r="V156" i="11"/>
  <c r="S156" i="11"/>
  <c r="R156" i="11"/>
  <c r="Q156" i="11"/>
  <c r="M156" i="11"/>
  <c r="L156" i="11"/>
  <c r="K156" i="11"/>
  <c r="J156" i="11"/>
  <c r="N156" i="11" s="1"/>
  <c r="O156" i="11" s="1"/>
  <c r="Z155" i="11"/>
  <c r="Y155" i="11"/>
  <c r="X155" i="11"/>
  <c r="W155" i="11"/>
  <c r="V155" i="11"/>
  <c r="S155" i="11"/>
  <c r="R155" i="11"/>
  <c r="Q155" i="11"/>
  <c r="M155" i="11"/>
  <c r="L155" i="11"/>
  <c r="K155" i="11"/>
  <c r="J155" i="11"/>
  <c r="N155" i="11" s="1"/>
  <c r="O155" i="11" s="1"/>
  <c r="Z154" i="11"/>
  <c r="Y154" i="11"/>
  <c r="X154" i="11"/>
  <c r="W154" i="11"/>
  <c r="V154" i="11"/>
  <c r="S154" i="11"/>
  <c r="R154" i="11"/>
  <c r="Q154" i="11"/>
  <c r="M154" i="11"/>
  <c r="L154" i="11"/>
  <c r="K154" i="11"/>
  <c r="J154" i="11"/>
  <c r="N154" i="11" s="1"/>
  <c r="O154" i="11" s="1"/>
  <c r="Z153" i="11"/>
  <c r="Y153" i="11"/>
  <c r="X153" i="11"/>
  <c r="W153" i="11"/>
  <c r="V153" i="11"/>
  <c r="S153" i="11"/>
  <c r="R153" i="11"/>
  <c r="Q153" i="11"/>
  <c r="T153" i="11" s="1"/>
  <c r="M153" i="11"/>
  <c r="L153" i="11"/>
  <c r="K153" i="11"/>
  <c r="J153" i="11"/>
  <c r="N153" i="11" s="1"/>
  <c r="O153" i="11" s="1"/>
  <c r="Z152" i="11"/>
  <c r="Y152" i="11"/>
  <c r="X152" i="11"/>
  <c r="W152" i="11"/>
  <c r="V152" i="11"/>
  <c r="S152" i="11"/>
  <c r="R152" i="11"/>
  <c r="Q152" i="11"/>
  <c r="T152" i="11" s="1"/>
  <c r="M152" i="11"/>
  <c r="L152" i="11"/>
  <c r="K152" i="11"/>
  <c r="J152" i="11"/>
  <c r="N152" i="11" s="1"/>
  <c r="O152" i="11" s="1"/>
  <c r="Z151" i="11"/>
  <c r="Y151" i="11"/>
  <c r="X151" i="11"/>
  <c r="W151" i="11"/>
  <c r="V151" i="11"/>
  <c r="S151" i="11"/>
  <c r="R151" i="11"/>
  <c r="Q151" i="11"/>
  <c r="M151" i="11"/>
  <c r="L151" i="11"/>
  <c r="K151" i="11"/>
  <c r="J151" i="11"/>
  <c r="N151" i="11" s="1"/>
  <c r="O151" i="11" s="1"/>
  <c r="Z150" i="11"/>
  <c r="Y150" i="11"/>
  <c r="X150" i="11"/>
  <c r="W150" i="11"/>
  <c r="V150" i="11"/>
  <c r="S150" i="11"/>
  <c r="R150" i="11"/>
  <c r="Q150" i="11"/>
  <c r="M150" i="11"/>
  <c r="L150" i="11"/>
  <c r="K150" i="11"/>
  <c r="J150" i="11"/>
  <c r="N150" i="11" s="1"/>
  <c r="O150" i="11" s="1"/>
  <c r="Z149" i="11"/>
  <c r="Y149" i="11"/>
  <c r="X149" i="11"/>
  <c r="W149" i="11"/>
  <c r="V149" i="11"/>
  <c r="S149" i="11"/>
  <c r="R149" i="11"/>
  <c r="Q149" i="11"/>
  <c r="T149" i="11" s="1"/>
  <c r="M149" i="11"/>
  <c r="L149" i="11"/>
  <c r="K149" i="11"/>
  <c r="J149" i="11"/>
  <c r="N149" i="11" s="1"/>
  <c r="O149" i="11" s="1"/>
  <c r="Z148" i="11"/>
  <c r="Y148" i="11"/>
  <c r="X148" i="11"/>
  <c r="W148" i="11"/>
  <c r="V148" i="11"/>
  <c r="S148" i="11"/>
  <c r="R148" i="11"/>
  <c r="Q148" i="11"/>
  <c r="M148" i="11"/>
  <c r="L148" i="11"/>
  <c r="K148" i="11"/>
  <c r="J148" i="11"/>
  <c r="N148" i="11" s="1"/>
  <c r="O148" i="11" s="1"/>
  <c r="Z147" i="11"/>
  <c r="Y147" i="11"/>
  <c r="X147" i="11"/>
  <c r="W147" i="11"/>
  <c r="V147" i="11"/>
  <c r="S147" i="11"/>
  <c r="R147" i="11"/>
  <c r="Q147" i="11"/>
  <c r="M147" i="11"/>
  <c r="L147" i="11"/>
  <c r="K147" i="11"/>
  <c r="J147" i="11"/>
  <c r="N147" i="11" s="1"/>
  <c r="O147" i="11" s="1"/>
  <c r="Z146" i="11"/>
  <c r="Y146" i="11"/>
  <c r="X146" i="11"/>
  <c r="W146" i="11"/>
  <c r="V146" i="11"/>
  <c r="S146" i="11"/>
  <c r="R146" i="11"/>
  <c r="Q146" i="11"/>
  <c r="T146" i="11" s="1"/>
  <c r="M146" i="11"/>
  <c r="L146" i="11"/>
  <c r="K146" i="11"/>
  <c r="J146" i="11"/>
  <c r="N146" i="11" s="1"/>
  <c r="O146" i="11" s="1"/>
  <c r="Z145" i="11"/>
  <c r="Y145" i="11"/>
  <c r="X145" i="11"/>
  <c r="W145" i="11"/>
  <c r="V145" i="11"/>
  <c r="S145" i="11"/>
  <c r="R145" i="11"/>
  <c r="Q145" i="11"/>
  <c r="T145" i="11" s="1"/>
  <c r="M145" i="11"/>
  <c r="L145" i="11"/>
  <c r="K145" i="11"/>
  <c r="J145" i="11"/>
  <c r="N145" i="11" s="1"/>
  <c r="O145" i="11" s="1"/>
  <c r="Z144" i="11"/>
  <c r="Y144" i="11"/>
  <c r="X144" i="11"/>
  <c r="W144" i="11"/>
  <c r="V144" i="11"/>
  <c r="S144" i="11"/>
  <c r="R144" i="11"/>
  <c r="Q144" i="11"/>
  <c r="M144" i="11"/>
  <c r="L144" i="11"/>
  <c r="K144" i="11"/>
  <c r="J144" i="11"/>
  <c r="N144" i="11" s="1"/>
  <c r="O144" i="11" s="1"/>
  <c r="Z143" i="11"/>
  <c r="Y143" i="11"/>
  <c r="X143" i="11"/>
  <c r="W143" i="11"/>
  <c r="V143" i="11"/>
  <c r="S143" i="11"/>
  <c r="R143" i="11"/>
  <c r="Q143" i="11"/>
  <c r="M143" i="11"/>
  <c r="L143" i="11"/>
  <c r="K143" i="11"/>
  <c r="J143" i="11"/>
  <c r="N143" i="11" s="1"/>
  <c r="O143" i="11" s="1"/>
  <c r="Z142" i="11"/>
  <c r="Y142" i="11"/>
  <c r="X142" i="11"/>
  <c r="W142" i="11"/>
  <c r="V142" i="11"/>
  <c r="S142" i="11"/>
  <c r="R142" i="11"/>
  <c r="Q142" i="11"/>
  <c r="T142" i="11" s="1"/>
  <c r="M142" i="11"/>
  <c r="L142" i="11"/>
  <c r="K142" i="11"/>
  <c r="J142" i="11"/>
  <c r="N142" i="11" s="1"/>
  <c r="O142" i="11" s="1"/>
  <c r="Z141" i="11"/>
  <c r="Y141" i="11"/>
  <c r="X141" i="11"/>
  <c r="W141" i="11"/>
  <c r="V141" i="11"/>
  <c r="S141" i="11"/>
  <c r="R141" i="11"/>
  <c r="Q141" i="11"/>
  <c r="T141" i="11" s="1"/>
  <c r="M141" i="11"/>
  <c r="L141" i="11"/>
  <c r="K141" i="11"/>
  <c r="J141" i="11"/>
  <c r="N141" i="11" s="1"/>
  <c r="O141" i="11" s="1"/>
  <c r="Z140" i="11"/>
  <c r="Y140" i="11"/>
  <c r="X140" i="11"/>
  <c r="W140" i="11"/>
  <c r="V140" i="11"/>
  <c r="S140" i="11"/>
  <c r="R140" i="11"/>
  <c r="Q140" i="11"/>
  <c r="T140" i="11" s="1"/>
  <c r="M140" i="11"/>
  <c r="L140" i="11"/>
  <c r="K140" i="11"/>
  <c r="J140" i="11"/>
  <c r="N140" i="11" s="1"/>
  <c r="O140" i="11" s="1"/>
  <c r="Z139" i="11"/>
  <c r="Y139" i="11"/>
  <c r="X139" i="11"/>
  <c r="W139" i="11"/>
  <c r="V139" i="11"/>
  <c r="S139" i="11"/>
  <c r="R139" i="11"/>
  <c r="Q139" i="11"/>
  <c r="M139" i="11"/>
  <c r="L139" i="11"/>
  <c r="K139" i="11"/>
  <c r="J139" i="11"/>
  <c r="N139" i="11" s="1"/>
  <c r="O139" i="11" s="1"/>
  <c r="Z138" i="11"/>
  <c r="Y138" i="11"/>
  <c r="X138" i="11"/>
  <c r="W138" i="11"/>
  <c r="V138" i="11"/>
  <c r="S138" i="11"/>
  <c r="R138" i="11"/>
  <c r="Q138" i="11"/>
  <c r="M138" i="11"/>
  <c r="L138" i="11"/>
  <c r="K138" i="11"/>
  <c r="J138" i="11"/>
  <c r="N138" i="11" s="1"/>
  <c r="O138" i="11" s="1"/>
  <c r="Z137" i="11"/>
  <c r="Y137" i="11"/>
  <c r="X137" i="11"/>
  <c r="W137" i="11"/>
  <c r="V137" i="11"/>
  <c r="S137" i="11"/>
  <c r="R137" i="11"/>
  <c r="Q137" i="11"/>
  <c r="T137" i="11" s="1"/>
  <c r="M137" i="11"/>
  <c r="L137" i="11"/>
  <c r="K137" i="11"/>
  <c r="J137" i="11"/>
  <c r="N137" i="11" s="1"/>
  <c r="O137" i="11" s="1"/>
  <c r="Z136" i="11"/>
  <c r="Y136" i="11"/>
  <c r="X136" i="11"/>
  <c r="W136" i="11"/>
  <c r="V136" i="11"/>
  <c r="S136" i="11"/>
  <c r="R136" i="11"/>
  <c r="Q136" i="11"/>
  <c r="T136" i="11" s="1"/>
  <c r="M136" i="11"/>
  <c r="L136" i="11"/>
  <c r="K136" i="11"/>
  <c r="J136" i="11"/>
  <c r="N136" i="11" s="1"/>
  <c r="O136" i="11" s="1"/>
  <c r="Z135" i="11"/>
  <c r="Y135" i="11"/>
  <c r="X135" i="11"/>
  <c r="W135" i="11"/>
  <c r="V135" i="11"/>
  <c r="S135" i="11"/>
  <c r="R135" i="11"/>
  <c r="Q135" i="11"/>
  <c r="M135" i="11"/>
  <c r="L135" i="11"/>
  <c r="K135" i="11"/>
  <c r="J135" i="11"/>
  <c r="N135" i="11" s="1"/>
  <c r="O135" i="11" s="1"/>
  <c r="Z134" i="11"/>
  <c r="Y134" i="11"/>
  <c r="X134" i="11"/>
  <c r="W134" i="11"/>
  <c r="V134" i="11"/>
  <c r="S134" i="11"/>
  <c r="R134" i="11"/>
  <c r="Q134" i="11"/>
  <c r="M134" i="11"/>
  <c r="L134" i="11"/>
  <c r="K134" i="11"/>
  <c r="J134" i="11"/>
  <c r="N134" i="11" s="1"/>
  <c r="O134" i="11" s="1"/>
  <c r="Z133" i="11"/>
  <c r="Y133" i="11"/>
  <c r="X133" i="11"/>
  <c r="W133" i="11"/>
  <c r="V133" i="11"/>
  <c r="S133" i="11"/>
  <c r="R133" i="11"/>
  <c r="Q133" i="11"/>
  <c r="T133" i="11" s="1"/>
  <c r="M133" i="11"/>
  <c r="L133" i="11"/>
  <c r="K133" i="11"/>
  <c r="J133" i="11"/>
  <c r="N133" i="11" s="1"/>
  <c r="O133" i="11" s="1"/>
  <c r="Z132" i="11"/>
  <c r="Y132" i="11"/>
  <c r="X132" i="11"/>
  <c r="W132" i="11"/>
  <c r="V132" i="11"/>
  <c r="S132" i="11"/>
  <c r="R132" i="11"/>
  <c r="Q132" i="11"/>
  <c r="M132" i="11"/>
  <c r="L132" i="11"/>
  <c r="K132" i="11"/>
  <c r="J132" i="11"/>
  <c r="N132" i="11" s="1"/>
  <c r="O132" i="11" s="1"/>
  <c r="Z131" i="11"/>
  <c r="Y131" i="11"/>
  <c r="X131" i="11"/>
  <c r="W131" i="11"/>
  <c r="V131" i="11"/>
  <c r="S131" i="11"/>
  <c r="R131" i="11"/>
  <c r="Q131" i="11"/>
  <c r="M131" i="11"/>
  <c r="L131" i="11"/>
  <c r="K131" i="11"/>
  <c r="J131" i="11"/>
  <c r="N131" i="11" s="1"/>
  <c r="O131" i="11" s="1"/>
  <c r="Z130" i="11"/>
  <c r="Y130" i="11"/>
  <c r="X130" i="11"/>
  <c r="W130" i="11"/>
  <c r="V130" i="11"/>
  <c r="S130" i="11"/>
  <c r="R130" i="11"/>
  <c r="Q130" i="11"/>
  <c r="M130" i="11"/>
  <c r="L130" i="11"/>
  <c r="K130" i="11"/>
  <c r="J130" i="11"/>
  <c r="N130" i="11" s="1"/>
  <c r="O130" i="11" s="1"/>
  <c r="Z129" i="11"/>
  <c r="Y129" i="11"/>
  <c r="X129" i="11"/>
  <c r="W129" i="11"/>
  <c r="V129" i="11"/>
  <c r="S129" i="11"/>
  <c r="R129" i="11"/>
  <c r="Q129" i="11"/>
  <c r="T129" i="11" s="1"/>
  <c r="M129" i="11"/>
  <c r="L129" i="11"/>
  <c r="K129" i="11"/>
  <c r="J129" i="11"/>
  <c r="N129" i="11" s="1"/>
  <c r="O129" i="11" s="1"/>
  <c r="Z128" i="11"/>
  <c r="Y128" i="11"/>
  <c r="X128" i="11"/>
  <c r="W128" i="11"/>
  <c r="V128" i="11"/>
  <c r="S128" i="11"/>
  <c r="R128" i="11"/>
  <c r="Q128" i="11"/>
  <c r="M128" i="11"/>
  <c r="L128" i="11"/>
  <c r="K128" i="11"/>
  <c r="J128" i="11"/>
  <c r="N128" i="11" s="1"/>
  <c r="O128" i="11" s="1"/>
  <c r="Z127" i="11"/>
  <c r="Y127" i="11"/>
  <c r="X127" i="11"/>
  <c r="W127" i="11"/>
  <c r="V127" i="11"/>
  <c r="S127" i="11"/>
  <c r="R127" i="11"/>
  <c r="Q127" i="11"/>
  <c r="M127" i="11"/>
  <c r="L127" i="11"/>
  <c r="K127" i="11"/>
  <c r="J127" i="11"/>
  <c r="N127" i="11" s="1"/>
  <c r="O127" i="11" s="1"/>
  <c r="Z126" i="11"/>
  <c r="Y126" i="11"/>
  <c r="X126" i="11"/>
  <c r="W126" i="11"/>
  <c r="V126" i="11"/>
  <c r="S126" i="11"/>
  <c r="R126" i="11"/>
  <c r="Q126" i="11"/>
  <c r="M126" i="11"/>
  <c r="L126" i="11"/>
  <c r="K126" i="11"/>
  <c r="J126" i="11"/>
  <c r="N126" i="11" s="1"/>
  <c r="O126" i="11" s="1"/>
  <c r="Z125" i="11"/>
  <c r="Y125" i="11"/>
  <c r="X125" i="11"/>
  <c r="W125" i="11"/>
  <c r="V125" i="11"/>
  <c r="S125" i="11"/>
  <c r="R125" i="11"/>
  <c r="Q125" i="11"/>
  <c r="T125" i="11" s="1"/>
  <c r="M125" i="11"/>
  <c r="L125" i="11"/>
  <c r="K125" i="11"/>
  <c r="J125" i="11"/>
  <c r="N125" i="11" s="1"/>
  <c r="O125" i="11" s="1"/>
  <c r="Z124" i="11"/>
  <c r="Y124" i="11"/>
  <c r="X124" i="11"/>
  <c r="W124" i="11"/>
  <c r="V124" i="11"/>
  <c r="S124" i="11"/>
  <c r="R124" i="11"/>
  <c r="Q124" i="11"/>
  <c r="T124" i="11" s="1"/>
  <c r="M124" i="11"/>
  <c r="L124" i="11"/>
  <c r="K124" i="11"/>
  <c r="J124" i="11"/>
  <c r="N124" i="11" s="1"/>
  <c r="O124" i="11" s="1"/>
  <c r="Z123" i="11"/>
  <c r="Y123" i="11"/>
  <c r="X123" i="11"/>
  <c r="W123" i="11"/>
  <c r="V123" i="11"/>
  <c r="S123" i="11"/>
  <c r="R123" i="11"/>
  <c r="Q123" i="11"/>
  <c r="M123" i="11"/>
  <c r="L123" i="11"/>
  <c r="K123" i="11"/>
  <c r="J123" i="11"/>
  <c r="N123" i="11" s="1"/>
  <c r="O123" i="11" s="1"/>
  <c r="Z122" i="11"/>
  <c r="Y122" i="11"/>
  <c r="X122" i="11"/>
  <c r="W122" i="11"/>
  <c r="V122" i="11"/>
  <c r="S122" i="11"/>
  <c r="R122" i="11"/>
  <c r="Q122" i="11"/>
  <c r="M122" i="11"/>
  <c r="L122" i="11"/>
  <c r="K122" i="11"/>
  <c r="J122" i="11"/>
  <c r="N122" i="11" s="1"/>
  <c r="O122" i="11" s="1"/>
  <c r="Z121" i="11"/>
  <c r="Y121" i="11"/>
  <c r="X121" i="11"/>
  <c r="W121" i="11"/>
  <c r="V121" i="11"/>
  <c r="S121" i="11"/>
  <c r="R121" i="11"/>
  <c r="Q121" i="11"/>
  <c r="T121" i="11" s="1"/>
  <c r="M121" i="11"/>
  <c r="L121" i="11"/>
  <c r="K121" i="11"/>
  <c r="J121" i="11"/>
  <c r="N121" i="11" s="1"/>
  <c r="O121" i="11" s="1"/>
  <c r="Z120" i="11"/>
  <c r="Y120" i="11"/>
  <c r="X120" i="11"/>
  <c r="W120" i="11"/>
  <c r="V120" i="11"/>
  <c r="S120" i="11"/>
  <c r="R120" i="11"/>
  <c r="Q120" i="11"/>
  <c r="M120" i="11"/>
  <c r="L120" i="11"/>
  <c r="K120" i="11"/>
  <c r="J120" i="11"/>
  <c r="N120" i="11" s="1"/>
  <c r="O120" i="11" s="1"/>
  <c r="Z119" i="11"/>
  <c r="Y119" i="11"/>
  <c r="X119" i="11"/>
  <c r="W119" i="11"/>
  <c r="V119" i="11"/>
  <c r="S119" i="11"/>
  <c r="R119" i="11"/>
  <c r="Q119" i="11"/>
  <c r="M119" i="11"/>
  <c r="L119" i="11"/>
  <c r="K119" i="11"/>
  <c r="J119" i="11"/>
  <c r="N119" i="11" s="1"/>
  <c r="O119" i="11" s="1"/>
  <c r="Z118" i="11"/>
  <c r="Y118" i="11"/>
  <c r="X118" i="11"/>
  <c r="W118" i="11"/>
  <c r="V118" i="11"/>
  <c r="S118" i="11"/>
  <c r="R118" i="11"/>
  <c r="Q118" i="11"/>
  <c r="M118" i="11"/>
  <c r="L118" i="11"/>
  <c r="K118" i="11"/>
  <c r="J118" i="11"/>
  <c r="N118" i="11" s="1"/>
  <c r="O118" i="11" s="1"/>
  <c r="Z117" i="11"/>
  <c r="Y117" i="11"/>
  <c r="X117" i="11"/>
  <c r="W117" i="11"/>
  <c r="V117" i="11"/>
  <c r="S117" i="11"/>
  <c r="R117" i="11"/>
  <c r="Q117" i="11"/>
  <c r="T117" i="11" s="1"/>
  <c r="M117" i="11"/>
  <c r="L117" i="11"/>
  <c r="K117" i="11"/>
  <c r="J117" i="11"/>
  <c r="N117" i="11" s="1"/>
  <c r="O117" i="11" s="1"/>
  <c r="Z116" i="11"/>
  <c r="Y116" i="11"/>
  <c r="X116" i="11"/>
  <c r="W116" i="11"/>
  <c r="V116" i="11"/>
  <c r="S116" i="11"/>
  <c r="R116" i="11"/>
  <c r="Q116" i="11"/>
  <c r="M116" i="11"/>
  <c r="L116" i="11"/>
  <c r="K116" i="11"/>
  <c r="J116" i="11"/>
  <c r="N116" i="11" s="1"/>
  <c r="O116" i="11" s="1"/>
  <c r="Z115" i="11"/>
  <c r="Y115" i="11"/>
  <c r="X115" i="11"/>
  <c r="W115" i="11"/>
  <c r="V115" i="11"/>
  <c r="S115" i="11"/>
  <c r="R115" i="11"/>
  <c r="Q115" i="11"/>
  <c r="M115" i="11"/>
  <c r="L115" i="11"/>
  <c r="K115" i="11"/>
  <c r="J115" i="11"/>
  <c r="N115" i="11" s="1"/>
  <c r="O115" i="11" s="1"/>
  <c r="Z114" i="11"/>
  <c r="Y114" i="11"/>
  <c r="X114" i="11"/>
  <c r="W114" i="11"/>
  <c r="V114" i="11"/>
  <c r="S114" i="11"/>
  <c r="R114" i="11"/>
  <c r="Q114" i="11"/>
  <c r="M114" i="11"/>
  <c r="L114" i="11"/>
  <c r="K114" i="11"/>
  <c r="J114" i="11"/>
  <c r="N114" i="11" s="1"/>
  <c r="O114" i="11" s="1"/>
  <c r="Z113" i="11"/>
  <c r="Y113" i="11"/>
  <c r="X113" i="11"/>
  <c r="W113" i="11"/>
  <c r="V113" i="11"/>
  <c r="S113" i="11"/>
  <c r="R113" i="11"/>
  <c r="Q113" i="11"/>
  <c r="T113" i="11" s="1"/>
  <c r="M113" i="11"/>
  <c r="L113" i="11"/>
  <c r="K113" i="11"/>
  <c r="J113" i="11"/>
  <c r="N113" i="11" s="1"/>
  <c r="O113" i="11" s="1"/>
  <c r="Z112" i="11"/>
  <c r="Y112" i="11"/>
  <c r="X112" i="11"/>
  <c r="W112" i="11"/>
  <c r="V112" i="11"/>
  <c r="S112" i="11"/>
  <c r="R112" i="11"/>
  <c r="Q112" i="11"/>
  <c r="M112" i="11"/>
  <c r="L112" i="11"/>
  <c r="K112" i="11"/>
  <c r="J112" i="11"/>
  <c r="N112" i="11" s="1"/>
  <c r="O112" i="11" s="1"/>
  <c r="Z111" i="11"/>
  <c r="Y111" i="11"/>
  <c r="X111" i="11"/>
  <c r="W111" i="11"/>
  <c r="V111" i="11"/>
  <c r="S111" i="11"/>
  <c r="R111" i="11"/>
  <c r="Q111" i="11"/>
  <c r="M111" i="11"/>
  <c r="L111" i="11"/>
  <c r="K111" i="11"/>
  <c r="J111" i="11"/>
  <c r="N111" i="11" s="1"/>
  <c r="O111" i="11" s="1"/>
  <c r="Z110" i="11"/>
  <c r="Y110" i="11"/>
  <c r="X110" i="11"/>
  <c r="W110" i="11"/>
  <c r="V110" i="11"/>
  <c r="S110" i="11"/>
  <c r="R110" i="11"/>
  <c r="Q110" i="11"/>
  <c r="M110" i="11"/>
  <c r="L110" i="11"/>
  <c r="K110" i="11"/>
  <c r="J110" i="11"/>
  <c r="N110" i="11" s="1"/>
  <c r="O110" i="11" s="1"/>
  <c r="Z109" i="11"/>
  <c r="Y109" i="11"/>
  <c r="X109" i="11"/>
  <c r="W109" i="11"/>
  <c r="V109" i="11"/>
  <c r="S109" i="11"/>
  <c r="R109" i="11"/>
  <c r="Q109" i="11"/>
  <c r="T109" i="11" s="1"/>
  <c r="M109" i="11"/>
  <c r="L109" i="11"/>
  <c r="K109" i="11"/>
  <c r="J109" i="11"/>
  <c r="N109" i="11" s="1"/>
  <c r="O109" i="11" s="1"/>
  <c r="Z108" i="11"/>
  <c r="Y108" i="11"/>
  <c r="X108" i="11"/>
  <c r="W108" i="11"/>
  <c r="V108" i="11"/>
  <c r="S108" i="11"/>
  <c r="R108" i="11"/>
  <c r="Q108" i="11"/>
  <c r="M108" i="11"/>
  <c r="L108" i="11"/>
  <c r="K108" i="11"/>
  <c r="J108" i="11"/>
  <c r="N108" i="11" s="1"/>
  <c r="O108" i="11" s="1"/>
  <c r="Z107" i="11"/>
  <c r="Y107" i="11"/>
  <c r="X107" i="11"/>
  <c r="W107" i="11"/>
  <c r="V107" i="11"/>
  <c r="S107" i="11"/>
  <c r="R107" i="11"/>
  <c r="Q107" i="11"/>
  <c r="T107" i="11" s="1"/>
  <c r="M107" i="11"/>
  <c r="L107" i="11"/>
  <c r="K107" i="11"/>
  <c r="J107" i="11"/>
  <c r="N107" i="11" s="1"/>
  <c r="O107" i="11" s="1"/>
  <c r="Z106" i="11"/>
  <c r="Y106" i="11"/>
  <c r="X106" i="11"/>
  <c r="W106" i="11"/>
  <c r="V106" i="11"/>
  <c r="S106" i="11"/>
  <c r="R106" i="11"/>
  <c r="Q106" i="11"/>
  <c r="T106" i="11" s="1"/>
  <c r="M106" i="11"/>
  <c r="L106" i="11"/>
  <c r="K106" i="11"/>
  <c r="J106" i="11"/>
  <c r="N106" i="11" s="1"/>
  <c r="O106" i="11" s="1"/>
  <c r="Z105" i="11"/>
  <c r="Y105" i="11"/>
  <c r="X105" i="11"/>
  <c r="W105" i="11"/>
  <c r="V105" i="11"/>
  <c r="S105" i="11"/>
  <c r="R105" i="11"/>
  <c r="Q105" i="11"/>
  <c r="T105" i="11" s="1"/>
  <c r="M105" i="11"/>
  <c r="L105" i="11"/>
  <c r="K105" i="11"/>
  <c r="J105" i="11"/>
  <c r="N105" i="11" s="1"/>
  <c r="O105" i="11" s="1"/>
  <c r="Z104" i="11"/>
  <c r="Y104" i="11"/>
  <c r="X104" i="11"/>
  <c r="W104" i="11"/>
  <c r="V104" i="11"/>
  <c r="S104" i="11"/>
  <c r="R104" i="11"/>
  <c r="Q104" i="11"/>
  <c r="M104" i="11"/>
  <c r="L104" i="11"/>
  <c r="K104" i="11"/>
  <c r="J104" i="11"/>
  <c r="N104" i="11" s="1"/>
  <c r="O104" i="11" s="1"/>
  <c r="Z103" i="11"/>
  <c r="Y103" i="11"/>
  <c r="X103" i="11"/>
  <c r="W103" i="11"/>
  <c r="V103" i="11"/>
  <c r="S103" i="11"/>
  <c r="R103" i="11"/>
  <c r="Q103" i="11"/>
  <c r="M103" i="11"/>
  <c r="L103" i="11"/>
  <c r="K103" i="11"/>
  <c r="J103" i="11"/>
  <c r="N103" i="11" s="1"/>
  <c r="O103" i="11" s="1"/>
  <c r="Z102" i="11"/>
  <c r="Y102" i="11"/>
  <c r="X102" i="11"/>
  <c r="W102" i="11"/>
  <c r="V102" i="11"/>
  <c r="S102" i="11"/>
  <c r="R102" i="11"/>
  <c r="Q102" i="11"/>
  <c r="T102" i="11" s="1"/>
  <c r="M102" i="11"/>
  <c r="L102" i="11"/>
  <c r="K102" i="11"/>
  <c r="J102" i="11"/>
  <c r="N102" i="11" s="1"/>
  <c r="O102" i="11" s="1"/>
  <c r="Z101" i="11"/>
  <c r="Y101" i="11"/>
  <c r="X101" i="11"/>
  <c r="W101" i="11"/>
  <c r="V101" i="11"/>
  <c r="S101" i="11"/>
  <c r="R101" i="11"/>
  <c r="Q101" i="11"/>
  <c r="T101" i="11" s="1"/>
  <c r="M101" i="11"/>
  <c r="L101" i="11"/>
  <c r="K101" i="11"/>
  <c r="J101" i="11"/>
  <c r="N101" i="11" s="1"/>
  <c r="O101" i="11" s="1"/>
  <c r="Z100" i="11"/>
  <c r="Y100" i="11"/>
  <c r="X100" i="11"/>
  <c r="W100" i="11"/>
  <c r="V100" i="11"/>
  <c r="S100" i="11"/>
  <c r="R100" i="11"/>
  <c r="Q100" i="11"/>
  <c r="M100" i="11"/>
  <c r="L100" i="11"/>
  <c r="K100" i="11"/>
  <c r="J100" i="11"/>
  <c r="N100" i="11" s="1"/>
  <c r="O100" i="11" s="1"/>
  <c r="Z99" i="11"/>
  <c r="Y99" i="11"/>
  <c r="X99" i="11"/>
  <c r="W99" i="11"/>
  <c r="V99" i="11"/>
  <c r="S99" i="11"/>
  <c r="R99" i="11"/>
  <c r="Q99" i="11"/>
  <c r="M99" i="11"/>
  <c r="L99" i="11"/>
  <c r="K99" i="11"/>
  <c r="J99" i="11"/>
  <c r="N99" i="11" s="1"/>
  <c r="O99" i="11" s="1"/>
  <c r="Z98" i="11"/>
  <c r="Y98" i="11"/>
  <c r="X98" i="11"/>
  <c r="W98" i="11"/>
  <c r="V98" i="11"/>
  <c r="S98" i="11"/>
  <c r="R98" i="11"/>
  <c r="Q98" i="11"/>
  <c r="M98" i="11"/>
  <c r="L98" i="11"/>
  <c r="K98" i="11"/>
  <c r="J98" i="11"/>
  <c r="N98" i="11" s="1"/>
  <c r="O98" i="11" s="1"/>
  <c r="Z97" i="11"/>
  <c r="Y97" i="11"/>
  <c r="X97" i="11"/>
  <c r="W97" i="11"/>
  <c r="V97" i="11"/>
  <c r="S97" i="11"/>
  <c r="R97" i="11"/>
  <c r="Q97" i="11"/>
  <c r="T97" i="11" s="1"/>
  <c r="M97" i="11"/>
  <c r="L97" i="11"/>
  <c r="K97" i="11"/>
  <c r="J97" i="11"/>
  <c r="N97" i="11" s="1"/>
  <c r="O97" i="11" s="1"/>
  <c r="Z96" i="11"/>
  <c r="Y96" i="11"/>
  <c r="X96" i="11"/>
  <c r="W96" i="11"/>
  <c r="V96" i="11"/>
  <c r="S96" i="11"/>
  <c r="R96" i="11"/>
  <c r="Q96" i="11"/>
  <c r="M96" i="11"/>
  <c r="L96" i="11"/>
  <c r="K96" i="11"/>
  <c r="J96" i="11"/>
  <c r="N96" i="11" s="1"/>
  <c r="O96" i="11" s="1"/>
  <c r="Z95" i="11"/>
  <c r="Y95" i="11"/>
  <c r="X95" i="11"/>
  <c r="W95" i="11"/>
  <c r="V95" i="11"/>
  <c r="S95" i="11"/>
  <c r="R95" i="11"/>
  <c r="Q95" i="11"/>
  <c r="M95" i="11"/>
  <c r="L95" i="11"/>
  <c r="K95" i="11"/>
  <c r="J95" i="11"/>
  <c r="N95" i="11" s="1"/>
  <c r="O95" i="11" s="1"/>
  <c r="Z94" i="11"/>
  <c r="Y94" i="11"/>
  <c r="X94" i="11"/>
  <c r="W94" i="11"/>
  <c r="V94" i="11"/>
  <c r="S94" i="11"/>
  <c r="R94" i="11"/>
  <c r="Q94" i="11"/>
  <c r="M94" i="11"/>
  <c r="L94" i="11"/>
  <c r="K94" i="11"/>
  <c r="J94" i="11"/>
  <c r="N94" i="11" s="1"/>
  <c r="O94" i="11" s="1"/>
  <c r="Z93" i="11"/>
  <c r="Y93" i="11"/>
  <c r="X93" i="11"/>
  <c r="W93" i="11"/>
  <c r="V93" i="11"/>
  <c r="S93" i="11"/>
  <c r="R93" i="11"/>
  <c r="Q93" i="11"/>
  <c r="T93" i="11" s="1"/>
  <c r="M93" i="11"/>
  <c r="L93" i="11"/>
  <c r="K93" i="11"/>
  <c r="J93" i="11"/>
  <c r="N93" i="11" s="1"/>
  <c r="O93" i="11" s="1"/>
  <c r="Z92" i="11"/>
  <c r="Y92" i="11"/>
  <c r="X92" i="11"/>
  <c r="W92" i="11"/>
  <c r="V92" i="11"/>
  <c r="S92" i="11"/>
  <c r="R92" i="11"/>
  <c r="Q92" i="11"/>
  <c r="M92" i="11"/>
  <c r="L92" i="11"/>
  <c r="K92" i="11"/>
  <c r="J92" i="11"/>
  <c r="N92" i="11" s="1"/>
  <c r="O92" i="11" s="1"/>
  <c r="Z91" i="11"/>
  <c r="Y91" i="11"/>
  <c r="X91" i="11"/>
  <c r="W91" i="11"/>
  <c r="V91" i="11"/>
  <c r="S91" i="11"/>
  <c r="R91" i="11"/>
  <c r="Q91" i="11"/>
  <c r="M91" i="11"/>
  <c r="L91" i="11"/>
  <c r="K91" i="11"/>
  <c r="J91" i="11"/>
  <c r="N91" i="11" s="1"/>
  <c r="O91" i="11" s="1"/>
  <c r="Z90" i="11"/>
  <c r="Y90" i="11"/>
  <c r="X90" i="11"/>
  <c r="W90" i="11"/>
  <c r="V90" i="11"/>
  <c r="S90" i="11"/>
  <c r="R90" i="11"/>
  <c r="Q90" i="11"/>
  <c r="T90" i="11" s="1"/>
  <c r="M90" i="11"/>
  <c r="L90" i="11"/>
  <c r="K90" i="11"/>
  <c r="J90" i="11"/>
  <c r="N90" i="11" s="1"/>
  <c r="O90" i="11" s="1"/>
  <c r="Z89" i="11"/>
  <c r="Y89" i="11"/>
  <c r="X89" i="11"/>
  <c r="W89" i="11"/>
  <c r="V89" i="11"/>
  <c r="S89" i="11"/>
  <c r="R89" i="11"/>
  <c r="Q89" i="11"/>
  <c r="T89" i="11" s="1"/>
  <c r="M89" i="11"/>
  <c r="L89" i="11"/>
  <c r="K89" i="11"/>
  <c r="J89" i="11"/>
  <c r="N89" i="11" s="1"/>
  <c r="O89" i="11" s="1"/>
  <c r="Z88" i="11"/>
  <c r="Y88" i="11"/>
  <c r="X88" i="11"/>
  <c r="W88" i="11"/>
  <c r="V88" i="11"/>
  <c r="S88" i="11"/>
  <c r="R88" i="11"/>
  <c r="Q88" i="11"/>
  <c r="M88" i="11"/>
  <c r="L88" i="11"/>
  <c r="K88" i="11"/>
  <c r="J88" i="11"/>
  <c r="N88" i="11" s="1"/>
  <c r="O88" i="11" s="1"/>
  <c r="Z87" i="11"/>
  <c r="Y87" i="11"/>
  <c r="X87" i="11"/>
  <c r="W87" i="11"/>
  <c r="V87" i="11"/>
  <c r="S87" i="11"/>
  <c r="R87" i="11"/>
  <c r="Q87" i="11"/>
  <c r="T87" i="11" s="1"/>
  <c r="M87" i="11"/>
  <c r="L87" i="11"/>
  <c r="K87" i="11"/>
  <c r="J87" i="11"/>
  <c r="N87" i="11" s="1"/>
  <c r="O87" i="11" s="1"/>
  <c r="Z86" i="11"/>
  <c r="Y86" i="11"/>
  <c r="X86" i="11"/>
  <c r="W86" i="11"/>
  <c r="V86" i="11"/>
  <c r="S86" i="11"/>
  <c r="R86" i="11"/>
  <c r="Q86" i="11"/>
  <c r="M86" i="11"/>
  <c r="L86" i="11"/>
  <c r="K86" i="11"/>
  <c r="J86" i="11"/>
  <c r="N86" i="11" s="1"/>
  <c r="O86" i="11" s="1"/>
  <c r="Z85" i="11"/>
  <c r="Y85" i="11"/>
  <c r="X85" i="11"/>
  <c r="W85" i="11"/>
  <c r="V85" i="11"/>
  <c r="S85" i="11"/>
  <c r="R85" i="11"/>
  <c r="Q85" i="11"/>
  <c r="T85" i="11" s="1"/>
  <c r="M85" i="11"/>
  <c r="L85" i="11"/>
  <c r="K85" i="11"/>
  <c r="J85" i="11"/>
  <c r="N85" i="11" s="1"/>
  <c r="O85" i="11" s="1"/>
  <c r="Z84" i="11"/>
  <c r="Y84" i="11"/>
  <c r="X84" i="11"/>
  <c r="W84" i="11"/>
  <c r="V84" i="11"/>
  <c r="S84" i="11"/>
  <c r="R84" i="11"/>
  <c r="Q84" i="11"/>
  <c r="M84" i="11"/>
  <c r="L84" i="11"/>
  <c r="K84" i="11"/>
  <c r="J84" i="11"/>
  <c r="N84" i="11" s="1"/>
  <c r="O84" i="11" s="1"/>
  <c r="Z83" i="11"/>
  <c r="Y83" i="11"/>
  <c r="X83" i="11"/>
  <c r="W83" i="11"/>
  <c r="V83" i="11"/>
  <c r="S83" i="11"/>
  <c r="R83" i="11"/>
  <c r="Q83" i="11"/>
  <c r="M83" i="11"/>
  <c r="L83" i="11"/>
  <c r="K83" i="11"/>
  <c r="J83" i="11"/>
  <c r="N83" i="11" s="1"/>
  <c r="O83" i="11" s="1"/>
  <c r="Z82" i="11"/>
  <c r="Y82" i="11"/>
  <c r="X82" i="11"/>
  <c r="W82" i="11"/>
  <c r="V82" i="11"/>
  <c r="S82" i="11"/>
  <c r="R82" i="11"/>
  <c r="Q82" i="11"/>
  <c r="M82" i="11"/>
  <c r="L82" i="11"/>
  <c r="K82" i="11"/>
  <c r="J82" i="11"/>
  <c r="N82" i="11" s="1"/>
  <c r="O82" i="11" s="1"/>
  <c r="Z81" i="11"/>
  <c r="Y81" i="11"/>
  <c r="X81" i="11"/>
  <c r="W81" i="11"/>
  <c r="V81" i="11"/>
  <c r="S81" i="11"/>
  <c r="R81" i="11"/>
  <c r="Q81" i="11"/>
  <c r="T81" i="11" s="1"/>
  <c r="M81" i="11"/>
  <c r="L81" i="11"/>
  <c r="K81" i="11"/>
  <c r="J81" i="11"/>
  <c r="N81" i="11" s="1"/>
  <c r="O81" i="11" s="1"/>
  <c r="Z80" i="11"/>
  <c r="Y80" i="11"/>
  <c r="X80" i="11"/>
  <c r="W80" i="11"/>
  <c r="V80" i="11"/>
  <c r="S80" i="11"/>
  <c r="R80" i="11"/>
  <c r="Q80" i="11"/>
  <c r="M80" i="11"/>
  <c r="L80" i="11"/>
  <c r="K80" i="11"/>
  <c r="J80" i="11"/>
  <c r="N80" i="11" s="1"/>
  <c r="O80" i="11" s="1"/>
  <c r="Z79" i="11"/>
  <c r="Y79" i="11"/>
  <c r="X79" i="11"/>
  <c r="W79" i="11"/>
  <c r="V79" i="11"/>
  <c r="S79" i="11"/>
  <c r="R79" i="11"/>
  <c r="Q79" i="11"/>
  <c r="T79" i="11" s="1"/>
  <c r="M79" i="11"/>
  <c r="L79" i="11"/>
  <c r="K79" i="11"/>
  <c r="J79" i="11"/>
  <c r="N79" i="11" s="1"/>
  <c r="O79" i="11" s="1"/>
  <c r="Z78" i="11"/>
  <c r="Y78" i="11"/>
  <c r="X78" i="11"/>
  <c r="W78" i="11"/>
  <c r="V78" i="11"/>
  <c r="S78" i="11"/>
  <c r="R78" i="11"/>
  <c r="Q78" i="11"/>
  <c r="T78" i="11" s="1"/>
  <c r="M78" i="11"/>
  <c r="L78" i="11"/>
  <c r="K78" i="11"/>
  <c r="J78" i="11"/>
  <c r="N78" i="11" s="1"/>
  <c r="O78" i="11" s="1"/>
  <c r="Z77" i="11"/>
  <c r="Y77" i="11"/>
  <c r="X77" i="11"/>
  <c r="W77" i="11"/>
  <c r="V77" i="11"/>
  <c r="S77" i="11"/>
  <c r="R77" i="11"/>
  <c r="Q77" i="11"/>
  <c r="T77" i="11" s="1"/>
  <c r="M77" i="11"/>
  <c r="L77" i="11"/>
  <c r="K77" i="11"/>
  <c r="J77" i="11"/>
  <c r="N77" i="11" s="1"/>
  <c r="O77" i="11" s="1"/>
  <c r="Z76" i="11"/>
  <c r="Y76" i="11"/>
  <c r="X76" i="11"/>
  <c r="W76" i="11"/>
  <c r="V76" i="11"/>
  <c r="S76" i="11"/>
  <c r="R76" i="11"/>
  <c r="Q76" i="11"/>
  <c r="T76" i="11" s="1"/>
  <c r="M76" i="11"/>
  <c r="L76" i="11"/>
  <c r="K76" i="11"/>
  <c r="J76" i="11"/>
  <c r="N76" i="11" s="1"/>
  <c r="O76" i="11" s="1"/>
  <c r="Z75" i="11"/>
  <c r="Y75" i="11"/>
  <c r="X75" i="11"/>
  <c r="W75" i="11"/>
  <c r="V75" i="11"/>
  <c r="S75" i="11"/>
  <c r="R75" i="11"/>
  <c r="Q75" i="11"/>
  <c r="M75" i="11"/>
  <c r="L75" i="11"/>
  <c r="K75" i="11"/>
  <c r="J75" i="11"/>
  <c r="N75" i="11" s="1"/>
  <c r="O75" i="11" s="1"/>
  <c r="Z74" i="11"/>
  <c r="Y74" i="11"/>
  <c r="X74" i="11"/>
  <c r="W74" i="11"/>
  <c r="V74" i="11"/>
  <c r="S74" i="11"/>
  <c r="R74" i="11"/>
  <c r="Q74" i="11"/>
  <c r="M74" i="11"/>
  <c r="L74" i="11"/>
  <c r="K74" i="11"/>
  <c r="J74" i="11"/>
  <c r="N74" i="11" s="1"/>
  <c r="O74" i="11" s="1"/>
  <c r="Z73" i="11"/>
  <c r="Y73" i="11"/>
  <c r="X73" i="11"/>
  <c r="W73" i="11"/>
  <c r="V73" i="11"/>
  <c r="S73" i="11"/>
  <c r="R73" i="11"/>
  <c r="Q73" i="11"/>
  <c r="T73" i="11" s="1"/>
  <c r="M73" i="11"/>
  <c r="L73" i="11"/>
  <c r="K73" i="11"/>
  <c r="J73" i="11"/>
  <c r="N73" i="11" s="1"/>
  <c r="O73" i="11" s="1"/>
  <c r="Z72" i="11"/>
  <c r="Y72" i="11"/>
  <c r="X72" i="11"/>
  <c r="W72" i="11"/>
  <c r="V72" i="11"/>
  <c r="S72" i="11"/>
  <c r="R72" i="11"/>
  <c r="Q72" i="11"/>
  <c r="T72" i="11" s="1"/>
  <c r="M72" i="11"/>
  <c r="L72" i="11"/>
  <c r="K72" i="11"/>
  <c r="J72" i="11"/>
  <c r="N72" i="11" s="1"/>
  <c r="O72" i="11" s="1"/>
  <c r="Z71" i="11"/>
  <c r="Y71" i="11"/>
  <c r="X71" i="11"/>
  <c r="W71" i="11"/>
  <c r="V71" i="11"/>
  <c r="S71" i="11"/>
  <c r="R71" i="11"/>
  <c r="Q71" i="11"/>
  <c r="M71" i="11"/>
  <c r="L71" i="11"/>
  <c r="K71" i="11"/>
  <c r="J71" i="11"/>
  <c r="N71" i="11" s="1"/>
  <c r="O71" i="11" s="1"/>
  <c r="Z70" i="11"/>
  <c r="Y70" i="11"/>
  <c r="X70" i="11"/>
  <c r="W70" i="11"/>
  <c r="V70" i="11"/>
  <c r="S70" i="11"/>
  <c r="R70" i="11"/>
  <c r="Q70" i="11"/>
  <c r="T70" i="11" s="1"/>
  <c r="M70" i="11"/>
  <c r="L70" i="11"/>
  <c r="K70" i="11"/>
  <c r="J70" i="11"/>
  <c r="N70" i="11" s="1"/>
  <c r="O70" i="11" s="1"/>
  <c r="Z69" i="11"/>
  <c r="Y69" i="11"/>
  <c r="X69" i="11"/>
  <c r="W69" i="11"/>
  <c r="V69" i="11"/>
  <c r="S69" i="11"/>
  <c r="R69" i="11"/>
  <c r="Q69" i="11"/>
  <c r="T69" i="11" s="1"/>
  <c r="M69" i="11"/>
  <c r="L69" i="11"/>
  <c r="K69" i="11"/>
  <c r="J69" i="11"/>
  <c r="N69" i="11" s="1"/>
  <c r="O69" i="11" s="1"/>
  <c r="Z68" i="11"/>
  <c r="Y68" i="11"/>
  <c r="X68" i="11"/>
  <c r="W68" i="11"/>
  <c r="V68" i="11"/>
  <c r="S68" i="11"/>
  <c r="R68" i="11"/>
  <c r="Q68" i="11"/>
  <c r="M68" i="11"/>
  <c r="L68" i="11"/>
  <c r="K68" i="11"/>
  <c r="J68" i="11"/>
  <c r="N68" i="11" s="1"/>
  <c r="O68" i="11" s="1"/>
  <c r="Z67" i="11"/>
  <c r="Y67" i="11"/>
  <c r="X67" i="11"/>
  <c r="W67" i="11"/>
  <c r="V67" i="11"/>
  <c r="S67" i="11"/>
  <c r="R67" i="11"/>
  <c r="Q67" i="11"/>
  <c r="M67" i="11"/>
  <c r="L67" i="11"/>
  <c r="K67" i="11"/>
  <c r="J67" i="11"/>
  <c r="N67" i="11" s="1"/>
  <c r="O67" i="11" s="1"/>
  <c r="Z66" i="11"/>
  <c r="Y66" i="11"/>
  <c r="X66" i="11"/>
  <c r="W66" i="11"/>
  <c r="V66" i="11"/>
  <c r="S66" i="11"/>
  <c r="R66" i="11"/>
  <c r="Q66" i="11"/>
  <c r="M66" i="11"/>
  <c r="L66" i="11"/>
  <c r="K66" i="11"/>
  <c r="J66" i="11"/>
  <c r="N66" i="11" s="1"/>
  <c r="O66" i="11" s="1"/>
  <c r="Z65" i="11"/>
  <c r="Y65" i="11"/>
  <c r="X65" i="11"/>
  <c r="W65" i="11"/>
  <c r="V65" i="11"/>
  <c r="S65" i="11"/>
  <c r="R65" i="11"/>
  <c r="Q65" i="11"/>
  <c r="T65" i="11" s="1"/>
  <c r="M65" i="11"/>
  <c r="L65" i="11"/>
  <c r="K65" i="11"/>
  <c r="J65" i="11"/>
  <c r="N65" i="11" s="1"/>
  <c r="O65" i="11" s="1"/>
  <c r="Z64" i="11"/>
  <c r="Y64" i="11"/>
  <c r="X64" i="11"/>
  <c r="W64" i="11"/>
  <c r="V64" i="11"/>
  <c r="S64" i="11"/>
  <c r="R64" i="11"/>
  <c r="Q64" i="11"/>
  <c r="M64" i="11"/>
  <c r="L64" i="11"/>
  <c r="K64" i="11"/>
  <c r="J64" i="11"/>
  <c r="N64" i="11" s="1"/>
  <c r="O64" i="11" s="1"/>
  <c r="Z63" i="11"/>
  <c r="Y63" i="11"/>
  <c r="X63" i="11"/>
  <c r="W63" i="11"/>
  <c r="V63" i="11"/>
  <c r="S63" i="11"/>
  <c r="R63" i="11"/>
  <c r="Q63" i="11"/>
  <c r="M63" i="11"/>
  <c r="L63" i="11"/>
  <c r="K63" i="11"/>
  <c r="J63" i="11"/>
  <c r="N63" i="11" s="1"/>
  <c r="O63" i="11" s="1"/>
  <c r="Z62" i="11"/>
  <c r="Y62" i="11"/>
  <c r="X62" i="11"/>
  <c r="W62" i="11"/>
  <c r="V62" i="11"/>
  <c r="S62" i="11"/>
  <c r="R62" i="11"/>
  <c r="Q62" i="11"/>
  <c r="M62" i="11"/>
  <c r="L62" i="11"/>
  <c r="K62" i="11"/>
  <c r="J62" i="11"/>
  <c r="N62" i="11" s="1"/>
  <c r="O62" i="11" s="1"/>
  <c r="Z61" i="11"/>
  <c r="Y61" i="11"/>
  <c r="X61" i="11"/>
  <c r="W61" i="11"/>
  <c r="V61" i="11"/>
  <c r="S61" i="11"/>
  <c r="R61" i="11"/>
  <c r="Q61" i="11"/>
  <c r="T61" i="11" s="1"/>
  <c r="M61" i="11"/>
  <c r="L61" i="11"/>
  <c r="K61" i="11"/>
  <c r="J61" i="11"/>
  <c r="N61" i="11" s="1"/>
  <c r="O61" i="11" s="1"/>
  <c r="Z60" i="11"/>
  <c r="Y60" i="11"/>
  <c r="X60" i="11"/>
  <c r="W60" i="11"/>
  <c r="V60" i="11"/>
  <c r="S60" i="11"/>
  <c r="R60" i="11"/>
  <c r="Q60" i="11"/>
  <c r="M60" i="11"/>
  <c r="L60" i="11"/>
  <c r="K60" i="11"/>
  <c r="J60" i="11"/>
  <c r="N60" i="11" s="1"/>
  <c r="O60" i="11" s="1"/>
  <c r="Z59" i="11"/>
  <c r="Y59" i="11"/>
  <c r="X59" i="11"/>
  <c r="W59" i="11"/>
  <c r="V59" i="11"/>
  <c r="S59" i="11"/>
  <c r="R59" i="11"/>
  <c r="Q59" i="11"/>
  <c r="M59" i="11"/>
  <c r="L59" i="11"/>
  <c r="K59" i="11"/>
  <c r="J59" i="11"/>
  <c r="N59" i="11" s="1"/>
  <c r="O59" i="11" s="1"/>
  <c r="Z58" i="11"/>
  <c r="Y58" i="11"/>
  <c r="X58" i="11"/>
  <c r="W58" i="11"/>
  <c r="V58" i="11"/>
  <c r="S58" i="11"/>
  <c r="R58" i="11"/>
  <c r="Q58" i="11"/>
  <c r="M58" i="11"/>
  <c r="L58" i="11"/>
  <c r="K58" i="11"/>
  <c r="J58" i="11"/>
  <c r="N58" i="11" s="1"/>
  <c r="O58" i="11" s="1"/>
  <c r="Z57" i="11"/>
  <c r="Y57" i="11"/>
  <c r="X57" i="11"/>
  <c r="W57" i="11"/>
  <c r="V57" i="11"/>
  <c r="S57" i="11"/>
  <c r="R57" i="11"/>
  <c r="Q57" i="11"/>
  <c r="T57" i="11" s="1"/>
  <c r="M57" i="11"/>
  <c r="L57" i="11"/>
  <c r="K57" i="11"/>
  <c r="J57" i="11"/>
  <c r="N57" i="11" s="1"/>
  <c r="O57" i="11" s="1"/>
  <c r="Z56" i="11"/>
  <c r="Y56" i="11"/>
  <c r="X56" i="11"/>
  <c r="W56" i="11"/>
  <c r="V56" i="11"/>
  <c r="S56" i="11"/>
  <c r="R56" i="11"/>
  <c r="Q56" i="11"/>
  <c r="M56" i="11"/>
  <c r="L56" i="11"/>
  <c r="K56" i="11"/>
  <c r="J56" i="11"/>
  <c r="N56" i="11" s="1"/>
  <c r="O56" i="11" s="1"/>
  <c r="Z55" i="11"/>
  <c r="Y55" i="11"/>
  <c r="X55" i="11"/>
  <c r="W55" i="11"/>
  <c r="V55" i="11"/>
  <c r="S55" i="11"/>
  <c r="R55" i="11"/>
  <c r="Q55" i="11"/>
  <c r="M55" i="11"/>
  <c r="L55" i="11"/>
  <c r="K55" i="11"/>
  <c r="J55" i="11"/>
  <c r="N55" i="11" s="1"/>
  <c r="O55" i="11" s="1"/>
  <c r="Z54" i="11"/>
  <c r="Y54" i="11"/>
  <c r="X54" i="11"/>
  <c r="W54" i="11"/>
  <c r="V54" i="11"/>
  <c r="S54" i="11"/>
  <c r="R54" i="11"/>
  <c r="Q54" i="11"/>
  <c r="T54" i="11" s="1"/>
  <c r="M54" i="11"/>
  <c r="L54" i="11"/>
  <c r="K54" i="11"/>
  <c r="J54" i="11"/>
  <c r="N54" i="11" s="1"/>
  <c r="O54" i="11" s="1"/>
  <c r="Z53" i="11"/>
  <c r="Y53" i="11"/>
  <c r="X53" i="11"/>
  <c r="W53" i="11"/>
  <c r="V53" i="11"/>
  <c r="S53" i="11"/>
  <c r="R53" i="11"/>
  <c r="Q53" i="11"/>
  <c r="T53" i="11" s="1"/>
  <c r="M53" i="11"/>
  <c r="L53" i="11"/>
  <c r="K53" i="11"/>
  <c r="J53" i="11"/>
  <c r="N53" i="11" s="1"/>
  <c r="O53" i="11" s="1"/>
  <c r="Z52" i="11"/>
  <c r="Y52" i="11"/>
  <c r="X52" i="11"/>
  <c r="W52" i="11"/>
  <c r="V52" i="11"/>
  <c r="S52" i="11"/>
  <c r="R52" i="11"/>
  <c r="Q52" i="11"/>
  <c r="T52" i="11" s="1"/>
  <c r="M52" i="11"/>
  <c r="L52" i="11"/>
  <c r="K52" i="11"/>
  <c r="J52" i="11"/>
  <c r="N52" i="11" s="1"/>
  <c r="O52" i="11" s="1"/>
  <c r="Z51" i="11"/>
  <c r="Y51" i="11"/>
  <c r="X51" i="11"/>
  <c r="W51" i="11"/>
  <c r="V51" i="11"/>
  <c r="S51" i="11"/>
  <c r="R51" i="11"/>
  <c r="Q51" i="11"/>
  <c r="M51" i="11"/>
  <c r="L51" i="11"/>
  <c r="K51" i="11"/>
  <c r="J51" i="11"/>
  <c r="N51" i="11" s="1"/>
  <c r="O51" i="11" s="1"/>
  <c r="Z50" i="11"/>
  <c r="Y50" i="11"/>
  <c r="X50" i="11"/>
  <c r="W50" i="11"/>
  <c r="V50" i="11"/>
  <c r="S50" i="11"/>
  <c r="R50" i="11"/>
  <c r="Q50" i="11"/>
  <c r="M50" i="11"/>
  <c r="L50" i="11"/>
  <c r="K50" i="11"/>
  <c r="J50" i="11"/>
  <c r="N50" i="11" s="1"/>
  <c r="O50" i="11" s="1"/>
  <c r="Z49" i="11"/>
  <c r="Y49" i="11"/>
  <c r="X49" i="11"/>
  <c r="W49" i="11"/>
  <c r="V49" i="11"/>
  <c r="S49" i="11"/>
  <c r="R49" i="11"/>
  <c r="Q49" i="11"/>
  <c r="T49" i="11" s="1"/>
  <c r="M49" i="11"/>
  <c r="L49" i="11"/>
  <c r="K49" i="11"/>
  <c r="J49" i="11"/>
  <c r="N49" i="11" s="1"/>
  <c r="O49" i="11" s="1"/>
  <c r="Z48" i="11"/>
  <c r="Y48" i="11"/>
  <c r="X48" i="11"/>
  <c r="W48" i="11"/>
  <c r="V48" i="11"/>
  <c r="S48" i="11"/>
  <c r="R48" i="11"/>
  <c r="Q48" i="11"/>
  <c r="M48" i="11"/>
  <c r="L48" i="11"/>
  <c r="K48" i="11"/>
  <c r="J48" i="11"/>
  <c r="N48" i="11" s="1"/>
  <c r="O48" i="11" s="1"/>
  <c r="Z47" i="11"/>
  <c r="Y47" i="11"/>
  <c r="X47" i="11"/>
  <c r="W47" i="11"/>
  <c r="V47" i="11"/>
  <c r="S47" i="11"/>
  <c r="R47" i="11"/>
  <c r="Q47" i="11"/>
  <c r="M47" i="11"/>
  <c r="L47" i="11"/>
  <c r="K47" i="11"/>
  <c r="J47" i="11"/>
  <c r="N47" i="11" s="1"/>
  <c r="O47" i="11" s="1"/>
  <c r="Z46" i="11"/>
  <c r="Y46" i="11"/>
  <c r="X46" i="11"/>
  <c r="W46" i="11"/>
  <c r="V46" i="11"/>
  <c r="S46" i="11"/>
  <c r="R46" i="11"/>
  <c r="Q46" i="11"/>
  <c r="T46" i="11" s="1"/>
  <c r="M46" i="11"/>
  <c r="L46" i="11"/>
  <c r="K46" i="11"/>
  <c r="J46" i="11"/>
  <c r="N46" i="11" s="1"/>
  <c r="O46" i="11" s="1"/>
  <c r="Z45" i="11"/>
  <c r="Y45" i="11"/>
  <c r="X45" i="11"/>
  <c r="W45" i="11"/>
  <c r="V45" i="11"/>
  <c r="S45" i="11"/>
  <c r="R45" i="11"/>
  <c r="Q45" i="11"/>
  <c r="T45" i="11" s="1"/>
  <c r="M45" i="11"/>
  <c r="L45" i="11"/>
  <c r="K45" i="11"/>
  <c r="J45" i="11"/>
  <c r="N45" i="11" s="1"/>
  <c r="O45" i="11" s="1"/>
  <c r="Z44" i="11"/>
  <c r="Y44" i="11"/>
  <c r="X44" i="11"/>
  <c r="W44" i="11"/>
  <c r="V44" i="11"/>
  <c r="S44" i="11"/>
  <c r="R44" i="11"/>
  <c r="Q44" i="11"/>
  <c r="M44" i="11"/>
  <c r="L44" i="11"/>
  <c r="K44" i="11"/>
  <c r="J44" i="11"/>
  <c r="N44" i="11" s="1"/>
  <c r="O44" i="11" s="1"/>
  <c r="Z43" i="11"/>
  <c r="Y43" i="11"/>
  <c r="X43" i="11"/>
  <c r="W43" i="11"/>
  <c r="V43" i="11"/>
  <c r="S43" i="11"/>
  <c r="R43" i="11"/>
  <c r="Q43" i="11"/>
  <c r="M43" i="11"/>
  <c r="L43" i="11"/>
  <c r="K43" i="11"/>
  <c r="J43" i="11"/>
  <c r="N43" i="11" s="1"/>
  <c r="O43" i="11" s="1"/>
  <c r="Z42" i="11"/>
  <c r="Y42" i="11"/>
  <c r="X42" i="11"/>
  <c r="W42" i="11"/>
  <c r="V42" i="11"/>
  <c r="S42" i="11"/>
  <c r="R42" i="11"/>
  <c r="Q42" i="11"/>
  <c r="M42" i="11"/>
  <c r="L42" i="11"/>
  <c r="K42" i="11"/>
  <c r="J42" i="11"/>
  <c r="N42" i="11" s="1"/>
  <c r="O42" i="11" s="1"/>
  <c r="Z41" i="11"/>
  <c r="Y41" i="11"/>
  <c r="X41" i="11"/>
  <c r="W41" i="11"/>
  <c r="V41" i="11"/>
  <c r="S41" i="11"/>
  <c r="R41" i="11"/>
  <c r="Q41" i="11"/>
  <c r="T41" i="11" s="1"/>
  <c r="M41" i="11"/>
  <c r="L41" i="11"/>
  <c r="K41" i="11"/>
  <c r="J41" i="11"/>
  <c r="N41" i="11" s="1"/>
  <c r="O41" i="11" s="1"/>
  <c r="Z40" i="11"/>
  <c r="Y40" i="11"/>
  <c r="X40" i="11"/>
  <c r="W40" i="11"/>
  <c r="V40" i="11"/>
  <c r="S40" i="11"/>
  <c r="R40" i="11"/>
  <c r="Q40" i="11"/>
  <c r="M40" i="11"/>
  <c r="L40" i="11"/>
  <c r="K40" i="11"/>
  <c r="J40" i="11"/>
  <c r="N40" i="11" s="1"/>
  <c r="O40" i="11" s="1"/>
  <c r="Z39" i="11"/>
  <c r="Y39" i="11"/>
  <c r="X39" i="11"/>
  <c r="W39" i="11"/>
  <c r="V39" i="11"/>
  <c r="S39" i="11"/>
  <c r="R39" i="11"/>
  <c r="Q39" i="11"/>
  <c r="T39" i="11" s="1"/>
  <c r="M39" i="11"/>
  <c r="L39" i="11"/>
  <c r="K39" i="11"/>
  <c r="J39" i="11"/>
  <c r="N39" i="11" s="1"/>
  <c r="O39" i="11" s="1"/>
  <c r="Z38" i="11"/>
  <c r="Y38" i="11"/>
  <c r="X38" i="11"/>
  <c r="W38" i="11"/>
  <c r="V38" i="11"/>
  <c r="S38" i="11"/>
  <c r="R38" i="11"/>
  <c r="Q38" i="11"/>
  <c r="M38" i="11"/>
  <c r="L38" i="11"/>
  <c r="K38" i="11"/>
  <c r="J38" i="11"/>
  <c r="N38" i="11" s="1"/>
  <c r="O38" i="11" s="1"/>
  <c r="Z37" i="11"/>
  <c r="Y37" i="11"/>
  <c r="X37" i="11"/>
  <c r="W37" i="11"/>
  <c r="V37" i="11"/>
  <c r="S37" i="11"/>
  <c r="R37" i="11"/>
  <c r="Q37" i="11"/>
  <c r="T37" i="11" s="1"/>
  <c r="M37" i="11"/>
  <c r="L37" i="11"/>
  <c r="K37" i="11"/>
  <c r="J37" i="11"/>
  <c r="N37" i="11" s="1"/>
  <c r="O37" i="11" s="1"/>
  <c r="Z36" i="11"/>
  <c r="Y36" i="11"/>
  <c r="X36" i="11"/>
  <c r="W36" i="11"/>
  <c r="V36" i="11"/>
  <c r="S36" i="11"/>
  <c r="R36" i="11"/>
  <c r="Q36" i="11"/>
  <c r="M36" i="11"/>
  <c r="L36" i="11"/>
  <c r="K36" i="11"/>
  <c r="J36" i="11"/>
  <c r="N36" i="11" s="1"/>
  <c r="O36" i="11" s="1"/>
  <c r="Z35" i="11"/>
  <c r="Y35" i="11"/>
  <c r="X35" i="11"/>
  <c r="W35" i="11"/>
  <c r="V35" i="11"/>
  <c r="S35" i="11"/>
  <c r="R35" i="11"/>
  <c r="Q35" i="11"/>
  <c r="M35" i="11"/>
  <c r="L35" i="11"/>
  <c r="K35" i="11"/>
  <c r="J35" i="11"/>
  <c r="N35" i="11" s="1"/>
  <c r="O35" i="11" s="1"/>
  <c r="Z34" i="11"/>
  <c r="Y34" i="11"/>
  <c r="X34" i="11"/>
  <c r="W34" i="11"/>
  <c r="V34" i="11"/>
  <c r="S34" i="11"/>
  <c r="R34" i="11"/>
  <c r="Q34" i="11"/>
  <c r="M34" i="11"/>
  <c r="L34" i="11"/>
  <c r="K34" i="11"/>
  <c r="J34" i="11"/>
  <c r="N34" i="11" s="1"/>
  <c r="O34" i="11" s="1"/>
  <c r="Z33" i="11"/>
  <c r="Y33" i="11"/>
  <c r="X33" i="11"/>
  <c r="W33" i="11"/>
  <c r="V33" i="11"/>
  <c r="S33" i="11"/>
  <c r="R33" i="11"/>
  <c r="Q33" i="11"/>
  <c r="T33" i="11" s="1"/>
  <c r="M33" i="11"/>
  <c r="L33" i="11"/>
  <c r="K33" i="11"/>
  <c r="J33" i="11"/>
  <c r="N33" i="11" s="1"/>
  <c r="O33" i="11" s="1"/>
  <c r="Z32" i="11"/>
  <c r="Y32" i="11"/>
  <c r="X32" i="11"/>
  <c r="W32" i="11"/>
  <c r="V32" i="11"/>
  <c r="S32" i="11"/>
  <c r="R32" i="11"/>
  <c r="Q32" i="11"/>
  <c r="M32" i="11"/>
  <c r="L32" i="11"/>
  <c r="K32" i="11"/>
  <c r="J32" i="11"/>
  <c r="N32" i="11" s="1"/>
  <c r="O32" i="11" s="1"/>
  <c r="Z31" i="11"/>
  <c r="Y31" i="11"/>
  <c r="X31" i="11"/>
  <c r="W31" i="11"/>
  <c r="V31" i="11"/>
  <c r="S31" i="11"/>
  <c r="R31" i="11"/>
  <c r="Q31" i="11"/>
  <c r="M31" i="11"/>
  <c r="L31" i="11"/>
  <c r="K31" i="11"/>
  <c r="J31" i="11"/>
  <c r="N31" i="11" s="1"/>
  <c r="O31" i="11" s="1"/>
  <c r="Z30" i="11"/>
  <c r="Y30" i="11"/>
  <c r="X30" i="11"/>
  <c r="W30" i="11"/>
  <c r="V30" i="11"/>
  <c r="S30" i="11"/>
  <c r="R30" i="11"/>
  <c r="Q30" i="11"/>
  <c r="M30" i="11"/>
  <c r="L30" i="11"/>
  <c r="K30" i="11"/>
  <c r="J30" i="11"/>
  <c r="N30" i="11" s="1"/>
  <c r="O30" i="11" s="1"/>
  <c r="Z29" i="11"/>
  <c r="Y29" i="11"/>
  <c r="X29" i="11"/>
  <c r="W29" i="11"/>
  <c r="V29" i="11"/>
  <c r="S29" i="11"/>
  <c r="R29" i="11"/>
  <c r="Q29" i="11"/>
  <c r="T29" i="11" s="1"/>
  <c r="M29" i="11"/>
  <c r="L29" i="11"/>
  <c r="K29" i="11"/>
  <c r="J29" i="11"/>
  <c r="N29" i="11" s="1"/>
  <c r="O29" i="11" s="1"/>
  <c r="Z28" i="11"/>
  <c r="Y28" i="11"/>
  <c r="X28" i="11"/>
  <c r="W28" i="11"/>
  <c r="V28" i="11"/>
  <c r="S28" i="11"/>
  <c r="R28" i="11"/>
  <c r="Q28" i="11"/>
  <c r="T28" i="11" s="1"/>
  <c r="M28" i="11"/>
  <c r="L28" i="11"/>
  <c r="K28" i="11"/>
  <c r="J28" i="11"/>
  <c r="N28" i="11" s="1"/>
  <c r="O28" i="11" s="1"/>
  <c r="Z27" i="11"/>
  <c r="Y27" i="11"/>
  <c r="X27" i="11"/>
  <c r="W27" i="11"/>
  <c r="V27" i="11"/>
  <c r="S27" i="11"/>
  <c r="R27" i="11"/>
  <c r="Q27" i="11"/>
  <c r="M27" i="11"/>
  <c r="L27" i="11"/>
  <c r="K27" i="11"/>
  <c r="J27" i="11"/>
  <c r="N27" i="11" s="1"/>
  <c r="O27" i="11" s="1"/>
  <c r="Z26" i="11"/>
  <c r="Y26" i="11"/>
  <c r="X26" i="11"/>
  <c r="W26" i="11"/>
  <c r="V26" i="11"/>
  <c r="S26" i="11"/>
  <c r="R26" i="11"/>
  <c r="Q26" i="11"/>
  <c r="T26" i="11" s="1"/>
  <c r="M26" i="11"/>
  <c r="L26" i="11"/>
  <c r="K26" i="11"/>
  <c r="J26" i="11"/>
  <c r="N26" i="11" s="1"/>
  <c r="O26" i="11" s="1"/>
  <c r="Z25" i="11"/>
  <c r="Y25" i="11"/>
  <c r="X25" i="11"/>
  <c r="W25" i="11"/>
  <c r="V25" i="11"/>
  <c r="S25" i="11"/>
  <c r="R25" i="11"/>
  <c r="Q25" i="11"/>
  <c r="T25" i="11" s="1"/>
  <c r="M25" i="11"/>
  <c r="L25" i="11"/>
  <c r="K25" i="11"/>
  <c r="J25" i="11"/>
  <c r="N25" i="11" s="1"/>
  <c r="O25" i="11" s="1"/>
  <c r="Z24" i="11"/>
  <c r="Y24" i="11"/>
  <c r="X24" i="11"/>
  <c r="W24" i="11"/>
  <c r="V24" i="11"/>
  <c r="S24" i="11"/>
  <c r="R24" i="11"/>
  <c r="Q24" i="11"/>
  <c r="T24" i="11" s="1"/>
  <c r="M24" i="11"/>
  <c r="L24" i="11"/>
  <c r="K24" i="11"/>
  <c r="J24" i="11"/>
  <c r="N24" i="11" s="1"/>
  <c r="O24" i="11" s="1"/>
  <c r="Z23" i="11"/>
  <c r="Y23" i="11"/>
  <c r="X23" i="11"/>
  <c r="W23" i="11"/>
  <c r="V23" i="11"/>
  <c r="S23" i="11"/>
  <c r="R23" i="11"/>
  <c r="Q23" i="11"/>
  <c r="M23" i="11"/>
  <c r="L23" i="11"/>
  <c r="K23" i="11"/>
  <c r="J23" i="11"/>
  <c r="N23" i="11" s="1"/>
  <c r="O23" i="11" s="1"/>
  <c r="Z22" i="11"/>
  <c r="Y22" i="11"/>
  <c r="X22" i="11"/>
  <c r="W22" i="11"/>
  <c r="V22" i="11"/>
  <c r="S22" i="11"/>
  <c r="R22" i="11"/>
  <c r="Q22" i="11"/>
  <c r="M22" i="11"/>
  <c r="L22" i="11"/>
  <c r="K22" i="11"/>
  <c r="J22" i="11"/>
  <c r="N22" i="11" s="1"/>
  <c r="O22" i="11" s="1"/>
  <c r="Z21" i="11"/>
  <c r="Y21" i="11"/>
  <c r="X21" i="11"/>
  <c r="W21" i="11"/>
  <c r="V21" i="11"/>
  <c r="S21" i="11"/>
  <c r="R21" i="11"/>
  <c r="Q21" i="11"/>
  <c r="T21" i="11" s="1"/>
  <c r="M21" i="11"/>
  <c r="L21" i="11"/>
  <c r="K21" i="11"/>
  <c r="J21" i="11"/>
  <c r="N21" i="11" s="1"/>
  <c r="O21" i="11" s="1"/>
  <c r="Z20" i="11"/>
  <c r="Y20" i="11"/>
  <c r="X20" i="11"/>
  <c r="W20" i="11"/>
  <c r="V20" i="11"/>
  <c r="S20" i="11"/>
  <c r="R20" i="11"/>
  <c r="Q20" i="11"/>
  <c r="M20" i="11"/>
  <c r="L20" i="11"/>
  <c r="K20" i="11"/>
  <c r="J20" i="11"/>
  <c r="N20" i="11" s="1"/>
  <c r="O20" i="11" s="1"/>
  <c r="Z19" i="11"/>
  <c r="Y19" i="11"/>
  <c r="X19" i="11"/>
  <c r="W19" i="11"/>
  <c r="V19" i="11"/>
  <c r="S19" i="11"/>
  <c r="R19" i="11"/>
  <c r="Q19" i="11"/>
  <c r="M19" i="11"/>
  <c r="L19" i="11"/>
  <c r="K19" i="11"/>
  <c r="J19" i="11"/>
  <c r="N19" i="11" s="1"/>
  <c r="O19" i="11" s="1"/>
  <c r="Z18" i="11"/>
  <c r="Y18" i="11"/>
  <c r="X18" i="11"/>
  <c r="W18" i="11"/>
  <c r="V18" i="11"/>
  <c r="S18" i="11"/>
  <c r="R18" i="11"/>
  <c r="Q18" i="11"/>
  <c r="M18" i="11"/>
  <c r="L18" i="11"/>
  <c r="K18" i="11"/>
  <c r="J18" i="11"/>
  <c r="N18" i="11" s="1"/>
  <c r="O18" i="11" s="1"/>
  <c r="Z17" i="11"/>
  <c r="Y17" i="11"/>
  <c r="X17" i="11"/>
  <c r="W17" i="11"/>
  <c r="V17" i="11"/>
  <c r="S17" i="11"/>
  <c r="R17" i="11"/>
  <c r="Q17" i="11"/>
  <c r="T17" i="11" s="1"/>
  <c r="M17" i="11"/>
  <c r="L17" i="11"/>
  <c r="K17" i="11"/>
  <c r="J17" i="11"/>
  <c r="N17" i="11" s="1"/>
  <c r="O17" i="11" s="1"/>
  <c r="Z16" i="11"/>
  <c r="Y16" i="11"/>
  <c r="X16" i="11"/>
  <c r="W16" i="11"/>
  <c r="V16" i="11"/>
  <c r="S16" i="11"/>
  <c r="R16" i="11"/>
  <c r="Q16" i="11"/>
  <c r="M16" i="11"/>
  <c r="L16" i="11"/>
  <c r="K16" i="11"/>
  <c r="J16" i="11"/>
  <c r="N16" i="11" s="1"/>
  <c r="O16" i="11" s="1"/>
  <c r="Z15" i="11"/>
  <c r="Y15" i="11"/>
  <c r="X15" i="11"/>
  <c r="W15" i="11"/>
  <c r="V15" i="11"/>
  <c r="S15" i="11"/>
  <c r="R15" i="11"/>
  <c r="Q15" i="11"/>
  <c r="M15" i="11"/>
  <c r="L15" i="11"/>
  <c r="K15" i="11"/>
  <c r="J15" i="11"/>
  <c r="N15" i="11" s="1"/>
  <c r="O15" i="11" s="1"/>
  <c r="Z14" i="11"/>
  <c r="Y14" i="11"/>
  <c r="X14" i="11"/>
  <c r="W14" i="11"/>
  <c r="V14" i="11"/>
  <c r="S14" i="11"/>
  <c r="R14" i="11"/>
  <c r="Q14" i="11"/>
  <c r="M14" i="11"/>
  <c r="L14" i="11"/>
  <c r="K14" i="11"/>
  <c r="J14" i="11"/>
  <c r="N14" i="11" s="1"/>
  <c r="O14" i="11" s="1"/>
  <c r="Z13" i="11"/>
  <c r="Y13" i="11"/>
  <c r="X13" i="11"/>
  <c r="W13" i="11"/>
  <c r="V13" i="11"/>
  <c r="S13" i="11"/>
  <c r="R13" i="11"/>
  <c r="Q13" i="11"/>
  <c r="T13" i="11" s="1"/>
  <c r="M13" i="11"/>
  <c r="L13" i="11"/>
  <c r="K13" i="11"/>
  <c r="J13" i="11"/>
  <c r="N13" i="11" s="1"/>
  <c r="O13" i="11" s="1"/>
  <c r="Z12" i="11"/>
  <c r="Y12" i="11"/>
  <c r="X12" i="11"/>
  <c r="W12" i="11"/>
  <c r="V12" i="11"/>
  <c r="S12" i="11"/>
  <c r="R12" i="11"/>
  <c r="Q12" i="11"/>
  <c r="M12" i="11"/>
  <c r="L12" i="11"/>
  <c r="K12" i="11"/>
  <c r="J12" i="11"/>
  <c r="N12" i="11" s="1"/>
  <c r="O12" i="11" s="1"/>
  <c r="Z11" i="11"/>
  <c r="Y11" i="11"/>
  <c r="X11" i="11"/>
  <c r="W11" i="11"/>
  <c r="V11" i="11"/>
  <c r="S11" i="11"/>
  <c r="R11" i="11"/>
  <c r="Q11" i="11"/>
  <c r="M11" i="11"/>
  <c r="L11" i="11"/>
  <c r="K11" i="11"/>
  <c r="J11" i="11"/>
  <c r="N11" i="11" s="1"/>
  <c r="O11" i="11" s="1"/>
  <c r="M10" i="11"/>
  <c r="L10" i="11"/>
  <c r="K10" i="11"/>
  <c r="J10" i="11"/>
  <c r="N10" i="11" s="1"/>
  <c r="O10" i="11" s="1"/>
  <c r="H1162" i="11"/>
  <c r="Z10" i="11"/>
  <c r="Y10" i="11"/>
  <c r="X10" i="11"/>
  <c r="W10" i="11"/>
  <c r="V10" i="11"/>
  <c r="S10" i="11"/>
  <c r="R10" i="11"/>
  <c r="Q10" i="11"/>
  <c r="AF1162" i="10"/>
  <c r="AE1162" i="10"/>
  <c r="AD1162" i="10"/>
  <c r="AC1162" i="10"/>
  <c r="AB1162" i="10"/>
  <c r="W1162" i="10"/>
  <c r="U1162" i="10"/>
  <c r="T1162" i="10"/>
  <c r="S1162" i="10"/>
  <c r="R1162" i="10"/>
  <c r="Q1162" i="10"/>
  <c r="P1162" i="10"/>
  <c r="O1162" i="10"/>
  <c r="T10" i="11" l="1"/>
  <c r="T1157" i="11"/>
  <c r="T1158" i="11"/>
  <c r="T1159" i="11"/>
  <c r="T1160" i="11"/>
  <c r="T11" i="11"/>
  <c r="T14" i="11"/>
  <c r="T16" i="11"/>
  <c r="T18" i="11"/>
  <c r="T19" i="11"/>
  <c r="T20" i="11"/>
  <c r="T22" i="11"/>
  <c r="T23" i="11"/>
  <c r="T27" i="11"/>
  <c r="T31" i="11"/>
  <c r="T32" i="11"/>
  <c r="T34" i="11"/>
  <c r="T38" i="11"/>
  <c r="T40" i="11"/>
  <c r="T42" i="11"/>
  <c r="T43" i="11"/>
  <c r="T44" i="11"/>
  <c r="T47" i="11"/>
  <c r="T48" i="11"/>
  <c r="T50" i="11"/>
  <c r="T51" i="11"/>
  <c r="T55" i="11"/>
  <c r="T56" i="11"/>
  <c r="T58" i="11"/>
  <c r="T59" i="11"/>
  <c r="T60" i="11"/>
  <c r="T62" i="11"/>
  <c r="T63" i="11"/>
  <c r="T64" i="11"/>
  <c r="T66" i="11"/>
  <c r="T67" i="11"/>
  <c r="T68" i="11"/>
  <c r="T71" i="11"/>
  <c r="T74" i="11"/>
  <c r="T75" i="11"/>
  <c r="T80" i="11"/>
  <c r="T82" i="11"/>
  <c r="T83" i="11"/>
  <c r="T84" i="11"/>
  <c r="T86" i="11"/>
  <c r="T88" i="11"/>
  <c r="T91" i="11"/>
  <c r="T92" i="11"/>
  <c r="T94" i="11"/>
  <c r="T95" i="11"/>
  <c r="T96" i="11"/>
  <c r="T98" i="11"/>
  <c r="T99" i="11"/>
  <c r="T100" i="11"/>
  <c r="T103" i="11"/>
  <c r="T104" i="11"/>
  <c r="T108" i="11"/>
  <c r="T110" i="11"/>
  <c r="T111" i="11"/>
  <c r="T112" i="11"/>
  <c r="T114" i="11"/>
  <c r="T115" i="11"/>
  <c r="T116" i="11"/>
  <c r="T118" i="11"/>
  <c r="T119" i="11"/>
  <c r="T120" i="11"/>
  <c r="T122" i="11"/>
  <c r="T123" i="11"/>
  <c r="T126" i="11"/>
  <c r="T127" i="11"/>
  <c r="T128" i="11"/>
  <c r="T130" i="11"/>
  <c r="T131" i="11"/>
  <c r="T132" i="11"/>
  <c r="T134" i="11"/>
  <c r="T135" i="11"/>
  <c r="T138" i="11"/>
  <c r="T139" i="11"/>
  <c r="T143" i="11"/>
  <c r="T144" i="11"/>
  <c r="T147" i="11"/>
  <c r="T148" i="11"/>
  <c r="T150" i="11"/>
  <c r="T151" i="11"/>
  <c r="T154" i="11"/>
  <c r="T155" i="11"/>
  <c r="T156" i="11"/>
  <c r="T159" i="11"/>
  <c r="T160" i="11"/>
  <c r="T163" i="11"/>
  <c r="T164" i="11"/>
  <c r="T166" i="11"/>
  <c r="T167" i="11"/>
  <c r="T168" i="11"/>
  <c r="T170" i="11"/>
  <c r="T171" i="11"/>
  <c r="T172" i="11"/>
  <c r="T174" i="11"/>
  <c r="T175" i="11"/>
  <c r="T178" i="11"/>
  <c r="T180" i="11"/>
  <c r="T182" i="11"/>
  <c r="T186" i="11"/>
  <c r="T187" i="11"/>
  <c r="T188" i="11"/>
  <c r="T190" i="11"/>
  <c r="T192" i="11"/>
  <c r="T194" i="11"/>
  <c r="T195" i="11"/>
  <c r="T196" i="11"/>
  <c r="T199" i="11"/>
  <c r="T200" i="11"/>
  <c r="T202" i="11"/>
  <c r="T203" i="11"/>
  <c r="T204" i="11"/>
  <c r="T206" i="11"/>
  <c r="T207" i="11"/>
  <c r="T208" i="11"/>
  <c r="T210" i="11"/>
  <c r="T211" i="11"/>
  <c r="T212" i="11"/>
  <c r="T214" i="11"/>
  <c r="T215" i="11"/>
  <c r="T216" i="11"/>
  <c r="T218" i="11"/>
  <c r="T219" i="11"/>
  <c r="T220" i="11"/>
  <c r="T222" i="11"/>
  <c r="T223" i="11"/>
  <c r="T226" i="11"/>
  <c r="T230" i="11"/>
  <c r="T231" i="11"/>
  <c r="T232" i="11"/>
  <c r="T234" i="11"/>
  <c r="T238" i="11"/>
  <c r="T239" i="11"/>
  <c r="T241" i="11"/>
  <c r="T243" i="11"/>
  <c r="T244" i="11"/>
  <c r="T245" i="11"/>
  <c r="T246" i="11"/>
  <c r="T248" i="11"/>
  <c r="T249" i="11"/>
  <c r="T250" i="11"/>
  <c r="T251" i="11"/>
  <c r="T253" i="11"/>
  <c r="T256" i="11"/>
  <c r="T257" i="11"/>
  <c r="T263" i="11"/>
  <c r="T264" i="11"/>
  <c r="T265" i="11"/>
  <c r="T266" i="11"/>
  <c r="T268" i="11"/>
  <c r="T270" i="11"/>
  <c r="T272" i="11"/>
  <c r="T273" i="11"/>
  <c r="T274" i="11"/>
  <c r="T277" i="11"/>
  <c r="T278" i="11"/>
  <c r="T279" i="11"/>
  <c r="T280" i="11"/>
  <c r="T281" i="11"/>
  <c r="T283" i="11"/>
  <c r="T284" i="11"/>
  <c r="T285" i="11"/>
  <c r="T286" i="11"/>
  <c r="T288" i="11"/>
  <c r="T289" i="11"/>
  <c r="T290" i="11"/>
  <c r="T302" i="11"/>
  <c r="T303" i="11"/>
  <c r="T305" i="11"/>
  <c r="T306" i="11"/>
  <c r="T307" i="11"/>
  <c r="T308" i="11"/>
  <c r="T309" i="11"/>
  <c r="T312" i="11"/>
  <c r="T313" i="11"/>
  <c r="T314" i="11"/>
  <c r="T316" i="11"/>
  <c r="T317" i="11"/>
  <c r="T318" i="11"/>
  <c r="T321" i="11"/>
  <c r="T322" i="11"/>
  <c r="T323" i="11"/>
  <c r="T324" i="11"/>
  <c r="T325" i="11"/>
  <c r="T327" i="11"/>
  <c r="T329" i="11"/>
  <c r="T330" i="11"/>
  <c r="T332" i="11"/>
  <c r="T333" i="11"/>
  <c r="T338" i="11"/>
  <c r="T342" i="11"/>
  <c r="T343" i="11"/>
  <c r="T345" i="11"/>
  <c r="T346" i="11"/>
  <c r="T347" i="11"/>
  <c r="T349" i="11"/>
  <c r="T351" i="11"/>
  <c r="T352" i="11"/>
  <c r="T353" i="11"/>
  <c r="T354" i="11"/>
  <c r="T356" i="11"/>
  <c r="T357" i="11"/>
  <c r="T359" i="11"/>
  <c r="T361" i="11"/>
  <c r="T362" i="11"/>
  <c r="T363" i="11"/>
  <c r="T364" i="11"/>
  <c r="T365" i="11"/>
  <c r="T367" i="11"/>
  <c r="T368" i="11"/>
  <c r="T369" i="11"/>
  <c r="T373" i="11"/>
  <c r="T374" i="11"/>
  <c r="T377" i="11"/>
  <c r="T379" i="11"/>
  <c r="T380" i="11"/>
  <c r="T381" i="11"/>
  <c r="T383" i="11"/>
  <c r="T384" i="11"/>
  <c r="T387" i="11"/>
  <c r="T388" i="11"/>
  <c r="T389" i="11"/>
  <c r="T390" i="11"/>
  <c r="T392" i="11"/>
  <c r="T393" i="11"/>
  <c r="T394" i="11"/>
  <c r="T395" i="11"/>
  <c r="T397" i="11"/>
  <c r="T398" i="11"/>
  <c r="T399" i="11"/>
  <c r="T400" i="11"/>
  <c r="T401" i="11"/>
  <c r="T403" i="11"/>
  <c r="T405" i="11"/>
  <c r="T406" i="11"/>
  <c r="T408" i="11"/>
  <c r="T409" i="11"/>
  <c r="T410" i="11"/>
  <c r="T411" i="11"/>
  <c r="T414" i="11"/>
  <c r="T415" i="11"/>
  <c r="T417" i="11"/>
  <c r="T418" i="11"/>
  <c r="T419" i="11"/>
  <c r="T420" i="11"/>
  <c r="T421" i="11"/>
  <c r="T423" i="11"/>
  <c r="T424" i="11"/>
  <c r="T425" i="11"/>
  <c r="T426" i="11"/>
  <c r="T428" i="11"/>
  <c r="T430" i="11"/>
  <c r="T434" i="11"/>
  <c r="T436" i="11"/>
  <c r="T437" i="11"/>
  <c r="T439" i="11"/>
  <c r="T441" i="11"/>
  <c r="T442" i="11"/>
  <c r="T443" i="11"/>
  <c r="T444" i="11"/>
  <c r="T445" i="11"/>
  <c r="T447" i="11"/>
  <c r="T448" i="11"/>
  <c r="T449" i="11"/>
  <c r="T450" i="11"/>
  <c r="T451" i="11"/>
  <c r="T454" i="11"/>
  <c r="T455" i="11"/>
  <c r="T456" i="11"/>
  <c r="T457" i="11"/>
  <c r="T459" i="11"/>
  <c r="T460" i="11"/>
  <c r="T462" i="11"/>
  <c r="T463" i="11"/>
  <c r="T466" i="11"/>
  <c r="T467" i="11"/>
  <c r="T468" i="11"/>
  <c r="T469" i="11"/>
  <c r="T471" i="11"/>
  <c r="T476" i="11"/>
  <c r="T477" i="11"/>
  <c r="T478" i="11"/>
  <c r="T479" i="11"/>
  <c r="T481" i="11"/>
  <c r="T482" i="11"/>
  <c r="T483" i="11"/>
  <c r="T484" i="11"/>
  <c r="T487" i="11"/>
  <c r="T488" i="11"/>
  <c r="T489" i="11"/>
  <c r="T490" i="11"/>
  <c r="T492" i="11"/>
  <c r="T493" i="11"/>
  <c r="T494" i="11"/>
  <c r="T495" i="11"/>
  <c r="T497" i="11"/>
  <c r="T498" i="11"/>
  <c r="T499" i="11"/>
  <c r="T502" i="11"/>
  <c r="T503" i="11"/>
  <c r="T504" i="11"/>
  <c r="T505" i="11"/>
  <c r="T506" i="11"/>
  <c r="T509" i="11"/>
  <c r="T511" i="11"/>
  <c r="T512" i="11"/>
  <c r="T513" i="11"/>
  <c r="T517" i="11"/>
  <c r="T518" i="11"/>
  <c r="T520" i="11"/>
  <c r="T522" i="11"/>
  <c r="T524" i="11"/>
  <c r="T526" i="11"/>
  <c r="T528" i="11"/>
  <c r="T529" i="11"/>
  <c r="T530" i="11"/>
  <c r="T531" i="11"/>
  <c r="T532" i="11"/>
  <c r="T533" i="11"/>
  <c r="T535" i="11"/>
  <c r="T536" i="11"/>
  <c r="T537" i="11"/>
  <c r="T538" i="11"/>
  <c r="T539" i="11"/>
  <c r="T540" i="11"/>
  <c r="T541" i="11"/>
  <c r="T543" i="11"/>
  <c r="T544" i="11"/>
  <c r="T545" i="11"/>
  <c r="T548" i="11"/>
  <c r="T553" i="11"/>
  <c r="T554" i="11"/>
  <c r="T555" i="11"/>
  <c r="T556" i="11"/>
  <c r="T559" i="11"/>
  <c r="T563" i="11"/>
  <c r="T564" i="11"/>
  <c r="T567" i="11"/>
  <c r="T570" i="11"/>
  <c r="T571" i="11"/>
  <c r="T572" i="11"/>
  <c r="T573" i="11"/>
  <c r="T575" i="11"/>
  <c r="T576" i="11"/>
  <c r="T577" i="11"/>
  <c r="T581" i="11"/>
  <c r="T582" i="11"/>
  <c r="T583" i="11"/>
  <c r="T584" i="11"/>
  <c r="T585" i="11"/>
  <c r="T586" i="11"/>
  <c r="T589" i="11"/>
  <c r="T590" i="11"/>
  <c r="T591" i="11"/>
  <c r="T593" i="11"/>
  <c r="T595" i="11"/>
  <c r="T599" i="11"/>
  <c r="T600" i="11"/>
  <c r="T602" i="11"/>
  <c r="T603" i="11"/>
  <c r="T604" i="11"/>
  <c r="T608" i="11"/>
  <c r="T611" i="11"/>
  <c r="T612" i="11"/>
  <c r="T614" i="11"/>
  <c r="T616" i="11"/>
  <c r="T617" i="11"/>
  <c r="T618" i="11"/>
  <c r="T619" i="11"/>
  <c r="T621" i="11"/>
  <c r="T622" i="11"/>
  <c r="T623" i="11"/>
  <c r="T624" i="11"/>
  <c r="T625" i="11"/>
  <c r="T626" i="11"/>
  <c r="T627" i="11"/>
  <c r="T630" i="11"/>
  <c r="T631" i="11"/>
  <c r="T632" i="11"/>
  <c r="T633" i="11"/>
  <c r="T634" i="11"/>
  <c r="T635" i="11"/>
  <c r="T636" i="11"/>
  <c r="T637" i="11"/>
  <c r="T638" i="11"/>
  <c r="T639" i="11"/>
  <c r="T640" i="11"/>
  <c r="T641" i="11"/>
  <c r="T643" i="11"/>
  <c r="T644" i="11"/>
  <c r="T645" i="11"/>
  <c r="T646" i="11"/>
  <c r="T647" i="11"/>
  <c r="T648" i="11"/>
  <c r="T649" i="11"/>
  <c r="T650" i="11"/>
  <c r="T651" i="11"/>
  <c r="T652" i="11"/>
  <c r="T653" i="11"/>
  <c r="T654" i="11"/>
  <c r="T655" i="11"/>
  <c r="T656" i="11"/>
  <c r="T657" i="11"/>
  <c r="T659" i="11"/>
  <c r="T660" i="11"/>
  <c r="T661" i="11"/>
  <c r="T662" i="11"/>
  <c r="T663" i="11"/>
  <c r="T664" i="11"/>
  <c r="T665" i="11"/>
  <c r="T666" i="11"/>
  <c r="T667" i="11"/>
  <c r="T668" i="11"/>
  <c r="T669" i="11"/>
  <c r="T670" i="11"/>
  <c r="T671" i="11"/>
  <c r="T672" i="11"/>
  <c r="T673" i="11"/>
  <c r="T675" i="11"/>
  <c r="T676" i="11"/>
  <c r="T677" i="11"/>
  <c r="T680" i="11"/>
  <c r="T681" i="11"/>
  <c r="T682" i="11"/>
  <c r="T683" i="11"/>
  <c r="T684" i="11"/>
  <c r="T686" i="11"/>
  <c r="T687" i="11"/>
  <c r="T689" i="11"/>
  <c r="T690" i="11"/>
  <c r="T691" i="11"/>
  <c r="T692" i="11"/>
  <c r="T693" i="11"/>
  <c r="T695" i="11"/>
  <c r="T696" i="11"/>
  <c r="T697" i="11"/>
  <c r="T698" i="11"/>
  <c r="T699" i="11"/>
  <c r="T700" i="11"/>
  <c r="T701" i="11"/>
  <c r="T702" i="11"/>
  <c r="T703" i="11"/>
  <c r="T704" i="11"/>
  <c r="T705" i="11"/>
  <c r="T706" i="11"/>
  <c r="T707" i="11"/>
  <c r="T708" i="11"/>
  <c r="T709" i="11"/>
  <c r="T711" i="11"/>
  <c r="T712" i="11"/>
  <c r="T713" i="11"/>
  <c r="T714" i="11"/>
  <c r="T715" i="11"/>
  <c r="T716" i="11"/>
  <c r="T718" i="11"/>
  <c r="T719" i="11"/>
  <c r="T720" i="11"/>
  <c r="T721" i="11"/>
  <c r="T722" i="11"/>
  <c r="T723" i="11"/>
  <c r="T724" i="11"/>
  <c r="T725" i="11"/>
  <c r="T727" i="11"/>
  <c r="T728" i="11"/>
  <c r="T729" i="11"/>
  <c r="T731" i="11"/>
  <c r="T732" i="11"/>
  <c r="T733" i="11"/>
  <c r="T736" i="11"/>
  <c r="T737" i="11"/>
  <c r="T739" i="11"/>
  <c r="T740" i="11"/>
  <c r="T741" i="11"/>
  <c r="T748" i="11"/>
  <c r="T749" i="11"/>
  <c r="T750" i="11"/>
  <c r="T752" i="11"/>
  <c r="T754" i="11"/>
  <c r="T755" i="11"/>
  <c r="T758" i="11"/>
  <c r="T759" i="11"/>
  <c r="T760" i="11"/>
  <c r="T761" i="11"/>
  <c r="T762" i="11"/>
  <c r="T763" i="11"/>
  <c r="T764" i="11"/>
  <c r="T765" i="11"/>
  <c r="T766" i="11"/>
  <c r="T767" i="11"/>
  <c r="T768" i="11"/>
  <c r="T771" i="11"/>
  <c r="T772" i="11"/>
  <c r="T773" i="11"/>
  <c r="T775" i="11"/>
  <c r="T776" i="11"/>
  <c r="T777" i="11"/>
  <c r="T778" i="11"/>
  <c r="T780" i="11"/>
  <c r="T781" i="11"/>
  <c r="T782" i="11"/>
  <c r="T785" i="11"/>
  <c r="T786" i="11"/>
  <c r="T787" i="11"/>
  <c r="T788" i="11"/>
  <c r="T789" i="11"/>
  <c r="T790" i="11"/>
  <c r="T791" i="11"/>
  <c r="T792" i="11"/>
  <c r="T793" i="11"/>
  <c r="T795" i="11"/>
  <c r="T798" i="11"/>
  <c r="T799" i="11"/>
  <c r="T800" i="11"/>
  <c r="T801" i="11"/>
  <c r="T12" i="11"/>
  <c r="T15" i="11"/>
  <c r="T30" i="11"/>
  <c r="T35" i="11"/>
  <c r="T36" i="11"/>
  <c r="AB11" i="11"/>
  <c r="AB15" i="11"/>
  <c r="AB19" i="11"/>
  <c r="AB23" i="11"/>
  <c r="AB27" i="11"/>
  <c r="AB31" i="11"/>
  <c r="AB35" i="11"/>
  <c r="AB39" i="11"/>
  <c r="AB43" i="11"/>
  <c r="AB47" i="11"/>
  <c r="AB51" i="11"/>
  <c r="AB55" i="11"/>
  <c r="AB59" i="11"/>
  <c r="AB63" i="11"/>
  <c r="AB67" i="11"/>
  <c r="AB71" i="11"/>
  <c r="AB75" i="11"/>
  <c r="AB79" i="11"/>
  <c r="AB83" i="11"/>
  <c r="AB87" i="11"/>
  <c r="AB91" i="11"/>
  <c r="AB95" i="11"/>
  <c r="AB99" i="11"/>
  <c r="AB103" i="11"/>
  <c r="AB107" i="11"/>
  <c r="AB111" i="11"/>
  <c r="AB115" i="11"/>
  <c r="AB119" i="11"/>
  <c r="AB123" i="11"/>
  <c r="AB127" i="11"/>
  <c r="AB131" i="11"/>
  <c r="AB135" i="11"/>
  <c r="AB139" i="11"/>
  <c r="AB143" i="11"/>
  <c r="AB147" i="11"/>
  <c r="AB151" i="11"/>
  <c r="AB155" i="11"/>
  <c r="AB159" i="11"/>
  <c r="AB163" i="11"/>
  <c r="AB167" i="11"/>
  <c r="AB171" i="11"/>
  <c r="AB175" i="11"/>
  <c r="AB179" i="11"/>
  <c r="AB183" i="11"/>
  <c r="AB187" i="11"/>
  <c r="AB191" i="11"/>
  <c r="AB195" i="11"/>
  <c r="AB199" i="11"/>
  <c r="AB203" i="11"/>
  <c r="AB207" i="11"/>
  <c r="AB211" i="11"/>
  <c r="AB215" i="11"/>
  <c r="AB219" i="11"/>
  <c r="AB223" i="11"/>
  <c r="AB227" i="11"/>
  <c r="AB231" i="11"/>
  <c r="AB235" i="11"/>
  <c r="AB239" i="11"/>
  <c r="AB243" i="11"/>
  <c r="AB247" i="11"/>
  <c r="AB251" i="11"/>
  <c r="AB255" i="11"/>
  <c r="AB259" i="11"/>
  <c r="AB263" i="11"/>
  <c r="AB267" i="11"/>
  <c r="AB271" i="11"/>
  <c r="AB275" i="11"/>
  <c r="AB279" i="11"/>
  <c r="AB283" i="11"/>
  <c r="AB287" i="11"/>
  <c r="AB291" i="11"/>
  <c r="AB295" i="11"/>
  <c r="AB299" i="11"/>
  <c r="AB303" i="11"/>
  <c r="AB307" i="11"/>
  <c r="AB311" i="11"/>
  <c r="AB315" i="11"/>
  <c r="AB319" i="11"/>
  <c r="AB323" i="11"/>
  <c r="AB327" i="11"/>
  <c r="AB331" i="11"/>
  <c r="AB335" i="11"/>
  <c r="AB339" i="11"/>
  <c r="AB343" i="11"/>
  <c r="AB347" i="11"/>
  <c r="AB351" i="11"/>
  <c r="AB355" i="11"/>
  <c r="AB359" i="11"/>
  <c r="AB363" i="11"/>
  <c r="AB367" i="11"/>
  <c r="AB371" i="11"/>
  <c r="AB375" i="11"/>
  <c r="AB379" i="11"/>
  <c r="AB383" i="11"/>
  <c r="AB387" i="11"/>
  <c r="AB391" i="11"/>
  <c r="AB395" i="11"/>
  <c r="AB399" i="11"/>
  <c r="AB403" i="11"/>
  <c r="AB407" i="11"/>
  <c r="AB411" i="11"/>
  <c r="AB415" i="11"/>
  <c r="AB419" i="11"/>
  <c r="AB423" i="11"/>
  <c r="AB427" i="11"/>
  <c r="AB431" i="11"/>
  <c r="AB435" i="11"/>
  <c r="AB439" i="11"/>
  <c r="AB443" i="11"/>
  <c r="AB447" i="11"/>
  <c r="AB451" i="11"/>
  <c r="AB455" i="11"/>
  <c r="AB459" i="11"/>
  <c r="AB463" i="11"/>
  <c r="AB467" i="11"/>
  <c r="AB471" i="11"/>
  <c r="AB475" i="11"/>
  <c r="AB479" i="11"/>
  <c r="AB483" i="11"/>
  <c r="AB487" i="11"/>
  <c r="AB491" i="11"/>
  <c r="AB495" i="11"/>
  <c r="AB499" i="11"/>
  <c r="AB503" i="11"/>
  <c r="AB507" i="11"/>
  <c r="AB511" i="11"/>
  <c r="AB515" i="11"/>
  <c r="AB519" i="11"/>
  <c r="AB523" i="11"/>
  <c r="AB527" i="11"/>
  <c r="AB531" i="11"/>
  <c r="AB535" i="11"/>
  <c r="AB539" i="11"/>
  <c r="AB543" i="11"/>
  <c r="AB547" i="11"/>
  <c r="AB551" i="11"/>
  <c r="AB555" i="11"/>
  <c r="AB559" i="11"/>
  <c r="AB563" i="11"/>
  <c r="AB567" i="11"/>
  <c r="AB571" i="11"/>
  <c r="AB575" i="11"/>
  <c r="AB579" i="11"/>
  <c r="AB583" i="11"/>
  <c r="AB587" i="11"/>
  <c r="AB591" i="11"/>
  <c r="AB595" i="11"/>
  <c r="AB599" i="11"/>
  <c r="T802" i="11"/>
  <c r="T804" i="11"/>
  <c r="T805" i="11"/>
  <c r="T806" i="11"/>
  <c r="T807" i="11"/>
  <c r="T808" i="11"/>
  <c r="T809" i="11"/>
  <c r="T810" i="11"/>
  <c r="T812" i="11"/>
  <c r="T814" i="11"/>
  <c r="T815" i="11"/>
  <c r="T817" i="11"/>
  <c r="T818" i="11"/>
  <c r="T821" i="11"/>
  <c r="T822" i="11"/>
  <c r="T824" i="11"/>
  <c r="T825" i="11"/>
  <c r="T826" i="11"/>
  <c r="T827" i="11"/>
  <c r="T828" i="11"/>
  <c r="T830" i="11"/>
  <c r="T832" i="11"/>
  <c r="T833" i="11"/>
  <c r="T834" i="11"/>
  <c r="T835" i="11"/>
  <c r="T836" i="11"/>
  <c r="T837" i="11"/>
  <c r="T838" i="11"/>
  <c r="T839" i="11"/>
  <c r="T840" i="11"/>
  <c r="T841" i="11"/>
  <c r="T842" i="11"/>
  <c r="T843" i="11"/>
  <c r="T844" i="11"/>
  <c r="T845" i="11"/>
  <c r="T846" i="11"/>
  <c r="T848" i="11"/>
  <c r="T850" i="11"/>
  <c r="T851" i="11"/>
  <c r="T852" i="11"/>
  <c r="T853" i="11"/>
  <c r="T854" i="11"/>
  <c r="T855" i="11"/>
  <c r="T856" i="11"/>
  <c r="T857" i="11"/>
  <c r="T859" i="11"/>
  <c r="T860" i="11"/>
  <c r="T861" i="11"/>
  <c r="T862" i="11"/>
  <c r="T863" i="11"/>
  <c r="T864" i="11"/>
  <c r="T865" i="11"/>
  <c r="T866" i="11"/>
  <c r="T867" i="11"/>
  <c r="T868" i="11"/>
  <c r="T869" i="11"/>
  <c r="T871" i="11"/>
  <c r="T872" i="11"/>
  <c r="T873" i="11"/>
  <c r="T874" i="11"/>
  <c r="T875" i="11"/>
  <c r="T876" i="11"/>
  <c r="T877" i="11"/>
  <c r="T878" i="11"/>
  <c r="T879" i="11"/>
  <c r="T882" i="11"/>
  <c r="T883" i="11"/>
  <c r="T886" i="11"/>
  <c r="T887" i="11"/>
  <c r="T888" i="11"/>
  <c r="T889" i="11"/>
  <c r="T890" i="11"/>
  <c r="T891" i="11"/>
  <c r="T892" i="11"/>
  <c r="T893" i="11"/>
  <c r="T894" i="11"/>
  <c r="T895" i="11"/>
  <c r="T896" i="11"/>
  <c r="T897" i="11"/>
  <c r="T898" i="11"/>
  <c r="T899" i="11"/>
  <c r="T900" i="11"/>
  <c r="T901" i="11"/>
  <c r="T903" i="11"/>
  <c r="T904" i="11"/>
  <c r="T905" i="11"/>
  <c r="T906" i="11"/>
  <c r="T907" i="11"/>
  <c r="T908" i="11"/>
  <c r="T909" i="11"/>
  <c r="T910" i="11"/>
  <c r="T911" i="11"/>
  <c r="T912" i="11"/>
  <c r="T913" i="11"/>
  <c r="T914" i="11"/>
  <c r="T915" i="11"/>
  <c r="T917" i="11"/>
  <c r="T918" i="11"/>
  <c r="T919" i="11"/>
  <c r="T920" i="11"/>
  <c r="T922" i="11"/>
  <c r="T923" i="11"/>
  <c r="T924" i="11"/>
  <c r="T925" i="11"/>
  <c r="T926" i="11"/>
  <c r="T927" i="11"/>
  <c r="T928" i="11"/>
  <c r="T929" i="11"/>
  <c r="T932" i="11"/>
  <c r="T933" i="11"/>
  <c r="T934" i="11"/>
  <c r="T935" i="11"/>
  <c r="T936" i="11"/>
  <c r="T937" i="11"/>
  <c r="T938" i="11"/>
  <c r="T939" i="11"/>
  <c r="T940" i="11"/>
  <c r="T941" i="11"/>
  <c r="T942" i="11"/>
  <c r="T943" i="11"/>
  <c r="T944" i="11"/>
  <c r="T945" i="11"/>
  <c r="T946" i="11"/>
  <c r="T947" i="11"/>
  <c r="T951" i="11"/>
  <c r="T952" i="11"/>
  <c r="T953" i="11"/>
  <c r="T954" i="11"/>
  <c r="T955" i="11"/>
  <c r="T956" i="11"/>
  <c r="T957" i="11"/>
  <c r="T958" i="11"/>
  <c r="T959" i="11"/>
  <c r="T960" i="11"/>
  <c r="T961" i="11"/>
  <c r="T962" i="11"/>
  <c r="T963" i="11"/>
  <c r="T964" i="11"/>
  <c r="T965" i="11"/>
  <c r="T966" i="11"/>
  <c r="T967" i="11"/>
  <c r="T968" i="11"/>
  <c r="T970" i="11"/>
  <c r="T971" i="11"/>
  <c r="T972" i="11"/>
  <c r="T974" i="11"/>
  <c r="T975" i="11"/>
  <c r="T976" i="11"/>
  <c r="T977" i="11"/>
  <c r="T978" i="11"/>
  <c r="T979" i="11"/>
  <c r="T980" i="11"/>
  <c r="T981" i="11"/>
  <c r="T982" i="11"/>
  <c r="T983" i="11"/>
  <c r="T984" i="11"/>
  <c r="T985" i="11"/>
  <c r="T986" i="11"/>
  <c r="T987" i="11"/>
  <c r="T988" i="11"/>
  <c r="T989" i="11"/>
  <c r="T990" i="11"/>
  <c r="T991" i="11"/>
  <c r="T992" i="11"/>
  <c r="T994" i="11"/>
  <c r="T995" i="11"/>
  <c r="T996" i="11"/>
  <c r="T998" i="11"/>
  <c r="T999" i="11"/>
  <c r="T1001" i="11"/>
  <c r="T1002" i="11"/>
  <c r="T1003" i="11"/>
  <c r="T1004" i="11"/>
  <c r="T1005" i="11"/>
  <c r="T1006" i="11"/>
  <c r="T1007" i="11"/>
  <c r="T1008" i="11"/>
  <c r="T1010" i="11"/>
  <c r="T1011" i="11"/>
  <c r="T1012" i="11"/>
  <c r="T1013" i="11"/>
  <c r="T1014" i="11"/>
  <c r="T1015" i="11"/>
  <c r="T1017" i="11"/>
  <c r="T1019" i="11"/>
  <c r="T1020" i="11"/>
  <c r="T1022" i="11"/>
  <c r="T1023" i="11"/>
  <c r="T1024" i="11"/>
  <c r="T1025" i="11"/>
  <c r="T1026" i="11"/>
  <c r="T1028" i="11"/>
  <c r="T1030" i="11"/>
  <c r="T1033" i="11"/>
  <c r="T1034" i="11"/>
  <c r="T1035" i="11"/>
  <c r="T1036" i="11"/>
  <c r="T1037" i="11"/>
  <c r="T1038" i="11"/>
  <c r="T1039" i="11"/>
  <c r="T1040" i="11"/>
  <c r="T1042" i="11"/>
  <c r="T1043" i="11"/>
  <c r="T1044" i="11"/>
  <c r="T1045" i="11"/>
  <c r="T1046" i="11"/>
  <c r="T1047" i="11"/>
  <c r="T1048" i="11"/>
  <c r="T1049" i="11"/>
  <c r="T1050" i="11"/>
  <c r="T1051" i="11"/>
  <c r="T1052" i="11"/>
  <c r="T1053" i="11"/>
  <c r="T1054" i="11"/>
  <c r="T1055" i="11"/>
  <c r="T1056" i="11"/>
  <c r="T1057" i="11"/>
  <c r="T1058" i="11"/>
  <c r="T1060" i="11"/>
  <c r="T1061" i="11"/>
  <c r="T1062" i="11"/>
  <c r="T1063" i="11"/>
  <c r="T1064" i="11"/>
  <c r="T1067" i="11"/>
  <c r="T1068" i="11"/>
  <c r="T1070" i="11"/>
  <c r="T1071" i="11"/>
  <c r="T1073" i="11"/>
  <c r="T1075" i="11"/>
  <c r="T1077" i="11"/>
  <c r="T1080" i="11"/>
  <c r="T1081" i="11"/>
  <c r="T1082" i="11"/>
  <c r="T1083" i="11"/>
  <c r="T1084" i="11"/>
  <c r="T1086" i="11"/>
  <c r="T1088" i="11"/>
  <c r="T1090" i="11"/>
  <c r="T1091" i="11"/>
  <c r="T1092" i="11"/>
  <c r="T1093" i="11"/>
  <c r="T1094" i="11"/>
  <c r="T1095" i="11"/>
  <c r="T1099" i="11"/>
  <c r="T1101" i="11"/>
  <c r="T1103" i="11"/>
  <c r="T1104" i="11"/>
  <c r="T1105" i="11"/>
  <c r="T1107" i="11"/>
  <c r="T1108" i="11"/>
  <c r="T1109" i="11"/>
  <c r="T1110" i="11"/>
  <c r="T1111" i="11"/>
  <c r="T1112" i="11"/>
  <c r="T1113" i="11"/>
  <c r="T1114" i="11"/>
  <c r="T1115" i="11"/>
  <c r="T1116" i="11"/>
  <c r="T1117" i="11"/>
  <c r="T1118" i="11"/>
  <c r="T1120" i="11"/>
  <c r="T1121" i="11"/>
  <c r="T1123" i="11"/>
  <c r="T1124" i="11"/>
  <c r="T1125" i="11"/>
  <c r="T1126" i="11"/>
  <c r="T1127" i="11"/>
  <c r="T1129" i="11"/>
  <c r="T1130" i="11"/>
  <c r="T1132" i="11"/>
  <c r="T1135" i="11"/>
  <c r="T1136" i="11"/>
  <c r="T1137" i="11"/>
  <c r="T1139" i="11"/>
  <c r="T1140" i="11"/>
  <c r="T1141" i="11"/>
  <c r="T1143" i="11"/>
  <c r="T1144" i="11"/>
  <c r="T1145" i="11"/>
  <c r="T1147" i="11"/>
  <c r="T1149" i="11"/>
  <c r="T1150" i="11"/>
  <c r="T1151" i="11"/>
  <c r="T1152" i="11"/>
  <c r="T1153" i="11"/>
  <c r="T1154" i="11"/>
  <c r="T1155" i="11"/>
  <c r="AB12" i="11"/>
  <c r="AB16" i="11"/>
  <c r="AB20" i="11"/>
  <c r="AB24" i="11"/>
  <c r="AB28" i="11"/>
  <c r="AB32" i="11"/>
  <c r="AB36" i="11"/>
  <c r="AB40" i="11"/>
  <c r="AB44" i="11"/>
  <c r="AB48" i="11"/>
  <c r="AB52" i="11"/>
  <c r="AB56" i="11"/>
  <c r="AB60" i="11"/>
  <c r="AB64" i="11"/>
  <c r="AB68" i="11"/>
  <c r="AB72" i="11"/>
  <c r="AB76" i="11"/>
  <c r="AB80" i="11"/>
  <c r="AB84" i="11"/>
  <c r="AB88" i="11"/>
  <c r="AB92" i="11"/>
  <c r="AB96" i="11"/>
  <c r="AB100" i="11"/>
  <c r="AB104" i="11"/>
  <c r="AB108" i="11"/>
  <c r="AB112" i="11"/>
  <c r="AB116" i="11"/>
  <c r="AB120" i="11"/>
  <c r="AB124" i="11"/>
  <c r="AB128" i="11"/>
  <c r="AB132" i="11"/>
  <c r="AB136" i="11"/>
  <c r="AB140" i="11"/>
  <c r="AB144" i="11"/>
  <c r="AB148" i="11"/>
  <c r="AB152" i="11"/>
  <c r="AB156" i="11"/>
  <c r="AB160" i="11"/>
  <c r="AB164" i="11"/>
  <c r="AB168" i="11"/>
  <c r="AB172" i="11"/>
  <c r="AB176" i="11"/>
  <c r="AB180" i="11"/>
  <c r="AB184" i="11"/>
  <c r="AB188" i="11"/>
  <c r="AB192" i="11"/>
  <c r="AB196" i="11"/>
  <c r="AB200" i="11"/>
  <c r="AB204" i="11"/>
  <c r="AB208" i="11"/>
  <c r="AB212" i="11"/>
  <c r="AB216" i="11"/>
  <c r="AB220" i="11"/>
  <c r="AB224" i="11"/>
  <c r="AB228" i="11"/>
  <c r="AB232" i="11"/>
  <c r="AB236" i="11"/>
  <c r="AB240" i="11"/>
  <c r="AB244" i="11"/>
  <c r="AB248" i="11"/>
  <c r="AB252" i="11"/>
  <c r="AB256" i="11"/>
  <c r="AB260" i="11"/>
  <c r="AB264" i="11"/>
  <c r="AB268" i="11"/>
  <c r="AB272" i="11"/>
  <c r="AB276" i="11"/>
  <c r="AB280" i="11"/>
  <c r="AB284" i="11"/>
  <c r="AB288" i="11"/>
  <c r="AB292" i="11"/>
  <c r="AB296" i="11"/>
  <c r="AB300" i="11"/>
  <c r="AB304" i="11"/>
  <c r="AB308" i="11"/>
  <c r="AB312" i="11"/>
  <c r="AB316" i="11"/>
  <c r="AB320" i="11"/>
  <c r="AB324" i="11"/>
  <c r="AB328" i="11"/>
  <c r="AB332" i="11"/>
  <c r="AB336" i="11"/>
  <c r="AB340" i="11"/>
  <c r="AB344" i="11"/>
  <c r="AB348" i="11"/>
  <c r="AB352" i="11"/>
  <c r="AB356" i="11"/>
  <c r="AB360" i="11"/>
  <c r="AB364" i="11"/>
  <c r="AB368" i="11"/>
  <c r="AB372" i="11"/>
  <c r="AB376" i="11"/>
  <c r="AB380" i="11"/>
  <c r="AB384" i="11"/>
  <c r="AB388" i="11"/>
  <c r="AB392" i="11"/>
  <c r="AB396" i="11"/>
  <c r="AB400" i="11"/>
  <c r="AB404" i="11"/>
  <c r="AB408" i="11"/>
  <c r="AB412" i="11"/>
  <c r="AB416" i="11"/>
  <c r="AB420" i="11"/>
  <c r="AB424" i="11"/>
  <c r="AB428" i="11"/>
  <c r="AB432" i="11"/>
  <c r="AB436" i="11"/>
  <c r="AB440" i="11"/>
  <c r="AB444" i="11"/>
  <c r="AB448" i="11"/>
  <c r="AB452" i="11"/>
  <c r="AB456" i="11"/>
  <c r="AB460" i="11"/>
  <c r="AB464" i="11"/>
  <c r="AB468" i="11"/>
  <c r="AB472" i="11"/>
  <c r="AB476" i="11"/>
  <c r="AB480" i="11"/>
  <c r="AB484" i="11"/>
  <c r="AB488" i="11"/>
  <c r="AB492" i="11"/>
  <c r="AB496" i="11"/>
  <c r="AB500" i="11"/>
  <c r="AB504" i="11"/>
  <c r="AB508" i="11"/>
  <c r="AB512" i="11"/>
  <c r="AB516" i="11"/>
  <c r="AB520" i="11"/>
  <c r="AB524" i="11"/>
  <c r="AB528" i="11"/>
  <c r="AB532" i="11"/>
  <c r="AB536" i="11"/>
  <c r="AB540" i="11"/>
  <c r="AB544" i="11"/>
  <c r="AB548" i="11"/>
  <c r="AB552" i="11"/>
  <c r="AB556" i="11"/>
  <c r="AB560" i="11"/>
  <c r="AB564" i="11"/>
  <c r="AB568" i="11"/>
  <c r="AB572" i="11"/>
  <c r="AB576" i="11"/>
  <c r="AB580" i="11"/>
  <c r="AB584" i="11"/>
  <c r="AB588" i="11"/>
  <c r="AB592" i="11"/>
  <c r="AB596" i="11"/>
  <c r="AB600" i="11"/>
  <c r="AB604" i="11"/>
  <c r="AB608" i="11"/>
  <c r="AB612" i="11"/>
  <c r="AB616" i="11"/>
  <c r="AB620" i="11"/>
  <c r="AB624" i="11"/>
  <c r="AB628" i="11"/>
  <c r="AB632" i="11"/>
  <c r="AB636" i="11"/>
  <c r="AB640" i="11"/>
  <c r="AB644" i="11"/>
  <c r="AB648" i="11"/>
  <c r="AB652" i="11"/>
  <c r="AB656" i="11"/>
  <c r="AB660" i="11"/>
  <c r="AB664" i="11"/>
  <c r="AB668" i="11"/>
  <c r="AB672" i="11"/>
  <c r="AB676" i="11"/>
  <c r="AB680" i="11"/>
  <c r="AB684" i="11"/>
  <c r="AB688" i="11"/>
  <c r="AB692" i="11"/>
  <c r="AB696" i="11"/>
  <c r="AB700" i="11"/>
  <c r="AB704" i="11"/>
  <c r="AB708" i="11"/>
  <c r="AB712" i="11"/>
  <c r="AB716" i="11"/>
  <c r="AB720" i="11"/>
  <c r="AB724" i="11"/>
  <c r="AB728" i="11"/>
  <c r="AB732" i="11"/>
  <c r="AB736" i="11"/>
  <c r="AB740" i="11"/>
  <c r="AB744" i="11"/>
  <c r="AB748" i="11"/>
  <c r="AB752" i="11"/>
  <c r="AB756" i="11"/>
  <c r="AB760" i="11"/>
  <c r="AB764" i="11"/>
  <c r="AB768" i="11"/>
  <c r="AB772" i="11"/>
  <c r="AB776" i="11"/>
  <c r="AB780" i="11"/>
  <c r="AB784" i="11"/>
  <c r="AB788" i="11"/>
  <c r="AB792" i="11"/>
  <c r="AB796" i="11"/>
  <c r="AB800" i="11"/>
  <c r="AB804" i="11"/>
  <c r="AB808" i="11"/>
  <c r="AB812" i="11"/>
  <c r="AB816" i="11"/>
  <c r="AB820" i="11"/>
  <c r="AB824" i="11"/>
  <c r="AB828" i="11"/>
  <c r="AB832" i="11"/>
  <c r="AB836" i="11"/>
  <c r="AB840" i="11"/>
  <c r="AB844" i="11"/>
  <c r="AB848" i="11"/>
  <c r="AB852" i="11"/>
  <c r="AB856" i="11"/>
  <c r="AB860" i="11"/>
  <c r="AB864" i="11"/>
  <c r="AB868" i="11"/>
  <c r="AB872" i="11"/>
  <c r="AB876" i="11"/>
  <c r="AB880" i="11"/>
  <c r="AB884" i="11"/>
  <c r="AB888" i="11"/>
  <c r="AB892" i="11"/>
  <c r="AB896" i="11"/>
  <c r="AB900" i="11"/>
  <c r="AB904" i="11"/>
  <c r="AB13" i="11"/>
  <c r="AB17" i="11"/>
  <c r="AB21" i="11"/>
  <c r="AB25" i="11"/>
  <c r="AB29" i="11"/>
  <c r="AB33" i="11"/>
  <c r="AB37" i="11"/>
  <c r="AB41" i="11"/>
  <c r="AB45" i="11"/>
  <c r="AB49" i="11"/>
  <c r="AB53" i="11"/>
  <c r="AB57" i="11"/>
  <c r="AB61" i="11"/>
  <c r="AB65" i="11"/>
  <c r="AB69" i="11"/>
  <c r="AB73" i="11"/>
  <c r="AB77" i="11"/>
  <c r="AB81" i="11"/>
  <c r="AB85" i="11"/>
  <c r="AB89" i="11"/>
  <c r="AB93" i="11"/>
  <c r="AB97" i="11"/>
  <c r="AB101" i="11"/>
  <c r="AB105" i="11"/>
  <c r="AB109" i="11"/>
  <c r="AB113" i="11"/>
  <c r="AB117" i="11"/>
  <c r="AB121" i="11"/>
  <c r="AB125" i="11"/>
  <c r="AB129" i="11"/>
  <c r="AB133" i="11"/>
  <c r="AB137" i="11"/>
  <c r="AB141" i="11"/>
  <c r="AB145" i="11"/>
  <c r="AB149" i="11"/>
  <c r="AB153" i="11"/>
  <c r="AB157" i="11"/>
  <c r="AB161" i="11"/>
  <c r="AB165" i="11"/>
  <c r="AB169" i="11"/>
  <c r="AB10" i="11"/>
  <c r="AB14" i="11"/>
  <c r="AB18" i="11"/>
  <c r="AB22" i="11"/>
  <c r="AB26" i="11"/>
  <c r="AB30" i="11"/>
  <c r="AB34" i="11"/>
  <c r="AB38" i="11"/>
  <c r="AB42" i="11"/>
  <c r="AB46" i="11"/>
  <c r="AB50" i="11"/>
  <c r="AB54" i="11"/>
  <c r="AB58" i="11"/>
  <c r="AB62" i="11"/>
  <c r="AB66" i="11"/>
  <c r="AB603" i="11"/>
  <c r="AB607" i="11"/>
  <c r="AB611" i="11"/>
  <c r="AB615" i="11"/>
  <c r="AB619" i="11"/>
  <c r="AB623" i="11"/>
  <c r="AB627" i="11"/>
  <c r="AB631" i="11"/>
  <c r="AB635" i="11"/>
  <c r="AB639" i="11"/>
  <c r="AB643" i="11"/>
  <c r="AB647" i="11"/>
  <c r="AB651" i="11"/>
  <c r="AB655" i="11"/>
  <c r="AB659" i="11"/>
  <c r="AB663" i="11"/>
  <c r="AB173" i="11"/>
  <c r="AB177" i="11"/>
  <c r="AB181" i="11"/>
  <c r="AB185" i="11"/>
  <c r="AB189" i="11"/>
  <c r="AB193" i="11"/>
  <c r="AB197" i="11"/>
  <c r="AB201" i="11"/>
  <c r="AB205" i="11"/>
  <c r="AB209" i="11"/>
  <c r="AB213" i="11"/>
  <c r="AB217" i="11"/>
  <c r="AB221" i="11"/>
  <c r="AB225" i="11"/>
  <c r="AB229" i="11"/>
  <c r="AB233" i="11"/>
  <c r="AB237" i="11"/>
  <c r="AB241" i="11"/>
  <c r="AB245" i="11"/>
  <c r="AB249" i="11"/>
  <c r="AB253" i="11"/>
  <c r="AB257" i="11"/>
  <c r="AB261" i="11"/>
  <c r="AB265" i="11"/>
  <c r="AB269" i="11"/>
  <c r="AB273" i="11"/>
  <c r="AB277" i="11"/>
  <c r="AB281" i="11"/>
  <c r="AB285" i="11"/>
  <c r="AB289" i="11"/>
  <c r="AB293" i="11"/>
  <c r="AB297" i="11"/>
  <c r="AB301" i="11"/>
  <c r="AB305" i="11"/>
  <c r="AB309" i="11"/>
  <c r="AB313" i="11"/>
  <c r="AB317" i="11"/>
  <c r="AB321" i="11"/>
  <c r="AB325" i="11"/>
  <c r="AB329" i="11"/>
  <c r="AB333" i="11"/>
  <c r="AB337" i="11"/>
  <c r="AB341" i="11"/>
  <c r="AB345" i="11"/>
  <c r="AB349" i="11"/>
  <c r="AB353" i="11"/>
  <c r="AB357" i="11"/>
  <c r="AB361" i="11"/>
  <c r="AB365" i="11"/>
  <c r="AB369" i="11"/>
  <c r="AB373" i="11"/>
  <c r="AB377" i="11"/>
  <c r="AB381" i="11"/>
  <c r="AB385" i="11"/>
  <c r="AB389" i="11"/>
  <c r="AB393" i="11"/>
  <c r="AB397" i="11"/>
  <c r="AB401" i="11"/>
  <c r="AB405" i="11"/>
  <c r="AB409" i="11"/>
  <c r="AB413" i="11"/>
  <c r="AB417" i="11"/>
  <c r="AB421" i="11"/>
  <c r="AB425" i="11"/>
  <c r="AB429" i="11"/>
  <c r="AB433" i="11"/>
  <c r="AB437" i="11"/>
  <c r="AB441" i="11"/>
  <c r="AB445" i="11"/>
  <c r="AB449" i="11"/>
  <c r="AB453" i="11"/>
  <c r="AB457" i="11"/>
  <c r="AB461" i="11"/>
  <c r="AB465" i="11"/>
  <c r="AB469" i="11"/>
  <c r="AB473" i="11"/>
  <c r="AB477" i="11"/>
  <c r="AB481" i="11"/>
  <c r="AB485" i="11"/>
  <c r="AB489" i="11"/>
  <c r="AB493" i="11"/>
  <c r="AB497" i="11"/>
  <c r="AB501" i="11"/>
  <c r="AB505" i="11"/>
  <c r="AB509" i="11"/>
  <c r="AB513" i="11"/>
  <c r="AB517" i="11"/>
  <c r="AB521" i="11"/>
  <c r="AB525" i="11"/>
  <c r="AB529" i="11"/>
  <c r="AB533" i="11"/>
  <c r="AB537" i="11"/>
  <c r="AB541" i="11"/>
  <c r="AB545" i="11"/>
  <c r="AB549" i="11"/>
  <c r="AB553" i="11"/>
  <c r="AB557" i="11"/>
  <c r="AB561" i="11"/>
  <c r="AB565" i="11"/>
  <c r="AB569" i="11"/>
  <c r="AB573" i="11"/>
  <c r="AB577" i="11"/>
  <c r="AB581" i="11"/>
  <c r="AB585" i="11"/>
  <c r="AB589" i="11"/>
  <c r="AB593" i="11"/>
  <c r="AB597" i="11"/>
  <c r="AB601" i="11"/>
  <c r="AB605" i="11"/>
  <c r="AB609" i="11"/>
  <c r="AB613" i="11"/>
  <c r="AB617" i="11"/>
  <c r="AB621" i="11"/>
  <c r="AB625" i="11"/>
  <c r="AB629" i="11"/>
  <c r="AB633" i="11"/>
  <c r="AB637" i="11"/>
  <c r="AB641" i="11"/>
  <c r="AB645" i="11"/>
  <c r="AB649" i="11"/>
  <c r="AB653" i="11"/>
  <c r="AB657" i="11"/>
  <c r="AB661" i="11"/>
  <c r="AB665" i="11"/>
  <c r="AB669" i="11"/>
  <c r="AB673" i="11"/>
  <c r="AB677" i="11"/>
  <c r="AB681" i="11"/>
  <c r="AB685" i="11"/>
  <c r="AB689" i="11"/>
  <c r="AB693" i="11"/>
  <c r="AB697" i="11"/>
  <c r="AB701" i="11"/>
  <c r="AB705" i="11"/>
  <c r="AB709" i="11"/>
  <c r="AB713" i="11"/>
  <c r="AB717" i="11"/>
  <c r="AB721" i="11"/>
  <c r="AB725" i="11"/>
  <c r="AB729" i="11"/>
  <c r="AB733" i="11"/>
  <c r="AB737" i="11"/>
  <c r="AB741" i="11"/>
  <c r="AB745" i="11"/>
  <c r="AB749" i="11"/>
  <c r="AB753" i="11"/>
  <c r="AB757" i="11"/>
  <c r="AB761" i="11"/>
  <c r="AB765" i="11"/>
  <c r="AB769" i="11"/>
  <c r="AB773" i="11"/>
  <c r="AB777" i="11"/>
  <c r="AB781" i="11"/>
  <c r="AB785" i="11"/>
  <c r="AB789" i="11"/>
  <c r="AB793" i="11"/>
  <c r="AB797" i="11"/>
  <c r="AB801" i="11"/>
  <c r="AB805" i="11"/>
  <c r="AB809" i="11"/>
  <c r="AB813" i="11"/>
  <c r="AB817" i="11"/>
  <c r="AB821" i="11"/>
  <c r="AB825" i="11"/>
  <c r="AB829" i="11"/>
  <c r="AB833" i="11"/>
  <c r="AB837" i="11"/>
  <c r="AB841" i="11"/>
  <c r="AB70" i="11"/>
  <c r="AB74" i="11"/>
  <c r="AB78" i="11"/>
  <c r="AB82" i="11"/>
  <c r="AB86" i="11"/>
  <c r="AB90" i="11"/>
  <c r="AB94" i="11"/>
  <c r="AB98" i="11"/>
  <c r="AB102" i="11"/>
  <c r="AB106" i="11"/>
  <c r="AB110" i="11"/>
  <c r="AB114" i="11"/>
  <c r="AB118" i="11"/>
  <c r="AB122" i="11"/>
  <c r="AB126" i="11"/>
  <c r="AB130" i="11"/>
  <c r="AB134" i="11"/>
  <c r="AB138" i="11"/>
  <c r="AB142" i="11"/>
  <c r="AB146" i="11"/>
  <c r="AB150" i="11"/>
  <c r="AB154" i="11"/>
  <c r="AB158" i="11"/>
  <c r="AB162" i="11"/>
  <c r="AB166" i="11"/>
  <c r="AB170" i="11"/>
  <c r="AB174" i="11"/>
  <c r="AB178" i="11"/>
  <c r="AB182" i="11"/>
  <c r="AB186" i="11"/>
  <c r="AB190" i="11"/>
  <c r="AB194" i="11"/>
  <c r="AB198" i="11"/>
  <c r="AB202" i="11"/>
  <c r="AB206" i="11"/>
  <c r="AB210" i="11"/>
  <c r="AB214" i="11"/>
  <c r="AB218" i="11"/>
  <c r="AB222" i="11"/>
  <c r="AB226" i="11"/>
  <c r="AB230" i="11"/>
  <c r="AB234" i="11"/>
  <c r="AB238" i="11"/>
  <c r="AB242" i="11"/>
  <c r="AB246" i="11"/>
  <c r="AB250" i="11"/>
  <c r="AB254" i="11"/>
  <c r="AB258" i="11"/>
  <c r="AB262" i="11"/>
  <c r="AB266" i="11"/>
  <c r="AB270" i="11"/>
  <c r="AB274" i="11"/>
  <c r="AB278" i="11"/>
  <c r="AB282" i="11"/>
  <c r="AB286" i="11"/>
  <c r="AB290" i="11"/>
  <c r="AB294" i="11"/>
  <c r="AB298" i="11"/>
  <c r="AB302" i="11"/>
  <c r="AB306" i="11"/>
  <c r="AB310" i="11"/>
  <c r="AB314" i="11"/>
  <c r="AB318" i="11"/>
  <c r="AB322" i="11"/>
  <c r="AB326" i="11"/>
  <c r="AB330" i="11"/>
  <c r="AB334" i="11"/>
  <c r="AB338" i="11"/>
  <c r="AB342" i="11"/>
  <c r="AB346" i="11"/>
  <c r="AB350" i="11"/>
  <c r="AB354" i="11"/>
  <c r="AB358" i="11"/>
  <c r="AB362" i="11"/>
  <c r="AB366" i="11"/>
  <c r="AB370" i="11"/>
  <c r="AB374" i="11"/>
  <c r="AB378" i="11"/>
  <c r="AB382" i="11"/>
  <c r="AB386" i="11"/>
  <c r="AB390" i="11"/>
  <c r="AB394" i="11"/>
  <c r="AB398" i="11"/>
  <c r="AB402" i="11"/>
  <c r="AB406" i="11"/>
  <c r="AB410" i="11"/>
  <c r="AB414" i="11"/>
  <c r="AB418" i="11"/>
  <c r="AB422" i="11"/>
  <c r="AB426" i="11"/>
  <c r="AB430" i="11"/>
  <c r="AB434" i="11"/>
  <c r="AB438" i="11"/>
  <c r="AB442" i="11"/>
  <c r="AB446" i="11"/>
  <c r="AB450" i="11"/>
  <c r="AB454" i="11"/>
  <c r="AB458" i="11"/>
  <c r="AB462" i="11"/>
  <c r="AB466" i="11"/>
  <c r="AB470" i="11"/>
  <c r="AB474" i="11"/>
  <c r="AB478" i="11"/>
  <c r="AB482" i="11"/>
  <c r="AB486" i="11"/>
  <c r="AB490" i="11"/>
  <c r="AB494" i="11"/>
  <c r="AB498" i="11"/>
  <c r="AB502" i="11"/>
  <c r="AB506" i="11"/>
  <c r="AB510" i="11"/>
  <c r="AB514" i="11"/>
  <c r="AB518" i="11"/>
  <c r="AB522" i="11"/>
  <c r="AB526" i="11"/>
  <c r="AB530" i="11"/>
  <c r="AB534" i="11"/>
  <c r="AB538" i="11"/>
  <c r="AB542" i="11"/>
  <c r="AB546" i="11"/>
  <c r="AB550" i="11"/>
  <c r="AB554" i="11"/>
  <c r="AB558" i="11"/>
  <c r="AB562" i="11"/>
  <c r="AB566" i="11"/>
  <c r="AB570" i="11"/>
  <c r="AB574" i="11"/>
  <c r="AB578" i="11"/>
  <c r="AB582" i="11"/>
  <c r="AB586" i="11"/>
  <c r="AB590" i="11"/>
  <c r="AB594" i="11"/>
  <c r="AB598" i="11"/>
  <c r="AB602" i="11"/>
  <c r="AB606" i="11"/>
  <c r="AB610" i="11"/>
  <c r="AB614" i="11"/>
  <c r="AB618" i="11"/>
  <c r="AB622" i="11"/>
  <c r="AB626" i="11"/>
  <c r="AB630" i="11"/>
  <c r="AB634" i="11"/>
  <c r="AB638" i="11"/>
  <c r="AB642" i="11"/>
  <c r="AB646" i="11"/>
  <c r="AB650" i="11"/>
  <c r="AB654" i="11"/>
  <c r="AB658" i="11"/>
  <c r="AB662" i="11"/>
  <c r="AB845" i="11"/>
  <c r="AB849" i="11"/>
  <c r="AB853" i="11"/>
  <c r="AB857" i="11"/>
  <c r="AB861" i="11"/>
  <c r="AB865" i="11"/>
  <c r="AB869" i="11"/>
  <c r="AB873" i="11"/>
  <c r="AB877" i="11"/>
  <c r="AB881" i="11"/>
  <c r="AB885" i="11"/>
  <c r="AB889" i="11"/>
  <c r="AB893" i="11"/>
  <c r="AB897" i="11"/>
  <c r="AB901" i="11"/>
  <c r="AB905" i="11"/>
  <c r="AB909" i="11"/>
  <c r="AB913" i="11"/>
  <c r="AB917" i="11"/>
  <c r="AB921" i="11"/>
  <c r="AB925" i="11"/>
  <c r="AB929" i="11"/>
  <c r="AB933" i="11"/>
  <c r="AB937" i="11"/>
  <c r="AB941" i="11"/>
  <c r="AB945" i="11"/>
  <c r="AB949" i="11"/>
  <c r="AB953" i="11"/>
  <c r="AB957" i="11"/>
  <c r="AB961" i="11"/>
  <c r="AB965" i="11"/>
  <c r="AB969" i="11"/>
  <c r="AB973" i="11"/>
  <c r="AB977" i="11"/>
  <c r="AB981" i="11"/>
  <c r="AB985" i="11"/>
  <c r="AB989" i="11"/>
  <c r="AB993" i="11"/>
  <c r="AB997" i="11"/>
  <c r="AB1001" i="11"/>
  <c r="AB1005" i="11"/>
  <c r="AB1009" i="11"/>
  <c r="AB1013" i="11"/>
  <c r="AB1017" i="11"/>
  <c r="AB1021" i="11"/>
  <c r="AB1025" i="11"/>
  <c r="AB1029" i="11"/>
  <c r="AB1033" i="11"/>
  <c r="AB1037" i="11"/>
  <c r="AB1041" i="11"/>
  <c r="AB1045" i="11"/>
  <c r="AB1049" i="11"/>
  <c r="AB1053" i="11"/>
  <c r="AB1057" i="11"/>
  <c r="AB1061" i="11"/>
  <c r="AB1065" i="11"/>
  <c r="AB1069" i="11"/>
  <c r="AB1073" i="11"/>
  <c r="AB1077" i="11"/>
  <c r="AB1081" i="11"/>
  <c r="AB1085" i="11"/>
  <c r="AB1089" i="11"/>
  <c r="AB1093" i="11"/>
  <c r="AB1097" i="11"/>
  <c r="AB1101" i="11"/>
  <c r="AB1105" i="11"/>
  <c r="AB1109" i="11"/>
  <c r="AB1113" i="11"/>
  <c r="AB1117" i="11"/>
  <c r="AB1121" i="11"/>
  <c r="AB1125" i="11"/>
  <c r="AB1129" i="11"/>
  <c r="AB1133" i="11"/>
  <c r="AB1137" i="11"/>
  <c r="AB1141" i="11"/>
  <c r="AB1145" i="11"/>
  <c r="AB1149" i="11"/>
  <c r="AB1153" i="11"/>
  <c r="AB1157" i="11"/>
  <c r="AB666" i="11"/>
  <c r="AB670" i="11"/>
  <c r="AB674" i="11"/>
  <c r="AB678" i="11"/>
  <c r="AB682" i="11"/>
  <c r="AB686" i="11"/>
  <c r="AB690" i="11"/>
  <c r="AB694" i="11"/>
  <c r="AB698" i="11"/>
  <c r="AB702" i="11"/>
  <c r="AB706" i="11"/>
  <c r="AB710" i="11"/>
  <c r="AB714" i="11"/>
  <c r="AB718" i="11"/>
  <c r="AB722" i="11"/>
  <c r="AB726" i="11"/>
  <c r="AB730" i="11"/>
  <c r="AB734" i="11"/>
  <c r="AB738" i="11"/>
  <c r="AB742" i="11"/>
  <c r="AB746" i="11"/>
  <c r="AB750" i="11"/>
  <c r="AB754" i="11"/>
  <c r="AB758" i="11"/>
  <c r="AB762" i="11"/>
  <c r="AB766" i="11"/>
  <c r="AB770" i="11"/>
  <c r="AB774" i="11"/>
  <c r="AB778" i="11"/>
  <c r="AB782" i="11"/>
  <c r="AB786" i="11"/>
  <c r="AB790" i="11"/>
  <c r="AB794" i="11"/>
  <c r="AB798" i="11"/>
  <c r="AB802" i="11"/>
  <c r="AB806" i="11"/>
  <c r="AB810" i="11"/>
  <c r="AB814" i="11"/>
  <c r="AB818" i="11"/>
  <c r="AB822" i="11"/>
  <c r="AB826" i="11"/>
  <c r="AB830" i="11"/>
  <c r="AB834" i="11"/>
  <c r="AB838" i="11"/>
  <c r="AB842" i="11"/>
  <c r="AB846" i="11"/>
  <c r="AB850" i="11"/>
  <c r="AB854" i="11"/>
  <c r="AB858" i="11"/>
  <c r="AB862" i="11"/>
  <c r="AB866" i="11"/>
  <c r="AB870" i="11"/>
  <c r="AB874" i="11"/>
  <c r="AB878" i="11"/>
  <c r="AB882" i="11"/>
  <c r="AB886" i="11"/>
  <c r="AB890" i="11"/>
  <c r="AB894" i="11"/>
  <c r="AB898" i="11"/>
  <c r="AB902" i="11"/>
  <c r="AB906" i="11"/>
  <c r="AB910" i="11"/>
  <c r="AB914" i="11"/>
  <c r="AB667" i="11"/>
  <c r="AB671" i="11"/>
  <c r="AB675" i="11"/>
  <c r="AB679" i="11"/>
  <c r="AB683" i="11"/>
  <c r="AB687" i="11"/>
  <c r="AB691" i="11"/>
  <c r="AB695" i="11"/>
  <c r="AB699" i="11"/>
  <c r="AB703" i="11"/>
  <c r="AB707" i="11"/>
  <c r="AB711" i="11"/>
  <c r="AB715" i="11"/>
  <c r="AB719" i="11"/>
  <c r="AB723" i="11"/>
  <c r="AB727" i="11"/>
  <c r="AB731" i="11"/>
  <c r="AB735" i="11"/>
  <c r="AB739" i="11"/>
  <c r="AB743" i="11"/>
  <c r="AB747" i="11"/>
  <c r="AB751" i="11"/>
  <c r="AB755" i="11"/>
  <c r="AB759" i="11"/>
  <c r="AB763" i="11"/>
  <c r="AB767" i="11"/>
  <c r="AB771" i="11"/>
  <c r="AB775" i="11"/>
  <c r="AB779" i="11"/>
  <c r="AB783" i="11"/>
  <c r="AB787" i="11"/>
  <c r="AB791" i="11"/>
  <c r="AB795" i="11"/>
  <c r="AB799" i="11"/>
  <c r="AB803" i="11"/>
  <c r="AB807" i="11"/>
  <c r="AB811" i="11"/>
  <c r="AB815" i="11"/>
  <c r="AB819" i="11"/>
  <c r="AB823" i="11"/>
  <c r="AB827" i="11"/>
  <c r="AB831" i="11"/>
  <c r="AB835" i="11"/>
  <c r="AB839" i="11"/>
  <c r="AB843" i="11"/>
  <c r="AB847" i="11"/>
  <c r="AB851" i="11"/>
  <c r="AB855" i="11"/>
  <c r="AB859" i="11"/>
  <c r="AB863" i="11"/>
  <c r="AB867" i="11"/>
  <c r="AB871" i="11"/>
  <c r="AB875" i="11"/>
  <c r="AB879" i="11"/>
  <c r="AB883" i="11"/>
  <c r="AB887" i="11"/>
  <c r="AB891" i="11"/>
  <c r="AB895" i="11"/>
  <c r="AB899" i="11"/>
  <c r="AB903" i="11"/>
  <c r="AB907" i="11"/>
  <c r="AB911" i="11"/>
  <c r="AB915" i="11"/>
  <c r="AB919" i="11"/>
  <c r="AB923" i="11"/>
  <c r="AB918" i="11"/>
  <c r="AB922" i="11"/>
  <c r="AB926" i="11"/>
  <c r="AB930" i="11"/>
  <c r="AB934" i="11"/>
  <c r="AB938" i="11"/>
  <c r="AB942" i="11"/>
  <c r="AB946" i="11"/>
  <c r="AB950" i="11"/>
  <c r="AB954" i="11"/>
  <c r="AB958" i="11"/>
  <c r="AB962" i="11"/>
  <c r="AB966" i="11"/>
  <c r="AB970" i="11"/>
  <c r="AB974" i="11"/>
  <c r="AB978" i="11"/>
  <c r="AB982" i="11"/>
  <c r="AB986" i="11"/>
  <c r="AB990" i="11"/>
  <c r="AB994" i="11"/>
  <c r="AB998" i="11"/>
  <c r="AB1002" i="11"/>
  <c r="AB1006" i="11"/>
  <c r="AB1010" i="11"/>
  <c r="AB1014" i="11"/>
  <c r="AB1018" i="11"/>
  <c r="AB1022" i="11"/>
  <c r="AB1026" i="11"/>
  <c r="AB1030" i="11"/>
  <c r="AB1034" i="11"/>
  <c r="AB1038" i="11"/>
  <c r="AB1042" i="11"/>
  <c r="AB1046" i="11"/>
  <c r="AB1050" i="11"/>
  <c r="AB1054" i="11"/>
  <c r="AB1058" i="11"/>
  <c r="AB1062" i="11"/>
  <c r="AB1066" i="11"/>
  <c r="AB1070" i="11"/>
  <c r="AB1074" i="11"/>
  <c r="AB1078" i="11"/>
  <c r="AB1082" i="11"/>
  <c r="AB1086" i="11"/>
  <c r="AB1090" i="11"/>
  <c r="AB1094" i="11"/>
  <c r="AB1098" i="11"/>
  <c r="AB1102" i="11"/>
  <c r="AB1106" i="11"/>
  <c r="AB1110" i="11"/>
  <c r="AB1114" i="11"/>
  <c r="AB1118" i="11"/>
  <c r="AB1122" i="11"/>
  <c r="AB1126" i="11"/>
  <c r="AB1130" i="11"/>
  <c r="AB1134" i="11"/>
  <c r="AB1138" i="11"/>
  <c r="AB1142" i="11"/>
  <c r="AB1146" i="11"/>
  <c r="AB1150" i="11"/>
  <c r="AB1154" i="11"/>
  <c r="AB1158" i="11"/>
  <c r="AB927" i="11"/>
  <c r="AB931" i="11"/>
  <c r="AB935" i="11"/>
  <c r="AB939" i="11"/>
  <c r="AB943" i="11"/>
  <c r="AB947" i="11"/>
  <c r="AB951" i="11"/>
  <c r="AB955" i="11"/>
  <c r="AB959" i="11"/>
  <c r="AB963" i="11"/>
  <c r="AB967" i="11"/>
  <c r="AB971" i="11"/>
  <c r="AB975" i="11"/>
  <c r="AB979" i="11"/>
  <c r="AB983" i="11"/>
  <c r="AB987" i="11"/>
  <c r="AB991" i="11"/>
  <c r="AB995" i="11"/>
  <c r="AB999" i="11"/>
  <c r="AB1003" i="11"/>
  <c r="AB1007" i="11"/>
  <c r="AB1011" i="11"/>
  <c r="AB1015" i="11"/>
  <c r="AB1019" i="11"/>
  <c r="AB1023" i="11"/>
  <c r="AB1027" i="11"/>
  <c r="AB1031" i="11"/>
  <c r="AB1035" i="11"/>
  <c r="AB1039" i="11"/>
  <c r="AB1043" i="11"/>
  <c r="AB1047" i="11"/>
  <c r="AB1051" i="11"/>
  <c r="AB1055" i="11"/>
  <c r="AB1059" i="11"/>
  <c r="AB1063" i="11"/>
  <c r="AB1067" i="11"/>
  <c r="AB1071" i="11"/>
  <c r="AB1075" i="11"/>
  <c r="AB1079" i="11"/>
  <c r="AB1083" i="11"/>
  <c r="AB1087" i="11"/>
  <c r="AB1091" i="11"/>
  <c r="AB1095" i="11"/>
  <c r="AB1099" i="11"/>
  <c r="AB1103" i="11"/>
  <c r="AB1107" i="11"/>
  <c r="AB1111" i="11"/>
  <c r="AB1115" i="11"/>
  <c r="AB1119" i="11"/>
  <c r="AB1123" i="11"/>
  <c r="AB1127" i="11"/>
  <c r="AB1131" i="11"/>
  <c r="AB1135" i="11"/>
  <c r="AB1139" i="11"/>
  <c r="AB1143" i="11"/>
  <c r="AB1147" i="11"/>
  <c r="AB1151" i="11"/>
  <c r="AB1155" i="11"/>
  <c r="AB1159" i="11"/>
  <c r="AB908" i="11"/>
  <c r="AB912" i="11"/>
  <c r="AB916" i="11"/>
  <c r="AB920" i="11"/>
  <c r="AB924" i="11"/>
  <c r="AB928" i="11"/>
  <c r="AB932" i="11"/>
  <c r="AB936" i="11"/>
  <c r="AB940" i="11"/>
  <c r="AB944" i="11"/>
  <c r="AB948" i="11"/>
  <c r="AB952" i="11"/>
  <c r="AB956" i="11"/>
  <c r="AB960" i="11"/>
  <c r="AB964" i="11"/>
  <c r="AB968" i="11"/>
  <c r="AB972" i="11"/>
  <c r="AB976" i="11"/>
  <c r="AB980" i="11"/>
  <c r="AB984" i="11"/>
  <c r="AB988" i="11"/>
  <c r="AB992" i="11"/>
  <c r="AB996" i="11"/>
  <c r="AB1000" i="11"/>
  <c r="AB1004" i="11"/>
  <c r="AB1008" i="11"/>
  <c r="AB1012" i="11"/>
  <c r="AB1016" i="11"/>
  <c r="AB1020" i="11"/>
  <c r="AB1024" i="11"/>
  <c r="AB1028" i="11"/>
  <c r="AB1032" i="11"/>
  <c r="AB1036" i="11"/>
  <c r="AB1040" i="11"/>
  <c r="AB1044" i="11"/>
  <c r="AB1048" i="11"/>
  <c r="AB1052" i="11"/>
  <c r="AB1056" i="11"/>
  <c r="AB1060" i="11"/>
  <c r="AB1064" i="11"/>
  <c r="AB1068" i="11"/>
  <c r="AB1072" i="11"/>
  <c r="AB1076" i="11"/>
  <c r="AB1080" i="11"/>
  <c r="AB1084" i="11"/>
  <c r="AB1088" i="11"/>
  <c r="AB1092" i="11"/>
  <c r="AB1096" i="11"/>
  <c r="AB1100" i="11"/>
  <c r="AB1104" i="11"/>
  <c r="AB1108" i="11"/>
  <c r="AB1112" i="11"/>
  <c r="AB1116" i="11"/>
  <c r="AB1120" i="11"/>
  <c r="AB1124" i="11"/>
  <c r="AB1128" i="11"/>
  <c r="AB1132" i="11"/>
  <c r="AB1136" i="11"/>
  <c r="AB1140" i="11"/>
  <c r="AB1144" i="11"/>
  <c r="AB1148" i="11"/>
  <c r="AB1152" i="11"/>
  <c r="AB1156" i="11"/>
  <c r="AB1160" i="11"/>
  <c r="N1115" i="11"/>
  <c r="O1115" i="11" s="1"/>
  <c r="N1116" i="11"/>
  <c r="O1116" i="11" s="1"/>
  <c r="N1117" i="11"/>
  <c r="O1117" i="11" s="1"/>
  <c r="N1118" i="11"/>
  <c r="O1118" i="11" s="1"/>
  <c r="N1119" i="11"/>
  <c r="O1119" i="11" s="1"/>
  <c r="N1120" i="11"/>
  <c r="O1120" i="11" s="1"/>
  <c r="N1121" i="11"/>
  <c r="O1121" i="11" s="1"/>
  <c r="N1122" i="11"/>
  <c r="O1122" i="11" s="1"/>
  <c r="N1123" i="11"/>
  <c r="O1123" i="11" s="1"/>
  <c r="N1124" i="11"/>
  <c r="O1124" i="11" s="1"/>
  <c r="N1125" i="11"/>
  <c r="O1125" i="11" s="1"/>
  <c r="N1126" i="11"/>
  <c r="O1126" i="11" s="1"/>
  <c r="N1127" i="11"/>
  <c r="O1127" i="11" s="1"/>
  <c r="N1128" i="11"/>
  <c r="O1128" i="11" s="1"/>
  <c r="N1129" i="11"/>
  <c r="O1129" i="11" s="1"/>
  <c r="N1130" i="11"/>
  <c r="O1130" i="11" s="1"/>
  <c r="N1131" i="11"/>
  <c r="O1131" i="11" s="1"/>
  <c r="N1132" i="11"/>
  <c r="O1132" i="11" s="1"/>
  <c r="N1133" i="11"/>
  <c r="O1133" i="11" s="1"/>
  <c r="N1134" i="11"/>
  <c r="O1134" i="11" s="1"/>
  <c r="N1135" i="11"/>
  <c r="O1135" i="11" s="1"/>
  <c r="N1136" i="11"/>
  <c r="O1136" i="11" s="1"/>
  <c r="N1137" i="11"/>
  <c r="O1137" i="11" s="1"/>
  <c r="N1138" i="11"/>
  <c r="O1138" i="11" s="1"/>
  <c r="N1139" i="11"/>
  <c r="O1139" i="11" s="1"/>
  <c r="N1140" i="11"/>
  <c r="O1140" i="11" s="1"/>
  <c r="N1141" i="11"/>
  <c r="O1141" i="11" s="1"/>
  <c r="N1142" i="11"/>
  <c r="O1142" i="11" s="1"/>
  <c r="N1143" i="11"/>
  <c r="O1143" i="11" s="1"/>
  <c r="N1144" i="11"/>
  <c r="O1144" i="11" s="1"/>
  <c r="N1145" i="11"/>
  <c r="O1145" i="11" s="1"/>
  <c r="N1146" i="11"/>
  <c r="O1146" i="11" s="1"/>
  <c r="N1147" i="11"/>
  <c r="O1147" i="11" s="1"/>
  <c r="N1148" i="11"/>
  <c r="O1148" i="11" s="1"/>
  <c r="N1149" i="11"/>
  <c r="O1149" i="11" s="1"/>
  <c r="N1150" i="11"/>
  <c r="O1150" i="11" s="1"/>
  <c r="N1151" i="11"/>
  <c r="O1151" i="11" s="1"/>
  <c r="N1152" i="11"/>
  <c r="O1152" i="11" s="1"/>
  <c r="N1153" i="11"/>
  <c r="O1153" i="11" s="1"/>
  <c r="N1154" i="11"/>
  <c r="O1154" i="11" s="1"/>
  <c r="N1155" i="11"/>
  <c r="O1155" i="11" s="1"/>
  <c r="N1156" i="11"/>
  <c r="O1156" i="11" s="1"/>
  <c r="N1157" i="11"/>
  <c r="O1157" i="11" s="1"/>
  <c r="N1158" i="11"/>
  <c r="O1158" i="11" s="1"/>
  <c r="N1159" i="11"/>
  <c r="O1159" i="11" s="1"/>
  <c r="N1160" i="11"/>
  <c r="O1160" i="11" s="1"/>
  <c r="N210" i="11"/>
  <c r="O210" i="11" s="1"/>
  <c r="N211" i="11"/>
  <c r="O211" i="11" s="1"/>
  <c r="N324" i="11"/>
  <c r="O324" i="11" s="1"/>
  <c r="N326" i="11"/>
  <c r="O326" i="11" s="1"/>
  <c r="N328" i="11"/>
  <c r="O328" i="11" s="1"/>
  <c r="N330" i="11"/>
  <c r="O330" i="11" s="1"/>
  <c r="N332" i="11"/>
  <c r="O332" i="11" s="1"/>
  <c r="N334" i="11"/>
  <c r="O334" i="11" s="1"/>
  <c r="N336" i="11"/>
  <c r="O336" i="11" s="1"/>
  <c r="N333" i="11"/>
  <c r="O333" i="11" s="1"/>
  <c r="N335" i="11"/>
  <c r="O335" i="11" s="1"/>
  <c r="N838" i="11"/>
  <c r="O838" i="11" s="1"/>
  <c r="N832" i="11"/>
  <c r="O832" i="11" s="1"/>
  <c r="N833" i="11"/>
  <c r="O833" i="11" s="1"/>
  <c r="N837" i="11"/>
  <c r="O837" i="11" s="1"/>
  <c r="N841" i="11"/>
  <c r="O841" i="11" s="1"/>
  <c r="N845" i="11"/>
  <c r="O845" i="11" s="1"/>
  <c r="N849" i="11"/>
  <c r="O849" i="11" s="1"/>
  <c r="N853" i="11"/>
  <c r="O853" i="11" s="1"/>
  <c r="N857" i="11"/>
  <c r="O857" i="11" s="1"/>
  <c r="N861" i="11"/>
  <c r="O861" i="11" s="1"/>
  <c r="N865" i="11"/>
  <c r="O865" i="11" s="1"/>
  <c r="N869" i="11"/>
  <c r="O869" i="11" s="1"/>
  <c r="N872" i="11"/>
  <c r="O872" i="11" s="1"/>
  <c r="N875" i="11"/>
  <c r="O875" i="11" s="1"/>
  <c r="N880" i="11"/>
  <c r="O880" i="11" s="1"/>
  <c r="N883" i="11"/>
  <c r="O883" i="11" s="1"/>
  <c r="N888" i="11"/>
  <c r="O888" i="11" s="1"/>
  <c r="N891" i="11"/>
  <c r="O891" i="11" s="1"/>
  <c r="N896" i="11"/>
  <c r="O896" i="11" s="1"/>
  <c r="N899" i="11"/>
  <c r="O899" i="11" s="1"/>
  <c r="N904" i="11"/>
  <c r="O904" i="11" s="1"/>
  <c r="N907" i="11"/>
  <c r="O907" i="11" s="1"/>
  <c r="N912" i="11"/>
  <c r="O912" i="11" s="1"/>
  <c r="N915" i="11"/>
  <c r="O915" i="11" s="1"/>
  <c r="N920" i="11"/>
  <c r="O920" i="11" s="1"/>
  <c r="N923" i="11"/>
  <c r="O923" i="11" s="1"/>
  <c r="N928" i="11"/>
  <c r="O928" i="11" s="1"/>
  <c r="N931" i="11"/>
  <c r="O931" i="11" s="1"/>
  <c r="N936" i="11"/>
  <c r="O936" i="11" s="1"/>
  <c r="N944" i="11"/>
  <c r="O944" i="11" s="1"/>
  <c r="N842" i="11"/>
  <c r="O842" i="11" s="1"/>
  <c r="N846" i="11"/>
  <c r="O846" i="11" s="1"/>
  <c r="N850" i="11"/>
  <c r="O850" i="11" s="1"/>
  <c r="N854" i="11"/>
  <c r="O854" i="11" s="1"/>
  <c r="N858" i="11"/>
  <c r="O858" i="11" s="1"/>
  <c r="N862" i="11"/>
  <c r="O862" i="11" s="1"/>
  <c r="N866" i="11"/>
  <c r="O866" i="11" s="1"/>
  <c r="N835" i="11"/>
  <c r="O835" i="11" s="1"/>
  <c r="N839" i="11"/>
  <c r="O839" i="11" s="1"/>
  <c r="N843" i="11"/>
  <c r="O843" i="11" s="1"/>
  <c r="N847" i="11"/>
  <c r="O847" i="11" s="1"/>
  <c r="N851" i="11"/>
  <c r="O851" i="11" s="1"/>
  <c r="N855" i="11"/>
  <c r="O855" i="11" s="1"/>
  <c r="N859" i="11"/>
  <c r="O859" i="11" s="1"/>
  <c r="N863" i="11"/>
  <c r="O863" i="11" s="1"/>
  <c r="N867" i="11"/>
  <c r="O867" i="11" s="1"/>
  <c r="N871" i="11"/>
  <c r="O871" i="11" s="1"/>
  <c r="N876" i="11"/>
  <c r="O876" i="11" s="1"/>
  <c r="N879" i="11"/>
  <c r="O879" i="11" s="1"/>
  <c r="N884" i="11"/>
  <c r="O884" i="11" s="1"/>
  <c r="N887" i="11"/>
  <c r="O887" i="11" s="1"/>
  <c r="N892" i="11"/>
  <c r="O892" i="11" s="1"/>
  <c r="N895" i="11"/>
  <c r="O895" i="11" s="1"/>
  <c r="N900" i="11"/>
  <c r="O900" i="11" s="1"/>
  <c r="N903" i="11"/>
  <c r="O903" i="11" s="1"/>
  <c r="N908" i="11"/>
  <c r="O908" i="11" s="1"/>
  <c r="N911" i="11"/>
  <c r="O911" i="11" s="1"/>
  <c r="N916" i="11"/>
  <c r="O916" i="11" s="1"/>
  <c r="N924" i="11"/>
  <c r="O924" i="11" s="1"/>
  <c r="N932" i="11"/>
  <c r="O932" i="11" s="1"/>
  <c r="N956" i="11"/>
  <c r="O956" i="11" s="1"/>
  <c r="N960" i="11"/>
  <c r="O960" i="11" s="1"/>
  <c r="N967" i="11"/>
  <c r="O967" i="11" s="1"/>
  <c r="N870" i="11"/>
  <c r="O870" i="11" s="1"/>
  <c r="N874" i="11"/>
  <c r="O874" i="11" s="1"/>
  <c r="N878" i="11"/>
  <c r="O878" i="11" s="1"/>
  <c r="N882" i="11"/>
  <c r="O882" i="11" s="1"/>
  <c r="N886" i="11"/>
  <c r="O886" i="11" s="1"/>
  <c r="N890" i="11"/>
  <c r="O890" i="11" s="1"/>
  <c r="N894" i="11"/>
  <c r="O894" i="11" s="1"/>
  <c r="N898" i="11"/>
  <c r="O898" i="11" s="1"/>
  <c r="N902" i="11"/>
  <c r="O902" i="11" s="1"/>
  <c r="N906" i="11"/>
  <c r="O906" i="11" s="1"/>
  <c r="N910" i="11"/>
  <c r="O910" i="11" s="1"/>
  <c r="N914" i="11"/>
  <c r="O914" i="11" s="1"/>
  <c r="N918" i="11"/>
  <c r="O918" i="11" s="1"/>
  <c r="N922" i="11"/>
  <c r="O922" i="11" s="1"/>
  <c r="N926" i="11"/>
  <c r="O926" i="11" s="1"/>
  <c r="N930" i="11"/>
  <c r="O930" i="11" s="1"/>
  <c r="N934" i="11"/>
  <c r="O934" i="11" s="1"/>
  <c r="N938" i="11"/>
  <c r="O938" i="11" s="1"/>
  <c r="N941" i="11"/>
  <c r="O941" i="11" s="1"/>
  <c r="N945" i="11"/>
  <c r="O945" i="11" s="1"/>
  <c r="N949" i="11"/>
  <c r="O949" i="11" s="1"/>
  <c r="N953" i="11"/>
  <c r="O953" i="11" s="1"/>
  <c r="N957" i="11"/>
  <c r="O957" i="11" s="1"/>
  <c r="N961" i="11"/>
  <c r="O961" i="11" s="1"/>
  <c r="N964" i="11"/>
  <c r="O964" i="11" s="1"/>
  <c r="N873" i="11"/>
  <c r="O873" i="11" s="1"/>
  <c r="N877" i="11"/>
  <c r="O877" i="11" s="1"/>
  <c r="N881" i="11"/>
  <c r="O881" i="11" s="1"/>
  <c r="N885" i="11"/>
  <c r="O885" i="11" s="1"/>
  <c r="N889" i="11"/>
  <c r="O889" i="11" s="1"/>
  <c r="N893" i="11"/>
  <c r="O893" i="11" s="1"/>
  <c r="N897" i="11"/>
  <c r="O897" i="11" s="1"/>
  <c r="N901" i="11"/>
  <c r="O901" i="11" s="1"/>
  <c r="N905" i="11"/>
  <c r="O905" i="11" s="1"/>
  <c r="N909" i="11"/>
  <c r="O909" i="11" s="1"/>
  <c r="N913" i="11"/>
  <c r="O913" i="11" s="1"/>
  <c r="N917" i="11"/>
  <c r="O917" i="11" s="1"/>
  <c r="N921" i="11"/>
  <c r="O921" i="11" s="1"/>
  <c r="N925" i="11"/>
  <c r="O925" i="11" s="1"/>
  <c r="N929" i="11"/>
  <c r="O929" i="11" s="1"/>
  <c r="N933" i="11"/>
  <c r="O933" i="11" s="1"/>
  <c r="N937" i="11"/>
  <c r="O937" i="11" s="1"/>
  <c r="N942" i="11"/>
  <c r="O942" i="11" s="1"/>
  <c r="N946" i="11"/>
  <c r="O946" i="11" s="1"/>
  <c r="N950" i="11"/>
  <c r="O950" i="11" s="1"/>
  <c r="N1022" i="11"/>
  <c r="O1022" i="11" s="1"/>
  <c r="N1024" i="11"/>
  <c r="O1024" i="11" s="1"/>
  <c r="N1102" i="11"/>
  <c r="O1102" i="11" s="1"/>
  <c r="N1162" i="11" l="1"/>
  <c r="S1069" i="8" l="1"/>
  <c r="U1069" i="8" s="1"/>
  <c r="S1068" i="8"/>
  <c r="U1068" i="8" s="1"/>
  <c r="S1067" i="8"/>
  <c r="U1067" i="8" s="1"/>
  <c r="S1066" i="8"/>
  <c r="U1066" i="8" s="1"/>
  <c r="S1065" i="8"/>
  <c r="U1065" i="8" s="1"/>
  <c r="S1064" i="8"/>
  <c r="U1064" i="8" s="1"/>
  <c r="S1063" i="8"/>
  <c r="U1063" i="8" s="1"/>
  <c r="S1062" i="8"/>
  <c r="U1062" i="8" s="1"/>
  <c r="S1061" i="8"/>
  <c r="U1061" i="8" s="1"/>
  <c r="S1060" i="8"/>
  <c r="U1060" i="8" s="1"/>
  <c r="S1059" i="8"/>
  <c r="U1059" i="8" s="1"/>
  <c r="S1058" i="8"/>
  <c r="U1058" i="8" s="1"/>
  <c r="S1057" i="8"/>
  <c r="U1057" i="8" s="1"/>
  <c r="S1056" i="8"/>
  <c r="U1056" i="8" s="1"/>
  <c r="S1055" i="8"/>
  <c r="U1055" i="8" s="1"/>
  <c r="S1054" i="8"/>
  <c r="U1054" i="8" s="1"/>
  <c r="S1053" i="8"/>
  <c r="U1053" i="8" s="1"/>
  <c r="S1052" i="8"/>
  <c r="U1052" i="8" s="1"/>
  <c r="S1051" i="8"/>
  <c r="U1051" i="8" s="1"/>
  <c r="S1050" i="8"/>
  <c r="U1050" i="8" s="1"/>
  <c r="S1049" i="8"/>
  <c r="U1049" i="8" s="1"/>
  <c r="S1048" i="8"/>
  <c r="U1048" i="8" s="1"/>
  <c r="S1047" i="8"/>
  <c r="U1047" i="8" s="1"/>
  <c r="S1046" i="8"/>
  <c r="U1046" i="8" s="1"/>
  <c r="S1045" i="8"/>
  <c r="U1045" i="8" s="1"/>
  <c r="S1044" i="8"/>
  <c r="U1044" i="8" s="1"/>
  <c r="S1043" i="8"/>
  <c r="U1043" i="8" s="1"/>
  <c r="S1042" i="8"/>
  <c r="U1042" i="8" s="1"/>
  <c r="S1041" i="8"/>
  <c r="U1041" i="8" s="1"/>
  <c r="S1040" i="8"/>
  <c r="U1040" i="8" s="1"/>
  <c r="S1039" i="8"/>
  <c r="U1039" i="8" s="1"/>
  <c r="S1038" i="8"/>
  <c r="U1038" i="8" s="1"/>
  <c r="S1037" i="8"/>
  <c r="U1037" i="8" s="1"/>
  <c r="S1036" i="8"/>
  <c r="U1036" i="8" s="1"/>
  <c r="S1035" i="8"/>
  <c r="U1035" i="8" s="1"/>
  <c r="S1034" i="8"/>
  <c r="U1034" i="8" s="1"/>
  <c r="S1033" i="8"/>
  <c r="U1033" i="8" s="1"/>
  <c r="S1032" i="8"/>
  <c r="U1032" i="8" s="1"/>
  <c r="S1031" i="8"/>
  <c r="U1031" i="8" s="1"/>
  <c r="S1030" i="8"/>
  <c r="U1030" i="8" s="1"/>
  <c r="S1029" i="8"/>
  <c r="U1029" i="8" s="1"/>
  <c r="S1028" i="8"/>
  <c r="U1028" i="8" s="1"/>
  <c r="S1027" i="8"/>
  <c r="U1027" i="8" s="1"/>
  <c r="S1026" i="8"/>
  <c r="U1026" i="8" s="1"/>
  <c r="S1025" i="8"/>
  <c r="U1025" i="8" s="1"/>
  <c r="S1024" i="8"/>
  <c r="U1024" i="8" s="1"/>
  <c r="S1023" i="8"/>
  <c r="U1023" i="8" s="1"/>
  <c r="S1022" i="8"/>
  <c r="U1022" i="8" s="1"/>
  <c r="S1021" i="8"/>
  <c r="U1021" i="8" s="1"/>
  <c r="S1020" i="8"/>
  <c r="U1020" i="8" s="1"/>
  <c r="S1019" i="8"/>
  <c r="U1019" i="8" s="1"/>
  <c r="S1018" i="8"/>
  <c r="U1018" i="8" s="1"/>
  <c r="S1017" i="8"/>
  <c r="U1017" i="8" s="1"/>
  <c r="S1016" i="8"/>
  <c r="U1016" i="8" s="1"/>
  <c r="S1015" i="8"/>
  <c r="U1015" i="8" s="1"/>
  <c r="S1014" i="8"/>
  <c r="U1014" i="8" s="1"/>
  <c r="S1013" i="8"/>
  <c r="U1013" i="8" s="1"/>
  <c r="S1012" i="8"/>
  <c r="U1012" i="8" s="1"/>
  <c r="S1011" i="8"/>
  <c r="U1011" i="8" s="1"/>
  <c r="S1010" i="8"/>
  <c r="U1010" i="8" s="1"/>
  <c r="S1009" i="8"/>
  <c r="U1009" i="8" s="1"/>
  <c r="S1008" i="8"/>
  <c r="U1008" i="8" s="1"/>
  <c r="S1007" i="8"/>
  <c r="U1007" i="8" s="1"/>
  <c r="S1006" i="8"/>
  <c r="U1006" i="8" s="1"/>
  <c r="S1005" i="8"/>
  <c r="U1005" i="8" s="1"/>
  <c r="S1004" i="8"/>
  <c r="U1004" i="8" s="1"/>
  <c r="S1003" i="8"/>
  <c r="U1003" i="8" s="1"/>
  <c r="S1002" i="8"/>
  <c r="U1002" i="8" s="1"/>
  <c r="S1001" i="8"/>
  <c r="U1001" i="8" s="1"/>
  <c r="S1000" i="8"/>
  <c r="U1000" i="8" s="1"/>
  <c r="S999" i="8"/>
  <c r="U999" i="8" s="1"/>
  <c r="S998" i="8"/>
  <c r="U998" i="8" s="1"/>
  <c r="S997" i="8"/>
  <c r="U997" i="8" s="1"/>
  <c r="S996" i="8"/>
  <c r="U996" i="8" s="1"/>
  <c r="S995" i="8"/>
  <c r="U995" i="8" s="1"/>
  <c r="S994" i="8"/>
  <c r="U994" i="8" s="1"/>
  <c r="S993" i="8"/>
  <c r="U993" i="8" s="1"/>
  <c r="S992" i="8"/>
  <c r="U992" i="8" s="1"/>
  <c r="S991" i="8"/>
  <c r="U991" i="8" s="1"/>
  <c r="S990" i="8"/>
  <c r="U990" i="8" s="1"/>
  <c r="S989" i="8"/>
  <c r="U989" i="8" s="1"/>
  <c r="S988" i="8"/>
  <c r="U988" i="8" s="1"/>
  <c r="S987" i="8"/>
  <c r="U987" i="8" s="1"/>
  <c r="S986" i="8"/>
  <c r="U986" i="8" s="1"/>
  <c r="S985" i="8"/>
  <c r="U985" i="8" s="1"/>
  <c r="S984" i="8"/>
  <c r="U984" i="8" s="1"/>
  <c r="S983" i="8"/>
  <c r="U983" i="8" s="1"/>
  <c r="S982" i="8"/>
  <c r="U982" i="8" s="1"/>
  <c r="S981" i="8"/>
  <c r="U981" i="8" s="1"/>
  <c r="S980" i="8"/>
  <c r="U980" i="8" s="1"/>
  <c r="S979" i="8"/>
  <c r="U979" i="8" s="1"/>
  <c r="S978" i="8"/>
  <c r="U978" i="8" s="1"/>
  <c r="S977" i="8"/>
  <c r="U977" i="8" s="1"/>
  <c r="S976" i="8"/>
  <c r="U976" i="8" s="1"/>
  <c r="S975" i="8"/>
  <c r="U975" i="8" s="1"/>
  <c r="S974" i="8"/>
  <c r="U974" i="8" s="1"/>
  <c r="S973" i="8"/>
  <c r="U973" i="8" s="1"/>
  <c r="S972" i="8"/>
  <c r="U972" i="8" s="1"/>
  <c r="S971" i="8"/>
  <c r="U971" i="8" s="1"/>
  <c r="S970" i="8"/>
  <c r="U970" i="8" s="1"/>
  <c r="S969" i="8"/>
  <c r="U969" i="8" s="1"/>
  <c r="S968" i="8"/>
  <c r="U968" i="8" s="1"/>
  <c r="S967" i="8"/>
  <c r="U967" i="8" s="1"/>
  <c r="S966" i="8"/>
  <c r="U966" i="8" s="1"/>
  <c r="S965" i="8"/>
  <c r="U965" i="8" s="1"/>
  <c r="S964" i="8"/>
  <c r="U964" i="8" s="1"/>
  <c r="S963" i="8"/>
  <c r="U963" i="8" s="1"/>
  <c r="S962" i="8"/>
  <c r="U962" i="8" s="1"/>
  <c r="S961" i="8"/>
  <c r="U961" i="8" s="1"/>
  <c r="S960" i="8"/>
  <c r="U960" i="8" s="1"/>
  <c r="S959" i="8"/>
  <c r="U959" i="8" s="1"/>
  <c r="S958" i="8"/>
  <c r="U958" i="8" s="1"/>
  <c r="S957" i="8"/>
  <c r="U957" i="8" s="1"/>
  <c r="S956" i="8"/>
  <c r="U956" i="8" s="1"/>
  <c r="S955" i="8"/>
  <c r="U955" i="8" s="1"/>
  <c r="S954" i="8"/>
  <c r="U954" i="8" s="1"/>
  <c r="S953" i="8"/>
  <c r="U953" i="8" s="1"/>
  <c r="U952" i="8"/>
  <c r="S952" i="8"/>
  <c r="S951" i="8"/>
  <c r="U951" i="8" s="1"/>
  <c r="S950" i="8"/>
  <c r="U950" i="8" s="1"/>
  <c r="S949" i="8"/>
  <c r="U949" i="8" s="1"/>
  <c r="S948" i="8"/>
  <c r="U948" i="8" s="1"/>
  <c r="S947" i="8"/>
  <c r="U947" i="8" s="1"/>
  <c r="S946" i="8"/>
  <c r="U946" i="8" s="1"/>
  <c r="S945" i="8"/>
  <c r="U945" i="8" s="1"/>
  <c r="S944" i="8"/>
  <c r="U944" i="8" s="1"/>
  <c r="S943" i="8"/>
  <c r="U943" i="8" s="1"/>
  <c r="S942" i="8"/>
  <c r="U942" i="8" s="1"/>
  <c r="S941" i="8"/>
  <c r="U941" i="8" s="1"/>
  <c r="S940" i="8"/>
  <c r="U940" i="8" s="1"/>
  <c r="S939" i="8"/>
  <c r="U939" i="8" s="1"/>
  <c r="S938" i="8"/>
  <c r="U938" i="8" s="1"/>
  <c r="S937" i="8"/>
  <c r="U937" i="8" s="1"/>
  <c r="S936" i="8"/>
  <c r="U936" i="8" s="1"/>
  <c r="S935" i="8"/>
  <c r="U935" i="8" s="1"/>
  <c r="S934" i="8"/>
  <c r="U934" i="8" s="1"/>
  <c r="S933" i="8"/>
  <c r="U933" i="8" s="1"/>
  <c r="S932" i="8"/>
  <c r="U932" i="8" s="1"/>
  <c r="S931" i="8"/>
  <c r="U931" i="8" s="1"/>
  <c r="S930" i="8"/>
  <c r="U930" i="8" s="1"/>
  <c r="S929" i="8"/>
  <c r="U929" i="8" s="1"/>
  <c r="S928" i="8"/>
  <c r="U928" i="8" s="1"/>
  <c r="S927" i="8"/>
  <c r="U927" i="8" s="1"/>
  <c r="S926" i="8"/>
  <c r="U926" i="8" s="1"/>
  <c r="S925" i="8"/>
  <c r="U925" i="8" s="1"/>
  <c r="S924" i="8"/>
  <c r="U924" i="8" s="1"/>
  <c r="S923" i="8"/>
  <c r="U923" i="8" s="1"/>
  <c r="S922" i="8"/>
  <c r="U922" i="8" s="1"/>
  <c r="S921" i="8"/>
  <c r="U921" i="8" s="1"/>
  <c r="U920" i="8"/>
  <c r="S920" i="8"/>
  <c r="S919" i="8"/>
  <c r="U919" i="8" s="1"/>
  <c r="S918" i="8"/>
  <c r="U918" i="8" s="1"/>
  <c r="S917" i="8"/>
  <c r="U917" i="8" s="1"/>
  <c r="S916" i="8"/>
  <c r="U916" i="8" s="1"/>
  <c r="S915" i="8"/>
  <c r="U915" i="8" s="1"/>
  <c r="S914" i="8"/>
  <c r="U914" i="8" s="1"/>
  <c r="S913" i="8"/>
  <c r="U913" i="8" s="1"/>
  <c r="S912" i="8"/>
  <c r="U912" i="8" s="1"/>
  <c r="S911" i="8"/>
  <c r="U911" i="8" s="1"/>
  <c r="S910" i="8"/>
  <c r="U910" i="8" s="1"/>
  <c r="S909" i="8"/>
  <c r="U909" i="8" s="1"/>
  <c r="S908" i="8"/>
  <c r="U908" i="8" s="1"/>
  <c r="S907" i="8"/>
  <c r="U907" i="8" s="1"/>
  <c r="S906" i="8"/>
  <c r="U906" i="8" s="1"/>
  <c r="S905" i="8"/>
  <c r="U905" i="8" s="1"/>
  <c r="U904" i="8"/>
  <c r="S904" i="8"/>
  <c r="S903" i="8"/>
  <c r="U903" i="8" s="1"/>
  <c r="S902" i="8"/>
  <c r="U902" i="8" s="1"/>
  <c r="S901" i="8"/>
  <c r="U901" i="8" s="1"/>
  <c r="S900" i="8"/>
  <c r="U900" i="8" s="1"/>
  <c r="U899" i="8"/>
  <c r="S899" i="8"/>
  <c r="S898" i="8"/>
  <c r="U898" i="8" s="1"/>
  <c r="S897" i="8"/>
  <c r="U897" i="8" s="1"/>
  <c r="S896" i="8"/>
  <c r="U896" i="8" s="1"/>
  <c r="U895" i="8"/>
  <c r="S895" i="8"/>
  <c r="S894" i="8"/>
  <c r="U894" i="8" s="1"/>
  <c r="S893" i="8"/>
  <c r="U893" i="8" s="1"/>
  <c r="S892" i="8"/>
  <c r="U892" i="8" s="1"/>
  <c r="U891" i="8"/>
  <c r="S891" i="8"/>
  <c r="S890" i="8"/>
  <c r="U890" i="8" s="1"/>
  <c r="S889" i="8"/>
  <c r="U889" i="8" s="1"/>
  <c r="S888" i="8"/>
  <c r="U888" i="8" s="1"/>
  <c r="U887" i="8"/>
  <c r="S887" i="8"/>
  <c r="S886" i="8"/>
  <c r="U886" i="8" s="1"/>
  <c r="S885" i="8"/>
  <c r="U885" i="8" s="1"/>
  <c r="S884" i="8"/>
  <c r="U884" i="8" s="1"/>
  <c r="U883" i="8"/>
  <c r="S883" i="8"/>
  <c r="S882" i="8"/>
  <c r="U882" i="8" s="1"/>
  <c r="S881" i="8"/>
  <c r="U881" i="8" s="1"/>
  <c r="S880" i="8"/>
  <c r="U880" i="8" s="1"/>
  <c r="S879" i="8"/>
  <c r="U879" i="8" s="1"/>
  <c r="S878" i="8"/>
  <c r="U878" i="8" s="1"/>
  <c r="S877" i="8"/>
  <c r="U877" i="8" s="1"/>
  <c r="S876" i="8"/>
  <c r="U876" i="8" s="1"/>
  <c r="U875" i="8"/>
  <c r="S875" i="8"/>
  <c r="S874" i="8"/>
  <c r="U874" i="8" s="1"/>
  <c r="U873" i="8"/>
  <c r="S873" i="8"/>
  <c r="S872" i="8"/>
  <c r="U872" i="8" s="1"/>
  <c r="S871" i="8"/>
  <c r="U871" i="8" s="1"/>
  <c r="S870" i="8"/>
  <c r="U870" i="8" s="1"/>
  <c r="S869" i="8"/>
  <c r="U869" i="8" s="1"/>
  <c r="S868" i="8"/>
  <c r="U868" i="8" s="1"/>
  <c r="U867" i="8"/>
  <c r="S867" i="8"/>
  <c r="S866" i="8"/>
  <c r="U866" i="8" s="1"/>
  <c r="U865" i="8"/>
  <c r="S865" i="8"/>
  <c r="S864" i="8"/>
  <c r="U864" i="8" s="1"/>
  <c r="S863" i="8"/>
  <c r="U863" i="8" s="1"/>
  <c r="S862" i="8"/>
  <c r="U862" i="8" s="1"/>
  <c r="S861" i="8"/>
  <c r="U861" i="8" s="1"/>
  <c r="S860" i="8"/>
  <c r="U860" i="8" s="1"/>
  <c r="U859" i="8"/>
  <c r="S859" i="8"/>
  <c r="S858" i="8"/>
  <c r="U858" i="8" s="1"/>
  <c r="U857" i="8"/>
  <c r="S857" i="8"/>
  <c r="S856" i="8"/>
  <c r="U856" i="8" s="1"/>
  <c r="S855" i="8"/>
  <c r="U855" i="8" s="1"/>
  <c r="S854" i="8"/>
  <c r="U854" i="8" s="1"/>
  <c r="S853" i="8"/>
  <c r="U853" i="8" s="1"/>
  <c r="S852" i="8"/>
  <c r="U852" i="8" s="1"/>
  <c r="U851" i="8"/>
  <c r="S851" i="8"/>
  <c r="S850" i="8"/>
  <c r="U850" i="8" s="1"/>
  <c r="U849" i="8"/>
  <c r="S849" i="8"/>
  <c r="S848" i="8"/>
  <c r="U848" i="8" s="1"/>
  <c r="S847" i="8"/>
  <c r="U847" i="8" s="1"/>
  <c r="S846" i="8"/>
  <c r="U846" i="8" s="1"/>
  <c r="U845" i="8"/>
  <c r="S845" i="8"/>
  <c r="S844" i="8"/>
  <c r="U844" i="8" s="1"/>
  <c r="U843" i="8"/>
  <c r="S843" i="8"/>
  <c r="S842" i="8"/>
  <c r="U842" i="8" s="1"/>
  <c r="U841" i="8"/>
  <c r="S841" i="8"/>
  <c r="S840" i="8"/>
  <c r="U840" i="8" s="1"/>
  <c r="S839" i="8"/>
  <c r="U839" i="8" s="1"/>
  <c r="S838" i="8"/>
  <c r="U838" i="8" s="1"/>
  <c r="U837" i="8"/>
  <c r="S837" i="8"/>
  <c r="S836" i="8"/>
  <c r="U836" i="8" s="1"/>
  <c r="U835" i="8"/>
  <c r="S835" i="8"/>
  <c r="S834" i="8"/>
  <c r="U834" i="8" s="1"/>
  <c r="S833" i="8"/>
  <c r="U833" i="8" s="1"/>
  <c r="S832" i="8"/>
  <c r="U832" i="8" s="1"/>
  <c r="S831" i="8"/>
  <c r="U831" i="8" s="1"/>
  <c r="S830" i="8"/>
  <c r="U830" i="8" s="1"/>
  <c r="S829" i="8"/>
  <c r="U829" i="8" s="1"/>
  <c r="S828" i="8"/>
  <c r="U828" i="8" s="1"/>
  <c r="S827" i="8"/>
  <c r="U827" i="8" s="1"/>
  <c r="S826" i="8"/>
  <c r="U826" i="8" s="1"/>
  <c r="U825" i="8"/>
  <c r="S825" i="8"/>
  <c r="S824" i="8"/>
  <c r="U824" i="8" s="1"/>
  <c r="S823" i="8"/>
  <c r="U823" i="8" s="1"/>
  <c r="S822" i="8"/>
  <c r="U822" i="8" s="1"/>
  <c r="S821" i="8"/>
  <c r="U821" i="8" s="1"/>
  <c r="S820" i="8"/>
  <c r="U820" i="8" s="1"/>
  <c r="U819" i="8"/>
  <c r="S819" i="8"/>
  <c r="S818" i="8"/>
  <c r="U818" i="8" s="1"/>
  <c r="U817" i="8"/>
  <c r="S817" i="8"/>
  <c r="S816" i="8"/>
  <c r="U816" i="8" s="1"/>
  <c r="S815" i="8"/>
  <c r="U815" i="8" s="1"/>
  <c r="S814" i="8"/>
  <c r="U814" i="8" s="1"/>
  <c r="U813" i="8"/>
  <c r="S813" i="8"/>
  <c r="S812" i="8"/>
  <c r="U812" i="8" s="1"/>
  <c r="U811" i="8"/>
  <c r="S811" i="8"/>
  <c r="S810" i="8"/>
  <c r="U810" i="8" s="1"/>
  <c r="U809" i="8"/>
  <c r="S809" i="8"/>
  <c r="S808" i="8"/>
  <c r="U808" i="8" s="1"/>
  <c r="S807" i="8"/>
  <c r="U807" i="8" s="1"/>
  <c r="S806" i="8"/>
  <c r="U806" i="8" s="1"/>
  <c r="S805" i="8"/>
  <c r="U805" i="8" s="1"/>
  <c r="S804" i="8"/>
  <c r="U804" i="8" s="1"/>
  <c r="U803" i="8"/>
  <c r="S803" i="8"/>
  <c r="S802" i="8"/>
  <c r="U802" i="8" s="1"/>
  <c r="S801" i="8"/>
  <c r="U801" i="8" s="1"/>
  <c r="S800" i="8"/>
  <c r="U800" i="8" s="1"/>
  <c r="S799" i="8"/>
  <c r="U799" i="8" s="1"/>
  <c r="S798" i="8"/>
  <c r="U798" i="8" s="1"/>
  <c r="S797" i="8"/>
  <c r="U797" i="8" s="1"/>
  <c r="S796" i="8"/>
  <c r="U796" i="8" s="1"/>
  <c r="S795" i="8"/>
  <c r="U795" i="8" s="1"/>
  <c r="S794" i="8"/>
  <c r="U794" i="8" s="1"/>
  <c r="U793" i="8"/>
  <c r="S793" i="8"/>
  <c r="S792" i="8"/>
  <c r="U792" i="8" s="1"/>
  <c r="S791" i="8"/>
  <c r="U791" i="8" s="1"/>
  <c r="S790" i="8"/>
  <c r="U790" i="8" s="1"/>
  <c r="S789" i="8"/>
  <c r="U789" i="8" s="1"/>
  <c r="S788" i="8"/>
  <c r="U788" i="8" s="1"/>
  <c r="U787" i="8"/>
  <c r="S787" i="8"/>
  <c r="S786" i="8"/>
  <c r="U786" i="8" s="1"/>
  <c r="U785" i="8"/>
  <c r="S785" i="8"/>
  <c r="S784" i="8"/>
  <c r="U784" i="8" s="1"/>
  <c r="S783" i="8"/>
  <c r="U783" i="8" s="1"/>
  <c r="S782" i="8"/>
  <c r="U782" i="8" s="1"/>
  <c r="U781" i="8"/>
  <c r="S781" i="8"/>
  <c r="S780" i="8"/>
  <c r="U780" i="8" s="1"/>
  <c r="U779" i="8"/>
  <c r="S779" i="8"/>
  <c r="S778" i="8"/>
  <c r="U778" i="8" s="1"/>
  <c r="U777" i="8"/>
  <c r="S777" i="8"/>
  <c r="S776" i="8"/>
  <c r="U776" i="8" s="1"/>
  <c r="S775" i="8"/>
  <c r="U775" i="8" s="1"/>
  <c r="S774" i="8"/>
  <c r="U774" i="8" s="1"/>
  <c r="S773" i="8"/>
  <c r="U773" i="8" s="1"/>
  <c r="S772" i="8"/>
  <c r="U772" i="8" s="1"/>
  <c r="S771" i="8"/>
  <c r="U771" i="8" s="1"/>
  <c r="S770" i="8"/>
  <c r="U770" i="8" s="1"/>
  <c r="S769" i="8"/>
  <c r="U769" i="8" s="1"/>
  <c r="S768" i="8"/>
  <c r="U768" i="8" s="1"/>
  <c r="S767" i="8"/>
  <c r="U767" i="8" s="1"/>
  <c r="S766" i="8"/>
  <c r="U766" i="8" s="1"/>
  <c r="S765" i="8"/>
  <c r="U765" i="8" s="1"/>
  <c r="S764" i="8"/>
  <c r="U764" i="8" s="1"/>
  <c r="S763" i="8"/>
  <c r="U763" i="8" s="1"/>
  <c r="S762" i="8"/>
  <c r="U762" i="8" s="1"/>
  <c r="S761" i="8"/>
  <c r="U761" i="8" s="1"/>
  <c r="S760" i="8"/>
  <c r="U760" i="8" s="1"/>
  <c r="S759" i="8"/>
  <c r="U759" i="8" s="1"/>
  <c r="S758" i="8"/>
  <c r="U758" i="8" s="1"/>
  <c r="S757" i="8"/>
  <c r="U757" i="8" s="1"/>
  <c r="S756" i="8"/>
  <c r="U756" i="8" s="1"/>
  <c r="S755" i="8"/>
  <c r="U755" i="8" s="1"/>
  <c r="U754" i="8"/>
  <c r="S754" i="8"/>
  <c r="S753" i="8"/>
  <c r="U753" i="8" s="1"/>
  <c r="S752" i="8"/>
  <c r="U752" i="8" s="1"/>
  <c r="S751" i="8"/>
  <c r="U751" i="8" s="1"/>
  <c r="U750" i="8"/>
  <c r="S750" i="8"/>
  <c r="S749" i="8"/>
  <c r="U749" i="8" s="1"/>
  <c r="S748" i="8"/>
  <c r="U748" i="8" s="1"/>
  <c r="S747" i="8"/>
  <c r="U747" i="8" s="1"/>
  <c r="U746" i="8"/>
  <c r="S746" i="8"/>
  <c r="S745" i="8"/>
  <c r="U745" i="8" s="1"/>
  <c r="S744" i="8"/>
  <c r="U744" i="8" s="1"/>
  <c r="S743" i="8"/>
  <c r="U743" i="8" s="1"/>
  <c r="S742" i="8"/>
  <c r="U742" i="8" s="1"/>
  <c r="S741" i="8"/>
  <c r="U741" i="8" s="1"/>
  <c r="U740" i="8"/>
  <c r="S740" i="8"/>
  <c r="S739" i="8"/>
  <c r="U739" i="8" s="1"/>
  <c r="S738" i="8"/>
  <c r="U738" i="8" s="1"/>
  <c r="S737" i="8"/>
  <c r="U737" i="8" s="1"/>
  <c r="S736" i="8"/>
  <c r="U736" i="8" s="1"/>
  <c r="S735" i="8"/>
  <c r="U735" i="8" s="1"/>
  <c r="S734" i="8"/>
  <c r="U734" i="8" s="1"/>
  <c r="S733" i="8"/>
  <c r="U733" i="8" s="1"/>
  <c r="U732" i="8"/>
  <c r="S732" i="8"/>
  <c r="S731" i="8"/>
  <c r="U731" i="8" s="1"/>
  <c r="S730" i="8"/>
  <c r="U730" i="8" s="1"/>
  <c r="S729" i="8"/>
  <c r="U729" i="8" s="1"/>
  <c r="S728" i="8"/>
  <c r="U728" i="8" s="1"/>
  <c r="S727" i="8"/>
  <c r="U727" i="8" s="1"/>
  <c r="S726" i="8"/>
  <c r="U726" i="8" s="1"/>
  <c r="S725" i="8"/>
  <c r="U725" i="8" s="1"/>
  <c r="U724" i="8"/>
  <c r="S724" i="8"/>
  <c r="S723" i="8"/>
  <c r="U723" i="8" s="1"/>
  <c r="S722" i="8"/>
  <c r="U722" i="8" s="1"/>
  <c r="S721" i="8"/>
  <c r="U721" i="8" s="1"/>
  <c r="S720" i="8"/>
  <c r="U720" i="8" s="1"/>
  <c r="S719" i="8"/>
  <c r="U719" i="8" s="1"/>
  <c r="S718" i="8"/>
  <c r="U718" i="8" s="1"/>
  <c r="S717" i="8"/>
  <c r="U717" i="8" s="1"/>
  <c r="U716" i="8"/>
  <c r="S716" i="8"/>
  <c r="S715" i="8"/>
  <c r="U715" i="8" s="1"/>
  <c r="S714" i="8"/>
  <c r="U714" i="8" s="1"/>
  <c r="S713" i="8"/>
  <c r="U713" i="8" s="1"/>
  <c r="S712" i="8"/>
  <c r="U712" i="8" s="1"/>
  <c r="S711" i="8"/>
  <c r="U711" i="8" s="1"/>
  <c r="S710" i="8"/>
  <c r="U710" i="8" s="1"/>
  <c r="S709" i="8"/>
  <c r="U709" i="8" s="1"/>
  <c r="U708" i="8"/>
  <c r="S708" i="8"/>
  <c r="S707" i="8"/>
  <c r="U707" i="8" s="1"/>
  <c r="S706" i="8"/>
  <c r="U706" i="8" s="1"/>
  <c r="S705" i="8"/>
  <c r="U705" i="8" s="1"/>
  <c r="S704" i="8"/>
  <c r="U704" i="8" s="1"/>
  <c r="S703" i="8"/>
  <c r="U703" i="8" s="1"/>
  <c r="S702" i="8"/>
  <c r="U702" i="8" s="1"/>
  <c r="S701" i="8"/>
  <c r="U701" i="8" s="1"/>
  <c r="U700" i="8"/>
  <c r="S700" i="8"/>
  <c r="S699" i="8"/>
  <c r="U699" i="8" s="1"/>
  <c r="S698" i="8"/>
  <c r="U698" i="8" s="1"/>
  <c r="S697" i="8"/>
  <c r="U697" i="8" s="1"/>
  <c r="S696" i="8"/>
  <c r="U696" i="8" s="1"/>
  <c r="S695" i="8"/>
  <c r="U695" i="8" s="1"/>
  <c r="S694" i="8"/>
  <c r="U694" i="8" s="1"/>
  <c r="S693" i="8"/>
  <c r="U693" i="8" s="1"/>
  <c r="U692" i="8"/>
  <c r="S692" i="8"/>
  <c r="S691" i="8"/>
  <c r="U691" i="8" s="1"/>
  <c r="S690" i="8"/>
  <c r="U690" i="8" s="1"/>
  <c r="S689" i="8"/>
  <c r="U689" i="8" s="1"/>
  <c r="S688" i="8"/>
  <c r="U688" i="8" s="1"/>
  <c r="S687" i="8"/>
  <c r="U687" i="8" s="1"/>
  <c r="S686" i="8"/>
  <c r="U686" i="8" s="1"/>
  <c r="S685" i="8"/>
  <c r="U685" i="8" s="1"/>
  <c r="U684" i="8"/>
  <c r="S684" i="8"/>
  <c r="S683" i="8"/>
  <c r="U683" i="8" s="1"/>
  <c r="S682" i="8"/>
  <c r="U682" i="8" s="1"/>
  <c r="S681" i="8"/>
  <c r="U681" i="8" s="1"/>
  <c r="S680" i="8"/>
  <c r="U680" i="8" s="1"/>
  <c r="S679" i="8"/>
  <c r="U679" i="8" s="1"/>
  <c r="S678" i="8"/>
  <c r="U678" i="8" s="1"/>
  <c r="S677" i="8"/>
  <c r="U677" i="8" s="1"/>
  <c r="U676" i="8"/>
  <c r="S676" i="8"/>
  <c r="S675" i="8"/>
  <c r="U675" i="8" s="1"/>
  <c r="S674" i="8"/>
  <c r="U674" i="8" s="1"/>
  <c r="S673" i="8"/>
  <c r="U673" i="8" s="1"/>
  <c r="S672" i="8"/>
  <c r="U672" i="8" s="1"/>
  <c r="S671" i="8"/>
  <c r="U671" i="8" s="1"/>
  <c r="S670" i="8"/>
  <c r="U670" i="8" s="1"/>
  <c r="S669" i="8"/>
  <c r="U669" i="8" s="1"/>
  <c r="U668" i="8"/>
  <c r="S668" i="8"/>
  <c r="S667" i="8"/>
  <c r="U667" i="8" s="1"/>
  <c r="S666" i="8"/>
  <c r="U666" i="8" s="1"/>
  <c r="S665" i="8"/>
  <c r="U665" i="8" s="1"/>
  <c r="S664" i="8"/>
  <c r="U664" i="8" s="1"/>
  <c r="S663" i="8"/>
  <c r="U663" i="8" s="1"/>
  <c r="S662" i="8"/>
  <c r="U662" i="8" s="1"/>
  <c r="S661" i="8"/>
  <c r="U661" i="8" s="1"/>
  <c r="U660" i="8"/>
  <c r="S660" i="8"/>
  <c r="S659" i="8"/>
  <c r="U659" i="8" s="1"/>
  <c r="S658" i="8"/>
  <c r="U658" i="8" s="1"/>
  <c r="S657" i="8"/>
  <c r="U657" i="8" s="1"/>
  <c r="S656" i="8"/>
  <c r="U656" i="8" s="1"/>
  <c r="S655" i="8"/>
  <c r="U655" i="8" s="1"/>
  <c r="S654" i="8"/>
  <c r="U654" i="8" s="1"/>
  <c r="S653" i="8"/>
  <c r="U653" i="8" s="1"/>
  <c r="U652" i="8"/>
  <c r="S652" i="8"/>
  <c r="S651" i="8"/>
  <c r="U651" i="8" s="1"/>
  <c r="S650" i="8"/>
  <c r="U650" i="8" s="1"/>
  <c r="S649" i="8"/>
  <c r="U649" i="8" s="1"/>
  <c r="S648" i="8"/>
  <c r="U648" i="8" s="1"/>
  <c r="S647" i="8"/>
  <c r="U647" i="8" s="1"/>
  <c r="S646" i="8"/>
  <c r="U646" i="8" s="1"/>
  <c r="S645" i="8"/>
  <c r="U645" i="8" s="1"/>
  <c r="U644" i="8"/>
  <c r="S644" i="8"/>
  <c r="S643" i="8"/>
  <c r="U643" i="8" s="1"/>
  <c r="S642" i="8"/>
  <c r="U642" i="8" s="1"/>
  <c r="S641" i="8"/>
  <c r="U641" i="8" s="1"/>
  <c r="S640" i="8"/>
  <c r="U640" i="8" s="1"/>
  <c r="S639" i="8"/>
  <c r="U639" i="8" s="1"/>
  <c r="S638" i="8"/>
  <c r="U638" i="8" s="1"/>
  <c r="S637" i="8"/>
  <c r="U637" i="8" s="1"/>
  <c r="U636" i="8"/>
  <c r="S636" i="8"/>
  <c r="S635" i="8"/>
  <c r="U635" i="8" s="1"/>
  <c r="S634" i="8"/>
  <c r="U634" i="8" s="1"/>
  <c r="S633" i="8"/>
  <c r="U633" i="8" s="1"/>
  <c r="S632" i="8"/>
  <c r="U632" i="8" s="1"/>
  <c r="S631" i="8"/>
  <c r="U631" i="8" s="1"/>
  <c r="S630" i="8"/>
  <c r="U630" i="8" s="1"/>
  <c r="S629" i="8"/>
  <c r="U629" i="8" s="1"/>
  <c r="U628" i="8"/>
  <c r="S628" i="8"/>
  <c r="S627" i="8"/>
  <c r="U627" i="8" s="1"/>
  <c r="S626" i="8"/>
  <c r="U626" i="8" s="1"/>
  <c r="S625" i="8"/>
  <c r="U625" i="8" s="1"/>
  <c r="S624" i="8"/>
  <c r="U624" i="8" s="1"/>
  <c r="S623" i="8"/>
  <c r="U623" i="8" s="1"/>
  <c r="S622" i="8"/>
  <c r="U622" i="8" s="1"/>
  <c r="S621" i="8"/>
  <c r="U621" i="8" s="1"/>
  <c r="U620" i="8"/>
  <c r="S620" i="8"/>
  <c r="S619" i="8"/>
  <c r="U619" i="8" s="1"/>
  <c r="S618" i="8"/>
  <c r="U618" i="8" s="1"/>
  <c r="S617" i="8"/>
  <c r="U617" i="8" s="1"/>
  <c r="S616" i="8"/>
  <c r="U616" i="8" s="1"/>
  <c r="S615" i="8"/>
  <c r="U615" i="8" s="1"/>
  <c r="S614" i="8"/>
  <c r="U614" i="8" s="1"/>
  <c r="S613" i="8"/>
  <c r="U613" i="8" s="1"/>
  <c r="U612" i="8"/>
  <c r="S612" i="8"/>
  <c r="S611" i="8"/>
  <c r="U611" i="8" s="1"/>
  <c r="S610" i="8"/>
  <c r="U610" i="8" s="1"/>
  <c r="S609" i="8"/>
  <c r="U609" i="8" s="1"/>
  <c r="S608" i="8"/>
  <c r="U608" i="8" s="1"/>
  <c r="S607" i="8"/>
  <c r="U607" i="8" s="1"/>
  <c r="S606" i="8"/>
  <c r="U606" i="8" s="1"/>
  <c r="S605" i="8"/>
  <c r="U605" i="8" s="1"/>
  <c r="U604" i="8"/>
  <c r="S604" i="8"/>
  <c r="S603" i="8"/>
  <c r="U603" i="8" s="1"/>
  <c r="S602" i="8"/>
  <c r="U602" i="8" s="1"/>
  <c r="S601" i="8"/>
  <c r="U601" i="8" s="1"/>
  <c r="S600" i="8"/>
  <c r="U600" i="8" s="1"/>
  <c r="S599" i="8"/>
  <c r="U599" i="8" s="1"/>
  <c r="S598" i="8"/>
  <c r="U598" i="8" s="1"/>
  <c r="S597" i="8"/>
  <c r="U597" i="8" s="1"/>
  <c r="U596" i="8"/>
  <c r="S596" i="8"/>
  <c r="S595" i="8"/>
  <c r="U595" i="8" s="1"/>
  <c r="S594" i="8"/>
  <c r="U594" i="8" s="1"/>
  <c r="S593" i="8"/>
  <c r="U593" i="8" s="1"/>
  <c r="S592" i="8"/>
  <c r="U592" i="8" s="1"/>
  <c r="S591" i="8"/>
  <c r="U591" i="8" s="1"/>
  <c r="S590" i="8"/>
  <c r="U590" i="8" s="1"/>
  <c r="S589" i="8"/>
  <c r="U589" i="8" s="1"/>
  <c r="U588" i="8"/>
  <c r="S588" i="8"/>
  <c r="S587" i="8"/>
  <c r="U587" i="8" s="1"/>
  <c r="S586" i="8"/>
  <c r="U586" i="8" s="1"/>
  <c r="S585" i="8"/>
  <c r="U585" i="8" s="1"/>
  <c r="S584" i="8"/>
  <c r="U584" i="8" s="1"/>
  <c r="S583" i="8"/>
  <c r="U583" i="8" s="1"/>
  <c r="S582" i="8"/>
  <c r="U582" i="8" s="1"/>
  <c r="S581" i="8"/>
  <c r="U581" i="8" s="1"/>
  <c r="U580" i="8"/>
  <c r="S580" i="8"/>
  <c r="S579" i="8"/>
  <c r="U579" i="8" s="1"/>
  <c r="S578" i="8"/>
  <c r="U578" i="8" s="1"/>
  <c r="S577" i="8"/>
  <c r="U577" i="8" s="1"/>
  <c r="S576" i="8"/>
  <c r="U576" i="8" s="1"/>
  <c r="S575" i="8"/>
  <c r="U575" i="8" s="1"/>
  <c r="S574" i="8"/>
  <c r="U574" i="8" s="1"/>
  <c r="S573" i="8"/>
  <c r="U573" i="8" s="1"/>
  <c r="U572" i="8"/>
  <c r="S572" i="8"/>
  <c r="S571" i="8"/>
  <c r="U571" i="8" s="1"/>
  <c r="S570" i="8"/>
  <c r="U570" i="8" s="1"/>
  <c r="S569" i="8"/>
  <c r="U569" i="8" s="1"/>
  <c r="S568" i="8"/>
  <c r="U568" i="8" s="1"/>
  <c r="S567" i="8"/>
  <c r="U567" i="8" s="1"/>
  <c r="S566" i="8"/>
  <c r="U566" i="8" s="1"/>
  <c r="S565" i="8"/>
  <c r="U565" i="8" s="1"/>
  <c r="U564" i="8"/>
  <c r="S564" i="8"/>
  <c r="S563" i="8"/>
  <c r="U563" i="8" s="1"/>
  <c r="S562" i="8"/>
  <c r="U562" i="8" s="1"/>
  <c r="S561" i="8"/>
  <c r="U561" i="8" s="1"/>
  <c r="S560" i="8"/>
  <c r="U560" i="8" s="1"/>
  <c r="S559" i="8"/>
  <c r="U559" i="8" s="1"/>
  <c r="S558" i="8"/>
  <c r="U558" i="8" s="1"/>
  <c r="S557" i="8"/>
  <c r="U557" i="8" s="1"/>
  <c r="U556" i="8"/>
  <c r="S556" i="8"/>
  <c r="S555" i="8"/>
  <c r="U555" i="8" s="1"/>
  <c r="S554" i="8"/>
  <c r="U554" i="8" s="1"/>
  <c r="S553" i="8"/>
  <c r="U553" i="8" s="1"/>
  <c r="S552" i="8"/>
  <c r="U552" i="8" s="1"/>
  <c r="S551" i="8"/>
  <c r="U551" i="8" s="1"/>
  <c r="S550" i="8"/>
  <c r="U550" i="8" s="1"/>
  <c r="S549" i="8"/>
  <c r="U549" i="8" s="1"/>
  <c r="U548" i="8"/>
  <c r="S548" i="8"/>
  <c r="S547" i="8"/>
  <c r="U547" i="8" s="1"/>
  <c r="S546" i="8"/>
  <c r="U546" i="8" s="1"/>
  <c r="S545" i="8"/>
  <c r="U545" i="8" s="1"/>
  <c r="S544" i="8"/>
  <c r="U544" i="8" s="1"/>
  <c r="S543" i="8"/>
  <c r="U543" i="8" s="1"/>
  <c r="S542" i="8"/>
  <c r="U542" i="8" s="1"/>
  <c r="S541" i="8"/>
  <c r="U541" i="8" s="1"/>
  <c r="U540" i="8"/>
  <c r="S540" i="8"/>
  <c r="S539" i="8"/>
  <c r="U539" i="8" s="1"/>
  <c r="S538" i="8"/>
  <c r="U538" i="8" s="1"/>
  <c r="S537" i="8"/>
  <c r="U537" i="8" s="1"/>
  <c r="S536" i="8"/>
  <c r="U536" i="8" s="1"/>
  <c r="S535" i="8"/>
  <c r="U535" i="8" s="1"/>
  <c r="S534" i="8"/>
  <c r="U534" i="8" s="1"/>
  <c r="S533" i="8"/>
  <c r="U533" i="8" s="1"/>
  <c r="U532" i="8"/>
  <c r="S532" i="8"/>
  <c r="S531" i="8"/>
  <c r="U531" i="8" s="1"/>
  <c r="S530" i="8"/>
  <c r="U530" i="8" s="1"/>
  <c r="S529" i="8"/>
  <c r="U529" i="8" s="1"/>
  <c r="S528" i="8"/>
  <c r="U528" i="8" s="1"/>
  <c r="S527" i="8"/>
  <c r="U527" i="8" s="1"/>
  <c r="S526" i="8"/>
  <c r="U526" i="8" s="1"/>
  <c r="S525" i="8"/>
  <c r="U525" i="8" s="1"/>
  <c r="U524" i="8"/>
  <c r="S524" i="8"/>
  <c r="S523" i="8"/>
  <c r="U523" i="8" s="1"/>
  <c r="S522" i="8"/>
  <c r="U522" i="8" s="1"/>
  <c r="S521" i="8"/>
  <c r="U521" i="8" s="1"/>
  <c r="S520" i="8"/>
  <c r="U520" i="8" s="1"/>
  <c r="S519" i="8"/>
  <c r="U519" i="8" s="1"/>
  <c r="S518" i="8"/>
  <c r="U518" i="8" s="1"/>
  <c r="S517" i="8"/>
  <c r="U517" i="8" s="1"/>
  <c r="U516" i="8"/>
  <c r="S516" i="8"/>
  <c r="S515" i="8"/>
  <c r="U515" i="8" s="1"/>
  <c r="S514" i="8"/>
  <c r="U514" i="8" s="1"/>
  <c r="S513" i="8"/>
  <c r="U513" i="8" s="1"/>
  <c r="S512" i="8"/>
  <c r="U512" i="8" s="1"/>
  <c r="S511" i="8"/>
  <c r="U511" i="8" s="1"/>
  <c r="S510" i="8"/>
  <c r="U510" i="8" s="1"/>
  <c r="S509" i="8"/>
  <c r="U509" i="8" s="1"/>
  <c r="U508" i="8"/>
  <c r="S508" i="8"/>
  <c r="S507" i="8"/>
  <c r="U507" i="8" s="1"/>
  <c r="S506" i="8"/>
  <c r="U506" i="8" s="1"/>
  <c r="S505" i="8"/>
  <c r="U505" i="8" s="1"/>
  <c r="S504" i="8"/>
  <c r="U504" i="8" s="1"/>
  <c r="S503" i="8"/>
  <c r="U503" i="8" s="1"/>
  <c r="S502" i="8"/>
  <c r="U502" i="8" s="1"/>
  <c r="S501" i="8"/>
  <c r="U501" i="8" s="1"/>
  <c r="U500" i="8"/>
  <c r="S500" i="8"/>
  <c r="S499" i="8"/>
  <c r="U499" i="8" s="1"/>
  <c r="S498" i="8"/>
  <c r="U498" i="8" s="1"/>
  <c r="S497" i="8"/>
  <c r="U497" i="8" s="1"/>
  <c r="S496" i="8"/>
  <c r="U496" i="8" s="1"/>
  <c r="S495" i="8"/>
  <c r="U495" i="8" s="1"/>
  <c r="S494" i="8"/>
  <c r="U494" i="8" s="1"/>
  <c r="S493" i="8"/>
  <c r="U493" i="8" s="1"/>
  <c r="U492" i="8"/>
  <c r="S492" i="8"/>
  <c r="S491" i="8"/>
  <c r="U491" i="8" s="1"/>
  <c r="S490" i="8"/>
  <c r="U490" i="8" s="1"/>
  <c r="S489" i="8"/>
  <c r="U489" i="8" s="1"/>
  <c r="S488" i="8"/>
  <c r="U488" i="8" s="1"/>
  <c r="S487" i="8"/>
  <c r="U487" i="8" s="1"/>
  <c r="S486" i="8"/>
  <c r="U486" i="8" s="1"/>
  <c r="S485" i="8"/>
  <c r="U485" i="8" s="1"/>
  <c r="U484" i="8"/>
  <c r="S484" i="8"/>
  <c r="S483" i="8"/>
  <c r="U483" i="8" s="1"/>
  <c r="S482" i="8"/>
  <c r="U482" i="8" s="1"/>
  <c r="S481" i="8"/>
  <c r="U481" i="8" s="1"/>
  <c r="S480" i="8"/>
  <c r="U480" i="8" s="1"/>
  <c r="S479" i="8"/>
  <c r="U479" i="8" s="1"/>
  <c r="S478" i="8"/>
  <c r="U478" i="8" s="1"/>
  <c r="S477" i="8"/>
  <c r="U477" i="8" s="1"/>
  <c r="U476" i="8"/>
  <c r="S476" i="8"/>
  <c r="S475" i="8"/>
  <c r="U475" i="8" s="1"/>
  <c r="S474" i="8"/>
  <c r="U474" i="8" s="1"/>
  <c r="S473" i="8"/>
  <c r="U473" i="8" s="1"/>
  <c r="S472" i="8"/>
  <c r="U472" i="8" s="1"/>
  <c r="S471" i="8"/>
  <c r="U471" i="8" s="1"/>
  <c r="S470" i="8"/>
  <c r="U470" i="8" s="1"/>
  <c r="S469" i="8"/>
  <c r="U469" i="8" s="1"/>
  <c r="U468" i="8"/>
  <c r="S468" i="8"/>
  <c r="S467" i="8"/>
  <c r="U467" i="8" s="1"/>
  <c r="S466" i="8"/>
  <c r="U466" i="8" s="1"/>
  <c r="S465" i="8"/>
  <c r="U465" i="8" s="1"/>
  <c r="S464" i="8"/>
  <c r="U464" i="8" s="1"/>
  <c r="S463" i="8"/>
  <c r="U463" i="8" s="1"/>
  <c r="S462" i="8"/>
  <c r="U462" i="8" s="1"/>
  <c r="S461" i="8"/>
  <c r="U461" i="8" s="1"/>
  <c r="U460" i="8"/>
  <c r="S460" i="8"/>
  <c r="S459" i="8"/>
  <c r="U459" i="8" s="1"/>
  <c r="S458" i="8"/>
  <c r="U458" i="8" s="1"/>
  <c r="S457" i="8"/>
  <c r="U457" i="8" s="1"/>
  <c r="S456" i="8"/>
  <c r="U456" i="8" s="1"/>
  <c r="S455" i="8"/>
  <c r="U455" i="8" s="1"/>
  <c r="S454" i="8"/>
  <c r="U454" i="8" s="1"/>
  <c r="S453" i="8"/>
  <c r="U453" i="8" s="1"/>
  <c r="U452" i="8"/>
  <c r="S452" i="8"/>
  <c r="S451" i="8"/>
  <c r="U451" i="8" s="1"/>
  <c r="S450" i="8"/>
  <c r="U450" i="8" s="1"/>
  <c r="S449" i="8"/>
  <c r="U449" i="8" s="1"/>
  <c r="S448" i="8"/>
  <c r="U448" i="8" s="1"/>
  <c r="S447" i="8"/>
  <c r="U447" i="8" s="1"/>
  <c r="S446" i="8"/>
  <c r="U446" i="8" s="1"/>
  <c r="S445" i="8"/>
  <c r="U445" i="8" s="1"/>
  <c r="U444" i="8"/>
  <c r="S444" i="8"/>
  <c r="S443" i="8"/>
  <c r="U443" i="8" s="1"/>
  <c r="S442" i="8"/>
  <c r="U442" i="8" s="1"/>
  <c r="S441" i="8"/>
  <c r="U441" i="8" s="1"/>
  <c r="S440" i="8"/>
  <c r="U440" i="8" s="1"/>
  <c r="S439" i="8"/>
  <c r="U439" i="8" s="1"/>
  <c r="S438" i="8"/>
  <c r="U438" i="8" s="1"/>
  <c r="S437" i="8"/>
  <c r="U437" i="8" s="1"/>
  <c r="U436" i="8"/>
  <c r="S436" i="8"/>
  <c r="S435" i="8"/>
  <c r="U435" i="8" s="1"/>
  <c r="S434" i="8"/>
  <c r="U434" i="8" s="1"/>
  <c r="S433" i="8"/>
  <c r="U433" i="8" s="1"/>
  <c r="S432" i="8"/>
  <c r="U432" i="8" s="1"/>
  <c r="S431" i="8"/>
  <c r="U431" i="8" s="1"/>
  <c r="S430" i="8"/>
  <c r="U430" i="8" s="1"/>
  <c r="S429" i="8"/>
  <c r="U429" i="8" s="1"/>
  <c r="U428" i="8"/>
  <c r="S428" i="8"/>
  <c r="S427" i="8"/>
  <c r="U427" i="8" s="1"/>
  <c r="S426" i="8"/>
  <c r="U426" i="8" s="1"/>
  <c r="S425" i="8"/>
  <c r="U425" i="8" s="1"/>
  <c r="S424" i="8"/>
  <c r="U424" i="8" s="1"/>
  <c r="S423" i="8"/>
  <c r="U423" i="8" s="1"/>
  <c r="S422" i="8"/>
  <c r="U422" i="8" s="1"/>
  <c r="S421" i="8"/>
  <c r="U421" i="8" s="1"/>
  <c r="U420" i="8"/>
  <c r="S420" i="8"/>
  <c r="S419" i="8"/>
  <c r="U419" i="8" s="1"/>
  <c r="S418" i="8"/>
  <c r="U418" i="8" s="1"/>
  <c r="S417" i="8"/>
  <c r="U417" i="8" s="1"/>
  <c r="S416" i="8"/>
  <c r="U416" i="8" s="1"/>
  <c r="S415" i="8"/>
  <c r="U415" i="8" s="1"/>
  <c r="S414" i="8"/>
  <c r="U414" i="8" s="1"/>
  <c r="U413" i="8"/>
  <c r="S413" i="8"/>
  <c r="S412" i="8"/>
  <c r="U412" i="8" s="1"/>
  <c r="S411" i="8"/>
  <c r="U411" i="8" s="1"/>
  <c r="S410" i="8"/>
  <c r="U410" i="8" s="1"/>
  <c r="U409" i="8"/>
  <c r="S409" i="8"/>
  <c r="S408" i="8"/>
  <c r="U408" i="8" s="1"/>
  <c r="S407" i="8"/>
  <c r="U407" i="8" s="1"/>
  <c r="S406" i="8"/>
  <c r="U406" i="8" s="1"/>
  <c r="U405" i="8"/>
  <c r="S405" i="8"/>
  <c r="S404" i="8"/>
  <c r="U404" i="8" s="1"/>
  <c r="S403" i="8"/>
  <c r="U403" i="8" s="1"/>
  <c r="S402" i="8"/>
  <c r="U402" i="8" s="1"/>
  <c r="S401" i="8"/>
  <c r="U401" i="8" s="1"/>
  <c r="S400" i="8"/>
  <c r="U400" i="8" s="1"/>
  <c r="S399" i="8"/>
  <c r="U399" i="8" s="1"/>
  <c r="S398" i="8"/>
  <c r="U398" i="8" s="1"/>
  <c r="S397" i="8"/>
  <c r="U397" i="8" s="1"/>
  <c r="S396" i="8"/>
  <c r="U396" i="8" s="1"/>
  <c r="S395" i="8"/>
  <c r="U395" i="8" s="1"/>
  <c r="S394" i="8"/>
  <c r="U394" i="8" s="1"/>
  <c r="S393" i="8"/>
  <c r="U393" i="8" s="1"/>
  <c r="S392" i="8"/>
  <c r="U392" i="8" s="1"/>
  <c r="S391" i="8"/>
  <c r="U391" i="8" s="1"/>
  <c r="S390" i="8"/>
  <c r="U390" i="8" s="1"/>
  <c r="S389" i="8"/>
  <c r="U389" i="8" s="1"/>
  <c r="S388" i="8"/>
  <c r="U388" i="8" s="1"/>
  <c r="S387" i="8"/>
  <c r="U387" i="8" s="1"/>
  <c r="S386" i="8"/>
  <c r="U386" i="8" s="1"/>
  <c r="S385" i="8"/>
  <c r="U385" i="8" s="1"/>
  <c r="S384" i="8"/>
  <c r="U384" i="8" s="1"/>
  <c r="S383" i="8"/>
  <c r="U383" i="8" s="1"/>
  <c r="S382" i="8"/>
  <c r="U382" i="8" s="1"/>
  <c r="S381" i="8"/>
  <c r="U381" i="8" s="1"/>
  <c r="S380" i="8"/>
  <c r="U380" i="8" s="1"/>
  <c r="S379" i="8"/>
  <c r="U379" i="8" s="1"/>
  <c r="S378" i="8"/>
  <c r="U378" i="8" s="1"/>
  <c r="S377" i="8"/>
  <c r="U377" i="8" s="1"/>
  <c r="S376" i="8"/>
  <c r="U376" i="8" s="1"/>
  <c r="S375" i="8"/>
  <c r="U375" i="8" s="1"/>
  <c r="S374" i="8"/>
  <c r="U374" i="8" s="1"/>
  <c r="S373" i="8"/>
  <c r="U373" i="8" s="1"/>
  <c r="S372" i="8"/>
  <c r="U372" i="8" s="1"/>
  <c r="S371" i="8"/>
  <c r="U371" i="8" s="1"/>
  <c r="S370" i="8"/>
  <c r="U370" i="8" s="1"/>
  <c r="S369" i="8"/>
  <c r="U369" i="8" s="1"/>
  <c r="S368" i="8"/>
  <c r="U368" i="8" s="1"/>
  <c r="S367" i="8"/>
  <c r="U367" i="8" s="1"/>
  <c r="S366" i="8"/>
  <c r="U366" i="8" s="1"/>
  <c r="S365" i="8"/>
  <c r="U365" i="8" s="1"/>
  <c r="S364" i="8"/>
  <c r="U364" i="8" s="1"/>
  <c r="S363" i="8"/>
  <c r="U363" i="8" s="1"/>
  <c r="S362" i="8"/>
  <c r="U362" i="8" s="1"/>
  <c r="S361" i="8"/>
  <c r="U361" i="8" s="1"/>
  <c r="S360" i="8"/>
  <c r="U360" i="8" s="1"/>
  <c r="S359" i="8"/>
  <c r="U359" i="8" s="1"/>
  <c r="S358" i="8"/>
  <c r="U358" i="8" s="1"/>
  <c r="S357" i="8"/>
  <c r="U357" i="8" s="1"/>
  <c r="S356" i="8"/>
  <c r="U356" i="8" s="1"/>
  <c r="S355" i="8"/>
  <c r="U355" i="8" s="1"/>
  <c r="S354" i="8"/>
  <c r="U354" i="8" s="1"/>
  <c r="S353" i="8"/>
  <c r="U353" i="8" s="1"/>
  <c r="S352" i="8"/>
  <c r="U352" i="8" s="1"/>
  <c r="S351" i="8"/>
  <c r="U351" i="8" s="1"/>
  <c r="S350" i="8"/>
  <c r="U350" i="8" s="1"/>
  <c r="S349" i="8"/>
  <c r="U349" i="8" s="1"/>
  <c r="S348" i="8"/>
  <c r="U348" i="8" s="1"/>
  <c r="S347" i="8"/>
  <c r="U347" i="8" s="1"/>
  <c r="S346" i="8"/>
  <c r="U346" i="8" s="1"/>
  <c r="S345" i="8"/>
  <c r="U345" i="8" s="1"/>
  <c r="S344" i="8"/>
  <c r="U344" i="8" s="1"/>
  <c r="S343" i="8"/>
  <c r="U343" i="8" s="1"/>
  <c r="S342" i="8"/>
  <c r="U342" i="8" s="1"/>
  <c r="S341" i="8"/>
  <c r="U341" i="8" s="1"/>
  <c r="S340" i="8"/>
  <c r="U340" i="8" s="1"/>
  <c r="S339" i="8"/>
  <c r="U339" i="8" s="1"/>
  <c r="S338" i="8"/>
  <c r="U338" i="8" s="1"/>
  <c r="S337" i="8"/>
  <c r="U337" i="8" s="1"/>
  <c r="S336" i="8"/>
  <c r="U336" i="8" s="1"/>
  <c r="S335" i="8"/>
  <c r="U335" i="8" s="1"/>
  <c r="S334" i="8"/>
  <c r="U334" i="8" s="1"/>
  <c r="S333" i="8"/>
  <c r="U333" i="8" s="1"/>
  <c r="S332" i="8"/>
  <c r="U332" i="8" s="1"/>
  <c r="S331" i="8"/>
  <c r="U331" i="8" s="1"/>
  <c r="S330" i="8"/>
  <c r="U330" i="8" s="1"/>
  <c r="S329" i="8"/>
  <c r="U329" i="8" s="1"/>
  <c r="S328" i="8"/>
  <c r="U328" i="8" s="1"/>
  <c r="S327" i="8"/>
  <c r="U327" i="8" s="1"/>
  <c r="U326" i="8"/>
  <c r="S326" i="8"/>
  <c r="S325" i="8"/>
  <c r="U325" i="8" s="1"/>
  <c r="S324" i="8"/>
  <c r="U324" i="8" s="1"/>
  <c r="S323" i="8"/>
  <c r="U323" i="8" s="1"/>
  <c r="U322" i="8"/>
  <c r="S322" i="8"/>
  <c r="S321" i="8"/>
  <c r="U321" i="8" s="1"/>
  <c r="S320" i="8"/>
  <c r="U320" i="8" s="1"/>
  <c r="S319" i="8"/>
  <c r="U319" i="8" s="1"/>
  <c r="S318" i="8"/>
  <c r="U318" i="8" s="1"/>
  <c r="S317" i="8"/>
  <c r="U317" i="8" s="1"/>
  <c r="U316" i="8"/>
  <c r="S316" i="8"/>
  <c r="S315" i="8"/>
  <c r="U315" i="8" s="1"/>
  <c r="S314" i="8"/>
  <c r="U314" i="8" s="1"/>
  <c r="S313" i="8"/>
  <c r="U313" i="8" s="1"/>
  <c r="S312" i="8"/>
  <c r="U312" i="8" s="1"/>
  <c r="S311" i="8"/>
  <c r="U311" i="8" s="1"/>
  <c r="U310" i="8"/>
  <c r="S310" i="8"/>
  <c r="S309" i="8"/>
  <c r="U309" i="8" s="1"/>
  <c r="S308" i="8"/>
  <c r="U308" i="8" s="1"/>
  <c r="S307" i="8"/>
  <c r="U307" i="8" s="1"/>
  <c r="U306" i="8"/>
  <c r="S306" i="8"/>
  <c r="S305" i="8"/>
  <c r="U305" i="8" s="1"/>
  <c r="S304" i="8"/>
  <c r="U304" i="8" s="1"/>
  <c r="S303" i="8"/>
  <c r="U303" i="8" s="1"/>
  <c r="S302" i="8"/>
  <c r="U302" i="8" s="1"/>
  <c r="S301" i="8"/>
  <c r="U301" i="8" s="1"/>
  <c r="U300" i="8"/>
  <c r="S300" i="8"/>
  <c r="S299" i="8"/>
  <c r="U299" i="8" s="1"/>
  <c r="S298" i="8"/>
  <c r="U298" i="8" s="1"/>
  <c r="S297" i="8"/>
  <c r="U297" i="8" s="1"/>
  <c r="S296" i="8"/>
  <c r="U296" i="8" s="1"/>
  <c r="S295" i="8"/>
  <c r="U295" i="8" s="1"/>
  <c r="U294" i="8"/>
  <c r="S294" i="8"/>
  <c r="S293" i="8"/>
  <c r="U293" i="8" s="1"/>
  <c r="S292" i="8"/>
  <c r="U292" i="8" s="1"/>
  <c r="S291" i="8"/>
  <c r="U291" i="8" s="1"/>
  <c r="U290" i="8"/>
  <c r="S290" i="8"/>
  <c r="S289" i="8"/>
  <c r="U289" i="8" s="1"/>
  <c r="S288" i="8"/>
  <c r="U288" i="8" s="1"/>
  <c r="S287" i="8"/>
  <c r="U287" i="8" s="1"/>
  <c r="S286" i="8"/>
  <c r="U286" i="8" s="1"/>
  <c r="S285" i="8"/>
  <c r="U285" i="8" s="1"/>
  <c r="U284" i="8"/>
  <c r="S284" i="8"/>
  <c r="S283" i="8"/>
  <c r="U283" i="8" s="1"/>
  <c r="S282" i="8"/>
  <c r="U282" i="8" s="1"/>
  <c r="S281" i="8"/>
  <c r="U281" i="8" s="1"/>
  <c r="S280" i="8"/>
  <c r="U280" i="8" s="1"/>
  <c r="S279" i="8"/>
  <c r="U279" i="8" s="1"/>
  <c r="U278" i="8"/>
  <c r="S278" i="8"/>
  <c r="U277" i="8"/>
  <c r="S277" i="8"/>
  <c r="U276" i="8"/>
  <c r="S276" i="8"/>
  <c r="U275" i="8"/>
  <c r="S275" i="8"/>
  <c r="U274" i="8"/>
  <c r="S274" i="8"/>
  <c r="U273" i="8"/>
  <c r="S273" i="8"/>
  <c r="U272" i="8"/>
  <c r="S272" i="8"/>
  <c r="U271" i="8"/>
  <c r="S271" i="8"/>
  <c r="U270" i="8"/>
  <c r="S270" i="8"/>
  <c r="U269" i="8"/>
  <c r="S269" i="8"/>
  <c r="U268" i="8"/>
  <c r="S268" i="8"/>
  <c r="U267" i="8"/>
  <c r="S267" i="8"/>
  <c r="U266" i="8"/>
  <c r="S266" i="8"/>
  <c r="S265" i="8"/>
  <c r="U265" i="8" s="1"/>
  <c r="U264" i="8"/>
  <c r="S264" i="8"/>
  <c r="S263" i="8"/>
  <c r="U263" i="8" s="1"/>
  <c r="U262" i="8"/>
  <c r="S262" i="8"/>
  <c r="S261" i="8"/>
  <c r="U261" i="8" s="1"/>
  <c r="S260" i="8"/>
  <c r="U260" i="8" s="1"/>
  <c r="S259" i="8"/>
  <c r="U259" i="8" s="1"/>
  <c r="S258" i="8"/>
  <c r="U258" i="8" s="1"/>
  <c r="U257" i="8"/>
  <c r="S257" i="8"/>
  <c r="S256" i="8"/>
  <c r="U256" i="8" s="1"/>
  <c r="U255" i="8"/>
  <c r="S255" i="8"/>
  <c r="S254" i="8"/>
  <c r="U254" i="8" s="1"/>
  <c r="S253" i="8"/>
  <c r="U253" i="8" s="1"/>
  <c r="S252" i="8"/>
  <c r="U252" i="8" s="1"/>
  <c r="S251" i="8"/>
  <c r="U251" i="8" s="1"/>
  <c r="S250" i="8"/>
  <c r="U250" i="8" s="1"/>
  <c r="U249" i="8"/>
  <c r="S249" i="8"/>
  <c r="S248" i="8"/>
  <c r="U248" i="8" s="1"/>
  <c r="U247" i="8"/>
  <c r="S247" i="8"/>
  <c r="S246" i="8"/>
  <c r="U246" i="8" s="1"/>
  <c r="S245" i="8"/>
  <c r="U245" i="8" s="1"/>
  <c r="S244" i="8"/>
  <c r="U244" i="8" s="1"/>
  <c r="S243" i="8"/>
  <c r="U243" i="8" s="1"/>
  <c r="S242" i="8"/>
  <c r="U242" i="8" s="1"/>
  <c r="U241" i="8"/>
  <c r="S241" i="8"/>
  <c r="S240" i="8"/>
  <c r="U240" i="8" s="1"/>
  <c r="U239" i="8"/>
  <c r="S239" i="8"/>
  <c r="S238" i="8"/>
  <c r="U238" i="8" s="1"/>
  <c r="S237" i="8"/>
  <c r="U237" i="8" s="1"/>
  <c r="S236" i="8"/>
  <c r="U236" i="8" s="1"/>
  <c r="S235" i="8"/>
  <c r="U235" i="8" s="1"/>
  <c r="S234" i="8"/>
  <c r="U234" i="8" s="1"/>
  <c r="U233" i="8"/>
  <c r="S233" i="8"/>
  <c r="S232" i="8"/>
  <c r="U232" i="8" s="1"/>
  <c r="U231" i="8"/>
  <c r="S231" i="8"/>
  <c r="S230" i="8"/>
  <c r="U230" i="8" s="1"/>
  <c r="S229" i="8"/>
  <c r="U229" i="8" s="1"/>
  <c r="S228" i="8"/>
  <c r="U228" i="8" s="1"/>
  <c r="S227" i="8"/>
  <c r="U227" i="8" s="1"/>
  <c r="S226" i="8"/>
  <c r="U226" i="8" s="1"/>
  <c r="U225" i="8"/>
  <c r="S225" i="8"/>
  <c r="S224" i="8"/>
  <c r="U224" i="8" s="1"/>
  <c r="U223" i="8"/>
  <c r="S223" i="8"/>
  <c r="S222" i="8"/>
  <c r="U222" i="8" s="1"/>
  <c r="U221" i="8"/>
  <c r="S221" i="8"/>
  <c r="S220" i="8"/>
  <c r="U220" i="8" s="1"/>
  <c r="S219" i="8"/>
  <c r="U219" i="8" s="1"/>
  <c r="S218" i="8"/>
  <c r="U218" i="8" s="1"/>
  <c r="U217" i="8"/>
  <c r="S217" i="8"/>
  <c r="S216" i="8"/>
  <c r="U216" i="8" s="1"/>
  <c r="S215" i="8"/>
  <c r="U215" i="8" s="1"/>
  <c r="S214" i="8"/>
  <c r="U214" i="8" s="1"/>
  <c r="U213" i="8"/>
  <c r="S213" i="8"/>
  <c r="S212" i="8"/>
  <c r="U212" i="8" s="1"/>
  <c r="S211" i="8"/>
  <c r="U211" i="8" s="1"/>
  <c r="S210" i="8"/>
  <c r="U210" i="8" s="1"/>
  <c r="U209" i="8"/>
  <c r="S209" i="8"/>
  <c r="S208" i="8"/>
  <c r="U208" i="8" s="1"/>
  <c r="S207" i="8"/>
  <c r="U207" i="8" s="1"/>
  <c r="S206" i="8"/>
  <c r="U206" i="8" s="1"/>
  <c r="U205" i="8"/>
  <c r="S205" i="8"/>
  <c r="S204" i="8"/>
  <c r="U204" i="8" s="1"/>
  <c r="S203" i="8"/>
  <c r="U203" i="8" s="1"/>
  <c r="S202" i="8"/>
  <c r="U202" i="8" s="1"/>
  <c r="U201" i="8"/>
  <c r="S201" i="8"/>
  <c r="S200" i="8"/>
  <c r="U200" i="8" s="1"/>
  <c r="S199" i="8"/>
  <c r="U199" i="8" s="1"/>
  <c r="S198" i="8"/>
  <c r="U198" i="8" s="1"/>
  <c r="S197" i="8"/>
  <c r="U197" i="8" s="1"/>
  <c r="S196" i="8"/>
  <c r="U196" i="8" s="1"/>
  <c r="S195" i="8"/>
  <c r="U195" i="8" s="1"/>
  <c r="S194" i="8"/>
  <c r="U194" i="8" s="1"/>
  <c r="U193" i="8"/>
  <c r="S193" i="8"/>
  <c r="S192" i="8"/>
  <c r="U192" i="8" s="1"/>
  <c r="S191" i="8"/>
  <c r="U191" i="8" s="1"/>
  <c r="S190" i="8"/>
  <c r="U190" i="8" s="1"/>
  <c r="U189" i="8"/>
  <c r="S189" i="8"/>
  <c r="S188" i="8"/>
  <c r="U188" i="8" s="1"/>
  <c r="S187" i="8"/>
  <c r="U187" i="8" s="1"/>
  <c r="S186" i="8"/>
  <c r="U186" i="8" s="1"/>
  <c r="U185" i="8"/>
  <c r="S185" i="8"/>
  <c r="S184" i="8"/>
  <c r="U184" i="8" s="1"/>
  <c r="U183" i="8"/>
  <c r="S183" i="8"/>
  <c r="S182" i="8"/>
  <c r="U182" i="8" s="1"/>
  <c r="S181" i="8"/>
  <c r="U181" i="8" s="1"/>
  <c r="S180" i="8"/>
  <c r="U180" i="8" s="1"/>
  <c r="S179" i="8"/>
  <c r="U179" i="8" s="1"/>
  <c r="S178" i="8"/>
  <c r="U178" i="8" s="1"/>
  <c r="U177" i="8"/>
  <c r="S177" i="8"/>
  <c r="S176" i="8"/>
  <c r="U176" i="8" s="1"/>
  <c r="U175" i="8"/>
  <c r="S175" i="8"/>
  <c r="S174" i="8"/>
  <c r="U174" i="8" s="1"/>
  <c r="S173" i="8"/>
  <c r="U173" i="8" s="1"/>
  <c r="S172" i="8"/>
  <c r="U172" i="8" s="1"/>
  <c r="S171" i="8"/>
  <c r="U171" i="8" s="1"/>
  <c r="S170" i="8"/>
  <c r="U170" i="8" s="1"/>
  <c r="U169" i="8"/>
  <c r="S169" i="8"/>
  <c r="S168" i="8"/>
  <c r="U168" i="8" s="1"/>
  <c r="U167" i="8"/>
  <c r="S167" i="8"/>
  <c r="S166" i="8"/>
  <c r="U166" i="8" s="1"/>
  <c r="S165" i="8"/>
  <c r="U165" i="8" s="1"/>
  <c r="S164" i="8"/>
  <c r="U164" i="8" s="1"/>
  <c r="S163" i="8"/>
  <c r="U163" i="8" s="1"/>
  <c r="S162" i="8"/>
  <c r="U162" i="8" s="1"/>
  <c r="U161" i="8"/>
  <c r="S161" i="8"/>
  <c r="S160" i="8"/>
  <c r="U160" i="8" s="1"/>
  <c r="U159" i="8"/>
  <c r="S159" i="8"/>
  <c r="S158" i="8"/>
  <c r="U158" i="8" s="1"/>
  <c r="U157" i="8"/>
  <c r="S157" i="8"/>
  <c r="S156" i="8"/>
  <c r="U156" i="8" s="1"/>
  <c r="S155" i="8"/>
  <c r="U155" i="8" s="1"/>
  <c r="S154" i="8"/>
  <c r="U154" i="8" s="1"/>
  <c r="U153" i="8"/>
  <c r="S153" i="8"/>
  <c r="S152" i="8"/>
  <c r="U152" i="8" s="1"/>
  <c r="U151" i="8"/>
  <c r="S151" i="8"/>
  <c r="S150" i="8"/>
  <c r="U150" i="8" s="1"/>
  <c r="S149" i="8"/>
  <c r="U149" i="8" s="1"/>
  <c r="S148" i="8"/>
  <c r="U148" i="8" s="1"/>
  <c r="S147" i="8"/>
  <c r="U147" i="8" s="1"/>
  <c r="S146" i="8"/>
  <c r="U146" i="8" s="1"/>
  <c r="U145" i="8"/>
  <c r="S145" i="8"/>
  <c r="S144" i="8"/>
  <c r="U144" i="8" s="1"/>
  <c r="U143" i="8"/>
  <c r="S143" i="8"/>
  <c r="S142" i="8"/>
  <c r="U142" i="8" s="1"/>
  <c r="S141" i="8"/>
  <c r="U141" i="8" s="1"/>
  <c r="S140" i="8"/>
  <c r="U140" i="8" s="1"/>
  <c r="S139" i="8"/>
  <c r="U139" i="8" s="1"/>
  <c r="S138" i="8"/>
  <c r="U138" i="8" s="1"/>
  <c r="U137" i="8"/>
  <c r="S137" i="8"/>
  <c r="S136" i="8"/>
  <c r="U136" i="8" s="1"/>
  <c r="U135" i="8"/>
  <c r="S135" i="8"/>
  <c r="S134" i="8"/>
  <c r="U134" i="8" s="1"/>
  <c r="U133" i="8"/>
  <c r="S133" i="8"/>
  <c r="S132" i="8"/>
  <c r="U132" i="8" s="1"/>
  <c r="S131" i="8"/>
  <c r="U131" i="8" s="1"/>
  <c r="S130" i="8"/>
  <c r="U130" i="8" s="1"/>
  <c r="U129" i="8"/>
  <c r="S129" i="8"/>
  <c r="S128" i="8"/>
  <c r="U128" i="8" s="1"/>
  <c r="U127" i="8"/>
  <c r="S127" i="8"/>
  <c r="S126" i="8"/>
  <c r="U126" i="8" s="1"/>
  <c r="U125" i="8"/>
  <c r="S125" i="8"/>
  <c r="S124" i="8"/>
  <c r="U124" i="8" s="1"/>
  <c r="S123" i="8"/>
  <c r="U123" i="8" s="1"/>
  <c r="S122" i="8"/>
  <c r="U122" i="8" s="1"/>
  <c r="U121" i="8"/>
  <c r="S121" i="8"/>
  <c r="S120" i="8"/>
  <c r="U120" i="8" s="1"/>
  <c r="U119" i="8"/>
  <c r="S119" i="8"/>
  <c r="S118" i="8"/>
  <c r="U118" i="8" s="1"/>
  <c r="S117" i="8"/>
  <c r="U117" i="8" s="1"/>
  <c r="S116" i="8"/>
  <c r="U116" i="8" s="1"/>
  <c r="S115" i="8"/>
  <c r="U115" i="8" s="1"/>
  <c r="S114" i="8"/>
  <c r="U114" i="8" s="1"/>
  <c r="U113" i="8"/>
  <c r="S113" i="8"/>
  <c r="S112" i="8"/>
  <c r="U112" i="8" s="1"/>
  <c r="S111" i="8"/>
  <c r="U111" i="8" s="1"/>
  <c r="S110" i="8"/>
  <c r="U110" i="8" s="1"/>
  <c r="S109" i="8"/>
  <c r="U109" i="8" s="1"/>
  <c r="S108" i="8"/>
  <c r="U108" i="8" s="1"/>
  <c r="S107" i="8"/>
  <c r="U107" i="8" s="1"/>
  <c r="S106" i="8"/>
  <c r="U106" i="8" s="1"/>
  <c r="U105" i="8"/>
  <c r="S105" i="8"/>
  <c r="S104" i="8"/>
  <c r="U104" i="8" s="1"/>
  <c r="S103" i="8"/>
  <c r="U103" i="8" s="1"/>
  <c r="S102" i="8"/>
  <c r="U102" i="8" s="1"/>
  <c r="S101" i="8"/>
  <c r="U101" i="8" s="1"/>
  <c r="S100" i="8"/>
  <c r="U100" i="8" s="1"/>
  <c r="S99" i="8"/>
  <c r="U99" i="8" s="1"/>
  <c r="S98" i="8"/>
  <c r="U98" i="8" s="1"/>
  <c r="U97" i="8"/>
  <c r="S97" i="8"/>
  <c r="S96" i="8"/>
  <c r="U96" i="8" s="1"/>
  <c r="S95" i="8"/>
  <c r="U95" i="8" s="1"/>
  <c r="S94" i="8"/>
  <c r="U94" i="8" s="1"/>
  <c r="S93" i="8"/>
  <c r="U93" i="8" s="1"/>
  <c r="S92" i="8"/>
  <c r="U92" i="8" s="1"/>
  <c r="S91" i="8"/>
  <c r="U91" i="8" s="1"/>
  <c r="S90" i="8"/>
  <c r="U90" i="8" s="1"/>
  <c r="U89" i="8"/>
  <c r="S89" i="8"/>
  <c r="S88" i="8"/>
  <c r="U88" i="8" s="1"/>
  <c r="S87" i="8"/>
  <c r="U87" i="8" s="1"/>
  <c r="S86" i="8"/>
  <c r="U86" i="8" s="1"/>
  <c r="S85" i="8"/>
  <c r="U85" i="8" s="1"/>
  <c r="S84" i="8"/>
  <c r="U84" i="8" s="1"/>
  <c r="S83" i="8"/>
  <c r="U83" i="8" s="1"/>
  <c r="S82" i="8"/>
  <c r="U82" i="8" s="1"/>
  <c r="U81" i="8"/>
  <c r="S81" i="8"/>
  <c r="S80" i="8"/>
  <c r="U80" i="8" s="1"/>
  <c r="S79" i="8"/>
  <c r="U79" i="8" s="1"/>
  <c r="S78" i="8"/>
  <c r="U78" i="8" s="1"/>
  <c r="S77" i="8"/>
  <c r="U77" i="8" s="1"/>
  <c r="S76" i="8"/>
  <c r="U76" i="8" s="1"/>
  <c r="S75" i="8"/>
  <c r="U75" i="8" s="1"/>
  <c r="S74" i="8"/>
  <c r="U74" i="8" s="1"/>
  <c r="U73" i="8"/>
  <c r="S73" i="8"/>
  <c r="S72" i="8"/>
  <c r="U72" i="8" s="1"/>
  <c r="S71" i="8"/>
  <c r="U71" i="8" s="1"/>
  <c r="S70" i="8"/>
  <c r="U70" i="8" s="1"/>
  <c r="S69" i="8"/>
  <c r="U69" i="8" s="1"/>
  <c r="S68" i="8"/>
  <c r="U68" i="8" s="1"/>
  <c r="S67" i="8"/>
  <c r="U67" i="8" s="1"/>
  <c r="S66" i="8"/>
  <c r="U66" i="8" s="1"/>
  <c r="U65" i="8"/>
  <c r="S65" i="8"/>
  <c r="S64" i="8"/>
  <c r="U64" i="8" s="1"/>
  <c r="S63" i="8"/>
  <c r="U63" i="8" s="1"/>
  <c r="S62" i="8"/>
  <c r="U62" i="8" s="1"/>
  <c r="S61" i="8"/>
  <c r="U61" i="8" s="1"/>
  <c r="S60" i="8"/>
  <c r="U60" i="8" s="1"/>
  <c r="S59" i="8"/>
  <c r="U59" i="8" s="1"/>
  <c r="S58" i="8"/>
  <c r="U58" i="8" s="1"/>
  <c r="U57" i="8"/>
  <c r="S57" i="8"/>
  <c r="S56" i="8"/>
  <c r="U56" i="8" s="1"/>
  <c r="S55" i="8"/>
  <c r="U55" i="8" s="1"/>
  <c r="S54" i="8"/>
  <c r="U54" i="8" s="1"/>
  <c r="U53" i="8"/>
  <c r="S53" i="8"/>
  <c r="S52" i="8"/>
  <c r="U52" i="8" s="1"/>
  <c r="S51" i="8"/>
  <c r="U51" i="8" s="1"/>
  <c r="S50" i="8"/>
  <c r="U50" i="8" s="1"/>
  <c r="U49" i="8"/>
  <c r="S49" i="8"/>
  <c r="S48" i="8"/>
  <c r="U48" i="8" s="1"/>
  <c r="S47" i="8"/>
  <c r="U47" i="8" s="1"/>
  <c r="S46" i="8"/>
  <c r="U46" i="8" s="1"/>
  <c r="U45" i="8"/>
  <c r="S45" i="8"/>
  <c r="S44" i="8"/>
  <c r="U44" i="8" s="1"/>
  <c r="S43" i="8"/>
  <c r="U43" i="8" s="1"/>
  <c r="S42" i="8"/>
  <c r="U42" i="8" s="1"/>
  <c r="U41" i="8"/>
  <c r="S41" i="8"/>
  <c r="S40" i="8"/>
  <c r="U40" i="8" s="1"/>
  <c r="S39" i="8"/>
  <c r="U39" i="8" s="1"/>
  <c r="S38" i="8"/>
  <c r="U38" i="8" s="1"/>
  <c r="S37" i="8"/>
  <c r="U37" i="8" s="1"/>
  <c r="S36" i="8"/>
  <c r="U36" i="8" s="1"/>
  <c r="S35" i="8"/>
  <c r="U35" i="8" s="1"/>
  <c r="S34" i="8"/>
  <c r="U34" i="8" s="1"/>
  <c r="U33" i="8"/>
  <c r="S33" i="8"/>
  <c r="S32" i="8"/>
  <c r="U32" i="8" s="1"/>
  <c r="S31" i="8"/>
  <c r="U31" i="8" s="1"/>
  <c r="S30" i="8"/>
  <c r="U30" i="8" s="1"/>
  <c r="S29" i="8"/>
  <c r="U29" i="8" s="1"/>
  <c r="S28" i="8"/>
  <c r="U28" i="8" s="1"/>
  <c r="S27" i="8"/>
  <c r="U27" i="8" s="1"/>
  <c r="S26" i="8"/>
  <c r="U26" i="8" s="1"/>
  <c r="U25" i="8"/>
  <c r="S25" i="8"/>
  <c r="S24" i="8"/>
  <c r="U24" i="8" s="1"/>
  <c r="S23" i="8"/>
  <c r="U23" i="8" s="1"/>
  <c r="S22" i="8"/>
  <c r="U22" i="8" s="1"/>
  <c r="S21" i="8"/>
  <c r="U21" i="8" s="1"/>
  <c r="S20" i="8"/>
  <c r="U20" i="8" s="1"/>
  <c r="S19" i="8"/>
  <c r="U19" i="8" s="1"/>
  <c r="S18" i="8"/>
  <c r="U18" i="8" s="1"/>
  <c r="U17" i="8"/>
  <c r="S17" i="8"/>
  <c r="S16" i="8"/>
  <c r="U16" i="8" s="1"/>
  <c r="S15" i="8"/>
  <c r="U15" i="8" s="1"/>
  <c r="S14" i="8"/>
  <c r="U14" i="8" s="1"/>
  <c r="S13" i="8"/>
  <c r="U13" i="8" s="1"/>
  <c r="S12" i="8"/>
  <c r="U12" i="8" s="1"/>
  <c r="S11" i="8"/>
  <c r="U11" i="8" s="1"/>
  <c r="S10" i="8"/>
  <c r="U10" i="8" s="1"/>
  <c r="U1069" i="9"/>
  <c r="U1068" i="9"/>
  <c r="U1067" i="9"/>
  <c r="U1066" i="9"/>
  <c r="U1065" i="9"/>
  <c r="U1064" i="9"/>
  <c r="U1063" i="9"/>
  <c r="U1062" i="9"/>
  <c r="U1061" i="9"/>
  <c r="U1060" i="9"/>
  <c r="U1059" i="9"/>
  <c r="U1058" i="9"/>
  <c r="U1057" i="9"/>
  <c r="U1056" i="9"/>
  <c r="U1055" i="9"/>
  <c r="U1054" i="9"/>
  <c r="U1053" i="9"/>
  <c r="U1052" i="9"/>
  <c r="U1051" i="9"/>
  <c r="U1050" i="9"/>
  <c r="U1049" i="9"/>
  <c r="U1048" i="9"/>
  <c r="U1047" i="9"/>
  <c r="U1046" i="9"/>
  <c r="U1045" i="9"/>
  <c r="U1044" i="9"/>
  <c r="U1043" i="9"/>
  <c r="U1042" i="9"/>
  <c r="U1041" i="9"/>
  <c r="U1040" i="9"/>
  <c r="U1039" i="9"/>
  <c r="U1038" i="9"/>
  <c r="U1037" i="9"/>
  <c r="U1036" i="9"/>
  <c r="U1035" i="9"/>
  <c r="U1034" i="9"/>
  <c r="U1033" i="9"/>
  <c r="U1032" i="9"/>
  <c r="U1031" i="9"/>
  <c r="U1030" i="9"/>
  <c r="U1029" i="9"/>
  <c r="U1028" i="9"/>
  <c r="U1027" i="9"/>
  <c r="U1026" i="9"/>
  <c r="U1025" i="9"/>
  <c r="U1024" i="9"/>
  <c r="U1023" i="9"/>
  <c r="U1022" i="9"/>
  <c r="U1021" i="9"/>
  <c r="U1020" i="9"/>
  <c r="U1019" i="9"/>
  <c r="U1018" i="9"/>
  <c r="U1017" i="9"/>
  <c r="U1016" i="9"/>
  <c r="U1015" i="9"/>
  <c r="U1014" i="9"/>
  <c r="U1013" i="9"/>
  <c r="U1012" i="9"/>
  <c r="U1011" i="9"/>
  <c r="U1010" i="9"/>
  <c r="U1009" i="9"/>
  <c r="U1008" i="9"/>
  <c r="U1007" i="9"/>
  <c r="U1006" i="9"/>
  <c r="U1005" i="9"/>
  <c r="U1004" i="9"/>
  <c r="U1003" i="9"/>
  <c r="U1002" i="9"/>
  <c r="U1001" i="9"/>
  <c r="U1000" i="9"/>
  <c r="U999" i="9"/>
  <c r="U998" i="9"/>
  <c r="U997" i="9"/>
  <c r="U996" i="9"/>
  <c r="U995" i="9"/>
  <c r="U994" i="9"/>
  <c r="U993" i="9"/>
  <c r="U992" i="9"/>
  <c r="U991" i="9"/>
  <c r="U990" i="9"/>
  <c r="U989" i="9"/>
  <c r="U988" i="9"/>
  <c r="U987" i="9"/>
  <c r="U986" i="9"/>
  <c r="U985" i="9"/>
  <c r="U984" i="9"/>
  <c r="U983" i="9"/>
  <c r="U982" i="9"/>
  <c r="U981" i="9"/>
  <c r="U980" i="9"/>
  <c r="U979" i="9"/>
  <c r="U978" i="9"/>
  <c r="U977" i="9"/>
  <c r="U976" i="9"/>
  <c r="U975" i="9"/>
  <c r="U974" i="9"/>
  <c r="U973" i="9"/>
  <c r="U972" i="9"/>
  <c r="U971" i="9"/>
  <c r="U970" i="9"/>
  <c r="U969" i="9"/>
  <c r="U968" i="9"/>
  <c r="U967" i="9"/>
  <c r="U966" i="9"/>
  <c r="U965" i="9"/>
  <c r="U964" i="9"/>
  <c r="U963" i="9"/>
  <c r="U962" i="9"/>
  <c r="U961" i="9"/>
  <c r="U960" i="9"/>
  <c r="U959" i="9"/>
  <c r="U958" i="9"/>
  <c r="U957" i="9"/>
  <c r="U956" i="9"/>
  <c r="U955" i="9"/>
  <c r="U954" i="9"/>
  <c r="U953" i="9"/>
  <c r="U952" i="9"/>
  <c r="U951" i="9"/>
  <c r="U950" i="9"/>
  <c r="U949" i="9"/>
  <c r="U948" i="9"/>
  <c r="U947" i="9"/>
  <c r="U946" i="9"/>
  <c r="U945" i="9"/>
  <c r="U944" i="9"/>
  <c r="U943" i="9"/>
  <c r="U942" i="9"/>
  <c r="U941" i="9"/>
  <c r="U940" i="9"/>
  <c r="U939" i="9"/>
  <c r="U938" i="9"/>
  <c r="U937" i="9"/>
  <c r="U936" i="9"/>
  <c r="U935" i="9"/>
  <c r="U934" i="9"/>
  <c r="U933" i="9"/>
  <c r="U932" i="9"/>
  <c r="U931" i="9"/>
  <c r="U930" i="9"/>
  <c r="U929" i="9"/>
  <c r="U928" i="9"/>
  <c r="U927" i="9"/>
  <c r="U926" i="9"/>
  <c r="U925" i="9"/>
  <c r="U924" i="9"/>
  <c r="U923" i="9"/>
  <c r="U922" i="9"/>
  <c r="U921" i="9"/>
  <c r="U920" i="9"/>
  <c r="U919" i="9"/>
  <c r="U918" i="9"/>
  <c r="U917" i="9"/>
  <c r="U916" i="9"/>
  <c r="U915" i="9"/>
  <c r="U914" i="9"/>
  <c r="U913" i="9"/>
  <c r="U912" i="9"/>
  <c r="U911" i="9"/>
  <c r="U910" i="9"/>
  <c r="U909" i="9"/>
  <c r="U908" i="9"/>
  <c r="U907" i="9"/>
  <c r="U906" i="9"/>
  <c r="U905" i="9"/>
  <c r="U904" i="9"/>
  <c r="U903" i="9"/>
  <c r="U902" i="9"/>
  <c r="U901" i="9"/>
  <c r="U900" i="9"/>
  <c r="U899" i="9"/>
  <c r="U898" i="9"/>
  <c r="U897" i="9"/>
  <c r="U896" i="9"/>
  <c r="U895" i="9"/>
  <c r="U894" i="9"/>
  <c r="U893" i="9"/>
  <c r="U892" i="9"/>
  <c r="U891" i="9"/>
  <c r="U890" i="9"/>
  <c r="U889" i="9"/>
  <c r="U888" i="9"/>
  <c r="U887" i="9"/>
  <c r="U886" i="9"/>
  <c r="U885" i="9"/>
  <c r="U884" i="9"/>
  <c r="U883" i="9"/>
  <c r="U882" i="9"/>
  <c r="U881" i="9"/>
  <c r="U880" i="9"/>
  <c r="U879" i="9"/>
  <c r="U878" i="9"/>
  <c r="U877" i="9"/>
  <c r="U876" i="9"/>
  <c r="U875" i="9"/>
  <c r="U874" i="9"/>
  <c r="U873" i="9"/>
  <c r="U872" i="9"/>
  <c r="U871" i="9"/>
  <c r="U870" i="9"/>
  <c r="U869" i="9"/>
  <c r="U868" i="9"/>
  <c r="U867" i="9"/>
  <c r="U866" i="9"/>
  <c r="U865" i="9"/>
  <c r="U864" i="9"/>
  <c r="U863" i="9"/>
  <c r="U862" i="9"/>
  <c r="U861" i="9"/>
  <c r="U860" i="9"/>
  <c r="U859" i="9"/>
  <c r="U858" i="9"/>
  <c r="U857" i="9"/>
  <c r="U856" i="9"/>
  <c r="U855" i="9"/>
  <c r="U854" i="9"/>
  <c r="U853" i="9"/>
  <c r="U852" i="9"/>
  <c r="U851" i="9"/>
  <c r="U850" i="9"/>
  <c r="U849" i="9"/>
  <c r="U848" i="9"/>
  <c r="U847" i="9"/>
  <c r="U846" i="9"/>
  <c r="U845" i="9"/>
  <c r="U844" i="9"/>
  <c r="U843" i="9"/>
  <c r="U842" i="9"/>
  <c r="U841" i="9"/>
  <c r="U840" i="9"/>
  <c r="U839" i="9"/>
  <c r="U838" i="9"/>
  <c r="U837" i="9"/>
  <c r="U836" i="9"/>
  <c r="U835" i="9"/>
  <c r="U834" i="9"/>
  <c r="U833" i="9"/>
  <c r="U832" i="9"/>
  <c r="U831" i="9"/>
  <c r="U830" i="9"/>
  <c r="U829" i="9"/>
  <c r="U828" i="9"/>
  <c r="U827" i="9"/>
  <c r="U826" i="9"/>
  <c r="U825" i="9"/>
  <c r="U824" i="9"/>
  <c r="U823" i="9"/>
  <c r="U822" i="9"/>
  <c r="U821" i="9"/>
  <c r="U820" i="9"/>
  <c r="U819" i="9"/>
  <c r="U818" i="9"/>
  <c r="U817" i="9"/>
  <c r="U816" i="9"/>
  <c r="U815" i="9"/>
  <c r="U814" i="9"/>
  <c r="U813" i="9"/>
  <c r="U812" i="9"/>
  <c r="U811" i="9"/>
  <c r="U810" i="9"/>
  <c r="U809" i="9"/>
  <c r="U808" i="9"/>
  <c r="U807" i="9"/>
  <c r="U806" i="9"/>
  <c r="U805" i="9"/>
  <c r="U804" i="9"/>
  <c r="U803" i="9"/>
  <c r="U802" i="9"/>
  <c r="U801" i="9"/>
  <c r="U800" i="9"/>
  <c r="U799" i="9"/>
  <c r="U798" i="9"/>
  <c r="U797" i="9"/>
  <c r="U796" i="9"/>
  <c r="U795" i="9"/>
  <c r="U794" i="9"/>
  <c r="U793" i="9"/>
  <c r="U792" i="9"/>
  <c r="U791" i="9"/>
  <c r="U790" i="9"/>
  <c r="U789" i="9"/>
  <c r="U788" i="9"/>
  <c r="U787" i="9"/>
  <c r="U786" i="9"/>
  <c r="U785" i="9"/>
  <c r="U784" i="9"/>
  <c r="U783" i="9"/>
  <c r="U782" i="9"/>
  <c r="U781" i="9"/>
  <c r="U780" i="9"/>
  <c r="U779" i="9"/>
  <c r="U778" i="9"/>
  <c r="U777" i="9"/>
  <c r="U776" i="9"/>
  <c r="U775" i="9"/>
  <c r="U774" i="9"/>
  <c r="U773" i="9"/>
  <c r="U772" i="9"/>
  <c r="U771" i="9"/>
  <c r="U770" i="9"/>
  <c r="U769" i="9"/>
  <c r="U768" i="9"/>
  <c r="U767" i="9"/>
  <c r="U766" i="9"/>
  <c r="U765" i="9"/>
  <c r="U764" i="9"/>
  <c r="U763" i="9"/>
  <c r="U762" i="9"/>
  <c r="U761" i="9"/>
  <c r="U760" i="9"/>
  <c r="U759" i="9"/>
  <c r="U758" i="9"/>
  <c r="U757" i="9"/>
  <c r="U756" i="9"/>
  <c r="U755" i="9"/>
  <c r="U754" i="9"/>
  <c r="U753" i="9"/>
  <c r="U752" i="9"/>
  <c r="U751" i="9"/>
  <c r="U750" i="9"/>
  <c r="U749" i="9"/>
  <c r="U748" i="9"/>
  <c r="U747" i="9"/>
  <c r="U746" i="9"/>
  <c r="U745" i="9"/>
  <c r="U744" i="9"/>
  <c r="U743" i="9"/>
  <c r="U742" i="9"/>
  <c r="U741" i="9"/>
  <c r="U740" i="9"/>
  <c r="U739" i="9"/>
  <c r="U738" i="9"/>
  <c r="U737" i="9"/>
  <c r="U736" i="9"/>
  <c r="U735" i="9"/>
  <c r="U734" i="9"/>
  <c r="U733" i="9"/>
  <c r="U732" i="9"/>
  <c r="U731" i="9"/>
  <c r="U730" i="9"/>
  <c r="U729" i="9"/>
  <c r="U728" i="9"/>
  <c r="U727" i="9"/>
  <c r="U726" i="9"/>
  <c r="U725" i="9"/>
  <c r="U724" i="9"/>
  <c r="U723" i="9"/>
  <c r="U722" i="9"/>
  <c r="U721" i="9"/>
  <c r="U720" i="9"/>
  <c r="U719" i="9"/>
  <c r="U718" i="9"/>
  <c r="U717" i="9"/>
  <c r="U716" i="9"/>
  <c r="U715" i="9"/>
  <c r="U714" i="9"/>
  <c r="U713" i="9"/>
  <c r="U712" i="9"/>
  <c r="U711" i="9"/>
  <c r="U710" i="9"/>
  <c r="U709" i="9"/>
  <c r="U708" i="9"/>
  <c r="U707" i="9"/>
  <c r="U706" i="9"/>
  <c r="U705" i="9"/>
  <c r="U704" i="9"/>
  <c r="U703" i="9"/>
  <c r="U702" i="9"/>
  <c r="U701" i="9"/>
  <c r="U700" i="9"/>
  <c r="U699" i="9"/>
  <c r="U698" i="9"/>
  <c r="U697" i="9"/>
  <c r="U696" i="9"/>
  <c r="U695" i="9"/>
  <c r="U694" i="9"/>
  <c r="U693" i="9"/>
  <c r="U692" i="9"/>
  <c r="U691" i="9"/>
  <c r="U690" i="9"/>
  <c r="U689" i="9"/>
  <c r="U688" i="9"/>
  <c r="U687" i="9"/>
  <c r="U686" i="9"/>
  <c r="U685" i="9"/>
  <c r="U684" i="9"/>
  <c r="U683" i="9"/>
  <c r="U682" i="9"/>
  <c r="U681" i="9"/>
  <c r="U680" i="9"/>
  <c r="U679" i="9"/>
  <c r="U678" i="9"/>
  <c r="U677" i="9"/>
  <c r="U676" i="9"/>
  <c r="U675" i="9"/>
  <c r="U674" i="9"/>
  <c r="U673" i="9"/>
  <c r="U672" i="9"/>
  <c r="U671" i="9"/>
  <c r="U670" i="9"/>
  <c r="U669" i="9"/>
  <c r="U668" i="9"/>
  <c r="U667" i="9"/>
  <c r="U666" i="9"/>
  <c r="U665" i="9"/>
  <c r="U664" i="9"/>
  <c r="U663" i="9"/>
  <c r="U662" i="9"/>
  <c r="U661" i="9"/>
  <c r="U660" i="9"/>
  <c r="U659" i="9"/>
  <c r="U658" i="9"/>
  <c r="U657" i="9"/>
  <c r="U656" i="9"/>
  <c r="U655" i="9"/>
  <c r="U654" i="9"/>
  <c r="U653" i="9"/>
  <c r="U652" i="9"/>
  <c r="U651" i="9"/>
  <c r="U650" i="9"/>
  <c r="U649" i="9"/>
  <c r="U648" i="9"/>
  <c r="U647" i="9"/>
  <c r="U646" i="9"/>
  <c r="U645" i="9"/>
  <c r="U644" i="9"/>
  <c r="U643" i="9"/>
  <c r="U642" i="9"/>
  <c r="U641" i="9"/>
  <c r="U640" i="9"/>
  <c r="U639" i="9"/>
  <c r="U638" i="9"/>
  <c r="U637" i="9"/>
  <c r="U636" i="9"/>
  <c r="U635" i="9"/>
  <c r="U634" i="9"/>
  <c r="U633" i="9"/>
  <c r="U632" i="9"/>
  <c r="U631" i="9"/>
  <c r="U630" i="9"/>
  <c r="U629" i="9"/>
  <c r="U628" i="9"/>
  <c r="U627" i="9"/>
  <c r="U626" i="9"/>
  <c r="U625" i="9"/>
  <c r="U624" i="9"/>
  <c r="U623" i="9"/>
  <c r="U622" i="9"/>
  <c r="U621" i="9"/>
  <c r="U620" i="9"/>
  <c r="U619" i="9"/>
  <c r="U618" i="9"/>
  <c r="U617" i="9"/>
  <c r="U616" i="9"/>
  <c r="U615" i="9"/>
  <c r="U614" i="9"/>
  <c r="U613" i="9"/>
  <c r="U612" i="9"/>
  <c r="U611" i="9"/>
  <c r="U610" i="9"/>
  <c r="U609" i="9"/>
  <c r="U608" i="9"/>
  <c r="U607" i="9"/>
  <c r="U606" i="9"/>
  <c r="U605" i="9"/>
  <c r="U604" i="9"/>
  <c r="U603" i="9"/>
  <c r="U602" i="9"/>
  <c r="U601" i="9"/>
  <c r="U600" i="9"/>
  <c r="U599" i="9"/>
  <c r="U598" i="9"/>
  <c r="U597" i="9"/>
  <c r="U596" i="9"/>
  <c r="U595" i="9"/>
  <c r="U594" i="9"/>
  <c r="U593" i="9"/>
  <c r="U592" i="9"/>
  <c r="U591" i="9"/>
  <c r="U590" i="9"/>
  <c r="U589" i="9"/>
  <c r="U588" i="9"/>
  <c r="U587" i="9"/>
  <c r="U586" i="9"/>
  <c r="U585" i="9"/>
  <c r="U584" i="9"/>
  <c r="U583" i="9"/>
  <c r="U582" i="9"/>
  <c r="U581" i="9"/>
  <c r="U580" i="9"/>
  <c r="U579" i="9"/>
  <c r="U578" i="9"/>
  <c r="U577" i="9"/>
  <c r="U576" i="9"/>
  <c r="U575" i="9"/>
  <c r="U574" i="9"/>
  <c r="U573" i="9"/>
  <c r="U572" i="9"/>
  <c r="U571" i="9"/>
  <c r="U570" i="9"/>
  <c r="U569" i="9"/>
  <c r="U568" i="9"/>
  <c r="U567" i="9"/>
  <c r="U566" i="9"/>
  <c r="U565" i="9"/>
  <c r="U564" i="9"/>
  <c r="U563" i="9"/>
  <c r="U562" i="9"/>
  <c r="U561" i="9"/>
  <c r="U560" i="9"/>
  <c r="U559" i="9"/>
  <c r="U558" i="9"/>
  <c r="U557" i="9"/>
  <c r="U556" i="9"/>
  <c r="U555" i="9"/>
  <c r="U554" i="9"/>
  <c r="U553" i="9"/>
  <c r="U552" i="9"/>
  <c r="U551" i="9"/>
  <c r="U550" i="9"/>
  <c r="U549" i="9"/>
  <c r="U548" i="9"/>
  <c r="U547" i="9"/>
  <c r="U546" i="9"/>
  <c r="U545" i="9"/>
  <c r="U544" i="9"/>
  <c r="U543" i="9"/>
  <c r="U542" i="9"/>
  <c r="U541" i="9"/>
  <c r="U540" i="9"/>
  <c r="U539" i="9"/>
  <c r="U538" i="9"/>
  <c r="U537" i="9"/>
  <c r="U536" i="9"/>
  <c r="U535" i="9"/>
  <c r="U534" i="9"/>
  <c r="U533" i="9"/>
  <c r="U532" i="9"/>
  <c r="U531" i="9"/>
  <c r="U530" i="9"/>
  <c r="U529" i="9"/>
  <c r="U528" i="9"/>
  <c r="U527" i="9"/>
  <c r="U526" i="9"/>
  <c r="U525" i="9"/>
  <c r="U524" i="9"/>
  <c r="U523" i="9"/>
  <c r="U522" i="9"/>
  <c r="U521" i="9"/>
  <c r="U520" i="9"/>
  <c r="U519" i="9"/>
  <c r="U518" i="9"/>
  <c r="U517" i="9"/>
  <c r="U516" i="9"/>
  <c r="U515" i="9"/>
  <c r="U514" i="9"/>
  <c r="U513" i="9"/>
  <c r="U512" i="9"/>
  <c r="U511" i="9"/>
  <c r="U510" i="9"/>
  <c r="U509" i="9"/>
  <c r="U508" i="9"/>
  <c r="U507" i="9"/>
  <c r="U506" i="9"/>
  <c r="U505" i="9"/>
  <c r="U504" i="9"/>
  <c r="U503" i="9"/>
  <c r="U502" i="9"/>
  <c r="U501" i="9"/>
  <c r="U500" i="9"/>
  <c r="U499" i="9"/>
  <c r="U498" i="9"/>
  <c r="U497" i="9"/>
  <c r="U496" i="9"/>
  <c r="U495" i="9"/>
  <c r="U494" i="9"/>
  <c r="U493" i="9"/>
  <c r="U492" i="9"/>
  <c r="U491" i="9"/>
  <c r="U490" i="9"/>
  <c r="U489" i="9"/>
  <c r="U488" i="9"/>
  <c r="U487" i="9"/>
  <c r="U486" i="9"/>
  <c r="U485" i="9"/>
  <c r="U484" i="9"/>
  <c r="U483" i="9"/>
  <c r="U482" i="9"/>
  <c r="U481" i="9"/>
  <c r="U480" i="9"/>
  <c r="U479" i="9"/>
  <c r="U478" i="9"/>
  <c r="U477" i="9"/>
  <c r="U476" i="9"/>
  <c r="U475" i="9"/>
  <c r="U474" i="9"/>
  <c r="U473" i="9"/>
  <c r="U472" i="9"/>
  <c r="U471" i="9"/>
  <c r="U470" i="9"/>
  <c r="U469" i="9"/>
  <c r="U468" i="9"/>
  <c r="U467" i="9"/>
  <c r="U466" i="9"/>
  <c r="U465" i="9"/>
  <c r="U464" i="9"/>
  <c r="U463" i="9"/>
  <c r="U462" i="9"/>
  <c r="U461" i="9"/>
  <c r="U460" i="9"/>
  <c r="U459" i="9"/>
  <c r="U458" i="9"/>
  <c r="U457" i="9"/>
  <c r="U456" i="9"/>
  <c r="U455" i="9"/>
  <c r="U454" i="9"/>
  <c r="U453" i="9"/>
  <c r="U452" i="9"/>
  <c r="U451" i="9"/>
  <c r="U450" i="9"/>
  <c r="U449" i="9"/>
  <c r="U448" i="9"/>
  <c r="U447" i="9"/>
  <c r="U446" i="9"/>
  <c r="U445" i="9"/>
  <c r="U444" i="9"/>
  <c r="U443" i="9"/>
  <c r="U442" i="9"/>
  <c r="U441" i="9"/>
  <c r="U440" i="9"/>
  <c r="U439" i="9"/>
  <c r="U438" i="9"/>
  <c r="U437" i="9"/>
  <c r="U436" i="9"/>
  <c r="U435" i="9"/>
  <c r="U434" i="9"/>
  <c r="U433" i="9"/>
  <c r="U432" i="9"/>
  <c r="U431" i="9"/>
  <c r="U430" i="9"/>
  <c r="U429" i="9"/>
  <c r="U428" i="9"/>
  <c r="U427" i="9"/>
  <c r="U426" i="9"/>
  <c r="U425" i="9"/>
  <c r="U424" i="9"/>
  <c r="U423" i="9"/>
  <c r="U422" i="9"/>
  <c r="U421" i="9"/>
  <c r="U420" i="9"/>
  <c r="U419" i="9"/>
  <c r="U418" i="9"/>
  <c r="U417" i="9"/>
  <c r="U416" i="9"/>
  <c r="U415" i="9"/>
  <c r="U414" i="9"/>
  <c r="U413" i="9"/>
  <c r="U412" i="9"/>
  <c r="U411" i="9"/>
  <c r="U410" i="9"/>
  <c r="U409" i="9"/>
  <c r="U408" i="9"/>
  <c r="U407" i="9"/>
  <c r="U406" i="9"/>
  <c r="U405" i="9"/>
  <c r="U404" i="9"/>
  <c r="U403" i="9"/>
  <c r="U402" i="9"/>
  <c r="U401" i="9"/>
  <c r="U400" i="9"/>
  <c r="U399" i="9"/>
  <c r="U398" i="9"/>
  <c r="U397" i="9"/>
  <c r="U396" i="9"/>
  <c r="U395" i="9"/>
  <c r="U394" i="9"/>
  <c r="U393" i="9"/>
  <c r="U392" i="9"/>
  <c r="U391" i="9"/>
  <c r="U390" i="9"/>
  <c r="U389" i="9"/>
  <c r="U388" i="9"/>
  <c r="U387" i="9"/>
  <c r="U386" i="9"/>
  <c r="U385" i="9"/>
  <c r="U384" i="9"/>
  <c r="U383" i="9"/>
  <c r="U382" i="9"/>
  <c r="U381" i="9"/>
  <c r="U380" i="9"/>
  <c r="U379" i="9"/>
  <c r="U378" i="9"/>
  <c r="U377" i="9"/>
  <c r="U376" i="9"/>
  <c r="U375" i="9"/>
  <c r="U374" i="9"/>
  <c r="U373" i="9"/>
  <c r="U372" i="9"/>
  <c r="U371" i="9"/>
  <c r="U370" i="9"/>
  <c r="U369" i="9"/>
  <c r="U368" i="9"/>
  <c r="U367" i="9"/>
  <c r="U366" i="9"/>
  <c r="U365" i="9"/>
  <c r="U364" i="9"/>
  <c r="U363" i="9"/>
  <c r="U362" i="9"/>
  <c r="U361" i="9"/>
  <c r="U360" i="9"/>
  <c r="U359" i="9"/>
  <c r="U358" i="9"/>
  <c r="U357" i="9"/>
  <c r="U356" i="9"/>
  <c r="U355" i="9"/>
  <c r="U354" i="9"/>
  <c r="U353" i="9"/>
  <c r="U352" i="9"/>
  <c r="U351" i="9"/>
  <c r="U350" i="9"/>
  <c r="U349" i="9"/>
  <c r="U348" i="9"/>
  <c r="U347" i="9"/>
  <c r="U346" i="9"/>
  <c r="U345" i="9"/>
  <c r="U344" i="9"/>
  <c r="U343" i="9"/>
  <c r="U342" i="9"/>
  <c r="U341" i="9"/>
  <c r="U340" i="9"/>
  <c r="U339" i="9"/>
  <c r="U338" i="9"/>
  <c r="U337" i="9"/>
  <c r="U336" i="9"/>
  <c r="U335" i="9"/>
  <c r="U334" i="9"/>
  <c r="U333" i="9"/>
  <c r="U332" i="9"/>
  <c r="U331" i="9"/>
  <c r="U330" i="9"/>
  <c r="U329" i="9"/>
  <c r="U328" i="9"/>
  <c r="U327" i="9"/>
  <c r="U326" i="9"/>
  <c r="U325" i="9"/>
  <c r="U324" i="9"/>
  <c r="U323" i="9"/>
  <c r="U322" i="9"/>
  <c r="U321" i="9"/>
  <c r="U320" i="9"/>
  <c r="U319" i="9"/>
  <c r="U318" i="9"/>
  <c r="U317" i="9"/>
  <c r="U316" i="9"/>
  <c r="U315" i="9"/>
  <c r="U314" i="9"/>
  <c r="U313" i="9"/>
  <c r="U312" i="9"/>
  <c r="U311" i="9"/>
  <c r="U310" i="9"/>
  <c r="U309" i="9"/>
  <c r="U308" i="9"/>
  <c r="U307" i="9"/>
  <c r="U306" i="9"/>
  <c r="U305" i="9"/>
  <c r="U304" i="9"/>
  <c r="U303" i="9"/>
  <c r="U302" i="9"/>
  <c r="U301" i="9"/>
  <c r="U300" i="9"/>
  <c r="U299" i="9"/>
  <c r="U298" i="9"/>
  <c r="U297" i="9"/>
  <c r="U296" i="9"/>
  <c r="U295" i="9"/>
  <c r="U294" i="9"/>
  <c r="U293" i="9"/>
  <c r="U292" i="9"/>
  <c r="U291" i="9"/>
  <c r="U290" i="9"/>
  <c r="U289" i="9"/>
  <c r="U288" i="9"/>
  <c r="U287" i="9"/>
  <c r="U286" i="9"/>
  <c r="U285" i="9"/>
  <c r="U284" i="9"/>
  <c r="U283" i="9"/>
  <c r="U282" i="9"/>
  <c r="U281" i="9"/>
  <c r="U280" i="9"/>
  <c r="U279" i="9"/>
  <c r="U278" i="9"/>
  <c r="U277" i="9"/>
  <c r="U276" i="9"/>
  <c r="U275" i="9"/>
  <c r="U274" i="9"/>
  <c r="U273" i="9"/>
  <c r="U272" i="9"/>
  <c r="U271" i="9"/>
  <c r="U270" i="9"/>
  <c r="U269" i="9"/>
  <c r="U268" i="9"/>
  <c r="U267" i="9"/>
  <c r="U266" i="9"/>
  <c r="U265" i="9"/>
  <c r="U264" i="9"/>
  <c r="U263" i="9"/>
  <c r="U262" i="9"/>
  <c r="U261" i="9"/>
  <c r="U260" i="9"/>
  <c r="U259" i="9"/>
  <c r="U258" i="9"/>
  <c r="U257" i="9"/>
  <c r="U256" i="9"/>
  <c r="U255" i="9"/>
  <c r="U254" i="9"/>
  <c r="U253" i="9"/>
  <c r="U252" i="9"/>
  <c r="U251" i="9"/>
  <c r="U250" i="9"/>
  <c r="U249" i="9"/>
  <c r="U248" i="9"/>
  <c r="U247" i="9"/>
  <c r="U246" i="9"/>
  <c r="U245" i="9"/>
  <c r="U244" i="9"/>
  <c r="U243" i="9"/>
  <c r="U242" i="9"/>
  <c r="U241" i="9"/>
  <c r="U240" i="9"/>
  <c r="U239" i="9"/>
  <c r="U238" i="9"/>
  <c r="U237" i="9"/>
  <c r="U236" i="9"/>
  <c r="U235" i="9"/>
  <c r="U234" i="9"/>
  <c r="U233" i="9"/>
  <c r="U232" i="9"/>
  <c r="U231" i="9"/>
  <c r="U230" i="9"/>
  <c r="U229" i="9"/>
  <c r="U228" i="9"/>
  <c r="U227" i="9"/>
  <c r="U226" i="9"/>
  <c r="U225" i="9"/>
  <c r="U224" i="9"/>
  <c r="U223" i="9"/>
  <c r="U222" i="9"/>
  <c r="U221" i="9"/>
  <c r="U220" i="9"/>
  <c r="U219" i="9"/>
  <c r="U218" i="9"/>
  <c r="U217" i="9"/>
  <c r="U216" i="9"/>
  <c r="U215" i="9"/>
  <c r="U214" i="9"/>
  <c r="U213" i="9"/>
  <c r="U212" i="9"/>
  <c r="U211" i="9"/>
  <c r="U210" i="9"/>
  <c r="U209" i="9"/>
  <c r="U208" i="9"/>
  <c r="U207" i="9"/>
  <c r="U206" i="9"/>
  <c r="U205" i="9"/>
  <c r="U204" i="9"/>
  <c r="U203" i="9"/>
  <c r="U202" i="9"/>
  <c r="U201" i="9"/>
  <c r="U200" i="9"/>
  <c r="U199" i="9"/>
  <c r="U198" i="9"/>
  <c r="U197" i="9"/>
  <c r="U196" i="9"/>
  <c r="U195" i="9"/>
  <c r="U194" i="9"/>
  <c r="U193" i="9"/>
  <c r="U192" i="9"/>
  <c r="U191" i="9"/>
  <c r="U190" i="9"/>
  <c r="U189" i="9"/>
  <c r="U188" i="9"/>
  <c r="U187" i="9"/>
  <c r="U186" i="9"/>
  <c r="U185" i="9"/>
  <c r="U184" i="9"/>
  <c r="U183" i="9"/>
  <c r="U182" i="9"/>
  <c r="U181" i="9"/>
  <c r="U180" i="9"/>
  <c r="U179" i="9"/>
  <c r="U178" i="9"/>
  <c r="U177" i="9"/>
  <c r="U176" i="9"/>
  <c r="U175" i="9"/>
  <c r="U174" i="9"/>
  <c r="U173" i="9"/>
  <c r="U172" i="9"/>
  <c r="U171" i="9"/>
  <c r="U170" i="9"/>
  <c r="U169" i="9"/>
  <c r="U168" i="9"/>
  <c r="U167" i="9"/>
  <c r="U166" i="9"/>
  <c r="U165" i="9"/>
  <c r="U164" i="9"/>
  <c r="U163" i="9"/>
  <c r="U162" i="9"/>
  <c r="U161" i="9"/>
  <c r="U160" i="9"/>
  <c r="U159" i="9"/>
  <c r="U158" i="9"/>
  <c r="U157" i="9"/>
  <c r="U156" i="9"/>
  <c r="U155" i="9"/>
  <c r="U154" i="9"/>
  <c r="U153" i="9"/>
  <c r="U152" i="9"/>
  <c r="U151" i="9"/>
  <c r="U150" i="9"/>
  <c r="U149" i="9"/>
  <c r="U148" i="9"/>
  <c r="U147" i="9"/>
  <c r="U146" i="9"/>
  <c r="U145" i="9"/>
  <c r="U144" i="9"/>
  <c r="U143" i="9"/>
  <c r="U142" i="9"/>
  <c r="U141" i="9"/>
  <c r="U140" i="9"/>
  <c r="U139" i="9"/>
  <c r="U138" i="9"/>
  <c r="U137" i="9"/>
  <c r="U136" i="9"/>
  <c r="U135" i="9"/>
  <c r="U134" i="9"/>
  <c r="U133" i="9"/>
  <c r="U132" i="9"/>
  <c r="U131" i="9"/>
  <c r="U130" i="9"/>
  <c r="U129" i="9"/>
  <c r="U128" i="9"/>
  <c r="U127" i="9"/>
  <c r="U126" i="9"/>
  <c r="U125" i="9"/>
  <c r="U124" i="9"/>
  <c r="U123" i="9"/>
  <c r="U122" i="9"/>
  <c r="U121" i="9"/>
  <c r="U120" i="9"/>
  <c r="U119" i="9"/>
  <c r="U118" i="9"/>
  <c r="U117" i="9"/>
  <c r="U116" i="9"/>
  <c r="U115" i="9"/>
  <c r="U114" i="9"/>
  <c r="U113" i="9"/>
  <c r="U112" i="9"/>
  <c r="U111" i="9"/>
  <c r="U110" i="9"/>
  <c r="U109" i="9"/>
  <c r="U108" i="9"/>
  <c r="U107" i="9"/>
  <c r="U106" i="9"/>
  <c r="U105" i="9"/>
  <c r="U104" i="9"/>
  <c r="U103" i="9"/>
  <c r="U102" i="9"/>
  <c r="U101" i="9"/>
  <c r="U100" i="9"/>
  <c r="U99" i="9"/>
  <c r="U98" i="9"/>
  <c r="U97" i="9"/>
  <c r="U96" i="9"/>
  <c r="U95" i="9"/>
  <c r="U94" i="9"/>
  <c r="U93" i="9"/>
  <c r="U92" i="9"/>
  <c r="U91" i="9"/>
  <c r="U90" i="9"/>
  <c r="U89" i="9"/>
  <c r="U88" i="9"/>
  <c r="U87" i="9"/>
  <c r="U86" i="9"/>
  <c r="U85" i="9"/>
  <c r="U84" i="9"/>
  <c r="U83" i="9"/>
  <c r="U82" i="9"/>
  <c r="U81" i="9"/>
  <c r="U80" i="9"/>
  <c r="U79" i="9"/>
  <c r="U78" i="9"/>
  <c r="U77" i="9"/>
  <c r="U76" i="9"/>
  <c r="U75" i="9"/>
  <c r="U74" i="9"/>
  <c r="U73" i="9"/>
  <c r="U72" i="9"/>
  <c r="U71" i="9"/>
  <c r="U70" i="9"/>
  <c r="U69" i="9"/>
  <c r="U68" i="9"/>
  <c r="U67" i="9"/>
  <c r="U66" i="9"/>
  <c r="U65" i="9"/>
  <c r="U64" i="9"/>
  <c r="U63" i="9"/>
  <c r="U62" i="9"/>
  <c r="U61" i="9"/>
  <c r="U60" i="9"/>
  <c r="U59" i="9"/>
  <c r="U58" i="9"/>
  <c r="U57" i="9"/>
  <c r="U56" i="9"/>
  <c r="U55" i="9"/>
  <c r="U54" i="9"/>
  <c r="U53" i="9"/>
  <c r="U52" i="9"/>
  <c r="U51" i="9"/>
  <c r="U50" i="9"/>
  <c r="U49" i="9"/>
  <c r="U48" i="9"/>
  <c r="U47" i="9"/>
  <c r="U46" i="9"/>
  <c r="U45" i="9"/>
  <c r="U44" i="9"/>
  <c r="U43" i="9"/>
  <c r="U42" i="9"/>
  <c r="U41" i="9"/>
  <c r="U40" i="9"/>
  <c r="U39" i="9"/>
  <c r="U38" i="9"/>
  <c r="U37" i="9"/>
  <c r="U36" i="9"/>
  <c r="U35" i="9"/>
  <c r="U34" i="9"/>
  <c r="U33" i="9"/>
  <c r="U32" i="9"/>
  <c r="U31" i="9"/>
  <c r="U30" i="9"/>
  <c r="U29" i="9"/>
  <c r="U28" i="9"/>
  <c r="U27" i="9"/>
  <c r="U26" i="9"/>
  <c r="U25" i="9"/>
  <c r="U24" i="9"/>
  <c r="U23" i="9"/>
  <c r="U22" i="9"/>
  <c r="U21" i="9"/>
  <c r="U20" i="9"/>
  <c r="U19" i="9"/>
  <c r="U18" i="9"/>
  <c r="U17" i="9"/>
  <c r="U16" i="9"/>
  <c r="U15" i="9"/>
  <c r="U14" i="9"/>
  <c r="U13" i="9"/>
  <c r="U12" i="9"/>
  <c r="U11" i="9"/>
  <c r="U10" i="9"/>
  <c r="U1071" i="9" s="1"/>
  <c r="S1071" i="9"/>
  <c r="AF1071" i="9"/>
  <c r="AE1071" i="9"/>
  <c r="AD1071" i="9"/>
  <c r="AC1071" i="9"/>
  <c r="AB1071" i="9"/>
  <c r="W1071" i="9"/>
  <c r="T1071" i="9"/>
  <c r="R1071" i="9"/>
  <c r="Q1071" i="9"/>
  <c r="P1071" i="9"/>
  <c r="O1071" i="9"/>
  <c r="AF1071" i="8"/>
  <c r="AE1071" i="8"/>
  <c r="AD1071" i="8"/>
  <c r="AC1071" i="8"/>
  <c r="AB1071" i="8"/>
  <c r="W1071" i="8"/>
  <c r="T1071" i="8"/>
  <c r="R1071" i="8"/>
  <c r="Q1071" i="8"/>
  <c r="P1071" i="8"/>
  <c r="O1071" i="8"/>
  <c r="AF1071" i="6"/>
  <c r="AE1071" i="6"/>
  <c r="AD1071" i="6"/>
  <c r="AC1071" i="6"/>
  <c r="AB1071" i="6"/>
  <c r="W1071" i="6"/>
  <c r="T1071" i="6"/>
  <c r="R1071" i="6"/>
  <c r="Q1071" i="6"/>
  <c r="P1071" i="6"/>
  <c r="O1071" i="6"/>
  <c r="S1069" i="6"/>
  <c r="U1069" i="6" s="1"/>
  <c r="S1068" i="6"/>
  <c r="U1068" i="6" s="1"/>
  <c r="S1067" i="6"/>
  <c r="U1067" i="6" s="1"/>
  <c r="S1066" i="6"/>
  <c r="U1066" i="6" s="1"/>
  <c r="S1065" i="6"/>
  <c r="U1065" i="6" s="1"/>
  <c r="S1064" i="6"/>
  <c r="U1064" i="6" s="1"/>
  <c r="S1063" i="6"/>
  <c r="U1063" i="6" s="1"/>
  <c r="S1062" i="6"/>
  <c r="U1062" i="6" s="1"/>
  <c r="S1061" i="6"/>
  <c r="U1061" i="6" s="1"/>
  <c r="S1060" i="6"/>
  <c r="U1060" i="6" s="1"/>
  <c r="S1059" i="6"/>
  <c r="U1059" i="6" s="1"/>
  <c r="S1058" i="6"/>
  <c r="U1058" i="6" s="1"/>
  <c r="S1057" i="6"/>
  <c r="U1057" i="6" s="1"/>
  <c r="S1056" i="6"/>
  <c r="U1056" i="6" s="1"/>
  <c r="S1055" i="6"/>
  <c r="U1055" i="6" s="1"/>
  <c r="S1054" i="6"/>
  <c r="U1054" i="6" s="1"/>
  <c r="S1053" i="6"/>
  <c r="U1053" i="6" s="1"/>
  <c r="S1052" i="6"/>
  <c r="U1052" i="6" s="1"/>
  <c r="S1051" i="6"/>
  <c r="U1051" i="6" s="1"/>
  <c r="S1050" i="6"/>
  <c r="U1050" i="6" s="1"/>
  <c r="S1049" i="6"/>
  <c r="U1049" i="6" s="1"/>
  <c r="S1048" i="6"/>
  <c r="U1048" i="6" s="1"/>
  <c r="S1047" i="6"/>
  <c r="U1047" i="6" s="1"/>
  <c r="S1046" i="6"/>
  <c r="U1046" i="6" s="1"/>
  <c r="S1045" i="6"/>
  <c r="U1045" i="6" s="1"/>
  <c r="S1044" i="6"/>
  <c r="U1044" i="6" s="1"/>
  <c r="S1043" i="6"/>
  <c r="U1043" i="6" s="1"/>
  <c r="S1042" i="6"/>
  <c r="U1042" i="6" s="1"/>
  <c r="S1041" i="6"/>
  <c r="U1041" i="6" s="1"/>
  <c r="S1040" i="6"/>
  <c r="U1040" i="6" s="1"/>
  <c r="S1039" i="6"/>
  <c r="U1039" i="6" s="1"/>
  <c r="S1038" i="6"/>
  <c r="U1038" i="6" s="1"/>
  <c r="S1037" i="6"/>
  <c r="U1037" i="6" s="1"/>
  <c r="S1036" i="6"/>
  <c r="U1036" i="6" s="1"/>
  <c r="S1035" i="6"/>
  <c r="U1035" i="6" s="1"/>
  <c r="S1034" i="6"/>
  <c r="U1034" i="6" s="1"/>
  <c r="S1033" i="6"/>
  <c r="U1033" i="6" s="1"/>
  <c r="S1032" i="6"/>
  <c r="U1032" i="6" s="1"/>
  <c r="S1031" i="6"/>
  <c r="U1031" i="6" s="1"/>
  <c r="S1030" i="6"/>
  <c r="U1030" i="6" s="1"/>
  <c r="S1029" i="6"/>
  <c r="U1029" i="6" s="1"/>
  <c r="S1028" i="6"/>
  <c r="U1028" i="6" s="1"/>
  <c r="S1027" i="6"/>
  <c r="U1027" i="6" s="1"/>
  <c r="S1026" i="6"/>
  <c r="U1026" i="6" s="1"/>
  <c r="S1025" i="6"/>
  <c r="U1025" i="6" s="1"/>
  <c r="S1024" i="6"/>
  <c r="U1024" i="6" s="1"/>
  <c r="S1023" i="6"/>
  <c r="U1023" i="6" s="1"/>
  <c r="S1022" i="6"/>
  <c r="U1022" i="6" s="1"/>
  <c r="S1021" i="6"/>
  <c r="U1021" i="6" s="1"/>
  <c r="S1020" i="6"/>
  <c r="U1020" i="6" s="1"/>
  <c r="S1019" i="6"/>
  <c r="U1019" i="6" s="1"/>
  <c r="S1018" i="6"/>
  <c r="U1018" i="6" s="1"/>
  <c r="S1017" i="6"/>
  <c r="U1017" i="6" s="1"/>
  <c r="S1016" i="6"/>
  <c r="U1016" i="6" s="1"/>
  <c r="S1015" i="6"/>
  <c r="U1015" i="6" s="1"/>
  <c r="S1014" i="6"/>
  <c r="U1014" i="6" s="1"/>
  <c r="S1013" i="6"/>
  <c r="U1013" i="6" s="1"/>
  <c r="S1012" i="6"/>
  <c r="U1012" i="6" s="1"/>
  <c r="S1011" i="6"/>
  <c r="U1011" i="6" s="1"/>
  <c r="S1010" i="6"/>
  <c r="U1010" i="6" s="1"/>
  <c r="S1009" i="6"/>
  <c r="U1009" i="6" s="1"/>
  <c r="S1008" i="6"/>
  <c r="U1008" i="6" s="1"/>
  <c r="U1007" i="6"/>
  <c r="S1007" i="6"/>
  <c r="S1006" i="6"/>
  <c r="U1006" i="6" s="1"/>
  <c r="S1005" i="6"/>
  <c r="U1005" i="6" s="1"/>
  <c r="S1004" i="6"/>
  <c r="U1004" i="6" s="1"/>
  <c r="S1003" i="6"/>
  <c r="U1003" i="6" s="1"/>
  <c r="S1002" i="6"/>
  <c r="U1002" i="6" s="1"/>
  <c r="S1001" i="6"/>
  <c r="U1001" i="6" s="1"/>
  <c r="S1000" i="6"/>
  <c r="U1000" i="6" s="1"/>
  <c r="S999" i="6"/>
  <c r="U999" i="6" s="1"/>
  <c r="S998" i="6"/>
  <c r="U998" i="6" s="1"/>
  <c r="S997" i="6"/>
  <c r="U997" i="6" s="1"/>
  <c r="S996" i="6"/>
  <c r="U996" i="6" s="1"/>
  <c r="S995" i="6"/>
  <c r="U995" i="6" s="1"/>
  <c r="S994" i="6"/>
  <c r="U994" i="6" s="1"/>
  <c r="S993" i="6"/>
  <c r="U993" i="6" s="1"/>
  <c r="S992" i="6"/>
  <c r="U992" i="6" s="1"/>
  <c r="S991" i="6"/>
  <c r="U991" i="6" s="1"/>
  <c r="S990" i="6"/>
  <c r="U990" i="6" s="1"/>
  <c r="S989" i="6"/>
  <c r="U989" i="6" s="1"/>
  <c r="S988" i="6"/>
  <c r="U988" i="6" s="1"/>
  <c r="S987" i="6"/>
  <c r="U987" i="6" s="1"/>
  <c r="S986" i="6"/>
  <c r="U986" i="6" s="1"/>
  <c r="S985" i="6"/>
  <c r="U985" i="6" s="1"/>
  <c r="S984" i="6"/>
  <c r="U984" i="6" s="1"/>
  <c r="S983" i="6"/>
  <c r="U983" i="6" s="1"/>
  <c r="S982" i="6"/>
  <c r="U982" i="6" s="1"/>
  <c r="S981" i="6"/>
  <c r="U981" i="6" s="1"/>
  <c r="S980" i="6"/>
  <c r="U980" i="6" s="1"/>
  <c r="S979" i="6"/>
  <c r="U979" i="6" s="1"/>
  <c r="S978" i="6"/>
  <c r="U978" i="6" s="1"/>
  <c r="S977" i="6"/>
  <c r="U977" i="6" s="1"/>
  <c r="S976" i="6"/>
  <c r="U976" i="6" s="1"/>
  <c r="U975" i="6"/>
  <c r="S975" i="6"/>
  <c r="S974" i="6"/>
  <c r="U974" i="6" s="1"/>
  <c r="S973" i="6"/>
  <c r="U973" i="6" s="1"/>
  <c r="S972" i="6"/>
  <c r="U972" i="6" s="1"/>
  <c r="S971" i="6"/>
  <c r="U971" i="6" s="1"/>
  <c r="S970" i="6"/>
  <c r="U970" i="6" s="1"/>
  <c r="U969" i="6"/>
  <c r="S969" i="6"/>
  <c r="S968" i="6"/>
  <c r="U968" i="6" s="1"/>
  <c r="S967" i="6"/>
  <c r="U967" i="6" s="1"/>
  <c r="S966" i="6"/>
  <c r="U966" i="6" s="1"/>
  <c r="S965" i="6"/>
  <c r="U965" i="6" s="1"/>
  <c r="S964" i="6"/>
  <c r="U964" i="6" s="1"/>
  <c r="U963" i="6"/>
  <c r="S963" i="6"/>
  <c r="S962" i="6"/>
  <c r="U962" i="6" s="1"/>
  <c r="S961" i="6"/>
  <c r="U961" i="6" s="1"/>
  <c r="S960" i="6"/>
  <c r="U960" i="6" s="1"/>
  <c r="S959" i="6"/>
  <c r="U959" i="6" s="1"/>
  <c r="S958" i="6"/>
  <c r="U958" i="6" s="1"/>
  <c r="S957" i="6"/>
  <c r="U957" i="6" s="1"/>
  <c r="S956" i="6"/>
  <c r="U956" i="6" s="1"/>
  <c r="S955" i="6"/>
  <c r="U955" i="6" s="1"/>
  <c r="S954" i="6"/>
  <c r="U954" i="6" s="1"/>
  <c r="S953" i="6"/>
  <c r="U953" i="6" s="1"/>
  <c r="S952" i="6"/>
  <c r="U952" i="6" s="1"/>
  <c r="U951" i="6"/>
  <c r="S951" i="6"/>
  <c r="S950" i="6"/>
  <c r="U950" i="6" s="1"/>
  <c r="S949" i="6"/>
  <c r="U949" i="6" s="1"/>
  <c r="S948" i="6"/>
  <c r="U948" i="6" s="1"/>
  <c r="S947" i="6"/>
  <c r="U947" i="6" s="1"/>
  <c r="S946" i="6"/>
  <c r="U946" i="6" s="1"/>
  <c r="U945" i="6"/>
  <c r="S945" i="6"/>
  <c r="S944" i="6"/>
  <c r="U944" i="6" s="1"/>
  <c r="S943" i="6"/>
  <c r="U943" i="6" s="1"/>
  <c r="S942" i="6"/>
  <c r="U942" i="6" s="1"/>
  <c r="S941" i="6"/>
  <c r="U941" i="6" s="1"/>
  <c r="S940" i="6"/>
  <c r="U940" i="6" s="1"/>
  <c r="S939" i="6"/>
  <c r="U939" i="6" s="1"/>
  <c r="S938" i="6"/>
  <c r="U938" i="6" s="1"/>
  <c r="S937" i="6"/>
  <c r="U937" i="6" s="1"/>
  <c r="S936" i="6"/>
  <c r="U936" i="6" s="1"/>
  <c r="S935" i="6"/>
  <c r="U935" i="6" s="1"/>
  <c r="S934" i="6"/>
  <c r="U934" i="6" s="1"/>
  <c r="S933" i="6"/>
  <c r="U933" i="6" s="1"/>
  <c r="S932" i="6"/>
  <c r="U932" i="6" s="1"/>
  <c r="S931" i="6"/>
  <c r="U931" i="6" s="1"/>
  <c r="S930" i="6"/>
  <c r="U930" i="6" s="1"/>
  <c r="S929" i="6"/>
  <c r="U929" i="6" s="1"/>
  <c r="S928" i="6"/>
  <c r="U928" i="6" s="1"/>
  <c r="S927" i="6"/>
  <c r="U927" i="6" s="1"/>
  <c r="S926" i="6"/>
  <c r="U926" i="6" s="1"/>
  <c r="S925" i="6"/>
  <c r="U925" i="6" s="1"/>
  <c r="S924" i="6"/>
  <c r="U924" i="6" s="1"/>
  <c r="S923" i="6"/>
  <c r="U923" i="6" s="1"/>
  <c r="S922" i="6"/>
  <c r="U922" i="6" s="1"/>
  <c r="S921" i="6"/>
  <c r="U921" i="6" s="1"/>
  <c r="S920" i="6"/>
  <c r="U920" i="6" s="1"/>
  <c r="S919" i="6"/>
  <c r="U919" i="6" s="1"/>
  <c r="S918" i="6"/>
  <c r="U918" i="6" s="1"/>
  <c r="S917" i="6"/>
  <c r="U917" i="6" s="1"/>
  <c r="S916" i="6"/>
  <c r="U916" i="6" s="1"/>
  <c r="S915" i="6"/>
  <c r="U915" i="6" s="1"/>
  <c r="S914" i="6"/>
  <c r="U914" i="6" s="1"/>
  <c r="S913" i="6"/>
  <c r="U913" i="6" s="1"/>
  <c r="S912" i="6"/>
  <c r="U912" i="6" s="1"/>
  <c r="U911" i="6"/>
  <c r="S911" i="6"/>
  <c r="S910" i="6"/>
  <c r="U910" i="6" s="1"/>
  <c r="S909" i="6"/>
  <c r="U909" i="6" s="1"/>
  <c r="S908" i="6"/>
  <c r="U908" i="6" s="1"/>
  <c r="S907" i="6"/>
  <c r="U907" i="6" s="1"/>
  <c r="S906" i="6"/>
  <c r="U906" i="6" s="1"/>
  <c r="U905" i="6"/>
  <c r="S905" i="6"/>
  <c r="S904" i="6"/>
  <c r="U904" i="6" s="1"/>
  <c r="S903" i="6"/>
  <c r="U903" i="6" s="1"/>
  <c r="S902" i="6"/>
  <c r="U902" i="6" s="1"/>
  <c r="S901" i="6"/>
  <c r="U901" i="6" s="1"/>
  <c r="S900" i="6"/>
  <c r="U900" i="6" s="1"/>
  <c r="S899" i="6"/>
  <c r="U899" i="6" s="1"/>
  <c r="S898" i="6"/>
  <c r="U898" i="6" s="1"/>
  <c r="U897" i="6"/>
  <c r="S897" i="6"/>
  <c r="S896" i="6"/>
  <c r="U896" i="6" s="1"/>
  <c r="S895" i="6"/>
  <c r="U895" i="6" s="1"/>
  <c r="S894" i="6"/>
  <c r="U894" i="6" s="1"/>
  <c r="U893" i="6"/>
  <c r="S893" i="6"/>
  <c r="S892" i="6"/>
  <c r="U892" i="6" s="1"/>
  <c r="S891" i="6"/>
  <c r="U891" i="6" s="1"/>
  <c r="S890" i="6"/>
  <c r="U890" i="6" s="1"/>
  <c r="S889" i="6"/>
  <c r="U889" i="6" s="1"/>
  <c r="S888" i="6"/>
  <c r="U888" i="6" s="1"/>
  <c r="S887" i="6"/>
  <c r="U887" i="6" s="1"/>
  <c r="S886" i="6"/>
  <c r="U886" i="6" s="1"/>
  <c r="U885" i="6"/>
  <c r="S885" i="6"/>
  <c r="S884" i="6"/>
  <c r="U884" i="6" s="1"/>
  <c r="S883" i="6"/>
  <c r="U883" i="6" s="1"/>
  <c r="S882" i="6"/>
  <c r="U882" i="6" s="1"/>
  <c r="S881" i="6"/>
  <c r="U881" i="6" s="1"/>
  <c r="S880" i="6"/>
  <c r="U880" i="6" s="1"/>
  <c r="S879" i="6"/>
  <c r="U879" i="6" s="1"/>
  <c r="S878" i="6"/>
  <c r="U878" i="6" s="1"/>
  <c r="U877" i="6"/>
  <c r="S877" i="6"/>
  <c r="S876" i="6"/>
  <c r="U876" i="6" s="1"/>
  <c r="S875" i="6"/>
  <c r="U875" i="6" s="1"/>
  <c r="S874" i="6"/>
  <c r="U874" i="6" s="1"/>
  <c r="U873" i="6"/>
  <c r="S873" i="6"/>
  <c r="S872" i="6"/>
  <c r="U872" i="6" s="1"/>
  <c r="S871" i="6"/>
  <c r="U871" i="6" s="1"/>
  <c r="S870" i="6"/>
  <c r="U870" i="6" s="1"/>
  <c r="U869" i="6"/>
  <c r="S869" i="6"/>
  <c r="S868" i="6"/>
  <c r="U868" i="6" s="1"/>
  <c r="S867" i="6"/>
  <c r="U867" i="6" s="1"/>
  <c r="S866" i="6"/>
  <c r="U866" i="6" s="1"/>
  <c r="U865" i="6"/>
  <c r="S865" i="6"/>
  <c r="S864" i="6"/>
  <c r="U864" i="6" s="1"/>
  <c r="S863" i="6"/>
  <c r="U863" i="6" s="1"/>
  <c r="S862" i="6"/>
  <c r="U862" i="6" s="1"/>
  <c r="U861" i="6"/>
  <c r="S861" i="6"/>
  <c r="S860" i="6"/>
  <c r="U860" i="6" s="1"/>
  <c r="S859" i="6"/>
  <c r="U859" i="6" s="1"/>
  <c r="S858" i="6"/>
  <c r="U858" i="6" s="1"/>
  <c r="S857" i="6"/>
  <c r="U857" i="6" s="1"/>
  <c r="S856" i="6"/>
  <c r="U856" i="6" s="1"/>
  <c r="S855" i="6"/>
  <c r="U855" i="6" s="1"/>
  <c r="S854" i="6"/>
  <c r="U854" i="6" s="1"/>
  <c r="U853" i="6"/>
  <c r="S853" i="6"/>
  <c r="S852" i="6"/>
  <c r="U852" i="6" s="1"/>
  <c r="S851" i="6"/>
  <c r="U851" i="6" s="1"/>
  <c r="S850" i="6"/>
  <c r="U850" i="6" s="1"/>
  <c r="S849" i="6"/>
  <c r="U849" i="6" s="1"/>
  <c r="S848" i="6"/>
  <c r="U848" i="6" s="1"/>
  <c r="S847" i="6"/>
  <c r="U847" i="6" s="1"/>
  <c r="S846" i="6"/>
  <c r="U846" i="6" s="1"/>
  <c r="U845" i="6"/>
  <c r="S845" i="6"/>
  <c r="S844" i="6"/>
  <c r="U844" i="6" s="1"/>
  <c r="S843" i="6"/>
  <c r="U843" i="6" s="1"/>
  <c r="S842" i="6"/>
  <c r="U842" i="6" s="1"/>
  <c r="S841" i="6"/>
  <c r="U841" i="6" s="1"/>
  <c r="S840" i="6"/>
  <c r="U840" i="6" s="1"/>
  <c r="S839" i="6"/>
  <c r="U839" i="6" s="1"/>
  <c r="S838" i="6"/>
  <c r="U838" i="6" s="1"/>
  <c r="S837" i="6"/>
  <c r="U837" i="6" s="1"/>
  <c r="S836" i="6"/>
  <c r="U836" i="6" s="1"/>
  <c r="S835" i="6"/>
  <c r="U835" i="6" s="1"/>
  <c r="U834" i="6"/>
  <c r="S834" i="6"/>
  <c r="S833" i="6"/>
  <c r="U833" i="6" s="1"/>
  <c r="S832" i="6"/>
  <c r="U832" i="6" s="1"/>
  <c r="S831" i="6"/>
  <c r="U831" i="6" s="1"/>
  <c r="S830" i="6"/>
  <c r="U830" i="6" s="1"/>
  <c r="S829" i="6"/>
  <c r="U829" i="6" s="1"/>
  <c r="S828" i="6"/>
  <c r="U828" i="6" s="1"/>
  <c r="S827" i="6"/>
  <c r="U827" i="6" s="1"/>
  <c r="S826" i="6"/>
  <c r="U826" i="6" s="1"/>
  <c r="S825" i="6"/>
  <c r="U825" i="6" s="1"/>
  <c r="S824" i="6"/>
  <c r="U824" i="6" s="1"/>
  <c r="S823" i="6"/>
  <c r="U823" i="6" s="1"/>
  <c r="S822" i="6"/>
  <c r="U822" i="6" s="1"/>
  <c r="S821" i="6"/>
  <c r="U821" i="6" s="1"/>
  <c r="S820" i="6"/>
  <c r="U820" i="6" s="1"/>
  <c r="S819" i="6"/>
  <c r="U819" i="6" s="1"/>
  <c r="S818" i="6"/>
  <c r="U818" i="6" s="1"/>
  <c r="S817" i="6"/>
  <c r="U817" i="6" s="1"/>
  <c r="S816" i="6"/>
  <c r="U816" i="6" s="1"/>
  <c r="S815" i="6"/>
  <c r="U815" i="6" s="1"/>
  <c r="S814" i="6"/>
  <c r="U814" i="6" s="1"/>
  <c r="S813" i="6"/>
  <c r="U813" i="6" s="1"/>
  <c r="S812" i="6"/>
  <c r="U812" i="6" s="1"/>
  <c r="S811" i="6"/>
  <c r="U811" i="6" s="1"/>
  <c r="S810" i="6"/>
  <c r="U810" i="6" s="1"/>
  <c r="S809" i="6"/>
  <c r="U809" i="6" s="1"/>
  <c r="S808" i="6"/>
  <c r="U808" i="6" s="1"/>
  <c r="S807" i="6"/>
  <c r="U807" i="6" s="1"/>
  <c r="S806" i="6"/>
  <c r="U806" i="6" s="1"/>
  <c r="S805" i="6"/>
  <c r="U805" i="6" s="1"/>
  <c r="S804" i="6"/>
  <c r="U804" i="6" s="1"/>
  <c r="S803" i="6"/>
  <c r="U803" i="6" s="1"/>
  <c r="S802" i="6"/>
  <c r="U802" i="6" s="1"/>
  <c r="S801" i="6"/>
  <c r="U801" i="6" s="1"/>
  <c r="S800" i="6"/>
  <c r="U800" i="6" s="1"/>
  <c r="S799" i="6"/>
  <c r="U799" i="6" s="1"/>
  <c r="S798" i="6"/>
  <c r="U798" i="6" s="1"/>
  <c r="S797" i="6"/>
  <c r="U797" i="6" s="1"/>
  <c r="S796" i="6"/>
  <c r="U796" i="6" s="1"/>
  <c r="S795" i="6"/>
  <c r="U795" i="6" s="1"/>
  <c r="S794" i="6"/>
  <c r="U794" i="6" s="1"/>
  <c r="S793" i="6"/>
  <c r="U793" i="6" s="1"/>
  <c r="S792" i="6"/>
  <c r="U792" i="6" s="1"/>
  <c r="S791" i="6"/>
  <c r="U791" i="6" s="1"/>
  <c r="S790" i="6"/>
  <c r="U790" i="6" s="1"/>
  <c r="S789" i="6"/>
  <c r="U789" i="6" s="1"/>
  <c r="S788" i="6"/>
  <c r="U788" i="6" s="1"/>
  <c r="S787" i="6"/>
  <c r="U787" i="6" s="1"/>
  <c r="S786" i="6"/>
  <c r="U786" i="6" s="1"/>
  <c r="S785" i="6"/>
  <c r="U785" i="6" s="1"/>
  <c r="U784" i="6"/>
  <c r="S784" i="6"/>
  <c r="S783" i="6"/>
  <c r="U783" i="6" s="1"/>
  <c r="S782" i="6"/>
  <c r="U782" i="6" s="1"/>
  <c r="S781" i="6"/>
  <c r="U781" i="6" s="1"/>
  <c r="S780" i="6"/>
  <c r="U780" i="6" s="1"/>
  <c r="S779" i="6"/>
  <c r="U779" i="6" s="1"/>
  <c r="S778" i="6"/>
  <c r="U778" i="6" s="1"/>
  <c r="S777" i="6"/>
  <c r="U777" i="6" s="1"/>
  <c r="S776" i="6"/>
  <c r="U776" i="6" s="1"/>
  <c r="S775" i="6"/>
  <c r="U775" i="6" s="1"/>
  <c r="S774" i="6"/>
  <c r="U774" i="6" s="1"/>
  <c r="S773" i="6"/>
  <c r="U773" i="6" s="1"/>
  <c r="S772" i="6"/>
  <c r="U772" i="6" s="1"/>
  <c r="S771" i="6"/>
  <c r="U771" i="6" s="1"/>
  <c r="S770" i="6"/>
  <c r="U770" i="6" s="1"/>
  <c r="S769" i="6"/>
  <c r="U769" i="6" s="1"/>
  <c r="S768" i="6"/>
  <c r="U768" i="6" s="1"/>
  <c r="S767" i="6"/>
  <c r="U767" i="6" s="1"/>
  <c r="U766" i="6"/>
  <c r="S766" i="6"/>
  <c r="S765" i="6"/>
  <c r="U765" i="6" s="1"/>
  <c r="S764" i="6"/>
  <c r="U764" i="6" s="1"/>
  <c r="S763" i="6"/>
  <c r="U763" i="6" s="1"/>
  <c r="S762" i="6"/>
  <c r="U762" i="6" s="1"/>
  <c r="S761" i="6"/>
  <c r="U761" i="6" s="1"/>
  <c r="U760" i="6"/>
  <c r="S760" i="6"/>
  <c r="S759" i="6"/>
  <c r="U759" i="6" s="1"/>
  <c r="S758" i="6"/>
  <c r="U758" i="6" s="1"/>
  <c r="S757" i="6"/>
  <c r="U757" i="6" s="1"/>
  <c r="S756" i="6"/>
  <c r="U756" i="6" s="1"/>
  <c r="S755" i="6"/>
  <c r="U755" i="6" s="1"/>
  <c r="S754" i="6"/>
  <c r="U754" i="6" s="1"/>
  <c r="S753" i="6"/>
  <c r="U753" i="6" s="1"/>
  <c r="S752" i="6"/>
  <c r="U752" i="6" s="1"/>
  <c r="S751" i="6"/>
  <c r="U751" i="6" s="1"/>
  <c r="S750" i="6"/>
  <c r="U750" i="6" s="1"/>
  <c r="S749" i="6"/>
  <c r="U749" i="6" s="1"/>
  <c r="S748" i="6"/>
  <c r="U748" i="6" s="1"/>
  <c r="S747" i="6"/>
  <c r="U747" i="6" s="1"/>
  <c r="S746" i="6"/>
  <c r="U746" i="6" s="1"/>
  <c r="S745" i="6"/>
  <c r="U745" i="6" s="1"/>
  <c r="S744" i="6"/>
  <c r="U744" i="6" s="1"/>
  <c r="S743" i="6"/>
  <c r="U743" i="6" s="1"/>
  <c r="S742" i="6"/>
  <c r="U742" i="6" s="1"/>
  <c r="S741" i="6"/>
  <c r="U741" i="6" s="1"/>
  <c r="S740" i="6"/>
  <c r="U740" i="6" s="1"/>
  <c r="S739" i="6"/>
  <c r="U739" i="6" s="1"/>
  <c r="S738" i="6"/>
  <c r="U738" i="6" s="1"/>
  <c r="S737" i="6"/>
  <c r="U737" i="6" s="1"/>
  <c r="S736" i="6"/>
  <c r="U736" i="6" s="1"/>
  <c r="S735" i="6"/>
  <c r="U735" i="6" s="1"/>
  <c r="S734" i="6"/>
  <c r="U734" i="6" s="1"/>
  <c r="S733" i="6"/>
  <c r="U733" i="6" s="1"/>
  <c r="S732" i="6"/>
  <c r="U732" i="6" s="1"/>
  <c r="S731" i="6"/>
  <c r="U731" i="6" s="1"/>
  <c r="S730" i="6"/>
  <c r="U730" i="6" s="1"/>
  <c r="S729" i="6"/>
  <c r="U729" i="6" s="1"/>
  <c r="S728" i="6"/>
  <c r="U728" i="6" s="1"/>
  <c r="S727" i="6"/>
  <c r="U727" i="6" s="1"/>
  <c r="S726" i="6"/>
  <c r="U726" i="6" s="1"/>
  <c r="S725" i="6"/>
  <c r="U725" i="6" s="1"/>
  <c r="S724" i="6"/>
  <c r="U724" i="6" s="1"/>
  <c r="S723" i="6"/>
  <c r="U723" i="6" s="1"/>
  <c r="S722" i="6"/>
  <c r="U722" i="6" s="1"/>
  <c r="S721" i="6"/>
  <c r="U721" i="6" s="1"/>
  <c r="U720" i="6"/>
  <c r="S720" i="6"/>
  <c r="S719" i="6"/>
  <c r="U719" i="6" s="1"/>
  <c r="S718" i="6"/>
  <c r="U718" i="6" s="1"/>
  <c r="S717" i="6"/>
  <c r="U717" i="6" s="1"/>
  <c r="S716" i="6"/>
  <c r="U716" i="6" s="1"/>
  <c r="S715" i="6"/>
  <c r="U715" i="6" s="1"/>
  <c r="S714" i="6"/>
  <c r="U714" i="6" s="1"/>
  <c r="S713" i="6"/>
  <c r="U713" i="6" s="1"/>
  <c r="S712" i="6"/>
  <c r="U712" i="6" s="1"/>
  <c r="S711" i="6"/>
  <c r="U711" i="6" s="1"/>
  <c r="S710" i="6"/>
  <c r="U710" i="6" s="1"/>
  <c r="S709" i="6"/>
  <c r="U709" i="6" s="1"/>
  <c r="S708" i="6"/>
  <c r="U708" i="6" s="1"/>
  <c r="S707" i="6"/>
  <c r="U707" i="6" s="1"/>
  <c r="S706" i="6"/>
  <c r="U706" i="6" s="1"/>
  <c r="S705" i="6"/>
  <c r="U705" i="6" s="1"/>
  <c r="S704" i="6"/>
  <c r="U704" i="6" s="1"/>
  <c r="S703" i="6"/>
  <c r="U703" i="6" s="1"/>
  <c r="U702" i="6"/>
  <c r="S702" i="6"/>
  <c r="S701" i="6"/>
  <c r="U701" i="6" s="1"/>
  <c r="S700" i="6"/>
  <c r="U700" i="6" s="1"/>
  <c r="S699" i="6"/>
  <c r="U699" i="6" s="1"/>
  <c r="S698" i="6"/>
  <c r="U698" i="6" s="1"/>
  <c r="S697" i="6"/>
  <c r="U697" i="6" s="1"/>
  <c r="S696" i="6"/>
  <c r="U696" i="6" s="1"/>
  <c r="S695" i="6"/>
  <c r="U695" i="6" s="1"/>
  <c r="S694" i="6"/>
  <c r="U694" i="6" s="1"/>
  <c r="S693" i="6"/>
  <c r="U693" i="6" s="1"/>
  <c r="U692" i="6"/>
  <c r="S692" i="6"/>
  <c r="S691" i="6"/>
  <c r="U691" i="6" s="1"/>
  <c r="S690" i="6"/>
  <c r="U690" i="6" s="1"/>
  <c r="S689" i="6"/>
  <c r="U689" i="6" s="1"/>
  <c r="S688" i="6"/>
  <c r="U688" i="6" s="1"/>
  <c r="S687" i="6"/>
  <c r="U687" i="6" s="1"/>
  <c r="S686" i="6"/>
  <c r="U686" i="6" s="1"/>
  <c r="S685" i="6"/>
  <c r="U685" i="6" s="1"/>
  <c r="S684" i="6"/>
  <c r="U684" i="6" s="1"/>
  <c r="S683" i="6"/>
  <c r="U683" i="6" s="1"/>
  <c r="S682" i="6"/>
  <c r="U682" i="6" s="1"/>
  <c r="S681" i="6"/>
  <c r="U681" i="6" s="1"/>
  <c r="S680" i="6"/>
  <c r="U680" i="6" s="1"/>
  <c r="S679" i="6"/>
  <c r="U679" i="6" s="1"/>
  <c r="S678" i="6"/>
  <c r="U678" i="6" s="1"/>
  <c r="S677" i="6"/>
  <c r="U677" i="6" s="1"/>
  <c r="S676" i="6"/>
  <c r="U676" i="6" s="1"/>
  <c r="S675" i="6"/>
  <c r="U675" i="6" s="1"/>
  <c r="S674" i="6"/>
  <c r="U674" i="6" s="1"/>
  <c r="S673" i="6"/>
  <c r="U673" i="6" s="1"/>
  <c r="S672" i="6"/>
  <c r="U672" i="6" s="1"/>
  <c r="S671" i="6"/>
  <c r="U671" i="6" s="1"/>
  <c r="S670" i="6"/>
  <c r="U670" i="6" s="1"/>
  <c r="S669" i="6"/>
  <c r="U669" i="6" s="1"/>
  <c r="U668" i="6"/>
  <c r="S668" i="6"/>
  <c r="S667" i="6"/>
  <c r="U667" i="6" s="1"/>
  <c r="S666" i="6"/>
  <c r="U666" i="6" s="1"/>
  <c r="S665" i="6"/>
  <c r="U665" i="6" s="1"/>
  <c r="S664" i="6"/>
  <c r="U664" i="6" s="1"/>
  <c r="S663" i="6"/>
  <c r="U663" i="6" s="1"/>
  <c r="S662" i="6"/>
  <c r="U662" i="6" s="1"/>
  <c r="S661" i="6"/>
  <c r="U661" i="6" s="1"/>
  <c r="S660" i="6"/>
  <c r="U660" i="6" s="1"/>
  <c r="S659" i="6"/>
  <c r="U659" i="6" s="1"/>
  <c r="S658" i="6"/>
  <c r="U658" i="6" s="1"/>
  <c r="S657" i="6"/>
  <c r="U657" i="6" s="1"/>
  <c r="S656" i="6"/>
  <c r="U656" i="6" s="1"/>
  <c r="S655" i="6"/>
  <c r="U655" i="6" s="1"/>
  <c r="S654" i="6"/>
  <c r="U654" i="6" s="1"/>
  <c r="S653" i="6"/>
  <c r="U653" i="6" s="1"/>
  <c r="U652" i="6"/>
  <c r="S652" i="6"/>
  <c r="S651" i="6"/>
  <c r="U651" i="6" s="1"/>
  <c r="S650" i="6"/>
  <c r="U650" i="6" s="1"/>
  <c r="S649" i="6"/>
  <c r="U649" i="6" s="1"/>
  <c r="S648" i="6"/>
  <c r="U648" i="6" s="1"/>
  <c r="S647" i="6"/>
  <c r="U647" i="6" s="1"/>
  <c r="S646" i="6"/>
  <c r="U646" i="6" s="1"/>
  <c r="S645" i="6"/>
  <c r="U645" i="6" s="1"/>
  <c r="S644" i="6"/>
  <c r="U644" i="6" s="1"/>
  <c r="S643" i="6"/>
  <c r="U643" i="6" s="1"/>
  <c r="S642" i="6"/>
  <c r="U642" i="6" s="1"/>
  <c r="S641" i="6"/>
  <c r="U641" i="6" s="1"/>
  <c r="S640" i="6"/>
  <c r="U640" i="6" s="1"/>
  <c r="S639" i="6"/>
  <c r="U639" i="6" s="1"/>
  <c r="S638" i="6"/>
  <c r="U638" i="6" s="1"/>
  <c r="S637" i="6"/>
  <c r="U637" i="6" s="1"/>
  <c r="U636" i="6"/>
  <c r="S636" i="6"/>
  <c r="S635" i="6"/>
  <c r="U635" i="6" s="1"/>
  <c r="S634" i="6"/>
  <c r="U634" i="6" s="1"/>
  <c r="S633" i="6"/>
  <c r="U633" i="6" s="1"/>
  <c r="S632" i="6"/>
  <c r="U632" i="6" s="1"/>
  <c r="S631" i="6"/>
  <c r="U631" i="6" s="1"/>
  <c r="S630" i="6"/>
  <c r="U630" i="6" s="1"/>
  <c r="S629" i="6"/>
  <c r="U629" i="6" s="1"/>
  <c r="S628" i="6"/>
  <c r="U628" i="6" s="1"/>
  <c r="S627" i="6"/>
  <c r="U627" i="6" s="1"/>
  <c r="S626" i="6"/>
  <c r="U626" i="6" s="1"/>
  <c r="S625" i="6"/>
  <c r="U625" i="6" s="1"/>
  <c r="S624" i="6"/>
  <c r="U624" i="6" s="1"/>
  <c r="S623" i="6"/>
  <c r="U623" i="6" s="1"/>
  <c r="S622" i="6"/>
  <c r="U622" i="6" s="1"/>
  <c r="S621" i="6"/>
  <c r="U621" i="6" s="1"/>
  <c r="U620" i="6"/>
  <c r="S620" i="6"/>
  <c r="S619" i="6"/>
  <c r="U619" i="6" s="1"/>
  <c r="S618" i="6"/>
  <c r="U618" i="6" s="1"/>
  <c r="S617" i="6"/>
  <c r="U617" i="6" s="1"/>
  <c r="S616" i="6"/>
  <c r="U616" i="6" s="1"/>
  <c r="S615" i="6"/>
  <c r="U615" i="6" s="1"/>
  <c r="S614" i="6"/>
  <c r="U614" i="6" s="1"/>
  <c r="S613" i="6"/>
  <c r="U613" i="6" s="1"/>
  <c r="S612" i="6"/>
  <c r="U612" i="6" s="1"/>
  <c r="S611" i="6"/>
  <c r="U611" i="6" s="1"/>
  <c r="S610" i="6"/>
  <c r="U610" i="6" s="1"/>
  <c r="S609" i="6"/>
  <c r="U609" i="6" s="1"/>
  <c r="S608" i="6"/>
  <c r="U608" i="6" s="1"/>
  <c r="S607" i="6"/>
  <c r="U607" i="6" s="1"/>
  <c r="S606" i="6"/>
  <c r="U606" i="6" s="1"/>
  <c r="S605" i="6"/>
  <c r="U605" i="6" s="1"/>
  <c r="S604" i="6"/>
  <c r="U604" i="6" s="1"/>
  <c r="S603" i="6"/>
  <c r="U603" i="6" s="1"/>
  <c r="S602" i="6"/>
  <c r="U602" i="6" s="1"/>
  <c r="S601" i="6"/>
  <c r="U601" i="6" s="1"/>
  <c r="S600" i="6"/>
  <c r="U600" i="6" s="1"/>
  <c r="S599" i="6"/>
  <c r="U599" i="6" s="1"/>
  <c r="S598" i="6"/>
  <c r="U598" i="6" s="1"/>
  <c r="S597" i="6"/>
  <c r="U597" i="6" s="1"/>
  <c r="S596" i="6"/>
  <c r="U596" i="6" s="1"/>
  <c r="S595" i="6"/>
  <c r="U595" i="6" s="1"/>
  <c r="S594" i="6"/>
  <c r="U594" i="6" s="1"/>
  <c r="S593" i="6"/>
  <c r="U593" i="6" s="1"/>
  <c r="S592" i="6"/>
  <c r="U592" i="6" s="1"/>
  <c r="S591" i="6"/>
  <c r="U591" i="6" s="1"/>
  <c r="S590" i="6"/>
  <c r="U590" i="6" s="1"/>
  <c r="S589" i="6"/>
  <c r="U589" i="6" s="1"/>
  <c r="S588" i="6"/>
  <c r="U588" i="6" s="1"/>
  <c r="S587" i="6"/>
  <c r="U587" i="6" s="1"/>
  <c r="S586" i="6"/>
  <c r="U586" i="6" s="1"/>
  <c r="S585" i="6"/>
  <c r="U585" i="6" s="1"/>
  <c r="S584" i="6"/>
  <c r="U584" i="6" s="1"/>
  <c r="S583" i="6"/>
  <c r="U583" i="6" s="1"/>
  <c r="S582" i="6"/>
  <c r="U582" i="6" s="1"/>
  <c r="S581" i="6"/>
  <c r="U581" i="6" s="1"/>
  <c r="S580" i="6"/>
  <c r="U580" i="6" s="1"/>
  <c r="S579" i="6"/>
  <c r="U579" i="6" s="1"/>
  <c r="S578" i="6"/>
  <c r="U578" i="6" s="1"/>
  <c r="S577" i="6"/>
  <c r="U577" i="6" s="1"/>
  <c r="S576" i="6"/>
  <c r="U576" i="6" s="1"/>
  <c r="S575" i="6"/>
  <c r="U575" i="6" s="1"/>
  <c r="U574" i="6"/>
  <c r="S574" i="6"/>
  <c r="S573" i="6"/>
  <c r="U573" i="6" s="1"/>
  <c r="S572" i="6"/>
  <c r="U572" i="6" s="1"/>
  <c r="S571" i="6"/>
  <c r="U571" i="6" s="1"/>
  <c r="S570" i="6"/>
  <c r="U570" i="6" s="1"/>
  <c r="S569" i="6"/>
  <c r="U569" i="6" s="1"/>
  <c r="S568" i="6"/>
  <c r="U568" i="6" s="1"/>
  <c r="S567" i="6"/>
  <c r="U567" i="6" s="1"/>
  <c r="S566" i="6"/>
  <c r="U566" i="6" s="1"/>
  <c r="S565" i="6"/>
  <c r="U565" i="6" s="1"/>
  <c r="S564" i="6"/>
  <c r="U564" i="6" s="1"/>
  <c r="S563" i="6"/>
  <c r="U563" i="6" s="1"/>
  <c r="S562" i="6"/>
  <c r="U562" i="6" s="1"/>
  <c r="S561" i="6"/>
  <c r="U561" i="6" s="1"/>
  <c r="S560" i="6"/>
  <c r="U560" i="6" s="1"/>
  <c r="S559" i="6"/>
  <c r="U559" i="6" s="1"/>
  <c r="U558" i="6"/>
  <c r="S558" i="6"/>
  <c r="S557" i="6"/>
  <c r="U557" i="6" s="1"/>
  <c r="S556" i="6"/>
  <c r="U556" i="6" s="1"/>
  <c r="S555" i="6"/>
  <c r="U555" i="6" s="1"/>
  <c r="S554" i="6"/>
  <c r="U554" i="6" s="1"/>
  <c r="S553" i="6"/>
  <c r="U553" i="6" s="1"/>
  <c r="S552" i="6"/>
  <c r="U552" i="6" s="1"/>
  <c r="S551" i="6"/>
  <c r="U551" i="6" s="1"/>
  <c r="S550" i="6"/>
  <c r="U550" i="6" s="1"/>
  <c r="S549" i="6"/>
  <c r="U549" i="6" s="1"/>
  <c r="S548" i="6"/>
  <c r="U548" i="6" s="1"/>
  <c r="S547" i="6"/>
  <c r="U547" i="6" s="1"/>
  <c r="S546" i="6"/>
  <c r="U546" i="6" s="1"/>
  <c r="S545" i="6"/>
  <c r="U545" i="6" s="1"/>
  <c r="S544" i="6"/>
  <c r="U544" i="6" s="1"/>
  <c r="S543" i="6"/>
  <c r="U543" i="6" s="1"/>
  <c r="U542" i="6"/>
  <c r="S542" i="6"/>
  <c r="S541" i="6"/>
  <c r="U541" i="6" s="1"/>
  <c r="S540" i="6"/>
  <c r="U540" i="6" s="1"/>
  <c r="S539" i="6"/>
  <c r="U539" i="6" s="1"/>
  <c r="S538" i="6"/>
  <c r="U538" i="6" s="1"/>
  <c r="S537" i="6"/>
  <c r="U537" i="6" s="1"/>
  <c r="S536" i="6"/>
  <c r="U536" i="6" s="1"/>
  <c r="S535" i="6"/>
  <c r="U535" i="6" s="1"/>
  <c r="U534" i="6"/>
  <c r="S534" i="6"/>
  <c r="S533" i="6"/>
  <c r="U533" i="6" s="1"/>
  <c r="S532" i="6"/>
  <c r="U532" i="6" s="1"/>
  <c r="S531" i="6"/>
  <c r="U531" i="6" s="1"/>
  <c r="U530" i="6"/>
  <c r="S530" i="6"/>
  <c r="S529" i="6"/>
  <c r="U529" i="6" s="1"/>
  <c r="S528" i="6"/>
  <c r="U528" i="6" s="1"/>
  <c r="S527" i="6"/>
  <c r="U527" i="6" s="1"/>
  <c r="U526" i="6"/>
  <c r="S526" i="6"/>
  <c r="S525" i="6"/>
  <c r="U525" i="6" s="1"/>
  <c r="S524" i="6"/>
  <c r="U524" i="6" s="1"/>
  <c r="S523" i="6"/>
  <c r="U523" i="6" s="1"/>
  <c r="S522" i="6"/>
  <c r="U522" i="6" s="1"/>
  <c r="S521" i="6"/>
  <c r="U521" i="6" s="1"/>
  <c r="S520" i="6"/>
  <c r="U520" i="6" s="1"/>
  <c r="S519" i="6"/>
  <c r="U519" i="6" s="1"/>
  <c r="S518" i="6"/>
  <c r="U518" i="6" s="1"/>
  <c r="S517" i="6"/>
  <c r="U517" i="6" s="1"/>
  <c r="U516" i="6"/>
  <c r="S516" i="6"/>
  <c r="S515" i="6"/>
  <c r="U515" i="6" s="1"/>
  <c r="S514" i="6"/>
  <c r="U514" i="6" s="1"/>
  <c r="S513" i="6"/>
  <c r="U513" i="6" s="1"/>
  <c r="S512" i="6"/>
  <c r="U512" i="6" s="1"/>
  <c r="S511" i="6"/>
  <c r="U511" i="6" s="1"/>
  <c r="U510" i="6"/>
  <c r="S510" i="6"/>
  <c r="S509" i="6"/>
  <c r="U509" i="6" s="1"/>
  <c r="S508" i="6"/>
  <c r="U508" i="6" s="1"/>
  <c r="S507" i="6"/>
  <c r="U507" i="6" s="1"/>
  <c r="U506" i="6"/>
  <c r="S506" i="6"/>
  <c r="S505" i="6"/>
  <c r="U505" i="6" s="1"/>
  <c r="S504" i="6"/>
  <c r="U504" i="6" s="1"/>
  <c r="S503" i="6"/>
  <c r="U503" i="6" s="1"/>
  <c r="S502" i="6"/>
  <c r="U502" i="6" s="1"/>
  <c r="S501" i="6"/>
  <c r="U501" i="6" s="1"/>
  <c r="U500" i="6"/>
  <c r="S500" i="6"/>
  <c r="S499" i="6"/>
  <c r="U499" i="6" s="1"/>
  <c r="S498" i="6"/>
  <c r="U498" i="6" s="1"/>
  <c r="S497" i="6"/>
  <c r="U497" i="6" s="1"/>
  <c r="S496" i="6"/>
  <c r="U496" i="6" s="1"/>
  <c r="S495" i="6"/>
  <c r="U495" i="6" s="1"/>
  <c r="U494" i="6"/>
  <c r="S494" i="6"/>
  <c r="S493" i="6"/>
  <c r="U493" i="6" s="1"/>
  <c r="S492" i="6"/>
  <c r="U492" i="6" s="1"/>
  <c r="S491" i="6"/>
  <c r="U491" i="6" s="1"/>
  <c r="U490" i="6"/>
  <c r="S490" i="6"/>
  <c r="S489" i="6"/>
  <c r="U489" i="6" s="1"/>
  <c r="S488" i="6"/>
  <c r="U488" i="6" s="1"/>
  <c r="S487" i="6"/>
  <c r="U487" i="6" s="1"/>
  <c r="S486" i="6"/>
  <c r="U486" i="6" s="1"/>
  <c r="S485" i="6"/>
  <c r="U485" i="6" s="1"/>
  <c r="U484" i="6"/>
  <c r="S484" i="6"/>
  <c r="S483" i="6"/>
  <c r="U483" i="6" s="1"/>
  <c r="S482" i="6"/>
  <c r="U482" i="6" s="1"/>
  <c r="S481" i="6"/>
  <c r="U481" i="6" s="1"/>
  <c r="S480" i="6"/>
  <c r="U480" i="6" s="1"/>
  <c r="S479" i="6"/>
  <c r="U479" i="6" s="1"/>
  <c r="S478" i="6"/>
  <c r="U478" i="6" s="1"/>
  <c r="S477" i="6"/>
  <c r="U477" i="6" s="1"/>
  <c r="S476" i="6"/>
  <c r="U476" i="6" s="1"/>
  <c r="S475" i="6"/>
  <c r="U475" i="6" s="1"/>
  <c r="S474" i="6"/>
  <c r="U474" i="6" s="1"/>
  <c r="S473" i="6"/>
  <c r="U473" i="6" s="1"/>
  <c r="S472" i="6"/>
  <c r="U472" i="6" s="1"/>
  <c r="S471" i="6"/>
  <c r="U471" i="6" s="1"/>
  <c r="S470" i="6"/>
  <c r="U470" i="6" s="1"/>
  <c r="S469" i="6"/>
  <c r="U469" i="6" s="1"/>
  <c r="S468" i="6"/>
  <c r="U468" i="6" s="1"/>
  <c r="S467" i="6"/>
  <c r="U467" i="6" s="1"/>
  <c r="S466" i="6"/>
  <c r="U466" i="6" s="1"/>
  <c r="S465" i="6"/>
  <c r="U465" i="6" s="1"/>
  <c r="S464" i="6"/>
  <c r="U464" i="6" s="1"/>
  <c r="S463" i="6"/>
  <c r="U463" i="6" s="1"/>
  <c r="U462" i="6"/>
  <c r="S462" i="6"/>
  <c r="S461" i="6"/>
  <c r="U461" i="6" s="1"/>
  <c r="S460" i="6"/>
  <c r="U460" i="6" s="1"/>
  <c r="S459" i="6"/>
  <c r="U459" i="6" s="1"/>
  <c r="S458" i="6"/>
  <c r="U458" i="6" s="1"/>
  <c r="S457" i="6"/>
  <c r="U457" i="6" s="1"/>
  <c r="S456" i="6"/>
  <c r="U456" i="6" s="1"/>
  <c r="S455" i="6"/>
  <c r="U455" i="6" s="1"/>
  <c r="S454" i="6"/>
  <c r="U454" i="6" s="1"/>
  <c r="S453" i="6"/>
  <c r="U453" i="6" s="1"/>
  <c r="U452" i="6"/>
  <c r="S452" i="6"/>
  <c r="S451" i="6"/>
  <c r="U451" i="6" s="1"/>
  <c r="S450" i="6"/>
  <c r="U450" i="6" s="1"/>
  <c r="S449" i="6"/>
  <c r="U449" i="6" s="1"/>
  <c r="S448" i="6"/>
  <c r="U448" i="6" s="1"/>
  <c r="S447" i="6"/>
  <c r="U447" i="6" s="1"/>
  <c r="S446" i="6"/>
  <c r="U446" i="6" s="1"/>
  <c r="S445" i="6"/>
  <c r="U445" i="6" s="1"/>
  <c r="S444" i="6"/>
  <c r="U444" i="6" s="1"/>
  <c r="S443" i="6"/>
  <c r="U443" i="6" s="1"/>
  <c r="S442" i="6"/>
  <c r="U442" i="6" s="1"/>
  <c r="S441" i="6"/>
  <c r="U441" i="6" s="1"/>
  <c r="S440" i="6"/>
  <c r="U440" i="6" s="1"/>
  <c r="S439" i="6"/>
  <c r="U439" i="6" s="1"/>
  <c r="S438" i="6"/>
  <c r="U438" i="6" s="1"/>
  <c r="S437" i="6"/>
  <c r="U437" i="6" s="1"/>
  <c r="S436" i="6"/>
  <c r="U436" i="6" s="1"/>
  <c r="S435" i="6"/>
  <c r="U435" i="6" s="1"/>
  <c r="S434" i="6"/>
  <c r="U434" i="6" s="1"/>
  <c r="S433" i="6"/>
  <c r="U433" i="6" s="1"/>
  <c r="S432" i="6"/>
  <c r="U432" i="6" s="1"/>
  <c r="S431" i="6"/>
  <c r="U431" i="6" s="1"/>
  <c r="U430" i="6"/>
  <c r="S430" i="6"/>
  <c r="S429" i="6"/>
  <c r="U429" i="6" s="1"/>
  <c r="S428" i="6"/>
  <c r="U428" i="6" s="1"/>
  <c r="S427" i="6"/>
  <c r="U427" i="6" s="1"/>
  <c r="S426" i="6"/>
  <c r="U426" i="6" s="1"/>
  <c r="S425" i="6"/>
  <c r="U425" i="6" s="1"/>
  <c r="S424" i="6"/>
  <c r="U424" i="6" s="1"/>
  <c r="S423" i="6"/>
  <c r="U423" i="6" s="1"/>
  <c r="S422" i="6"/>
  <c r="U422" i="6" s="1"/>
  <c r="S421" i="6"/>
  <c r="U421" i="6" s="1"/>
  <c r="U420" i="6"/>
  <c r="S420" i="6"/>
  <c r="S419" i="6"/>
  <c r="U419" i="6" s="1"/>
  <c r="S418" i="6"/>
  <c r="U418" i="6" s="1"/>
  <c r="S417" i="6"/>
  <c r="U417" i="6" s="1"/>
  <c r="S416" i="6"/>
  <c r="U416" i="6" s="1"/>
  <c r="S415" i="6"/>
  <c r="U415" i="6" s="1"/>
  <c r="U414" i="6"/>
  <c r="S414" i="6"/>
  <c r="S413" i="6"/>
  <c r="U413" i="6" s="1"/>
  <c r="S412" i="6"/>
  <c r="U412" i="6" s="1"/>
  <c r="S411" i="6"/>
  <c r="U411" i="6" s="1"/>
  <c r="U410" i="6"/>
  <c r="S410" i="6"/>
  <c r="S409" i="6"/>
  <c r="U409" i="6" s="1"/>
  <c r="S408" i="6"/>
  <c r="U408" i="6" s="1"/>
  <c r="S407" i="6"/>
  <c r="U407" i="6" s="1"/>
  <c r="S406" i="6"/>
  <c r="U406" i="6" s="1"/>
  <c r="S405" i="6"/>
  <c r="U405" i="6" s="1"/>
  <c r="U404" i="6"/>
  <c r="S404" i="6"/>
  <c r="S403" i="6"/>
  <c r="U403" i="6" s="1"/>
  <c r="S402" i="6"/>
  <c r="U402" i="6" s="1"/>
  <c r="S401" i="6"/>
  <c r="U401" i="6" s="1"/>
  <c r="S400" i="6"/>
  <c r="U400" i="6" s="1"/>
  <c r="S399" i="6"/>
  <c r="U399" i="6" s="1"/>
  <c r="S398" i="6"/>
  <c r="U398" i="6" s="1"/>
  <c r="S397" i="6"/>
  <c r="U397" i="6" s="1"/>
  <c r="S396" i="6"/>
  <c r="U396" i="6" s="1"/>
  <c r="S395" i="6"/>
  <c r="U395" i="6" s="1"/>
  <c r="U394" i="6"/>
  <c r="S394" i="6"/>
  <c r="S393" i="6"/>
  <c r="U393" i="6" s="1"/>
  <c r="S392" i="6"/>
  <c r="U392" i="6" s="1"/>
  <c r="S391" i="6"/>
  <c r="U391" i="6" s="1"/>
  <c r="S390" i="6"/>
  <c r="U390" i="6" s="1"/>
  <c r="S389" i="6"/>
  <c r="U389" i="6" s="1"/>
  <c r="S388" i="6"/>
  <c r="U388" i="6" s="1"/>
  <c r="S387" i="6"/>
  <c r="U387" i="6" s="1"/>
  <c r="S386" i="6"/>
  <c r="U386" i="6" s="1"/>
  <c r="S385" i="6"/>
  <c r="U385" i="6" s="1"/>
  <c r="S384" i="6"/>
  <c r="U384" i="6" s="1"/>
  <c r="S383" i="6"/>
  <c r="U383" i="6" s="1"/>
  <c r="S382" i="6"/>
  <c r="U382" i="6" s="1"/>
  <c r="S381" i="6"/>
  <c r="U381" i="6" s="1"/>
  <c r="S380" i="6"/>
  <c r="U380" i="6" s="1"/>
  <c r="S379" i="6"/>
  <c r="U379" i="6" s="1"/>
  <c r="S378" i="6"/>
  <c r="U378" i="6" s="1"/>
  <c r="S377" i="6"/>
  <c r="U377" i="6" s="1"/>
  <c r="S376" i="6"/>
  <c r="U376" i="6" s="1"/>
  <c r="S375" i="6"/>
  <c r="U375" i="6" s="1"/>
  <c r="S374" i="6"/>
  <c r="U374" i="6" s="1"/>
  <c r="S373" i="6"/>
  <c r="U373" i="6" s="1"/>
  <c r="S372" i="6"/>
  <c r="U372" i="6" s="1"/>
  <c r="S371" i="6"/>
  <c r="U371" i="6" s="1"/>
  <c r="S370" i="6"/>
  <c r="U370" i="6" s="1"/>
  <c r="S369" i="6"/>
  <c r="U369" i="6" s="1"/>
  <c r="S368" i="6"/>
  <c r="U368" i="6" s="1"/>
  <c r="S367" i="6"/>
  <c r="U367" i="6" s="1"/>
  <c r="U366" i="6"/>
  <c r="S366" i="6"/>
  <c r="S365" i="6"/>
  <c r="U365" i="6" s="1"/>
  <c r="S364" i="6"/>
  <c r="U364" i="6" s="1"/>
  <c r="S363" i="6"/>
  <c r="U363" i="6" s="1"/>
  <c r="S362" i="6"/>
  <c r="U362" i="6" s="1"/>
  <c r="S361" i="6"/>
  <c r="U361" i="6" s="1"/>
  <c r="S360" i="6"/>
  <c r="U360" i="6" s="1"/>
  <c r="S359" i="6"/>
  <c r="U359" i="6" s="1"/>
  <c r="S358" i="6"/>
  <c r="U358" i="6" s="1"/>
  <c r="S357" i="6"/>
  <c r="U357" i="6" s="1"/>
  <c r="U356" i="6"/>
  <c r="S356" i="6"/>
  <c r="S355" i="6"/>
  <c r="U355" i="6" s="1"/>
  <c r="S354" i="6"/>
  <c r="U354" i="6" s="1"/>
  <c r="S353" i="6"/>
  <c r="U353" i="6" s="1"/>
  <c r="S352" i="6"/>
  <c r="U352" i="6" s="1"/>
  <c r="S351" i="6"/>
  <c r="U351" i="6" s="1"/>
  <c r="U350" i="6"/>
  <c r="S350" i="6"/>
  <c r="S349" i="6"/>
  <c r="U349" i="6" s="1"/>
  <c r="S348" i="6"/>
  <c r="U348" i="6" s="1"/>
  <c r="S347" i="6"/>
  <c r="U347" i="6" s="1"/>
  <c r="U346" i="6"/>
  <c r="S346" i="6"/>
  <c r="S345" i="6"/>
  <c r="U345" i="6" s="1"/>
  <c r="S344" i="6"/>
  <c r="U344" i="6" s="1"/>
  <c r="S343" i="6"/>
  <c r="U343" i="6" s="1"/>
  <c r="S342" i="6"/>
  <c r="U342" i="6" s="1"/>
  <c r="S341" i="6"/>
  <c r="U341" i="6" s="1"/>
  <c r="U340" i="6"/>
  <c r="S340" i="6"/>
  <c r="S339" i="6"/>
  <c r="U339" i="6" s="1"/>
  <c r="S338" i="6"/>
  <c r="U338" i="6" s="1"/>
  <c r="S337" i="6"/>
  <c r="U337" i="6" s="1"/>
  <c r="S336" i="6"/>
  <c r="U336" i="6" s="1"/>
  <c r="S335" i="6"/>
  <c r="U335" i="6" s="1"/>
  <c r="S334" i="6"/>
  <c r="U334" i="6" s="1"/>
  <c r="S333" i="6"/>
  <c r="U333" i="6" s="1"/>
  <c r="S332" i="6"/>
  <c r="U332" i="6" s="1"/>
  <c r="S331" i="6"/>
  <c r="U331" i="6" s="1"/>
  <c r="U330" i="6"/>
  <c r="S330" i="6"/>
  <c r="S329" i="6"/>
  <c r="U329" i="6" s="1"/>
  <c r="S328" i="6"/>
  <c r="U328" i="6" s="1"/>
  <c r="S327" i="6"/>
  <c r="U327" i="6" s="1"/>
  <c r="S326" i="6"/>
  <c r="U326" i="6" s="1"/>
  <c r="S325" i="6"/>
  <c r="U325" i="6" s="1"/>
  <c r="S324" i="6"/>
  <c r="U324" i="6" s="1"/>
  <c r="S323" i="6"/>
  <c r="U323" i="6" s="1"/>
  <c r="S322" i="6"/>
  <c r="U322" i="6" s="1"/>
  <c r="S321" i="6"/>
  <c r="U321" i="6" s="1"/>
  <c r="S320" i="6"/>
  <c r="U320" i="6" s="1"/>
  <c r="S319" i="6"/>
  <c r="U319" i="6" s="1"/>
  <c r="S318" i="6"/>
  <c r="U318" i="6" s="1"/>
  <c r="S317" i="6"/>
  <c r="U317" i="6" s="1"/>
  <c r="S316" i="6"/>
  <c r="U316" i="6" s="1"/>
  <c r="S315" i="6"/>
  <c r="U315" i="6" s="1"/>
  <c r="S314" i="6"/>
  <c r="U314" i="6" s="1"/>
  <c r="S313" i="6"/>
  <c r="U313" i="6" s="1"/>
  <c r="S312" i="6"/>
  <c r="U312" i="6" s="1"/>
  <c r="S311" i="6"/>
  <c r="U311" i="6" s="1"/>
  <c r="S310" i="6"/>
  <c r="U310" i="6" s="1"/>
  <c r="S309" i="6"/>
  <c r="U309" i="6" s="1"/>
  <c r="S308" i="6"/>
  <c r="U308" i="6" s="1"/>
  <c r="S307" i="6"/>
  <c r="U307" i="6" s="1"/>
  <c r="S306" i="6"/>
  <c r="U306" i="6" s="1"/>
  <c r="S305" i="6"/>
  <c r="U305" i="6" s="1"/>
  <c r="S304" i="6"/>
  <c r="U304" i="6" s="1"/>
  <c r="S303" i="6"/>
  <c r="U303" i="6" s="1"/>
  <c r="U302" i="6"/>
  <c r="S302" i="6"/>
  <c r="S301" i="6"/>
  <c r="U301" i="6" s="1"/>
  <c r="S300" i="6"/>
  <c r="U300" i="6" s="1"/>
  <c r="S299" i="6"/>
  <c r="U299" i="6" s="1"/>
  <c r="S298" i="6"/>
  <c r="U298" i="6" s="1"/>
  <c r="S297" i="6"/>
  <c r="U297" i="6" s="1"/>
  <c r="S296" i="6"/>
  <c r="U296" i="6" s="1"/>
  <c r="S295" i="6"/>
  <c r="U295" i="6" s="1"/>
  <c r="S294" i="6"/>
  <c r="U294" i="6" s="1"/>
  <c r="S293" i="6"/>
  <c r="U293" i="6" s="1"/>
  <c r="U292" i="6"/>
  <c r="S292" i="6"/>
  <c r="S291" i="6"/>
  <c r="U291" i="6" s="1"/>
  <c r="S290" i="6"/>
  <c r="U290" i="6" s="1"/>
  <c r="S289" i="6"/>
  <c r="U289" i="6" s="1"/>
  <c r="S288" i="6"/>
  <c r="U288" i="6" s="1"/>
  <c r="S287" i="6"/>
  <c r="U287" i="6" s="1"/>
  <c r="U286" i="6"/>
  <c r="S286" i="6"/>
  <c r="S285" i="6"/>
  <c r="U285" i="6" s="1"/>
  <c r="S284" i="6"/>
  <c r="U284" i="6" s="1"/>
  <c r="S283" i="6"/>
  <c r="U283" i="6" s="1"/>
  <c r="U282" i="6"/>
  <c r="S282" i="6"/>
  <c r="S281" i="6"/>
  <c r="U281" i="6" s="1"/>
  <c r="S280" i="6"/>
  <c r="U280" i="6" s="1"/>
  <c r="S279" i="6"/>
  <c r="U279" i="6" s="1"/>
  <c r="S278" i="6"/>
  <c r="U278" i="6" s="1"/>
  <c r="S277" i="6"/>
  <c r="U277" i="6" s="1"/>
  <c r="U276" i="6"/>
  <c r="S276" i="6"/>
  <c r="S275" i="6"/>
  <c r="U275" i="6" s="1"/>
  <c r="S274" i="6"/>
  <c r="U274" i="6" s="1"/>
  <c r="S273" i="6"/>
  <c r="U273" i="6" s="1"/>
  <c r="S272" i="6"/>
  <c r="U272" i="6" s="1"/>
  <c r="S271" i="6"/>
  <c r="U271" i="6" s="1"/>
  <c r="S270" i="6"/>
  <c r="U270" i="6" s="1"/>
  <c r="S269" i="6"/>
  <c r="U269" i="6" s="1"/>
  <c r="S268" i="6"/>
  <c r="U268" i="6" s="1"/>
  <c r="S267" i="6"/>
  <c r="U267" i="6" s="1"/>
  <c r="U266" i="6"/>
  <c r="S266" i="6"/>
  <c r="S265" i="6"/>
  <c r="U265" i="6" s="1"/>
  <c r="S264" i="6"/>
  <c r="U264" i="6" s="1"/>
  <c r="S263" i="6"/>
  <c r="U263" i="6" s="1"/>
  <c r="S262" i="6"/>
  <c r="U262" i="6" s="1"/>
  <c r="S261" i="6"/>
  <c r="U261" i="6" s="1"/>
  <c r="S260" i="6"/>
  <c r="U260" i="6" s="1"/>
  <c r="S259" i="6"/>
  <c r="U259" i="6" s="1"/>
  <c r="S258" i="6"/>
  <c r="U258" i="6" s="1"/>
  <c r="S257" i="6"/>
  <c r="U257" i="6" s="1"/>
  <c r="S256" i="6"/>
  <c r="U256" i="6" s="1"/>
  <c r="S255" i="6"/>
  <c r="U255" i="6" s="1"/>
  <c r="S254" i="6"/>
  <c r="U254" i="6" s="1"/>
  <c r="S253" i="6"/>
  <c r="U253" i="6" s="1"/>
  <c r="S252" i="6"/>
  <c r="U252" i="6" s="1"/>
  <c r="S251" i="6"/>
  <c r="U251" i="6" s="1"/>
  <c r="S250" i="6"/>
  <c r="U250" i="6" s="1"/>
  <c r="S249" i="6"/>
  <c r="U249" i="6" s="1"/>
  <c r="S248" i="6"/>
  <c r="U248" i="6" s="1"/>
  <c r="S247" i="6"/>
  <c r="U247" i="6" s="1"/>
  <c r="S246" i="6"/>
  <c r="U246" i="6" s="1"/>
  <c r="S245" i="6"/>
  <c r="U245" i="6" s="1"/>
  <c r="S244" i="6"/>
  <c r="U244" i="6" s="1"/>
  <c r="S243" i="6"/>
  <c r="U243" i="6" s="1"/>
  <c r="S242" i="6"/>
  <c r="U242" i="6" s="1"/>
  <c r="S241" i="6"/>
  <c r="U241" i="6" s="1"/>
  <c r="S240" i="6"/>
  <c r="U240" i="6" s="1"/>
  <c r="S239" i="6"/>
  <c r="U239" i="6" s="1"/>
  <c r="U238" i="6"/>
  <c r="S238" i="6"/>
  <c r="S237" i="6"/>
  <c r="U237" i="6" s="1"/>
  <c r="S236" i="6"/>
  <c r="U236" i="6" s="1"/>
  <c r="S235" i="6"/>
  <c r="U235" i="6" s="1"/>
  <c r="S234" i="6"/>
  <c r="U234" i="6" s="1"/>
  <c r="S233" i="6"/>
  <c r="U233" i="6" s="1"/>
  <c r="S232" i="6"/>
  <c r="U232" i="6" s="1"/>
  <c r="S231" i="6"/>
  <c r="U231" i="6" s="1"/>
  <c r="S230" i="6"/>
  <c r="U230" i="6" s="1"/>
  <c r="S229" i="6"/>
  <c r="U229" i="6" s="1"/>
  <c r="S228" i="6"/>
  <c r="U228" i="6" s="1"/>
  <c r="S227" i="6"/>
  <c r="U227" i="6" s="1"/>
  <c r="U226" i="6"/>
  <c r="S226" i="6"/>
  <c r="S225" i="6"/>
  <c r="U225" i="6" s="1"/>
  <c r="S224" i="6"/>
  <c r="U224" i="6" s="1"/>
  <c r="S223" i="6"/>
  <c r="U223" i="6" s="1"/>
  <c r="U222" i="6"/>
  <c r="S222" i="6"/>
  <c r="S221" i="6"/>
  <c r="U221" i="6" s="1"/>
  <c r="S220" i="6"/>
  <c r="U220" i="6" s="1"/>
  <c r="S219" i="6"/>
  <c r="U219" i="6" s="1"/>
  <c r="S218" i="6"/>
  <c r="U218" i="6" s="1"/>
  <c r="S217" i="6"/>
  <c r="U217" i="6" s="1"/>
  <c r="S216" i="6"/>
  <c r="U216" i="6" s="1"/>
  <c r="S215" i="6"/>
  <c r="U215" i="6" s="1"/>
  <c r="S214" i="6"/>
  <c r="U214" i="6" s="1"/>
  <c r="S213" i="6"/>
  <c r="U213" i="6" s="1"/>
  <c r="S212" i="6"/>
  <c r="U212" i="6" s="1"/>
  <c r="S211" i="6"/>
  <c r="U211" i="6" s="1"/>
  <c r="U210" i="6"/>
  <c r="S210" i="6"/>
  <c r="S209" i="6"/>
  <c r="U209" i="6" s="1"/>
  <c r="S208" i="6"/>
  <c r="U208" i="6" s="1"/>
  <c r="S207" i="6"/>
  <c r="U207" i="6" s="1"/>
  <c r="U206" i="6"/>
  <c r="S206" i="6"/>
  <c r="S205" i="6"/>
  <c r="U205" i="6" s="1"/>
  <c r="S204" i="6"/>
  <c r="U204" i="6" s="1"/>
  <c r="S203" i="6"/>
  <c r="U203" i="6" s="1"/>
  <c r="S202" i="6"/>
  <c r="U202" i="6" s="1"/>
  <c r="S201" i="6"/>
  <c r="U201" i="6" s="1"/>
  <c r="S200" i="6"/>
  <c r="U200" i="6" s="1"/>
  <c r="S199" i="6"/>
  <c r="U199" i="6" s="1"/>
  <c r="S198" i="6"/>
  <c r="U198" i="6" s="1"/>
  <c r="S197" i="6"/>
  <c r="U197" i="6" s="1"/>
  <c r="S196" i="6"/>
  <c r="U196" i="6" s="1"/>
  <c r="S195" i="6"/>
  <c r="U195" i="6" s="1"/>
  <c r="U194" i="6"/>
  <c r="S194" i="6"/>
  <c r="S193" i="6"/>
  <c r="U193" i="6" s="1"/>
  <c r="S192" i="6"/>
  <c r="U192" i="6" s="1"/>
  <c r="S191" i="6"/>
  <c r="U191" i="6" s="1"/>
  <c r="U190" i="6"/>
  <c r="S190" i="6"/>
  <c r="S189" i="6"/>
  <c r="U189" i="6" s="1"/>
  <c r="S188" i="6"/>
  <c r="U188" i="6" s="1"/>
  <c r="S187" i="6"/>
  <c r="U187" i="6" s="1"/>
  <c r="S186" i="6"/>
  <c r="U186" i="6" s="1"/>
  <c r="S185" i="6"/>
  <c r="U185" i="6" s="1"/>
  <c r="S184" i="6"/>
  <c r="U184" i="6" s="1"/>
  <c r="S183" i="6"/>
  <c r="U183" i="6" s="1"/>
  <c r="S182" i="6"/>
  <c r="U182" i="6" s="1"/>
  <c r="S181" i="6"/>
  <c r="U181" i="6" s="1"/>
  <c r="S180" i="6"/>
  <c r="U180" i="6" s="1"/>
  <c r="S179" i="6"/>
  <c r="U179" i="6" s="1"/>
  <c r="S178" i="6"/>
  <c r="U178" i="6" s="1"/>
  <c r="S177" i="6"/>
  <c r="U177" i="6" s="1"/>
  <c r="S176" i="6"/>
  <c r="U176" i="6" s="1"/>
  <c r="S175" i="6"/>
  <c r="U175" i="6" s="1"/>
  <c r="S174" i="6"/>
  <c r="U174" i="6" s="1"/>
  <c r="S173" i="6"/>
  <c r="U173" i="6" s="1"/>
  <c r="S172" i="6"/>
  <c r="U172" i="6" s="1"/>
  <c r="S171" i="6"/>
  <c r="U171" i="6" s="1"/>
  <c r="S170" i="6"/>
  <c r="U170" i="6" s="1"/>
  <c r="S169" i="6"/>
  <c r="U169" i="6" s="1"/>
  <c r="S168" i="6"/>
  <c r="U168" i="6" s="1"/>
  <c r="S167" i="6"/>
  <c r="U167" i="6" s="1"/>
  <c r="S166" i="6"/>
  <c r="U166" i="6" s="1"/>
  <c r="S165" i="6"/>
  <c r="U165" i="6" s="1"/>
  <c r="S164" i="6"/>
  <c r="U164" i="6" s="1"/>
  <c r="S163" i="6"/>
  <c r="U163" i="6" s="1"/>
  <c r="S162" i="6"/>
  <c r="U162" i="6" s="1"/>
  <c r="S161" i="6"/>
  <c r="U161" i="6" s="1"/>
  <c r="S160" i="6"/>
  <c r="U160" i="6" s="1"/>
  <c r="S159" i="6"/>
  <c r="U159" i="6" s="1"/>
  <c r="S158" i="6"/>
  <c r="U158" i="6" s="1"/>
  <c r="S157" i="6"/>
  <c r="U157" i="6" s="1"/>
  <c r="S156" i="6"/>
  <c r="U156" i="6" s="1"/>
  <c r="S155" i="6"/>
  <c r="U155" i="6" s="1"/>
  <c r="S154" i="6"/>
  <c r="U154" i="6" s="1"/>
  <c r="S153" i="6"/>
  <c r="U153" i="6" s="1"/>
  <c r="S152" i="6"/>
  <c r="U152" i="6" s="1"/>
  <c r="S151" i="6"/>
  <c r="U151" i="6" s="1"/>
  <c r="S150" i="6"/>
  <c r="U150" i="6" s="1"/>
  <c r="S149" i="6"/>
  <c r="U149" i="6" s="1"/>
  <c r="S148" i="6"/>
  <c r="U148" i="6" s="1"/>
  <c r="S147" i="6"/>
  <c r="U147" i="6" s="1"/>
  <c r="S146" i="6"/>
  <c r="U146" i="6" s="1"/>
  <c r="S145" i="6"/>
  <c r="U145" i="6" s="1"/>
  <c r="S144" i="6"/>
  <c r="U144" i="6" s="1"/>
  <c r="S143" i="6"/>
  <c r="U143" i="6" s="1"/>
  <c r="S142" i="6"/>
  <c r="U142" i="6" s="1"/>
  <c r="S141" i="6"/>
  <c r="U141" i="6" s="1"/>
  <c r="S140" i="6"/>
  <c r="U140" i="6" s="1"/>
  <c r="S139" i="6"/>
  <c r="U139" i="6" s="1"/>
  <c r="S138" i="6"/>
  <c r="U138" i="6" s="1"/>
  <c r="S137" i="6"/>
  <c r="U137" i="6" s="1"/>
  <c r="S136" i="6"/>
  <c r="U136" i="6" s="1"/>
  <c r="S135" i="6"/>
  <c r="U135" i="6" s="1"/>
  <c r="S134" i="6"/>
  <c r="U134" i="6" s="1"/>
  <c r="S133" i="6"/>
  <c r="U133" i="6" s="1"/>
  <c r="S132" i="6"/>
  <c r="U132" i="6" s="1"/>
  <c r="S131" i="6"/>
  <c r="U131" i="6" s="1"/>
  <c r="S130" i="6"/>
  <c r="U130" i="6" s="1"/>
  <c r="S129" i="6"/>
  <c r="U129" i="6" s="1"/>
  <c r="S128" i="6"/>
  <c r="U128" i="6" s="1"/>
  <c r="S127" i="6"/>
  <c r="U127" i="6" s="1"/>
  <c r="S126" i="6"/>
  <c r="U126" i="6" s="1"/>
  <c r="S125" i="6"/>
  <c r="U125" i="6" s="1"/>
  <c r="S124" i="6"/>
  <c r="U124" i="6" s="1"/>
  <c r="S123" i="6"/>
  <c r="U123" i="6" s="1"/>
  <c r="S122" i="6"/>
  <c r="U122" i="6" s="1"/>
  <c r="S121" i="6"/>
  <c r="U121" i="6" s="1"/>
  <c r="S120" i="6"/>
  <c r="U120" i="6" s="1"/>
  <c r="S119" i="6"/>
  <c r="U119" i="6" s="1"/>
  <c r="S118" i="6"/>
  <c r="U118" i="6" s="1"/>
  <c r="S117" i="6"/>
  <c r="U117" i="6" s="1"/>
  <c r="S116" i="6"/>
  <c r="U116" i="6" s="1"/>
  <c r="S115" i="6"/>
  <c r="U115" i="6" s="1"/>
  <c r="S114" i="6"/>
  <c r="U114" i="6" s="1"/>
  <c r="S113" i="6"/>
  <c r="U113" i="6" s="1"/>
  <c r="S112" i="6"/>
  <c r="U112" i="6" s="1"/>
  <c r="S111" i="6"/>
  <c r="U111" i="6" s="1"/>
  <c r="S110" i="6"/>
  <c r="U110" i="6" s="1"/>
  <c r="S109" i="6"/>
  <c r="U109" i="6" s="1"/>
  <c r="S108" i="6"/>
  <c r="U108" i="6" s="1"/>
  <c r="S107" i="6"/>
  <c r="U107" i="6" s="1"/>
  <c r="S106" i="6"/>
  <c r="U106" i="6" s="1"/>
  <c r="S105" i="6"/>
  <c r="U105" i="6" s="1"/>
  <c r="S104" i="6"/>
  <c r="U104" i="6" s="1"/>
  <c r="S103" i="6"/>
  <c r="U103" i="6" s="1"/>
  <c r="S102" i="6"/>
  <c r="U102" i="6" s="1"/>
  <c r="S101" i="6"/>
  <c r="U101" i="6" s="1"/>
  <c r="S100" i="6"/>
  <c r="U100" i="6" s="1"/>
  <c r="S99" i="6"/>
  <c r="U99" i="6" s="1"/>
  <c r="S98" i="6"/>
  <c r="U98" i="6" s="1"/>
  <c r="S97" i="6"/>
  <c r="U97" i="6" s="1"/>
  <c r="S96" i="6"/>
  <c r="U96" i="6" s="1"/>
  <c r="S95" i="6"/>
  <c r="U95" i="6" s="1"/>
  <c r="S94" i="6"/>
  <c r="U94" i="6" s="1"/>
  <c r="S93" i="6"/>
  <c r="U93" i="6" s="1"/>
  <c r="S92" i="6"/>
  <c r="U92" i="6" s="1"/>
  <c r="S91" i="6"/>
  <c r="U91" i="6" s="1"/>
  <c r="S90" i="6"/>
  <c r="U90" i="6" s="1"/>
  <c r="S89" i="6"/>
  <c r="U89" i="6" s="1"/>
  <c r="S88" i="6"/>
  <c r="U88" i="6" s="1"/>
  <c r="S87" i="6"/>
  <c r="U87" i="6" s="1"/>
  <c r="S86" i="6"/>
  <c r="U86" i="6" s="1"/>
  <c r="S85" i="6"/>
  <c r="U85" i="6" s="1"/>
  <c r="S84" i="6"/>
  <c r="U84" i="6" s="1"/>
  <c r="S83" i="6"/>
  <c r="U83" i="6" s="1"/>
  <c r="S82" i="6"/>
  <c r="U82" i="6" s="1"/>
  <c r="S81" i="6"/>
  <c r="U81" i="6" s="1"/>
  <c r="S80" i="6"/>
  <c r="U80" i="6" s="1"/>
  <c r="S79" i="6"/>
  <c r="U79" i="6" s="1"/>
  <c r="S78" i="6"/>
  <c r="U78" i="6" s="1"/>
  <c r="S77" i="6"/>
  <c r="U77" i="6" s="1"/>
  <c r="S76" i="6"/>
  <c r="U76" i="6" s="1"/>
  <c r="S75" i="6"/>
  <c r="U75" i="6" s="1"/>
  <c r="S74" i="6"/>
  <c r="U74" i="6" s="1"/>
  <c r="S73" i="6"/>
  <c r="U73" i="6" s="1"/>
  <c r="S72" i="6"/>
  <c r="U72" i="6" s="1"/>
  <c r="S71" i="6"/>
  <c r="U71" i="6" s="1"/>
  <c r="S70" i="6"/>
  <c r="U70" i="6" s="1"/>
  <c r="S69" i="6"/>
  <c r="U69" i="6" s="1"/>
  <c r="S68" i="6"/>
  <c r="U68" i="6" s="1"/>
  <c r="S67" i="6"/>
  <c r="U67" i="6" s="1"/>
  <c r="S66" i="6"/>
  <c r="U66" i="6" s="1"/>
  <c r="S65" i="6"/>
  <c r="U65" i="6" s="1"/>
  <c r="S64" i="6"/>
  <c r="U64" i="6" s="1"/>
  <c r="S63" i="6"/>
  <c r="U63" i="6" s="1"/>
  <c r="S62" i="6"/>
  <c r="U62" i="6" s="1"/>
  <c r="S61" i="6"/>
  <c r="U61" i="6" s="1"/>
  <c r="S60" i="6"/>
  <c r="U60" i="6" s="1"/>
  <c r="S59" i="6"/>
  <c r="U59" i="6" s="1"/>
  <c r="S58" i="6"/>
  <c r="U58" i="6" s="1"/>
  <c r="S57" i="6"/>
  <c r="U57" i="6" s="1"/>
  <c r="S56" i="6"/>
  <c r="U56" i="6" s="1"/>
  <c r="S55" i="6"/>
  <c r="U55" i="6" s="1"/>
  <c r="S54" i="6"/>
  <c r="U54" i="6" s="1"/>
  <c r="S53" i="6"/>
  <c r="U53" i="6" s="1"/>
  <c r="S52" i="6"/>
  <c r="U52" i="6" s="1"/>
  <c r="S51" i="6"/>
  <c r="U51" i="6" s="1"/>
  <c r="S50" i="6"/>
  <c r="U50" i="6" s="1"/>
  <c r="S49" i="6"/>
  <c r="U49" i="6" s="1"/>
  <c r="S48" i="6"/>
  <c r="U48" i="6" s="1"/>
  <c r="S47" i="6"/>
  <c r="U47" i="6" s="1"/>
  <c r="S46" i="6"/>
  <c r="U46" i="6" s="1"/>
  <c r="S45" i="6"/>
  <c r="U45" i="6" s="1"/>
  <c r="S44" i="6"/>
  <c r="U44" i="6" s="1"/>
  <c r="S43" i="6"/>
  <c r="U43" i="6" s="1"/>
  <c r="S42" i="6"/>
  <c r="U42" i="6" s="1"/>
  <c r="S41" i="6"/>
  <c r="U41" i="6" s="1"/>
  <c r="S40" i="6"/>
  <c r="U40" i="6" s="1"/>
  <c r="S39" i="6"/>
  <c r="U39" i="6" s="1"/>
  <c r="S38" i="6"/>
  <c r="U38" i="6" s="1"/>
  <c r="S37" i="6"/>
  <c r="U37" i="6" s="1"/>
  <c r="S36" i="6"/>
  <c r="U36" i="6" s="1"/>
  <c r="S35" i="6"/>
  <c r="U35" i="6" s="1"/>
  <c r="S34" i="6"/>
  <c r="U34" i="6" s="1"/>
  <c r="S33" i="6"/>
  <c r="U33" i="6" s="1"/>
  <c r="S32" i="6"/>
  <c r="U32" i="6" s="1"/>
  <c r="S31" i="6"/>
  <c r="U31" i="6" s="1"/>
  <c r="S30" i="6"/>
  <c r="U30" i="6" s="1"/>
  <c r="S29" i="6"/>
  <c r="U29" i="6" s="1"/>
  <c r="S28" i="6"/>
  <c r="U28" i="6" s="1"/>
  <c r="S27" i="6"/>
  <c r="U27" i="6" s="1"/>
  <c r="S26" i="6"/>
  <c r="U26" i="6" s="1"/>
  <c r="S25" i="6"/>
  <c r="U25" i="6" s="1"/>
  <c r="S24" i="6"/>
  <c r="U24" i="6" s="1"/>
  <c r="S23" i="6"/>
  <c r="U23" i="6" s="1"/>
  <c r="S22" i="6"/>
  <c r="U22" i="6" s="1"/>
  <c r="S21" i="6"/>
  <c r="U21" i="6" s="1"/>
  <c r="S20" i="6"/>
  <c r="U20" i="6" s="1"/>
  <c r="S19" i="6"/>
  <c r="U19" i="6" s="1"/>
  <c r="S18" i="6"/>
  <c r="U18" i="6" s="1"/>
  <c r="S17" i="6"/>
  <c r="U17" i="6" s="1"/>
  <c r="U16" i="6"/>
  <c r="S16" i="6"/>
  <c r="S15" i="6"/>
  <c r="U15" i="6" s="1"/>
  <c r="S14" i="6"/>
  <c r="U14" i="6" s="1"/>
  <c r="S13" i="6"/>
  <c r="U13" i="6" s="1"/>
  <c r="S12" i="6"/>
  <c r="U12" i="6" s="1"/>
  <c r="S11" i="6"/>
  <c r="U11" i="6" s="1"/>
  <c r="S10" i="6"/>
  <c r="AF950" i="5"/>
  <c r="AE950" i="5"/>
  <c r="AD950" i="5"/>
  <c r="AC950" i="5"/>
  <c r="W950" i="5"/>
  <c r="V950" i="5"/>
  <c r="T950" i="5"/>
  <c r="S950" i="5"/>
  <c r="R950" i="5"/>
  <c r="Q950" i="5"/>
  <c r="P950" i="5"/>
  <c r="O950" i="5"/>
  <c r="M1046" i="3"/>
  <c r="L1046" i="3"/>
  <c r="K1046" i="3"/>
  <c r="J1046" i="3"/>
  <c r="H1046" i="3"/>
  <c r="N1044" i="3"/>
  <c r="N1043" i="3"/>
  <c r="N1042" i="3"/>
  <c r="N1041" i="3"/>
  <c r="N1040" i="3"/>
  <c r="N1039" i="3"/>
  <c r="N1038" i="3"/>
  <c r="N1037" i="3"/>
  <c r="N1036" i="3"/>
  <c r="N1035" i="3"/>
  <c r="N1034" i="3"/>
  <c r="N1033" i="3"/>
  <c r="N1032" i="3"/>
  <c r="N1031" i="3"/>
  <c r="N1030" i="3"/>
  <c r="N1029" i="3"/>
  <c r="N1028" i="3"/>
  <c r="N1027" i="3"/>
  <c r="N1026" i="3"/>
  <c r="N1025" i="3"/>
  <c r="N1024" i="3"/>
  <c r="N1023" i="3"/>
  <c r="N1022" i="3"/>
  <c r="N1021" i="3"/>
  <c r="N1020" i="3"/>
  <c r="N1019" i="3"/>
  <c r="N1018" i="3"/>
  <c r="N1017" i="3"/>
  <c r="N1016" i="3"/>
  <c r="N1015" i="3"/>
  <c r="N1014" i="3"/>
  <c r="N1013" i="3"/>
  <c r="N1012" i="3"/>
  <c r="N1011" i="3"/>
  <c r="N1010" i="3"/>
  <c r="N1009" i="3"/>
  <c r="N1008" i="3"/>
  <c r="N1007" i="3"/>
  <c r="N1006" i="3"/>
  <c r="N1005" i="3"/>
  <c r="N1004" i="3"/>
  <c r="N1003" i="3"/>
  <c r="N1002" i="3"/>
  <c r="N1001" i="3"/>
  <c r="N1000" i="3"/>
  <c r="N999" i="3"/>
  <c r="N998" i="3"/>
  <c r="N997" i="3"/>
  <c r="N996" i="3"/>
  <c r="N995" i="3"/>
  <c r="N994" i="3"/>
  <c r="N993" i="3"/>
  <c r="N992" i="3"/>
  <c r="N991" i="3"/>
  <c r="N990" i="3"/>
  <c r="N989" i="3"/>
  <c r="N988" i="3"/>
  <c r="N987" i="3"/>
  <c r="N986" i="3"/>
  <c r="N985" i="3"/>
  <c r="N984" i="3"/>
  <c r="N983" i="3"/>
  <c r="N982" i="3"/>
  <c r="N981" i="3"/>
  <c r="N980" i="3"/>
  <c r="N979" i="3"/>
  <c r="N978" i="3"/>
  <c r="N977" i="3"/>
  <c r="N976" i="3"/>
  <c r="N975" i="3"/>
  <c r="N974" i="3"/>
  <c r="N973" i="3"/>
  <c r="N972" i="3"/>
  <c r="N971" i="3"/>
  <c r="N970" i="3"/>
  <c r="N969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N862" i="3"/>
  <c r="N861" i="3"/>
  <c r="N860" i="3"/>
  <c r="N859" i="3"/>
  <c r="N858" i="3"/>
  <c r="N857" i="3"/>
  <c r="N856" i="3"/>
  <c r="N855" i="3"/>
  <c r="N854" i="3"/>
  <c r="N853" i="3"/>
  <c r="N852" i="3"/>
  <c r="N851" i="3"/>
  <c r="N850" i="3"/>
  <c r="N849" i="3"/>
  <c r="N848" i="3"/>
  <c r="N847" i="3"/>
  <c r="N846" i="3"/>
  <c r="N845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98" i="3"/>
  <c r="N797" i="3"/>
  <c r="N796" i="3"/>
  <c r="N795" i="3"/>
  <c r="N794" i="3"/>
  <c r="N793" i="3"/>
  <c r="N792" i="3"/>
  <c r="N791" i="3"/>
  <c r="N790" i="3"/>
  <c r="N789" i="3"/>
  <c r="N788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1046" i="3" s="1"/>
  <c r="Q10" i="1"/>
  <c r="S1071" i="6" l="1"/>
  <c r="U1071" i="8"/>
  <c r="S1071" i="8"/>
  <c r="U10" i="6"/>
  <c r="U1071" i="6" s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R29" i="1"/>
  <c r="Q29" i="1"/>
  <c r="R28" i="1"/>
  <c r="Q28" i="1"/>
  <c r="R27" i="1"/>
  <c r="Q27" i="1"/>
  <c r="R26" i="1"/>
  <c r="Q26" i="1"/>
  <c r="R25" i="1"/>
  <c r="Q25" i="1"/>
  <c r="R24" i="1"/>
  <c r="Q24" i="1"/>
  <c r="R23" i="1"/>
  <c r="Q23" i="1"/>
  <c r="R22" i="1"/>
  <c r="Q22" i="1"/>
  <c r="R21" i="1"/>
  <c r="Q21" i="1"/>
  <c r="R20" i="1"/>
  <c r="Q20" i="1"/>
  <c r="R19" i="1"/>
  <c r="Q19" i="1"/>
  <c r="R18" i="1"/>
  <c r="Q18" i="1"/>
  <c r="R17" i="1"/>
  <c r="Q17" i="1"/>
  <c r="R16" i="1"/>
  <c r="Q16" i="1"/>
  <c r="R15" i="1"/>
  <c r="Q15" i="1"/>
  <c r="R14" i="1"/>
  <c r="Q14" i="1"/>
  <c r="R13" i="1"/>
  <c r="Q13" i="1"/>
  <c r="R12" i="1"/>
  <c r="Q12" i="1"/>
  <c r="R11" i="1"/>
  <c r="Q11" i="1"/>
  <c r="R10" i="1"/>
  <c r="R450" i="1" s="1"/>
  <c r="Q450" i="1"/>
</calcChain>
</file>

<file path=xl/sharedStrings.xml><?xml version="1.0" encoding="utf-8"?>
<sst xmlns="http://schemas.openxmlformats.org/spreadsheetml/2006/main" count="23320" uniqueCount="630">
  <si>
    <t>Massachusetts Department of Elementary and Secondary Education</t>
  </si>
  <si>
    <t>Office of District and School Finance</t>
  </si>
  <si>
    <t>FY09</t>
  </si>
  <si>
    <t>FY10</t>
  </si>
  <si>
    <t>FY11</t>
  </si>
  <si>
    <t>FY12</t>
  </si>
  <si>
    <t>FY13</t>
  </si>
  <si>
    <t>FY14</t>
  </si>
  <si>
    <t>FY15</t>
  </si>
  <si>
    <t>FY16</t>
  </si>
  <si>
    <t>FY17</t>
  </si>
  <si>
    <t>FY18</t>
  </si>
  <si>
    <t>FY19</t>
  </si>
  <si>
    <t>FY20</t>
  </si>
  <si>
    <t>FY21</t>
  </si>
  <si>
    <t>eoy08</t>
  </si>
  <si>
    <t>eoy09</t>
  </si>
  <si>
    <t>eoy10</t>
  </si>
  <si>
    <t>eoy11</t>
  </si>
  <si>
    <t>eoy12</t>
  </si>
  <si>
    <t>eoy13</t>
  </si>
  <si>
    <t>eoy14</t>
  </si>
  <si>
    <t>eoy15</t>
  </si>
  <si>
    <t>eoy16</t>
  </si>
  <si>
    <t>eoy17</t>
  </si>
  <si>
    <t>eoy18</t>
  </si>
  <si>
    <t>eoy19</t>
  </si>
  <si>
    <t>eoy20</t>
  </si>
  <si>
    <t>LEA</t>
  </si>
  <si>
    <t>District</t>
  </si>
  <si>
    <t>sch 19</t>
  </si>
  <si>
    <t>min</t>
  </si>
  <si>
    <t>max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</si>
  <si>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</si>
  <si>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</si>
  <si>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</si>
  <si>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</si>
  <si>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</si>
  <si>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</si>
  <si>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</si>
  <si>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</si>
  <si>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</si>
  <si>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</si>
  <si>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</si>
  <si>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</si>
  <si>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</si>
  <si>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</si>
  <si>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</si>
  <si>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</si>
  <si>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</si>
  <si>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</si>
  <si>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</si>
  <si>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</si>
  <si>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</si>
  <si>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</si>
  <si>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</si>
  <si>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</si>
  <si>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</si>
  <si>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</si>
  <si>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</si>
  <si>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</si>
  <si>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</si>
  <si>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</si>
  <si>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</si>
  <si>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</si>
  <si>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</si>
  <si>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</si>
  <si>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</si>
  <si>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</si>
  <si>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</si>
  <si>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</si>
  <si>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</si>
  <si>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</si>
  <si>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</si>
  <si>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</si>
  <si>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</si>
  <si>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</si>
  <si>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</si>
  <si>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</si>
  <si>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</si>
  <si>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</si>
  <si>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</si>
  <si>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</si>
  <si>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</si>
  <si>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</si>
  <si>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</si>
  <si>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</si>
  <si>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</si>
  <si>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</si>
  <si>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</si>
  <si>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</si>
  <si>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</si>
  <si>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</si>
  <si>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</si>
  <si>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</si>
  <si>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</si>
  <si>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</si>
  <si>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</si>
  <si>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</si>
  <si>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</si>
  <si>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</si>
  <si>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</si>
  <si>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</si>
  <si>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</si>
  <si>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</si>
  <si>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</si>
  <si>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</si>
  <si>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</si>
  <si>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</si>
  <si>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</si>
  <si>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</si>
  <si>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</si>
  <si>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</si>
  <si>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</si>
  <si>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</si>
  <si>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</si>
  <si>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</si>
  <si>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</si>
  <si>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</si>
  <si>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</si>
  <si>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</si>
  <si>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</si>
  <si>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</si>
  <si>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</si>
  <si>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</si>
  <si>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</si>
  <si>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</si>
  <si>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</si>
  <si>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</si>
  <si>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</si>
  <si>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</si>
  <si>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</si>
  <si>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</si>
  <si>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</si>
  <si>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</si>
  <si>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</si>
  <si>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</si>
  <si>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</si>
  <si>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</si>
  <si>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</si>
  <si>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</si>
  <si>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</si>
  <si>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</si>
  <si>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</si>
  <si>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</si>
  <si>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</si>
  <si>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</si>
  <si>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</si>
  <si>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</si>
  <si>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</si>
  <si>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</si>
  <si>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</si>
  <si>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</si>
  <si>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</si>
  <si>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</si>
  <si>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</si>
  <si>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</si>
  <si>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</si>
  <si>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</si>
  <si>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</si>
  <si>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</si>
  <si>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</si>
  <si>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</si>
  <si>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</si>
  <si>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</si>
  <si>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</si>
  <si>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</si>
  <si>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</si>
  <si>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</si>
  <si>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</si>
  <si>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</si>
  <si>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</si>
  <si>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</si>
  <si>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</si>
  <si>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</si>
  <si>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</si>
  <si>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</si>
  <si>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</si>
  <si>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</si>
  <si>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</si>
  <si>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</si>
  <si>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</si>
  <si>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</si>
  <si>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</si>
  <si>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</si>
  <si>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</si>
  <si>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</si>
  <si>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</si>
  <si>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</si>
  <si>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</si>
  <si>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</si>
  <si>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</si>
  <si>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</si>
  <si>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</si>
  <si>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</si>
  <si>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</si>
  <si>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</si>
  <si>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</si>
  <si>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</si>
  <si>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</si>
  <si>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</si>
  <si>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</si>
  <si>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</si>
  <si>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</si>
  <si>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</si>
  <si>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</si>
  <si>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</si>
  <si>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</si>
  <si>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</si>
  <si>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</si>
  <si>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</si>
  <si>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</si>
  <si>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</si>
  <si>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</si>
  <si>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</si>
  <si>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</si>
  <si>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</si>
  <si>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</si>
  <si>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</si>
  <si>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</si>
  <si>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</si>
  <si>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</si>
  <si>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</si>
  <si>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</si>
  <si>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</si>
  <si>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</si>
  <si>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</si>
  <si>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</si>
  <si>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</si>
  <si>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</si>
  <si>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</si>
  <si>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</si>
  <si>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</si>
  <si>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</si>
  <si>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</si>
  <si>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</si>
  <si>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</si>
  <si>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</si>
  <si>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</si>
  <si>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</si>
  <si>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</si>
  <si>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</si>
  <si>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</si>
  <si>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</si>
  <si>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</si>
  <si>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</si>
  <si>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</si>
  <si>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</si>
  <si>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</si>
  <si>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</si>
  <si>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</si>
  <si>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</si>
  <si>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</si>
  <si>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</si>
  <si>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</si>
  <si>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</si>
  <si>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</si>
  <si>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</si>
  <si>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</si>
  <si>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</si>
  <si>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</si>
  <si>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</si>
  <si>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</si>
  <si>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</si>
  <si>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</si>
  <si>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</si>
  <si>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</si>
  <si>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</si>
  <si>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</si>
  <si>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</si>
  <si>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</si>
  <si>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</si>
  <si>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</si>
  <si>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</si>
  <si>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</si>
  <si>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</si>
  <si>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</si>
  <si>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</si>
  <si>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</si>
  <si>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</si>
  <si>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</si>
  <si>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</si>
  <si>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</si>
  <si>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</si>
  <si>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</si>
  <si>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</si>
  <si>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</si>
  <si>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</si>
  <si>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</si>
  <si>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</si>
  <si>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</si>
  <si>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</si>
  <si>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</si>
  <si>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</si>
  <si>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</si>
  <si>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</si>
  <si>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</si>
  <si>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</si>
  <si>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</si>
  <si>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</si>
  <si>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</si>
  <si>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</si>
  <si>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</si>
  <si>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</si>
  <si>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</si>
  <si>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</si>
  <si>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</si>
  <si>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</si>
  <si>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</si>
  <si>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</si>
  <si>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</si>
  <si>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</si>
  <si>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</si>
  <si>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</si>
  <si>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</si>
  <si>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</si>
  <si>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</si>
  <si>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</si>
  <si>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</si>
  <si>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</si>
  <si>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</si>
  <si>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</si>
  <si>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</si>
  <si>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</si>
  <si>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</si>
  <si>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</si>
  <si>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</si>
  <si>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</si>
  <si>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</si>
  <si>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</si>
  <si>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</si>
  <si>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</si>
  <si>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</si>
  <si>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</si>
  <si>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</si>
  <si>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</si>
  <si>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</si>
  <si>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</si>
  <si>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</si>
  <si>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</si>
  <si>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</si>
  <si>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</si>
  <si>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</si>
  <si>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</si>
  <si>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</si>
  <si>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</si>
  <si>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</si>
  <si>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</si>
  <si>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</si>
  <si>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</si>
  <si>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</si>
  <si>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</si>
  <si>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</si>
  <si>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</si>
  <si>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</si>
  <si>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</si>
  <si>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</si>
  <si>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</si>
  <si>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</si>
  <si>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</si>
  <si>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</si>
  <si>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</si>
  <si>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</si>
  <si>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</si>
  <si>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</si>
  <si>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</si>
  <si>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</si>
  <si>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</si>
  <si>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</si>
  <si>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</si>
  <si>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</si>
  <si>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</si>
  <si>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</si>
  <si>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</si>
  <si>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</si>
  <si>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</si>
  <si>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</si>
  <si>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</si>
  <si>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</si>
  <si>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</si>
  <si>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</si>
  <si>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</si>
  <si>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</si>
  <si>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</si>
  <si>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>DEVENS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</si>
  <si>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</si>
  <si>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</si>
  <si>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</si>
  <si>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</si>
  <si>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</si>
  <si>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</si>
  <si>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AYER SHIRLEY</t>
  </si>
  <si>
    <t>BERKSHIRE HILLS</t>
  </si>
  <si>
    <t>BERLIN BOYLSTON</t>
  </si>
  <si>
    <t>BLACKSTONE MILLVILLE</t>
  </si>
  <si>
    <t>BRIDGEWATER RAYNHAM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</si>
  <si>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</si>
  <si>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</si>
  <si>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</si>
  <si>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</si>
  <si>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</si>
  <si>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</si>
  <si>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</si>
  <si>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</si>
  <si>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</si>
  <si>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</si>
  <si>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</si>
  <si>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</si>
  <si>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</si>
  <si>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</si>
  <si>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</si>
  <si>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</si>
  <si>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</si>
  <si>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</si>
  <si>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</si>
  <si>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</si>
  <si>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</si>
  <si>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</si>
  <si>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</si>
  <si>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</si>
  <si>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MONOMOY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</si>
  <si>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</si>
  <si>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</si>
  <si>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</si>
  <si>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</si>
  <si>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</si>
  <si>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</si>
  <si>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</si>
  <si>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</si>
  <si>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</si>
  <si>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</si>
  <si>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</si>
  <si>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</si>
  <si>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</si>
  <si>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SOMERSET BERKLEY</t>
  </si>
  <si>
    <t>SOUTHERN BERKSHIRE</t>
  </si>
  <si>
    <t>SOUTHWICK TOLLAND GRANVILLE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</si>
  <si>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</si>
  <si>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</si>
  <si>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</si>
  <si>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</si>
  <si>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</si>
  <si>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</si>
  <si>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</si>
  <si>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</si>
  <si>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</si>
  <si>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</si>
  <si>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</si>
  <si>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</si>
  <si>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</si>
  <si>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</si>
  <si>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</si>
  <si>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</si>
  <si>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</si>
  <si>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</si>
  <si>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</si>
  <si>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</si>
  <si>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</si>
  <si>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</si>
  <si>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</si>
  <si>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</si>
  <si>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</si>
  <si>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</si>
  <si>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</si>
  <si>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</si>
  <si>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</si>
  <si>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</si>
  <si>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</si>
  <si>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</si>
  <si>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</si>
  <si>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</si>
  <si>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</si>
  <si>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STATE TOTAL</t>
  </si>
  <si>
    <t>Historical Budgeted Above Foundation Spending Percentages (21Q4)</t>
  </si>
  <si>
    <t>Final FY20 Rates by Charter School and Sending District (Q4)</t>
  </si>
  <si>
    <t>a</t>
  </si>
  <si>
    <t>Cha Lea</t>
  </si>
  <si>
    <t>Chalocsend
(charter school,  district where school is located, sending district)</t>
  </si>
  <si>
    <t>Charter School</t>
  </si>
  <si>
    <t>Campus Lea</t>
  </si>
  <si>
    <t>Campus Location</t>
  </si>
  <si>
    <t>Send Lea</t>
  </si>
  <si>
    <t>Sending District</t>
  </si>
  <si>
    <t>FTE</t>
  </si>
  <si>
    <t xml:space="preserve"> </t>
  </si>
  <si>
    <t>Found
Rate</t>
  </si>
  <si>
    <t>Above Found Spend Rate</t>
  </si>
  <si>
    <t>Trans-portion
Rate (Avg
per FTE)</t>
  </si>
  <si>
    <t>Fac
Aid
Rate</t>
  </si>
  <si>
    <t>Total
Rate</t>
  </si>
  <si>
    <t>ALMA DEL MAR</t>
  </si>
  <si>
    <t>EXCEL ACADEMY</t>
  </si>
  <si>
    <t>ACADEMY OF THE PACIFIC RIM</t>
  </si>
  <si>
    <t>FOUR RIVERS</t>
  </si>
  <si>
    <t>BERKSHIRE ARTS AND TECHNOLOGY</t>
  </si>
  <si>
    <t>HOOSAC VALLEY</t>
  </si>
  <si>
    <t>BOSTON PREPARATORY</t>
  </si>
  <si>
    <t>BRIDGE BOSTON</t>
  </si>
  <si>
    <t>CHRISTA MCAULIFFE</t>
  </si>
  <si>
    <t>HELEN Y. DAVIS LEADERSHIP ACADEMY</t>
  </si>
  <si>
    <t>BENJAMIN BANNEKER</t>
  </si>
  <si>
    <t>COMMUNITY DAY - GATEWAY</t>
  </si>
  <si>
    <t>BROOKE</t>
  </si>
  <si>
    <t>KIPP ACADEMY LYNN</t>
  </si>
  <si>
    <t>ADVANCED MATH AND SCIENCE ACADEMY</t>
  </si>
  <si>
    <t>COMMUNITY DAY - R. KINGMAN WEBSTER</t>
  </si>
  <si>
    <t>CAPE COD LIGHTHOUSE</t>
  </si>
  <si>
    <t>INNOVATION ACADEMY</t>
  </si>
  <si>
    <t>COMMUNITY CS OF CAMBRIDGE</t>
  </si>
  <si>
    <t>CITY ON A HILL - CIRCUIT ST</t>
  </si>
  <si>
    <t>CODMAN ACADEMY</t>
  </si>
  <si>
    <t>CONSERVATORY LAB</t>
  </si>
  <si>
    <t>COMMUNITY DAY - PROSPECT</t>
  </si>
  <si>
    <t>SABIS INTERNATIONAL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</si>
  <si>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</si>
  <si>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</si>
  <si>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</si>
  <si>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</si>
  <si>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</si>
  <si>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</si>
  <si>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</si>
  <si>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</si>
  <si>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</si>
  <si>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</si>
  <si>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</si>
  <si>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</si>
  <si>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</si>
  <si>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</si>
  <si>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</si>
  <si>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</si>
  <si>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</si>
  <si>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</si>
  <si>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</si>
  <si>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</si>
  <si>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</si>
  <si>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</si>
  <si>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</si>
  <si>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</si>
  <si>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SEVEN HILLS</t>
  </si>
  <si>
    <t>PROSPECT HILL ACADEMY</t>
  </si>
  <si>
    <t>STURGIS</t>
  </si>
  <si>
    <t>ATLANTIS</t>
  </si>
  <si>
    <t>MARTIN LUTHER KING JR CS OF EXCELLENCE</t>
  </si>
  <si>
    <t>PHOENIX CHARTER ACADEMY</t>
  </si>
  <si>
    <t>PIONEER CS OF SCIENCE</t>
  </si>
  <si>
    <t>GLOBAL LEARNING</t>
  </si>
  <si>
    <t>PIONEER VALLEY CHINESE IMMERSION</t>
  </si>
  <si>
    <t>VERITAS PREPARATORY</t>
  </si>
  <si>
    <t>HAMPDEN CS OF SCIENCE EAST</t>
  </si>
  <si>
    <t>PAULO FREIRE SOCIAL JUSTICE</t>
  </si>
  <si>
    <t>BAYSTATE ACADEMY</t>
  </si>
  <si>
    <t>COLLEGIATE CS OF LOWELL</t>
  </si>
  <si>
    <t>CITY ON A HILL - DUDLEY SQUARE</t>
  </si>
  <si>
    <t>PIONEER CS OF SCIENCE II</t>
  </si>
  <si>
    <t>CITY ON A HILL NEW BEDFORD</t>
  </si>
  <si>
    <t>PHOENIX CHARTER ACADEMY SPRINGFIELD</t>
  </si>
  <si>
    <t>ARGOSY COLLEGIATE</t>
  </si>
  <si>
    <t>SPRINGFIELD PREPARATORY</t>
  </si>
  <si>
    <t>NEW HEIGHTS CS OF BROCKTON</t>
  </si>
  <si>
    <t>LIBERTAS ACADEMY</t>
  </si>
  <si>
    <t xml:space="preserve">OLD STURBRIDGE ACADEMY </t>
  </si>
  <si>
    <t>HAMPDEN CS OF SCIENCE WEST</t>
  </si>
  <si>
    <t>MAP ACADEMY</t>
  </si>
  <si>
    <t>PHOENIX CHARTER ACADEMY LAWRENCE</t>
  </si>
  <si>
    <t xml:space="preserve"> S T A T E    T O T A L    O R    A V E R A G E</t>
  </si>
  <si>
    <t>--</t>
  </si>
  <si>
    <t xml:space="preserve"> Massachusetts Department of Elementary and Secondary Education</t>
  </si>
  <si>
    <t xml:space="preserve"> Office of District and School Finance</t>
  </si>
  <si>
    <t>C H A R T E R    B Y    D I S T R I C T</t>
  </si>
  <si>
    <t>R A T E S</t>
  </si>
  <si>
    <t>F T E    &amp;    T U I T I O N</t>
  </si>
  <si>
    <t>C A P P I N G     &amp;    N S S</t>
  </si>
  <si>
    <t>S I B L I N G S    F T E    &amp;   T U I T I O N</t>
  </si>
  <si>
    <t>Chalocsend</t>
  </si>
  <si>
    <t>Found-
ation
 Rate</t>
  </si>
  <si>
    <t>Above Found-ation
 Rate</t>
  </si>
  <si>
    <t>Facilities
Rate</t>
  </si>
  <si>
    <t>Foundation
&amp; Above
Foundation
Tuition</t>
  </si>
  <si>
    <t>Net School Spending (NSS)
Tuition Cap</t>
  </si>
  <si>
    <t>Trans-
por-
tation</t>
  </si>
  <si>
    <t>Facil-
ities</t>
  </si>
  <si>
    <t>Total
Tuition</t>
  </si>
  <si>
    <t>Pre Enro
FTE Cap</t>
  </si>
  <si>
    <t>Transp
FTE</t>
  </si>
  <si>
    <t>District
NSS
Cap</t>
  </si>
  <si>
    <t>Total
District
Tuiton as a
Pct of NSS</t>
  </si>
  <si>
    <t>Per Pupil
NSS Cap</t>
  </si>
  <si>
    <t>Matched
Siblings</t>
  </si>
  <si>
    <t>Sibling FTE
Paid by
State Aid</t>
  </si>
  <si>
    <t>Sibling
Tuition
Paid by
State Aid</t>
  </si>
  <si>
    <t>Priv/
Home Sch
 FTE Paid by State Aid</t>
  </si>
  <si>
    <t>Priv/
Home Sch
State Aid
Tuition</t>
  </si>
  <si>
    <t>Found Rate</t>
  </si>
  <si>
    <t>Foundation Tuition</t>
  </si>
  <si>
    <t>Net School Spending Tuition Cap</t>
  </si>
  <si>
    <t>Facilities</t>
  </si>
  <si>
    <t>Total Tuition</t>
  </si>
  <si>
    <t>District NSS Cap</t>
  </si>
  <si>
    <t>Total District Tuiton as a Pct of NSS</t>
  </si>
  <si>
    <t>Per Pupil NSS Cap</t>
  </si>
  <si>
    <t>CITY ON A HILL</t>
  </si>
  <si>
    <t>LEARNING FIRST</t>
  </si>
  <si>
    <t>PHOENIX ACADEMY CHELSEA</t>
  </si>
  <si>
    <t>PHOENIX ACADEMY SPRINGFIELD</t>
  </si>
  <si>
    <t>OLD STURBRIDGE ACADEMY</t>
  </si>
  <si>
    <t>PHOENIX ACADEMY LAWRENCE</t>
  </si>
  <si>
    <t>formula</t>
  </si>
  <si>
    <t>FY21 Preliminary Rates by Charter School and Sending District (Q2)</t>
  </si>
  <si>
    <t>FY21 Preliminary Rates by Charter School and Sending District (Q3)</t>
  </si>
  <si>
    <t>FY21 Preliminary Rates by Charter School and Sending District (Q3c)</t>
  </si>
  <si>
    <t>FY21  Rates by Charter School and Sending District (Q4)</t>
  </si>
  <si>
    <t>FY21 Projected by Charter School and Sending District (Q1)( f )</t>
  </si>
  <si>
    <t>Foundation Rates</t>
  </si>
  <si>
    <t>Above Foundation Rates</t>
  </si>
  <si>
    <r>
      <t xml:space="preserve">Chalocsend
</t>
    </r>
    <r>
      <rPr>
        <b/>
        <sz val="6"/>
        <color theme="0" tint="-0.499984740745262"/>
        <rFont val="Calibri"/>
        <family val="2"/>
        <scheme val="minor"/>
      </rPr>
      <t>(charter school,  district where school is located, sending district)</t>
    </r>
  </si>
  <si>
    <r>
      <rPr>
        <b/>
        <sz val="8"/>
        <rFont val="Calibri"/>
        <family val="2"/>
        <scheme val="minor"/>
      </rPr>
      <t>Campus</t>
    </r>
    <r>
      <rPr>
        <b/>
        <sz val="9"/>
        <rFont val="Calibri"/>
        <family val="2"/>
        <scheme val="minor"/>
      </rPr>
      <t xml:space="preserve"> Lea</t>
    </r>
  </si>
  <si>
    <t>Transp Avg
per FTE)</t>
  </si>
  <si>
    <t>change
from
Q3</t>
  </si>
  <si>
    <t>FY20
Q4
June</t>
  </si>
  <si>
    <t>FY21
Q1
Nov</t>
  </si>
  <si>
    <t>FY21
Q3
Apr</t>
  </si>
  <si>
    <t>change
from
prior FY</t>
  </si>
  <si>
    <t>FY21
Q2
Dec</t>
  </si>
  <si>
    <t>FY21
Q3
Mar</t>
  </si>
  <si>
    <t>FY21
Q3c
Apr</t>
  </si>
  <si>
    <t>FY21
Q4
Apr</t>
  </si>
  <si>
    <t>source:  20 - Q4 prechasum, 437 &amp; 3504 combined</t>
  </si>
  <si>
    <t>Transp Districts</t>
  </si>
  <si>
    <t>Trans-
portation</t>
  </si>
  <si>
    <t>FY20Q4 Actual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</si>
</sst>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_);\(0\)"/>
    <numFmt numFmtId="165" formatCode="#,##0.0"/>
    <numFmt numFmtId="166" formatCode="0_);[Red]\(0\)"/>
    <numFmt numFmtId="167" formatCode="#,##0.0_);\(#,##0.0\)"/>
    <numFmt numFmtId="168" formatCode="0.0%"/>
    <numFmt numFmtId="169" formatCode="_(* #,##0_);_(* \(#,##0\);_(* &quot;-&quot;??_);_(@_)"/>
  </numFmts>
  <fonts count="39" x14ac:knownFonts="1">
    <font>
      <sz val="9"/>
      <color theme="1"/>
      <name val="Calibri"/>
      <family val="2"/>
    </font>
    <font>
      <sz val="9"/>
      <color theme="1"/>
      <name val="Calibri"/>
      <family val="2"/>
    </font>
    <font>
      <b/>
      <sz val="18"/>
      <name val="Calibri"/>
      <family val="2"/>
    </font>
    <font>
      <sz val="11"/>
      <name val="Calibri"/>
      <family val="2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4"/>
      <name val="Century Gothic"/>
      <family val="2"/>
    </font>
    <font>
      <sz val="8"/>
      <name val="Arial"/>
      <family val="2"/>
    </font>
    <font>
      <sz val="12"/>
      <name val="Calibri"/>
      <family val="2"/>
    </font>
    <font>
      <sz val="6"/>
      <color theme="0" tint="-0.499984740745262"/>
      <name val="Calibri"/>
      <family val="2"/>
      <scheme val="minor"/>
    </font>
    <font>
      <b/>
      <sz val="11"/>
      <color indexed="41"/>
      <name val="Calibri"/>
      <family val="2"/>
      <scheme val="minor"/>
    </font>
    <font>
      <sz val="10"/>
      <name val="Arial"/>
      <family val="2"/>
    </font>
    <font>
      <u/>
      <sz val="11"/>
      <name val="Calibri"/>
      <family val="2"/>
      <scheme val="minor"/>
    </font>
    <font>
      <sz val="11"/>
      <color indexed="41"/>
      <name val="Calibri"/>
      <family val="2"/>
      <scheme val="minor"/>
    </font>
    <font>
      <sz val="9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11"/>
      <name val="Century Gothic"/>
      <family val="2"/>
    </font>
    <font>
      <sz val="20"/>
      <name val="Calibri"/>
      <family val="2"/>
    </font>
    <font>
      <sz val="11"/>
      <name val="Century Gothic"/>
      <family val="2"/>
    </font>
    <font>
      <sz val="9"/>
      <name val="Century Gothic"/>
      <family val="2"/>
    </font>
    <font>
      <sz val="12"/>
      <name val="Arial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</font>
    <font>
      <b/>
      <sz val="8"/>
      <color theme="0" tint="-0.249977111117893"/>
      <name val="Calibri"/>
      <family val="2"/>
    </font>
    <font>
      <b/>
      <sz val="16"/>
      <name val="Century Gothic"/>
      <family val="2"/>
    </font>
    <font>
      <sz val="10"/>
      <name val="Century Gothic"/>
      <family val="2"/>
    </font>
    <font>
      <sz val="9"/>
      <color rgb="FFD2E4E3"/>
      <name val="Calibri"/>
      <family val="2"/>
      <scheme val="minor"/>
    </font>
    <font>
      <sz val="7"/>
      <color theme="0" tint="-0.249977111117893"/>
      <name val="Calibri"/>
      <family val="2"/>
    </font>
    <font>
      <sz val="8"/>
      <color theme="1" tint="0.34998626667073579"/>
      <name val="Calibri"/>
      <family val="2"/>
    </font>
    <font>
      <sz val="10"/>
      <name val="Calibri"/>
      <family val="2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6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FC1BF"/>
        <bgColor indexed="64"/>
      </patternFill>
    </fill>
    <fill>
      <patternFill patternType="solid">
        <fgColor rgb="FFECE7AA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DCDC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A697CF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FBD1D1"/>
      </right>
      <top/>
      <bottom/>
      <diagonal/>
    </border>
    <border>
      <left style="thin">
        <color rgb="FFFBD1D1"/>
      </left>
      <right/>
      <top/>
      <bottom/>
      <diagonal/>
    </border>
    <border>
      <left style="thin">
        <color rgb="FFFBD1D1"/>
      </left>
      <right/>
      <top style="thin">
        <color indexed="64"/>
      </top>
      <bottom style="thin">
        <color rgb="FFFBD1D1"/>
      </bottom>
      <diagonal/>
    </border>
    <border>
      <left/>
      <right/>
      <top style="thin">
        <color indexed="64"/>
      </top>
      <bottom style="thin">
        <color rgb="FFFBD1D1"/>
      </bottom>
      <diagonal/>
    </border>
    <border>
      <left/>
      <right style="thin">
        <color rgb="FFFBD1D1"/>
      </right>
      <top style="thin">
        <color indexed="64"/>
      </top>
      <bottom style="thin">
        <color rgb="FFFBD1D1"/>
      </bottom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 style="medium">
        <color rgb="FFC0DAD9"/>
      </left>
      <right/>
      <top style="medium">
        <color rgb="FFD0C530"/>
      </top>
      <bottom/>
      <diagonal/>
    </border>
    <border>
      <left/>
      <right style="thin">
        <color rgb="FFC0DAD9"/>
      </right>
      <top style="medium">
        <color rgb="FFD0C530"/>
      </top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medium">
        <color rgb="FFC0DAD9"/>
      </left>
      <right/>
      <top/>
      <bottom/>
      <diagonal/>
    </border>
    <border>
      <left/>
      <right style="thin">
        <color rgb="FFC0DAD9"/>
      </right>
      <top/>
      <bottom/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 style="thin">
        <color rgb="FFC0DAD9"/>
      </left>
      <right/>
      <top style="medium">
        <color rgb="FFD0C530"/>
      </top>
      <bottom/>
      <diagonal/>
    </border>
    <border>
      <left style="thin">
        <color rgb="FFC0DAD9"/>
      </left>
      <right/>
      <top/>
      <bottom style="medium">
        <color rgb="FFBFBF09"/>
      </bottom>
      <diagonal/>
    </border>
    <border>
      <left/>
      <right style="thin">
        <color rgb="FFC0DAD9"/>
      </right>
      <top/>
      <bottom style="medium">
        <color rgb="FFBFBF09"/>
      </bottom>
      <diagonal/>
    </border>
    <border>
      <left style="thin">
        <color rgb="FFFBD1D1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43" fontId="8" fillId="0" borderId="0" applyFont="0" applyFill="0" applyBorder="0" applyAlignment="0" applyProtection="0"/>
  </cellStyleXfs>
  <cellXfs count="231">
    <xf numFmtId="0" fontId="0" fillId="0" borderId="0" xfId="0"/>
    <xf numFmtId="0" fontId="2" fillId="0" borderId="0" xfId="0" applyFont="1" applyAlignment="1">
      <alignment horizontal="left" vertical="center"/>
    </xf>
    <xf numFmtId="0" fontId="4" fillId="0" borderId="0" xfId="2" applyFont="1" applyAlignment="1">
      <alignment horizontal="left" wrapText="1"/>
    </xf>
    <xf numFmtId="0" fontId="5" fillId="0" borderId="0" xfId="2" applyFont="1" applyAlignment="1">
      <alignment horizontal="center" vertical="center" wrapText="1"/>
    </xf>
    <xf numFmtId="0" fontId="5" fillId="0" borderId="0" xfId="2" applyFont="1" applyAlignment="1">
      <alignment horizontal="center" vertical="center"/>
    </xf>
    <xf numFmtId="0" fontId="6" fillId="0" borderId="0" xfId="2" applyFont="1"/>
    <xf numFmtId="0" fontId="6" fillId="0" borderId="0" xfId="2" applyFont="1" applyAlignment="1">
      <alignment horizontal="center"/>
    </xf>
    <xf numFmtId="0" fontId="7" fillId="0" borderId="0" xfId="0" applyFont="1" applyAlignment="1">
      <alignment horizontal="left" vertical="center"/>
    </xf>
    <xf numFmtId="17" fontId="5" fillId="0" borderId="0" xfId="2" applyNumberFormat="1" applyFont="1" applyAlignment="1">
      <alignment horizontal="center" vertical="center"/>
    </xf>
    <xf numFmtId="0" fontId="9" fillId="0" borderId="0" xfId="3" applyFont="1" applyAlignment="1">
      <alignment horizontal="left" vertical="center"/>
    </xf>
    <xf numFmtId="0" fontId="6" fillId="0" borderId="0" xfId="2" applyFont="1" applyAlignment="1">
      <alignment horizontal="center" vertical="center"/>
    </xf>
    <xf numFmtId="0" fontId="10" fillId="0" borderId="0" xfId="2" applyFont="1" applyAlignment="1">
      <alignment horizontal="center"/>
    </xf>
    <xf numFmtId="0" fontId="11" fillId="2" borderId="1" xfId="2" applyFont="1" applyFill="1" applyBorder="1" applyAlignment="1">
      <alignment horizontal="center"/>
    </xf>
    <xf numFmtId="0" fontId="11" fillId="2" borderId="2" xfId="2" applyFont="1" applyFill="1" applyBorder="1" applyAlignment="1">
      <alignment horizontal="center"/>
    </xf>
    <xf numFmtId="0" fontId="6" fillId="3" borderId="3" xfId="2" applyFont="1" applyFill="1" applyBorder="1" applyAlignment="1">
      <alignment horizontal="center"/>
    </xf>
    <xf numFmtId="0" fontId="11" fillId="2" borderId="4" xfId="2" applyFont="1" applyFill="1" applyBorder="1" applyAlignment="1">
      <alignment horizontal="center"/>
    </xf>
    <xf numFmtId="0" fontId="6" fillId="3" borderId="4" xfId="2" applyFont="1" applyFill="1" applyBorder="1" applyAlignment="1">
      <alignment horizontal="center"/>
    </xf>
    <xf numFmtId="0" fontId="6" fillId="3" borderId="5" xfId="2" applyFont="1" applyFill="1" applyBorder="1" applyAlignment="1">
      <alignment horizontal="center"/>
    </xf>
    <xf numFmtId="0" fontId="11" fillId="2" borderId="5" xfId="2" applyFont="1" applyFill="1" applyBorder="1" applyAlignment="1">
      <alignment horizontal="center"/>
    </xf>
    <xf numFmtId="0" fontId="11" fillId="2" borderId="6" xfId="2" applyFont="1" applyFill="1" applyBorder="1" applyAlignment="1">
      <alignment horizontal="center"/>
    </xf>
    <xf numFmtId="0" fontId="11" fillId="2" borderId="7" xfId="2" applyFont="1" applyFill="1" applyBorder="1" applyAlignment="1">
      <alignment horizontal="center"/>
    </xf>
    <xf numFmtId="0" fontId="13" fillId="3" borderId="6" xfId="2" applyFont="1" applyFill="1" applyBorder="1" applyAlignment="1">
      <alignment horizontal="center"/>
    </xf>
    <xf numFmtId="0" fontId="13" fillId="3" borderId="6" xfId="4" applyFont="1" applyFill="1" applyBorder="1" applyAlignment="1">
      <alignment horizontal="center"/>
    </xf>
    <xf numFmtId="0" fontId="13" fillId="3" borderId="8" xfId="4" applyFont="1" applyFill="1" applyBorder="1" applyAlignment="1">
      <alignment horizontal="center"/>
    </xf>
    <xf numFmtId="0" fontId="13" fillId="3" borderId="8" xfId="2" applyFont="1" applyFill="1" applyBorder="1" applyAlignment="1">
      <alignment horizontal="center"/>
    </xf>
    <xf numFmtId="0" fontId="6" fillId="3" borderId="1" xfId="2" applyFont="1" applyFill="1" applyBorder="1" applyAlignment="1">
      <alignment horizontal="center"/>
    </xf>
    <xf numFmtId="0" fontId="6" fillId="3" borderId="2" xfId="2" applyFont="1" applyFill="1" applyBorder="1" applyAlignment="1">
      <alignment horizontal="center"/>
    </xf>
    <xf numFmtId="0" fontId="11" fillId="2" borderId="9" xfId="2" applyFont="1" applyFill="1" applyBorder="1" applyAlignment="1">
      <alignment horizontal="center"/>
    </xf>
    <xf numFmtId="0" fontId="11" fillId="2" borderId="10" xfId="2" applyFont="1" applyFill="1" applyBorder="1" applyAlignment="1">
      <alignment horizontal="left"/>
    </xf>
    <xf numFmtId="0" fontId="6" fillId="3" borderId="6" xfId="2" applyFont="1" applyFill="1" applyBorder="1" applyAlignment="1">
      <alignment horizontal="center"/>
    </xf>
    <xf numFmtId="0" fontId="6" fillId="3" borderId="6" xfId="4" applyFont="1" applyFill="1" applyBorder="1" applyAlignment="1">
      <alignment horizontal="center"/>
    </xf>
    <xf numFmtId="0" fontId="6" fillId="3" borderId="8" xfId="4" applyFont="1" applyFill="1" applyBorder="1" applyAlignment="1">
      <alignment horizontal="center"/>
    </xf>
    <xf numFmtId="0" fontId="6" fillId="3" borderId="8" xfId="2" applyFont="1" applyFill="1" applyBorder="1" applyAlignment="1">
      <alignment horizontal="center"/>
    </xf>
    <xf numFmtId="0" fontId="6" fillId="3" borderId="7" xfId="2" applyFont="1" applyFill="1" applyBorder="1" applyAlignment="1">
      <alignment horizontal="center"/>
    </xf>
    <xf numFmtId="0" fontId="11" fillId="2" borderId="11" xfId="2" applyFont="1" applyFill="1" applyBorder="1" applyAlignment="1">
      <alignment horizontal="center"/>
    </xf>
    <xf numFmtId="0" fontId="14" fillId="3" borderId="12" xfId="4" applyFont="1" applyFill="1" applyBorder="1" applyAlignment="1">
      <alignment horizontal="center" vertical="top"/>
    </xf>
    <xf numFmtId="0" fontId="6" fillId="3" borderId="12" xfId="2" applyFont="1" applyFill="1" applyBorder="1" applyAlignment="1">
      <alignment horizontal="center"/>
    </xf>
    <xf numFmtId="0" fontId="14" fillId="3" borderId="5" xfId="4" applyFont="1" applyFill="1" applyBorder="1" applyAlignment="1">
      <alignment horizontal="center" vertical="top"/>
    </xf>
    <xf numFmtId="0" fontId="6" fillId="3" borderId="9" xfId="2" applyFont="1" applyFill="1" applyBorder="1" applyAlignment="1">
      <alignment horizontal="center"/>
    </xf>
    <xf numFmtId="0" fontId="6" fillId="3" borderId="10" xfId="2" applyFont="1" applyFill="1" applyBorder="1" applyAlignment="1">
      <alignment horizontal="center"/>
    </xf>
    <xf numFmtId="0" fontId="15" fillId="0" borderId="0" xfId="2" applyFont="1"/>
    <xf numFmtId="40" fontId="6" fillId="0" borderId="0" xfId="2" applyNumberFormat="1" applyFont="1" applyAlignment="1">
      <alignment horizontal="center"/>
    </xf>
    <xf numFmtId="0" fontId="13" fillId="3" borderId="0" xfId="4" applyFont="1" applyFill="1" applyBorder="1" applyAlignment="1">
      <alignment horizontal="center"/>
    </xf>
    <xf numFmtId="0" fontId="6" fillId="3" borderId="0" xfId="4" applyFont="1" applyFill="1" applyBorder="1" applyAlignment="1">
      <alignment horizontal="center"/>
    </xf>
    <xf numFmtId="40" fontId="15" fillId="0" borderId="6" xfId="2" applyNumberFormat="1" applyFont="1" applyBorder="1" applyAlignment="1">
      <alignment horizontal="center"/>
    </xf>
    <xf numFmtId="40" fontId="15" fillId="0" borderId="7" xfId="2" applyNumberFormat="1" applyFont="1" applyBorder="1" applyAlignment="1">
      <alignment horizontal="center"/>
    </xf>
    <xf numFmtId="40" fontId="6" fillId="0" borderId="6" xfId="2" applyNumberFormat="1" applyFont="1" applyBorder="1" applyAlignment="1">
      <alignment horizontal="center"/>
    </xf>
    <xf numFmtId="40" fontId="6" fillId="0" borderId="7" xfId="2" applyNumberFormat="1" applyFont="1" applyBorder="1" applyAlignment="1">
      <alignment horizontal="center"/>
    </xf>
    <xf numFmtId="0" fontId="15" fillId="0" borderId="6" xfId="4" applyFont="1" applyBorder="1" applyAlignment="1">
      <alignment horizontal="center"/>
    </xf>
    <xf numFmtId="0" fontId="15" fillId="0" borderId="0" xfId="4" applyFont="1" applyBorder="1" applyAlignment="1">
      <alignment horizontal="left"/>
    </xf>
    <xf numFmtId="40" fontId="15" fillId="0" borderId="0" xfId="2" applyNumberFormat="1" applyFont="1" applyBorder="1" applyAlignment="1">
      <alignment horizontal="center"/>
    </xf>
    <xf numFmtId="0" fontId="15" fillId="0" borderId="6" xfId="5" applyFont="1" applyBorder="1" applyAlignment="1">
      <alignment horizontal="center"/>
    </xf>
    <xf numFmtId="0" fontId="15" fillId="0" borderId="0" xfId="5" applyFont="1" applyBorder="1" applyAlignment="1">
      <alignment horizontal="left"/>
    </xf>
    <xf numFmtId="0" fontId="15" fillId="0" borderId="0" xfId="2" applyFont="1" applyBorder="1"/>
    <xf numFmtId="0" fontId="6" fillId="0" borderId="6" xfId="4" applyFont="1" applyBorder="1" applyAlignment="1">
      <alignment horizontal="center"/>
    </xf>
    <xf numFmtId="0" fontId="6" fillId="0" borderId="0" xfId="4" applyFont="1" applyBorder="1" applyAlignment="1">
      <alignment horizontal="left"/>
    </xf>
    <xf numFmtId="40" fontId="6" fillId="0" borderId="0" xfId="2" applyNumberFormat="1" applyFont="1" applyBorder="1" applyAlignment="1">
      <alignment horizontal="center"/>
    </xf>
    <xf numFmtId="0" fontId="11" fillId="2" borderId="12" xfId="4" applyFont="1" applyFill="1" applyBorder="1" applyAlignment="1">
      <alignment horizontal="center"/>
    </xf>
    <xf numFmtId="0" fontId="11" fillId="2" borderId="4" xfId="4" applyFont="1" applyFill="1" applyBorder="1" applyAlignment="1">
      <alignment horizontal="left"/>
    </xf>
    <xf numFmtId="40" fontId="11" fillId="2" borderId="4" xfId="4" applyNumberFormat="1" applyFont="1" applyFill="1" applyBorder="1" applyAlignment="1">
      <alignment horizontal="center"/>
    </xf>
    <xf numFmtId="40" fontId="6" fillId="3" borderId="4" xfId="2" applyNumberFormat="1" applyFont="1" applyFill="1" applyBorder="1" applyAlignment="1">
      <alignment horizontal="center"/>
    </xf>
    <xf numFmtId="40" fontId="6" fillId="3" borderId="3" xfId="2" applyNumberFormat="1" applyFont="1" applyFill="1" applyBorder="1" applyAlignment="1">
      <alignment horizontal="center"/>
    </xf>
    <xf numFmtId="40" fontId="6" fillId="3" borderId="12" xfId="2" applyNumberFormat="1" applyFont="1" applyFill="1" applyBorder="1" applyAlignment="1">
      <alignment horizontal="center"/>
    </xf>
    <xf numFmtId="40" fontId="11" fillId="2" borderId="3" xfId="4" applyNumberFormat="1" applyFont="1" applyFill="1" applyBorder="1" applyAlignment="1">
      <alignment horizontal="center"/>
    </xf>
    <xf numFmtId="0" fontId="16" fillId="0" borderId="0" xfId="2" applyFont="1" applyAlignment="1">
      <alignment horizontal="center"/>
    </xf>
    <xf numFmtId="0" fontId="17" fillId="0" borderId="0" xfId="6" applyFont="1" applyAlignment="1">
      <alignment horizontal="left" vertical="center"/>
    </xf>
    <xf numFmtId="0" fontId="18" fillId="0" borderId="0" xfId="2" applyFont="1" applyAlignment="1">
      <alignment horizontal="center" vertical="center"/>
    </xf>
    <xf numFmtId="0" fontId="18" fillId="0" borderId="0" xfId="2" applyFont="1" applyAlignment="1">
      <alignment vertical="center"/>
    </xf>
    <xf numFmtId="0" fontId="18" fillId="0" borderId="0" xfId="2" applyFont="1" applyAlignment="1">
      <alignment horizontal="center"/>
    </xf>
    <xf numFmtId="0" fontId="19" fillId="0" borderId="0" xfId="6" applyFont="1" applyAlignment="1">
      <alignment vertical="center"/>
    </xf>
    <xf numFmtId="0" fontId="20" fillId="0" borderId="0" xfId="3" applyFont="1" applyAlignment="1">
      <alignment vertical="center"/>
    </xf>
    <xf numFmtId="0" fontId="3" fillId="0" borderId="0" xfId="2" applyAlignment="1">
      <alignment horizontal="center"/>
    </xf>
    <xf numFmtId="0" fontId="3" fillId="0" borderId="0" xfId="2"/>
    <xf numFmtId="0" fontId="21" fillId="0" borderId="0" xfId="7"/>
    <xf numFmtId="0" fontId="21" fillId="0" borderId="0" xfId="7" applyAlignment="1">
      <alignment horizontal="center"/>
    </xf>
    <xf numFmtId="0" fontId="22" fillId="4" borderId="1" xfId="8" applyFont="1" applyFill="1" applyBorder="1" applyAlignment="1">
      <alignment horizontal="center" wrapText="1"/>
    </xf>
    <xf numFmtId="0" fontId="22" fillId="4" borderId="13" xfId="8" applyFont="1" applyFill="1" applyBorder="1" applyAlignment="1">
      <alignment horizontal="center" wrapText="1"/>
    </xf>
    <xf numFmtId="0" fontId="22" fillId="4" borderId="13" xfId="8" applyFont="1" applyFill="1" applyBorder="1" applyAlignment="1">
      <alignment horizontal="left" wrapText="1" indent="2"/>
    </xf>
    <xf numFmtId="0" fontId="22" fillId="4" borderId="2" xfId="8" applyFont="1" applyFill="1" applyBorder="1" applyAlignment="1">
      <alignment horizontal="center" wrapText="1"/>
    </xf>
    <xf numFmtId="0" fontId="23" fillId="0" borderId="0" xfId="0" applyFont="1"/>
    <xf numFmtId="0" fontId="15" fillId="4" borderId="1" xfId="8" applyFont="1" applyFill="1" applyBorder="1" applyAlignment="1">
      <alignment horizontal="center" wrapText="1"/>
    </xf>
    <xf numFmtId="0" fontId="15" fillId="4" borderId="13" xfId="8" applyFont="1" applyFill="1" applyBorder="1" applyAlignment="1">
      <alignment horizontal="center" wrapText="1"/>
    </xf>
    <xf numFmtId="0" fontId="15" fillId="4" borderId="2" xfId="8" applyFont="1" applyFill="1" applyBorder="1" applyAlignment="1">
      <alignment horizontal="center" wrapText="1"/>
    </xf>
    <xf numFmtId="0" fontId="15" fillId="5" borderId="12" xfId="8" applyFont="1" applyFill="1" applyBorder="1" applyAlignment="1">
      <alignment horizontal="center" wrapText="1"/>
    </xf>
    <xf numFmtId="0" fontId="22" fillId="5" borderId="4" xfId="8" applyFont="1" applyFill="1" applyBorder="1" applyAlignment="1">
      <alignment horizontal="center" wrapText="1"/>
    </xf>
    <xf numFmtId="0" fontId="22" fillId="5" borderId="4" xfId="8" applyFont="1" applyFill="1" applyBorder="1" applyAlignment="1">
      <alignment horizontal="left" wrapText="1"/>
    </xf>
    <xf numFmtId="0" fontId="23" fillId="0" borderId="8" xfId="0" applyFont="1" applyBorder="1"/>
    <xf numFmtId="0" fontId="22" fillId="5" borderId="12" xfId="8" applyFont="1" applyFill="1" applyBorder="1" applyAlignment="1">
      <alignment horizontal="center" wrapText="1"/>
    </xf>
    <xf numFmtId="0" fontId="22" fillId="5" borderId="3" xfId="8" applyFont="1" applyFill="1" applyBorder="1" applyAlignment="1">
      <alignment horizontal="center" wrapText="1"/>
    </xf>
    <xf numFmtId="0" fontId="24" fillId="0" borderId="0" xfId="7" applyFont="1" applyAlignment="1">
      <alignment horizontal="center"/>
    </xf>
    <xf numFmtId="0" fontId="24" fillId="0" borderId="0" xfId="7" applyFont="1" applyAlignment="1">
      <alignment horizontal="left"/>
    </xf>
    <xf numFmtId="40" fontId="24" fillId="0" borderId="14" xfId="7" applyNumberFormat="1" applyFont="1" applyBorder="1" applyAlignment="1">
      <alignment horizontal="center"/>
    </xf>
    <xf numFmtId="40" fontId="24" fillId="0" borderId="0" xfId="7" applyNumberFormat="1" applyFont="1" applyAlignment="1">
      <alignment horizontal="center"/>
    </xf>
    <xf numFmtId="38" fontId="24" fillId="0" borderId="15" xfId="7" applyNumberFormat="1" applyFont="1" applyBorder="1" applyAlignment="1">
      <alignment horizontal="center"/>
    </xf>
    <xf numFmtId="38" fontId="24" fillId="0" borderId="0" xfId="7" applyNumberFormat="1" applyFont="1" applyAlignment="1">
      <alignment horizontal="center"/>
    </xf>
    <xf numFmtId="38" fontId="24" fillId="4" borderId="14" xfId="7" applyNumberFormat="1" applyFont="1" applyFill="1" applyBorder="1" applyAlignment="1">
      <alignment horizontal="center"/>
    </xf>
    <xf numFmtId="164" fontId="15" fillId="5" borderId="16" xfId="8" quotePrefix="1" applyNumberFormat="1" applyFont="1" applyFill="1" applyBorder="1" applyAlignment="1">
      <alignment horizontal="center"/>
    </xf>
    <xf numFmtId="3" fontId="15" fillId="5" borderId="17" xfId="8" quotePrefix="1" applyNumberFormat="1" applyFont="1" applyFill="1" applyBorder="1" applyAlignment="1">
      <alignment horizontal="left"/>
    </xf>
    <xf numFmtId="3" fontId="15" fillId="5" borderId="17" xfId="8" quotePrefix="1" applyNumberFormat="1" applyFont="1" applyFill="1" applyBorder="1" applyAlignment="1">
      <alignment horizontal="center"/>
    </xf>
    <xf numFmtId="165" fontId="15" fillId="5" borderId="18" xfId="8" applyNumberFormat="1" applyFont="1" applyFill="1" applyBorder="1" applyAlignment="1">
      <alignment horizontal="center"/>
    </xf>
    <xf numFmtId="3" fontId="15" fillId="5" borderId="16" xfId="8" quotePrefix="1" applyNumberFormat="1" applyFont="1" applyFill="1" applyBorder="1" applyAlignment="1">
      <alignment horizontal="center"/>
    </xf>
    <xf numFmtId="37" fontId="15" fillId="5" borderId="18" xfId="8" quotePrefix="1" applyNumberFormat="1" applyFont="1" applyFill="1" applyBorder="1" applyAlignment="1">
      <alignment horizontal="center"/>
    </xf>
    <xf numFmtId="0" fontId="25" fillId="0" borderId="0" xfId="2" applyFont="1" applyAlignment="1">
      <alignment horizontal="center"/>
    </xf>
    <xf numFmtId="0" fontId="16" fillId="0" borderId="0" xfId="2" applyFont="1" applyFill="1" applyAlignment="1">
      <alignment horizontal="center"/>
    </xf>
    <xf numFmtId="0" fontId="26" fillId="0" borderId="0" xfId="6" applyFont="1" applyAlignment="1">
      <alignment horizontal="left" vertical="center"/>
    </xf>
    <xf numFmtId="0" fontId="7" fillId="0" borderId="0" xfId="6" applyFont="1" applyAlignment="1">
      <alignment horizontal="left" vertical="center"/>
    </xf>
    <xf numFmtId="0" fontId="24" fillId="6" borderId="0" xfId="2" applyFont="1" applyFill="1" applyAlignment="1">
      <alignment horizontal="left" indent="1"/>
    </xf>
    <xf numFmtId="0" fontId="24" fillId="6" borderId="0" xfId="2" applyFont="1" applyFill="1" applyAlignment="1">
      <alignment horizontal="center"/>
    </xf>
    <xf numFmtId="0" fontId="24" fillId="6" borderId="0" xfId="2" applyFont="1" applyFill="1"/>
    <xf numFmtId="0" fontId="24" fillId="0" borderId="0" xfId="2" applyFont="1" applyAlignment="1">
      <alignment horizontal="center"/>
    </xf>
    <xf numFmtId="0" fontId="24" fillId="0" borderId="0" xfId="2" applyFont="1"/>
    <xf numFmtId="0" fontId="15" fillId="7" borderId="19" xfId="8" applyFont="1" applyFill="1" applyBorder="1" applyAlignment="1">
      <alignment horizontal="center" wrapText="1"/>
    </xf>
    <xf numFmtId="0" fontId="15" fillId="7" borderId="20" xfId="8" applyFont="1" applyFill="1" applyBorder="1" applyAlignment="1">
      <alignment horizontal="center" wrapText="1"/>
    </xf>
    <xf numFmtId="0" fontId="15" fillId="7" borderId="20" xfId="8" applyFont="1" applyFill="1" applyBorder="1" applyAlignment="1">
      <alignment horizontal="left" wrapText="1"/>
    </xf>
    <xf numFmtId="0" fontId="15" fillId="7" borderId="21" xfId="8" applyFont="1" applyFill="1" applyBorder="1" applyAlignment="1">
      <alignment horizontal="left" wrapText="1"/>
    </xf>
    <xf numFmtId="0" fontId="23" fillId="0" borderId="22" xfId="0" applyFont="1" applyBorder="1"/>
    <xf numFmtId="0" fontId="15" fillId="7" borderId="20" xfId="8" applyFont="1" applyFill="1" applyBorder="1" applyAlignment="1">
      <alignment horizontal="right" wrapText="1"/>
    </xf>
    <xf numFmtId="0" fontId="15" fillId="7" borderId="20" xfId="8" applyFont="1" applyFill="1" applyBorder="1" applyAlignment="1">
      <alignment horizontal="right" wrapText="1" indent="1"/>
    </xf>
    <xf numFmtId="0" fontId="23" fillId="0" borderId="22" xfId="0" applyFont="1" applyBorder="1" applyAlignment="1">
      <alignment horizontal="right"/>
    </xf>
    <xf numFmtId="0" fontId="23" fillId="0" borderId="23" xfId="0" applyFont="1" applyBorder="1" applyAlignment="1">
      <alignment horizontal="right"/>
    </xf>
    <xf numFmtId="0" fontId="28" fillId="7" borderId="24" xfId="8" applyFont="1" applyFill="1" applyBorder="1" applyAlignment="1">
      <alignment horizontal="center" wrapText="1"/>
    </xf>
    <xf numFmtId="0" fontId="28" fillId="7" borderId="25" xfId="8" applyFont="1" applyFill="1" applyBorder="1" applyAlignment="1">
      <alignment horizontal="center" wrapText="1"/>
    </xf>
    <xf numFmtId="0" fontId="28" fillId="7" borderId="26" xfId="8" applyFont="1" applyFill="1" applyBorder="1" applyAlignment="1">
      <alignment horizontal="center" wrapText="1"/>
    </xf>
    <xf numFmtId="0" fontId="28" fillId="7" borderId="25" xfId="8" applyFont="1" applyFill="1" applyBorder="1" applyAlignment="1">
      <alignment horizontal="right" wrapText="1"/>
    </xf>
    <xf numFmtId="0" fontId="28" fillId="7" borderId="25" xfId="8" applyFont="1" applyFill="1" applyBorder="1" applyAlignment="1">
      <alignment horizontal="right" wrapText="1" indent="1"/>
    </xf>
    <xf numFmtId="0" fontId="24" fillId="0" borderId="27" xfId="0" applyFont="1" applyBorder="1" applyAlignment="1">
      <alignment horizontal="center"/>
    </xf>
    <xf numFmtId="166" fontId="24" fillId="0" borderId="20" xfId="0" applyNumberFormat="1" applyFont="1" applyBorder="1" applyAlignment="1">
      <alignment horizontal="center"/>
    </xf>
    <xf numFmtId="0" fontId="24" fillId="0" borderId="20" xfId="0" applyFont="1" applyBorder="1" applyAlignment="1">
      <alignment horizontal="left"/>
    </xf>
    <xf numFmtId="0" fontId="24" fillId="0" borderId="20" xfId="0" applyFont="1" applyBorder="1" applyAlignment="1">
      <alignment horizontal="center"/>
    </xf>
    <xf numFmtId="0" fontId="24" fillId="0" borderId="28" xfId="0" applyFont="1" applyBorder="1" applyAlignment="1">
      <alignment horizontal="left"/>
    </xf>
    <xf numFmtId="0" fontId="24" fillId="0" borderId="29" xfId="2" applyFont="1" applyBorder="1"/>
    <xf numFmtId="37" fontId="24" fillId="0" borderId="0" xfId="0" applyNumberFormat="1" applyFont="1" applyAlignment="1">
      <alignment horizontal="center"/>
    </xf>
    <xf numFmtId="40" fontId="24" fillId="0" borderId="0" xfId="0" applyNumberFormat="1" applyFont="1" applyAlignment="1">
      <alignment horizontal="right"/>
    </xf>
    <xf numFmtId="37" fontId="24" fillId="0" borderId="0" xfId="0" applyNumberFormat="1" applyFont="1" applyAlignment="1">
      <alignment horizontal="right"/>
    </xf>
    <xf numFmtId="37" fontId="24" fillId="0" borderId="0" xfId="0" applyNumberFormat="1" applyFont="1" applyAlignment="1">
      <alignment horizontal="right" indent="1"/>
    </xf>
    <xf numFmtId="0" fontId="24" fillId="0" borderId="29" xfId="2" applyFont="1" applyBorder="1" applyAlignment="1">
      <alignment horizontal="right"/>
    </xf>
    <xf numFmtId="167" fontId="24" fillId="0" borderId="0" xfId="0" applyNumberFormat="1" applyFont="1" applyAlignment="1">
      <alignment horizontal="right"/>
    </xf>
    <xf numFmtId="37" fontId="24" fillId="0" borderId="29" xfId="2" applyNumberFormat="1" applyFont="1" applyBorder="1" applyAlignment="1">
      <alignment horizontal="right"/>
    </xf>
    <xf numFmtId="0" fontId="24" fillId="0" borderId="31" xfId="0" applyFont="1" applyBorder="1" applyAlignment="1">
      <alignment horizontal="center"/>
    </xf>
    <xf numFmtId="166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24" fillId="0" borderId="32" xfId="0" applyFont="1" applyBorder="1" applyAlignment="1">
      <alignment horizontal="left"/>
    </xf>
    <xf numFmtId="40" fontId="24" fillId="0" borderId="0" xfId="0" applyNumberFormat="1" applyFont="1" applyAlignment="1">
      <alignment horizontal="center"/>
    </xf>
    <xf numFmtId="0" fontId="24" fillId="0" borderId="30" xfId="2" applyFont="1" applyBorder="1" applyAlignment="1">
      <alignment horizontal="right"/>
    </xf>
    <xf numFmtId="1" fontId="15" fillId="7" borderId="33" xfId="8" quotePrefix="1" applyNumberFormat="1" applyFont="1" applyFill="1" applyBorder="1" applyAlignment="1">
      <alignment horizontal="center" vertical="center"/>
    </xf>
    <xf numFmtId="1" fontId="15" fillId="7" borderId="34" xfId="8" quotePrefix="1" applyNumberFormat="1" applyFont="1" applyFill="1" applyBorder="1" applyAlignment="1">
      <alignment horizontal="center" vertical="center"/>
    </xf>
    <xf numFmtId="3" fontId="15" fillId="7" borderId="34" xfId="8" quotePrefix="1" applyNumberFormat="1" applyFont="1" applyFill="1" applyBorder="1" applyAlignment="1">
      <alignment horizontal="left" vertical="center" indent="1"/>
    </xf>
    <xf numFmtId="3" fontId="15" fillId="7" borderId="34" xfId="8" quotePrefix="1" applyNumberFormat="1" applyFont="1" applyFill="1" applyBorder="1" applyAlignment="1">
      <alignment horizontal="center" vertical="center"/>
    </xf>
    <xf numFmtId="3" fontId="15" fillId="7" borderId="35" xfId="8" quotePrefix="1" applyNumberFormat="1" applyFont="1" applyFill="1" applyBorder="1" applyAlignment="1">
      <alignment horizontal="left" vertical="center" indent="1"/>
    </xf>
    <xf numFmtId="165" fontId="15" fillId="7" borderId="33" xfId="8" quotePrefix="1" applyNumberFormat="1" applyFont="1" applyFill="1" applyBorder="1" applyAlignment="1">
      <alignment horizontal="center" vertical="center"/>
    </xf>
    <xf numFmtId="165" fontId="15" fillId="7" borderId="34" xfId="8" quotePrefix="1" applyNumberFormat="1" applyFont="1" applyFill="1" applyBorder="1" applyAlignment="1">
      <alignment horizontal="center" vertical="center"/>
    </xf>
    <xf numFmtId="165" fontId="15" fillId="7" borderId="34" xfId="8" quotePrefix="1" applyNumberFormat="1" applyFont="1" applyFill="1" applyBorder="1" applyAlignment="1">
      <alignment horizontal="right" vertical="center"/>
    </xf>
    <xf numFmtId="37" fontId="15" fillId="7" borderId="34" xfId="8" quotePrefix="1" applyNumberFormat="1" applyFont="1" applyFill="1" applyBorder="1" applyAlignment="1">
      <alignment horizontal="right" vertical="center"/>
    </xf>
    <xf numFmtId="37" fontId="15" fillId="7" borderId="34" xfId="8" quotePrefix="1" applyNumberFormat="1" applyFont="1" applyFill="1" applyBorder="1" applyAlignment="1">
      <alignment horizontal="right" vertical="center" indent="1"/>
    </xf>
    <xf numFmtId="0" fontId="24" fillId="0" borderId="0" xfId="2" applyFont="1" applyAlignment="1">
      <alignment horizontal="right"/>
    </xf>
    <xf numFmtId="167" fontId="15" fillId="7" borderId="34" xfId="8" quotePrefix="1" applyNumberFormat="1" applyFont="1" applyFill="1" applyBorder="1" applyAlignment="1">
      <alignment horizontal="right" vertical="center"/>
    </xf>
    <xf numFmtId="40" fontId="24" fillId="0" borderId="0" xfId="0" applyNumberFormat="1" applyFont="1" applyAlignment="1">
      <alignment horizontal="right" indent="1"/>
    </xf>
    <xf numFmtId="37" fontId="15" fillId="7" borderId="34" xfId="8" quotePrefix="1" applyNumberFormat="1" applyFont="1" applyFill="1" applyBorder="1" applyAlignment="1">
      <alignment horizontal="right" vertical="center" indent="2"/>
    </xf>
    <xf numFmtId="0" fontId="30" fillId="8" borderId="0" xfId="2" applyFont="1" applyFill="1" applyAlignment="1">
      <alignment horizontal="center"/>
    </xf>
    <xf numFmtId="0" fontId="31" fillId="6" borderId="0" xfId="2" applyFont="1" applyFill="1" applyAlignment="1">
      <alignment horizontal="left" vertical="center"/>
    </xf>
    <xf numFmtId="0" fontId="31" fillId="6" borderId="0" xfId="2" applyFont="1" applyFill="1" applyAlignment="1">
      <alignment horizontal="center" vertical="center"/>
    </xf>
    <xf numFmtId="0" fontId="31" fillId="6" borderId="0" xfId="2" applyFont="1" applyFill="1" applyAlignment="1">
      <alignment vertical="center"/>
    </xf>
    <xf numFmtId="0" fontId="32" fillId="0" borderId="0" xfId="0" applyFont="1" applyAlignment="1">
      <alignment vertical="center"/>
    </xf>
    <xf numFmtId="0" fontId="31" fillId="0" borderId="0" xfId="2" applyFont="1" applyAlignment="1">
      <alignment horizontal="center" vertical="center"/>
    </xf>
    <xf numFmtId="40" fontId="24" fillId="0" borderId="36" xfId="0" applyNumberFormat="1" applyFont="1" applyBorder="1" applyAlignment="1">
      <alignment horizontal="center"/>
    </xf>
    <xf numFmtId="168" fontId="24" fillId="0" borderId="20" xfId="1" applyNumberFormat="1" applyFont="1" applyBorder="1" applyAlignment="1">
      <alignment horizontal="right"/>
    </xf>
    <xf numFmtId="38" fontId="24" fillId="0" borderId="28" xfId="0" applyNumberFormat="1" applyFont="1" applyBorder="1" applyAlignment="1">
      <alignment horizontal="right" indent="1"/>
    </xf>
    <xf numFmtId="0" fontId="1" fillId="0" borderId="0" xfId="0" applyFont="1"/>
    <xf numFmtId="37" fontId="24" fillId="0" borderId="36" xfId="0" applyNumberFormat="1" applyFont="1" applyBorder="1" applyAlignment="1">
      <alignment horizontal="right" indent="1"/>
    </xf>
    <xf numFmtId="167" fontId="24" fillId="0" borderId="20" xfId="0" applyNumberFormat="1" applyFont="1" applyBorder="1" applyAlignment="1">
      <alignment horizontal="right" indent="1"/>
    </xf>
    <xf numFmtId="37" fontId="24" fillId="0" borderId="20" xfId="0" applyNumberFormat="1" applyFont="1" applyBorder="1" applyAlignment="1">
      <alignment horizontal="right" indent="1"/>
    </xf>
    <xf numFmtId="37" fontId="24" fillId="0" borderId="0" xfId="2" applyNumberFormat="1" applyFont="1" applyAlignment="1">
      <alignment horizontal="right"/>
    </xf>
    <xf numFmtId="40" fontId="24" fillId="0" borderId="30" xfId="0" applyNumberFormat="1" applyFont="1" applyBorder="1" applyAlignment="1">
      <alignment horizontal="center"/>
    </xf>
    <xf numFmtId="168" fontId="24" fillId="0" borderId="0" xfId="1" applyNumberFormat="1" applyFont="1" applyBorder="1" applyAlignment="1">
      <alignment horizontal="right"/>
    </xf>
    <xf numFmtId="38" fontId="24" fillId="0" borderId="32" xfId="0" applyNumberFormat="1" applyFont="1" applyBorder="1" applyAlignment="1">
      <alignment horizontal="right" indent="1"/>
    </xf>
    <xf numFmtId="37" fontId="24" fillId="0" borderId="30" xfId="0" applyNumberFormat="1" applyFont="1" applyBorder="1" applyAlignment="1">
      <alignment horizontal="right" indent="1"/>
    </xf>
    <xf numFmtId="167" fontId="24" fillId="0" borderId="0" xfId="0" applyNumberFormat="1" applyFont="1" applyAlignment="1">
      <alignment horizontal="right" indent="1"/>
    </xf>
    <xf numFmtId="167" fontId="15" fillId="7" borderId="37" xfId="8" quotePrefix="1" applyNumberFormat="1" applyFont="1" applyFill="1" applyBorder="1" applyAlignment="1">
      <alignment horizontal="right" vertical="center" indent="1"/>
    </xf>
    <xf numFmtId="37" fontId="15" fillId="7" borderId="38" xfId="8" quotePrefix="1" applyNumberFormat="1" applyFont="1" applyFill="1" applyBorder="1" applyAlignment="1">
      <alignment horizontal="right" vertical="center" indent="2"/>
    </xf>
    <xf numFmtId="165" fontId="15" fillId="7" borderId="34" xfId="8" quotePrefix="1" applyNumberFormat="1" applyFont="1" applyFill="1" applyBorder="1" applyAlignment="1">
      <alignment horizontal="right" vertical="center" indent="1"/>
    </xf>
    <xf numFmtId="37" fontId="24" fillId="0" borderId="28" xfId="0" applyNumberFormat="1" applyFont="1" applyBorder="1" applyAlignment="1">
      <alignment horizontal="right" indent="1"/>
    </xf>
    <xf numFmtId="37" fontId="24" fillId="0" borderId="32" xfId="0" applyNumberFormat="1" applyFont="1" applyBorder="1" applyAlignment="1">
      <alignment horizontal="right" indent="1"/>
    </xf>
    <xf numFmtId="0" fontId="29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vertical="top"/>
    </xf>
    <xf numFmtId="0" fontId="3" fillId="0" borderId="0" xfId="2" applyAlignment="1">
      <alignment vertical="top"/>
    </xf>
    <xf numFmtId="0" fontId="7" fillId="0" borderId="0" xfId="6" applyFont="1" applyAlignment="1">
      <alignment horizontal="left"/>
    </xf>
    <xf numFmtId="0" fontId="27" fillId="0" borderId="0" xfId="3" applyFont="1" applyAlignment="1">
      <alignment horizontal="left" vertical="top" indent="1"/>
    </xf>
    <xf numFmtId="0" fontId="23" fillId="0" borderId="0" xfId="7" applyFont="1" applyAlignment="1">
      <alignment vertical="center"/>
    </xf>
    <xf numFmtId="0" fontId="23" fillId="0" borderId="0" xfId="7" applyFont="1" applyAlignment="1">
      <alignment horizontal="center" vertical="center"/>
    </xf>
    <xf numFmtId="0" fontId="33" fillId="9" borderId="12" xfId="7" applyFont="1" applyFill="1" applyBorder="1" applyAlignment="1">
      <alignment horizontal="left" vertical="center" indent="1"/>
    </xf>
    <xf numFmtId="0" fontId="23" fillId="9" borderId="4" xfId="7" applyFont="1" applyFill="1" applyBorder="1" applyAlignment="1">
      <alignment vertical="center"/>
    </xf>
    <xf numFmtId="0" fontId="23" fillId="9" borderId="3" xfId="7" applyFont="1" applyFill="1" applyBorder="1" applyAlignment="1">
      <alignment vertical="center"/>
    </xf>
    <xf numFmtId="0" fontId="15" fillId="4" borderId="12" xfId="8" applyFont="1" applyFill="1" applyBorder="1" applyAlignment="1">
      <alignment horizontal="center" wrapText="1"/>
    </xf>
    <xf numFmtId="0" fontId="22" fillId="4" borderId="4" xfId="8" applyFont="1" applyFill="1" applyBorder="1" applyAlignment="1">
      <alignment horizontal="center" wrapText="1"/>
    </xf>
    <xf numFmtId="0" fontId="22" fillId="4" borderId="4" xfId="8" applyFont="1" applyFill="1" applyBorder="1" applyAlignment="1">
      <alignment horizontal="left" wrapText="1"/>
    </xf>
    <xf numFmtId="0" fontId="22" fillId="4" borderId="12" xfId="8" applyFont="1" applyFill="1" applyBorder="1" applyAlignment="1">
      <alignment horizontal="center" wrapText="1"/>
    </xf>
    <xf numFmtId="0" fontId="22" fillId="4" borderId="3" xfId="8" applyFont="1" applyFill="1" applyBorder="1" applyAlignment="1">
      <alignment horizontal="center" wrapText="1"/>
    </xf>
    <xf numFmtId="0" fontId="23" fillId="0" borderId="6" xfId="0" applyFont="1" applyBorder="1"/>
    <xf numFmtId="0" fontId="15" fillId="0" borderId="0" xfId="7" applyFont="1" applyAlignment="1">
      <alignment horizontal="center"/>
    </xf>
    <xf numFmtId="0" fontId="15" fillId="0" borderId="0" xfId="7" applyFont="1" applyAlignment="1">
      <alignment horizontal="left"/>
    </xf>
    <xf numFmtId="40" fontId="15" fillId="0" borderId="14" xfId="7" applyNumberFormat="1" applyFont="1" applyBorder="1" applyAlignment="1">
      <alignment horizontal="center"/>
    </xf>
    <xf numFmtId="40" fontId="15" fillId="0" borderId="0" xfId="7" applyNumberFormat="1" applyFont="1" applyAlignment="1">
      <alignment horizontal="center"/>
    </xf>
    <xf numFmtId="38" fontId="15" fillId="0" borderId="15" xfId="7" applyNumberFormat="1" applyFont="1" applyBorder="1" applyAlignment="1">
      <alignment horizontal="center"/>
    </xf>
    <xf numFmtId="38" fontId="15" fillId="0" borderId="0" xfId="7" applyNumberFormat="1" applyFont="1" applyAlignment="1">
      <alignment horizontal="center"/>
    </xf>
    <xf numFmtId="38" fontId="15" fillId="4" borderId="0" xfId="7" applyNumberFormat="1" applyFont="1" applyFill="1" applyAlignment="1">
      <alignment horizontal="center"/>
    </xf>
    <xf numFmtId="38" fontId="23" fillId="0" borderId="14" xfId="7" applyNumberFormat="1" applyFont="1" applyBorder="1" applyAlignment="1">
      <alignment horizontal="center"/>
    </xf>
    <xf numFmtId="38" fontId="15" fillId="0" borderId="39" xfId="7" applyNumberFormat="1" applyFont="1" applyBorder="1" applyAlignment="1">
      <alignment horizontal="center"/>
    </xf>
    <xf numFmtId="38" fontId="15" fillId="0" borderId="13" xfId="7" applyNumberFormat="1" applyFont="1" applyBorder="1" applyAlignment="1">
      <alignment horizontal="center"/>
    </xf>
    <xf numFmtId="38" fontId="15" fillId="0" borderId="14" xfId="7" applyNumberFormat="1" applyFont="1" applyBorder="1" applyAlignment="1">
      <alignment horizontal="center"/>
    </xf>
    <xf numFmtId="38" fontId="23" fillId="0" borderId="0" xfId="0" applyNumberFormat="1" applyFont="1"/>
    <xf numFmtId="3" fontId="15" fillId="4" borderId="17" xfId="8" quotePrefix="1" applyNumberFormat="1" applyFont="1" applyFill="1" applyBorder="1" applyAlignment="1">
      <alignment horizontal="left"/>
    </xf>
    <xf numFmtId="164" fontId="15" fillId="4" borderId="16" xfId="8" quotePrefix="1" applyNumberFormat="1" applyFont="1" applyFill="1" applyBorder="1" applyAlignment="1">
      <alignment horizontal="center"/>
    </xf>
    <xf numFmtId="3" fontId="15" fillId="4" borderId="17" xfId="8" quotePrefix="1" applyNumberFormat="1" applyFont="1" applyFill="1" applyBorder="1" applyAlignment="1">
      <alignment horizontal="center"/>
    </xf>
    <xf numFmtId="165" fontId="15" fillId="4" borderId="18" xfId="8" applyNumberFormat="1" applyFont="1" applyFill="1" applyBorder="1" applyAlignment="1">
      <alignment horizontal="center"/>
    </xf>
    <xf numFmtId="3" fontId="15" fillId="4" borderId="16" xfId="8" quotePrefix="1" applyNumberFormat="1" applyFont="1" applyFill="1" applyBorder="1" applyAlignment="1">
      <alignment horizontal="center"/>
    </xf>
    <xf numFmtId="38" fontId="15" fillId="0" borderId="0" xfId="7" applyNumberFormat="1" applyFont="1" applyBorder="1" applyAlignment="1">
      <alignment horizontal="center"/>
    </xf>
    <xf numFmtId="38" fontId="15" fillId="4" borderId="0" xfId="7" applyNumberFormat="1" applyFont="1" applyFill="1" applyBorder="1" applyAlignment="1">
      <alignment horizontal="center"/>
    </xf>
    <xf numFmtId="40" fontId="15" fillId="0" borderId="0" xfId="7" applyNumberFormat="1" applyFont="1" applyBorder="1" applyAlignment="1">
      <alignment horizontal="center"/>
    </xf>
    <xf numFmtId="0" fontId="36" fillId="0" borderId="0" xfId="0" applyFont="1"/>
    <xf numFmtId="0" fontId="36" fillId="0" borderId="0" xfId="0" applyFont="1" applyAlignment="1">
      <alignment horizontal="center"/>
    </xf>
    <xf numFmtId="169" fontId="36" fillId="0" borderId="0" xfId="9" applyNumberFormat="1" applyFont="1"/>
    <xf numFmtId="169" fontId="36" fillId="0" borderId="0" xfId="9" quotePrefix="1" applyNumberFormat="1" applyFont="1" applyAlignment="1">
      <alignment horizontal="right" indent="1"/>
    </xf>
    <xf numFmtId="0" fontId="36" fillId="10" borderId="12" xfId="0" applyFont="1" applyFill="1" applyBorder="1" applyAlignment="1">
      <alignment horizontal="center"/>
    </xf>
    <xf numFmtId="169" fontId="36" fillId="10" borderId="3" xfId="9" applyNumberFormat="1" applyFont="1" applyFill="1" applyBorder="1"/>
    <xf numFmtId="0" fontId="36" fillId="0" borderId="0" xfId="0" applyFont="1" applyAlignment="1">
      <alignment horizontal="left" indent="1"/>
    </xf>
    <xf numFmtId="0" fontId="37" fillId="11" borderId="0" xfId="0" applyFont="1" applyFill="1" applyAlignment="1">
      <alignment horizontal="center" wrapText="1"/>
    </xf>
    <xf numFmtId="169" fontId="38" fillId="11" borderId="40" xfId="0" applyNumberFormat="1" applyFont="1" applyFill="1" applyBorder="1"/>
    <xf numFmtId="169" fontId="38" fillId="11" borderId="41" xfId="0" applyNumberFormat="1" applyFont="1" applyFill="1" applyBorder="1"/>
    <xf numFmtId="167" fontId="15" fillId="7" borderId="34" xfId="8" quotePrefix="1" applyNumberFormat="1" applyFont="1" applyFill="1" applyBorder="1" applyAlignment="1">
      <alignment horizontal="right" vertical="center" indent="1"/>
    </xf>
  </cellXfs>
  <cellStyles count="10">
    <cellStyle name="Comma 3 2" xfId="9" xr:uid="{5E3DBCB2-7124-4EAC-B758-F8F68224F4CF}"/>
    <cellStyle name="Normal" xfId="0" builtinId="0"/>
    <cellStyle name="Normal 2" xfId="2" xr:uid="{359B7A7C-E832-4340-AF79-D3A0DFB8BEA5}"/>
    <cellStyle name="Normal 3" xfId="7" xr:uid="{87E9478F-AF72-4557-B537-F93D2DEC722C}"/>
    <cellStyle name="Normal 4" xfId="8" xr:uid="{C175158F-064C-44D2-B9A5-E4F7C5FAA2FD}"/>
    <cellStyle name="Normal_03 - nss caps" xfId="6" xr:uid="{0503C371-62E7-4E2F-A569-176035E2C433}"/>
    <cellStyle name="Normal_05 - DEC_F  calc" xfId="4" xr:uid="{6448CB5F-4D42-43F9-9702-0AE95FB6A717}"/>
    <cellStyle name="Normal_11 - Q2  summaries" xfId="3" xr:uid="{2A1F44A6-FD02-4256-9D60-C7086D0F0978}"/>
    <cellStyle name="Normal_pctfoundapr7web" xfId="5" xr:uid="{5CCC8222-C542-4AB4-9C7A-5F1B4A28F08A}"/>
    <cellStyle name="Percent" xfId="1" builtinId="5"/>
  </cellStyles>
  <dxfs count="0"/>
  <tableStyles count="0" defaultTableStyle="TableStyleMedium2" defaultPivotStyle="PivotStyleLight16"/>
  <colors>
    <mruColors>
      <color rgb="FFA697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3A617-34E4-49D3-85C4-16425B8C76DA}">
  <sheetPr>
    <tabColor theme="7" tint="0.79998168889431442"/>
  </sheetPr>
  <dimension ref="A1:V454"/>
  <sheetViews>
    <sheetView showGridLines="0" tabSelected="1" workbookViewId="0">
      <pane ySplit="9" topLeftCell="A10" activePane="bottomLeft" state="frozen"/>
      <selection activeCell="A9" sqref="A9"/>
      <selection pane="bottomLeft" activeCell="A10" sqref="A10"/>
    </sheetView>
  </sheetViews>
  <sheetFormatPr defaultColWidth="11.33203125" defaultRowHeight="15" x14ac:dyDescent="0.25"/>
  <cols>
    <col min="1" max="1" width="5.1640625" style="6" customWidth="1"/>
    <col min="2" max="2" width="30.1640625" style="5" customWidth="1"/>
    <col min="3" max="5" width="11.1640625" style="6" hidden="1" customWidth="1"/>
    <col min="6" max="15" width="11.1640625" style="6" customWidth="1"/>
    <col min="16" max="16" width="2.1640625" style="5" customWidth="1"/>
    <col min="17" max="22" width="11.33203125" style="6"/>
    <col min="23" max="16384" width="11.33203125" style="5"/>
  </cols>
  <sheetData>
    <row r="1" spans="1:22" ht="17.850000000000001" customHeight="1" x14ac:dyDescent="0.35">
      <c r="A1" s="1" t="s">
        <v>0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T1" s="5"/>
      <c r="U1" s="5"/>
      <c r="V1" s="5"/>
    </row>
    <row r="2" spans="1:22" ht="17.850000000000001" customHeight="1" x14ac:dyDescent="0.35">
      <c r="A2" s="7" t="s">
        <v>1</v>
      </c>
      <c r="B2" s="2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T2" s="5"/>
      <c r="U2" s="5"/>
      <c r="V2" s="5"/>
    </row>
    <row r="3" spans="1:22" ht="17.850000000000001" customHeight="1" x14ac:dyDescent="0.25">
      <c r="A3" s="9" t="s">
        <v>473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T3" s="5"/>
      <c r="U3" s="5"/>
      <c r="V3" s="5"/>
    </row>
    <row r="4" spans="1:22" x14ac:dyDescent="0.25"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T4" s="5"/>
      <c r="U4" s="5"/>
      <c r="V4" s="5"/>
    </row>
    <row r="5" spans="1:22" x14ac:dyDescent="0.25">
      <c r="A5" s="64">
        <v>1</v>
      </c>
      <c r="B5" s="64">
        <v>2</v>
      </c>
      <c r="C5" s="64">
        <v>3</v>
      </c>
      <c r="D5" s="64">
        <v>4</v>
      </c>
      <c r="E5" s="64">
        <v>5</v>
      </c>
      <c r="F5" s="64">
        <v>6</v>
      </c>
      <c r="G5" s="64">
        <v>7</v>
      </c>
      <c r="H5" s="64">
        <v>8</v>
      </c>
      <c r="I5" s="64">
        <v>9</v>
      </c>
      <c r="J5" s="64">
        <v>10</v>
      </c>
      <c r="K5" s="64">
        <v>11</v>
      </c>
      <c r="L5" s="64">
        <v>12</v>
      </c>
      <c r="M5" s="64">
        <v>13</v>
      </c>
      <c r="N5" s="64">
        <v>14</v>
      </c>
      <c r="O5" s="64">
        <v>15</v>
      </c>
      <c r="P5" s="64">
        <v>16</v>
      </c>
      <c r="Q5" s="64">
        <v>17</v>
      </c>
      <c r="R5" s="64">
        <v>18</v>
      </c>
      <c r="S5" s="64">
        <v>19</v>
      </c>
      <c r="T5" s="5"/>
      <c r="U5" s="5"/>
      <c r="V5" s="5"/>
    </row>
    <row r="6" spans="1:22" x14ac:dyDescent="0.25">
      <c r="A6" s="12"/>
      <c r="B6" s="13"/>
      <c r="C6" s="14" t="s">
        <v>2</v>
      </c>
      <c r="D6" s="15" t="s">
        <v>3</v>
      </c>
      <c r="E6" s="16" t="s">
        <v>4</v>
      </c>
      <c r="F6" s="15" t="s">
        <v>5</v>
      </c>
      <c r="G6" s="16" t="s">
        <v>6</v>
      </c>
      <c r="H6" s="15" t="s">
        <v>7</v>
      </c>
      <c r="I6" s="16" t="s">
        <v>8</v>
      </c>
      <c r="J6" s="15" t="s">
        <v>9</v>
      </c>
      <c r="K6" s="17" t="s">
        <v>10</v>
      </c>
      <c r="L6" s="18" t="s">
        <v>11</v>
      </c>
      <c r="M6" s="17" t="s">
        <v>12</v>
      </c>
      <c r="N6" s="18" t="s">
        <v>13</v>
      </c>
      <c r="O6" s="17" t="s">
        <v>14</v>
      </c>
      <c r="T6" s="5"/>
      <c r="U6" s="5"/>
      <c r="V6" s="5"/>
    </row>
    <row r="7" spans="1:22" x14ac:dyDescent="0.25">
      <c r="A7" s="19"/>
      <c r="B7" s="20"/>
      <c r="C7" s="42" t="s">
        <v>15</v>
      </c>
      <c r="D7" s="21" t="s">
        <v>16</v>
      </c>
      <c r="E7" s="22" t="s">
        <v>17</v>
      </c>
      <c r="F7" s="21" t="s">
        <v>18</v>
      </c>
      <c r="G7" s="22" t="s">
        <v>19</v>
      </c>
      <c r="H7" s="21" t="s">
        <v>20</v>
      </c>
      <c r="I7" s="22" t="s">
        <v>21</v>
      </c>
      <c r="J7" s="21" t="s">
        <v>22</v>
      </c>
      <c r="K7" s="23" t="s">
        <v>23</v>
      </c>
      <c r="L7" s="24" t="s">
        <v>24</v>
      </c>
      <c r="M7" s="23" t="s">
        <v>25</v>
      </c>
      <c r="N7" s="24" t="s">
        <v>26</v>
      </c>
      <c r="O7" s="23" t="s">
        <v>27</v>
      </c>
      <c r="Q7" s="25"/>
      <c r="R7" s="26"/>
      <c r="T7" s="5"/>
      <c r="U7" s="5"/>
      <c r="V7" s="5"/>
    </row>
    <row r="8" spans="1:22" x14ac:dyDescent="0.25">
      <c r="A8" s="27" t="s">
        <v>28</v>
      </c>
      <c r="B8" s="28" t="s">
        <v>29</v>
      </c>
      <c r="C8" s="43" t="s">
        <v>30</v>
      </c>
      <c r="D8" s="29" t="s">
        <v>30</v>
      </c>
      <c r="E8" s="30" t="s">
        <v>30</v>
      </c>
      <c r="F8" s="29" t="s">
        <v>30</v>
      </c>
      <c r="G8" s="30" t="s">
        <v>30</v>
      </c>
      <c r="H8" s="29" t="s">
        <v>30</v>
      </c>
      <c r="I8" s="30" t="s">
        <v>30</v>
      </c>
      <c r="J8" s="29" t="s">
        <v>30</v>
      </c>
      <c r="K8" s="31" t="s">
        <v>30</v>
      </c>
      <c r="L8" s="32" t="s">
        <v>30</v>
      </c>
      <c r="M8" s="31" t="s">
        <v>30</v>
      </c>
      <c r="N8" s="32" t="s">
        <v>30</v>
      </c>
      <c r="O8" s="31" t="s">
        <v>30</v>
      </c>
      <c r="Q8" s="29" t="s">
        <v>31</v>
      </c>
      <c r="R8" s="33" t="s">
        <v>32</v>
      </c>
      <c r="T8" s="5"/>
      <c r="U8" s="5"/>
      <c r="V8" s="5"/>
    </row>
    <row r="9" spans="1:22" x14ac:dyDescent="0.25">
      <c r="A9" s="27"/>
      <c r="B9" s="34"/>
      <c r="C9" s="35"/>
      <c r="D9" s="36"/>
      <c r="E9" s="35"/>
      <c r="F9" s="36"/>
      <c r="G9" s="35"/>
      <c r="H9" s="36"/>
      <c r="I9" s="35"/>
      <c r="J9" s="36"/>
      <c r="K9" s="37"/>
      <c r="L9" s="37"/>
      <c r="M9" s="37"/>
      <c r="N9" s="37"/>
      <c r="O9" s="17"/>
      <c r="Q9" s="38"/>
      <c r="R9" s="39"/>
      <c r="T9" s="5"/>
      <c r="U9" s="5"/>
      <c r="V9" s="5"/>
    </row>
    <row r="10" spans="1:22" x14ac:dyDescent="0.25">
      <c r="A10" s="48">
        <v>1</v>
      </c>
      <c r="B10" s="49" t="s">
        <v>33</v>
      </c>
      <c r="C10" s="50">
        <v>114.5292807345924</v>
      </c>
      <c r="D10" s="50">
        <v>105.96027829480104</v>
      </c>
      <c r="E10" s="50">
        <v>113.06410379678438</v>
      </c>
      <c r="F10" s="50">
        <v>119.11478689585684</v>
      </c>
      <c r="G10" s="50">
        <v>119.13262987143031</v>
      </c>
      <c r="H10" s="50">
        <v>118.49442727384208</v>
      </c>
      <c r="I10" s="50">
        <v>125.37044837618738</v>
      </c>
      <c r="J10" s="50">
        <v>125.22578299097079</v>
      </c>
      <c r="K10" s="50">
        <v>125.4637276403226</v>
      </c>
      <c r="L10" s="50">
        <v>128.32500819493092</v>
      </c>
      <c r="M10" s="50">
        <v>123.41461241846159</v>
      </c>
      <c r="N10" s="50">
        <v>117.89890455538425</v>
      </c>
      <c r="O10" s="45">
        <v>117.68823772851866</v>
      </c>
      <c r="P10" s="40"/>
      <c r="Q10" s="44">
        <f>MIN(F10:O10)</f>
        <v>117.68823772851866</v>
      </c>
      <c r="R10" s="45">
        <f>MAX(E10:N10)</f>
        <v>128.32500819493092</v>
      </c>
      <c r="S10" s="41"/>
      <c r="T10" s="5"/>
      <c r="U10" s="5"/>
      <c r="V10" s="5"/>
    </row>
    <row r="11" spans="1:22" x14ac:dyDescent="0.25">
      <c r="A11" s="48">
        <v>2</v>
      </c>
      <c r="B11" s="49" t="s">
        <v>34</v>
      </c>
      <c r="C11" s="50">
        <v>125.40836672604414</v>
      </c>
      <c r="D11" s="50">
        <v>128.32239585519457</v>
      </c>
      <c r="E11" s="50">
        <v>130.97660177145235</v>
      </c>
      <c r="F11" s="50">
        <v>130.05237429755624</v>
      </c>
      <c r="G11" s="50">
        <v>130.3982811068494</v>
      </c>
      <c r="H11" s="50">
        <v>130.77916071359658</v>
      </c>
      <c r="I11" s="50">
        <v>0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45">
        <v>0</v>
      </c>
      <c r="P11" s="40"/>
      <c r="Q11" s="44">
        <f t="shared" ref="Q11:Q74" si="0">MIN(E11:N11)</f>
        <v>0</v>
      </c>
      <c r="R11" s="45">
        <f t="shared" ref="R11:R74" si="1">MAX(E11:N11)</f>
        <v>130.97660177145235</v>
      </c>
      <c r="S11" s="41"/>
      <c r="T11" s="5"/>
      <c r="U11" s="5"/>
      <c r="V11" s="5"/>
    </row>
    <row r="12" spans="1:22" x14ac:dyDescent="0.25">
      <c r="A12" s="48">
        <v>3</v>
      </c>
      <c r="B12" s="49" t="s">
        <v>35</v>
      </c>
      <c r="C12" s="50">
        <v>109.27846623607098</v>
      </c>
      <c r="D12" s="50">
        <v>107.16141821745634</v>
      </c>
      <c r="E12" s="50">
        <v>119.38525277530137</v>
      </c>
      <c r="F12" s="50">
        <v>115.51517767524373</v>
      </c>
      <c r="G12" s="50">
        <v>113.93137535116011</v>
      </c>
      <c r="H12" s="50">
        <v>113.57169906695157</v>
      </c>
      <c r="I12" s="50">
        <v>112.69594936915112</v>
      </c>
      <c r="J12" s="50">
        <v>114.30492068093569</v>
      </c>
      <c r="K12" s="50">
        <v>114.31738116237746</v>
      </c>
      <c r="L12" s="50">
        <v>120.27484094098735</v>
      </c>
      <c r="M12" s="50">
        <v>116.75327684334704</v>
      </c>
      <c r="N12" s="50">
        <v>113.61900876133559</v>
      </c>
      <c r="O12" s="45">
        <v>110.68105717388038</v>
      </c>
      <c r="P12" s="40"/>
      <c r="Q12" s="44">
        <f t="shared" si="0"/>
        <v>112.69594936915112</v>
      </c>
      <c r="R12" s="45">
        <f t="shared" si="1"/>
        <v>120.27484094098735</v>
      </c>
      <c r="S12" s="41"/>
      <c r="T12" s="5"/>
      <c r="U12" s="5"/>
      <c r="V12" s="5"/>
    </row>
    <row r="13" spans="1:22" x14ac:dyDescent="0.25">
      <c r="A13" s="48">
        <v>4</v>
      </c>
      <c r="B13" s="49" t="s">
        <v>36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45">
        <v>0</v>
      </c>
      <c r="P13" s="40"/>
      <c r="Q13" s="44">
        <f t="shared" si="0"/>
        <v>0</v>
      </c>
      <c r="R13" s="45">
        <f t="shared" si="1"/>
        <v>0</v>
      </c>
      <c r="S13" s="41"/>
      <c r="T13" s="5"/>
      <c r="U13" s="5"/>
      <c r="V13" s="5"/>
    </row>
    <row r="14" spans="1:22" x14ac:dyDescent="0.25">
      <c r="A14" s="48">
        <v>5</v>
      </c>
      <c r="B14" s="49" t="s">
        <v>37</v>
      </c>
      <c r="C14" s="50">
        <v>117.44408740112699</v>
      </c>
      <c r="D14" s="50">
        <v>119.82213216439075</v>
      </c>
      <c r="E14" s="50">
        <v>120.33807968445154</v>
      </c>
      <c r="F14" s="50">
        <v>116.35918186753943</v>
      </c>
      <c r="G14" s="50">
        <v>118.43865297524098</v>
      </c>
      <c r="H14" s="50">
        <v>124.2993595350078</v>
      </c>
      <c r="I14" s="50">
        <v>127.20562142897151</v>
      </c>
      <c r="J14" s="50">
        <v>131.73313176205966</v>
      </c>
      <c r="K14" s="50">
        <v>139.11696300590734</v>
      </c>
      <c r="L14" s="50">
        <v>140.2431269597129</v>
      </c>
      <c r="M14" s="50">
        <v>142.84949764189855</v>
      </c>
      <c r="N14" s="50">
        <v>143.62176091309624</v>
      </c>
      <c r="O14" s="45">
        <v>146.70722053528942</v>
      </c>
      <c r="P14" s="40"/>
      <c r="Q14" s="44">
        <f t="shared" si="0"/>
        <v>116.35918186753943</v>
      </c>
      <c r="R14" s="45">
        <f t="shared" si="1"/>
        <v>143.62176091309624</v>
      </c>
      <c r="S14" s="41"/>
      <c r="T14" s="5"/>
      <c r="U14" s="5"/>
      <c r="V14" s="5"/>
    </row>
    <row r="15" spans="1:22" x14ac:dyDescent="0.25">
      <c r="A15" s="48">
        <v>6</v>
      </c>
      <c r="B15" s="49" t="s">
        <v>38</v>
      </c>
      <c r="C15" s="50">
        <v>0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45">
        <v>0</v>
      </c>
      <c r="P15" s="40"/>
      <c r="Q15" s="44">
        <f t="shared" si="0"/>
        <v>0</v>
      </c>
      <c r="R15" s="45">
        <f t="shared" si="1"/>
        <v>0</v>
      </c>
      <c r="S15" s="41"/>
      <c r="T15" s="5"/>
      <c r="U15" s="5"/>
      <c r="V15" s="5"/>
    </row>
    <row r="16" spans="1:22" x14ac:dyDescent="0.25">
      <c r="A16" s="48">
        <v>7</v>
      </c>
      <c r="B16" s="49" t="s">
        <v>39</v>
      </c>
      <c r="C16" s="50">
        <v>121.29842110534237</v>
      </c>
      <c r="D16" s="50">
        <v>117.12194961161666</v>
      </c>
      <c r="E16" s="50">
        <v>120.12229697114793</v>
      </c>
      <c r="F16" s="50">
        <v>124.81703266895079</v>
      </c>
      <c r="G16" s="50">
        <v>126.78278641549461</v>
      </c>
      <c r="H16" s="50">
        <v>126.15755891816404</v>
      </c>
      <c r="I16" s="50">
        <v>124.61128576742828</v>
      </c>
      <c r="J16" s="50">
        <v>130.03394338135737</v>
      </c>
      <c r="K16" s="50">
        <v>132.88408250904644</v>
      </c>
      <c r="L16" s="50">
        <v>138.92866251610889</v>
      </c>
      <c r="M16" s="50">
        <v>139.55939039674564</v>
      </c>
      <c r="N16" s="50">
        <v>141.69766313119248</v>
      </c>
      <c r="O16" s="45">
        <v>146.74651343359218</v>
      </c>
      <c r="P16" s="40"/>
      <c r="Q16" s="44">
        <f t="shared" si="0"/>
        <v>120.12229697114793</v>
      </c>
      <c r="R16" s="45">
        <f t="shared" si="1"/>
        <v>141.69766313119248</v>
      </c>
      <c r="S16" s="41"/>
      <c r="T16" s="5"/>
      <c r="U16" s="5"/>
      <c r="V16" s="5"/>
    </row>
    <row r="17" spans="1:22" x14ac:dyDescent="0.25">
      <c r="A17" s="48">
        <v>8</v>
      </c>
      <c r="B17" s="49" t="s">
        <v>40</v>
      </c>
      <c r="C17" s="50">
        <v>168.76598845245735</v>
      </c>
      <c r="D17" s="50">
        <v>159.00441679166485</v>
      </c>
      <c r="E17" s="50">
        <v>169.05750524926896</v>
      </c>
      <c r="F17" s="50">
        <v>175.5081110358766</v>
      </c>
      <c r="G17" s="50">
        <v>178.2648019537996</v>
      </c>
      <c r="H17" s="50">
        <v>182.61319879461948</v>
      </c>
      <c r="I17" s="50">
        <v>190.33263924064264</v>
      </c>
      <c r="J17" s="50">
        <v>190.08496301779047</v>
      </c>
      <c r="K17" s="50">
        <v>192.45193179307373</v>
      </c>
      <c r="L17" s="50">
        <v>201.73624130445754</v>
      </c>
      <c r="M17" s="50">
        <v>205.42824766797673</v>
      </c>
      <c r="N17" s="50">
        <v>198.77617935832708</v>
      </c>
      <c r="O17" s="45">
        <v>202.58317915474549</v>
      </c>
      <c r="P17" s="40"/>
      <c r="Q17" s="44">
        <f t="shared" si="0"/>
        <v>169.05750524926896</v>
      </c>
      <c r="R17" s="45">
        <f t="shared" si="1"/>
        <v>205.42824766797673</v>
      </c>
      <c r="S17" s="41"/>
      <c r="T17" s="5"/>
      <c r="U17" s="5"/>
      <c r="V17" s="5"/>
    </row>
    <row r="18" spans="1:22" x14ac:dyDescent="0.25">
      <c r="A18" s="48">
        <v>9</v>
      </c>
      <c r="B18" s="49" t="s">
        <v>41</v>
      </c>
      <c r="C18" s="50">
        <v>131.93073995341285</v>
      </c>
      <c r="D18" s="50">
        <v>129.2326819516249</v>
      </c>
      <c r="E18" s="50">
        <v>136.4506799639442</v>
      </c>
      <c r="F18" s="50">
        <v>134.91434294214139</v>
      </c>
      <c r="G18" s="50">
        <v>136.18283396462104</v>
      </c>
      <c r="H18" s="50">
        <v>139.01925354713811</v>
      </c>
      <c r="I18" s="50">
        <v>145.21889806696424</v>
      </c>
      <c r="J18" s="50">
        <v>148.41860045490372</v>
      </c>
      <c r="K18" s="50">
        <v>150.44174827921609</v>
      </c>
      <c r="L18" s="50">
        <v>156.64405646519796</v>
      </c>
      <c r="M18" s="50">
        <v>163.90234768441744</v>
      </c>
      <c r="N18" s="50">
        <v>162.51813111292645</v>
      </c>
      <c r="O18" s="45">
        <v>166.76720362457763</v>
      </c>
      <c r="P18" s="40"/>
      <c r="Q18" s="44">
        <f t="shared" si="0"/>
        <v>134.91434294214139</v>
      </c>
      <c r="R18" s="45">
        <f t="shared" si="1"/>
        <v>163.90234768441744</v>
      </c>
      <c r="S18" s="41"/>
      <c r="T18" s="5"/>
      <c r="U18" s="5"/>
      <c r="V18" s="5"/>
    </row>
    <row r="19" spans="1:22" x14ac:dyDescent="0.25">
      <c r="A19" s="48">
        <v>10</v>
      </c>
      <c r="B19" s="49" t="s">
        <v>42</v>
      </c>
      <c r="C19" s="50">
        <v>123.41033954363263</v>
      </c>
      <c r="D19" s="50">
        <v>117.63466273839214</v>
      </c>
      <c r="E19" s="50">
        <v>125.07618745929526</v>
      </c>
      <c r="F19" s="50">
        <v>128.7342085657113</v>
      </c>
      <c r="G19" s="50">
        <v>128.38006453469885</v>
      </c>
      <c r="H19" s="50">
        <v>123.24479023426009</v>
      </c>
      <c r="I19" s="50">
        <v>127.11016954738561</v>
      </c>
      <c r="J19" s="50">
        <v>128.05472263848853</v>
      </c>
      <c r="K19" s="50">
        <v>129.90154052057613</v>
      </c>
      <c r="L19" s="50">
        <v>130.76041916071867</v>
      </c>
      <c r="M19" s="50">
        <v>132.99320927555306</v>
      </c>
      <c r="N19" s="50">
        <v>132.47404363812581</v>
      </c>
      <c r="O19" s="45">
        <v>137.4124868194879</v>
      </c>
      <c r="P19" s="40"/>
      <c r="Q19" s="44">
        <f t="shared" si="0"/>
        <v>123.24479023426009</v>
      </c>
      <c r="R19" s="45">
        <f t="shared" si="1"/>
        <v>132.99320927555306</v>
      </c>
      <c r="S19" s="41"/>
      <c r="T19" s="5"/>
      <c r="U19" s="5"/>
      <c r="V19" s="5"/>
    </row>
    <row r="20" spans="1:22" ht="15.4" customHeight="1" x14ac:dyDescent="0.25">
      <c r="A20" s="48">
        <v>11</v>
      </c>
      <c r="B20" s="49" t="s">
        <v>43</v>
      </c>
      <c r="C20" s="50">
        <v>0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45">
        <v>0</v>
      </c>
      <c r="P20" s="40"/>
      <c r="Q20" s="44">
        <f t="shared" si="0"/>
        <v>0</v>
      </c>
      <c r="R20" s="45">
        <f t="shared" si="1"/>
        <v>0</v>
      </c>
      <c r="S20" s="41"/>
      <c r="T20" s="5"/>
      <c r="U20" s="5"/>
      <c r="V20" s="5"/>
    </row>
    <row r="21" spans="1:22" x14ac:dyDescent="0.25">
      <c r="A21" s="48">
        <v>12</v>
      </c>
      <c r="B21" s="49" t="s">
        <v>44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45">
        <v>0</v>
      </c>
      <c r="P21" s="40"/>
      <c r="Q21" s="44">
        <f t="shared" si="0"/>
        <v>0</v>
      </c>
      <c r="R21" s="45">
        <f t="shared" si="1"/>
        <v>0</v>
      </c>
      <c r="S21" s="41"/>
      <c r="T21" s="5"/>
      <c r="U21" s="5"/>
      <c r="V21" s="5"/>
    </row>
    <row r="22" spans="1:22" x14ac:dyDescent="0.25">
      <c r="A22" s="48">
        <v>13</v>
      </c>
      <c r="B22" s="49" t="s">
        <v>45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45">
        <v>0</v>
      </c>
      <c r="P22" s="40"/>
      <c r="Q22" s="44">
        <f t="shared" si="0"/>
        <v>0</v>
      </c>
      <c r="R22" s="45">
        <f t="shared" si="1"/>
        <v>0</v>
      </c>
      <c r="S22" s="41"/>
      <c r="T22" s="5"/>
      <c r="U22" s="5"/>
      <c r="V22" s="5"/>
    </row>
    <row r="23" spans="1:22" x14ac:dyDescent="0.25">
      <c r="A23" s="48">
        <v>14</v>
      </c>
      <c r="B23" s="49" t="s">
        <v>46</v>
      </c>
      <c r="C23" s="50">
        <v>122.16948486048818</v>
      </c>
      <c r="D23" s="50">
        <v>120.34079168926797</v>
      </c>
      <c r="E23" s="50">
        <v>127.27581960608816</v>
      </c>
      <c r="F23" s="50">
        <v>121.97543910556776</v>
      </c>
      <c r="G23" s="50">
        <v>122.11353718553725</v>
      </c>
      <c r="H23" s="50">
        <v>127.10942396017313</v>
      </c>
      <c r="I23" s="50">
        <v>129.37514168306851</v>
      </c>
      <c r="J23" s="50">
        <v>131.94802122135732</v>
      </c>
      <c r="K23" s="50">
        <v>128.16424629884077</v>
      </c>
      <c r="L23" s="50">
        <v>133.34056606923838</v>
      </c>
      <c r="M23" s="50">
        <v>131.22311504964216</v>
      </c>
      <c r="N23" s="50">
        <v>126.75902006788459</v>
      </c>
      <c r="O23" s="45">
        <v>129.38016830112676</v>
      </c>
      <c r="P23" s="40"/>
      <c r="Q23" s="44">
        <f t="shared" si="0"/>
        <v>121.97543910556776</v>
      </c>
      <c r="R23" s="45">
        <f t="shared" si="1"/>
        <v>133.34056606923838</v>
      </c>
      <c r="S23" s="41"/>
      <c r="T23" s="5"/>
      <c r="U23" s="5"/>
      <c r="V23" s="5"/>
    </row>
    <row r="24" spans="1:22" x14ac:dyDescent="0.25">
      <c r="A24" s="48">
        <v>15</v>
      </c>
      <c r="B24" s="49" t="s">
        <v>47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50">
        <v>0</v>
      </c>
      <c r="N24" s="50">
        <v>0</v>
      </c>
      <c r="O24" s="45">
        <v>0</v>
      </c>
      <c r="P24" s="40"/>
      <c r="Q24" s="44">
        <f t="shared" si="0"/>
        <v>0</v>
      </c>
      <c r="R24" s="45">
        <f t="shared" si="1"/>
        <v>0</v>
      </c>
      <c r="S24" s="41"/>
      <c r="T24" s="5"/>
      <c r="U24" s="5"/>
      <c r="V24" s="5"/>
    </row>
    <row r="25" spans="1:22" x14ac:dyDescent="0.25">
      <c r="A25" s="48">
        <v>16</v>
      </c>
      <c r="B25" s="49" t="s">
        <v>48</v>
      </c>
      <c r="C25" s="50">
        <v>103.64688299851269</v>
      </c>
      <c r="D25" s="50">
        <v>102.95646333007555</v>
      </c>
      <c r="E25" s="50">
        <v>104.40237050680565</v>
      </c>
      <c r="F25" s="50">
        <v>100</v>
      </c>
      <c r="G25" s="50">
        <v>102.27505751419824</v>
      </c>
      <c r="H25" s="50">
        <v>100.16700042757283</v>
      </c>
      <c r="I25" s="50">
        <v>101.23123699303558</v>
      </c>
      <c r="J25" s="50">
        <v>101.44976367290343</v>
      </c>
      <c r="K25" s="50">
        <v>103.84756223955138</v>
      </c>
      <c r="L25" s="50">
        <v>104.21860946146137</v>
      </c>
      <c r="M25" s="50">
        <v>104.14351640992452</v>
      </c>
      <c r="N25" s="50">
        <v>102.40765925668947</v>
      </c>
      <c r="O25" s="45">
        <v>104.79071446686457</v>
      </c>
      <c r="P25" s="40"/>
      <c r="Q25" s="44">
        <f t="shared" si="0"/>
        <v>100</v>
      </c>
      <c r="R25" s="45">
        <f t="shared" si="1"/>
        <v>104.40237050680565</v>
      </c>
      <c r="S25" s="41"/>
      <c r="T25" s="5"/>
      <c r="U25" s="5"/>
      <c r="V25" s="5"/>
    </row>
    <row r="26" spans="1:22" x14ac:dyDescent="0.25">
      <c r="A26" s="48">
        <v>17</v>
      </c>
      <c r="B26" s="49" t="s">
        <v>49</v>
      </c>
      <c r="C26" s="50">
        <v>126.28686208221187</v>
      </c>
      <c r="D26" s="50">
        <v>125.14730970696539</v>
      </c>
      <c r="E26" s="50">
        <v>124.5397327520877</v>
      </c>
      <c r="F26" s="50">
        <v>125.3398444028377</v>
      </c>
      <c r="G26" s="50">
        <v>121.05542545627317</v>
      </c>
      <c r="H26" s="50">
        <v>123.95866707519325</v>
      </c>
      <c r="I26" s="50">
        <v>126.4353451002376</v>
      </c>
      <c r="J26" s="50">
        <v>127.26984305319422</v>
      </c>
      <c r="K26" s="50">
        <v>127.2321463058861</v>
      </c>
      <c r="L26" s="50">
        <v>128.79473601698882</v>
      </c>
      <c r="M26" s="50">
        <v>125.36330327687647</v>
      </c>
      <c r="N26" s="50">
        <v>126.36155666138012</v>
      </c>
      <c r="O26" s="45">
        <v>124.86068574591008</v>
      </c>
      <c r="P26" s="40"/>
      <c r="Q26" s="44">
        <f t="shared" si="0"/>
        <v>121.05542545627317</v>
      </c>
      <c r="R26" s="45">
        <f t="shared" si="1"/>
        <v>128.79473601698882</v>
      </c>
      <c r="S26" s="41"/>
      <c r="T26" s="5"/>
      <c r="U26" s="5"/>
      <c r="V26" s="5"/>
    </row>
    <row r="27" spans="1:22" x14ac:dyDescent="0.25">
      <c r="A27" s="48">
        <v>18</v>
      </c>
      <c r="B27" s="49" t="s">
        <v>50</v>
      </c>
      <c r="C27" s="50">
        <v>162.1664032202309</v>
      </c>
      <c r="D27" s="50">
        <v>144.04519802874606</v>
      </c>
      <c r="E27" s="50">
        <v>150.49771616363529</v>
      </c>
      <c r="F27" s="50">
        <v>141.38226410516006</v>
      </c>
      <c r="G27" s="50">
        <v>145.77919855055208</v>
      </c>
      <c r="H27" s="50">
        <v>157.55295732613718</v>
      </c>
      <c r="I27" s="50">
        <v>161.93086371082376</v>
      </c>
      <c r="J27" s="50">
        <v>162.38689741392352</v>
      </c>
      <c r="K27" s="50">
        <v>165.70990391896345</v>
      </c>
      <c r="L27" s="50">
        <v>195.07122593297095</v>
      </c>
      <c r="M27" s="50">
        <v>169.18028587762669</v>
      </c>
      <c r="N27" s="50">
        <v>162.03517110959865</v>
      </c>
      <c r="O27" s="45">
        <v>161.60444432727726</v>
      </c>
      <c r="P27" s="40"/>
      <c r="Q27" s="44">
        <f t="shared" si="0"/>
        <v>141.38226410516006</v>
      </c>
      <c r="R27" s="45">
        <f t="shared" si="1"/>
        <v>195.07122593297095</v>
      </c>
      <c r="S27" s="41"/>
      <c r="T27" s="5"/>
      <c r="U27" s="5"/>
      <c r="V27" s="5"/>
    </row>
    <row r="28" spans="1:22" x14ac:dyDescent="0.25">
      <c r="A28" s="48">
        <v>19</v>
      </c>
      <c r="B28" s="49" t="s">
        <v>51</v>
      </c>
      <c r="C28" s="50">
        <v>124.86470849599824</v>
      </c>
      <c r="D28" s="50">
        <v>119.9462634954191</v>
      </c>
      <c r="E28" s="50">
        <v>129.37232602958827</v>
      </c>
      <c r="F28" s="50">
        <v>0</v>
      </c>
      <c r="G28" s="50">
        <v>126.20548326780845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45">
        <v>0</v>
      </c>
      <c r="P28" s="40"/>
      <c r="Q28" s="44">
        <f t="shared" si="0"/>
        <v>0</v>
      </c>
      <c r="R28" s="45">
        <f t="shared" si="1"/>
        <v>129.37232602958827</v>
      </c>
      <c r="S28" s="41"/>
      <c r="T28" s="5"/>
      <c r="U28" s="5"/>
      <c r="V28" s="5"/>
    </row>
    <row r="29" spans="1:22" x14ac:dyDescent="0.25">
      <c r="A29" s="48">
        <v>20</v>
      </c>
      <c r="B29" s="49" t="s">
        <v>52</v>
      </c>
      <c r="C29" s="50">
        <v>124.36698415987951</v>
      </c>
      <c r="D29" s="50">
        <v>114.53898103038931</v>
      </c>
      <c r="E29" s="50">
        <v>118.24191198086382</v>
      </c>
      <c r="F29" s="50">
        <v>120.99024467390575</v>
      </c>
      <c r="G29" s="50">
        <v>116.1894402693584</v>
      </c>
      <c r="H29" s="50">
        <v>117.74560296503864</v>
      </c>
      <c r="I29" s="50">
        <v>124.88523781593652</v>
      </c>
      <c r="J29" s="50">
        <v>125.95590737417932</v>
      </c>
      <c r="K29" s="50">
        <v>125.9159252492119</v>
      </c>
      <c r="L29" s="50">
        <v>128.92053184473752</v>
      </c>
      <c r="M29" s="50">
        <v>125.43854669370502</v>
      </c>
      <c r="N29" s="50">
        <v>127.7600263714973</v>
      </c>
      <c r="O29" s="45">
        <v>127.97357540869265</v>
      </c>
      <c r="P29" s="40"/>
      <c r="Q29" s="44">
        <f t="shared" si="0"/>
        <v>116.1894402693584</v>
      </c>
      <c r="R29" s="45">
        <f t="shared" si="1"/>
        <v>128.92053184473752</v>
      </c>
      <c r="S29" s="41"/>
      <c r="T29" s="5"/>
      <c r="U29" s="5"/>
      <c r="V29" s="5"/>
    </row>
    <row r="30" spans="1:22" x14ac:dyDescent="0.25">
      <c r="A30" s="48">
        <v>21</v>
      </c>
      <c r="B30" s="49" t="s">
        <v>53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45">
        <v>0</v>
      </c>
      <c r="P30" s="40"/>
      <c r="Q30" s="44">
        <f t="shared" si="0"/>
        <v>0</v>
      </c>
      <c r="R30" s="45">
        <f t="shared" si="1"/>
        <v>0</v>
      </c>
      <c r="S30" s="41"/>
      <c r="T30" s="5"/>
      <c r="U30" s="5"/>
      <c r="V30" s="5"/>
    </row>
    <row r="31" spans="1:22" x14ac:dyDescent="0.25">
      <c r="A31" s="48">
        <v>22</v>
      </c>
      <c r="B31" s="49" t="s">
        <v>54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45">
        <v>0</v>
      </c>
      <c r="P31" s="40"/>
      <c r="Q31" s="44">
        <f t="shared" si="0"/>
        <v>0</v>
      </c>
      <c r="R31" s="45">
        <f t="shared" si="1"/>
        <v>0</v>
      </c>
      <c r="S31" s="41"/>
      <c r="T31" s="5"/>
      <c r="U31" s="5"/>
      <c r="V31" s="5"/>
    </row>
    <row r="32" spans="1:22" x14ac:dyDescent="0.25">
      <c r="A32" s="48">
        <v>23</v>
      </c>
      <c r="B32" s="49" t="s">
        <v>55</v>
      </c>
      <c r="C32" s="50">
        <v>148.13621476137504</v>
      </c>
      <c r="D32" s="50">
        <v>146.36638460381855</v>
      </c>
      <c r="E32" s="50">
        <v>155.46316521227055</v>
      </c>
      <c r="F32" s="50">
        <v>152.06885605542666</v>
      </c>
      <c r="G32" s="50">
        <v>145.34003576240778</v>
      </c>
      <c r="H32" s="50">
        <v>145.06913395549375</v>
      </c>
      <c r="I32" s="50">
        <v>148.89775592674292</v>
      </c>
      <c r="J32" s="50">
        <v>152.98276882392744</v>
      </c>
      <c r="K32" s="50">
        <v>158.14040112638094</v>
      </c>
      <c r="L32" s="50">
        <v>159.5628802686974</v>
      </c>
      <c r="M32" s="50">
        <v>163.47610143629061</v>
      </c>
      <c r="N32" s="50">
        <v>159.26069145809728</v>
      </c>
      <c r="O32" s="45">
        <v>155.44806475887546</v>
      </c>
      <c r="P32" s="40"/>
      <c r="Q32" s="44">
        <f t="shared" si="0"/>
        <v>145.06913395549375</v>
      </c>
      <c r="R32" s="45">
        <f t="shared" si="1"/>
        <v>163.47610143629061</v>
      </c>
      <c r="S32" s="41"/>
      <c r="T32" s="5"/>
      <c r="U32" s="5"/>
      <c r="V32" s="5"/>
    </row>
    <row r="33" spans="1:22" x14ac:dyDescent="0.25">
      <c r="A33" s="48">
        <v>24</v>
      </c>
      <c r="B33" s="49" t="s">
        <v>56</v>
      </c>
      <c r="C33" s="50">
        <v>106.29067534315438</v>
      </c>
      <c r="D33" s="50">
        <v>105.98062121765327</v>
      </c>
      <c r="E33" s="50">
        <v>111.64612630245001</v>
      </c>
      <c r="F33" s="50">
        <v>106.13723652229959</v>
      </c>
      <c r="G33" s="50">
        <v>107.12690182446877</v>
      </c>
      <c r="H33" s="50">
        <v>109.7241057083105</v>
      </c>
      <c r="I33" s="50">
        <v>114.70523880996683</v>
      </c>
      <c r="J33" s="50">
        <v>119.5540749571703</v>
      </c>
      <c r="K33" s="50">
        <v>121.97740735797686</v>
      </c>
      <c r="L33" s="50">
        <v>122.21527927554826</v>
      </c>
      <c r="M33" s="50">
        <v>122.89253879924014</v>
      </c>
      <c r="N33" s="50">
        <v>119.9456270334876</v>
      </c>
      <c r="O33" s="45">
        <v>119.9456270334876</v>
      </c>
      <c r="P33" s="40"/>
      <c r="Q33" s="44">
        <f t="shared" si="0"/>
        <v>106.13723652229959</v>
      </c>
      <c r="R33" s="45">
        <f t="shared" si="1"/>
        <v>122.89253879924014</v>
      </c>
      <c r="S33" s="41"/>
      <c r="T33" s="5"/>
      <c r="U33" s="5"/>
      <c r="V33" s="5"/>
    </row>
    <row r="34" spans="1:22" x14ac:dyDescent="0.25">
      <c r="A34" s="48">
        <v>25</v>
      </c>
      <c r="B34" s="49" t="s">
        <v>57</v>
      </c>
      <c r="C34" s="50">
        <v>114.49779080674909</v>
      </c>
      <c r="D34" s="50">
        <v>110.08166379002249</v>
      </c>
      <c r="E34" s="50">
        <v>114.53988251321567</v>
      </c>
      <c r="F34" s="50">
        <v>111.81331045924571</v>
      </c>
      <c r="G34" s="50">
        <v>114.56917441895267</v>
      </c>
      <c r="H34" s="50">
        <v>114.50104993275461</v>
      </c>
      <c r="I34" s="50">
        <v>121.22435479107398</v>
      </c>
      <c r="J34" s="50">
        <v>121.34182543577371</v>
      </c>
      <c r="K34" s="50">
        <v>133.49656912828439</v>
      </c>
      <c r="L34" s="50">
        <v>134.62777226897308</v>
      </c>
      <c r="M34" s="50">
        <v>139.53619815667878</v>
      </c>
      <c r="N34" s="50">
        <v>139.1874600790232</v>
      </c>
      <c r="O34" s="45">
        <v>148.64041584411359</v>
      </c>
      <c r="P34" s="40"/>
      <c r="Q34" s="44">
        <f t="shared" si="0"/>
        <v>111.81331045924571</v>
      </c>
      <c r="R34" s="45">
        <f t="shared" si="1"/>
        <v>139.53619815667878</v>
      </c>
      <c r="S34" s="41"/>
      <c r="T34" s="5"/>
      <c r="U34" s="5"/>
      <c r="V34" s="5"/>
    </row>
    <row r="35" spans="1:22" x14ac:dyDescent="0.25">
      <c r="A35" s="48">
        <v>26</v>
      </c>
      <c r="B35" s="49" t="s">
        <v>58</v>
      </c>
      <c r="C35" s="50">
        <v>119.49943363714659</v>
      </c>
      <c r="D35" s="50">
        <v>114.28515378257937</v>
      </c>
      <c r="E35" s="50">
        <v>118.22066813457586</v>
      </c>
      <c r="F35" s="50">
        <v>121.60654640314105</v>
      </c>
      <c r="G35" s="50">
        <v>122.40475784043896</v>
      </c>
      <c r="H35" s="50">
        <v>121.78755665261305</v>
      </c>
      <c r="I35" s="50">
        <v>121.7747066954541</v>
      </c>
      <c r="J35" s="50">
        <v>127.08865197875205</v>
      </c>
      <c r="K35" s="50">
        <v>127.42350651107995</v>
      </c>
      <c r="L35" s="50">
        <v>127.79589792661135</v>
      </c>
      <c r="M35" s="50">
        <v>130.14465312426898</v>
      </c>
      <c r="N35" s="50">
        <v>132.06361613160345</v>
      </c>
      <c r="O35" s="45">
        <v>132.65665460882687</v>
      </c>
      <c r="P35" s="40"/>
      <c r="Q35" s="44">
        <f t="shared" si="0"/>
        <v>118.22066813457586</v>
      </c>
      <c r="R35" s="45">
        <f t="shared" si="1"/>
        <v>132.06361613160345</v>
      </c>
      <c r="S35" s="41"/>
      <c r="T35" s="5"/>
      <c r="U35" s="5"/>
      <c r="V35" s="5"/>
    </row>
    <row r="36" spans="1:22" x14ac:dyDescent="0.25">
      <c r="A36" s="48">
        <v>27</v>
      </c>
      <c r="B36" s="49" t="s">
        <v>59</v>
      </c>
      <c r="C36" s="50">
        <v>107.13862512486665</v>
      </c>
      <c r="D36" s="50">
        <v>105.33942269839724</v>
      </c>
      <c r="E36" s="50">
        <v>116.43686130974642</v>
      </c>
      <c r="F36" s="50">
        <v>111.0664232197467</v>
      </c>
      <c r="G36" s="50">
        <v>112.28962709055195</v>
      </c>
      <c r="H36" s="50">
        <v>122.95306872088835</v>
      </c>
      <c r="I36" s="50">
        <v>129.06949622072153</v>
      </c>
      <c r="J36" s="50">
        <v>143.40147455003523</v>
      </c>
      <c r="K36" s="50">
        <v>138.75666786616426</v>
      </c>
      <c r="L36" s="50">
        <v>112.76319085768343</v>
      </c>
      <c r="M36" s="50">
        <v>114.86209245581935</v>
      </c>
      <c r="N36" s="50">
        <v>118.54555115354799</v>
      </c>
      <c r="O36" s="45">
        <v>116.55570527163735</v>
      </c>
      <c r="P36" s="40"/>
      <c r="Q36" s="44">
        <f t="shared" si="0"/>
        <v>111.0664232197467</v>
      </c>
      <c r="R36" s="45">
        <f t="shared" si="1"/>
        <v>143.40147455003523</v>
      </c>
      <c r="S36" s="41"/>
      <c r="T36" s="5"/>
      <c r="U36" s="5"/>
      <c r="V36" s="5"/>
    </row>
    <row r="37" spans="1:22" x14ac:dyDescent="0.25">
      <c r="A37" s="48">
        <v>28</v>
      </c>
      <c r="B37" s="49" t="s">
        <v>60</v>
      </c>
      <c r="C37" s="50">
        <v>187.64845677126428</v>
      </c>
      <c r="D37" s="50">
        <v>180.64811260895752</v>
      </c>
      <c r="E37" s="50">
        <v>213.91258640131414</v>
      </c>
      <c r="F37" s="50">
        <v>217.32601755636085</v>
      </c>
      <c r="G37" s="50">
        <v>202.37038763921635</v>
      </c>
      <c r="H37" s="50">
        <v>185.97340849982621</v>
      </c>
      <c r="I37" s="50">
        <v>212.30480693260026</v>
      </c>
      <c r="J37" s="50">
        <v>230.54763370778488</v>
      </c>
      <c r="K37" s="50">
        <v>216.52735133216555</v>
      </c>
      <c r="L37" s="50">
        <v>208.50265887696096</v>
      </c>
      <c r="M37" s="50">
        <v>216.05559003040909</v>
      </c>
      <c r="N37" s="50">
        <v>0</v>
      </c>
      <c r="O37" s="45">
        <v>0</v>
      </c>
      <c r="P37" s="40"/>
      <c r="Q37" s="44">
        <f t="shared" si="0"/>
        <v>0</v>
      </c>
      <c r="R37" s="45">
        <f t="shared" si="1"/>
        <v>230.54763370778488</v>
      </c>
      <c r="S37" s="41"/>
      <c r="T37" s="5"/>
      <c r="U37" s="5"/>
      <c r="V37" s="5"/>
    </row>
    <row r="38" spans="1:22" x14ac:dyDescent="0.25">
      <c r="A38" s="48">
        <v>29</v>
      </c>
      <c r="B38" s="49" t="s">
        <v>61</v>
      </c>
      <c r="C38" s="50">
        <v>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45">
        <v>0</v>
      </c>
      <c r="P38" s="40"/>
      <c r="Q38" s="44">
        <f t="shared" si="0"/>
        <v>0</v>
      </c>
      <c r="R38" s="45">
        <f t="shared" si="1"/>
        <v>0</v>
      </c>
      <c r="S38" s="41"/>
      <c r="T38" s="5"/>
      <c r="U38" s="5"/>
      <c r="V38" s="5"/>
    </row>
    <row r="39" spans="1:22" x14ac:dyDescent="0.25">
      <c r="A39" s="48">
        <v>30</v>
      </c>
      <c r="B39" s="49" t="s">
        <v>62</v>
      </c>
      <c r="C39" s="50">
        <v>118.00255596982447</v>
      </c>
      <c r="D39" s="50">
        <v>115.9269286669806</v>
      </c>
      <c r="E39" s="50">
        <v>119.00971767438162</v>
      </c>
      <c r="F39" s="50">
        <v>118.52652139517321</v>
      </c>
      <c r="G39" s="50">
        <v>115.87163141071501</v>
      </c>
      <c r="H39" s="50">
        <v>117.63247389787898</v>
      </c>
      <c r="I39" s="50">
        <v>118.95708676083679</v>
      </c>
      <c r="J39" s="50">
        <v>117.89160229706823</v>
      </c>
      <c r="K39" s="50">
        <v>122.78819030196063</v>
      </c>
      <c r="L39" s="50">
        <v>124.48565611394558</v>
      </c>
      <c r="M39" s="50">
        <v>127.53457564683129</v>
      </c>
      <c r="N39" s="50">
        <v>126.62001033582729</v>
      </c>
      <c r="O39" s="45">
        <v>124.61633927998932</v>
      </c>
      <c r="P39" s="40"/>
      <c r="Q39" s="44">
        <f t="shared" si="0"/>
        <v>115.87163141071501</v>
      </c>
      <c r="R39" s="45">
        <f t="shared" si="1"/>
        <v>127.53457564683129</v>
      </c>
      <c r="S39" s="41"/>
      <c r="T39" s="5"/>
      <c r="U39" s="5"/>
      <c r="V39" s="5"/>
    </row>
    <row r="40" spans="1:22" x14ac:dyDescent="0.25">
      <c r="A40" s="48">
        <v>31</v>
      </c>
      <c r="B40" s="49" t="s">
        <v>63</v>
      </c>
      <c r="C40" s="50">
        <v>122.52110604066175</v>
      </c>
      <c r="D40" s="50">
        <v>122.50165753107322</v>
      </c>
      <c r="E40" s="50">
        <v>131.05863966605577</v>
      </c>
      <c r="F40" s="50">
        <v>126.50125541852223</v>
      </c>
      <c r="G40" s="50">
        <v>126.48093192457632</v>
      </c>
      <c r="H40" s="50">
        <v>131.90938847116024</v>
      </c>
      <c r="I40" s="50">
        <v>140.30612372646479</v>
      </c>
      <c r="J40" s="50">
        <v>142.72254666618801</v>
      </c>
      <c r="K40" s="50">
        <v>141.04409563345578</v>
      </c>
      <c r="L40" s="50">
        <v>146.39182720790828</v>
      </c>
      <c r="M40" s="50">
        <v>147.66545548220918</v>
      </c>
      <c r="N40" s="50">
        <v>147.04748110217747</v>
      </c>
      <c r="O40" s="45">
        <v>149.38310444397843</v>
      </c>
      <c r="P40" s="40"/>
      <c r="Q40" s="44">
        <f t="shared" si="0"/>
        <v>126.48093192457632</v>
      </c>
      <c r="R40" s="45">
        <f t="shared" si="1"/>
        <v>147.66545548220918</v>
      </c>
      <c r="S40" s="41"/>
      <c r="T40" s="5"/>
      <c r="U40" s="5"/>
      <c r="V40" s="5"/>
    </row>
    <row r="41" spans="1:22" x14ac:dyDescent="0.25">
      <c r="A41" s="48">
        <v>32</v>
      </c>
      <c r="B41" s="49" t="s">
        <v>64</v>
      </c>
      <c r="C41" s="50">
        <v>0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45">
        <v>0</v>
      </c>
      <c r="P41" s="40"/>
      <c r="Q41" s="44">
        <f t="shared" si="0"/>
        <v>0</v>
      </c>
      <c r="R41" s="45">
        <f t="shared" si="1"/>
        <v>0</v>
      </c>
      <c r="S41" s="41"/>
      <c r="T41" s="5"/>
      <c r="U41" s="5"/>
      <c r="V41" s="5"/>
    </row>
    <row r="42" spans="1:22" x14ac:dyDescent="0.25">
      <c r="A42" s="48">
        <v>33</v>
      </c>
      <c r="B42" s="49" t="s">
        <v>65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45">
        <v>0</v>
      </c>
      <c r="P42" s="40"/>
      <c r="Q42" s="44">
        <f t="shared" si="0"/>
        <v>0</v>
      </c>
      <c r="R42" s="45">
        <f t="shared" si="1"/>
        <v>0</v>
      </c>
      <c r="S42" s="41"/>
      <c r="T42" s="5"/>
      <c r="U42" s="5"/>
      <c r="V42" s="5"/>
    </row>
    <row r="43" spans="1:22" x14ac:dyDescent="0.25">
      <c r="A43" s="48">
        <v>34</v>
      </c>
      <c r="B43" s="49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45">
        <v>0</v>
      </c>
      <c r="P43" s="40"/>
      <c r="Q43" s="44">
        <f t="shared" si="0"/>
        <v>0</v>
      </c>
      <c r="R43" s="45">
        <f t="shared" si="1"/>
        <v>0</v>
      </c>
      <c r="S43" s="41"/>
      <c r="T43" s="5"/>
      <c r="U43" s="5"/>
      <c r="V43" s="5"/>
    </row>
    <row r="44" spans="1:22" x14ac:dyDescent="0.25">
      <c r="A44" s="48">
        <v>35</v>
      </c>
      <c r="B44" s="49" t="s">
        <v>67</v>
      </c>
      <c r="C44" s="50">
        <v>115.65742550030294</v>
      </c>
      <c r="D44" s="50">
        <v>109.71298497360414</v>
      </c>
      <c r="E44" s="50">
        <v>119.63353662652794</v>
      </c>
      <c r="F44" s="50">
        <v>114.92651116581834</v>
      </c>
      <c r="G44" s="50">
        <v>116.24329852147859</v>
      </c>
      <c r="H44" s="50">
        <v>123.10591019724355</v>
      </c>
      <c r="I44" s="50">
        <v>124.1389741189393</v>
      </c>
      <c r="J44" s="50">
        <v>126.6937196967348</v>
      </c>
      <c r="K44" s="50">
        <v>129.55011335339123</v>
      </c>
      <c r="L44" s="50">
        <v>135.15501759350991</v>
      </c>
      <c r="M44" s="50">
        <v>134.48148296547956</v>
      </c>
      <c r="N44" s="50">
        <v>134.09528436868044</v>
      </c>
      <c r="O44" s="45">
        <v>141.97211905062392</v>
      </c>
      <c r="P44" s="40"/>
      <c r="Q44" s="44">
        <f t="shared" si="0"/>
        <v>114.92651116581834</v>
      </c>
      <c r="R44" s="45">
        <f t="shared" si="1"/>
        <v>135.15501759350991</v>
      </c>
      <c r="S44" s="41"/>
      <c r="T44" s="5"/>
      <c r="U44" s="5"/>
      <c r="V44" s="5"/>
    </row>
    <row r="45" spans="1:22" x14ac:dyDescent="0.25">
      <c r="A45" s="48">
        <v>36</v>
      </c>
      <c r="B45" s="49" t="s">
        <v>68</v>
      </c>
      <c r="C45" s="50">
        <v>118.2475135690414</v>
      </c>
      <c r="D45" s="50">
        <v>114.16745391869345</v>
      </c>
      <c r="E45" s="50">
        <v>125.18388895380687</v>
      </c>
      <c r="F45" s="50">
        <v>126.68448770465828</v>
      </c>
      <c r="G45" s="50">
        <v>125.29449061611415</v>
      </c>
      <c r="H45" s="50">
        <v>129.80786321760007</v>
      </c>
      <c r="I45" s="50">
        <v>134.56402123083021</v>
      </c>
      <c r="J45" s="50">
        <v>138.7413951912354</v>
      </c>
      <c r="K45" s="50">
        <v>143.36175937428121</v>
      </c>
      <c r="L45" s="50">
        <v>144.03488372232661</v>
      </c>
      <c r="M45" s="50">
        <v>139.55488365437736</v>
      </c>
      <c r="N45" s="50">
        <v>132.69140482866931</v>
      </c>
      <c r="O45" s="45">
        <v>136.12168981549394</v>
      </c>
      <c r="P45" s="40"/>
      <c r="Q45" s="44">
        <f t="shared" si="0"/>
        <v>125.18388895380687</v>
      </c>
      <c r="R45" s="45">
        <f t="shared" si="1"/>
        <v>144.03488372232661</v>
      </c>
      <c r="S45" s="41"/>
      <c r="T45" s="5"/>
      <c r="U45" s="5"/>
      <c r="V45" s="5"/>
    </row>
    <row r="46" spans="1:22" x14ac:dyDescent="0.25">
      <c r="A46" s="48">
        <v>37</v>
      </c>
      <c r="B46" s="49" t="s">
        <v>69</v>
      </c>
      <c r="C46" s="50">
        <v>132.57963170208075</v>
      </c>
      <c r="D46" s="50">
        <v>130.9153416885004</v>
      </c>
      <c r="E46" s="50">
        <v>148.78822806198545</v>
      </c>
      <c r="F46" s="50">
        <v>161.37273578383216</v>
      </c>
      <c r="G46" s="50">
        <v>167.05518094239466</v>
      </c>
      <c r="H46" s="50">
        <v>165.11404640327862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45">
        <v>0</v>
      </c>
      <c r="P46" s="40"/>
      <c r="Q46" s="44">
        <f t="shared" si="0"/>
        <v>0</v>
      </c>
      <c r="R46" s="45">
        <f t="shared" si="1"/>
        <v>167.05518094239466</v>
      </c>
      <c r="S46" s="41"/>
      <c r="T46" s="5"/>
      <c r="U46" s="5"/>
      <c r="V46" s="5"/>
    </row>
    <row r="47" spans="1:22" x14ac:dyDescent="0.25">
      <c r="A47" s="48">
        <v>38</v>
      </c>
      <c r="B47" s="49" t="s">
        <v>70</v>
      </c>
      <c r="C47" s="50">
        <v>134.56772016501461</v>
      </c>
      <c r="D47" s="50">
        <v>137.59976402262609</v>
      </c>
      <c r="E47" s="50">
        <v>145.94278842368701</v>
      </c>
      <c r="F47" s="50">
        <v>148.97624868525011</v>
      </c>
      <c r="G47" s="50">
        <v>157.89884440206643</v>
      </c>
      <c r="H47" s="50">
        <v>156.26633459633371</v>
      </c>
      <c r="I47" s="50">
        <v>168.19829024934057</v>
      </c>
      <c r="J47" s="50">
        <v>175.48867085602282</v>
      </c>
      <c r="K47" s="50">
        <v>181.42780865878549</v>
      </c>
      <c r="L47" s="50">
        <v>179.01225531077819</v>
      </c>
      <c r="M47" s="50">
        <v>189.34134444601298</v>
      </c>
      <c r="N47" s="50">
        <v>181.60679955334683</v>
      </c>
      <c r="O47" s="45">
        <v>173.51743638312576</v>
      </c>
      <c r="P47" s="40"/>
      <c r="Q47" s="44">
        <f t="shared" si="0"/>
        <v>145.94278842368701</v>
      </c>
      <c r="R47" s="45">
        <f t="shared" si="1"/>
        <v>189.34134444601298</v>
      </c>
      <c r="S47" s="41"/>
      <c r="T47" s="5"/>
      <c r="U47" s="5"/>
      <c r="V47" s="5"/>
    </row>
    <row r="48" spans="1:22" x14ac:dyDescent="0.25">
      <c r="A48" s="48">
        <v>39</v>
      </c>
      <c r="B48" s="49" t="s">
        <v>71</v>
      </c>
      <c r="C48" s="50">
        <v>138.78501216477312</v>
      </c>
      <c r="D48" s="50">
        <v>139.06369195275369</v>
      </c>
      <c r="E48" s="50">
        <v>135.73270038398161</v>
      </c>
      <c r="F48" s="50">
        <v>141.44157676792204</v>
      </c>
      <c r="G48" s="50">
        <v>145.31193314620572</v>
      </c>
      <c r="H48" s="50">
        <v>108.6177213622382</v>
      </c>
      <c r="I48" s="50">
        <v>133.85822816074983</v>
      </c>
      <c r="J48" s="50">
        <v>134.4655151276805</v>
      </c>
      <c r="K48" s="50">
        <v>138.02176341810525</v>
      </c>
      <c r="L48" s="50">
        <v>133.7434412796473</v>
      </c>
      <c r="M48" s="50">
        <v>134.77565293065317</v>
      </c>
      <c r="N48" s="50">
        <v>0</v>
      </c>
      <c r="O48" s="45">
        <v>0</v>
      </c>
      <c r="P48" s="40"/>
      <c r="Q48" s="44">
        <f t="shared" si="0"/>
        <v>0</v>
      </c>
      <c r="R48" s="45">
        <f t="shared" si="1"/>
        <v>145.31193314620572</v>
      </c>
      <c r="S48" s="41"/>
      <c r="T48" s="5"/>
      <c r="U48" s="5"/>
      <c r="V48" s="5"/>
    </row>
    <row r="49" spans="1:22" x14ac:dyDescent="0.25">
      <c r="A49" s="48">
        <v>40</v>
      </c>
      <c r="B49" s="49" t="s">
        <v>72</v>
      </c>
      <c r="C49" s="50">
        <v>110.81156610614038</v>
      </c>
      <c r="D49" s="50">
        <v>113.13813578348382</v>
      </c>
      <c r="E49" s="50">
        <v>116.72952676623262</v>
      </c>
      <c r="F49" s="50">
        <v>115.66997952515541</v>
      </c>
      <c r="G49" s="50">
        <v>116.59445654023932</v>
      </c>
      <c r="H49" s="50">
        <v>119.06422208280149</v>
      </c>
      <c r="I49" s="50">
        <v>120.78886289376524</v>
      </c>
      <c r="J49" s="50">
        <v>121.99300769510064</v>
      </c>
      <c r="K49" s="50">
        <v>125.7284560863021</v>
      </c>
      <c r="L49" s="50">
        <v>126.59687867795802</v>
      </c>
      <c r="M49" s="50">
        <v>126.20301008041348</v>
      </c>
      <c r="N49" s="50">
        <v>125.94151343720628</v>
      </c>
      <c r="O49" s="45">
        <v>127.62378412902629</v>
      </c>
      <c r="P49" s="40"/>
      <c r="Q49" s="44">
        <f t="shared" si="0"/>
        <v>115.66997952515541</v>
      </c>
      <c r="R49" s="45">
        <f t="shared" si="1"/>
        <v>126.59687867795802</v>
      </c>
      <c r="S49" s="41"/>
      <c r="T49" s="5"/>
      <c r="U49" s="5"/>
      <c r="V49" s="5"/>
    </row>
    <row r="50" spans="1:22" x14ac:dyDescent="0.25">
      <c r="A50" s="48">
        <v>41</v>
      </c>
      <c r="B50" s="49" t="s">
        <v>73</v>
      </c>
      <c r="C50" s="50">
        <v>164.39022616823254</v>
      </c>
      <c r="D50" s="50">
        <v>166.60381810496006</v>
      </c>
      <c r="E50" s="50">
        <v>173.57493190028435</v>
      </c>
      <c r="F50" s="50">
        <v>181.42535706051009</v>
      </c>
      <c r="G50" s="50">
        <v>181.67324786967532</v>
      </c>
      <c r="H50" s="50">
        <v>191.65919981876138</v>
      </c>
      <c r="I50" s="50">
        <v>191.57126538934364</v>
      </c>
      <c r="J50" s="50">
        <v>198.07840728282835</v>
      </c>
      <c r="K50" s="50">
        <v>187.06792543289589</v>
      </c>
      <c r="L50" s="50">
        <v>178.60471067428506</v>
      </c>
      <c r="M50" s="50">
        <v>186.4449089919581</v>
      </c>
      <c r="N50" s="50">
        <v>183.77140427783459</v>
      </c>
      <c r="O50" s="45">
        <v>179.86373259288274</v>
      </c>
      <c r="P50" s="40"/>
      <c r="Q50" s="44">
        <f t="shared" si="0"/>
        <v>173.57493190028435</v>
      </c>
      <c r="R50" s="45">
        <f t="shared" si="1"/>
        <v>198.07840728282835</v>
      </c>
      <c r="S50" s="41"/>
      <c r="T50" s="5"/>
      <c r="U50" s="5"/>
      <c r="V50" s="5"/>
    </row>
    <row r="51" spans="1:22" x14ac:dyDescent="0.25">
      <c r="A51" s="48">
        <v>42</v>
      </c>
      <c r="B51" s="49" t="s">
        <v>74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45">
        <v>0</v>
      </c>
      <c r="P51" s="40"/>
      <c r="Q51" s="44">
        <f t="shared" si="0"/>
        <v>0</v>
      </c>
      <c r="R51" s="45">
        <f t="shared" si="1"/>
        <v>0</v>
      </c>
      <c r="S51" s="41"/>
      <c r="T51" s="5"/>
      <c r="U51" s="5"/>
      <c r="V51" s="5"/>
    </row>
    <row r="52" spans="1:22" x14ac:dyDescent="0.25">
      <c r="A52" s="48">
        <v>43</v>
      </c>
      <c r="B52" s="49" t="s">
        <v>75</v>
      </c>
      <c r="C52" s="50">
        <v>140.64840911610199</v>
      </c>
      <c r="D52" s="50">
        <v>139.92872224797358</v>
      </c>
      <c r="E52" s="50">
        <v>138.70675798881561</v>
      </c>
      <c r="F52" s="50">
        <v>135.76251743033421</v>
      </c>
      <c r="G52" s="50">
        <v>131.57008379487027</v>
      </c>
      <c r="H52" s="50">
        <v>135.23483254984242</v>
      </c>
      <c r="I52" s="50">
        <v>138.89051530835971</v>
      </c>
      <c r="J52" s="50">
        <v>142.04758870917584</v>
      </c>
      <c r="K52" s="50">
        <v>151.23464256727556</v>
      </c>
      <c r="L52" s="50">
        <v>153.22512074978573</v>
      </c>
      <c r="M52" s="50">
        <v>149.23016548543174</v>
      </c>
      <c r="N52" s="50">
        <v>147.819498337917</v>
      </c>
      <c r="O52" s="45">
        <v>133.70027747627682</v>
      </c>
      <c r="P52" s="40"/>
      <c r="Q52" s="44">
        <f t="shared" si="0"/>
        <v>131.57008379487027</v>
      </c>
      <c r="R52" s="45">
        <f t="shared" si="1"/>
        <v>153.22512074978573</v>
      </c>
      <c r="S52" s="41"/>
      <c r="T52" s="5"/>
      <c r="U52" s="5"/>
      <c r="V52" s="5"/>
    </row>
    <row r="53" spans="1:22" x14ac:dyDescent="0.25">
      <c r="A53" s="48">
        <v>44</v>
      </c>
      <c r="B53" s="49" t="s">
        <v>76</v>
      </c>
      <c r="C53" s="50">
        <v>100</v>
      </c>
      <c r="D53" s="50">
        <v>102.12335862476894</v>
      </c>
      <c r="E53" s="50">
        <v>100.56912632854289</v>
      </c>
      <c r="F53" s="50">
        <v>100</v>
      </c>
      <c r="G53" s="50">
        <v>100.06240384572523</v>
      </c>
      <c r="H53" s="50">
        <v>95.761936661623963</v>
      </c>
      <c r="I53" s="50">
        <v>98.83496912598001</v>
      </c>
      <c r="J53" s="50">
        <v>99.111761387592537</v>
      </c>
      <c r="K53" s="50">
        <v>106.58679921368484</v>
      </c>
      <c r="L53" s="50">
        <v>102.2905173036915</v>
      </c>
      <c r="M53" s="50">
        <v>102.01792937962</v>
      </c>
      <c r="N53" s="50">
        <v>99.748785341410141</v>
      </c>
      <c r="O53" s="45">
        <v>100.8968969066395</v>
      </c>
      <c r="P53" s="40"/>
      <c r="Q53" s="44">
        <f t="shared" si="0"/>
        <v>95.761936661623963</v>
      </c>
      <c r="R53" s="45">
        <f t="shared" si="1"/>
        <v>106.58679921368484</v>
      </c>
      <c r="S53" s="41"/>
      <c r="T53" s="5"/>
      <c r="U53" s="5"/>
      <c r="V53" s="5"/>
    </row>
    <row r="54" spans="1:22" x14ac:dyDescent="0.25">
      <c r="A54" s="48">
        <v>45</v>
      </c>
      <c r="B54" s="49" t="s">
        <v>77</v>
      </c>
      <c r="C54" s="50">
        <v>154.11069635356543</v>
      </c>
      <c r="D54" s="50">
        <v>129.25164391790656</v>
      </c>
      <c r="E54" s="50">
        <v>132.44818025395674</v>
      </c>
      <c r="F54" s="50">
        <v>132.29127426876457</v>
      </c>
      <c r="G54" s="50">
        <v>128.05414987928606</v>
      </c>
      <c r="H54" s="50">
        <v>132.59912941795389</v>
      </c>
      <c r="I54" s="50">
        <v>141.24727982058619</v>
      </c>
      <c r="J54" s="50">
        <v>126.90523565788003</v>
      </c>
      <c r="K54" s="50">
        <v>132.1764603321881</v>
      </c>
      <c r="L54" s="50">
        <v>135.2640751782088</v>
      </c>
      <c r="M54" s="50">
        <v>133.23751421846472</v>
      </c>
      <c r="N54" s="50">
        <v>128.58730253502057</v>
      </c>
      <c r="O54" s="45">
        <v>123.65331726111017</v>
      </c>
      <c r="P54" s="40"/>
      <c r="Q54" s="44">
        <f t="shared" si="0"/>
        <v>126.90523565788003</v>
      </c>
      <c r="R54" s="45">
        <f t="shared" si="1"/>
        <v>141.24727982058619</v>
      </c>
      <c r="S54" s="41"/>
      <c r="T54" s="5"/>
      <c r="U54" s="5"/>
      <c r="V54" s="5"/>
    </row>
    <row r="55" spans="1:22" x14ac:dyDescent="0.25">
      <c r="A55" s="48">
        <v>46</v>
      </c>
      <c r="B55" s="49" t="s">
        <v>78</v>
      </c>
      <c r="C55" s="50">
        <v>169.69144210951521</v>
      </c>
      <c r="D55" s="50">
        <v>161.42504460105067</v>
      </c>
      <c r="E55" s="50">
        <v>168.02742499850712</v>
      </c>
      <c r="F55" s="50">
        <v>166.04491072418494</v>
      </c>
      <c r="G55" s="50">
        <v>158.8018846013394</v>
      </c>
      <c r="H55" s="50">
        <v>157.90822796323164</v>
      </c>
      <c r="I55" s="50">
        <v>155.10863026507326</v>
      </c>
      <c r="J55" s="50">
        <v>153.26349522840292</v>
      </c>
      <c r="K55" s="50">
        <v>173.33498803768933</v>
      </c>
      <c r="L55" s="50">
        <v>175.99817874626197</v>
      </c>
      <c r="M55" s="50">
        <v>179.53039565323056</v>
      </c>
      <c r="N55" s="50">
        <v>179.06250711173846</v>
      </c>
      <c r="O55" s="45">
        <v>180.56112270026475</v>
      </c>
      <c r="P55" s="40"/>
      <c r="Q55" s="44">
        <f t="shared" si="0"/>
        <v>153.26349522840292</v>
      </c>
      <c r="R55" s="45">
        <f t="shared" si="1"/>
        <v>179.53039565323056</v>
      </c>
      <c r="S55" s="41"/>
      <c r="T55" s="5"/>
      <c r="U55" s="5"/>
      <c r="V55" s="5"/>
    </row>
    <row r="56" spans="1:22" x14ac:dyDescent="0.25">
      <c r="A56" s="48">
        <v>47</v>
      </c>
      <c r="B56" s="49" t="s">
        <v>79</v>
      </c>
      <c r="C56" s="50">
        <v>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45">
        <v>0</v>
      </c>
      <c r="P56" s="40"/>
      <c r="Q56" s="44">
        <f t="shared" si="0"/>
        <v>0</v>
      </c>
      <c r="R56" s="45">
        <f t="shared" si="1"/>
        <v>0</v>
      </c>
      <c r="S56" s="41"/>
      <c r="T56" s="5"/>
      <c r="U56" s="5"/>
      <c r="V56" s="5"/>
    </row>
    <row r="57" spans="1:22" x14ac:dyDescent="0.25">
      <c r="A57" s="48">
        <v>48</v>
      </c>
      <c r="B57" s="49" t="s">
        <v>80</v>
      </c>
      <c r="C57" s="50">
        <v>138.51606186344412</v>
      </c>
      <c r="D57" s="50">
        <v>138.75037106481255</v>
      </c>
      <c r="E57" s="50">
        <v>144.07019914023942</v>
      </c>
      <c r="F57" s="50">
        <v>146.29334550042446</v>
      </c>
      <c r="G57" s="50">
        <v>150.55670329222775</v>
      </c>
      <c r="H57" s="50">
        <v>154.56834251845183</v>
      </c>
      <c r="I57" s="50">
        <v>163.98156750796215</v>
      </c>
      <c r="J57" s="50">
        <v>170.97932269536673</v>
      </c>
      <c r="K57" s="50">
        <v>178.77090944425223</v>
      </c>
      <c r="L57" s="50">
        <v>179.47052571432869</v>
      </c>
      <c r="M57" s="50">
        <v>180.96797194100839</v>
      </c>
      <c r="N57" s="50">
        <v>180.36292450968321</v>
      </c>
      <c r="O57" s="45">
        <v>183.65240522247339</v>
      </c>
      <c r="P57" s="40"/>
      <c r="Q57" s="44">
        <f t="shared" si="0"/>
        <v>144.07019914023942</v>
      </c>
      <c r="R57" s="45">
        <f t="shared" si="1"/>
        <v>180.96797194100839</v>
      </c>
      <c r="S57" s="41"/>
      <c r="T57" s="5"/>
      <c r="U57" s="5"/>
      <c r="V57" s="5"/>
    </row>
    <row r="58" spans="1:22" x14ac:dyDescent="0.25">
      <c r="A58" s="48">
        <v>49</v>
      </c>
      <c r="B58" s="49" t="s">
        <v>81</v>
      </c>
      <c r="C58" s="50">
        <v>209.51263537784405</v>
      </c>
      <c r="D58" s="50">
        <v>204.89256517043279</v>
      </c>
      <c r="E58" s="50">
        <v>219.8101725799018</v>
      </c>
      <c r="F58" s="50">
        <v>220.8912376306757</v>
      </c>
      <c r="G58" s="50">
        <v>219.21943047457452</v>
      </c>
      <c r="H58" s="50">
        <v>216.36826484172164</v>
      </c>
      <c r="I58" s="50">
        <v>218.25613975505226</v>
      </c>
      <c r="J58" s="50">
        <v>218.0664374965381</v>
      </c>
      <c r="K58" s="50">
        <v>223.70917515346287</v>
      </c>
      <c r="L58" s="50">
        <v>226.55430005172397</v>
      </c>
      <c r="M58" s="50">
        <v>225.98409025535702</v>
      </c>
      <c r="N58" s="50">
        <v>219.02795685561571</v>
      </c>
      <c r="O58" s="45">
        <v>226.12398741867014</v>
      </c>
      <c r="P58" s="40"/>
      <c r="Q58" s="44">
        <f t="shared" si="0"/>
        <v>216.36826484172164</v>
      </c>
      <c r="R58" s="45">
        <f t="shared" si="1"/>
        <v>226.55430005172397</v>
      </c>
      <c r="S58" s="41"/>
      <c r="T58" s="5"/>
      <c r="U58" s="5"/>
      <c r="V58" s="5"/>
    </row>
    <row r="59" spans="1:22" x14ac:dyDescent="0.25">
      <c r="A59" s="48">
        <v>50</v>
      </c>
      <c r="B59" s="49" t="s">
        <v>82</v>
      </c>
      <c r="C59" s="50">
        <v>123.93220381051736</v>
      </c>
      <c r="D59" s="50">
        <v>125.42501111376838</v>
      </c>
      <c r="E59" s="50">
        <v>135.34301461004731</v>
      </c>
      <c r="F59" s="50">
        <v>129.922629489521</v>
      </c>
      <c r="G59" s="50">
        <v>129.68780138973017</v>
      </c>
      <c r="H59" s="50">
        <v>130.25572678564427</v>
      </c>
      <c r="I59" s="50">
        <v>135.89808902679727</v>
      </c>
      <c r="J59" s="50">
        <v>134.50926736746004</v>
      </c>
      <c r="K59" s="50">
        <v>142.5321312361948</v>
      </c>
      <c r="L59" s="50">
        <v>147.11065091538222</v>
      </c>
      <c r="M59" s="50">
        <v>142.53832496407597</v>
      </c>
      <c r="N59" s="50">
        <v>141.8484049065404</v>
      </c>
      <c r="O59" s="45">
        <v>144.49768293597847</v>
      </c>
      <c r="P59" s="40"/>
      <c r="Q59" s="44">
        <f t="shared" si="0"/>
        <v>129.68780138973017</v>
      </c>
      <c r="R59" s="45">
        <f t="shared" si="1"/>
        <v>147.11065091538222</v>
      </c>
      <c r="S59" s="41"/>
      <c r="T59" s="5"/>
      <c r="U59" s="5"/>
      <c r="V59" s="5"/>
    </row>
    <row r="60" spans="1:22" x14ac:dyDescent="0.25">
      <c r="A60" s="48">
        <v>51</v>
      </c>
      <c r="B60" s="49" t="s">
        <v>83</v>
      </c>
      <c r="C60" s="50">
        <v>163.80424423149492</v>
      </c>
      <c r="D60" s="50">
        <v>169.76557912149383</v>
      </c>
      <c r="E60" s="50">
        <v>176.99892551660412</v>
      </c>
      <c r="F60" s="50">
        <v>182.46159879207175</v>
      </c>
      <c r="G60" s="50">
        <v>182.88341400872915</v>
      </c>
      <c r="H60" s="50">
        <v>189.81978261974461</v>
      </c>
      <c r="I60" s="50">
        <v>195.2407519791231</v>
      </c>
      <c r="J60" s="50">
        <v>197.25395841071546</v>
      </c>
      <c r="K60" s="50">
        <v>209.94189191262228</v>
      </c>
      <c r="L60" s="50">
        <v>214.45532324123639</v>
      </c>
      <c r="M60" s="50">
        <v>206.91313886247588</v>
      </c>
      <c r="N60" s="50">
        <v>208.99004989429025</v>
      </c>
      <c r="O60" s="45">
        <v>203.43282290674094</v>
      </c>
      <c r="P60" s="40"/>
      <c r="Q60" s="44">
        <f t="shared" si="0"/>
        <v>176.99892551660412</v>
      </c>
      <c r="R60" s="45">
        <f t="shared" si="1"/>
        <v>214.45532324123639</v>
      </c>
      <c r="S60" s="41"/>
      <c r="T60" s="5"/>
      <c r="U60" s="5"/>
      <c r="V60" s="5"/>
    </row>
    <row r="61" spans="1:22" x14ac:dyDescent="0.25">
      <c r="A61" s="48">
        <v>52</v>
      </c>
      <c r="B61" s="49" t="s">
        <v>84</v>
      </c>
      <c r="C61" s="50">
        <v>120.12217981647338</v>
      </c>
      <c r="D61" s="50">
        <v>114.15446858227041</v>
      </c>
      <c r="E61" s="50">
        <v>123.36830090299931</v>
      </c>
      <c r="F61" s="50">
        <v>122.53273658361279</v>
      </c>
      <c r="G61" s="50">
        <v>122.13450357613165</v>
      </c>
      <c r="H61" s="50">
        <v>122.43567222594113</v>
      </c>
      <c r="I61" s="50">
        <v>124.16071706258853</v>
      </c>
      <c r="J61" s="50">
        <v>130.42941907805633</v>
      </c>
      <c r="K61" s="50">
        <v>130.59725136300077</v>
      </c>
      <c r="L61" s="50">
        <v>130.46726260279365</v>
      </c>
      <c r="M61" s="50">
        <v>132.40289376994292</v>
      </c>
      <c r="N61" s="50">
        <v>131.96274634604222</v>
      </c>
      <c r="O61" s="45">
        <v>129.65880271340285</v>
      </c>
      <c r="P61" s="40"/>
      <c r="Q61" s="44">
        <f t="shared" si="0"/>
        <v>122.13450357613165</v>
      </c>
      <c r="R61" s="45">
        <f t="shared" si="1"/>
        <v>132.40289376994292</v>
      </c>
      <c r="S61" s="41"/>
      <c r="T61" s="5"/>
      <c r="U61" s="5"/>
      <c r="V61" s="5"/>
    </row>
    <row r="62" spans="1:22" x14ac:dyDescent="0.25">
      <c r="A62" s="48">
        <v>53</v>
      </c>
      <c r="B62" s="49" t="s">
        <v>85</v>
      </c>
      <c r="C62" s="50">
        <v>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45">
        <v>0</v>
      </c>
      <c r="P62" s="40"/>
      <c r="Q62" s="44">
        <f t="shared" si="0"/>
        <v>0</v>
      </c>
      <c r="R62" s="45">
        <f t="shared" si="1"/>
        <v>0</v>
      </c>
      <c r="S62" s="41"/>
      <c r="T62" s="5"/>
      <c r="U62" s="5"/>
      <c r="V62" s="5"/>
    </row>
    <row r="63" spans="1:22" x14ac:dyDescent="0.25">
      <c r="A63" s="48">
        <v>54</v>
      </c>
      <c r="B63" s="49" t="s">
        <v>86</v>
      </c>
      <c r="C63" s="50">
        <v>0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45">
        <v>0</v>
      </c>
      <c r="P63" s="40"/>
      <c r="Q63" s="44">
        <f t="shared" si="0"/>
        <v>0</v>
      </c>
      <c r="R63" s="45">
        <f t="shared" si="1"/>
        <v>0</v>
      </c>
      <c r="S63" s="41"/>
      <c r="T63" s="5"/>
      <c r="U63" s="5"/>
      <c r="V63" s="5"/>
    </row>
    <row r="64" spans="1:22" x14ac:dyDescent="0.25">
      <c r="A64" s="48">
        <v>55</v>
      </c>
      <c r="B64" s="49" t="s">
        <v>87</v>
      </c>
      <c r="C64" s="50">
        <v>182.48811644166517</v>
      </c>
      <c r="D64" s="50">
        <v>202.22046281963904</v>
      </c>
      <c r="E64" s="50">
        <v>208.93803988459484</v>
      </c>
      <c r="F64" s="50">
        <v>213.9996609404287</v>
      </c>
      <c r="G64" s="50">
        <v>0</v>
      </c>
      <c r="H64" s="50">
        <v>204.43833031662319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45">
        <v>0</v>
      </c>
      <c r="P64" s="40"/>
      <c r="Q64" s="44">
        <f t="shared" si="0"/>
        <v>0</v>
      </c>
      <c r="R64" s="45">
        <f t="shared" si="1"/>
        <v>213.9996609404287</v>
      </c>
      <c r="S64" s="41"/>
      <c r="T64" s="5"/>
      <c r="U64" s="5"/>
      <c r="V64" s="5"/>
    </row>
    <row r="65" spans="1:22" x14ac:dyDescent="0.25">
      <c r="A65" s="48">
        <v>56</v>
      </c>
      <c r="B65" s="49" t="s">
        <v>88</v>
      </c>
      <c r="C65" s="50">
        <v>109.05238326990447</v>
      </c>
      <c r="D65" s="50">
        <v>105.34388617916919</v>
      </c>
      <c r="E65" s="50">
        <v>115.02515059189055</v>
      </c>
      <c r="F65" s="50">
        <v>115.55653614601997</v>
      </c>
      <c r="G65" s="50">
        <v>115.84869720448181</v>
      </c>
      <c r="H65" s="50">
        <v>120.09328665773704</v>
      </c>
      <c r="I65" s="50">
        <v>122.97099905965743</v>
      </c>
      <c r="J65" s="50">
        <v>130.67628329653505</v>
      </c>
      <c r="K65" s="50">
        <v>134.97052283472831</v>
      </c>
      <c r="L65" s="50">
        <v>138.84864594176196</v>
      </c>
      <c r="M65" s="50">
        <v>134.08401845870193</v>
      </c>
      <c r="N65" s="50">
        <v>133.81302879035803</v>
      </c>
      <c r="O65" s="45">
        <v>135.47614821273481</v>
      </c>
      <c r="P65" s="40"/>
      <c r="Q65" s="44">
        <f t="shared" si="0"/>
        <v>115.02515059189055</v>
      </c>
      <c r="R65" s="45">
        <f t="shared" si="1"/>
        <v>138.84864594176196</v>
      </c>
      <c r="S65" s="41"/>
      <c r="T65" s="5"/>
      <c r="U65" s="5"/>
      <c r="V65" s="5"/>
    </row>
    <row r="66" spans="1:22" x14ac:dyDescent="0.25">
      <c r="A66" s="48">
        <v>57</v>
      </c>
      <c r="B66" s="49" t="s">
        <v>89</v>
      </c>
      <c r="C66" s="50">
        <v>101.50342403957282</v>
      </c>
      <c r="D66" s="50">
        <v>101.69757921327201</v>
      </c>
      <c r="E66" s="50">
        <v>102.23278853731716</v>
      </c>
      <c r="F66" s="50">
        <v>100</v>
      </c>
      <c r="G66" s="50">
        <v>101.54559638856561</v>
      </c>
      <c r="H66" s="50">
        <v>101.85685550746477</v>
      </c>
      <c r="I66" s="50">
        <v>103.31688140482996</v>
      </c>
      <c r="J66" s="50">
        <v>101.5308280840668</v>
      </c>
      <c r="K66" s="50">
        <v>105.26866054059703</v>
      </c>
      <c r="L66" s="50">
        <v>105.08946058749589</v>
      </c>
      <c r="M66" s="50">
        <v>102.42578590312399</v>
      </c>
      <c r="N66" s="50">
        <v>102.67481336168454</v>
      </c>
      <c r="O66" s="45">
        <v>103.12769719870853</v>
      </c>
      <c r="P66" s="40"/>
      <c r="Q66" s="44">
        <f t="shared" si="0"/>
        <v>100</v>
      </c>
      <c r="R66" s="45">
        <f t="shared" si="1"/>
        <v>105.26866054059703</v>
      </c>
      <c r="S66" s="41"/>
      <c r="T66" s="5"/>
      <c r="U66" s="5"/>
      <c r="V66" s="5"/>
    </row>
    <row r="67" spans="1:22" x14ac:dyDescent="0.25">
      <c r="A67" s="48">
        <v>58</v>
      </c>
      <c r="B67" s="49" t="s">
        <v>90</v>
      </c>
      <c r="C67" s="50">
        <v>0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45">
        <v>0</v>
      </c>
      <c r="P67" s="40"/>
      <c r="Q67" s="44">
        <f t="shared" si="0"/>
        <v>0</v>
      </c>
      <c r="R67" s="45">
        <f t="shared" si="1"/>
        <v>0</v>
      </c>
      <c r="S67" s="41"/>
      <c r="T67" s="5"/>
      <c r="U67" s="5"/>
      <c r="V67" s="5"/>
    </row>
    <row r="68" spans="1:22" x14ac:dyDescent="0.25">
      <c r="A68" s="48">
        <v>59</v>
      </c>
      <c r="B68" s="49" t="s">
        <v>91</v>
      </c>
      <c r="C68" s="50">
        <v>0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45">
        <v>0</v>
      </c>
      <c r="P68" s="40"/>
      <c r="Q68" s="44">
        <f t="shared" si="0"/>
        <v>0</v>
      </c>
      <c r="R68" s="45">
        <f t="shared" si="1"/>
        <v>0</v>
      </c>
      <c r="S68" s="41"/>
      <c r="T68" s="5"/>
      <c r="U68" s="5"/>
      <c r="V68" s="5"/>
    </row>
    <row r="69" spans="1:22" x14ac:dyDescent="0.25">
      <c r="A69" s="48">
        <v>60</v>
      </c>
      <c r="B69" s="49" t="s">
        <v>92</v>
      </c>
      <c r="C69" s="50">
        <v>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45">
        <v>0</v>
      </c>
      <c r="P69" s="40"/>
      <c r="Q69" s="44">
        <f t="shared" si="0"/>
        <v>0</v>
      </c>
      <c r="R69" s="45">
        <f t="shared" si="1"/>
        <v>0</v>
      </c>
      <c r="S69" s="41"/>
      <c r="T69" s="5"/>
      <c r="U69" s="5"/>
      <c r="V69" s="5"/>
    </row>
    <row r="70" spans="1:22" x14ac:dyDescent="0.25">
      <c r="A70" s="48">
        <v>61</v>
      </c>
      <c r="B70" s="49" t="s">
        <v>93</v>
      </c>
      <c r="C70" s="50">
        <v>100.51325965525069</v>
      </c>
      <c r="D70" s="50">
        <v>101.0723293824134</v>
      </c>
      <c r="E70" s="50">
        <v>101.69092245148499</v>
      </c>
      <c r="F70" s="50">
        <v>101.55946458644414</v>
      </c>
      <c r="G70" s="50">
        <v>101.65130609929571</v>
      </c>
      <c r="H70" s="50">
        <v>101.70985923905795</v>
      </c>
      <c r="I70" s="50">
        <v>102.50707873994904</v>
      </c>
      <c r="J70" s="50">
        <v>102.3977456005365</v>
      </c>
      <c r="K70" s="50">
        <v>104.75531819121811</v>
      </c>
      <c r="L70" s="50">
        <v>104.17811902781213</v>
      </c>
      <c r="M70" s="50">
        <v>107.21637455785935</v>
      </c>
      <c r="N70" s="50">
        <v>104.5826645780448</v>
      </c>
      <c r="O70" s="45">
        <v>105.45990713078939</v>
      </c>
      <c r="P70" s="40"/>
      <c r="Q70" s="44">
        <f t="shared" si="0"/>
        <v>101.55946458644414</v>
      </c>
      <c r="R70" s="45">
        <f t="shared" si="1"/>
        <v>107.21637455785935</v>
      </c>
      <c r="S70" s="41"/>
      <c r="T70" s="5"/>
      <c r="U70" s="5"/>
      <c r="V70" s="5"/>
    </row>
    <row r="71" spans="1:22" x14ac:dyDescent="0.25">
      <c r="A71" s="48">
        <v>62</v>
      </c>
      <c r="B71" s="49" t="s">
        <v>94</v>
      </c>
      <c r="C71" s="50">
        <v>0</v>
      </c>
      <c r="D71" s="50">
        <v>0</v>
      </c>
      <c r="E71" s="50">
        <v>0</v>
      </c>
      <c r="F71" s="50">
        <v>0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45">
        <v>0</v>
      </c>
      <c r="P71" s="40"/>
      <c r="Q71" s="44">
        <f t="shared" si="0"/>
        <v>0</v>
      </c>
      <c r="R71" s="45">
        <f t="shared" si="1"/>
        <v>0</v>
      </c>
      <c r="S71" s="41"/>
      <c r="T71" s="5"/>
      <c r="U71" s="5"/>
      <c r="V71" s="5"/>
    </row>
    <row r="72" spans="1:22" x14ac:dyDescent="0.25">
      <c r="A72" s="48">
        <v>63</v>
      </c>
      <c r="B72" s="49" t="s">
        <v>95</v>
      </c>
      <c r="C72" s="50">
        <v>101.42311728390037</v>
      </c>
      <c r="D72" s="50">
        <v>110.30000920175375</v>
      </c>
      <c r="E72" s="50">
        <v>111.56946788214471</v>
      </c>
      <c r="F72" s="50">
        <v>112.33645525071717</v>
      </c>
      <c r="G72" s="50">
        <v>119.29392851209887</v>
      </c>
      <c r="H72" s="50">
        <v>123.73213338983926</v>
      </c>
      <c r="I72" s="50">
        <v>128.53056972525522</v>
      </c>
      <c r="J72" s="50">
        <v>138.84025447279288</v>
      </c>
      <c r="K72" s="50">
        <v>150.0322999339825</v>
      </c>
      <c r="L72" s="50">
        <v>140.33015280721278</v>
      </c>
      <c r="M72" s="50">
        <v>123.06515253722227</v>
      </c>
      <c r="N72" s="50">
        <v>117.87125282601451</v>
      </c>
      <c r="O72" s="45">
        <v>132.33356625735246</v>
      </c>
      <c r="P72" s="40"/>
      <c r="Q72" s="44">
        <f t="shared" si="0"/>
        <v>111.56946788214471</v>
      </c>
      <c r="R72" s="45">
        <f t="shared" si="1"/>
        <v>150.0322999339825</v>
      </c>
      <c r="S72" s="41"/>
      <c r="T72" s="5"/>
      <c r="U72" s="5"/>
      <c r="V72" s="5"/>
    </row>
    <row r="73" spans="1:22" x14ac:dyDescent="0.25">
      <c r="A73" s="48">
        <v>64</v>
      </c>
      <c r="B73" s="49" t="s">
        <v>96</v>
      </c>
      <c r="C73" s="50">
        <v>106.37608992686032</v>
      </c>
      <c r="D73" s="50">
        <v>100.81156616804891</v>
      </c>
      <c r="E73" s="50">
        <v>106.06915966568526</v>
      </c>
      <c r="F73" s="50">
        <v>104.2370602584183</v>
      </c>
      <c r="G73" s="50">
        <v>106.43631816122297</v>
      </c>
      <c r="H73" s="50">
        <v>104.09860250119991</v>
      </c>
      <c r="I73" s="50">
        <v>105.41870162715445</v>
      </c>
      <c r="J73" s="50">
        <v>111.91758110277823</v>
      </c>
      <c r="K73" s="50">
        <v>112.9378991775847</v>
      </c>
      <c r="L73" s="50">
        <v>115.9568547376564</v>
      </c>
      <c r="M73" s="50">
        <v>116.57926566148711</v>
      </c>
      <c r="N73" s="50">
        <v>111.19859662574756</v>
      </c>
      <c r="O73" s="45">
        <v>112.42770067309891</v>
      </c>
      <c r="P73" s="40"/>
      <c r="Q73" s="44">
        <f t="shared" si="0"/>
        <v>104.09860250119991</v>
      </c>
      <c r="R73" s="45">
        <f t="shared" si="1"/>
        <v>116.57926566148711</v>
      </c>
      <c r="S73" s="41"/>
      <c r="T73" s="5"/>
      <c r="U73" s="5"/>
      <c r="V73" s="5"/>
    </row>
    <row r="74" spans="1:22" x14ac:dyDescent="0.25">
      <c r="A74" s="48">
        <v>65</v>
      </c>
      <c r="B74" s="49" t="s">
        <v>97</v>
      </c>
      <c r="C74" s="50">
        <v>138.79339131218447</v>
      </c>
      <c r="D74" s="50">
        <v>136.57855062657472</v>
      </c>
      <c r="E74" s="50">
        <v>143.48082288586275</v>
      </c>
      <c r="F74" s="50">
        <v>141.52681088597518</v>
      </c>
      <c r="G74" s="50">
        <v>139.83009110409617</v>
      </c>
      <c r="H74" s="50">
        <v>131.63608973357231</v>
      </c>
      <c r="I74" s="50">
        <v>139.88421552968043</v>
      </c>
      <c r="J74" s="50">
        <v>142.91711378184442</v>
      </c>
      <c r="K74" s="50">
        <v>147.32786799939143</v>
      </c>
      <c r="L74" s="50">
        <v>158.20924992491746</v>
      </c>
      <c r="M74" s="50">
        <v>159.30387433224581</v>
      </c>
      <c r="N74" s="50">
        <v>157.16097366055217</v>
      </c>
      <c r="O74" s="45">
        <v>164.74382345847772</v>
      </c>
      <c r="P74" s="40"/>
      <c r="Q74" s="44">
        <f t="shared" si="0"/>
        <v>131.63608973357231</v>
      </c>
      <c r="R74" s="45">
        <f t="shared" si="1"/>
        <v>159.30387433224581</v>
      </c>
      <c r="S74" s="41"/>
      <c r="T74" s="5"/>
      <c r="U74" s="5"/>
      <c r="V74" s="5"/>
    </row>
    <row r="75" spans="1:22" x14ac:dyDescent="0.25">
      <c r="A75" s="48">
        <v>66</v>
      </c>
      <c r="B75" s="49" t="s">
        <v>98</v>
      </c>
      <c r="C75" s="50">
        <v>0</v>
      </c>
      <c r="D75" s="50">
        <v>0</v>
      </c>
      <c r="E75" s="50">
        <v>0</v>
      </c>
      <c r="F75" s="50">
        <v>0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45">
        <v>0</v>
      </c>
      <c r="P75" s="40"/>
      <c r="Q75" s="44">
        <f t="shared" ref="Q75:Q138" si="2">MIN(E75:N75)</f>
        <v>0</v>
      </c>
      <c r="R75" s="45">
        <f t="shared" ref="R75:R138" si="3">MAX(E75:N75)</f>
        <v>0</v>
      </c>
      <c r="S75" s="41"/>
      <c r="T75" s="5"/>
      <c r="U75" s="5"/>
      <c r="V75" s="5"/>
    </row>
    <row r="76" spans="1:22" x14ac:dyDescent="0.25">
      <c r="A76" s="48">
        <v>67</v>
      </c>
      <c r="B76" s="49" t="s">
        <v>99</v>
      </c>
      <c r="C76" s="50">
        <v>187.9788565795559</v>
      </c>
      <c r="D76" s="50">
        <v>184.4485019548242</v>
      </c>
      <c r="E76" s="50">
        <v>189.63188333898603</v>
      </c>
      <c r="F76" s="50">
        <v>189.27908715675468</v>
      </c>
      <c r="G76" s="50">
        <v>182.82034638708043</v>
      </c>
      <c r="H76" s="50">
        <v>176.03132194449975</v>
      </c>
      <c r="I76" s="50">
        <v>177.91467594133394</v>
      </c>
      <c r="J76" s="50">
        <v>187.81420659088948</v>
      </c>
      <c r="K76" s="50">
        <v>196.43370506710266</v>
      </c>
      <c r="L76" s="50">
        <v>200.6216740678168</v>
      </c>
      <c r="M76" s="50">
        <v>200.14246457783469</v>
      </c>
      <c r="N76" s="50">
        <v>200.13016824977043</v>
      </c>
      <c r="O76" s="45">
        <v>198.52692595222086</v>
      </c>
      <c r="P76" s="40"/>
      <c r="Q76" s="44">
        <f t="shared" si="2"/>
        <v>176.03132194449975</v>
      </c>
      <c r="R76" s="45">
        <f t="shared" si="3"/>
        <v>200.6216740678168</v>
      </c>
      <c r="S76" s="41"/>
      <c r="T76" s="5"/>
      <c r="U76" s="5"/>
      <c r="V76" s="5"/>
    </row>
    <row r="77" spans="1:22" x14ac:dyDescent="0.25">
      <c r="A77" s="48">
        <v>68</v>
      </c>
      <c r="B77" s="49" t="s">
        <v>100</v>
      </c>
      <c r="C77" s="50">
        <v>156.54051734712152</v>
      </c>
      <c r="D77" s="50">
        <v>157.7636514975643</v>
      </c>
      <c r="E77" s="50">
        <v>150.79739384772785</v>
      </c>
      <c r="F77" s="50">
        <v>149.97020715405412</v>
      </c>
      <c r="G77" s="50">
        <v>132.82768761629723</v>
      </c>
      <c r="H77" s="50">
        <v>146.78580777208188</v>
      </c>
      <c r="I77" s="50">
        <v>152.08069894175529</v>
      </c>
      <c r="J77" s="50">
        <v>151.07800052092989</v>
      </c>
      <c r="K77" s="50">
        <v>171.40438086693908</v>
      </c>
      <c r="L77" s="50">
        <v>201.26408370147865</v>
      </c>
      <c r="M77" s="50">
        <v>220.76214610323171</v>
      </c>
      <c r="N77" s="50">
        <v>261.77708534619592</v>
      </c>
      <c r="O77" s="45">
        <v>252.22159879585485</v>
      </c>
      <c r="P77" s="40"/>
      <c r="Q77" s="44">
        <f t="shared" si="2"/>
        <v>132.82768761629723</v>
      </c>
      <c r="R77" s="45">
        <f t="shared" si="3"/>
        <v>261.77708534619592</v>
      </c>
      <c r="S77" s="41"/>
      <c r="T77" s="5"/>
      <c r="U77" s="5"/>
      <c r="V77" s="5"/>
    </row>
    <row r="78" spans="1:22" x14ac:dyDescent="0.25">
      <c r="A78" s="48">
        <v>69</v>
      </c>
      <c r="B78" s="49" t="s">
        <v>101</v>
      </c>
      <c r="C78" s="50">
        <v>0</v>
      </c>
      <c r="D78" s="50">
        <v>0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45">
        <v>0</v>
      </c>
      <c r="P78" s="40"/>
      <c r="Q78" s="44">
        <f t="shared" si="2"/>
        <v>0</v>
      </c>
      <c r="R78" s="45">
        <f t="shared" si="3"/>
        <v>0</v>
      </c>
      <c r="S78" s="41"/>
      <c r="T78" s="5"/>
      <c r="U78" s="5"/>
      <c r="V78" s="5"/>
    </row>
    <row r="79" spans="1:22" x14ac:dyDescent="0.25">
      <c r="A79" s="48">
        <v>70</v>
      </c>
      <c r="B79" s="49" t="s">
        <v>102</v>
      </c>
      <c r="C79" s="50">
        <v>0</v>
      </c>
      <c r="D79" s="50">
        <v>0</v>
      </c>
      <c r="E79" s="50">
        <v>0</v>
      </c>
      <c r="F79" s="50">
        <v>0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45">
        <v>0</v>
      </c>
      <c r="P79" s="40"/>
      <c r="Q79" s="44">
        <f t="shared" si="2"/>
        <v>0</v>
      </c>
      <c r="R79" s="45">
        <f t="shared" si="3"/>
        <v>0</v>
      </c>
      <c r="S79" s="41"/>
      <c r="T79" s="5"/>
      <c r="U79" s="5"/>
      <c r="V79" s="5"/>
    </row>
    <row r="80" spans="1:22" x14ac:dyDescent="0.25">
      <c r="A80" s="48">
        <v>71</v>
      </c>
      <c r="B80" s="49" t="s">
        <v>103</v>
      </c>
      <c r="C80" s="50">
        <v>132.67372280091297</v>
      </c>
      <c r="D80" s="50">
        <v>125.36047488611935</v>
      </c>
      <c r="E80" s="50">
        <v>130.9431697175277</v>
      </c>
      <c r="F80" s="50">
        <v>130.46790871631879</v>
      </c>
      <c r="G80" s="50">
        <v>126.99041418438588</v>
      </c>
      <c r="H80" s="50">
        <v>130.13445259126934</v>
      </c>
      <c r="I80" s="50">
        <v>132.73993312489804</v>
      </c>
      <c r="J80" s="50">
        <v>137.31888315372993</v>
      </c>
      <c r="K80" s="50">
        <v>139.70368061727513</v>
      </c>
      <c r="L80" s="50">
        <v>151.96319392888105</v>
      </c>
      <c r="M80" s="50">
        <v>148.17832634269098</v>
      </c>
      <c r="N80" s="50">
        <v>146.86962673945249</v>
      </c>
      <c r="O80" s="45">
        <v>148.23339989578022</v>
      </c>
      <c r="P80" s="40"/>
      <c r="Q80" s="44">
        <f t="shared" si="2"/>
        <v>126.99041418438588</v>
      </c>
      <c r="R80" s="45">
        <f t="shared" si="3"/>
        <v>151.96319392888105</v>
      </c>
      <c r="S80" s="41"/>
      <c r="T80" s="5"/>
      <c r="U80" s="5"/>
      <c r="V80" s="5"/>
    </row>
    <row r="81" spans="1:22" x14ac:dyDescent="0.25">
      <c r="A81" s="48">
        <v>72</v>
      </c>
      <c r="B81" s="49" t="s">
        <v>104</v>
      </c>
      <c r="C81" s="50">
        <v>103.67341349027006</v>
      </c>
      <c r="D81" s="50">
        <v>102.6978592609923</v>
      </c>
      <c r="E81" s="50">
        <v>108.87318159729828</v>
      </c>
      <c r="F81" s="50">
        <v>106.06762272578972</v>
      </c>
      <c r="G81" s="50">
        <v>108.01568851330403</v>
      </c>
      <c r="H81" s="50">
        <v>110.64565264642098</v>
      </c>
      <c r="I81" s="50">
        <v>114.15590173067341</v>
      </c>
      <c r="J81" s="50">
        <v>116.31564010048723</v>
      </c>
      <c r="K81" s="50">
        <v>120.34021705495557</v>
      </c>
      <c r="L81" s="50">
        <v>123.68120093264719</v>
      </c>
      <c r="M81" s="50">
        <v>122.35656651851315</v>
      </c>
      <c r="N81" s="50">
        <v>122.54308941162631</v>
      </c>
      <c r="O81" s="45">
        <v>126.17458145829605</v>
      </c>
      <c r="P81" s="40"/>
      <c r="Q81" s="44">
        <f t="shared" si="2"/>
        <v>106.06762272578972</v>
      </c>
      <c r="R81" s="45">
        <f t="shared" si="3"/>
        <v>123.68120093264719</v>
      </c>
      <c r="S81" s="41"/>
      <c r="T81" s="5"/>
      <c r="U81" s="5"/>
      <c r="V81" s="5"/>
    </row>
    <row r="82" spans="1:22" x14ac:dyDescent="0.25">
      <c r="A82" s="48">
        <v>73</v>
      </c>
      <c r="B82" s="49" t="s">
        <v>105</v>
      </c>
      <c r="C82" s="50">
        <v>144.29718203695811</v>
      </c>
      <c r="D82" s="50">
        <v>143.65630076244423</v>
      </c>
      <c r="E82" s="50">
        <v>147.41087154215066</v>
      </c>
      <c r="F82" s="50">
        <v>150.6383477842169</v>
      </c>
      <c r="G82" s="50">
        <v>151.12736778046701</v>
      </c>
      <c r="H82" s="50">
        <v>163.35004243178486</v>
      </c>
      <c r="I82" s="50">
        <v>153.09153359016872</v>
      </c>
      <c r="J82" s="50">
        <v>162.83348690030081</v>
      </c>
      <c r="K82" s="50">
        <v>170.75196029227888</v>
      </c>
      <c r="L82" s="50">
        <v>177.81218003460015</v>
      </c>
      <c r="M82" s="50">
        <v>169.66343836051186</v>
      </c>
      <c r="N82" s="50">
        <v>165.33077809634915</v>
      </c>
      <c r="O82" s="45">
        <v>169.06839668175905</v>
      </c>
      <c r="P82" s="40"/>
      <c r="Q82" s="44">
        <f t="shared" si="2"/>
        <v>147.41087154215066</v>
      </c>
      <c r="R82" s="45">
        <f t="shared" si="3"/>
        <v>177.81218003460015</v>
      </c>
      <c r="S82" s="41"/>
      <c r="T82" s="5"/>
      <c r="U82" s="5"/>
      <c r="V82" s="5"/>
    </row>
    <row r="83" spans="1:22" x14ac:dyDescent="0.25">
      <c r="A83" s="48">
        <v>74</v>
      </c>
      <c r="B83" s="49" t="s">
        <v>106</v>
      </c>
      <c r="C83" s="50">
        <v>129.82106717357325</v>
      </c>
      <c r="D83" s="50">
        <v>130.23849269439194</v>
      </c>
      <c r="E83" s="50">
        <v>136.97468182703486</v>
      </c>
      <c r="F83" s="50">
        <v>131.64158532810922</v>
      </c>
      <c r="G83" s="50">
        <v>134.83096502703748</v>
      </c>
      <c r="H83" s="50">
        <v>153.50071008799046</v>
      </c>
      <c r="I83" s="50">
        <v>154.3240468915848</v>
      </c>
      <c r="J83" s="50">
        <v>149.19619694955065</v>
      </c>
      <c r="K83" s="50">
        <v>166.65706164896147</v>
      </c>
      <c r="L83" s="50">
        <v>164.95739427644392</v>
      </c>
      <c r="M83" s="50">
        <v>182.27599724248927</v>
      </c>
      <c r="N83" s="50">
        <v>176.42948473016381</v>
      </c>
      <c r="O83" s="45">
        <v>173.05806975254973</v>
      </c>
      <c r="P83" s="40"/>
      <c r="Q83" s="44">
        <f t="shared" si="2"/>
        <v>131.64158532810922</v>
      </c>
      <c r="R83" s="45">
        <f t="shared" si="3"/>
        <v>182.27599724248927</v>
      </c>
      <c r="S83" s="41"/>
      <c r="T83" s="5"/>
      <c r="U83" s="5"/>
      <c r="V83" s="5"/>
    </row>
    <row r="84" spans="1:22" x14ac:dyDescent="0.25">
      <c r="A84" s="48">
        <v>75</v>
      </c>
      <c r="B84" s="49" t="s">
        <v>107</v>
      </c>
      <c r="C84" s="50">
        <v>0</v>
      </c>
      <c r="D84" s="50">
        <v>0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50">
        <v>0</v>
      </c>
      <c r="N84" s="50">
        <v>0</v>
      </c>
      <c r="O84" s="45">
        <v>0</v>
      </c>
      <c r="P84" s="40"/>
      <c r="Q84" s="44">
        <f t="shared" si="2"/>
        <v>0</v>
      </c>
      <c r="R84" s="45">
        <f t="shared" si="3"/>
        <v>0</v>
      </c>
      <c r="S84" s="41"/>
      <c r="T84" s="5"/>
      <c r="U84" s="5"/>
      <c r="V84" s="5"/>
    </row>
    <row r="85" spans="1:22" x14ac:dyDescent="0.25">
      <c r="A85" s="48">
        <v>76</v>
      </c>
      <c r="B85" s="49" t="s">
        <v>108</v>
      </c>
      <c r="C85" s="50">
        <v>0</v>
      </c>
      <c r="D85" s="50">
        <v>0</v>
      </c>
      <c r="E85" s="50">
        <v>0</v>
      </c>
      <c r="F85" s="50">
        <v>0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45">
        <v>0</v>
      </c>
      <c r="P85" s="40"/>
      <c r="Q85" s="44">
        <f t="shared" si="2"/>
        <v>0</v>
      </c>
      <c r="R85" s="45">
        <f t="shared" si="3"/>
        <v>0</v>
      </c>
      <c r="S85" s="41"/>
      <c r="T85" s="5"/>
      <c r="U85" s="5"/>
      <c r="V85" s="5"/>
    </row>
    <row r="86" spans="1:22" x14ac:dyDescent="0.25">
      <c r="A86" s="48">
        <v>77</v>
      </c>
      <c r="B86" s="49" t="s">
        <v>109</v>
      </c>
      <c r="C86" s="50">
        <v>101.94614263594157</v>
      </c>
      <c r="D86" s="50">
        <v>100.47463815291397</v>
      </c>
      <c r="E86" s="50">
        <v>106.73820272074484</v>
      </c>
      <c r="F86" s="50">
        <v>101.68938156824422</v>
      </c>
      <c r="G86" s="50">
        <v>103.87408049073331</v>
      </c>
      <c r="H86" s="50">
        <v>104.71014641049712</v>
      </c>
      <c r="I86" s="50">
        <v>108.74650970312763</v>
      </c>
      <c r="J86" s="50">
        <v>112.28755310227407</v>
      </c>
      <c r="K86" s="50">
        <v>113.78483018408498</v>
      </c>
      <c r="L86" s="50">
        <v>121.25614969073388</v>
      </c>
      <c r="M86" s="50">
        <v>128.17310422469754</v>
      </c>
      <c r="N86" s="50">
        <v>129.32491027611428</v>
      </c>
      <c r="O86" s="45">
        <v>131.84218053562617</v>
      </c>
      <c r="P86" s="40"/>
      <c r="Q86" s="44">
        <f t="shared" si="2"/>
        <v>101.68938156824422</v>
      </c>
      <c r="R86" s="45">
        <f t="shared" si="3"/>
        <v>129.32491027611428</v>
      </c>
      <c r="S86" s="41"/>
      <c r="T86" s="5"/>
      <c r="U86" s="5"/>
      <c r="V86" s="5"/>
    </row>
    <row r="87" spans="1:22" x14ac:dyDescent="0.25">
      <c r="A87" s="48">
        <v>78</v>
      </c>
      <c r="B87" s="49" t="s">
        <v>110</v>
      </c>
      <c r="C87" s="50">
        <v>175.47605003695571</v>
      </c>
      <c r="D87" s="50">
        <v>176.86548226672096</v>
      </c>
      <c r="E87" s="50">
        <v>186.93989179392676</v>
      </c>
      <c r="F87" s="50">
        <v>185.30332338983482</v>
      </c>
      <c r="G87" s="50">
        <v>193.21103428004761</v>
      </c>
      <c r="H87" s="50">
        <v>189.04888132480653</v>
      </c>
      <c r="I87" s="50">
        <v>209.71560917372346</v>
      </c>
      <c r="J87" s="50">
        <v>218.86358848813882</v>
      </c>
      <c r="K87" s="50">
        <v>233.25371400005702</v>
      </c>
      <c r="L87" s="50">
        <v>235.67771037387826</v>
      </c>
      <c r="M87" s="50">
        <v>231.30627769366603</v>
      </c>
      <c r="N87" s="50">
        <v>212.15815797337649</v>
      </c>
      <c r="O87" s="45">
        <v>211.09912380761799</v>
      </c>
      <c r="P87" s="40"/>
      <c r="Q87" s="44">
        <f t="shared" si="2"/>
        <v>185.30332338983482</v>
      </c>
      <c r="R87" s="45">
        <f t="shared" si="3"/>
        <v>235.67771037387826</v>
      </c>
      <c r="S87" s="41"/>
      <c r="T87" s="5"/>
      <c r="U87" s="5"/>
      <c r="V87" s="5"/>
    </row>
    <row r="88" spans="1:22" x14ac:dyDescent="0.25">
      <c r="A88" s="48">
        <v>79</v>
      </c>
      <c r="B88" s="49" t="s">
        <v>111</v>
      </c>
      <c r="C88" s="50">
        <v>100</v>
      </c>
      <c r="D88" s="50">
        <v>100.18702134112208</v>
      </c>
      <c r="E88" s="50">
        <v>104.33108386711183</v>
      </c>
      <c r="F88" s="50">
        <v>100.71371575210286</v>
      </c>
      <c r="G88" s="50">
        <v>100.68828831031217</v>
      </c>
      <c r="H88" s="50">
        <v>99.690544535849924</v>
      </c>
      <c r="I88" s="50">
        <v>101.66299485727608</v>
      </c>
      <c r="J88" s="50">
        <v>104.42421637314237</v>
      </c>
      <c r="K88" s="50">
        <v>106.41868082082884</v>
      </c>
      <c r="L88" s="50">
        <v>110.13079430637296</v>
      </c>
      <c r="M88" s="50">
        <v>106.22999858487339</v>
      </c>
      <c r="N88" s="50">
        <v>101.81903890618051</v>
      </c>
      <c r="O88" s="45">
        <v>100.5656227523055</v>
      </c>
      <c r="P88" s="40"/>
      <c r="Q88" s="44">
        <f t="shared" si="2"/>
        <v>99.690544535849924</v>
      </c>
      <c r="R88" s="45">
        <f t="shared" si="3"/>
        <v>110.13079430637296</v>
      </c>
      <c r="S88" s="41"/>
      <c r="T88" s="5"/>
      <c r="U88" s="5"/>
      <c r="V88" s="5"/>
    </row>
    <row r="89" spans="1:22" x14ac:dyDescent="0.25">
      <c r="A89" s="48">
        <v>80</v>
      </c>
      <c r="B89" s="49" t="s">
        <v>112</v>
      </c>
      <c r="C89" s="50">
        <v>0</v>
      </c>
      <c r="D89" s="50">
        <v>0</v>
      </c>
      <c r="E89" s="50">
        <v>0</v>
      </c>
      <c r="F89" s="50">
        <v>0</v>
      </c>
      <c r="G89" s="50">
        <v>0</v>
      </c>
      <c r="H89" s="50">
        <v>0</v>
      </c>
      <c r="I89" s="50">
        <v>0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45">
        <v>0</v>
      </c>
      <c r="P89" s="40"/>
      <c r="Q89" s="44">
        <f t="shared" si="2"/>
        <v>0</v>
      </c>
      <c r="R89" s="45">
        <f t="shared" si="3"/>
        <v>0</v>
      </c>
      <c r="S89" s="41"/>
      <c r="T89" s="5"/>
      <c r="U89" s="5"/>
      <c r="V89" s="5"/>
    </row>
    <row r="90" spans="1:22" x14ac:dyDescent="0.25">
      <c r="A90" s="48">
        <v>81</v>
      </c>
      <c r="B90" s="49" t="s">
        <v>113</v>
      </c>
      <c r="C90" s="50">
        <v>0</v>
      </c>
      <c r="D90" s="50">
        <v>0</v>
      </c>
      <c r="E90" s="50">
        <v>0</v>
      </c>
      <c r="F90" s="50">
        <v>0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50">
        <v>0</v>
      </c>
      <c r="N90" s="50">
        <v>0</v>
      </c>
      <c r="O90" s="45">
        <v>0</v>
      </c>
      <c r="P90" s="40"/>
      <c r="Q90" s="44">
        <f t="shared" si="2"/>
        <v>0</v>
      </c>
      <c r="R90" s="45">
        <f t="shared" si="3"/>
        <v>0</v>
      </c>
      <c r="S90" s="41"/>
      <c r="T90" s="5"/>
      <c r="U90" s="5"/>
      <c r="V90" s="5"/>
    </row>
    <row r="91" spans="1:22" x14ac:dyDescent="0.25">
      <c r="A91" s="48">
        <v>82</v>
      </c>
      <c r="B91" s="49" t="s">
        <v>114</v>
      </c>
      <c r="C91" s="50">
        <v>111.41518475069184</v>
      </c>
      <c r="D91" s="50">
        <v>110.32967432048486</v>
      </c>
      <c r="E91" s="50">
        <v>115.95821190929027</v>
      </c>
      <c r="F91" s="50">
        <v>120.37395818008353</v>
      </c>
      <c r="G91" s="50">
        <v>120.64470814884176</v>
      </c>
      <c r="H91" s="50">
        <v>124.17313512060349</v>
      </c>
      <c r="I91" s="50">
        <v>121.56013517405997</v>
      </c>
      <c r="J91" s="50">
        <v>122.79712054454821</v>
      </c>
      <c r="K91" s="50">
        <v>125.7716456389489</v>
      </c>
      <c r="L91" s="50">
        <v>131.96995162032076</v>
      </c>
      <c r="M91" s="50">
        <v>136.45860270410807</v>
      </c>
      <c r="N91" s="50">
        <v>139.23878061694396</v>
      </c>
      <c r="O91" s="45">
        <v>142.0074937580078</v>
      </c>
      <c r="P91" s="40"/>
      <c r="Q91" s="44">
        <f t="shared" si="2"/>
        <v>115.95821190929027</v>
      </c>
      <c r="R91" s="45">
        <f t="shared" si="3"/>
        <v>139.23878061694396</v>
      </c>
      <c r="S91" s="41"/>
      <c r="T91" s="5"/>
      <c r="U91" s="5"/>
      <c r="V91" s="5"/>
    </row>
    <row r="92" spans="1:22" x14ac:dyDescent="0.25">
      <c r="A92" s="48">
        <v>83</v>
      </c>
      <c r="B92" s="49" t="s">
        <v>115</v>
      </c>
      <c r="C92" s="50">
        <v>105.13398386179334</v>
      </c>
      <c r="D92" s="50">
        <v>104.64177062356406</v>
      </c>
      <c r="E92" s="50">
        <v>107.89778316291145</v>
      </c>
      <c r="F92" s="50">
        <v>103.9429002663079</v>
      </c>
      <c r="G92" s="50">
        <v>104.34636610621936</v>
      </c>
      <c r="H92" s="50">
        <v>104.59020648383364</v>
      </c>
      <c r="I92" s="50">
        <v>103.55274955502875</v>
      </c>
      <c r="J92" s="50">
        <v>104.77665391742568</v>
      </c>
      <c r="K92" s="50">
        <v>114.34306838161228</v>
      </c>
      <c r="L92" s="50">
        <v>117.30053271248913</v>
      </c>
      <c r="M92" s="50">
        <v>116.78592990863004</v>
      </c>
      <c r="N92" s="50">
        <v>116.80451802157094</v>
      </c>
      <c r="O92" s="45">
        <v>117.52416441778647</v>
      </c>
      <c r="P92" s="40"/>
      <c r="Q92" s="44">
        <f t="shared" si="2"/>
        <v>103.55274955502875</v>
      </c>
      <c r="R92" s="45">
        <f t="shared" si="3"/>
        <v>117.30053271248913</v>
      </c>
      <c r="S92" s="41"/>
      <c r="T92" s="5"/>
      <c r="U92" s="5"/>
      <c r="V92" s="5"/>
    </row>
    <row r="93" spans="1:22" x14ac:dyDescent="0.25">
      <c r="A93" s="48">
        <v>84</v>
      </c>
      <c r="B93" s="49" t="s">
        <v>116</v>
      </c>
      <c r="C93" s="50">
        <v>0</v>
      </c>
      <c r="D93" s="50">
        <v>0</v>
      </c>
      <c r="E93" s="50">
        <v>0</v>
      </c>
      <c r="F93" s="50">
        <v>0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45">
        <v>0</v>
      </c>
      <c r="P93" s="40"/>
      <c r="Q93" s="44">
        <f t="shared" si="2"/>
        <v>0</v>
      </c>
      <c r="R93" s="45">
        <f t="shared" si="3"/>
        <v>0</v>
      </c>
      <c r="S93" s="41"/>
      <c r="T93" s="5"/>
      <c r="U93" s="5"/>
      <c r="V93" s="5"/>
    </row>
    <row r="94" spans="1:22" x14ac:dyDescent="0.25">
      <c r="A94" s="48">
        <v>85</v>
      </c>
      <c r="B94" s="49" t="s">
        <v>117</v>
      </c>
      <c r="C94" s="50">
        <v>192.17513088266026</v>
      </c>
      <c r="D94" s="50">
        <v>198.82383082411374</v>
      </c>
      <c r="E94" s="50">
        <v>205.73375438256542</v>
      </c>
      <c r="F94" s="50">
        <v>221.81204125616793</v>
      </c>
      <c r="G94" s="50">
        <v>197.51996208603927</v>
      </c>
      <c r="H94" s="50">
        <v>214.52252856525214</v>
      </c>
      <c r="I94" s="50">
        <v>230.70107884059729</v>
      </c>
      <c r="J94" s="50">
        <v>234.36361231940154</v>
      </c>
      <c r="K94" s="50">
        <v>230.97607111490274</v>
      </c>
      <c r="L94" s="50">
        <v>231.84991272745222</v>
      </c>
      <c r="M94" s="50">
        <v>242.48134294186988</v>
      </c>
      <c r="N94" s="50">
        <v>240.32671220644457</v>
      </c>
      <c r="O94" s="45">
        <v>211.74701869512299</v>
      </c>
      <c r="P94" s="40"/>
      <c r="Q94" s="44">
        <f t="shared" si="2"/>
        <v>197.51996208603927</v>
      </c>
      <c r="R94" s="45">
        <f t="shared" si="3"/>
        <v>242.48134294186988</v>
      </c>
      <c r="S94" s="41"/>
      <c r="T94" s="5"/>
      <c r="U94" s="5"/>
      <c r="V94" s="5"/>
    </row>
    <row r="95" spans="1:22" x14ac:dyDescent="0.25">
      <c r="A95" s="48">
        <v>86</v>
      </c>
      <c r="B95" s="49" t="s">
        <v>118</v>
      </c>
      <c r="C95" s="50">
        <v>112.06895874945452</v>
      </c>
      <c r="D95" s="50">
        <v>111.52800145940316</v>
      </c>
      <c r="E95" s="50">
        <v>113.81430794286143</v>
      </c>
      <c r="F95" s="50">
        <v>111.72299108955166</v>
      </c>
      <c r="G95" s="50">
        <v>107.81240626687418</v>
      </c>
      <c r="H95" s="50">
        <v>107.59726185340459</v>
      </c>
      <c r="I95" s="50">
        <v>111.20657905736368</v>
      </c>
      <c r="J95" s="50">
        <v>111.13436762372442</v>
      </c>
      <c r="K95" s="50">
        <v>114.32377890604315</v>
      </c>
      <c r="L95" s="50">
        <v>115.50216770040866</v>
      </c>
      <c r="M95" s="50">
        <v>118.8808661069132</v>
      </c>
      <c r="N95" s="50">
        <v>116.60630572592147</v>
      </c>
      <c r="O95" s="45">
        <v>115.80026550198403</v>
      </c>
      <c r="P95" s="40"/>
      <c r="Q95" s="44">
        <f t="shared" si="2"/>
        <v>107.59726185340459</v>
      </c>
      <c r="R95" s="45">
        <f t="shared" si="3"/>
        <v>118.8808661069132</v>
      </c>
      <c r="S95" s="41"/>
      <c r="T95" s="5"/>
      <c r="U95" s="5"/>
      <c r="V95" s="5"/>
    </row>
    <row r="96" spans="1:22" x14ac:dyDescent="0.25">
      <c r="A96" s="48">
        <v>87</v>
      </c>
      <c r="B96" s="49" t="s">
        <v>119</v>
      </c>
      <c r="C96" s="50">
        <v>113.99940082874637</v>
      </c>
      <c r="D96" s="50">
        <v>118.65327286616019</v>
      </c>
      <c r="E96" s="50">
        <v>121.80221465894616</v>
      </c>
      <c r="F96" s="50">
        <v>122.70958991273635</v>
      </c>
      <c r="G96" s="50">
        <v>122.21464282128198</v>
      </c>
      <c r="H96" s="50">
        <v>127.8331849101575</v>
      </c>
      <c r="I96" s="50">
        <v>125.2251991826232</v>
      </c>
      <c r="J96" s="50">
        <v>128.69764551703773</v>
      </c>
      <c r="K96" s="50">
        <v>137.0039329551212</v>
      </c>
      <c r="L96" s="50">
        <v>138.28909328068008</v>
      </c>
      <c r="M96" s="50">
        <v>134.97927017395216</v>
      </c>
      <c r="N96" s="50">
        <v>133.93425665770806</v>
      </c>
      <c r="O96" s="45">
        <v>135.96116693961676</v>
      </c>
      <c r="P96" s="40"/>
      <c r="Q96" s="44">
        <f t="shared" si="2"/>
        <v>121.80221465894616</v>
      </c>
      <c r="R96" s="45">
        <f t="shared" si="3"/>
        <v>138.28909328068008</v>
      </c>
      <c r="S96" s="41"/>
      <c r="T96" s="5"/>
      <c r="U96" s="5"/>
      <c r="V96" s="5"/>
    </row>
    <row r="97" spans="1:22" x14ac:dyDescent="0.25">
      <c r="A97" s="48">
        <v>88</v>
      </c>
      <c r="B97" s="49" t="s">
        <v>120</v>
      </c>
      <c r="C97" s="50">
        <v>115.02743880789497</v>
      </c>
      <c r="D97" s="50">
        <v>111.48385346367876</v>
      </c>
      <c r="E97" s="50">
        <v>116.90592417607814</v>
      </c>
      <c r="F97" s="50">
        <v>117.27573746016604</v>
      </c>
      <c r="G97" s="50">
        <v>117.16315380490863</v>
      </c>
      <c r="H97" s="50">
        <v>118.76115339902242</v>
      </c>
      <c r="I97" s="50">
        <v>121.62231095288556</v>
      </c>
      <c r="J97" s="50">
        <v>124.73294114191242</v>
      </c>
      <c r="K97" s="50">
        <v>128.57779319466835</v>
      </c>
      <c r="L97" s="50">
        <v>130.06900598359368</v>
      </c>
      <c r="M97" s="50">
        <v>130.30674320777152</v>
      </c>
      <c r="N97" s="50">
        <v>129.31169496857876</v>
      </c>
      <c r="O97" s="45">
        <v>129.29536210972398</v>
      </c>
      <c r="P97" s="40"/>
      <c r="Q97" s="44">
        <f t="shared" si="2"/>
        <v>116.90592417607814</v>
      </c>
      <c r="R97" s="45">
        <f t="shared" si="3"/>
        <v>130.30674320777152</v>
      </c>
      <c r="S97" s="41"/>
      <c r="T97" s="5"/>
      <c r="U97" s="5"/>
      <c r="V97" s="5"/>
    </row>
    <row r="98" spans="1:22" x14ac:dyDescent="0.25">
      <c r="A98" s="48">
        <v>89</v>
      </c>
      <c r="B98" s="49" t="s">
        <v>121</v>
      </c>
      <c r="C98" s="50">
        <v>228.78688732294881</v>
      </c>
      <c r="D98" s="50">
        <v>231.54019272433649</v>
      </c>
      <c r="E98" s="50">
        <v>247.30477550823645</v>
      </c>
      <c r="F98" s="50">
        <v>243.60760108815165</v>
      </c>
      <c r="G98" s="50">
        <v>222.24170663699928</v>
      </c>
      <c r="H98" s="50">
        <v>240.03423830150621</v>
      </c>
      <c r="I98" s="50">
        <v>246.57656425357524</v>
      </c>
      <c r="J98" s="50">
        <v>249.39617108560813</v>
      </c>
      <c r="K98" s="50">
        <v>251.025949521288</v>
      </c>
      <c r="L98" s="50">
        <v>260.91534219747746</v>
      </c>
      <c r="M98" s="50">
        <v>258.42941063478708</v>
      </c>
      <c r="N98" s="50">
        <v>236.10244393871213</v>
      </c>
      <c r="O98" s="45">
        <v>223.99072646248058</v>
      </c>
      <c r="P98" s="40"/>
      <c r="Q98" s="44">
        <f t="shared" si="2"/>
        <v>222.24170663699928</v>
      </c>
      <c r="R98" s="45">
        <f t="shared" si="3"/>
        <v>260.91534219747746</v>
      </c>
      <c r="S98" s="41"/>
      <c r="T98" s="5"/>
      <c r="U98" s="5"/>
      <c r="V98" s="5"/>
    </row>
    <row r="99" spans="1:22" x14ac:dyDescent="0.25">
      <c r="A99" s="48">
        <v>90</v>
      </c>
      <c r="B99" s="49" t="s">
        <v>122</v>
      </c>
      <c r="C99" s="50">
        <v>0</v>
      </c>
      <c r="D99" s="50">
        <v>0</v>
      </c>
      <c r="E99" s="50">
        <v>0</v>
      </c>
      <c r="F99" s="50">
        <v>0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45">
        <v>0</v>
      </c>
      <c r="P99" s="40"/>
      <c r="Q99" s="44">
        <f t="shared" si="2"/>
        <v>0</v>
      </c>
      <c r="R99" s="45">
        <f t="shared" si="3"/>
        <v>0</v>
      </c>
      <c r="S99" s="41"/>
      <c r="T99" s="5"/>
      <c r="U99" s="5"/>
      <c r="V99" s="5"/>
    </row>
    <row r="100" spans="1:22" x14ac:dyDescent="0.25">
      <c r="A100" s="48">
        <v>91</v>
      </c>
      <c r="B100" s="49" t="s">
        <v>123</v>
      </c>
      <c r="C100" s="50">
        <v>152.56672308235625</v>
      </c>
      <c r="D100" s="50">
        <v>146.74399348284047</v>
      </c>
      <c r="E100" s="50">
        <v>154.63417963936024</v>
      </c>
      <c r="F100" s="50">
        <v>158.45290434906968</v>
      </c>
      <c r="G100" s="50">
        <v>176.80417306254708</v>
      </c>
      <c r="H100" s="50">
        <v>161.51865584550339</v>
      </c>
      <c r="I100" s="50">
        <v>183.20830295336913</v>
      </c>
      <c r="J100" s="50">
        <v>179.6889219432789</v>
      </c>
      <c r="K100" s="50">
        <v>209.34237314490599</v>
      </c>
      <c r="L100" s="50">
        <v>225.947858916765</v>
      </c>
      <c r="M100" s="50">
        <v>228.51311360377525</v>
      </c>
      <c r="N100" s="50">
        <v>226.50881177449355</v>
      </c>
      <c r="O100" s="45">
        <v>238.71922106448017</v>
      </c>
      <c r="P100" s="40"/>
      <c r="Q100" s="44">
        <f t="shared" si="2"/>
        <v>154.63417963936024</v>
      </c>
      <c r="R100" s="45">
        <f t="shared" si="3"/>
        <v>228.51311360377525</v>
      </c>
      <c r="S100" s="41"/>
      <c r="T100" s="5"/>
      <c r="U100" s="5"/>
      <c r="V100" s="5"/>
    </row>
    <row r="101" spans="1:22" x14ac:dyDescent="0.25">
      <c r="A101" s="48">
        <v>92</v>
      </c>
      <c r="B101" s="49" t="s">
        <v>124</v>
      </c>
      <c r="C101" s="50">
        <v>0</v>
      </c>
      <c r="D101" s="50">
        <v>0</v>
      </c>
      <c r="E101" s="50">
        <v>0</v>
      </c>
      <c r="F101" s="50">
        <v>0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45">
        <v>0</v>
      </c>
      <c r="P101" s="40"/>
      <c r="Q101" s="44">
        <f t="shared" si="2"/>
        <v>0</v>
      </c>
      <c r="R101" s="45">
        <f t="shared" si="3"/>
        <v>0</v>
      </c>
      <c r="S101" s="41"/>
      <c r="T101" s="5"/>
      <c r="U101" s="5"/>
      <c r="V101" s="5"/>
    </row>
    <row r="102" spans="1:22" x14ac:dyDescent="0.25">
      <c r="A102" s="48">
        <v>93</v>
      </c>
      <c r="B102" s="49" t="s">
        <v>125</v>
      </c>
      <c r="C102" s="50">
        <v>101.23797659797047</v>
      </c>
      <c r="D102" s="50">
        <v>104.44931657951568</v>
      </c>
      <c r="E102" s="50">
        <v>101.74393340586212</v>
      </c>
      <c r="F102" s="50">
        <v>101.42262078661686</v>
      </c>
      <c r="G102" s="50">
        <v>100</v>
      </c>
      <c r="H102" s="50">
        <v>100.2110256865404</v>
      </c>
      <c r="I102" s="50">
        <v>100.78003186391591</v>
      </c>
      <c r="J102" s="50">
        <v>99.8381825198001</v>
      </c>
      <c r="K102" s="50">
        <v>103.01662429458867</v>
      </c>
      <c r="L102" s="50">
        <v>102.86320779598445</v>
      </c>
      <c r="M102" s="50">
        <v>104.96077692646675</v>
      </c>
      <c r="N102" s="50">
        <v>103.41256236856333</v>
      </c>
      <c r="O102" s="45">
        <v>100.56801434891638</v>
      </c>
      <c r="P102" s="40"/>
      <c r="Q102" s="44">
        <f t="shared" si="2"/>
        <v>99.8381825198001</v>
      </c>
      <c r="R102" s="45">
        <f t="shared" si="3"/>
        <v>104.96077692646675</v>
      </c>
      <c r="S102" s="41"/>
      <c r="T102" s="5"/>
      <c r="U102" s="5"/>
      <c r="V102" s="5"/>
    </row>
    <row r="103" spans="1:22" x14ac:dyDescent="0.25">
      <c r="A103" s="48">
        <v>94</v>
      </c>
      <c r="B103" s="49" t="s">
        <v>126</v>
      </c>
      <c r="C103" s="50">
        <v>110.73188658395831</v>
      </c>
      <c r="D103" s="50">
        <v>102.7471322015012</v>
      </c>
      <c r="E103" s="50">
        <v>111.4966672338263</v>
      </c>
      <c r="F103" s="50">
        <v>114.38295074915091</v>
      </c>
      <c r="G103" s="50">
        <v>109.4314943707473</v>
      </c>
      <c r="H103" s="50">
        <v>106.26856490862747</v>
      </c>
      <c r="I103" s="50">
        <v>106.34518913467794</v>
      </c>
      <c r="J103" s="50">
        <v>107.46215499145877</v>
      </c>
      <c r="K103" s="50">
        <v>107.85758473949438</v>
      </c>
      <c r="L103" s="50">
        <v>105.14496860643989</v>
      </c>
      <c r="M103" s="50">
        <v>109.42954497155553</v>
      </c>
      <c r="N103" s="50">
        <v>107.01038026639395</v>
      </c>
      <c r="O103" s="45">
        <v>107.18269527996216</v>
      </c>
      <c r="P103" s="40"/>
      <c r="Q103" s="44">
        <f t="shared" si="2"/>
        <v>105.14496860643989</v>
      </c>
      <c r="R103" s="45">
        <f t="shared" si="3"/>
        <v>114.38295074915091</v>
      </c>
      <c r="S103" s="41"/>
      <c r="T103" s="5"/>
      <c r="U103" s="5"/>
      <c r="V103" s="5"/>
    </row>
    <row r="104" spans="1:22" x14ac:dyDescent="0.25">
      <c r="A104" s="48">
        <v>95</v>
      </c>
      <c r="B104" s="49" t="s">
        <v>127</v>
      </c>
      <c r="C104" s="50">
        <v>100</v>
      </c>
      <c r="D104" s="50">
        <v>100</v>
      </c>
      <c r="E104" s="50">
        <v>106.06563965885701</v>
      </c>
      <c r="F104" s="50">
        <v>100.05986622803944</v>
      </c>
      <c r="G104" s="50">
        <v>101.18706796510001</v>
      </c>
      <c r="H104" s="50">
        <v>100.07191520232954</v>
      </c>
      <c r="I104" s="50">
        <v>100.26938375762539</v>
      </c>
      <c r="J104" s="50">
        <v>100.47486530138367</v>
      </c>
      <c r="K104" s="50">
        <v>101.24057005435874</v>
      </c>
      <c r="L104" s="50">
        <v>100.85507219967337</v>
      </c>
      <c r="M104" s="50">
        <v>99.541440014597001</v>
      </c>
      <c r="N104" s="50">
        <v>98.754377585256876</v>
      </c>
      <c r="O104" s="45">
        <v>100.73093878268512</v>
      </c>
      <c r="P104" s="40"/>
      <c r="Q104" s="44">
        <f t="shared" si="2"/>
        <v>98.754377585256876</v>
      </c>
      <c r="R104" s="45">
        <f t="shared" si="3"/>
        <v>106.06563965885701</v>
      </c>
      <c r="S104" s="41"/>
      <c r="T104" s="5"/>
      <c r="U104" s="5"/>
      <c r="V104" s="5"/>
    </row>
    <row r="105" spans="1:22" x14ac:dyDescent="0.25">
      <c r="A105" s="48">
        <v>96</v>
      </c>
      <c r="B105" s="49" t="s">
        <v>128</v>
      </c>
      <c r="C105" s="50">
        <v>141.28017989128955</v>
      </c>
      <c r="D105" s="50">
        <v>142.3708049993447</v>
      </c>
      <c r="E105" s="50">
        <v>145.91157530640433</v>
      </c>
      <c r="F105" s="50">
        <v>146.01408271695118</v>
      </c>
      <c r="G105" s="50">
        <v>146.55887666507331</v>
      </c>
      <c r="H105" s="50">
        <v>145.8736594847648</v>
      </c>
      <c r="I105" s="50">
        <v>145.98887327587505</v>
      </c>
      <c r="J105" s="50">
        <v>139.62436396271596</v>
      </c>
      <c r="K105" s="50">
        <v>149.25497511177645</v>
      </c>
      <c r="L105" s="50">
        <v>154.06617459770459</v>
      </c>
      <c r="M105" s="50">
        <v>153.11796103142075</v>
      </c>
      <c r="N105" s="50">
        <v>154.43373561810523</v>
      </c>
      <c r="O105" s="45">
        <v>156.94990279964705</v>
      </c>
      <c r="P105" s="40"/>
      <c r="Q105" s="44">
        <f t="shared" si="2"/>
        <v>139.62436396271596</v>
      </c>
      <c r="R105" s="45">
        <f t="shared" si="3"/>
        <v>154.43373561810523</v>
      </c>
      <c r="S105" s="41"/>
      <c r="T105" s="5"/>
      <c r="U105" s="5"/>
      <c r="V105" s="5"/>
    </row>
    <row r="106" spans="1:22" x14ac:dyDescent="0.25">
      <c r="A106" s="48">
        <v>97</v>
      </c>
      <c r="B106" s="49" t="s">
        <v>129</v>
      </c>
      <c r="C106" s="50">
        <v>101.97272730560366</v>
      </c>
      <c r="D106" s="50">
        <v>100</v>
      </c>
      <c r="E106" s="50">
        <v>103.88925923771993</v>
      </c>
      <c r="F106" s="50">
        <v>100</v>
      </c>
      <c r="G106" s="50">
        <v>100.80233341943303</v>
      </c>
      <c r="H106" s="50">
        <v>99.452387414126434</v>
      </c>
      <c r="I106" s="50">
        <v>100.13107272632769</v>
      </c>
      <c r="J106" s="50">
        <v>101.1783146427147</v>
      </c>
      <c r="K106" s="50">
        <v>100.70223080628018</v>
      </c>
      <c r="L106" s="50">
        <v>100.04237931962446</v>
      </c>
      <c r="M106" s="50">
        <v>99.312203668786054</v>
      </c>
      <c r="N106" s="50">
        <v>98.035638795578237</v>
      </c>
      <c r="O106" s="45">
        <v>100.04202124690258</v>
      </c>
      <c r="P106" s="40"/>
      <c r="Q106" s="44">
        <f t="shared" si="2"/>
        <v>98.035638795578237</v>
      </c>
      <c r="R106" s="45">
        <f t="shared" si="3"/>
        <v>103.88925923771993</v>
      </c>
      <c r="S106" s="41"/>
      <c r="T106" s="5"/>
      <c r="U106" s="5"/>
      <c r="V106" s="5"/>
    </row>
    <row r="107" spans="1:22" x14ac:dyDescent="0.25">
      <c r="A107" s="48">
        <v>98</v>
      </c>
      <c r="B107" s="49" t="s">
        <v>130</v>
      </c>
      <c r="C107" s="50">
        <v>136.59662480430885</v>
      </c>
      <c r="D107" s="50">
        <v>142.60296355976288</v>
      </c>
      <c r="E107" s="50">
        <v>126.94156655658027</v>
      </c>
      <c r="F107" s="50">
        <v>143.96470832302305</v>
      </c>
      <c r="G107" s="50">
        <v>142.59235025103291</v>
      </c>
      <c r="H107" s="50">
        <v>155.21731799097654</v>
      </c>
      <c r="I107" s="50">
        <v>158.94314607722094</v>
      </c>
      <c r="J107" s="50">
        <v>184.47841732252826</v>
      </c>
      <c r="K107" s="50">
        <v>185.79453355843506</v>
      </c>
      <c r="L107" s="50">
        <v>188.41831768478076</v>
      </c>
      <c r="M107" s="50">
        <v>253.74679121922136</v>
      </c>
      <c r="N107" s="50">
        <v>200.39497988974958</v>
      </c>
      <c r="O107" s="45">
        <v>241.43645034712739</v>
      </c>
      <c r="P107" s="40"/>
      <c r="Q107" s="44">
        <f t="shared" si="2"/>
        <v>126.94156655658027</v>
      </c>
      <c r="R107" s="45">
        <f t="shared" si="3"/>
        <v>253.74679121922136</v>
      </c>
      <c r="S107" s="41"/>
      <c r="T107" s="5"/>
      <c r="U107" s="5"/>
      <c r="V107" s="5"/>
    </row>
    <row r="108" spans="1:22" x14ac:dyDescent="0.25">
      <c r="A108" s="48">
        <v>99</v>
      </c>
      <c r="B108" s="49" t="s">
        <v>131</v>
      </c>
      <c r="C108" s="50">
        <v>113.64596452154304</v>
      </c>
      <c r="D108" s="50">
        <v>120.10366000368684</v>
      </c>
      <c r="E108" s="50">
        <v>131.68987524127763</v>
      </c>
      <c r="F108" s="50">
        <v>131.53472366998804</v>
      </c>
      <c r="G108" s="50">
        <v>132.5177709553237</v>
      </c>
      <c r="H108" s="50">
        <v>134.02010967095694</v>
      </c>
      <c r="I108" s="50">
        <v>139.67496744414552</v>
      </c>
      <c r="J108" s="50">
        <v>144.77310078726688</v>
      </c>
      <c r="K108" s="50">
        <v>152.5673021090069</v>
      </c>
      <c r="L108" s="50">
        <v>157.65713110483173</v>
      </c>
      <c r="M108" s="50">
        <v>154.88149624301801</v>
      </c>
      <c r="N108" s="50">
        <v>153.55244026779684</v>
      </c>
      <c r="O108" s="45">
        <v>153.17100304915982</v>
      </c>
      <c r="P108" s="40"/>
      <c r="Q108" s="44">
        <f t="shared" si="2"/>
        <v>131.53472366998804</v>
      </c>
      <c r="R108" s="45">
        <f t="shared" si="3"/>
        <v>157.65713110483173</v>
      </c>
      <c r="S108" s="41"/>
      <c r="T108" s="5"/>
      <c r="U108" s="5"/>
      <c r="V108" s="5"/>
    </row>
    <row r="109" spans="1:22" x14ac:dyDescent="0.25">
      <c r="A109" s="48">
        <v>100</v>
      </c>
      <c r="B109" s="49" t="s">
        <v>132</v>
      </c>
      <c r="C109" s="50">
        <v>137.80541403902185</v>
      </c>
      <c r="D109" s="50">
        <v>134.75371371431277</v>
      </c>
      <c r="E109" s="50">
        <v>136.37886071536275</v>
      </c>
      <c r="F109" s="50">
        <v>138.59864628684042</v>
      </c>
      <c r="G109" s="50">
        <v>134.64823135387525</v>
      </c>
      <c r="H109" s="50">
        <v>135.8250739810351</v>
      </c>
      <c r="I109" s="50">
        <v>137.48804050008036</v>
      </c>
      <c r="J109" s="50">
        <v>143.17151544944849</v>
      </c>
      <c r="K109" s="50">
        <v>149.43663935919429</v>
      </c>
      <c r="L109" s="50">
        <v>151.39112158360169</v>
      </c>
      <c r="M109" s="50">
        <v>145.31664650128386</v>
      </c>
      <c r="N109" s="50">
        <v>141.18335203790269</v>
      </c>
      <c r="O109" s="45">
        <v>137.01356944964905</v>
      </c>
      <c r="P109" s="40"/>
      <c r="Q109" s="44">
        <f t="shared" si="2"/>
        <v>134.64823135387525</v>
      </c>
      <c r="R109" s="45">
        <f t="shared" si="3"/>
        <v>151.39112158360169</v>
      </c>
      <c r="S109" s="41"/>
      <c r="T109" s="5"/>
      <c r="U109" s="5"/>
      <c r="V109" s="5"/>
    </row>
    <row r="110" spans="1:22" x14ac:dyDescent="0.25">
      <c r="A110" s="48">
        <v>101</v>
      </c>
      <c r="B110" s="49" t="s">
        <v>133</v>
      </c>
      <c r="C110" s="50">
        <v>107.6668084922281</v>
      </c>
      <c r="D110" s="50">
        <v>103.08006596956415</v>
      </c>
      <c r="E110" s="50">
        <v>109.52303072229432</v>
      </c>
      <c r="F110" s="50">
        <v>107.8348750790026</v>
      </c>
      <c r="G110" s="50">
        <v>107.06701319744363</v>
      </c>
      <c r="H110" s="50">
        <v>108.34909052231376</v>
      </c>
      <c r="I110" s="50">
        <v>111.93311199466049</v>
      </c>
      <c r="J110" s="50">
        <v>115.50882976090291</v>
      </c>
      <c r="K110" s="50">
        <v>119.54814423594348</v>
      </c>
      <c r="L110" s="50">
        <v>122.88759501753377</v>
      </c>
      <c r="M110" s="50">
        <v>126.55254637600331</v>
      </c>
      <c r="N110" s="50">
        <v>125.76340656989026</v>
      </c>
      <c r="O110" s="45">
        <v>126.83466621906412</v>
      </c>
      <c r="P110" s="40"/>
      <c r="Q110" s="44">
        <f t="shared" si="2"/>
        <v>107.06701319744363</v>
      </c>
      <c r="R110" s="45">
        <f t="shared" si="3"/>
        <v>126.55254637600331</v>
      </c>
      <c r="S110" s="41"/>
      <c r="T110" s="5"/>
      <c r="U110" s="5"/>
      <c r="V110" s="5"/>
    </row>
    <row r="111" spans="1:22" x14ac:dyDescent="0.25">
      <c r="A111" s="48">
        <v>102</v>
      </c>
      <c r="B111" s="49" t="s">
        <v>134</v>
      </c>
      <c r="C111" s="50">
        <v>127.03809532491708</v>
      </c>
      <c r="D111" s="50">
        <v>125.9389553593474</v>
      </c>
      <c r="E111" s="50">
        <v>125.22931082296687</v>
      </c>
      <c r="F111" s="50">
        <v>111.34728543942521</v>
      </c>
      <c r="G111" s="50">
        <v>122.19316816432814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45">
        <v>0</v>
      </c>
      <c r="P111" s="40"/>
      <c r="Q111" s="44">
        <f t="shared" si="2"/>
        <v>0</v>
      </c>
      <c r="R111" s="45">
        <f t="shared" si="3"/>
        <v>125.22931082296687</v>
      </c>
      <c r="S111" s="41"/>
      <c r="T111" s="5"/>
      <c r="U111" s="5"/>
      <c r="V111" s="5"/>
    </row>
    <row r="112" spans="1:22" x14ac:dyDescent="0.25">
      <c r="A112" s="48">
        <v>103</v>
      </c>
      <c r="B112" s="49" t="s">
        <v>135</v>
      </c>
      <c r="C112" s="50">
        <v>103.44251425487683</v>
      </c>
      <c r="D112" s="50">
        <v>100</v>
      </c>
      <c r="E112" s="50">
        <v>103.67041354715747</v>
      </c>
      <c r="F112" s="50">
        <v>100.61559574895311</v>
      </c>
      <c r="G112" s="50">
        <v>100.33051473370919</v>
      </c>
      <c r="H112" s="50">
        <v>100.33679306534032</v>
      </c>
      <c r="I112" s="50">
        <v>103.20962547062409</v>
      </c>
      <c r="J112" s="50">
        <v>101.35412805170985</v>
      </c>
      <c r="K112" s="50">
        <v>101.69735397095339</v>
      </c>
      <c r="L112" s="50">
        <v>102.57072169699519</v>
      </c>
      <c r="M112" s="50">
        <v>104.05684581823891</v>
      </c>
      <c r="N112" s="50">
        <v>100.37720392127258</v>
      </c>
      <c r="O112" s="45">
        <v>101.94481501578751</v>
      </c>
      <c r="P112" s="40"/>
      <c r="Q112" s="44">
        <f t="shared" si="2"/>
        <v>100.33051473370919</v>
      </c>
      <c r="R112" s="45">
        <f t="shared" si="3"/>
        <v>104.05684581823891</v>
      </c>
      <c r="S112" s="41"/>
      <c r="T112" s="5"/>
      <c r="U112" s="5"/>
      <c r="V112" s="5"/>
    </row>
    <row r="113" spans="1:22" x14ac:dyDescent="0.25">
      <c r="A113" s="48">
        <v>104</v>
      </c>
      <c r="B113" s="49" t="s">
        <v>136</v>
      </c>
      <c r="C113" s="50">
        <v>0</v>
      </c>
      <c r="D113" s="50">
        <v>0</v>
      </c>
      <c r="E113" s="50">
        <v>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45">
        <v>0</v>
      </c>
      <c r="P113" s="40"/>
      <c r="Q113" s="44">
        <f t="shared" si="2"/>
        <v>0</v>
      </c>
      <c r="R113" s="45">
        <f t="shared" si="3"/>
        <v>0</v>
      </c>
      <c r="S113" s="41"/>
      <c r="T113" s="5"/>
      <c r="U113" s="5"/>
      <c r="V113" s="5"/>
    </row>
    <row r="114" spans="1:22" x14ac:dyDescent="0.25">
      <c r="A114" s="48">
        <v>105</v>
      </c>
      <c r="B114" s="49" t="s">
        <v>137</v>
      </c>
      <c r="C114" s="50">
        <v>100.0538874749961</v>
      </c>
      <c r="D114" s="50">
        <v>101.30894533124678</v>
      </c>
      <c r="E114" s="50">
        <v>104.2279749589476</v>
      </c>
      <c r="F114" s="50">
        <v>112.8648172352945</v>
      </c>
      <c r="G114" s="50">
        <v>108.63441196846517</v>
      </c>
      <c r="H114" s="50">
        <v>115.27157763298344</v>
      </c>
      <c r="I114" s="50">
        <v>117.78516315099859</v>
      </c>
      <c r="J114" s="50">
        <v>128.56983525506104</v>
      </c>
      <c r="K114" s="50">
        <v>133.29789658062415</v>
      </c>
      <c r="L114" s="50">
        <v>134.47904242622161</v>
      </c>
      <c r="M114" s="50">
        <v>137.34143185763742</v>
      </c>
      <c r="N114" s="50">
        <v>138.5414250549467</v>
      </c>
      <c r="O114" s="45">
        <v>140.12684725663576</v>
      </c>
      <c r="P114" s="40"/>
      <c r="Q114" s="44">
        <f t="shared" si="2"/>
        <v>104.2279749589476</v>
      </c>
      <c r="R114" s="45">
        <f t="shared" si="3"/>
        <v>138.5414250549467</v>
      </c>
      <c r="S114" s="41"/>
      <c r="T114" s="5"/>
      <c r="U114" s="5"/>
      <c r="V114" s="5"/>
    </row>
    <row r="115" spans="1:22" x14ac:dyDescent="0.25">
      <c r="A115" s="48">
        <v>106</v>
      </c>
      <c r="B115" s="49" t="s">
        <v>138</v>
      </c>
      <c r="C115" s="50">
        <v>0</v>
      </c>
      <c r="D115" s="50">
        <v>0</v>
      </c>
      <c r="E115" s="50">
        <v>0</v>
      </c>
      <c r="F115" s="50">
        <v>0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50">
        <v>0</v>
      </c>
      <c r="N115" s="50">
        <v>0</v>
      </c>
      <c r="O115" s="45">
        <v>0</v>
      </c>
      <c r="P115" s="40"/>
      <c r="Q115" s="44">
        <f t="shared" si="2"/>
        <v>0</v>
      </c>
      <c r="R115" s="45">
        <f t="shared" si="3"/>
        <v>0</v>
      </c>
      <c r="S115" s="41"/>
      <c r="T115" s="5"/>
      <c r="U115" s="5"/>
      <c r="V115" s="5"/>
    </row>
    <row r="116" spans="1:22" x14ac:dyDescent="0.25">
      <c r="A116" s="48">
        <v>107</v>
      </c>
      <c r="B116" s="49" t="s">
        <v>139</v>
      </c>
      <c r="C116" s="50">
        <v>109.14733741112568</v>
      </c>
      <c r="D116" s="50">
        <v>109.59051032656397</v>
      </c>
      <c r="E116" s="50">
        <v>120.14308840268824</v>
      </c>
      <c r="F116" s="50">
        <v>120.6800197320544</v>
      </c>
      <c r="G116" s="50">
        <v>118.08091328695285</v>
      </c>
      <c r="H116" s="50">
        <v>122.10411644998014</v>
      </c>
      <c r="I116" s="50">
        <v>127.96218042554311</v>
      </c>
      <c r="J116" s="50">
        <v>133.84480636580878</v>
      </c>
      <c r="K116" s="50">
        <v>137.1195097831596</v>
      </c>
      <c r="L116" s="50">
        <v>137.12622531679233</v>
      </c>
      <c r="M116" s="50">
        <v>136.30397995654326</v>
      </c>
      <c r="N116" s="50">
        <v>134.65243240762678</v>
      </c>
      <c r="O116" s="45">
        <v>136.2840030339085</v>
      </c>
      <c r="P116" s="40"/>
      <c r="Q116" s="44">
        <f t="shared" si="2"/>
        <v>118.08091328695285</v>
      </c>
      <c r="R116" s="45">
        <f t="shared" si="3"/>
        <v>137.12622531679233</v>
      </c>
      <c r="S116" s="41"/>
      <c r="T116" s="5"/>
      <c r="U116" s="5"/>
      <c r="V116" s="5"/>
    </row>
    <row r="117" spans="1:22" x14ac:dyDescent="0.25">
      <c r="A117" s="48">
        <v>108</v>
      </c>
      <c r="B117" s="49" t="s">
        <v>140</v>
      </c>
      <c r="C117" s="50">
        <v>0</v>
      </c>
      <c r="D117" s="50">
        <v>0</v>
      </c>
      <c r="E117" s="50">
        <v>0</v>
      </c>
      <c r="F117" s="50">
        <v>0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45">
        <v>0</v>
      </c>
      <c r="P117" s="40"/>
      <c r="Q117" s="44">
        <f t="shared" si="2"/>
        <v>0</v>
      </c>
      <c r="R117" s="45">
        <f t="shared" si="3"/>
        <v>0</v>
      </c>
      <c r="S117" s="41"/>
      <c r="T117" s="5"/>
      <c r="U117" s="5"/>
      <c r="V117" s="5"/>
    </row>
    <row r="118" spans="1:22" x14ac:dyDescent="0.25">
      <c r="A118" s="48">
        <v>109</v>
      </c>
      <c r="B118" s="49" t="s">
        <v>141</v>
      </c>
      <c r="C118" s="50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45">
        <v>0</v>
      </c>
      <c r="P118" s="40"/>
      <c r="Q118" s="44">
        <f t="shared" si="2"/>
        <v>0</v>
      </c>
      <c r="R118" s="45">
        <f t="shared" si="3"/>
        <v>0</v>
      </c>
      <c r="S118" s="41"/>
      <c r="T118" s="5"/>
      <c r="U118" s="5"/>
      <c r="V118" s="5"/>
    </row>
    <row r="119" spans="1:22" x14ac:dyDescent="0.25">
      <c r="A119" s="48">
        <v>110</v>
      </c>
      <c r="B119" s="49" t="s">
        <v>142</v>
      </c>
      <c r="C119" s="50">
        <v>102.72859604337042</v>
      </c>
      <c r="D119" s="50">
        <v>104.91723994994</v>
      </c>
      <c r="E119" s="50">
        <v>110.10093883084626</v>
      </c>
      <c r="F119" s="50">
        <v>104.78284247872054</v>
      </c>
      <c r="G119" s="50">
        <v>106.71754515728004</v>
      </c>
      <c r="H119" s="50">
        <v>104.53975500705836</v>
      </c>
      <c r="I119" s="50">
        <v>109.77318149513624</v>
      </c>
      <c r="J119" s="50">
        <v>112.51952954211333</v>
      </c>
      <c r="K119" s="50">
        <v>114.78300235750744</v>
      </c>
      <c r="L119" s="50">
        <v>118.56462244815013</v>
      </c>
      <c r="M119" s="50">
        <v>120.29754597317502</v>
      </c>
      <c r="N119" s="50">
        <v>121.43616833393934</v>
      </c>
      <c r="O119" s="45">
        <v>124.35698497437826</v>
      </c>
      <c r="P119" s="40"/>
      <c r="Q119" s="44">
        <f t="shared" si="2"/>
        <v>104.53975500705836</v>
      </c>
      <c r="R119" s="45">
        <f t="shared" si="3"/>
        <v>121.43616833393934</v>
      </c>
      <c r="S119" s="41"/>
      <c r="T119" s="5"/>
      <c r="U119" s="5"/>
      <c r="V119" s="5"/>
    </row>
    <row r="120" spans="1:22" x14ac:dyDescent="0.25">
      <c r="A120" s="48">
        <v>111</v>
      </c>
      <c r="B120" s="49" t="s">
        <v>143</v>
      </c>
      <c r="C120" s="50">
        <v>103.97177204056251</v>
      </c>
      <c r="D120" s="50">
        <v>102.51964123328273</v>
      </c>
      <c r="E120" s="50">
        <v>109.5384875895933</v>
      </c>
      <c r="F120" s="50">
        <v>105.64539949804698</v>
      </c>
      <c r="G120" s="50">
        <v>110.73060724179702</v>
      </c>
      <c r="H120" s="50">
        <v>111.51138759108153</v>
      </c>
      <c r="I120" s="50">
        <v>115.75086638968837</v>
      </c>
      <c r="J120" s="50">
        <v>142.15154177846901</v>
      </c>
      <c r="K120" s="50">
        <v>123.94595624018825</v>
      </c>
      <c r="L120" s="50">
        <v>129.43495224147398</v>
      </c>
      <c r="M120" s="50">
        <v>135.17035318000606</v>
      </c>
      <c r="N120" s="50">
        <v>127.64482344634635</v>
      </c>
      <c r="O120" s="45">
        <v>124.17619355570721</v>
      </c>
      <c r="P120" s="40"/>
      <c r="Q120" s="44">
        <f t="shared" si="2"/>
        <v>105.64539949804698</v>
      </c>
      <c r="R120" s="45">
        <f t="shared" si="3"/>
        <v>142.15154177846901</v>
      </c>
      <c r="S120" s="41"/>
      <c r="T120" s="5"/>
      <c r="U120" s="5"/>
      <c r="V120" s="5"/>
    </row>
    <row r="121" spans="1:22" x14ac:dyDescent="0.25">
      <c r="A121" s="48">
        <v>112</v>
      </c>
      <c r="B121" s="49" t="s">
        <v>144</v>
      </c>
      <c r="C121" s="50">
        <v>134.68374894828378</v>
      </c>
      <c r="D121" s="50">
        <v>138.40067534161636</v>
      </c>
      <c r="E121" s="50">
        <v>141.23238477563515</v>
      </c>
      <c r="F121" s="50">
        <v>145.90712411481709</v>
      </c>
      <c r="G121" s="50">
        <v>0</v>
      </c>
      <c r="H121" s="50">
        <v>146.39721287500672</v>
      </c>
      <c r="I121" s="50">
        <v>0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45">
        <v>0</v>
      </c>
      <c r="P121" s="40"/>
      <c r="Q121" s="44">
        <f t="shared" si="2"/>
        <v>0</v>
      </c>
      <c r="R121" s="45">
        <f t="shared" si="3"/>
        <v>146.39721287500672</v>
      </c>
      <c r="S121" s="41"/>
      <c r="T121" s="5"/>
      <c r="U121" s="5"/>
      <c r="V121" s="5"/>
    </row>
    <row r="122" spans="1:22" x14ac:dyDescent="0.25">
      <c r="A122" s="48">
        <v>113</v>
      </c>
      <c r="B122" s="49" t="s">
        <v>145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45">
        <v>0</v>
      </c>
      <c r="P122" s="40"/>
      <c r="Q122" s="44">
        <f t="shared" si="2"/>
        <v>0</v>
      </c>
      <c r="R122" s="45">
        <f t="shared" si="3"/>
        <v>0</v>
      </c>
      <c r="S122" s="41"/>
      <c r="T122" s="5"/>
      <c r="U122" s="5"/>
      <c r="V122" s="5"/>
    </row>
    <row r="123" spans="1:22" x14ac:dyDescent="0.25">
      <c r="A123" s="48">
        <v>114</v>
      </c>
      <c r="B123" s="49" t="s">
        <v>146</v>
      </c>
      <c r="C123" s="50">
        <v>114.05379609051502</v>
      </c>
      <c r="D123" s="50">
        <v>115.35820839055955</v>
      </c>
      <c r="E123" s="50">
        <v>124.46004651301632</v>
      </c>
      <c r="F123" s="50">
        <v>119.7039230946376</v>
      </c>
      <c r="G123" s="50">
        <v>119.2985120899192</v>
      </c>
      <c r="H123" s="50">
        <v>113.25818720959519</v>
      </c>
      <c r="I123" s="50">
        <v>116.55902919302994</v>
      </c>
      <c r="J123" s="50">
        <v>117.85636956941536</v>
      </c>
      <c r="K123" s="50">
        <v>125.19016324359013</v>
      </c>
      <c r="L123" s="50">
        <v>127.50484930608748</v>
      </c>
      <c r="M123" s="50">
        <v>120.65782240419681</v>
      </c>
      <c r="N123" s="50">
        <v>117.68429811139822</v>
      </c>
      <c r="O123" s="45">
        <v>124.71177837618785</v>
      </c>
      <c r="P123" s="40"/>
      <c r="Q123" s="44">
        <f t="shared" si="2"/>
        <v>113.25818720959519</v>
      </c>
      <c r="R123" s="45">
        <f t="shared" si="3"/>
        <v>127.50484930608748</v>
      </c>
      <c r="S123" s="41"/>
      <c r="T123" s="5"/>
      <c r="U123" s="5"/>
      <c r="V123" s="5"/>
    </row>
    <row r="124" spans="1:22" x14ac:dyDescent="0.25">
      <c r="A124" s="48">
        <v>115</v>
      </c>
      <c r="B124" s="49" t="s">
        <v>147</v>
      </c>
      <c r="C124" s="50">
        <v>0</v>
      </c>
      <c r="D124" s="50">
        <v>0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45">
        <v>0</v>
      </c>
      <c r="P124" s="40"/>
      <c r="Q124" s="44">
        <f t="shared" si="2"/>
        <v>0</v>
      </c>
      <c r="R124" s="45">
        <f t="shared" si="3"/>
        <v>0</v>
      </c>
      <c r="S124" s="41"/>
      <c r="T124" s="5"/>
      <c r="U124" s="5"/>
      <c r="V124" s="5"/>
    </row>
    <row r="125" spans="1:22" x14ac:dyDescent="0.25">
      <c r="A125" s="48">
        <v>116</v>
      </c>
      <c r="B125" s="49" t="s">
        <v>148</v>
      </c>
      <c r="C125" s="50">
        <v>0</v>
      </c>
      <c r="D125" s="50">
        <v>0</v>
      </c>
      <c r="E125" s="50">
        <v>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45">
        <v>0</v>
      </c>
      <c r="P125" s="40"/>
      <c r="Q125" s="44">
        <f t="shared" si="2"/>
        <v>0</v>
      </c>
      <c r="R125" s="45">
        <f t="shared" si="3"/>
        <v>0</v>
      </c>
      <c r="S125" s="41"/>
      <c r="T125" s="5"/>
      <c r="U125" s="5"/>
      <c r="V125" s="5"/>
    </row>
    <row r="126" spans="1:22" x14ac:dyDescent="0.25">
      <c r="A126" s="48">
        <v>117</v>
      </c>
      <c r="B126" s="49" t="s">
        <v>149</v>
      </c>
      <c r="C126" s="50">
        <v>118.41636190899737</v>
      </c>
      <c r="D126" s="50">
        <v>111.26639032913953</v>
      </c>
      <c r="E126" s="50">
        <v>110.68280880737393</v>
      </c>
      <c r="F126" s="50">
        <v>116.27201739730182</v>
      </c>
      <c r="G126" s="50">
        <v>119.35853268947922</v>
      </c>
      <c r="H126" s="50">
        <v>119.73371306840717</v>
      </c>
      <c r="I126" s="50">
        <v>138.27191181527368</v>
      </c>
      <c r="J126" s="50">
        <v>143.61600300833132</v>
      </c>
      <c r="K126" s="50">
        <v>137.12379642357405</v>
      </c>
      <c r="L126" s="50">
        <v>146.73290418429687</v>
      </c>
      <c r="M126" s="50">
        <v>145.07768066595662</v>
      </c>
      <c r="N126" s="50">
        <v>140.97400672849417</v>
      </c>
      <c r="O126" s="45">
        <v>147.05779249016894</v>
      </c>
      <c r="P126" s="40"/>
      <c r="Q126" s="44">
        <f t="shared" si="2"/>
        <v>110.68280880737393</v>
      </c>
      <c r="R126" s="45">
        <f t="shared" si="3"/>
        <v>146.73290418429687</v>
      </c>
      <c r="S126" s="41"/>
      <c r="T126" s="5"/>
      <c r="U126" s="5"/>
      <c r="V126" s="5"/>
    </row>
    <row r="127" spans="1:22" x14ac:dyDescent="0.25">
      <c r="A127" s="48">
        <v>118</v>
      </c>
      <c r="B127" s="49" t="s">
        <v>150</v>
      </c>
      <c r="C127" s="50">
        <v>109.62371020789969</v>
      </c>
      <c r="D127" s="50">
        <v>110.61613764442255</v>
      </c>
      <c r="E127" s="50">
        <v>116.66525571488361</v>
      </c>
      <c r="F127" s="50">
        <v>117.41418069356374</v>
      </c>
      <c r="G127" s="50">
        <v>120.4647428441362</v>
      </c>
      <c r="H127" s="50">
        <v>123.24405368413261</v>
      </c>
      <c r="I127" s="50">
        <v>124.11104195885842</v>
      </c>
      <c r="J127" s="50">
        <v>127.1538050589474</v>
      </c>
      <c r="K127" s="50">
        <v>130.08878555537004</v>
      </c>
      <c r="L127" s="50">
        <v>123.25835743155824</v>
      </c>
      <c r="M127" s="50">
        <v>123.09813345374296</v>
      </c>
      <c r="N127" s="50">
        <v>120.93653832076434</v>
      </c>
      <c r="O127" s="45">
        <v>121.2055455894828</v>
      </c>
      <c r="P127" s="40"/>
      <c r="Q127" s="44">
        <f t="shared" si="2"/>
        <v>116.66525571488361</v>
      </c>
      <c r="R127" s="45">
        <f t="shared" si="3"/>
        <v>130.08878555537004</v>
      </c>
      <c r="S127" s="41"/>
      <c r="T127" s="5"/>
      <c r="U127" s="5"/>
      <c r="V127" s="5"/>
    </row>
    <row r="128" spans="1:22" x14ac:dyDescent="0.25">
      <c r="A128" s="48">
        <v>119</v>
      </c>
      <c r="B128" s="49" t="s">
        <v>151</v>
      </c>
      <c r="C128" s="50">
        <v>0</v>
      </c>
      <c r="D128" s="50">
        <v>0</v>
      </c>
      <c r="E128" s="50">
        <v>0</v>
      </c>
      <c r="F128" s="50">
        <v>0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45">
        <v>0</v>
      </c>
      <c r="P128" s="40"/>
      <c r="Q128" s="44">
        <f t="shared" si="2"/>
        <v>0</v>
      </c>
      <c r="R128" s="45">
        <f t="shared" si="3"/>
        <v>0</v>
      </c>
      <c r="S128" s="41"/>
      <c r="T128" s="5"/>
      <c r="U128" s="5"/>
      <c r="V128" s="5"/>
    </row>
    <row r="129" spans="1:22" x14ac:dyDescent="0.25">
      <c r="A129" s="48">
        <v>120</v>
      </c>
      <c r="B129" s="49" t="s">
        <v>152</v>
      </c>
      <c r="C129" s="50">
        <v>0</v>
      </c>
      <c r="D129" s="50">
        <v>0</v>
      </c>
      <c r="E129" s="50">
        <v>0</v>
      </c>
      <c r="F129" s="50">
        <v>0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45">
        <v>0</v>
      </c>
      <c r="P129" s="40"/>
      <c r="Q129" s="44">
        <f t="shared" si="2"/>
        <v>0</v>
      </c>
      <c r="R129" s="45">
        <f t="shared" si="3"/>
        <v>0</v>
      </c>
      <c r="S129" s="41"/>
      <c r="T129" s="5"/>
      <c r="U129" s="5"/>
      <c r="V129" s="5"/>
    </row>
    <row r="130" spans="1:22" x14ac:dyDescent="0.25">
      <c r="A130" s="48">
        <v>121</v>
      </c>
      <c r="B130" s="49" t="s">
        <v>153</v>
      </c>
      <c r="C130" s="50">
        <v>133.5464760043528</v>
      </c>
      <c r="D130" s="50">
        <v>138.55054175081159</v>
      </c>
      <c r="E130" s="50">
        <v>142.18819240569175</v>
      </c>
      <c r="F130" s="50">
        <v>124.97820629994705</v>
      </c>
      <c r="G130" s="50">
        <v>114.80169656322417</v>
      </c>
      <c r="H130" s="50">
        <v>117.00454733885404</v>
      </c>
      <c r="I130" s="50">
        <v>129.87423157825251</v>
      </c>
      <c r="J130" s="50">
        <v>139.9341159798748</v>
      </c>
      <c r="K130" s="50">
        <v>183.64920974621785</v>
      </c>
      <c r="L130" s="50">
        <v>183.64920974621785</v>
      </c>
      <c r="M130" s="50">
        <v>218.27565447014982</v>
      </c>
      <c r="N130" s="50">
        <v>203.74417533588309</v>
      </c>
      <c r="O130" s="45">
        <v>203.74417533588309</v>
      </c>
      <c r="P130" s="40"/>
      <c r="Q130" s="44">
        <f t="shared" si="2"/>
        <v>114.80169656322417</v>
      </c>
      <c r="R130" s="45">
        <f t="shared" si="3"/>
        <v>218.27565447014982</v>
      </c>
      <c r="S130" s="41"/>
      <c r="T130" s="5"/>
      <c r="U130" s="5"/>
      <c r="V130" s="5"/>
    </row>
    <row r="131" spans="1:22" x14ac:dyDescent="0.25">
      <c r="A131" s="48">
        <v>122</v>
      </c>
      <c r="B131" s="49" t="s">
        <v>154</v>
      </c>
      <c r="C131" s="50">
        <v>114.75716708672353</v>
      </c>
      <c r="D131" s="50">
        <v>114.10745144565419</v>
      </c>
      <c r="E131" s="50">
        <v>115.49132932917392</v>
      </c>
      <c r="F131" s="50">
        <v>115.93782461698557</v>
      </c>
      <c r="G131" s="50">
        <v>114.6917128460134</v>
      </c>
      <c r="H131" s="50">
        <v>113.22559428920631</v>
      </c>
      <c r="I131" s="50">
        <v>116.82186483303492</v>
      </c>
      <c r="J131" s="50">
        <v>125.15411167821571</v>
      </c>
      <c r="K131" s="50">
        <v>126.95777730670092</v>
      </c>
      <c r="L131" s="50">
        <v>132.36977559289181</v>
      </c>
      <c r="M131" s="50">
        <v>131.1138610644376</v>
      </c>
      <c r="N131" s="50">
        <v>133.4007911277277</v>
      </c>
      <c r="O131" s="45">
        <v>129.14617586498514</v>
      </c>
      <c r="P131" s="40"/>
      <c r="Q131" s="44">
        <f t="shared" si="2"/>
        <v>113.22559428920631</v>
      </c>
      <c r="R131" s="45">
        <f t="shared" si="3"/>
        <v>133.4007911277277</v>
      </c>
      <c r="S131" s="41"/>
      <c r="T131" s="5"/>
      <c r="U131" s="5"/>
      <c r="V131" s="5"/>
    </row>
    <row r="132" spans="1:22" x14ac:dyDescent="0.25">
      <c r="A132" s="48">
        <v>123</v>
      </c>
      <c r="B132" s="49" t="s">
        <v>155</v>
      </c>
      <c r="C132" s="50">
        <v>0</v>
      </c>
      <c r="D132" s="50">
        <v>0</v>
      </c>
      <c r="E132" s="50">
        <v>0</v>
      </c>
      <c r="F132" s="50">
        <v>0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45">
        <v>0</v>
      </c>
      <c r="P132" s="40"/>
      <c r="Q132" s="44">
        <f t="shared" si="2"/>
        <v>0</v>
      </c>
      <c r="R132" s="45">
        <f t="shared" si="3"/>
        <v>0</v>
      </c>
      <c r="S132" s="41"/>
      <c r="T132" s="5"/>
      <c r="U132" s="5"/>
      <c r="V132" s="5"/>
    </row>
    <row r="133" spans="1:22" x14ac:dyDescent="0.25">
      <c r="A133" s="48">
        <v>124</v>
      </c>
      <c r="B133" s="49" t="s">
        <v>156</v>
      </c>
      <c r="C133" s="50">
        <v>0</v>
      </c>
      <c r="D133" s="50">
        <v>0</v>
      </c>
      <c r="E133" s="50">
        <v>0</v>
      </c>
      <c r="F133" s="50">
        <v>0</v>
      </c>
      <c r="G133" s="50">
        <v>0</v>
      </c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45">
        <v>0</v>
      </c>
      <c r="P133" s="40"/>
      <c r="Q133" s="44">
        <f t="shared" si="2"/>
        <v>0</v>
      </c>
      <c r="R133" s="45">
        <f t="shared" si="3"/>
        <v>0</v>
      </c>
      <c r="S133" s="41"/>
      <c r="T133" s="5"/>
      <c r="U133" s="5"/>
      <c r="V133" s="5"/>
    </row>
    <row r="134" spans="1:22" x14ac:dyDescent="0.25">
      <c r="A134" s="48">
        <v>125</v>
      </c>
      <c r="B134" s="49" t="s">
        <v>157</v>
      </c>
      <c r="C134" s="50">
        <v>125.89807433936195</v>
      </c>
      <c r="D134" s="50">
        <v>124.77190570489047</v>
      </c>
      <c r="E134" s="50">
        <v>132.91092073464418</v>
      </c>
      <c r="F134" s="50">
        <v>132.19816993883256</v>
      </c>
      <c r="G134" s="50">
        <v>132.71172311532524</v>
      </c>
      <c r="H134" s="50">
        <v>142.22077348466647</v>
      </c>
      <c r="I134" s="50">
        <v>148.21477334229726</v>
      </c>
      <c r="J134" s="50">
        <v>150.75289597312735</v>
      </c>
      <c r="K134" s="50">
        <v>148.43183154401359</v>
      </c>
      <c r="L134" s="50">
        <v>149.2121173530409</v>
      </c>
      <c r="M134" s="50">
        <v>154.90113065369511</v>
      </c>
      <c r="N134" s="50">
        <v>158.17045910853543</v>
      </c>
      <c r="O134" s="45">
        <v>162.17908501755633</v>
      </c>
      <c r="P134" s="40"/>
      <c r="Q134" s="44">
        <f t="shared" si="2"/>
        <v>132.19816993883256</v>
      </c>
      <c r="R134" s="45">
        <f t="shared" si="3"/>
        <v>158.17045910853543</v>
      </c>
      <c r="S134" s="41"/>
      <c r="T134" s="5"/>
      <c r="U134" s="5"/>
      <c r="V134" s="5"/>
    </row>
    <row r="135" spans="1:22" x14ac:dyDescent="0.25">
      <c r="A135" s="48">
        <v>126</v>
      </c>
      <c r="B135" s="49" t="s">
        <v>158</v>
      </c>
      <c r="C135" s="50">
        <v>149.13443024211904</v>
      </c>
      <c r="D135" s="50">
        <v>140.41185548152714</v>
      </c>
      <c r="E135" s="50">
        <v>156.50377116049299</v>
      </c>
      <c r="F135" s="50">
        <v>154.47837486841993</v>
      </c>
      <c r="G135" s="50">
        <v>0</v>
      </c>
      <c r="H135" s="50">
        <v>154.38448692238168</v>
      </c>
      <c r="I135" s="50">
        <v>0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45">
        <v>0</v>
      </c>
      <c r="P135" s="40"/>
      <c r="Q135" s="44">
        <f t="shared" si="2"/>
        <v>0</v>
      </c>
      <c r="R135" s="45">
        <f t="shared" si="3"/>
        <v>156.50377116049299</v>
      </c>
      <c r="S135" s="41"/>
      <c r="T135" s="5"/>
      <c r="U135" s="5"/>
      <c r="V135" s="5"/>
    </row>
    <row r="136" spans="1:22" x14ac:dyDescent="0.25">
      <c r="A136" s="48">
        <v>127</v>
      </c>
      <c r="B136" s="49" t="s">
        <v>159</v>
      </c>
      <c r="C136" s="50">
        <v>126.96668311888546</v>
      </c>
      <c r="D136" s="50">
        <v>130.59444471787467</v>
      </c>
      <c r="E136" s="50">
        <v>131.13899928042531</v>
      </c>
      <c r="F136" s="50">
        <v>137.8653370861432</v>
      </c>
      <c r="G136" s="50">
        <v>135.9599091775228</v>
      </c>
      <c r="H136" s="50">
        <v>135.02711274400383</v>
      </c>
      <c r="I136" s="50">
        <v>134.74574440965733</v>
      </c>
      <c r="J136" s="50">
        <v>134.46390678783106</v>
      </c>
      <c r="K136" s="50">
        <v>148.14920057094022</v>
      </c>
      <c r="L136" s="50">
        <v>142.03459829286703</v>
      </c>
      <c r="M136" s="50">
        <v>147.35143810437003</v>
      </c>
      <c r="N136" s="50">
        <v>146.90256283592521</v>
      </c>
      <c r="O136" s="45">
        <v>144.62134384712579</v>
      </c>
      <c r="P136" s="40"/>
      <c r="Q136" s="44">
        <f t="shared" si="2"/>
        <v>131.13899928042531</v>
      </c>
      <c r="R136" s="45">
        <f t="shared" si="3"/>
        <v>148.14920057094022</v>
      </c>
      <c r="S136" s="41"/>
      <c r="T136" s="5"/>
      <c r="U136" s="5"/>
      <c r="V136" s="5"/>
    </row>
    <row r="137" spans="1:22" x14ac:dyDescent="0.25">
      <c r="A137" s="48">
        <v>128</v>
      </c>
      <c r="B137" s="49" t="s">
        <v>160</v>
      </c>
      <c r="C137" s="50">
        <v>104.78057992543692</v>
      </c>
      <c r="D137" s="50">
        <v>100.33032274421652</v>
      </c>
      <c r="E137" s="50">
        <v>102.87060704064099</v>
      </c>
      <c r="F137" s="50">
        <v>100.38064669902278</v>
      </c>
      <c r="G137" s="50">
        <v>100</v>
      </c>
      <c r="H137" s="50">
        <v>100.5281198108609</v>
      </c>
      <c r="I137" s="50">
        <v>101.61529320388919</v>
      </c>
      <c r="J137" s="50">
        <v>102.14651737397895</v>
      </c>
      <c r="K137" s="50">
        <v>104.29387432669679</v>
      </c>
      <c r="L137" s="50">
        <v>105.08760718715354</v>
      </c>
      <c r="M137" s="50">
        <v>105.05368250755878</v>
      </c>
      <c r="N137" s="50">
        <v>107.13818544860972</v>
      </c>
      <c r="O137" s="45">
        <v>105.76651733906195</v>
      </c>
      <c r="P137" s="40"/>
      <c r="Q137" s="44">
        <f t="shared" si="2"/>
        <v>100</v>
      </c>
      <c r="R137" s="45">
        <f t="shared" si="3"/>
        <v>107.13818544860972</v>
      </c>
      <c r="S137" s="41"/>
      <c r="T137" s="5"/>
      <c r="U137" s="5"/>
      <c r="V137" s="5"/>
    </row>
    <row r="138" spans="1:22" x14ac:dyDescent="0.25">
      <c r="A138" s="48">
        <v>129</v>
      </c>
      <c r="B138" s="49" t="s">
        <v>161</v>
      </c>
      <c r="C138" s="50">
        <v>0</v>
      </c>
      <c r="D138" s="50">
        <v>0</v>
      </c>
      <c r="E138" s="50">
        <v>0</v>
      </c>
      <c r="F138" s="50">
        <v>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45">
        <v>0</v>
      </c>
      <c r="P138" s="40"/>
      <c r="Q138" s="44">
        <f t="shared" si="2"/>
        <v>0</v>
      </c>
      <c r="R138" s="45">
        <f t="shared" si="3"/>
        <v>0</v>
      </c>
      <c r="S138" s="41"/>
      <c r="T138" s="5"/>
      <c r="U138" s="5"/>
      <c r="V138" s="5"/>
    </row>
    <row r="139" spans="1:22" x14ac:dyDescent="0.25">
      <c r="A139" s="48">
        <v>130</v>
      </c>
      <c r="B139" s="49" t="s">
        <v>162</v>
      </c>
      <c r="C139" s="50">
        <v>0</v>
      </c>
      <c r="D139" s="50">
        <v>0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45">
        <v>0</v>
      </c>
      <c r="P139" s="40"/>
      <c r="Q139" s="44">
        <f t="shared" ref="Q139:Q202" si="4">MIN(E139:N139)</f>
        <v>0</v>
      </c>
      <c r="R139" s="45">
        <f t="shared" ref="R139:R202" si="5">MAX(E139:N139)</f>
        <v>0</v>
      </c>
      <c r="S139" s="41"/>
      <c r="T139" s="5"/>
      <c r="U139" s="5"/>
      <c r="V139" s="5"/>
    </row>
    <row r="140" spans="1:22" x14ac:dyDescent="0.25">
      <c r="A140" s="48">
        <v>131</v>
      </c>
      <c r="B140" s="49" t="s">
        <v>163</v>
      </c>
      <c r="C140" s="50">
        <v>118.50269921444595</v>
      </c>
      <c r="D140" s="50">
        <v>118.25245043154689</v>
      </c>
      <c r="E140" s="50">
        <v>113.30982778915875</v>
      </c>
      <c r="F140" s="50">
        <v>116.89111237503865</v>
      </c>
      <c r="G140" s="50">
        <v>118.66623203341855</v>
      </c>
      <c r="H140" s="50">
        <v>117.12460261481326</v>
      </c>
      <c r="I140" s="50">
        <v>120.18854674291836</v>
      </c>
      <c r="J140" s="50">
        <v>121.41743949355224</v>
      </c>
      <c r="K140" s="50">
        <v>122.68530214489178</v>
      </c>
      <c r="L140" s="50">
        <v>124.67311001944172</v>
      </c>
      <c r="M140" s="50">
        <v>125.93569327897727</v>
      </c>
      <c r="N140" s="50">
        <v>128.51351766594289</v>
      </c>
      <c r="O140" s="45">
        <v>132.54214150883996</v>
      </c>
      <c r="P140" s="40"/>
      <c r="Q140" s="44">
        <f t="shared" si="4"/>
        <v>113.30982778915875</v>
      </c>
      <c r="R140" s="45">
        <f t="shared" si="5"/>
        <v>128.51351766594289</v>
      </c>
      <c r="S140" s="41"/>
      <c r="T140" s="5"/>
      <c r="U140" s="5"/>
      <c r="V140" s="5"/>
    </row>
    <row r="141" spans="1:22" x14ac:dyDescent="0.25">
      <c r="A141" s="48">
        <v>132</v>
      </c>
      <c r="B141" s="49" t="s">
        <v>164</v>
      </c>
      <c r="C141" s="50">
        <v>0</v>
      </c>
      <c r="D141" s="50">
        <v>0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45">
        <v>0</v>
      </c>
      <c r="P141" s="40"/>
      <c r="Q141" s="44">
        <f t="shared" si="4"/>
        <v>0</v>
      </c>
      <c r="R141" s="45">
        <f t="shared" si="5"/>
        <v>0</v>
      </c>
      <c r="S141" s="41"/>
      <c r="T141" s="5"/>
      <c r="U141" s="5"/>
      <c r="V141" s="5"/>
    </row>
    <row r="142" spans="1:22" x14ac:dyDescent="0.25">
      <c r="A142" s="48">
        <v>133</v>
      </c>
      <c r="B142" s="49" t="s">
        <v>165</v>
      </c>
      <c r="C142" s="50">
        <v>113.9801110354375</v>
      </c>
      <c r="D142" s="50">
        <v>121.52295981441843</v>
      </c>
      <c r="E142" s="50">
        <v>116.16030137595527</v>
      </c>
      <c r="F142" s="50">
        <v>118.46831544589675</v>
      </c>
      <c r="G142" s="50">
        <v>121.0114596639809</v>
      </c>
      <c r="H142" s="50">
        <v>118.0186099209684</v>
      </c>
      <c r="I142" s="50">
        <v>119.07973863259113</v>
      </c>
      <c r="J142" s="50">
        <v>121.18191472093984</v>
      </c>
      <c r="K142" s="50">
        <v>126.6125980954231</v>
      </c>
      <c r="L142" s="50">
        <v>131.34051686962678</v>
      </c>
      <c r="M142" s="50">
        <v>124.90508975132595</v>
      </c>
      <c r="N142" s="50">
        <v>119.77351332522768</v>
      </c>
      <c r="O142" s="45">
        <v>117.41251061989459</v>
      </c>
      <c r="P142" s="40"/>
      <c r="Q142" s="44">
        <f t="shared" si="4"/>
        <v>116.16030137595527</v>
      </c>
      <c r="R142" s="45">
        <f t="shared" si="5"/>
        <v>131.34051686962678</v>
      </c>
      <c r="S142" s="41"/>
      <c r="T142" s="5"/>
      <c r="U142" s="5"/>
      <c r="V142" s="5"/>
    </row>
    <row r="143" spans="1:22" x14ac:dyDescent="0.25">
      <c r="A143" s="48">
        <v>134</v>
      </c>
      <c r="B143" s="49" t="s">
        <v>166</v>
      </c>
      <c r="C143" s="50">
        <v>0</v>
      </c>
      <c r="D143" s="50">
        <v>0</v>
      </c>
      <c r="E143" s="50">
        <v>0</v>
      </c>
      <c r="F143" s="50">
        <v>0</v>
      </c>
      <c r="G143" s="50">
        <v>0</v>
      </c>
      <c r="H143" s="50">
        <v>0</v>
      </c>
      <c r="I143" s="50">
        <v>0</v>
      </c>
      <c r="J143" s="50">
        <v>0</v>
      </c>
      <c r="K143" s="50">
        <v>0</v>
      </c>
      <c r="L143" s="50">
        <v>0</v>
      </c>
      <c r="M143" s="50">
        <v>0</v>
      </c>
      <c r="N143" s="50">
        <v>0</v>
      </c>
      <c r="O143" s="45">
        <v>0</v>
      </c>
      <c r="P143" s="40"/>
      <c r="Q143" s="44">
        <f t="shared" si="4"/>
        <v>0</v>
      </c>
      <c r="R143" s="45">
        <f t="shared" si="5"/>
        <v>0</v>
      </c>
      <c r="S143" s="41"/>
      <c r="T143" s="5"/>
      <c r="U143" s="5"/>
      <c r="V143" s="5"/>
    </row>
    <row r="144" spans="1:22" x14ac:dyDescent="0.25">
      <c r="A144" s="48">
        <v>135</v>
      </c>
      <c r="B144" s="49" t="s">
        <v>167</v>
      </c>
      <c r="C144" s="50">
        <v>137.82866293767623</v>
      </c>
      <c r="D144" s="50">
        <v>125.51393460802922</v>
      </c>
      <c r="E144" s="50">
        <v>131.14401794551031</v>
      </c>
      <c r="F144" s="50">
        <v>127.82274405183855</v>
      </c>
      <c r="G144" s="50">
        <v>136.55300712221646</v>
      </c>
      <c r="H144" s="50">
        <v>129.57439186427882</v>
      </c>
      <c r="I144" s="50">
        <v>141.23085963891359</v>
      </c>
      <c r="J144" s="50">
        <v>146.35236044039775</v>
      </c>
      <c r="K144" s="50">
        <v>160.79173285038183</v>
      </c>
      <c r="L144" s="50">
        <v>161.15130356065097</v>
      </c>
      <c r="M144" s="50">
        <v>154.28276318746401</v>
      </c>
      <c r="N144" s="50">
        <v>152.22695084855678</v>
      </c>
      <c r="O144" s="45">
        <v>156.59096034385331</v>
      </c>
      <c r="P144" s="40"/>
      <c r="Q144" s="44">
        <f t="shared" si="4"/>
        <v>127.82274405183855</v>
      </c>
      <c r="R144" s="45">
        <f t="shared" si="5"/>
        <v>161.15130356065097</v>
      </c>
      <c r="S144" s="41"/>
      <c r="T144" s="5"/>
      <c r="U144" s="5"/>
      <c r="V144" s="5"/>
    </row>
    <row r="145" spans="1:22" x14ac:dyDescent="0.25">
      <c r="A145" s="48">
        <v>136</v>
      </c>
      <c r="B145" s="49" t="s">
        <v>168</v>
      </c>
      <c r="C145" s="50">
        <v>118.57600126162818</v>
      </c>
      <c r="D145" s="50">
        <v>121.33180566050406</v>
      </c>
      <c r="E145" s="50">
        <v>135.23549279523942</v>
      </c>
      <c r="F145" s="50">
        <v>124.2318066237606</v>
      </c>
      <c r="G145" s="50">
        <v>119.71571301737099</v>
      </c>
      <c r="H145" s="50">
        <v>133.7021126537453</v>
      </c>
      <c r="I145" s="50">
        <v>128.60831409574305</v>
      </c>
      <c r="J145" s="50">
        <v>130.1466327078505</v>
      </c>
      <c r="K145" s="50">
        <v>130.90183780008104</v>
      </c>
      <c r="L145" s="50">
        <v>132.80603287756807</v>
      </c>
      <c r="M145" s="50">
        <v>132.90588014232873</v>
      </c>
      <c r="N145" s="50">
        <v>131.77617768364854</v>
      </c>
      <c r="O145" s="45">
        <v>129.82373437638608</v>
      </c>
      <c r="P145" s="40"/>
      <c r="Q145" s="44">
        <f t="shared" si="4"/>
        <v>119.71571301737099</v>
      </c>
      <c r="R145" s="45">
        <f t="shared" si="5"/>
        <v>135.23549279523942</v>
      </c>
      <c r="S145" s="41"/>
      <c r="T145" s="5"/>
      <c r="U145" s="5"/>
      <c r="V145" s="5"/>
    </row>
    <row r="146" spans="1:22" x14ac:dyDescent="0.25">
      <c r="A146" s="48">
        <v>137</v>
      </c>
      <c r="B146" s="49" t="s">
        <v>169</v>
      </c>
      <c r="C146" s="50">
        <v>100.82240035437557</v>
      </c>
      <c r="D146" s="50">
        <v>100.00005158415151</v>
      </c>
      <c r="E146" s="50">
        <v>106.85176954749703</v>
      </c>
      <c r="F146" s="50">
        <v>103.950829374702</v>
      </c>
      <c r="G146" s="50">
        <v>105.18705511177353</v>
      </c>
      <c r="H146" s="50">
        <v>104.40873445991869</v>
      </c>
      <c r="I146" s="50">
        <v>102.10366200834295</v>
      </c>
      <c r="J146" s="50">
        <v>101.42697075949938</v>
      </c>
      <c r="K146" s="50">
        <v>101.840586627467</v>
      </c>
      <c r="L146" s="50">
        <v>100.16600999752472</v>
      </c>
      <c r="M146" s="50">
        <v>100.13010170084446</v>
      </c>
      <c r="N146" s="50">
        <v>99.277510489415846</v>
      </c>
      <c r="O146" s="45">
        <v>99.531184574752174</v>
      </c>
      <c r="P146" s="40"/>
      <c r="Q146" s="44">
        <f t="shared" si="4"/>
        <v>99.277510489415846</v>
      </c>
      <c r="R146" s="45">
        <f t="shared" si="5"/>
        <v>106.85176954749703</v>
      </c>
      <c r="S146" s="41"/>
      <c r="T146" s="5"/>
      <c r="U146" s="5"/>
      <c r="V146" s="5"/>
    </row>
    <row r="147" spans="1:22" x14ac:dyDescent="0.25">
      <c r="A147" s="48">
        <v>138</v>
      </c>
      <c r="B147" s="49" t="s">
        <v>170</v>
      </c>
      <c r="C147" s="50">
        <v>125.04777831908748</v>
      </c>
      <c r="D147" s="50">
        <v>113.27656848328085</v>
      </c>
      <c r="E147" s="50">
        <v>119.82490533585715</v>
      </c>
      <c r="F147" s="50">
        <v>117.41031859771221</v>
      </c>
      <c r="G147" s="50">
        <v>114.26551081310122</v>
      </c>
      <c r="H147" s="50">
        <v>115.99930100755759</v>
      </c>
      <c r="I147" s="50">
        <v>119.28081279310227</v>
      </c>
      <c r="J147" s="50">
        <v>125.37629002083011</v>
      </c>
      <c r="K147" s="50">
        <v>133.39838178677118</v>
      </c>
      <c r="L147" s="50">
        <v>143.62745174044696</v>
      </c>
      <c r="M147" s="50">
        <v>141.46322346846969</v>
      </c>
      <c r="N147" s="50">
        <v>152.19708033265522</v>
      </c>
      <c r="O147" s="45">
        <v>153.71994633485789</v>
      </c>
      <c r="P147" s="40"/>
      <c r="Q147" s="44">
        <f t="shared" si="4"/>
        <v>114.26551081310122</v>
      </c>
      <c r="R147" s="45">
        <f t="shared" si="5"/>
        <v>152.19708033265522</v>
      </c>
      <c r="S147" s="41"/>
      <c r="T147" s="5"/>
      <c r="U147" s="5"/>
      <c r="V147" s="5"/>
    </row>
    <row r="148" spans="1:22" x14ac:dyDescent="0.25">
      <c r="A148" s="48">
        <v>139</v>
      </c>
      <c r="B148" s="49" t="s">
        <v>171</v>
      </c>
      <c r="C148" s="50">
        <v>124.48166351511966</v>
      </c>
      <c r="D148" s="50">
        <v>120.63215538868508</v>
      </c>
      <c r="E148" s="50">
        <v>126.78184007023279</v>
      </c>
      <c r="F148" s="50">
        <v>124.96712814982746</v>
      </c>
      <c r="G148" s="50">
        <v>122.25082052639804</v>
      </c>
      <c r="H148" s="50">
        <v>126.02741163203265</v>
      </c>
      <c r="I148" s="50">
        <v>128.3681954868083</v>
      </c>
      <c r="J148" s="50">
        <v>128.60160609940451</v>
      </c>
      <c r="K148" s="50">
        <v>134.23499299152496</v>
      </c>
      <c r="L148" s="50">
        <v>139.88940341861357</v>
      </c>
      <c r="M148" s="50">
        <v>134.62360910158421</v>
      </c>
      <c r="N148" s="50">
        <v>133.14815170488166</v>
      </c>
      <c r="O148" s="45">
        <v>134.48724328395653</v>
      </c>
      <c r="P148" s="40"/>
      <c r="Q148" s="44">
        <f t="shared" si="4"/>
        <v>122.25082052639804</v>
      </c>
      <c r="R148" s="45">
        <f t="shared" si="5"/>
        <v>139.88940341861357</v>
      </c>
      <c r="S148" s="41"/>
      <c r="T148" s="5"/>
      <c r="U148" s="5"/>
      <c r="V148" s="5"/>
    </row>
    <row r="149" spans="1:22" x14ac:dyDescent="0.25">
      <c r="A149" s="48">
        <v>140</v>
      </c>
      <c r="B149" s="49" t="s">
        <v>172</v>
      </c>
      <c r="C149" s="50">
        <v>0</v>
      </c>
      <c r="D149" s="50">
        <v>0</v>
      </c>
      <c r="E149" s="50">
        <v>0</v>
      </c>
      <c r="F149" s="50">
        <v>0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50">
        <v>0</v>
      </c>
      <c r="N149" s="50">
        <v>0</v>
      </c>
      <c r="O149" s="45">
        <v>0</v>
      </c>
      <c r="P149" s="40"/>
      <c r="Q149" s="44">
        <f t="shared" si="4"/>
        <v>0</v>
      </c>
      <c r="R149" s="45">
        <f t="shared" si="5"/>
        <v>0</v>
      </c>
      <c r="S149" s="41"/>
      <c r="T149" s="5"/>
      <c r="U149" s="5"/>
      <c r="V149" s="5"/>
    </row>
    <row r="150" spans="1:22" x14ac:dyDescent="0.25">
      <c r="A150" s="48">
        <v>141</v>
      </c>
      <c r="B150" s="49" t="s">
        <v>173</v>
      </c>
      <c r="C150" s="50">
        <v>131.41331944440557</v>
      </c>
      <c r="D150" s="50">
        <v>134.54501608765085</v>
      </c>
      <c r="E150" s="50">
        <v>136.9517025330851</v>
      </c>
      <c r="F150" s="50">
        <v>141.60765068531865</v>
      </c>
      <c r="G150" s="50">
        <v>143.34094983472255</v>
      </c>
      <c r="H150" s="50">
        <v>146.21566024128589</v>
      </c>
      <c r="I150" s="50">
        <v>144.61930946425002</v>
      </c>
      <c r="J150" s="50">
        <v>147.64039653735421</v>
      </c>
      <c r="K150" s="50">
        <v>157.27824581330233</v>
      </c>
      <c r="L150" s="50">
        <v>146.84604014260057</v>
      </c>
      <c r="M150" s="50">
        <v>144.55527753401753</v>
      </c>
      <c r="N150" s="50">
        <v>148.23863780698451</v>
      </c>
      <c r="O150" s="45">
        <v>144.85490966992225</v>
      </c>
      <c r="P150" s="40"/>
      <c r="Q150" s="44">
        <f t="shared" si="4"/>
        <v>136.9517025330851</v>
      </c>
      <c r="R150" s="45">
        <f t="shared" si="5"/>
        <v>157.27824581330233</v>
      </c>
      <c r="S150" s="41"/>
      <c r="T150" s="5"/>
      <c r="U150" s="5"/>
      <c r="V150" s="5"/>
    </row>
    <row r="151" spans="1:22" x14ac:dyDescent="0.25">
      <c r="A151" s="48">
        <v>142</v>
      </c>
      <c r="B151" s="49" t="s">
        <v>174</v>
      </c>
      <c r="C151" s="50">
        <v>131.37633040538293</v>
      </c>
      <c r="D151" s="50">
        <v>118.52962814423206</v>
      </c>
      <c r="E151" s="50">
        <v>132.4779099814441</v>
      </c>
      <c r="F151" s="50">
        <v>134.70341509639539</v>
      </c>
      <c r="G151" s="50">
        <v>139.53153584223452</v>
      </c>
      <c r="H151" s="50">
        <v>148.89862973703322</v>
      </c>
      <c r="I151" s="50">
        <v>152.0708884423743</v>
      </c>
      <c r="J151" s="50">
        <v>155.15712290091903</v>
      </c>
      <c r="K151" s="50">
        <v>164.85949291587772</v>
      </c>
      <c r="L151" s="50">
        <v>173.14407916140172</v>
      </c>
      <c r="M151" s="50">
        <v>177.33878611237353</v>
      </c>
      <c r="N151" s="50">
        <v>173.56957341850872</v>
      </c>
      <c r="O151" s="45">
        <v>179.30664450318912</v>
      </c>
      <c r="P151" s="40"/>
      <c r="Q151" s="44">
        <f t="shared" si="4"/>
        <v>132.4779099814441</v>
      </c>
      <c r="R151" s="45">
        <f t="shared" si="5"/>
        <v>177.33878611237353</v>
      </c>
      <c r="S151" s="41"/>
      <c r="T151" s="5"/>
      <c r="U151" s="5"/>
      <c r="V151" s="5"/>
    </row>
    <row r="152" spans="1:22" x14ac:dyDescent="0.25">
      <c r="A152" s="48">
        <v>143</v>
      </c>
      <c r="B152" s="49" t="s">
        <v>175</v>
      </c>
      <c r="C152" s="50">
        <v>0</v>
      </c>
      <c r="D152" s="50">
        <v>0</v>
      </c>
      <c r="E152" s="50">
        <v>0</v>
      </c>
      <c r="F152" s="50">
        <v>0</v>
      </c>
      <c r="G152" s="50">
        <v>0</v>
      </c>
      <c r="H152" s="50">
        <v>0</v>
      </c>
      <c r="I152" s="50">
        <v>0</v>
      </c>
      <c r="J152" s="50">
        <v>0</v>
      </c>
      <c r="K152" s="50">
        <v>0</v>
      </c>
      <c r="L152" s="50">
        <v>0</v>
      </c>
      <c r="M152" s="50">
        <v>0</v>
      </c>
      <c r="N152" s="50">
        <v>0</v>
      </c>
      <c r="O152" s="45">
        <v>0</v>
      </c>
      <c r="P152" s="40"/>
      <c r="Q152" s="44">
        <f t="shared" si="4"/>
        <v>0</v>
      </c>
      <c r="R152" s="45">
        <f t="shared" si="5"/>
        <v>0</v>
      </c>
      <c r="S152" s="41"/>
      <c r="T152" s="5"/>
      <c r="U152" s="5"/>
      <c r="V152" s="5"/>
    </row>
    <row r="153" spans="1:22" x14ac:dyDescent="0.25">
      <c r="A153" s="48">
        <v>144</v>
      </c>
      <c r="B153" s="49" t="s">
        <v>176</v>
      </c>
      <c r="C153" s="50">
        <v>117.00315721253975</v>
      </c>
      <c r="D153" s="50">
        <v>114.70440321492721</v>
      </c>
      <c r="E153" s="50">
        <v>116.99519171516084</v>
      </c>
      <c r="F153" s="50">
        <v>117.48851890020886</v>
      </c>
      <c r="G153" s="50">
        <v>119.45051993450441</v>
      </c>
      <c r="H153" s="50">
        <v>118.50273149486483</v>
      </c>
      <c r="I153" s="50">
        <v>125.98673329918795</v>
      </c>
      <c r="J153" s="50">
        <v>141.37119626946532</v>
      </c>
      <c r="K153" s="50">
        <v>147.34407749699085</v>
      </c>
      <c r="L153" s="50">
        <v>150.6938890000124</v>
      </c>
      <c r="M153" s="50">
        <v>156.53122720611032</v>
      </c>
      <c r="N153" s="50">
        <v>157.99085317612494</v>
      </c>
      <c r="O153" s="45">
        <v>163.01452048892759</v>
      </c>
      <c r="P153" s="40"/>
      <c r="Q153" s="44">
        <f t="shared" si="4"/>
        <v>116.99519171516084</v>
      </c>
      <c r="R153" s="45">
        <f t="shared" si="5"/>
        <v>157.99085317612494</v>
      </c>
      <c r="S153" s="41"/>
      <c r="T153" s="5"/>
      <c r="U153" s="5"/>
      <c r="V153" s="5"/>
    </row>
    <row r="154" spans="1:22" x14ac:dyDescent="0.25">
      <c r="A154" s="48">
        <v>145</v>
      </c>
      <c r="B154" s="49" t="s">
        <v>177</v>
      </c>
      <c r="C154" s="50">
        <v>113.64607168409302</v>
      </c>
      <c r="D154" s="50">
        <v>104.48414116976639</v>
      </c>
      <c r="E154" s="50">
        <v>103.1782304550634</v>
      </c>
      <c r="F154" s="50">
        <v>108.60610482799822</v>
      </c>
      <c r="G154" s="50">
        <v>110.76261827999372</v>
      </c>
      <c r="H154" s="50">
        <v>111.61113904728599</v>
      </c>
      <c r="I154" s="50">
        <v>113.82246333141757</v>
      </c>
      <c r="J154" s="50">
        <v>126.08827673190719</v>
      </c>
      <c r="K154" s="50">
        <v>124.70144486677901</v>
      </c>
      <c r="L154" s="50">
        <v>130.32176112087845</v>
      </c>
      <c r="M154" s="50">
        <v>130.6249736277762</v>
      </c>
      <c r="N154" s="50">
        <v>126.43030425620852</v>
      </c>
      <c r="O154" s="45">
        <v>121.80688436702312</v>
      </c>
      <c r="P154" s="40"/>
      <c r="Q154" s="44">
        <f t="shared" si="4"/>
        <v>103.1782304550634</v>
      </c>
      <c r="R154" s="45">
        <f t="shared" si="5"/>
        <v>130.6249736277762</v>
      </c>
      <c r="S154" s="41"/>
      <c r="T154" s="5"/>
      <c r="U154" s="5"/>
      <c r="V154" s="5"/>
    </row>
    <row r="155" spans="1:22" x14ac:dyDescent="0.25">
      <c r="A155" s="48">
        <v>146</v>
      </c>
      <c r="B155" s="49" t="s">
        <v>178</v>
      </c>
      <c r="C155" s="50">
        <v>127.02054155979239</v>
      </c>
      <c r="D155" s="50">
        <v>112.46034224622869</v>
      </c>
      <c r="E155" s="50">
        <v>114.43880329831026</v>
      </c>
      <c r="F155" s="50">
        <v>0</v>
      </c>
      <c r="G155" s="50">
        <v>114.1441600924131</v>
      </c>
      <c r="H155" s="50">
        <v>0</v>
      </c>
      <c r="I155" s="50">
        <v>0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45">
        <v>0</v>
      </c>
      <c r="P155" s="40"/>
      <c r="Q155" s="44">
        <f t="shared" si="4"/>
        <v>0</v>
      </c>
      <c r="R155" s="45">
        <f t="shared" si="5"/>
        <v>114.43880329831026</v>
      </c>
      <c r="S155" s="41"/>
      <c r="T155" s="5"/>
      <c r="U155" s="5"/>
      <c r="V155" s="5"/>
    </row>
    <row r="156" spans="1:22" x14ac:dyDescent="0.25">
      <c r="A156" s="48">
        <v>147</v>
      </c>
      <c r="B156" s="49" t="s">
        <v>179</v>
      </c>
      <c r="C156" s="50">
        <v>0</v>
      </c>
      <c r="D156" s="50">
        <v>0</v>
      </c>
      <c r="E156" s="50">
        <v>0</v>
      </c>
      <c r="F156" s="50">
        <v>0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45">
        <v>0</v>
      </c>
      <c r="P156" s="40"/>
      <c r="Q156" s="44">
        <f t="shared" si="4"/>
        <v>0</v>
      </c>
      <c r="R156" s="45">
        <f t="shared" si="5"/>
        <v>0</v>
      </c>
      <c r="S156" s="41"/>
      <c r="T156" s="5"/>
      <c r="U156" s="5"/>
      <c r="V156" s="5"/>
    </row>
    <row r="157" spans="1:22" x14ac:dyDescent="0.25">
      <c r="A157" s="48">
        <v>148</v>
      </c>
      <c r="B157" s="49" t="s">
        <v>180</v>
      </c>
      <c r="C157" s="50">
        <v>121.10939675480641</v>
      </c>
      <c r="D157" s="50">
        <v>144.20799945615056</v>
      </c>
      <c r="E157" s="50">
        <v>158.05627469998603</v>
      </c>
      <c r="F157" s="50">
        <v>152.01221907463886</v>
      </c>
      <c r="G157" s="50">
        <v>150.50599682652339</v>
      </c>
      <c r="H157" s="50">
        <v>157.47343100147586</v>
      </c>
      <c r="I157" s="50">
        <v>188.24957728818617</v>
      </c>
      <c r="J157" s="50">
        <v>161.09283425987044</v>
      </c>
      <c r="K157" s="50">
        <v>182.66223227851975</v>
      </c>
      <c r="L157" s="50">
        <v>181.62861655693513</v>
      </c>
      <c r="M157" s="50">
        <v>0</v>
      </c>
      <c r="N157" s="50">
        <v>0</v>
      </c>
      <c r="O157" s="45">
        <v>0</v>
      </c>
      <c r="P157" s="40"/>
      <c r="Q157" s="44">
        <f t="shared" si="4"/>
        <v>0</v>
      </c>
      <c r="R157" s="45">
        <f t="shared" si="5"/>
        <v>188.24957728818617</v>
      </c>
      <c r="S157" s="41"/>
      <c r="T157" s="5"/>
      <c r="U157" s="5"/>
      <c r="V157" s="5"/>
    </row>
    <row r="158" spans="1:22" x14ac:dyDescent="0.25">
      <c r="A158" s="48">
        <v>149</v>
      </c>
      <c r="B158" s="49" t="s">
        <v>181</v>
      </c>
      <c r="C158" s="50">
        <v>100</v>
      </c>
      <c r="D158" s="50">
        <v>102.19408074073655</v>
      </c>
      <c r="E158" s="50">
        <v>102.10196250432608</v>
      </c>
      <c r="F158" s="50">
        <v>100</v>
      </c>
      <c r="G158" s="50">
        <v>100</v>
      </c>
      <c r="H158" s="50">
        <v>101.04148489849858</v>
      </c>
      <c r="I158" s="50">
        <v>100.34888433159736</v>
      </c>
      <c r="J158" s="50">
        <v>99.962637892032461</v>
      </c>
      <c r="K158" s="50">
        <v>100.57483478130105</v>
      </c>
      <c r="L158" s="50">
        <v>100.11937229101046</v>
      </c>
      <c r="M158" s="50">
        <v>101.48226867187498</v>
      </c>
      <c r="N158" s="50">
        <v>99.252247305814322</v>
      </c>
      <c r="O158" s="45">
        <v>103.69567011110649</v>
      </c>
      <c r="P158" s="40"/>
      <c r="Q158" s="44">
        <f t="shared" si="4"/>
        <v>99.252247305814322</v>
      </c>
      <c r="R158" s="45">
        <f t="shared" si="5"/>
        <v>102.10196250432608</v>
      </c>
      <c r="S158" s="41"/>
      <c r="T158" s="5"/>
      <c r="U158" s="5"/>
      <c r="V158" s="5"/>
    </row>
    <row r="159" spans="1:22" x14ac:dyDescent="0.25">
      <c r="A159" s="48">
        <v>150</v>
      </c>
      <c r="B159" s="49" t="s">
        <v>182</v>
      </c>
      <c r="C159" s="50">
        <v>143.74728695796205</v>
      </c>
      <c r="D159" s="50">
        <v>143.14162970024552</v>
      </c>
      <c r="E159" s="50">
        <v>138.80754533010915</v>
      </c>
      <c r="F159" s="50">
        <v>140.16227053962351</v>
      </c>
      <c r="G159" s="50">
        <v>143.45486893247207</v>
      </c>
      <c r="H159" s="50">
        <v>151.79437099887295</v>
      </c>
      <c r="I159" s="50">
        <v>156.92435179737228</v>
      </c>
      <c r="J159" s="50">
        <v>171.69333610853442</v>
      </c>
      <c r="K159" s="50">
        <v>169.85618356284544</v>
      </c>
      <c r="L159" s="50">
        <v>165.67711645811903</v>
      </c>
      <c r="M159" s="50">
        <v>169.86969867131057</v>
      </c>
      <c r="N159" s="50">
        <v>160.80437040195838</v>
      </c>
      <c r="O159" s="45">
        <v>166.2180437903329</v>
      </c>
      <c r="P159" s="40"/>
      <c r="Q159" s="44">
        <f t="shared" si="4"/>
        <v>138.80754533010915</v>
      </c>
      <c r="R159" s="45">
        <f t="shared" si="5"/>
        <v>171.69333610853442</v>
      </c>
      <c r="S159" s="41"/>
      <c r="T159" s="5"/>
      <c r="U159" s="5"/>
      <c r="V159" s="5"/>
    </row>
    <row r="160" spans="1:22" x14ac:dyDescent="0.25">
      <c r="A160" s="48">
        <v>151</v>
      </c>
      <c r="B160" s="49" t="s">
        <v>183</v>
      </c>
      <c r="C160" s="50">
        <v>107.53271058942342</v>
      </c>
      <c r="D160" s="50">
        <v>105.13209748603909</v>
      </c>
      <c r="E160" s="50">
        <v>112.04448649797752</v>
      </c>
      <c r="F160" s="50">
        <v>100.78282104952147</v>
      </c>
      <c r="G160" s="50">
        <v>103.78641068275304</v>
      </c>
      <c r="H160" s="50">
        <v>104.47127613318688</v>
      </c>
      <c r="I160" s="50">
        <v>109.73101104825962</v>
      </c>
      <c r="J160" s="50">
        <v>112.31249484908076</v>
      </c>
      <c r="K160" s="50">
        <v>118.81803697824506</v>
      </c>
      <c r="L160" s="50">
        <v>121.38489941988317</v>
      </c>
      <c r="M160" s="50">
        <v>115.9778872697843</v>
      </c>
      <c r="N160" s="50">
        <v>115.23718273805612</v>
      </c>
      <c r="O160" s="45">
        <v>111.66906264155313</v>
      </c>
      <c r="P160" s="40"/>
      <c r="Q160" s="44">
        <f t="shared" si="4"/>
        <v>100.78282104952147</v>
      </c>
      <c r="R160" s="45">
        <f t="shared" si="5"/>
        <v>121.38489941988317</v>
      </c>
      <c r="S160" s="41"/>
      <c r="T160" s="5"/>
      <c r="U160" s="5"/>
      <c r="V160" s="5"/>
    </row>
    <row r="161" spans="1:22" x14ac:dyDescent="0.25">
      <c r="A161" s="48">
        <v>152</v>
      </c>
      <c r="B161" s="49" t="s">
        <v>184</v>
      </c>
      <c r="C161" s="50">
        <v>174.88233149028406</v>
      </c>
      <c r="D161" s="50">
        <v>180.19035041540889</v>
      </c>
      <c r="E161" s="50">
        <v>181.96873677055353</v>
      </c>
      <c r="F161" s="50">
        <v>186.3704890595202</v>
      </c>
      <c r="G161" s="50">
        <v>183.00688203471543</v>
      </c>
      <c r="H161" s="50">
        <v>196.92782476979494</v>
      </c>
      <c r="I161" s="50">
        <v>202.58152866473881</v>
      </c>
      <c r="J161" s="50">
        <v>228.51941439200112</v>
      </c>
      <c r="K161" s="50">
        <v>235.1729287494741</v>
      </c>
      <c r="L161" s="50">
        <v>236.88017439810443</v>
      </c>
      <c r="M161" s="50">
        <v>238.58922078525882</v>
      </c>
      <c r="N161" s="50">
        <v>243.30008321161526</v>
      </c>
      <c r="O161" s="45">
        <v>233.11545006763731</v>
      </c>
      <c r="P161" s="40"/>
      <c r="Q161" s="44">
        <f t="shared" si="4"/>
        <v>181.96873677055353</v>
      </c>
      <c r="R161" s="45">
        <f t="shared" si="5"/>
        <v>243.30008321161526</v>
      </c>
      <c r="S161" s="41"/>
      <c r="T161" s="5"/>
      <c r="U161" s="5"/>
      <c r="V161" s="5"/>
    </row>
    <row r="162" spans="1:22" x14ac:dyDescent="0.25">
      <c r="A162" s="48">
        <v>153</v>
      </c>
      <c r="B162" s="49" t="s">
        <v>185</v>
      </c>
      <c r="C162" s="50">
        <v>100.16440999394564</v>
      </c>
      <c r="D162" s="50">
        <v>102.99358201091715</v>
      </c>
      <c r="E162" s="50">
        <v>103.33629618995677</v>
      </c>
      <c r="F162" s="50">
        <v>100.61707872236532</v>
      </c>
      <c r="G162" s="50">
        <v>100.37142529609673</v>
      </c>
      <c r="H162" s="50">
        <v>101.2370537093116</v>
      </c>
      <c r="I162" s="50">
        <v>101.29105249131922</v>
      </c>
      <c r="J162" s="50">
        <v>101.56604884600449</v>
      </c>
      <c r="K162" s="50">
        <v>102.61070476227796</v>
      </c>
      <c r="L162" s="50">
        <v>105.29114346768542</v>
      </c>
      <c r="M162" s="50">
        <v>102.62168580227207</v>
      </c>
      <c r="N162" s="50">
        <v>100.77138685812719</v>
      </c>
      <c r="O162" s="45">
        <v>101.69112752109721</v>
      </c>
      <c r="P162" s="40"/>
      <c r="Q162" s="44">
        <f t="shared" si="4"/>
        <v>100.37142529609673</v>
      </c>
      <c r="R162" s="45">
        <f t="shared" si="5"/>
        <v>105.29114346768542</v>
      </c>
      <c r="S162" s="41"/>
      <c r="T162" s="5"/>
      <c r="U162" s="5"/>
      <c r="V162" s="5"/>
    </row>
    <row r="163" spans="1:22" x14ac:dyDescent="0.25">
      <c r="A163" s="48">
        <v>154</v>
      </c>
      <c r="B163" s="49" t="s">
        <v>186</v>
      </c>
      <c r="C163" s="50">
        <v>185.64297882506102</v>
      </c>
      <c r="D163" s="50">
        <v>198.63390632786894</v>
      </c>
      <c r="E163" s="50">
        <v>184.64049711136775</v>
      </c>
      <c r="F163" s="50">
        <v>191.7718223549569</v>
      </c>
      <c r="G163" s="50">
        <v>208.76339311183335</v>
      </c>
      <c r="H163" s="50">
        <v>197.14942830636068</v>
      </c>
      <c r="I163" s="50">
        <v>229.73765184594791</v>
      </c>
      <c r="J163" s="50">
        <v>230.21501260224602</v>
      </c>
      <c r="K163" s="50">
        <v>219.54358612541625</v>
      </c>
      <c r="L163" s="50">
        <v>200.75372120084984</v>
      </c>
      <c r="M163" s="50">
        <v>224.78442402435888</v>
      </c>
      <c r="N163" s="50">
        <v>229.50720584999863</v>
      </c>
      <c r="O163" s="45">
        <v>224.96460312750784</v>
      </c>
      <c r="P163" s="40"/>
      <c r="Q163" s="44">
        <f t="shared" si="4"/>
        <v>184.64049711136775</v>
      </c>
      <c r="R163" s="45">
        <f t="shared" si="5"/>
        <v>230.21501260224602</v>
      </c>
      <c r="S163" s="41"/>
      <c r="T163" s="5"/>
      <c r="U163" s="5"/>
      <c r="V163" s="5"/>
    </row>
    <row r="164" spans="1:22" x14ac:dyDescent="0.25">
      <c r="A164" s="48">
        <v>155</v>
      </c>
      <c r="B164" s="49" t="s">
        <v>187</v>
      </c>
      <c r="C164" s="50">
        <v>161.45731483503556</v>
      </c>
      <c r="D164" s="50">
        <v>160.47214184030631</v>
      </c>
      <c r="E164" s="50">
        <v>171.61505204226083</v>
      </c>
      <c r="F164" s="50">
        <v>166.77197454674746</v>
      </c>
      <c r="G164" s="50">
        <v>161.37752968746503</v>
      </c>
      <c r="H164" s="50">
        <v>160.90584076517561</v>
      </c>
      <c r="I164" s="50">
        <v>166.15409199996117</v>
      </c>
      <c r="J164" s="50">
        <v>168.80811250120286</v>
      </c>
      <c r="K164" s="50">
        <v>169.84946107743957</v>
      </c>
      <c r="L164" s="50">
        <v>166.19129174547902</v>
      </c>
      <c r="M164" s="50">
        <v>169.97105182986812</v>
      </c>
      <c r="N164" s="50">
        <v>166.61641963869158</v>
      </c>
      <c r="O164" s="45">
        <v>169.95513955046582</v>
      </c>
      <c r="P164" s="40"/>
      <c r="Q164" s="44">
        <f t="shared" si="4"/>
        <v>160.90584076517561</v>
      </c>
      <c r="R164" s="45">
        <f t="shared" si="5"/>
        <v>171.61505204226083</v>
      </c>
      <c r="S164" s="41"/>
      <c r="T164" s="5"/>
      <c r="U164" s="5"/>
      <c r="V164" s="5"/>
    </row>
    <row r="165" spans="1:22" x14ac:dyDescent="0.25">
      <c r="A165" s="48">
        <v>156</v>
      </c>
      <c r="B165" s="49" t="s">
        <v>188</v>
      </c>
      <c r="C165" s="50">
        <v>0</v>
      </c>
      <c r="D165" s="50">
        <v>0</v>
      </c>
      <c r="E165" s="50">
        <v>0</v>
      </c>
      <c r="F165" s="50">
        <v>0</v>
      </c>
      <c r="G165" s="50">
        <v>0</v>
      </c>
      <c r="H165" s="50">
        <v>0</v>
      </c>
      <c r="I165" s="50">
        <v>0</v>
      </c>
      <c r="J165" s="50">
        <v>0</v>
      </c>
      <c r="K165" s="50">
        <v>0</v>
      </c>
      <c r="L165" s="50">
        <v>0</v>
      </c>
      <c r="M165" s="50">
        <v>0</v>
      </c>
      <c r="N165" s="50">
        <v>0</v>
      </c>
      <c r="O165" s="45">
        <v>0</v>
      </c>
      <c r="P165" s="40"/>
      <c r="Q165" s="44">
        <f t="shared" si="4"/>
        <v>0</v>
      </c>
      <c r="R165" s="45">
        <f t="shared" si="5"/>
        <v>0</v>
      </c>
      <c r="S165" s="41"/>
      <c r="T165" s="5"/>
      <c r="U165" s="5"/>
      <c r="V165" s="5"/>
    </row>
    <row r="166" spans="1:22" x14ac:dyDescent="0.25">
      <c r="A166" s="48">
        <v>157</v>
      </c>
      <c r="B166" s="49" t="s">
        <v>189</v>
      </c>
      <c r="C166" s="50">
        <v>192.86464482999878</v>
      </c>
      <c r="D166" s="50">
        <v>188.65384716044809</v>
      </c>
      <c r="E166" s="50">
        <v>197.86266546663751</v>
      </c>
      <c r="F166" s="50">
        <v>208.71445547220046</v>
      </c>
      <c r="G166" s="50">
        <v>213.28981096679337</v>
      </c>
      <c r="H166" s="50">
        <v>197.72892725962211</v>
      </c>
      <c r="I166" s="50">
        <v>213.6077993465567</v>
      </c>
      <c r="J166" s="50">
        <v>219.70508810170602</v>
      </c>
      <c r="K166" s="50">
        <v>211.18659437905288</v>
      </c>
      <c r="L166" s="50">
        <v>212.01086047352112</v>
      </c>
      <c r="M166" s="50">
        <v>219.05650389208503</v>
      </c>
      <c r="N166" s="50">
        <v>204.96954766399026</v>
      </c>
      <c r="O166" s="45">
        <v>221.25175268656454</v>
      </c>
      <c r="P166" s="40"/>
      <c r="Q166" s="44">
        <f t="shared" si="4"/>
        <v>197.72892725962211</v>
      </c>
      <c r="R166" s="45">
        <f t="shared" si="5"/>
        <v>219.70508810170602</v>
      </c>
      <c r="S166" s="41"/>
      <c r="T166" s="5"/>
      <c r="U166" s="5"/>
      <c r="V166" s="5"/>
    </row>
    <row r="167" spans="1:22" x14ac:dyDescent="0.25">
      <c r="A167" s="48">
        <v>158</v>
      </c>
      <c r="B167" s="49" t="s">
        <v>190</v>
      </c>
      <c r="C167" s="50">
        <v>129.71744574764361</v>
      </c>
      <c r="D167" s="50">
        <v>121.64081429846662</v>
      </c>
      <c r="E167" s="50">
        <v>127.00313663328917</v>
      </c>
      <c r="F167" s="50">
        <v>131.32767968636745</v>
      </c>
      <c r="G167" s="50">
        <v>129.19041388046662</v>
      </c>
      <c r="H167" s="50">
        <v>135.08157121971288</v>
      </c>
      <c r="I167" s="50">
        <v>134.86461279913047</v>
      </c>
      <c r="J167" s="50">
        <v>133.09470902549532</v>
      </c>
      <c r="K167" s="50">
        <v>142.9363344996961</v>
      </c>
      <c r="L167" s="50">
        <v>149.26833042028539</v>
      </c>
      <c r="M167" s="50">
        <v>150.90451458043992</v>
      </c>
      <c r="N167" s="50">
        <v>150.76571955598885</v>
      </c>
      <c r="O167" s="45">
        <v>152.26124543078464</v>
      </c>
      <c r="P167" s="40"/>
      <c r="Q167" s="44">
        <f t="shared" si="4"/>
        <v>127.00313663328917</v>
      </c>
      <c r="R167" s="45">
        <f t="shared" si="5"/>
        <v>150.90451458043992</v>
      </c>
      <c r="S167" s="41"/>
      <c r="T167" s="5"/>
      <c r="U167" s="5"/>
      <c r="V167" s="5"/>
    </row>
    <row r="168" spans="1:22" x14ac:dyDescent="0.25">
      <c r="A168" s="48">
        <v>159</v>
      </c>
      <c r="B168" s="49" t="s">
        <v>191</v>
      </c>
      <c r="C168" s="50">
        <v>132.52289122063985</v>
      </c>
      <c r="D168" s="50">
        <v>129.31270838563992</v>
      </c>
      <c r="E168" s="50">
        <v>134.18260182526453</v>
      </c>
      <c r="F168" s="50">
        <v>137.52306871110406</v>
      </c>
      <c r="G168" s="50">
        <v>135.61827194324394</v>
      </c>
      <c r="H168" s="50">
        <v>139.43551917734533</v>
      </c>
      <c r="I168" s="50">
        <v>144.23144478941174</v>
      </c>
      <c r="J168" s="50">
        <v>144.31688555246126</v>
      </c>
      <c r="K168" s="50">
        <v>147.45601373513847</v>
      </c>
      <c r="L168" s="50">
        <v>147.27049254316398</v>
      </c>
      <c r="M168" s="50">
        <v>145.64170086002756</v>
      </c>
      <c r="N168" s="50">
        <v>143.90119604572502</v>
      </c>
      <c r="O168" s="45">
        <v>146.32710079235807</v>
      </c>
      <c r="P168" s="40"/>
      <c r="Q168" s="44">
        <f t="shared" si="4"/>
        <v>134.18260182526453</v>
      </c>
      <c r="R168" s="45">
        <f t="shared" si="5"/>
        <v>147.45601373513847</v>
      </c>
      <c r="S168" s="41"/>
      <c r="T168" s="5"/>
      <c r="U168" s="5"/>
      <c r="V168" s="5"/>
    </row>
    <row r="169" spans="1:22" x14ac:dyDescent="0.25">
      <c r="A169" s="48">
        <v>160</v>
      </c>
      <c r="B169" s="49" t="s">
        <v>192</v>
      </c>
      <c r="C169" s="50">
        <v>102.1071833237875</v>
      </c>
      <c r="D169" s="50">
        <v>100.76765320255778</v>
      </c>
      <c r="E169" s="50">
        <v>104.37764936295748</v>
      </c>
      <c r="F169" s="50">
        <v>100</v>
      </c>
      <c r="G169" s="50">
        <v>100</v>
      </c>
      <c r="H169" s="50">
        <v>99.522175056917732</v>
      </c>
      <c r="I169" s="50">
        <v>102.06207324977758</v>
      </c>
      <c r="J169" s="50">
        <v>103.47530667195085</v>
      </c>
      <c r="K169" s="50">
        <v>104.03230704353228</v>
      </c>
      <c r="L169" s="50">
        <v>102.93955979578713</v>
      </c>
      <c r="M169" s="50">
        <v>101.10315501375233</v>
      </c>
      <c r="N169" s="50">
        <v>100.240612657413</v>
      </c>
      <c r="O169" s="45">
        <v>101.16401401865069</v>
      </c>
      <c r="P169" s="40"/>
      <c r="Q169" s="44">
        <f t="shared" si="4"/>
        <v>99.522175056917732</v>
      </c>
      <c r="R169" s="45">
        <f t="shared" si="5"/>
        <v>104.37764936295748</v>
      </c>
      <c r="S169" s="41"/>
      <c r="T169" s="5"/>
      <c r="U169" s="5"/>
      <c r="V169" s="5"/>
    </row>
    <row r="170" spans="1:22" x14ac:dyDescent="0.25">
      <c r="A170" s="48">
        <v>161</v>
      </c>
      <c r="B170" s="49" t="s">
        <v>193</v>
      </c>
      <c r="C170" s="50">
        <v>113.92900178182586</v>
      </c>
      <c r="D170" s="50">
        <v>111.88854880326504</v>
      </c>
      <c r="E170" s="50">
        <v>115.68506904007856</v>
      </c>
      <c r="F170" s="50">
        <v>115.97069785489794</v>
      </c>
      <c r="G170" s="50">
        <v>114.53426132378199</v>
      </c>
      <c r="H170" s="50">
        <v>116.30245442150333</v>
      </c>
      <c r="I170" s="50">
        <v>123.34401994590149</v>
      </c>
      <c r="J170" s="50">
        <v>130.64474780642536</v>
      </c>
      <c r="K170" s="50">
        <v>137.62022654948331</v>
      </c>
      <c r="L170" s="50">
        <v>142.66109131154013</v>
      </c>
      <c r="M170" s="50">
        <v>141.70416410583206</v>
      </c>
      <c r="N170" s="50">
        <v>139.32831115606612</v>
      </c>
      <c r="O170" s="45">
        <v>141.95683636609425</v>
      </c>
      <c r="P170" s="40"/>
      <c r="Q170" s="44">
        <f t="shared" si="4"/>
        <v>114.53426132378199</v>
      </c>
      <c r="R170" s="45">
        <f t="shared" si="5"/>
        <v>142.66109131154013</v>
      </c>
      <c r="S170" s="41"/>
      <c r="T170" s="5"/>
      <c r="U170" s="5"/>
      <c r="V170" s="5"/>
    </row>
    <row r="171" spans="1:22" x14ac:dyDescent="0.25">
      <c r="A171" s="48">
        <v>162</v>
      </c>
      <c r="B171" s="49" t="s">
        <v>194</v>
      </c>
      <c r="C171" s="50">
        <v>112.98193587179675</v>
      </c>
      <c r="D171" s="50">
        <v>113.76970726055087</v>
      </c>
      <c r="E171" s="50">
        <v>116.6506757907953</v>
      </c>
      <c r="F171" s="50">
        <v>119.29960625840152</v>
      </c>
      <c r="G171" s="50">
        <v>117.42040798483475</v>
      </c>
      <c r="H171" s="50">
        <v>118.81976390025903</v>
      </c>
      <c r="I171" s="50">
        <v>120.65942893622066</v>
      </c>
      <c r="J171" s="50">
        <v>120.99088192179126</v>
      </c>
      <c r="K171" s="50">
        <v>126.56576974524212</v>
      </c>
      <c r="L171" s="50">
        <v>126.44510088488019</v>
      </c>
      <c r="M171" s="50">
        <v>124.88103135244479</v>
      </c>
      <c r="N171" s="50">
        <v>123.81459780432291</v>
      </c>
      <c r="O171" s="45">
        <v>123.81459780432291</v>
      </c>
      <c r="P171" s="40"/>
      <c r="Q171" s="44">
        <f t="shared" si="4"/>
        <v>116.6506757907953</v>
      </c>
      <c r="R171" s="45">
        <f t="shared" si="5"/>
        <v>126.56576974524212</v>
      </c>
      <c r="S171" s="41"/>
      <c r="T171" s="5"/>
      <c r="U171" s="5"/>
      <c r="V171" s="5"/>
    </row>
    <row r="172" spans="1:22" x14ac:dyDescent="0.25">
      <c r="A172" s="48">
        <v>163</v>
      </c>
      <c r="B172" s="49" t="s">
        <v>195</v>
      </c>
      <c r="C172" s="50">
        <v>106.34981450476164</v>
      </c>
      <c r="D172" s="50">
        <v>102.391909887469</v>
      </c>
      <c r="E172" s="50">
        <v>102.41249532157364</v>
      </c>
      <c r="F172" s="50">
        <v>100.05181725959366</v>
      </c>
      <c r="G172" s="50">
        <v>100.28704805492845</v>
      </c>
      <c r="H172" s="50">
        <v>97.142768377339678</v>
      </c>
      <c r="I172" s="50">
        <v>100.10335448245209</v>
      </c>
      <c r="J172" s="50">
        <v>100.01058642829062</v>
      </c>
      <c r="K172" s="50">
        <v>101.95106282746687</v>
      </c>
      <c r="L172" s="50">
        <v>104.22385689606564</v>
      </c>
      <c r="M172" s="50">
        <v>101.12164111623632</v>
      </c>
      <c r="N172" s="50">
        <v>99.700550543892902</v>
      </c>
      <c r="O172" s="45">
        <v>100.94965132774124</v>
      </c>
      <c r="P172" s="40"/>
      <c r="Q172" s="44">
        <f t="shared" si="4"/>
        <v>97.142768377339678</v>
      </c>
      <c r="R172" s="45">
        <f t="shared" si="5"/>
        <v>104.22385689606564</v>
      </c>
      <c r="S172" s="41"/>
      <c r="T172" s="5"/>
      <c r="U172" s="5"/>
      <c r="V172" s="5"/>
    </row>
    <row r="173" spans="1:22" x14ac:dyDescent="0.25">
      <c r="A173" s="48">
        <v>164</v>
      </c>
      <c r="B173" s="49" t="s">
        <v>196</v>
      </c>
      <c r="C173" s="50">
        <v>117.3466426364687</v>
      </c>
      <c r="D173" s="50">
        <v>116.4207232980945</v>
      </c>
      <c r="E173" s="50">
        <v>122.99333203232989</v>
      </c>
      <c r="F173" s="50">
        <v>126.95239068862105</v>
      </c>
      <c r="G173" s="50">
        <v>129.30255010933107</v>
      </c>
      <c r="H173" s="50">
        <v>131.11638405562175</v>
      </c>
      <c r="I173" s="50">
        <v>139.53751012585582</v>
      </c>
      <c r="J173" s="50">
        <v>144.98693419809481</v>
      </c>
      <c r="K173" s="50">
        <v>148.75019268099496</v>
      </c>
      <c r="L173" s="50">
        <v>147.62642220457292</v>
      </c>
      <c r="M173" s="50">
        <v>146.03580034990713</v>
      </c>
      <c r="N173" s="50">
        <v>145.81122409071148</v>
      </c>
      <c r="O173" s="45">
        <v>147.143438243947</v>
      </c>
      <c r="P173" s="40"/>
      <c r="Q173" s="44">
        <f t="shared" si="4"/>
        <v>122.99333203232989</v>
      </c>
      <c r="R173" s="45">
        <f t="shared" si="5"/>
        <v>148.75019268099496</v>
      </c>
      <c r="S173" s="41"/>
      <c r="T173" s="5"/>
      <c r="U173" s="5"/>
      <c r="V173" s="5"/>
    </row>
    <row r="174" spans="1:22" x14ac:dyDescent="0.25">
      <c r="A174" s="48">
        <v>165</v>
      </c>
      <c r="B174" s="49" t="s">
        <v>197</v>
      </c>
      <c r="C174" s="50">
        <v>106.01319805813085</v>
      </c>
      <c r="D174" s="50">
        <v>104.98839048024892</v>
      </c>
      <c r="E174" s="50">
        <v>105.77501504479385</v>
      </c>
      <c r="F174" s="50">
        <v>100</v>
      </c>
      <c r="G174" s="50">
        <v>100</v>
      </c>
      <c r="H174" s="50">
        <v>101.88435892870049</v>
      </c>
      <c r="I174" s="50">
        <v>103.01849464644499</v>
      </c>
      <c r="J174" s="50">
        <v>103.08272157134002</v>
      </c>
      <c r="K174" s="50">
        <v>105.53508879757554</v>
      </c>
      <c r="L174" s="50">
        <v>105.45274261995819</v>
      </c>
      <c r="M174" s="50">
        <v>103.75362453635444</v>
      </c>
      <c r="N174" s="50">
        <v>101.81433397062125</v>
      </c>
      <c r="O174" s="45">
        <v>103.05346068347276</v>
      </c>
      <c r="P174" s="40"/>
      <c r="Q174" s="44">
        <f t="shared" si="4"/>
        <v>100</v>
      </c>
      <c r="R174" s="45">
        <f t="shared" si="5"/>
        <v>105.77501504479385</v>
      </c>
      <c r="S174" s="41"/>
      <c r="T174" s="5"/>
      <c r="U174" s="5"/>
      <c r="V174" s="5"/>
    </row>
    <row r="175" spans="1:22" x14ac:dyDescent="0.25">
      <c r="A175" s="48">
        <v>166</v>
      </c>
      <c r="B175" s="49" t="s">
        <v>198</v>
      </c>
      <c r="C175" s="50">
        <v>0</v>
      </c>
      <c r="D175" s="50">
        <v>0</v>
      </c>
      <c r="E175" s="50">
        <v>0</v>
      </c>
      <c r="F175" s="50">
        <v>0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45">
        <v>0</v>
      </c>
      <c r="P175" s="40"/>
      <c r="Q175" s="44">
        <f t="shared" si="4"/>
        <v>0</v>
      </c>
      <c r="R175" s="45">
        <f t="shared" si="5"/>
        <v>0</v>
      </c>
      <c r="S175" s="41"/>
      <c r="T175" s="5"/>
      <c r="U175" s="5"/>
      <c r="V175" s="5"/>
    </row>
    <row r="176" spans="1:22" x14ac:dyDescent="0.25">
      <c r="A176" s="48">
        <v>167</v>
      </c>
      <c r="B176" s="49" t="s">
        <v>199</v>
      </c>
      <c r="C176" s="50">
        <v>103.16674399328242</v>
      </c>
      <c r="D176" s="50">
        <v>101.17014199248725</v>
      </c>
      <c r="E176" s="50">
        <v>101.34871822397815</v>
      </c>
      <c r="F176" s="50">
        <v>104.28025738064481</v>
      </c>
      <c r="G176" s="50">
        <v>108.82255359793149</v>
      </c>
      <c r="H176" s="50">
        <v>111.96028355439915</v>
      </c>
      <c r="I176" s="50">
        <v>117.85098693154796</v>
      </c>
      <c r="J176" s="50">
        <v>124.36701469168597</v>
      </c>
      <c r="K176" s="50">
        <v>133.24676721909137</v>
      </c>
      <c r="L176" s="50">
        <v>136.96516604398897</v>
      </c>
      <c r="M176" s="50">
        <v>138.526731265726</v>
      </c>
      <c r="N176" s="50">
        <v>140.32994320024204</v>
      </c>
      <c r="O176" s="45">
        <v>145.00459206651018</v>
      </c>
      <c r="P176" s="40"/>
      <c r="Q176" s="44">
        <f t="shared" si="4"/>
        <v>101.34871822397815</v>
      </c>
      <c r="R176" s="45">
        <f t="shared" si="5"/>
        <v>140.32994320024204</v>
      </c>
      <c r="S176" s="41"/>
      <c r="T176" s="5"/>
      <c r="U176" s="5"/>
      <c r="V176" s="5"/>
    </row>
    <row r="177" spans="1:22" x14ac:dyDescent="0.25">
      <c r="A177" s="48">
        <v>168</v>
      </c>
      <c r="B177" s="49" t="s">
        <v>200</v>
      </c>
      <c r="C177" s="50">
        <v>129.73589210155416</v>
      </c>
      <c r="D177" s="50">
        <v>128.67105477557496</v>
      </c>
      <c r="E177" s="50">
        <v>132.75927084807319</v>
      </c>
      <c r="F177" s="50">
        <v>139.15465434439085</v>
      </c>
      <c r="G177" s="50">
        <v>137.76646182133686</v>
      </c>
      <c r="H177" s="50">
        <v>135.74472661814016</v>
      </c>
      <c r="I177" s="50">
        <v>134.16784194113046</v>
      </c>
      <c r="J177" s="50">
        <v>139.3555358037857</v>
      </c>
      <c r="K177" s="50">
        <v>147.00735017334301</v>
      </c>
      <c r="L177" s="50">
        <v>151.64972803674169</v>
      </c>
      <c r="M177" s="50">
        <v>153.94572926504674</v>
      </c>
      <c r="N177" s="50">
        <v>153.17855663332847</v>
      </c>
      <c r="O177" s="45">
        <v>158.25393342715967</v>
      </c>
      <c r="P177" s="40"/>
      <c r="Q177" s="44">
        <f t="shared" si="4"/>
        <v>132.75927084807319</v>
      </c>
      <c r="R177" s="45">
        <f t="shared" si="5"/>
        <v>153.94572926504674</v>
      </c>
      <c r="S177" s="41"/>
      <c r="T177" s="5"/>
      <c r="U177" s="5"/>
      <c r="V177" s="5"/>
    </row>
    <row r="178" spans="1:22" x14ac:dyDescent="0.25">
      <c r="A178" s="48">
        <v>169</v>
      </c>
      <c r="B178" s="49" t="s">
        <v>201</v>
      </c>
      <c r="C178" s="50">
        <v>160.31873510434755</v>
      </c>
      <c r="D178" s="50">
        <v>155.77059998722243</v>
      </c>
      <c r="E178" s="50">
        <v>167.93901799588789</v>
      </c>
      <c r="F178" s="50">
        <v>159.19911710352318</v>
      </c>
      <c r="G178" s="50">
        <v>159.50046418529246</v>
      </c>
      <c r="H178" s="50">
        <v>157.05430532634566</v>
      </c>
      <c r="I178" s="50">
        <v>156.44692906731987</v>
      </c>
      <c r="J178" s="50">
        <v>157.09552083232597</v>
      </c>
      <c r="K178" s="50">
        <v>156.7755481040686</v>
      </c>
      <c r="L178" s="50">
        <v>150.79368128038826</v>
      </c>
      <c r="M178" s="50">
        <v>150.44705102882506</v>
      </c>
      <c r="N178" s="50">
        <v>147.02307109572598</v>
      </c>
      <c r="O178" s="45">
        <v>154.31447702266385</v>
      </c>
      <c r="P178" s="40"/>
      <c r="Q178" s="44">
        <f t="shared" si="4"/>
        <v>147.02307109572598</v>
      </c>
      <c r="R178" s="45">
        <f t="shared" si="5"/>
        <v>167.93901799588789</v>
      </c>
      <c r="S178" s="41"/>
      <c r="T178" s="5"/>
      <c r="U178" s="5"/>
      <c r="V178" s="5"/>
    </row>
    <row r="179" spans="1:22" x14ac:dyDescent="0.25">
      <c r="A179" s="48">
        <v>170</v>
      </c>
      <c r="B179" s="49" t="s">
        <v>202</v>
      </c>
      <c r="C179" s="50">
        <v>126.42069308148001</v>
      </c>
      <c r="D179" s="50">
        <v>124.78317410837394</v>
      </c>
      <c r="E179" s="50">
        <v>124.57000804122306</v>
      </c>
      <c r="F179" s="50">
        <v>125.34978952499777</v>
      </c>
      <c r="G179" s="50">
        <v>121.57308035186483</v>
      </c>
      <c r="H179" s="50">
        <v>127.04460490990783</v>
      </c>
      <c r="I179" s="50">
        <v>133.84936804383935</v>
      </c>
      <c r="J179" s="50">
        <v>132.13190326917757</v>
      </c>
      <c r="K179" s="50">
        <v>136.80141240606659</v>
      </c>
      <c r="L179" s="50">
        <v>139.06360752361022</v>
      </c>
      <c r="M179" s="50">
        <v>133.87220607154268</v>
      </c>
      <c r="N179" s="50">
        <v>131.94657103126141</v>
      </c>
      <c r="O179" s="45">
        <v>126.36452002613281</v>
      </c>
      <c r="P179" s="40"/>
      <c r="Q179" s="44">
        <f t="shared" si="4"/>
        <v>121.57308035186483</v>
      </c>
      <c r="R179" s="45">
        <f t="shared" si="5"/>
        <v>139.06360752361022</v>
      </c>
      <c r="S179" s="41"/>
      <c r="T179" s="5"/>
      <c r="U179" s="5"/>
      <c r="V179" s="5"/>
    </row>
    <row r="180" spans="1:22" x14ac:dyDescent="0.25">
      <c r="A180" s="48">
        <v>171</v>
      </c>
      <c r="B180" s="49" t="s">
        <v>203</v>
      </c>
      <c r="C180" s="50">
        <v>111.68871956140276</v>
      </c>
      <c r="D180" s="50">
        <v>105.86279862553589</v>
      </c>
      <c r="E180" s="50">
        <v>111.92755593072923</v>
      </c>
      <c r="F180" s="50">
        <v>110.47593049860775</v>
      </c>
      <c r="G180" s="50">
        <v>108.21632597285382</v>
      </c>
      <c r="H180" s="50">
        <v>112.82885184806577</v>
      </c>
      <c r="I180" s="50">
        <v>113.43197302194503</v>
      </c>
      <c r="J180" s="50">
        <v>117.99124760453448</v>
      </c>
      <c r="K180" s="50">
        <v>121.08499649448999</v>
      </c>
      <c r="L180" s="50">
        <v>123.73669510574786</v>
      </c>
      <c r="M180" s="50">
        <v>124.47978954542968</v>
      </c>
      <c r="N180" s="50">
        <v>126.28924427988812</v>
      </c>
      <c r="O180" s="45">
        <v>129.5926932824656</v>
      </c>
      <c r="P180" s="40"/>
      <c r="Q180" s="44">
        <f t="shared" si="4"/>
        <v>108.21632597285382</v>
      </c>
      <c r="R180" s="45">
        <f t="shared" si="5"/>
        <v>126.28924427988812</v>
      </c>
      <c r="S180" s="41"/>
      <c r="T180" s="5"/>
      <c r="U180" s="5"/>
      <c r="V180" s="5"/>
    </row>
    <row r="181" spans="1:22" x14ac:dyDescent="0.25">
      <c r="A181" s="48">
        <v>172</v>
      </c>
      <c r="B181" s="49" t="s">
        <v>204</v>
      </c>
      <c r="C181" s="50">
        <v>133.27049887479856</v>
      </c>
      <c r="D181" s="50">
        <v>142.12071403826496</v>
      </c>
      <c r="E181" s="50">
        <v>139.60065952289088</v>
      </c>
      <c r="F181" s="50">
        <v>143.15082141087689</v>
      </c>
      <c r="G181" s="50">
        <v>139.86083529451113</v>
      </c>
      <c r="H181" s="50">
        <v>141.49978146263811</v>
      </c>
      <c r="I181" s="50">
        <v>147.82007408803725</v>
      </c>
      <c r="J181" s="50">
        <v>156.04535218080719</v>
      </c>
      <c r="K181" s="50">
        <v>157.97163123854486</v>
      </c>
      <c r="L181" s="50">
        <v>165.52156203448624</v>
      </c>
      <c r="M181" s="50">
        <v>158.67228036733869</v>
      </c>
      <c r="N181" s="50">
        <v>159.36118697291184</v>
      </c>
      <c r="O181" s="45">
        <v>167.36913527164995</v>
      </c>
      <c r="P181" s="40"/>
      <c r="Q181" s="44">
        <f t="shared" si="4"/>
        <v>139.60065952289088</v>
      </c>
      <c r="R181" s="45">
        <f t="shared" si="5"/>
        <v>165.52156203448624</v>
      </c>
      <c r="S181" s="41"/>
      <c r="T181" s="5"/>
      <c r="U181" s="5"/>
      <c r="V181" s="5"/>
    </row>
    <row r="182" spans="1:22" x14ac:dyDescent="0.25">
      <c r="A182" s="48">
        <v>173</v>
      </c>
      <c r="B182" s="49" t="s">
        <v>205</v>
      </c>
      <c r="C182" s="50">
        <v>169.73796997930253</v>
      </c>
      <c r="D182" s="50">
        <v>158.6957417169738</v>
      </c>
      <c r="E182" s="50">
        <v>170.91413037544061</v>
      </c>
      <c r="F182" s="50">
        <v>167.84544058246459</v>
      </c>
      <c r="G182" s="50">
        <v>165.22454253960146</v>
      </c>
      <c r="H182" s="50">
        <v>168.32291429693339</v>
      </c>
      <c r="I182" s="50">
        <v>157.42773800518884</v>
      </c>
      <c r="J182" s="50">
        <v>158.16369788304439</v>
      </c>
      <c r="K182" s="50">
        <v>171.4972767735922</v>
      </c>
      <c r="L182" s="50">
        <v>190.6143761248664</v>
      </c>
      <c r="M182" s="50">
        <v>185.23897594415638</v>
      </c>
      <c r="N182" s="50">
        <v>189.26626623019737</v>
      </c>
      <c r="O182" s="45">
        <v>189.86005822903095</v>
      </c>
      <c r="P182" s="40"/>
      <c r="Q182" s="44">
        <f t="shared" si="4"/>
        <v>157.42773800518884</v>
      </c>
      <c r="R182" s="45">
        <f t="shared" si="5"/>
        <v>190.6143761248664</v>
      </c>
      <c r="S182" s="41"/>
      <c r="T182" s="5"/>
      <c r="U182" s="5"/>
      <c r="V182" s="5"/>
    </row>
    <row r="183" spans="1:22" x14ac:dyDescent="0.25">
      <c r="A183" s="48">
        <v>174</v>
      </c>
      <c r="B183" s="49" t="s">
        <v>206</v>
      </c>
      <c r="C183" s="50">
        <v>125.1752370681686</v>
      </c>
      <c r="D183" s="50">
        <v>125.86565952083353</v>
      </c>
      <c r="E183" s="50">
        <v>134.5721771558577</v>
      </c>
      <c r="F183" s="50">
        <v>129.47350986697595</v>
      </c>
      <c r="G183" s="50">
        <v>131.19714458732139</v>
      </c>
      <c r="H183" s="50">
        <v>135.89913563177851</v>
      </c>
      <c r="I183" s="50">
        <v>133.51075283776038</v>
      </c>
      <c r="J183" s="50">
        <v>136.02783637182719</v>
      </c>
      <c r="K183" s="50">
        <v>140.78668040702419</v>
      </c>
      <c r="L183" s="50">
        <v>139.67886828539596</v>
      </c>
      <c r="M183" s="50">
        <v>149.82386021555897</v>
      </c>
      <c r="N183" s="50">
        <v>151.7557932849802</v>
      </c>
      <c r="O183" s="45">
        <v>164.25055561515535</v>
      </c>
      <c r="P183" s="40"/>
      <c r="Q183" s="44">
        <f t="shared" si="4"/>
        <v>129.47350986697595</v>
      </c>
      <c r="R183" s="45">
        <f t="shared" si="5"/>
        <v>151.7557932849802</v>
      </c>
      <c r="S183" s="41"/>
      <c r="T183" s="5"/>
      <c r="U183" s="5"/>
      <c r="V183" s="5"/>
    </row>
    <row r="184" spans="1:22" x14ac:dyDescent="0.25">
      <c r="A184" s="48">
        <v>175</v>
      </c>
      <c r="B184" s="49" t="s">
        <v>207</v>
      </c>
      <c r="C184" s="50">
        <v>115.66012387706883</v>
      </c>
      <c r="D184" s="50">
        <v>114.07773597129911</v>
      </c>
      <c r="E184" s="50">
        <v>119.44374410651083</v>
      </c>
      <c r="F184" s="50">
        <v>121.2735740349609</v>
      </c>
      <c r="G184" s="50">
        <v>123.08676556547336</v>
      </c>
      <c r="H184" s="50">
        <v>127.58217485421849</v>
      </c>
      <c r="I184" s="50">
        <v>135.39713622335344</v>
      </c>
      <c r="J184" s="50">
        <v>141.45706997044542</v>
      </c>
      <c r="K184" s="50">
        <v>147.14081772529875</v>
      </c>
      <c r="L184" s="50">
        <v>149.9565669155152</v>
      </c>
      <c r="M184" s="50">
        <v>153.46161650527441</v>
      </c>
      <c r="N184" s="50">
        <v>151.07545582516647</v>
      </c>
      <c r="O184" s="45">
        <v>151.23445608499918</v>
      </c>
      <c r="P184" s="40"/>
      <c r="Q184" s="44">
        <f t="shared" si="4"/>
        <v>119.44374410651083</v>
      </c>
      <c r="R184" s="45">
        <f t="shared" si="5"/>
        <v>153.46161650527441</v>
      </c>
      <c r="S184" s="41"/>
      <c r="T184" s="5"/>
      <c r="U184" s="5"/>
      <c r="V184" s="5"/>
    </row>
    <row r="185" spans="1:22" x14ac:dyDescent="0.25">
      <c r="A185" s="48">
        <v>176</v>
      </c>
      <c r="B185" s="49" t="s">
        <v>208</v>
      </c>
      <c r="C185" s="50">
        <v>121.24899233672166</v>
      </c>
      <c r="D185" s="50">
        <v>112.79922003828015</v>
      </c>
      <c r="E185" s="50">
        <v>113.32888041901295</v>
      </c>
      <c r="F185" s="50">
        <v>117.57297248972269</v>
      </c>
      <c r="G185" s="50">
        <v>113.22724069016164</v>
      </c>
      <c r="H185" s="50">
        <v>121.34567108409786</v>
      </c>
      <c r="I185" s="50">
        <v>124.68307328131323</v>
      </c>
      <c r="J185" s="50">
        <v>131.17339094987926</v>
      </c>
      <c r="K185" s="50">
        <v>132.5678703272084</v>
      </c>
      <c r="L185" s="50">
        <v>133.03185416053941</v>
      </c>
      <c r="M185" s="50">
        <v>135.81387631465586</v>
      </c>
      <c r="N185" s="50">
        <v>134.44186050017095</v>
      </c>
      <c r="O185" s="45">
        <v>149.7418380646148</v>
      </c>
      <c r="P185" s="40"/>
      <c r="Q185" s="44">
        <f t="shared" si="4"/>
        <v>113.22724069016164</v>
      </c>
      <c r="R185" s="45">
        <f t="shared" si="5"/>
        <v>135.81387631465586</v>
      </c>
      <c r="S185" s="41"/>
      <c r="T185" s="5"/>
      <c r="U185" s="5"/>
      <c r="V185" s="5"/>
    </row>
    <row r="186" spans="1:22" x14ac:dyDescent="0.25">
      <c r="A186" s="48">
        <v>177</v>
      </c>
      <c r="B186" s="49" t="s">
        <v>209</v>
      </c>
      <c r="C186" s="50">
        <v>112.10076444246073</v>
      </c>
      <c r="D186" s="50">
        <v>113.69948953605657</v>
      </c>
      <c r="E186" s="50">
        <v>123.27158270604971</v>
      </c>
      <c r="F186" s="50">
        <v>122.09028683894347</v>
      </c>
      <c r="G186" s="50">
        <v>123.52505498831508</v>
      </c>
      <c r="H186" s="50">
        <v>125.11291718133066</v>
      </c>
      <c r="I186" s="50">
        <v>132.17480585337341</v>
      </c>
      <c r="J186" s="50">
        <v>130.71631327264902</v>
      </c>
      <c r="K186" s="50">
        <v>134.12250614803494</v>
      </c>
      <c r="L186" s="50">
        <v>136.77725133401748</v>
      </c>
      <c r="M186" s="50">
        <v>141.98567043611629</v>
      </c>
      <c r="N186" s="50">
        <v>138.09453442577359</v>
      </c>
      <c r="O186" s="45">
        <v>142.45604361892609</v>
      </c>
      <c r="P186" s="40"/>
      <c r="Q186" s="44">
        <f t="shared" si="4"/>
        <v>122.09028683894347</v>
      </c>
      <c r="R186" s="45">
        <f t="shared" si="5"/>
        <v>141.98567043611629</v>
      </c>
      <c r="S186" s="41"/>
      <c r="T186" s="5"/>
      <c r="U186" s="5"/>
      <c r="V186" s="5"/>
    </row>
    <row r="187" spans="1:22" x14ac:dyDescent="0.25">
      <c r="A187" s="48">
        <v>178</v>
      </c>
      <c r="B187" s="49" t="s">
        <v>210</v>
      </c>
      <c r="C187" s="50">
        <v>109.11857415362995</v>
      </c>
      <c r="D187" s="50">
        <v>100.03757774398623</v>
      </c>
      <c r="E187" s="50">
        <v>105.66267119319681</v>
      </c>
      <c r="F187" s="50">
        <v>103.14479524895441</v>
      </c>
      <c r="G187" s="50">
        <v>103.07627518611504</v>
      </c>
      <c r="H187" s="50">
        <v>105.77694260869212</v>
      </c>
      <c r="I187" s="50">
        <v>107.79546638110065</v>
      </c>
      <c r="J187" s="50">
        <v>108.11153669568733</v>
      </c>
      <c r="K187" s="50">
        <v>109.69164192595284</v>
      </c>
      <c r="L187" s="50">
        <v>110.42171456845485</v>
      </c>
      <c r="M187" s="50">
        <v>105.21838666210061</v>
      </c>
      <c r="N187" s="50">
        <v>112.03087235454272</v>
      </c>
      <c r="O187" s="45">
        <v>116.83137108712111</v>
      </c>
      <c r="P187" s="40"/>
      <c r="Q187" s="44">
        <f t="shared" si="4"/>
        <v>103.07627518611504</v>
      </c>
      <c r="R187" s="45">
        <f t="shared" si="5"/>
        <v>112.03087235454272</v>
      </c>
      <c r="S187" s="41"/>
      <c r="T187" s="5"/>
      <c r="U187" s="5"/>
      <c r="V187" s="5"/>
    </row>
    <row r="188" spans="1:22" x14ac:dyDescent="0.25">
      <c r="A188" s="48">
        <v>179</v>
      </c>
      <c r="B188" s="49" t="s">
        <v>211</v>
      </c>
      <c r="C188" s="50">
        <v>0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45">
        <v>0</v>
      </c>
      <c r="P188" s="40"/>
      <c r="Q188" s="44">
        <f t="shared" si="4"/>
        <v>0</v>
      </c>
      <c r="R188" s="45">
        <f t="shared" si="5"/>
        <v>0</v>
      </c>
      <c r="S188" s="41"/>
      <c r="T188" s="5"/>
      <c r="U188" s="5"/>
      <c r="V188" s="5"/>
    </row>
    <row r="189" spans="1:22" x14ac:dyDescent="0.25">
      <c r="A189" s="48">
        <v>180</v>
      </c>
      <c r="B189" s="49" t="s">
        <v>212</v>
      </c>
      <c r="C189" s="50">
        <v>0</v>
      </c>
      <c r="D189" s="50">
        <v>0</v>
      </c>
      <c r="E189" s="50">
        <v>0</v>
      </c>
      <c r="F189" s="50">
        <v>0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45">
        <v>0</v>
      </c>
      <c r="P189" s="40"/>
      <c r="Q189" s="44">
        <f t="shared" si="4"/>
        <v>0</v>
      </c>
      <c r="R189" s="45">
        <f t="shared" si="5"/>
        <v>0</v>
      </c>
      <c r="S189" s="41"/>
      <c r="T189" s="5"/>
      <c r="U189" s="5"/>
      <c r="V189" s="5"/>
    </row>
    <row r="190" spans="1:22" x14ac:dyDescent="0.25">
      <c r="A190" s="48">
        <v>181</v>
      </c>
      <c r="B190" s="49" t="s">
        <v>213</v>
      </c>
      <c r="C190" s="50">
        <v>100.49319412474087</v>
      </c>
      <c r="D190" s="50">
        <v>100.57575003586297</v>
      </c>
      <c r="E190" s="50">
        <v>106.48159227801142</v>
      </c>
      <c r="F190" s="50">
        <v>102.21146412498139</v>
      </c>
      <c r="G190" s="50">
        <v>103.27582623913953</v>
      </c>
      <c r="H190" s="50">
        <v>99.983379897841061</v>
      </c>
      <c r="I190" s="50">
        <v>101.51933275235901</v>
      </c>
      <c r="J190" s="50">
        <v>102.86180450522266</v>
      </c>
      <c r="K190" s="50">
        <v>106.11536313247443</v>
      </c>
      <c r="L190" s="50">
        <v>106.74449559766697</v>
      </c>
      <c r="M190" s="50">
        <v>106.45657075481911</v>
      </c>
      <c r="N190" s="50">
        <v>104.75446172916065</v>
      </c>
      <c r="O190" s="45">
        <v>101.83511774038838</v>
      </c>
      <c r="P190" s="40"/>
      <c r="Q190" s="44">
        <f t="shared" si="4"/>
        <v>99.983379897841061</v>
      </c>
      <c r="R190" s="45">
        <f t="shared" si="5"/>
        <v>106.74449559766697</v>
      </c>
      <c r="S190" s="41"/>
      <c r="T190" s="5"/>
      <c r="U190" s="5"/>
      <c r="V190" s="5"/>
    </row>
    <row r="191" spans="1:22" x14ac:dyDescent="0.25">
      <c r="A191" s="48">
        <v>182</v>
      </c>
      <c r="B191" s="49" t="s">
        <v>214</v>
      </c>
      <c r="C191" s="50">
        <v>106.77804506151298</v>
      </c>
      <c r="D191" s="50">
        <v>106.04131038098663</v>
      </c>
      <c r="E191" s="50">
        <v>108.22597553192151</v>
      </c>
      <c r="F191" s="50">
        <v>105.56207924695727</v>
      </c>
      <c r="G191" s="50">
        <v>106.74455076741336</v>
      </c>
      <c r="H191" s="50">
        <v>108.89587782269285</v>
      </c>
      <c r="I191" s="50">
        <v>113.44113005468792</v>
      </c>
      <c r="J191" s="50">
        <v>116.03250779076764</v>
      </c>
      <c r="K191" s="50">
        <v>120.32276527213455</v>
      </c>
      <c r="L191" s="50">
        <v>130.65120424154105</v>
      </c>
      <c r="M191" s="50">
        <v>123.53541588570813</v>
      </c>
      <c r="N191" s="50">
        <v>120.37975419998632</v>
      </c>
      <c r="O191" s="45">
        <v>123.86319990418393</v>
      </c>
      <c r="P191" s="40"/>
      <c r="Q191" s="44">
        <f t="shared" si="4"/>
        <v>105.56207924695727</v>
      </c>
      <c r="R191" s="45">
        <f t="shared" si="5"/>
        <v>130.65120424154105</v>
      </c>
      <c r="S191" s="41"/>
      <c r="T191" s="5"/>
      <c r="U191" s="5"/>
      <c r="V191" s="5"/>
    </row>
    <row r="192" spans="1:22" x14ac:dyDescent="0.25">
      <c r="A192" s="48">
        <v>183</v>
      </c>
      <c r="B192" s="49" t="s">
        <v>215</v>
      </c>
      <c r="C192" s="50">
        <v>0</v>
      </c>
      <c r="D192" s="50">
        <v>0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50">
        <v>0</v>
      </c>
      <c r="N192" s="50">
        <v>0</v>
      </c>
      <c r="O192" s="45">
        <v>0</v>
      </c>
      <c r="P192" s="40"/>
      <c r="Q192" s="44">
        <f t="shared" si="4"/>
        <v>0</v>
      </c>
      <c r="R192" s="45">
        <f t="shared" si="5"/>
        <v>0</v>
      </c>
      <c r="S192" s="41"/>
      <c r="T192" s="5"/>
      <c r="U192" s="5"/>
      <c r="V192" s="5"/>
    </row>
    <row r="193" spans="1:22" x14ac:dyDescent="0.25">
      <c r="A193" s="48">
        <v>184</v>
      </c>
      <c r="B193" s="49" t="s">
        <v>216</v>
      </c>
      <c r="C193" s="50">
        <v>131.49737783116916</v>
      </c>
      <c r="D193" s="50">
        <v>134.96996486122598</v>
      </c>
      <c r="E193" s="50">
        <v>137.58470809975489</v>
      </c>
      <c r="F193" s="50">
        <v>141.94195070802161</v>
      </c>
      <c r="G193" s="50">
        <v>144.04268133201163</v>
      </c>
      <c r="H193" s="50">
        <v>144.00578626158364</v>
      </c>
      <c r="I193" s="50">
        <v>156.38856242594332</v>
      </c>
      <c r="J193" s="50">
        <v>155.11081193207994</v>
      </c>
      <c r="K193" s="50">
        <v>167.3618432016695</v>
      </c>
      <c r="L193" s="50">
        <v>183.74554945209076</v>
      </c>
      <c r="M193" s="50">
        <v>184.51131459687375</v>
      </c>
      <c r="N193" s="50">
        <v>182.70527559444608</v>
      </c>
      <c r="O193" s="45">
        <v>179.08938939106872</v>
      </c>
      <c r="P193" s="40"/>
      <c r="Q193" s="44">
        <f t="shared" si="4"/>
        <v>137.58470809975489</v>
      </c>
      <c r="R193" s="45">
        <f t="shared" si="5"/>
        <v>184.51131459687375</v>
      </c>
      <c r="S193" s="41"/>
      <c r="T193" s="5"/>
      <c r="U193" s="5"/>
      <c r="V193" s="5"/>
    </row>
    <row r="194" spans="1:22" x14ac:dyDescent="0.25">
      <c r="A194" s="48">
        <v>185</v>
      </c>
      <c r="B194" s="49" t="s">
        <v>217</v>
      </c>
      <c r="C194" s="50">
        <v>109.75799968116482</v>
      </c>
      <c r="D194" s="50">
        <v>112.92651868838031</v>
      </c>
      <c r="E194" s="50">
        <v>113.96983846203153</v>
      </c>
      <c r="F194" s="50">
        <v>110.83136536919002</v>
      </c>
      <c r="G194" s="50">
        <v>107.80596893038343</v>
      </c>
      <c r="H194" s="50">
        <v>108.48871120953871</v>
      </c>
      <c r="I194" s="50">
        <v>110.8312338164273</v>
      </c>
      <c r="J194" s="50">
        <v>113.63615343248547</v>
      </c>
      <c r="K194" s="50">
        <v>116.46463794675694</v>
      </c>
      <c r="L194" s="50">
        <v>118.73917133466134</v>
      </c>
      <c r="M194" s="50">
        <v>118.63452826662915</v>
      </c>
      <c r="N194" s="50">
        <v>116.27682178474711</v>
      </c>
      <c r="O194" s="45">
        <v>112.73561699026043</v>
      </c>
      <c r="P194" s="40"/>
      <c r="Q194" s="44">
        <f t="shared" si="4"/>
        <v>107.80596893038343</v>
      </c>
      <c r="R194" s="45">
        <f t="shared" si="5"/>
        <v>118.73917133466134</v>
      </c>
      <c r="S194" s="41"/>
      <c r="T194" s="5"/>
      <c r="U194" s="5"/>
      <c r="V194" s="5"/>
    </row>
    <row r="195" spans="1:22" x14ac:dyDescent="0.25">
      <c r="A195" s="48">
        <v>186</v>
      </c>
      <c r="B195" s="49" t="s">
        <v>218</v>
      </c>
      <c r="C195" s="50">
        <v>120.07632625249389</v>
      </c>
      <c r="D195" s="50">
        <v>117.91410540358291</v>
      </c>
      <c r="E195" s="50">
        <v>123.58821504113567</v>
      </c>
      <c r="F195" s="50">
        <v>124.54404761113524</v>
      </c>
      <c r="G195" s="50">
        <v>126.37299198096619</v>
      </c>
      <c r="H195" s="50">
        <v>129.57632159526611</v>
      </c>
      <c r="I195" s="50">
        <v>131.4081048543683</v>
      </c>
      <c r="J195" s="50">
        <v>134.00809327726307</v>
      </c>
      <c r="K195" s="50">
        <v>137.62492494491028</v>
      </c>
      <c r="L195" s="50">
        <v>143.69473104032178</v>
      </c>
      <c r="M195" s="50">
        <v>141.36827548200583</v>
      </c>
      <c r="N195" s="50">
        <v>139.40479773431406</v>
      </c>
      <c r="O195" s="45">
        <v>136.1055559800138</v>
      </c>
      <c r="P195" s="40"/>
      <c r="Q195" s="44">
        <f t="shared" si="4"/>
        <v>123.58821504113567</v>
      </c>
      <c r="R195" s="45">
        <f t="shared" si="5"/>
        <v>143.69473104032178</v>
      </c>
      <c r="S195" s="41"/>
      <c r="T195" s="5"/>
      <c r="U195" s="5"/>
      <c r="V195" s="5"/>
    </row>
    <row r="196" spans="1:22" x14ac:dyDescent="0.25">
      <c r="A196" s="48">
        <v>187</v>
      </c>
      <c r="B196" s="49" t="s">
        <v>219</v>
      </c>
      <c r="C196" s="50">
        <v>110.14664590394345</v>
      </c>
      <c r="D196" s="50">
        <v>115.26032266452764</v>
      </c>
      <c r="E196" s="50">
        <v>115.72136392414971</v>
      </c>
      <c r="F196" s="50">
        <v>114.18760323245318</v>
      </c>
      <c r="G196" s="50">
        <v>116.01609417485024</v>
      </c>
      <c r="H196" s="50">
        <v>119.3322659202971</v>
      </c>
      <c r="I196" s="50">
        <v>125.19550335308203</v>
      </c>
      <c r="J196" s="50">
        <v>129.8884575937754</v>
      </c>
      <c r="K196" s="50">
        <v>138.5731238174711</v>
      </c>
      <c r="L196" s="50">
        <v>147.58222412671279</v>
      </c>
      <c r="M196" s="50">
        <v>145.44109321459518</v>
      </c>
      <c r="N196" s="50">
        <v>153.64470105746281</v>
      </c>
      <c r="O196" s="45">
        <v>161.94560374181199</v>
      </c>
      <c r="P196" s="40"/>
      <c r="Q196" s="44">
        <f t="shared" si="4"/>
        <v>114.18760323245318</v>
      </c>
      <c r="R196" s="45">
        <f t="shared" si="5"/>
        <v>153.64470105746281</v>
      </c>
      <c r="S196" s="41"/>
      <c r="T196" s="5"/>
      <c r="U196" s="5"/>
      <c r="V196" s="5"/>
    </row>
    <row r="197" spans="1:22" x14ac:dyDescent="0.25">
      <c r="A197" s="48">
        <v>188</v>
      </c>
      <c r="B197" s="49" t="s">
        <v>220</v>
      </c>
      <c r="C197" s="50">
        <v>0</v>
      </c>
      <c r="D197" s="50">
        <v>0</v>
      </c>
      <c r="E197" s="50">
        <v>0</v>
      </c>
      <c r="F197" s="50">
        <v>0</v>
      </c>
      <c r="G197" s="50">
        <v>0</v>
      </c>
      <c r="H197" s="50">
        <v>0</v>
      </c>
      <c r="I197" s="50">
        <v>0</v>
      </c>
      <c r="J197" s="50">
        <v>0</v>
      </c>
      <c r="K197" s="50">
        <v>0</v>
      </c>
      <c r="L197" s="50">
        <v>0</v>
      </c>
      <c r="M197" s="50">
        <v>0</v>
      </c>
      <c r="N197" s="50">
        <v>0</v>
      </c>
      <c r="O197" s="45">
        <v>0</v>
      </c>
      <c r="P197" s="40"/>
      <c r="Q197" s="44">
        <f t="shared" si="4"/>
        <v>0</v>
      </c>
      <c r="R197" s="45">
        <f t="shared" si="5"/>
        <v>0</v>
      </c>
      <c r="S197" s="41"/>
      <c r="T197" s="5"/>
      <c r="U197" s="5"/>
      <c r="V197" s="5"/>
    </row>
    <row r="198" spans="1:22" x14ac:dyDescent="0.25">
      <c r="A198" s="48">
        <v>189</v>
      </c>
      <c r="B198" s="49" t="s">
        <v>221</v>
      </c>
      <c r="C198" s="50">
        <v>115.77295325116599</v>
      </c>
      <c r="D198" s="50">
        <v>115.57352662512412</v>
      </c>
      <c r="E198" s="50">
        <v>115.84778477163633</v>
      </c>
      <c r="F198" s="50">
        <v>119.92942532251878</v>
      </c>
      <c r="G198" s="50">
        <v>117.99870594391581</v>
      </c>
      <c r="H198" s="50">
        <v>124.1414952500226</v>
      </c>
      <c r="I198" s="50">
        <v>130.92634220436565</v>
      </c>
      <c r="J198" s="50">
        <v>132.04660597863477</v>
      </c>
      <c r="K198" s="50">
        <v>136.8224601764216</v>
      </c>
      <c r="L198" s="50">
        <v>140.06581935816317</v>
      </c>
      <c r="M198" s="50">
        <v>138.44711462449649</v>
      </c>
      <c r="N198" s="50">
        <v>137.08671197035798</v>
      </c>
      <c r="O198" s="45">
        <v>133.69625577838289</v>
      </c>
      <c r="P198" s="40"/>
      <c r="Q198" s="44">
        <f t="shared" si="4"/>
        <v>115.84778477163633</v>
      </c>
      <c r="R198" s="45">
        <f t="shared" si="5"/>
        <v>140.06581935816317</v>
      </c>
      <c r="S198" s="41"/>
      <c r="T198" s="5"/>
      <c r="U198" s="5"/>
      <c r="V198" s="5"/>
    </row>
    <row r="199" spans="1:22" x14ac:dyDescent="0.25">
      <c r="A199" s="48">
        <v>190</v>
      </c>
      <c r="B199" s="49" t="s">
        <v>222</v>
      </c>
      <c r="C199" s="50">
        <v>0</v>
      </c>
      <c r="D199" s="50">
        <v>0</v>
      </c>
      <c r="E199" s="50">
        <v>0</v>
      </c>
      <c r="F199" s="50">
        <v>0</v>
      </c>
      <c r="G199" s="50">
        <v>0</v>
      </c>
      <c r="H199" s="50">
        <v>0</v>
      </c>
      <c r="I199" s="50">
        <v>0</v>
      </c>
      <c r="J199" s="50">
        <v>0</v>
      </c>
      <c r="K199" s="50">
        <v>0</v>
      </c>
      <c r="L199" s="50">
        <v>0</v>
      </c>
      <c r="M199" s="50">
        <v>0</v>
      </c>
      <c r="N199" s="50">
        <v>0</v>
      </c>
      <c r="O199" s="45">
        <v>0</v>
      </c>
      <c r="P199" s="40"/>
      <c r="Q199" s="44">
        <f t="shared" si="4"/>
        <v>0</v>
      </c>
      <c r="R199" s="45">
        <f t="shared" si="5"/>
        <v>0</v>
      </c>
      <c r="S199" s="41"/>
      <c r="T199" s="5"/>
      <c r="U199" s="5"/>
      <c r="V199" s="5"/>
    </row>
    <row r="200" spans="1:22" x14ac:dyDescent="0.25">
      <c r="A200" s="48">
        <v>191</v>
      </c>
      <c r="B200" s="49" t="s">
        <v>223</v>
      </c>
      <c r="C200" s="50">
        <v>102.96974421006217</v>
      </c>
      <c r="D200" s="50">
        <v>102.20280667725645</v>
      </c>
      <c r="E200" s="50">
        <v>108.51890969670686</v>
      </c>
      <c r="F200" s="50">
        <v>104.91308064329768</v>
      </c>
      <c r="G200" s="50">
        <v>104.3469418746277</v>
      </c>
      <c r="H200" s="50">
        <v>111.80759516333758</v>
      </c>
      <c r="I200" s="50">
        <v>115.94326773859689</v>
      </c>
      <c r="J200" s="50">
        <v>121.34083483062506</v>
      </c>
      <c r="K200" s="50">
        <v>130.10068537235821</v>
      </c>
      <c r="L200" s="50">
        <v>135.16822993331189</v>
      </c>
      <c r="M200" s="50">
        <v>138.18668236846696</v>
      </c>
      <c r="N200" s="50">
        <v>130.94108656434608</v>
      </c>
      <c r="O200" s="45">
        <v>130.24953885967597</v>
      </c>
      <c r="P200" s="40"/>
      <c r="Q200" s="44">
        <f t="shared" si="4"/>
        <v>104.3469418746277</v>
      </c>
      <c r="R200" s="45">
        <f t="shared" si="5"/>
        <v>138.18668236846696</v>
      </c>
      <c r="S200" s="41"/>
      <c r="T200" s="5"/>
      <c r="U200" s="5"/>
      <c r="V200" s="5"/>
    </row>
    <row r="201" spans="1:22" x14ac:dyDescent="0.25">
      <c r="A201" s="48">
        <v>192</v>
      </c>
      <c r="B201" s="49" t="s">
        <v>224</v>
      </c>
      <c r="C201" s="50">
        <v>0</v>
      </c>
      <c r="D201" s="50">
        <v>0</v>
      </c>
      <c r="E201" s="50">
        <v>0</v>
      </c>
      <c r="F201" s="50">
        <v>0</v>
      </c>
      <c r="G201" s="50">
        <v>0</v>
      </c>
      <c r="H201" s="50">
        <v>0</v>
      </c>
      <c r="I201" s="50">
        <v>0</v>
      </c>
      <c r="J201" s="50">
        <v>0</v>
      </c>
      <c r="K201" s="50">
        <v>0</v>
      </c>
      <c r="L201" s="50">
        <v>0</v>
      </c>
      <c r="M201" s="50">
        <v>0</v>
      </c>
      <c r="N201" s="50">
        <v>0</v>
      </c>
      <c r="O201" s="45">
        <v>0</v>
      </c>
      <c r="P201" s="40"/>
      <c r="Q201" s="44">
        <f t="shared" si="4"/>
        <v>0</v>
      </c>
      <c r="R201" s="45">
        <f t="shared" si="5"/>
        <v>0</v>
      </c>
      <c r="S201" s="41"/>
      <c r="T201" s="5"/>
      <c r="U201" s="5"/>
      <c r="V201" s="5"/>
    </row>
    <row r="202" spans="1:22" x14ac:dyDescent="0.25">
      <c r="A202" s="48">
        <v>193</v>
      </c>
      <c r="B202" s="49" t="s">
        <v>225</v>
      </c>
      <c r="C202" s="50">
        <v>0</v>
      </c>
      <c r="D202" s="50">
        <v>0</v>
      </c>
      <c r="E202" s="50">
        <v>0</v>
      </c>
      <c r="F202" s="50">
        <v>0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45">
        <v>0</v>
      </c>
      <c r="P202" s="40"/>
      <c r="Q202" s="44">
        <f t="shared" si="4"/>
        <v>0</v>
      </c>
      <c r="R202" s="45">
        <f t="shared" si="5"/>
        <v>0</v>
      </c>
      <c r="S202" s="41"/>
      <c r="T202" s="5"/>
      <c r="U202" s="5"/>
      <c r="V202" s="5"/>
    </row>
    <row r="203" spans="1:22" x14ac:dyDescent="0.25">
      <c r="A203" s="48">
        <v>194</v>
      </c>
      <c r="B203" s="49" t="s">
        <v>226</v>
      </c>
      <c r="C203" s="50">
        <v>0</v>
      </c>
      <c r="D203" s="50">
        <v>0</v>
      </c>
      <c r="E203" s="50">
        <v>0</v>
      </c>
      <c r="F203" s="50">
        <v>0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50">
        <v>0</v>
      </c>
      <c r="M203" s="50">
        <v>0</v>
      </c>
      <c r="N203" s="50">
        <v>0</v>
      </c>
      <c r="O203" s="45">
        <v>0</v>
      </c>
      <c r="P203" s="40"/>
      <c r="Q203" s="44">
        <f t="shared" ref="Q203:Q266" si="6">MIN(E203:N203)</f>
        <v>0</v>
      </c>
      <c r="R203" s="45">
        <f t="shared" ref="R203:R266" si="7">MAX(E203:N203)</f>
        <v>0</v>
      </c>
      <c r="S203" s="41"/>
      <c r="T203" s="5"/>
      <c r="U203" s="5"/>
      <c r="V203" s="5"/>
    </row>
    <row r="204" spans="1:22" x14ac:dyDescent="0.25">
      <c r="A204" s="48">
        <v>195</v>
      </c>
      <c r="B204" s="49" t="s">
        <v>227</v>
      </c>
      <c r="C204" s="50">
        <v>0</v>
      </c>
      <c r="D204" s="50">
        <v>0</v>
      </c>
      <c r="E204" s="50">
        <v>0</v>
      </c>
      <c r="F204" s="50">
        <v>0</v>
      </c>
      <c r="G204" s="50">
        <v>0</v>
      </c>
      <c r="H204" s="50">
        <v>0</v>
      </c>
      <c r="I204" s="50">
        <v>0</v>
      </c>
      <c r="J204" s="50">
        <v>0</v>
      </c>
      <c r="K204" s="50">
        <v>0</v>
      </c>
      <c r="L204" s="50">
        <v>0</v>
      </c>
      <c r="M204" s="50">
        <v>0</v>
      </c>
      <c r="N204" s="50">
        <v>0</v>
      </c>
      <c r="O204" s="45">
        <v>0</v>
      </c>
      <c r="P204" s="40"/>
      <c r="Q204" s="44">
        <f t="shared" si="6"/>
        <v>0</v>
      </c>
      <c r="R204" s="45">
        <f t="shared" si="7"/>
        <v>0</v>
      </c>
      <c r="S204" s="41"/>
      <c r="T204" s="5"/>
      <c r="U204" s="5"/>
      <c r="V204" s="5"/>
    </row>
    <row r="205" spans="1:22" x14ac:dyDescent="0.25">
      <c r="A205" s="48">
        <v>196</v>
      </c>
      <c r="B205" s="49" t="s">
        <v>228</v>
      </c>
      <c r="C205" s="50">
        <v>110.16511782869843</v>
      </c>
      <c r="D205" s="50">
        <v>109.33642334119018</v>
      </c>
      <c r="E205" s="50">
        <v>107.74162861294514</v>
      </c>
      <c r="F205" s="50">
        <v>109.2154906414186</v>
      </c>
      <c r="G205" s="50">
        <v>123.38900863589429</v>
      </c>
      <c r="H205" s="50">
        <v>126.41760289500421</v>
      </c>
      <c r="I205" s="50">
        <v>135.88856264925766</v>
      </c>
      <c r="J205" s="50">
        <v>145.29341280320585</v>
      </c>
      <c r="K205" s="50">
        <v>150.49793889510863</v>
      </c>
      <c r="L205" s="50">
        <v>150.97623780447501</v>
      </c>
      <c r="M205" s="50">
        <v>155.30797601046103</v>
      </c>
      <c r="N205" s="50">
        <v>157.70160639260953</v>
      </c>
      <c r="O205" s="45">
        <v>163.82157698309982</v>
      </c>
      <c r="P205" s="40"/>
      <c r="Q205" s="44">
        <f t="shared" si="6"/>
        <v>107.74162861294514</v>
      </c>
      <c r="R205" s="45">
        <f t="shared" si="7"/>
        <v>157.70160639260953</v>
      </c>
      <c r="S205" s="41"/>
      <c r="T205" s="5"/>
      <c r="U205" s="5"/>
      <c r="V205" s="5"/>
    </row>
    <row r="206" spans="1:22" x14ac:dyDescent="0.25">
      <c r="A206" s="48">
        <v>197</v>
      </c>
      <c r="B206" s="49" t="s">
        <v>229</v>
      </c>
      <c r="C206" s="50">
        <v>239.03055834177619</v>
      </c>
      <c r="D206" s="50">
        <v>233.9248537467534</v>
      </c>
      <c r="E206" s="50">
        <v>237.18030745436397</v>
      </c>
      <c r="F206" s="50">
        <v>219.7455682894811</v>
      </c>
      <c r="G206" s="50">
        <v>212.7347089179915</v>
      </c>
      <c r="H206" s="50">
        <v>202.90132092848503</v>
      </c>
      <c r="I206" s="50">
        <v>201.40279175002206</v>
      </c>
      <c r="J206" s="50">
        <v>195.42959143683302</v>
      </c>
      <c r="K206" s="50">
        <v>197.5552187580457</v>
      </c>
      <c r="L206" s="50">
        <v>199.48419349482609</v>
      </c>
      <c r="M206" s="50">
        <v>192.89027735625709</v>
      </c>
      <c r="N206" s="50">
        <v>191.01077792771414</v>
      </c>
      <c r="O206" s="45">
        <v>195.86009996084681</v>
      </c>
      <c r="P206" s="40"/>
      <c r="Q206" s="44">
        <f t="shared" si="6"/>
        <v>191.01077792771414</v>
      </c>
      <c r="R206" s="45">
        <f t="shared" si="7"/>
        <v>237.18030745436397</v>
      </c>
      <c r="S206" s="41"/>
      <c r="T206" s="5"/>
      <c r="U206" s="5"/>
      <c r="V206" s="5"/>
    </row>
    <row r="207" spans="1:22" x14ac:dyDescent="0.25">
      <c r="A207" s="48">
        <v>198</v>
      </c>
      <c r="B207" s="49" t="s">
        <v>230</v>
      </c>
      <c r="C207" s="50">
        <v>130.0336345374557</v>
      </c>
      <c r="D207" s="50">
        <v>125.51891055241245</v>
      </c>
      <c r="E207" s="50">
        <v>128.90605406252089</v>
      </c>
      <c r="F207" s="50">
        <v>123.51983507008538</v>
      </c>
      <c r="G207" s="50">
        <v>119.46565742271518</v>
      </c>
      <c r="H207" s="50">
        <v>127.45320105432796</v>
      </c>
      <c r="I207" s="50">
        <v>127.17030610138957</v>
      </c>
      <c r="J207" s="50">
        <v>127.3231804029797</v>
      </c>
      <c r="K207" s="50">
        <v>130.64311298824109</v>
      </c>
      <c r="L207" s="50">
        <v>140.21108373791162</v>
      </c>
      <c r="M207" s="50">
        <v>141.44429367836108</v>
      </c>
      <c r="N207" s="50">
        <v>136.95023748723992</v>
      </c>
      <c r="O207" s="45">
        <v>141.03301098885865</v>
      </c>
      <c r="P207" s="40"/>
      <c r="Q207" s="44">
        <f t="shared" si="6"/>
        <v>119.46565742271518</v>
      </c>
      <c r="R207" s="45">
        <f t="shared" si="7"/>
        <v>141.44429367836108</v>
      </c>
      <c r="S207" s="41"/>
      <c r="T207" s="5"/>
      <c r="U207" s="5"/>
      <c r="V207" s="5"/>
    </row>
    <row r="208" spans="1:22" x14ac:dyDescent="0.25">
      <c r="A208" s="48">
        <v>199</v>
      </c>
      <c r="B208" s="49" t="s">
        <v>231</v>
      </c>
      <c r="C208" s="50">
        <v>133.88922376759081</v>
      </c>
      <c r="D208" s="50">
        <v>140.27686065184909</v>
      </c>
      <c r="E208" s="50">
        <v>140.23852599383045</v>
      </c>
      <c r="F208" s="50">
        <v>138.61662329810292</v>
      </c>
      <c r="G208" s="50">
        <v>139.01458761249171</v>
      </c>
      <c r="H208" s="50">
        <v>139.85557824222613</v>
      </c>
      <c r="I208" s="50">
        <v>148.26631847153149</v>
      </c>
      <c r="J208" s="50">
        <v>153.73324233353281</v>
      </c>
      <c r="K208" s="50">
        <v>161.5716495419893</v>
      </c>
      <c r="L208" s="50">
        <v>164.1464684207713</v>
      </c>
      <c r="M208" s="50">
        <v>167.20649686398241</v>
      </c>
      <c r="N208" s="50">
        <v>167.51293210970741</v>
      </c>
      <c r="O208" s="45">
        <v>167.09468885935951</v>
      </c>
      <c r="P208" s="40"/>
      <c r="Q208" s="44">
        <f t="shared" si="6"/>
        <v>138.61662329810292</v>
      </c>
      <c r="R208" s="45">
        <f t="shared" si="7"/>
        <v>167.51293210970741</v>
      </c>
      <c r="S208" s="41"/>
      <c r="T208" s="5"/>
      <c r="U208" s="5"/>
      <c r="V208" s="5"/>
    </row>
    <row r="209" spans="1:22" x14ac:dyDescent="0.25">
      <c r="A209" s="48">
        <v>200</v>
      </c>
      <c r="B209" s="49" t="s">
        <v>232</v>
      </c>
      <c r="C209" s="50">
        <v>0</v>
      </c>
      <c r="D209" s="50">
        <v>0</v>
      </c>
      <c r="E209" s="50">
        <v>0</v>
      </c>
      <c r="F209" s="50">
        <v>0</v>
      </c>
      <c r="G209" s="50">
        <v>166.96453246644813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50">
        <v>0</v>
      </c>
      <c r="N209" s="50">
        <v>0</v>
      </c>
      <c r="O209" s="45">
        <v>0</v>
      </c>
      <c r="P209" s="40"/>
      <c r="Q209" s="44">
        <f t="shared" si="6"/>
        <v>0</v>
      </c>
      <c r="R209" s="45">
        <f t="shared" si="7"/>
        <v>166.96453246644813</v>
      </c>
      <c r="S209" s="41"/>
      <c r="T209" s="5"/>
      <c r="U209" s="5"/>
      <c r="V209" s="5"/>
    </row>
    <row r="210" spans="1:22" x14ac:dyDescent="0.25">
      <c r="A210" s="48">
        <v>201</v>
      </c>
      <c r="B210" s="49" t="s">
        <v>233</v>
      </c>
      <c r="C210" s="50">
        <v>100.41138027759493</v>
      </c>
      <c r="D210" s="50">
        <v>100</v>
      </c>
      <c r="E210" s="50">
        <v>105.50337580436609</v>
      </c>
      <c r="F210" s="50">
        <v>102.12778562030181</v>
      </c>
      <c r="G210" s="50">
        <v>101.4244126421535</v>
      </c>
      <c r="H210" s="50">
        <v>99.770581936006351</v>
      </c>
      <c r="I210" s="50">
        <v>100.52889420193823</v>
      </c>
      <c r="J210" s="50">
        <v>101.71049512531789</v>
      </c>
      <c r="K210" s="50">
        <v>101.41433582961012</v>
      </c>
      <c r="L210" s="50">
        <v>101.6700281712929</v>
      </c>
      <c r="M210" s="50">
        <v>101.56237654486631</v>
      </c>
      <c r="N210" s="50">
        <v>99.296998040832577</v>
      </c>
      <c r="O210" s="45">
        <v>103.50237892826819</v>
      </c>
      <c r="P210" s="40"/>
      <c r="Q210" s="44">
        <f t="shared" si="6"/>
        <v>99.296998040832577</v>
      </c>
      <c r="R210" s="45">
        <f t="shared" si="7"/>
        <v>105.50337580436609</v>
      </c>
      <c r="S210" s="41"/>
      <c r="T210" s="5"/>
      <c r="U210" s="5"/>
      <c r="V210" s="5"/>
    </row>
    <row r="211" spans="1:22" x14ac:dyDescent="0.25">
      <c r="A211" s="48">
        <v>202</v>
      </c>
      <c r="B211" s="49" t="s">
        <v>234</v>
      </c>
      <c r="C211" s="50">
        <v>0</v>
      </c>
      <c r="D211" s="50">
        <v>0</v>
      </c>
      <c r="E211" s="50">
        <v>0</v>
      </c>
      <c r="F211" s="50">
        <v>0</v>
      </c>
      <c r="G211" s="50">
        <v>0</v>
      </c>
      <c r="H211" s="50">
        <v>0</v>
      </c>
      <c r="I211" s="50">
        <v>0</v>
      </c>
      <c r="J211" s="50">
        <v>0</v>
      </c>
      <c r="K211" s="50">
        <v>0</v>
      </c>
      <c r="L211" s="50">
        <v>0</v>
      </c>
      <c r="M211" s="50">
        <v>0</v>
      </c>
      <c r="N211" s="50">
        <v>0</v>
      </c>
      <c r="O211" s="45">
        <v>0</v>
      </c>
      <c r="P211" s="40"/>
      <c r="Q211" s="44">
        <f t="shared" si="6"/>
        <v>0</v>
      </c>
      <c r="R211" s="45">
        <f t="shared" si="7"/>
        <v>0</v>
      </c>
      <c r="S211" s="41"/>
      <c r="T211" s="5"/>
      <c r="U211" s="5"/>
      <c r="V211" s="5"/>
    </row>
    <row r="212" spans="1:22" x14ac:dyDescent="0.25">
      <c r="A212" s="48">
        <v>203</v>
      </c>
      <c r="B212" s="49" t="s">
        <v>235</v>
      </c>
      <c r="C212" s="50">
        <v>0</v>
      </c>
      <c r="D212" s="50">
        <v>0</v>
      </c>
      <c r="E212" s="50">
        <v>0</v>
      </c>
      <c r="F212" s="50">
        <v>0</v>
      </c>
      <c r="G212" s="50">
        <v>0</v>
      </c>
      <c r="H212" s="50">
        <v>0</v>
      </c>
      <c r="I212" s="50">
        <v>0</v>
      </c>
      <c r="J212" s="50">
        <v>0</v>
      </c>
      <c r="K212" s="50">
        <v>0</v>
      </c>
      <c r="L212" s="50">
        <v>0</v>
      </c>
      <c r="M212" s="50">
        <v>0</v>
      </c>
      <c r="N212" s="50">
        <v>0</v>
      </c>
      <c r="O212" s="45">
        <v>0</v>
      </c>
      <c r="P212" s="40"/>
      <c r="Q212" s="44">
        <f t="shared" si="6"/>
        <v>0</v>
      </c>
      <c r="R212" s="45">
        <f t="shared" si="7"/>
        <v>0</v>
      </c>
      <c r="S212" s="41"/>
      <c r="T212" s="5"/>
      <c r="U212" s="5"/>
      <c r="V212" s="5"/>
    </row>
    <row r="213" spans="1:22" x14ac:dyDescent="0.25">
      <c r="A213" s="48">
        <v>204</v>
      </c>
      <c r="B213" s="49" t="s">
        <v>236</v>
      </c>
      <c r="C213" s="50">
        <v>135.47046772252395</v>
      </c>
      <c r="D213" s="50">
        <v>134.93251980175748</v>
      </c>
      <c r="E213" s="50">
        <v>141.75129792568893</v>
      </c>
      <c r="F213" s="50">
        <v>140.52859671639891</v>
      </c>
      <c r="G213" s="50">
        <v>138.59132093787497</v>
      </c>
      <c r="H213" s="50">
        <v>132.97107279631069</v>
      </c>
      <c r="I213" s="50">
        <v>140.052375791521</v>
      </c>
      <c r="J213" s="50">
        <v>142.42742202908769</v>
      </c>
      <c r="K213" s="50">
        <v>158.0224813161164</v>
      </c>
      <c r="L213" s="50">
        <v>159.00452885302977</v>
      </c>
      <c r="M213" s="50">
        <v>158.2158467421707</v>
      </c>
      <c r="N213" s="50">
        <v>158.11204143049466</v>
      </c>
      <c r="O213" s="45">
        <v>160.50972184212995</v>
      </c>
      <c r="P213" s="40"/>
      <c r="Q213" s="44">
        <f t="shared" si="6"/>
        <v>132.97107279631069</v>
      </c>
      <c r="R213" s="45">
        <f t="shared" si="7"/>
        <v>159.00452885302977</v>
      </c>
      <c r="S213" s="41"/>
      <c r="T213" s="5"/>
      <c r="U213" s="5"/>
      <c r="V213" s="5"/>
    </row>
    <row r="214" spans="1:22" x14ac:dyDescent="0.25">
      <c r="A214" s="48">
        <v>205</v>
      </c>
      <c r="B214" s="49" t="s">
        <v>237</v>
      </c>
      <c r="C214" s="50">
        <v>0</v>
      </c>
      <c r="D214" s="50">
        <v>0</v>
      </c>
      <c r="E214" s="50">
        <v>0</v>
      </c>
      <c r="F214" s="50">
        <v>0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50">
        <v>0</v>
      </c>
      <c r="N214" s="50">
        <v>0</v>
      </c>
      <c r="O214" s="45">
        <v>0</v>
      </c>
      <c r="P214" s="40"/>
      <c r="Q214" s="44">
        <f t="shared" si="6"/>
        <v>0</v>
      </c>
      <c r="R214" s="45">
        <f t="shared" si="7"/>
        <v>0</v>
      </c>
      <c r="S214" s="41"/>
      <c r="T214" s="5"/>
      <c r="U214" s="5"/>
      <c r="V214" s="5"/>
    </row>
    <row r="215" spans="1:22" x14ac:dyDescent="0.25">
      <c r="A215" s="48">
        <v>206</v>
      </c>
      <c r="B215" s="49" t="s">
        <v>238</v>
      </c>
      <c r="C215" s="50">
        <v>0</v>
      </c>
      <c r="D215" s="50">
        <v>0</v>
      </c>
      <c r="E215" s="50">
        <v>0</v>
      </c>
      <c r="F215" s="50">
        <v>0</v>
      </c>
      <c r="G215" s="50">
        <v>0</v>
      </c>
      <c r="H215" s="50">
        <v>0</v>
      </c>
      <c r="I215" s="50">
        <v>0</v>
      </c>
      <c r="J215" s="50">
        <v>0</v>
      </c>
      <c r="K215" s="50">
        <v>0</v>
      </c>
      <c r="L215" s="50">
        <v>0</v>
      </c>
      <c r="M215" s="50">
        <v>0</v>
      </c>
      <c r="N215" s="50">
        <v>0</v>
      </c>
      <c r="O215" s="45">
        <v>0</v>
      </c>
      <c r="P215" s="40"/>
      <c r="Q215" s="44">
        <f t="shared" si="6"/>
        <v>0</v>
      </c>
      <c r="R215" s="45">
        <f t="shared" si="7"/>
        <v>0</v>
      </c>
      <c r="S215" s="41"/>
      <c r="T215" s="5"/>
      <c r="U215" s="5"/>
      <c r="V215" s="5"/>
    </row>
    <row r="216" spans="1:22" x14ac:dyDescent="0.25">
      <c r="A216" s="48">
        <v>207</v>
      </c>
      <c r="B216" s="49" t="s">
        <v>239</v>
      </c>
      <c r="C216" s="50">
        <v>155.70295765103657</v>
      </c>
      <c r="D216" s="50">
        <v>156.39403875022055</v>
      </c>
      <c r="E216" s="50">
        <v>159.90220782626338</v>
      </c>
      <c r="F216" s="50">
        <v>157.55197087901144</v>
      </c>
      <c r="G216" s="50">
        <v>143.91219980519378</v>
      </c>
      <c r="H216" s="50">
        <v>158.41695097451739</v>
      </c>
      <c r="I216" s="50">
        <v>158.72775477525397</v>
      </c>
      <c r="J216" s="50">
        <v>161.19367121393319</v>
      </c>
      <c r="K216" s="50">
        <v>167.12762544794612</v>
      </c>
      <c r="L216" s="50">
        <v>164.64323654419587</v>
      </c>
      <c r="M216" s="50">
        <v>163.57240284018781</v>
      </c>
      <c r="N216" s="50">
        <v>164.11083846955052</v>
      </c>
      <c r="O216" s="45">
        <v>167.90795107786823</v>
      </c>
      <c r="P216" s="40"/>
      <c r="Q216" s="44">
        <f t="shared" si="6"/>
        <v>143.91219980519378</v>
      </c>
      <c r="R216" s="45">
        <f t="shared" si="7"/>
        <v>167.12762544794612</v>
      </c>
      <c r="S216" s="41"/>
      <c r="T216" s="5"/>
      <c r="U216" s="5"/>
      <c r="V216" s="5"/>
    </row>
    <row r="217" spans="1:22" x14ac:dyDescent="0.25">
      <c r="A217" s="48">
        <v>208</v>
      </c>
      <c r="B217" s="49" t="s">
        <v>240</v>
      </c>
      <c r="C217" s="50">
        <v>133.72047600844363</v>
      </c>
      <c r="D217" s="50">
        <v>131.75466573926397</v>
      </c>
      <c r="E217" s="50">
        <v>132.02226565299512</v>
      </c>
      <c r="F217" s="50">
        <v>133.68689280354914</v>
      </c>
      <c r="G217" s="50">
        <v>137.48495944357327</v>
      </c>
      <c r="H217" s="50">
        <v>145.95136304706188</v>
      </c>
      <c r="I217" s="50">
        <v>157.13694225332486</v>
      </c>
      <c r="J217" s="50">
        <v>168.33222070725543</v>
      </c>
      <c r="K217" s="50">
        <v>160.35544220356425</v>
      </c>
      <c r="L217" s="50">
        <v>161.78797386916645</v>
      </c>
      <c r="M217" s="50">
        <v>158.71512829966824</v>
      </c>
      <c r="N217" s="50">
        <v>157.63633533760012</v>
      </c>
      <c r="O217" s="45">
        <v>157.46652248224663</v>
      </c>
      <c r="P217" s="40"/>
      <c r="Q217" s="44">
        <f t="shared" si="6"/>
        <v>132.02226565299512</v>
      </c>
      <c r="R217" s="45">
        <f t="shared" si="7"/>
        <v>168.33222070725543</v>
      </c>
      <c r="S217" s="41"/>
      <c r="T217" s="5"/>
      <c r="U217" s="5"/>
      <c r="V217" s="5"/>
    </row>
    <row r="218" spans="1:22" x14ac:dyDescent="0.25">
      <c r="A218" s="48">
        <v>209</v>
      </c>
      <c r="B218" s="49" t="s">
        <v>241</v>
      </c>
      <c r="C218" s="50">
        <v>122.5314203543237</v>
      </c>
      <c r="D218" s="50">
        <v>120.20027076441235</v>
      </c>
      <c r="E218" s="50">
        <v>125.84815101280684</v>
      </c>
      <c r="F218" s="50">
        <v>116.10459968729539</v>
      </c>
      <c r="G218" s="50">
        <v>121.41414021740631</v>
      </c>
      <c r="H218" s="50">
        <v>116.07860290758501</v>
      </c>
      <c r="I218" s="50">
        <v>115.13881359213502</v>
      </c>
      <c r="J218" s="50">
        <v>116.47610132403507</v>
      </c>
      <c r="K218" s="50">
        <v>120.5335739318474</v>
      </c>
      <c r="L218" s="50">
        <v>119.27801877824361</v>
      </c>
      <c r="M218" s="50">
        <v>122.08177148324634</v>
      </c>
      <c r="N218" s="50">
        <v>122.43939715768579</v>
      </c>
      <c r="O218" s="45">
        <v>121.36841482638765</v>
      </c>
      <c r="P218" s="40"/>
      <c r="Q218" s="44">
        <f t="shared" si="6"/>
        <v>115.13881359213502</v>
      </c>
      <c r="R218" s="45">
        <f t="shared" si="7"/>
        <v>125.84815101280684</v>
      </c>
      <c r="S218" s="41"/>
      <c r="T218" s="5"/>
      <c r="U218" s="5"/>
      <c r="V218" s="5"/>
    </row>
    <row r="219" spans="1:22" x14ac:dyDescent="0.25">
      <c r="A219" s="48">
        <v>210</v>
      </c>
      <c r="B219" s="49" t="s">
        <v>242</v>
      </c>
      <c r="C219" s="50">
        <v>112.36333563487821</v>
      </c>
      <c r="D219" s="50">
        <v>110.52902591354005</v>
      </c>
      <c r="E219" s="50">
        <v>117.71726346952676</v>
      </c>
      <c r="F219" s="50">
        <v>119.06541859307806</v>
      </c>
      <c r="G219" s="50">
        <v>115.18240831500586</v>
      </c>
      <c r="H219" s="50">
        <v>121.78797793091552</v>
      </c>
      <c r="I219" s="50">
        <v>122.28028219694336</v>
      </c>
      <c r="J219" s="50">
        <v>127.80902610757121</v>
      </c>
      <c r="K219" s="50">
        <v>132.11447528086714</v>
      </c>
      <c r="L219" s="50">
        <v>133.85024818950822</v>
      </c>
      <c r="M219" s="50">
        <v>132.05769603529208</v>
      </c>
      <c r="N219" s="50">
        <v>131.82946433483974</v>
      </c>
      <c r="O219" s="45">
        <v>131.71291368713307</v>
      </c>
      <c r="P219" s="40"/>
      <c r="Q219" s="44">
        <f t="shared" si="6"/>
        <v>115.18240831500586</v>
      </c>
      <c r="R219" s="45">
        <f t="shared" si="7"/>
        <v>133.85024818950822</v>
      </c>
      <c r="S219" s="41"/>
      <c r="T219" s="5"/>
      <c r="U219" s="5"/>
      <c r="V219" s="5"/>
    </row>
    <row r="220" spans="1:22" x14ac:dyDescent="0.25">
      <c r="A220" s="48">
        <v>211</v>
      </c>
      <c r="B220" s="49" t="s">
        <v>243</v>
      </c>
      <c r="C220" s="50">
        <v>118.20137380436537</v>
      </c>
      <c r="D220" s="50">
        <v>113.60992389151083</v>
      </c>
      <c r="E220" s="50">
        <v>117.21559556135333</v>
      </c>
      <c r="F220" s="50">
        <v>116.82815254416461</v>
      </c>
      <c r="G220" s="50">
        <v>117.16199092511141</v>
      </c>
      <c r="H220" s="50">
        <v>114.62093167454196</v>
      </c>
      <c r="I220" s="50">
        <v>112.85614306020022</v>
      </c>
      <c r="J220" s="50">
        <v>111.64263746543941</v>
      </c>
      <c r="K220" s="50">
        <v>118.14649127205683</v>
      </c>
      <c r="L220" s="50">
        <v>117.93552339841401</v>
      </c>
      <c r="M220" s="50">
        <v>116.97222746587659</v>
      </c>
      <c r="N220" s="50">
        <v>118.81611811181634</v>
      </c>
      <c r="O220" s="45">
        <v>122.72452722148228</v>
      </c>
      <c r="P220" s="40"/>
      <c r="Q220" s="44">
        <f t="shared" si="6"/>
        <v>111.64263746543941</v>
      </c>
      <c r="R220" s="45">
        <f t="shared" si="7"/>
        <v>118.81611811181634</v>
      </c>
      <c r="S220" s="41"/>
      <c r="T220" s="5"/>
      <c r="U220" s="5"/>
      <c r="V220" s="5"/>
    </row>
    <row r="221" spans="1:22" x14ac:dyDescent="0.25">
      <c r="A221" s="48">
        <v>212</v>
      </c>
      <c r="B221" s="49" t="s">
        <v>244</v>
      </c>
      <c r="C221" s="50">
        <v>110.85796955457016</v>
      </c>
      <c r="D221" s="50">
        <v>106.17983805631926</v>
      </c>
      <c r="E221" s="50">
        <v>111.31918887238245</v>
      </c>
      <c r="F221" s="50">
        <v>105.69736421830365</v>
      </c>
      <c r="G221" s="50">
        <v>105.02443425990504</v>
      </c>
      <c r="H221" s="50">
        <v>107.77203124890752</v>
      </c>
      <c r="I221" s="50">
        <v>109.47747560337137</v>
      </c>
      <c r="J221" s="50">
        <v>109.34486721339549</v>
      </c>
      <c r="K221" s="50">
        <v>113.98871307244087</v>
      </c>
      <c r="L221" s="50">
        <v>116.54481313367633</v>
      </c>
      <c r="M221" s="50">
        <v>122.60273571416811</v>
      </c>
      <c r="N221" s="50">
        <v>124.98534520437821</v>
      </c>
      <c r="O221" s="45">
        <v>123.55497784128724</v>
      </c>
      <c r="P221" s="40"/>
      <c r="Q221" s="44">
        <f t="shared" si="6"/>
        <v>105.02443425990504</v>
      </c>
      <c r="R221" s="45">
        <f t="shared" si="7"/>
        <v>124.98534520437821</v>
      </c>
      <c r="S221" s="41"/>
      <c r="T221" s="5"/>
      <c r="U221" s="5"/>
      <c r="V221" s="5"/>
    </row>
    <row r="222" spans="1:22" x14ac:dyDescent="0.25">
      <c r="A222" s="48">
        <v>213</v>
      </c>
      <c r="B222" s="49" t="s">
        <v>245</v>
      </c>
      <c r="C222" s="50">
        <v>143.14191397926226</v>
      </c>
      <c r="D222" s="50">
        <v>141.42925030266946</v>
      </c>
      <c r="E222" s="50">
        <v>147.07553127432425</v>
      </c>
      <c r="F222" s="50">
        <v>146.97523070521575</v>
      </c>
      <c r="G222" s="50">
        <v>143.74273667711753</v>
      </c>
      <c r="H222" s="50">
        <v>147.70333390277551</v>
      </c>
      <c r="I222" s="50">
        <v>156.58640592411197</v>
      </c>
      <c r="J222" s="50">
        <v>161.39049444432777</v>
      </c>
      <c r="K222" s="50">
        <v>169.7523875701942</v>
      </c>
      <c r="L222" s="50">
        <v>177.67755667876642</v>
      </c>
      <c r="M222" s="50">
        <v>181.28274344147127</v>
      </c>
      <c r="N222" s="50">
        <v>185.59133232348682</v>
      </c>
      <c r="O222" s="45">
        <v>183.59537079088631</v>
      </c>
      <c r="P222" s="40"/>
      <c r="Q222" s="44">
        <f t="shared" si="6"/>
        <v>143.74273667711753</v>
      </c>
      <c r="R222" s="45">
        <f t="shared" si="7"/>
        <v>185.59133232348682</v>
      </c>
      <c r="S222" s="41"/>
      <c r="T222" s="5"/>
      <c r="U222" s="5"/>
      <c r="V222" s="5"/>
    </row>
    <row r="223" spans="1:22" x14ac:dyDescent="0.25">
      <c r="A223" s="48">
        <v>214</v>
      </c>
      <c r="B223" s="49" t="s">
        <v>246</v>
      </c>
      <c r="C223" s="50">
        <v>109.51288162384778</v>
      </c>
      <c r="D223" s="50">
        <v>106.11647885062982</v>
      </c>
      <c r="E223" s="50">
        <v>109.81072809616697</v>
      </c>
      <c r="F223" s="50">
        <v>108.13515037337859</v>
      </c>
      <c r="G223" s="50">
        <v>106.42505955278301</v>
      </c>
      <c r="H223" s="50">
        <v>107.8821839767845</v>
      </c>
      <c r="I223" s="50">
        <v>104.18792573210685</v>
      </c>
      <c r="J223" s="50">
        <v>110.77654421803393</v>
      </c>
      <c r="K223" s="50">
        <v>115.41230807847451</v>
      </c>
      <c r="L223" s="50">
        <v>118.38822265275411</v>
      </c>
      <c r="M223" s="50">
        <v>119.10658068986208</v>
      </c>
      <c r="N223" s="50">
        <v>115.27627711234368</v>
      </c>
      <c r="O223" s="45">
        <v>120.07176420143549</v>
      </c>
      <c r="P223" s="40"/>
      <c r="Q223" s="44">
        <f t="shared" si="6"/>
        <v>104.18792573210685</v>
      </c>
      <c r="R223" s="45">
        <f t="shared" si="7"/>
        <v>119.10658068986208</v>
      </c>
      <c r="S223" s="41"/>
      <c r="T223" s="5"/>
      <c r="U223" s="5"/>
      <c r="V223" s="5"/>
    </row>
    <row r="224" spans="1:22" x14ac:dyDescent="0.25">
      <c r="A224" s="48">
        <v>215</v>
      </c>
      <c r="B224" s="49" t="s">
        <v>247</v>
      </c>
      <c r="C224" s="50">
        <v>108.7069914507689</v>
      </c>
      <c r="D224" s="50">
        <v>107.44498504150984</v>
      </c>
      <c r="E224" s="50">
        <v>115.33678148128435</v>
      </c>
      <c r="F224" s="50">
        <v>116.18489344979012</v>
      </c>
      <c r="G224" s="50">
        <v>120.17616519431016</v>
      </c>
      <c r="H224" s="50">
        <v>117.30045763300016</v>
      </c>
      <c r="I224" s="50">
        <v>120.82801440176654</v>
      </c>
      <c r="J224" s="50">
        <v>116.33002435453992</v>
      </c>
      <c r="K224" s="50">
        <v>122.66841182539778</v>
      </c>
      <c r="L224" s="50">
        <v>119.14209416074246</v>
      </c>
      <c r="M224" s="50">
        <v>119.52633492100455</v>
      </c>
      <c r="N224" s="50">
        <v>115.30684804513605</v>
      </c>
      <c r="O224" s="45">
        <v>117.81429111354996</v>
      </c>
      <c r="P224" s="40"/>
      <c r="Q224" s="44">
        <f t="shared" si="6"/>
        <v>115.30684804513605</v>
      </c>
      <c r="R224" s="45">
        <f t="shared" si="7"/>
        <v>122.66841182539778</v>
      </c>
      <c r="S224" s="41"/>
      <c r="T224" s="5"/>
      <c r="U224" s="5"/>
      <c r="V224" s="5"/>
    </row>
    <row r="225" spans="1:22" x14ac:dyDescent="0.25">
      <c r="A225" s="48">
        <v>216</v>
      </c>
      <c r="B225" s="49" t="s">
        <v>248</v>
      </c>
      <c r="C225" s="50">
        <v>0</v>
      </c>
      <c r="D225" s="50">
        <v>0</v>
      </c>
      <c r="E225" s="50">
        <v>0</v>
      </c>
      <c r="F225" s="50">
        <v>0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50">
        <v>0</v>
      </c>
      <c r="N225" s="50">
        <v>0</v>
      </c>
      <c r="O225" s="45">
        <v>0</v>
      </c>
      <c r="P225" s="40"/>
      <c r="Q225" s="44">
        <f t="shared" si="6"/>
        <v>0</v>
      </c>
      <c r="R225" s="45">
        <f t="shared" si="7"/>
        <v>0</v>
      </c>
      <c r="S225" s="41"/>
      <c r="T225" s="5"/>
      <c r="U225" s="5"/>
      <c r="V225" s="5"/>
    </row>
    <row r="226" spans="1:22" x14ac:dyDescent="0.25">
      <c r="A226" s="48">
        <v>217</v>
      </c>
      <c r="B226" s="49" t="s">
        <v>249</v>
      </c>
      <c r="C226" s="50">
        <v>110.08587457510808</v>
      </c>
      <c r="D226" s="50">
        <v>114.16660664288759</v>
      </c>
      <c r="E226" s="50">
        <v>122.36642707810145</v>
      </c>
      <c r="F226" s="50">
        <v>124.17484086902459</v>
      </c>
      <c r="G226" s="50">
        <v>126.62858533841504</v>
      </c>
      <c r="H226" s="50">
        <v>128.47979519995931</v>
      </c>
      <c r="I226" s="50">
        <v>124.07048635371322</v>
      </c>
      <c r="J226" s="50">
        <v>135.82656304254357</v>
      </c>
      <c r="K226" s="50">
        <v>141.48475570512008</v>
      </c>
      <c r="L226" s="50">
        <v>143.60975270003681</v>
      </c>
      <c r="M226" s="50">
        <v>144.03102374223636</v>
      </c>
      <c r="N226" s="50">
        <v>149.3284086650668</v>
      </c>
      <c r="O226" s="45">
        <v>151.85467972699257</v>
      </c>
      <c r="P226" s="40"/>
      <c r="Q226" s="44">
        <f t="shared" si="6"/>
        <v>122.36642707810145</v>
      </c>
      <c r="R226" s="45">
        <f t="shared" si="7"/>
        <v>149.3284086650668</v>
      </c>
      <c r="S226" s="41"/>
      <c r="T226" s="5"/>
      <c r="U226" s="5"/>
      <c r="V226" s="5"/>
    </row>
    <row r="227" spans="1:22" x14ac:dyDescent="0.25">
      <c r="A227" s="48">
        <v>218</v>
      </c>
      <c r="B227" s="49" t="s">
        <v>250</v>
      </c>
      <c r="C227" s="50">
        <v>113.42726669343418</v>
      </c>
      <c r="D227" s="50">
        <v>112.5855984466271</v>
      </c>
      <c r="E227" s="50">
        <v>116.96785749291017</v>
      </c>
      <c r="F227" s="50">
        <v>114.40345571705515</v>
      </c>
      <c r="G227" s="50">
        <v>115.65060915740193</v>
      </c>
      <c r="H227" s="50">
        <v>118.65978891208061</v>
      </c>
      <c r="I227" s="50">
        <v>117.57437342610781</v>
      </c>
      <c r="J227" s="50">
        <v>122.002927861454</v>
      </c>
      <c r="K227" s="50">
        <v>126.66817427991768</v>
      </c>
      <c r="L227" s="50">
        <v>133.04164658672548</v>
      </c>
      <c r="M227" s="50">
        <v>131.60541057072155</v>
      </c>
      <c r="N227" s="50">
        <v>135.75990059288631</v>
      </c>
      <c r="O227" s="45">
        <v>136.19849887395878</v>
      </c>
      <c r="P227" s="40"/>
      <c r="Q227" s="44">
        <f t="shared" si="6"/>
        <v>114.40345571705515</v>
      </c>
      <c r="R227" s="45">
        <f t="shared" si="7"/>
        <v>135.75990059288631</v>
      </c>
      <c r="S227" s="41"/>
      <c r="T227" s="5"/>
      <c r="U227" s="5"/>
      <c r="V227" s="5"/>
    </row>
    <row r="228" spans="1:22" x14ac:dyDescent="0.25">
      <c r="A228" s="48">
        <v>219</v>
      </c>
      <c r="B228" s="49" t="s">
        <v>251</v>
      </c>
      <c r="C228" s="50">
        <v>119.91940261486805</v>
      </c>
      <c r="D228" s="50">
        <v>116.95157434655101</v>
      </c>
      <c r="E228" s="50">
        <v>120.12339435920877</v>
      </c>
      <c r="F228" s="50">
        <v>121.43989904393</v>
      </c>
      <c r="G228" s="50">
        <v>130.17583286013422</v>
      </c>
      <c r="H228" s="50">
        <v>133.36895154638935</v>
      </c>
      <c r="I228" s="50">
        <v>135.54430049445091</v>
      </c>
      <c r="J228" s="50">
        <v>138.41926491514681</v>
      </c>
      <c r="K228" s="50">
        <v>143.3813512463696</v>
      </c>
      <c r="L228" s="50">
        <v>147.48758615053123</v>
      </c>
      <c r="M228" s="50">
        <v>147.18401289765771</v>
      </c>
      <c r="N228" s="50">
        <v>147.88862087865689</v>
      </c>
      <c r="O228" s="45">
        <v>145.71785355347802</v>
      </c>
      <c r="P228" s="40"/>
      <c r="Q228" s="44">
        <f t="shared" si="6"/>
        <v>120.12339435920877</v>
      </c>
      <c r="R228" s="45">
        <f t="shared" si="7"/>
        <v>147.88862087865689</v>
      </c>
      <c r="S228" s="41"/>
      <c r="T228" s="5"/>
      <c r="U228" s="5"/>
      <c r="V228" s="5"/>
    </row>
    <row r="229" spans="1:22" x14ac:dyDescent="0.25">
      <c r="A229" s="48">
        <v>220</v>
      </c>
      <c r="B229" s="49" t="s">
        <v>252</v>
      </c>
      <c r="C229" s="50">
        <v>121.628127090356</v>
      </c>
      <c r="D229" s="50">
        <v>119.05114689974452</v>
      </c>
      <c r="E229" s="50">
        <v>126.77576278363385</v>
      </c>
      <c r="F229" s="50">
        <v>124.30628491988082</v>
      </c>
      <c r="G229" s="50">
        <v>122.20399347186751</v>
      </c>
      <c r="H229" s="50">
        <v>122.93593240712002</v>
      </c>
      <c r="I229" s="50">
        <v>128.62317732898435</v>
      </c>
      <c r="J229" s="50">
        <v>131.21180841246112</v>
      </c>
      <c r="K229" s="50">
        <v>135.59252910647965</v>
      </c>
      <c r="L229" s="50">
        <v>140.70703507314281</v>
      </c>
      <c r="M229" s="50">
        <v>139.83087531796451</v>
      </c>
      <c r="N229" s="50">
        <v>142.87202238208275</v>
      </c>
      <c r="O229" s="45">
        <v>144.46365553557766</v>
      </c>
      <c r="P229" s="40"/>
      <c r="Q229" s="44">
        <f t="shared" si="6"/>
        <v>122.20399347186751</v>
      </c>
      <c r="R229" s="45">
        <f t="shared" si="7"/>
        <v>142.87202238208275</v>
      </c>
      <c r="S229" s="41"/>
      <c r="T229" s="5"/>
      <c r="U229" s="5"/>
      <c r="V229" s="5"/>
    </row>
    <row r="230" spans="1:22" x14ac:dyDescent="0.25">
      <c r="A230" s="48">
        <v>221</v>
      </c>
      <c r="B230" s="49" t="s">
        <v>253</v>
      </c>
      <c r="C230" s="50">
        <v>211.03672468580692</v>
      </c>
      <c r="D230" s="50">
        <v>206.77019593919707</v>
      </c>
      <c r="E230" s="50">
        <v>229.59131141161518</v>
      </c>
      <c r="F230" s="50">
        <v>221.01062916685677</v>
      </c>
      <c r="G230" s="50">
        <v>224.97720346728656</v>
      </c>
      <c r="H230" s="50">
        <v>212.28722861833168</v>
      </c>
      <c r="I230" s="50">
        <v>219.92845908293521</v>
      </c>
      <c r="J230" s="50">
        <v>202.07443308034004</v>
      </c>
      <c r="K230" s="50">
        <v>210.61774675620293</v>
      </c>
      <c r="L230" s="50">
        <v>210.59416536311866</v>
      </c>
      <c r="M230" s="50">
        <v>224.96995884397023</v>
      </c>
      <c r="N230" s="50">
        <v>220.0825675197685</v>
      </c>
      <c r="O230" s="45">
        <v>218.43700611035811</v>
      </c>
      <c r="P230" s="40"/>
      <c r="Q230" s="44">
        <f t="shared" si="6"/>
        <v>202.07443308034004</v>
      </c>
      <c r="R230" s="45">
        <f t="shared" si="7"/>
        <v>229.59131141161518</v>
      </c>
      <c r="S230" s="41"/>
      <c r="T230" s="5"/>
      <c r="U230" s="5"/>
      <c r="V230" s="5"/>
    </row>
    <row r="231" spans="1:22" x14ac:dyDescent="0.25">
      <c r="A231" s="48">
        <v>222</v>
      </c>
      <c r="B231" s="49" t="s">
        <v>254</v>
      </c>
      <c r="C231" s="50">
        <v>0</v>
      </c>
      <c r="D231" s="50">
        <v>0</v>
      </c>
      <c r="E231" s="50">
        <v>0</v>
      </c>
      <c r="F231" s="50">
        <v>0</v>
      </c>
      <c r="G231" s="50">
        <v>0</v>
      </c>
      <c r="H231" s="50">
        <v>0</v>
      </c>
      <c r="I231" s="50">
        <v>0</v>
      </c>
      <c r="J231" s="50">
        <v>0</v>
      </c>
      <c r="K231" s="50">
        <v>0</v>
      </c>
      <c r="L231" s="50">
        <v>0</v>
      </c>
      <c r="M231" s="50">
        <v>0</v>
      </c>
      <c r="N231" s="50">
        <v>0</v>
      </c>
      <c r="O231" s="45">
        <v>0</v>
      </c>
      <c r="P231" s="40"/>
      <c r="Q231" s="44">
        <f t="shared" si="6"/>
        <v>0</v>
      </c>
      <c r="R231" s="45">
        <f t="shared" si="7"/>
        <v>0</v>
      </c>
      <c r="S231" s="41"/>
      <c r="T231" s="5"/>
      <c r="U231" s="5"/>
      <c r="V231" s="5"/>
    </row>
    <row r="232" spans="1:22" x14ac:dyDescent="0.25">
      <c r="A232" s="48">
        <v>223</v>
      </c>
      <c r="B232" s="49" t="s">
        <v>255</v>
      </c>
      <c r="C232" s="50">
        <v>108.51624700306184</v>
      </c>
      <c r="D232" s="50">
        <v>106.67845551689234</v>
      </c>
      <c r="E232" s="50">
        <v>107.84205246841279</v>
      </c>
      <c r="F232" s="50">
        <v>106.52599366742899</v>
      </c>
      <c r="G232" s="50">
        <v>108.78760809537033</v>
      </c>
      <c r="H232" s="50">
        <v>117.61208905884943</v>
      </c>
      <c r="I232" s="50">
        <v>114.03398967819226</v>
      </c>
      <c r="J232" s="50">
        <v>108.0425405680971</v>
      </c>
      <c r="K232" s="50">
        <v>113.09137786092182</v>
      </c>
      <c r="L232" s="50">
        <v>107.82579629296103</v>
      </c>
      <c r="M232" s="50">
        <v>113.29542304921208</v>
      </c>
      <c r="N232" s="50">
        <v>105.19923728580116</v>
      </c>
      <c r="O232" s="45">
        <v>103.62018687757835</v>
      </c>
      <c r="P232" s="40"/>
      <c r="Q232" s="44">
        <f t="shared" si="6"/>
        <v>105.19923728580116</v>
      </c>
      <c r="R232" s="45">
        <f t="shared" si="7"/>
        <v>117.61208905884943</v>
      </c>
      <c r="S232" s="41"/>
      <c r="T232" s="5"/>
      <c r="U232" s="5"/>
      <c r="V232" s="5"/>
    </row>
    <row r="233" spans="1:22" x14ac:dyDescent="0.25">
      <c r="A233" s="48">
        <v>224</v>
      </c>
      <c r="B233" s="49" t="s">
        <v>256</v>
      </c>
      <c r="C233" s="50">
        <v>264.6715241048326</v>
      </c>
      <c r="D233" s="50">
        <v>252.82676047272568</v>
      </c>
      <c r="E233" s="50">
        <v>304.4474121214804</v>
      </c>
      <c r="F233" s="50">
        <v>290.58247157071003</v>
      </c>
      <c r="G233" s="50">
        <v>243.14314127823292</v>
      </c>
      <c r="H233" s="50">
        <v>246.82074801236965</v>
      </c>
      <c r="I233" s="50">
        <v>234.13301894908685</v>
      </c>
      <c r="J233" s="50">
        <v>218.14764214805882</v>
      </c>
      <c r="K233" s="50">
        <v>222.96922236620787</v>
      </c>
      <c r="L233" s="50">
        <v>215.70489717083424</v>
      </c>
      <c r="M233" s="50">
        <v>211.04571526847153</v>
      </c>
      <c r="N233" s="50">
        <v>206.80355557223308</v>
      </c>
      <c r="O233" s="45">
        <v>225.71135692876601</v>
      </c>
      <c r="P233" s="40"/>
      <c r="Q233" s="44">
        <f t="shared" si="6"/>
        <v>206.80355557223308</v>
      </c>
      <c r="R233" s="45">
        <f t="shared" si="7"/>
        <v>304.4474121214804</v>
      </c>
      <c r="S233" s="41"/>
      <c r="T233" s="5"/>
      <c r="U233" s="5"/>
      <c r="V233" s="5"/>
    </row>
    <row r="234" spans="1:22" x14ac:dyDescent="0.25">
      <c r="A234" s="48">
        <v>225</v>
      </c>
      <c r="B234" s="49" t="s">
        <v>257</v>
      </c>
      <c r="C234" s="50">
        <v>0</v>
      </c>
      <c r="D234" s="50">
        <v>0</v>
      </c>
      <c r="E234" s="50">
        <v>0</v>
      </c>
      <c r="F234" s="50">
        <v>0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45">
        <v>0</v>
      </c>
      <c r="P234" s="40"/>
      <c r="Q234" s="44">
        <f t="shared" si="6"/>
        <v>0</v>
      </c>
      <c r="R234" s="45">
        <f t="shared" si="7"/>
        <v>0</v>
      </c>
      <c r="S234" s="41"/>
      <c r="T234" s="5"/>
      <c r="U234" s="5"/>
      <c r="V234" s="5"/>
    </row>
    <row r="235" spans="1:22" x14ac:dyDescent="0.25">
      <c r="A235" s="48">
        <v>226</v>
      </c>
      <c r="B235" s="49" t="s">
        <v>258</v>
      </c>
      <c r="C235" s="50">
        <v>108.1631570180067</v>
      </c>
      <c r="D235" s="50">
        <v>107.13551558319713</v>
      </c>
      <c r="E235" s="50">
        <v>106.56689632828662</v>
      </c>
      <c r="F235" s="50">
        <v>108.65040753077851</v>
      </c>
      <c r="G235" s="50">
        <v>108.67744971776298</v>
      </c>
      <c r="H235" s="50">
        <v>111.47151460039626</v>
      </c>
      <c r="I235" s="50">
        <v>113.93444329044762</v>
      </c>
      <c r="J235" s="50">
        <v>108.93856628628433</v>
      </c>
      <c r="K235" s="50">
        <v>110.98961211847651</v>
      </c>
      <c r="L235" s="50">
        <v>106.14467783362144</v>
      </c>
      <c r="M235" s="50">
        <v>111.7289532090042</v>
      </c>
      <c r="N235" s="50">
        <v>110.86174731011633</v>
      </c>
      <c r="O235" s="45">
        <v>112.24048468365078</v>
      </c>
      <c r="P235" s="40"/>
      <c r="Q235" s="44">
        <f t="shared" si="6"/>
        <v>106.14467783362144</v>
      </c>
      <c r="R235" s="45">
        <f t="shared" si="7"/>
        <v>113.93444329044762</v>
      </c>
      <c r="S235" s="41"/>
      <c r="T235" s="5"/>
      <c r="U235" s="5"/>
      <c r="V235" s="5"/>
    </row>
    <row r="236" spans="1:22" x14ac:dyDescent="0.25">
      <c r="A236" s="48">
        <v>227</v>
      </c>
      <c r="B236" s="49" t="s">
        <v>259</v>
      </c>
      <c r="C236" s="50">
        <v>106.20414261110223</v>
      </c>
      <c r="D236" s="50">
        <v>102.37761229508587</v>
      </c>
      <c r="E236" s="50">
        <v>108.31747357357425</v>
      </c>
      <c r="F236" s="50">
        <v>108.77692252622725</v>
      </c>
      <c r="G236" s="50">
        <v>116.00076351796676</v>
      </c>
      <c r="H236" s="50">
        <v>104.78501413403667</v>
      </c>
      <c r="I236" s="50">
        <v>112.93763977729192</v>
      </c>
      <c r="J236" s="50">
        <v>116.68257032540498</v>
      </c>
      <c r="K236" s="50">
        <v>120.67746311405601</v>
      </c>
      <c r="L236" s="50">
        <v>122.3768291736733</v>
      </c>
      <c r="M236" s="50">
        <v>128.94099772019604</v>
      </c>
      <c r="N236" s="50">
        <v>129.22834673246899</v>
      </c>
      <c r="O236" s="45">
        <v>130.1286965049332</v>
      </c>
      <c r="P236" s="40"/>
      <c r="Q236" s="44">
        <f t="shared" si="6"/>
        <v>104.78501413403667</v>
      </c>
      <c r="R236" s="45">
        <f t="shared" si="7"/>
        <v>129.22834673246899</v>
      </c>
      <c r="S236" s="41"/>
      <c r="T236" s="5"/>
      <c r="U236" s="5"/>
      <c r="V236" s="5"/>
    </row>
    <row r="237" spans="1:22" x14ac:dyDescent="0.25">
      <c r="A237" s="48">
        <v>228</v>
      </c>
      <c r="B237" s="49" t="s">
        <v>260</v>
      </c>
      <c r="C237" s="50">
        <v>0</v>
      </c>
      <c r="D237" s="50">
        <v>0</v>
      </c>
      <c r="E237" s="50">
        <v>0</v>
      </c>
      <c r="F237" s="50">
        <v>0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50">
        <v>0</v>
      </c>
      <c r="N237" s="50">
        <v>0</v>
      </c>
      <c r="O237" s="45">
        <v>0</v>
      </c>
      <c r="P237" s="40"/>
      <c r="Q237" s="44">
        <f t="shared" si="6"/>
        <v>0</v>
      </c>
      <c r="R237" s="45">
        <f t="shared" si="7"/>
        <v>0</v>
      </c>
      <c r="S237" s="41"/>
      <c r="T237" s="5"/>
      <c r="U237" s="5"/>
      <c r="V237" s="5"/>
    </row>
    <row r="238" spans="1:22" x14ac:dyDescent="0.25">
      <c r="A238" s="48">
        <v>229</v>
      </c>
      <c r="B238" s="49" t="s">
        <v>261</v>
      </c>
      <c r="C238" s="50">
        <v>104.19312704681585</v>
      </c>
      <c r="D238" s="50">
        <v>101.588735828588</v>
      </c>
      <c r="E238" s="50">
        <v>111.81561829250282</v>
      </c>
      <c r="F238" s="50">
        <v>108.05067145279061</v>
      </c>
      <c r="G238" s="50">
        <v>109.67257030469642</v>
      </c>
      <c r="H238" s="50">
        <v>106.69879819197807</v>
      </c>
      <c r="I238" s="50">
        <v>114.30372945484638</v>
      </c>
      <c r="J238" s="50">
        <v>112.89924331108001</v>
      </c>
      <c r="K238" s="50">
        <v>109.46571192697388</v>
      </c>
      <c r="L238" s="50">
        <v>117.24185122474483</v>
      </c>
      <c r="M238" s="50">
        <v>119.1512888185992</v>
      </c>
      <c r="N238" s="50">
        <v>116.33739328195777</v>
      </c>
      <c r="O238" s="45">
        <v>109.7349200932489</v>
      </c>
      <c r="P238" s="40"/>
      <c r="Q238" s="44">
        <f t="shared" si="6"/>
        <v>106.69879819197807</v>
      </c>
      <c r="R238" s="45">
        <f t="shared" si="7"/>
        <v>119.1512888185992</v>
      </c>
      <c r="S238" s="41"/>
      <c r="T238" s="5"/>
      <c r="U238" s="5"/>
      <c r="V238" s="5"/>
    </row>
    <row r="239" spans="1:22" x14ac:dyDescent="0.25">
      <c r="A239" s="48">
        <v>230</v>
      </c>
      <c r="B239" s="49" t="s">
        <v>262</v>
      </c>
      <c r="C239" s="50">
        <v>238.40188935934285</v>
      </c>
      <c r="D239" s="50">
        <v>206.59804930171632</v>
      </c>
      <c r="E239" s="50">
        <v>207.56648648455044</v>
      </c>
      <c r="F239" s="50">
        <v>231.74399050054529</v>
      </c>
      <c r="G239" s="50">
        <v>246.80804009511343</v>
      </c>
      <c r="H239" s="50">
        <v>212.72078174393391</v>
      </c>
      <c r="I239" s="50">
        <v>207.76105145056118</v>
      </c>
      <c r="J239" s="50">
        <v>214.61187550152857</v>
      </c>
      <c r="K239" s="50">
        <v>220.54492415784037</v>
      </c>
      <c r="L239" s="50">
        <v>212.92064992710834</v>
      </c>
      <c r="M239" s="50">
        <v>199.6458793525982</v>
      </c>
      <c r="N239" s="50">
        <v>195.49846669763863</v>
      </c>
      <c r="O239" s="45">
        <v>199.39298552675496</v>
      </c>
      <c r="P239" s="40"/>
      <c r="Q239" s="44">
        <f t="shared" si="6"/>
        <v>195.49846669763863</v>
      </c>
      <c r="R239" s="45">
        <f t="shared" si="7"/>
        <v>246.80804009511343</v>
      </c>
      <c r="S239" s="41"/>
      <c r="T239" s="5"/>
      <c r="U239" s="5"/>
      <c r="V239" s="5"/>
    </row>
    <row r="240" spans="1:22" x14ac:dyDescent="0.25">
      <c r="A240" s="48">
        <v>231</v>
      </c>
      <c r="B240" s="49" t="s">
        <v>263</v>
      </c>
      <c r="C240" s="50">
        <v>100.08418919024615</v>
      </c>
      <c r="D240" s="50">
        <v>102.63782743655972</v>
      </c>
      <c r="E240" s="50">
        <v>105.13584885339738</v>
      </c>
      <c r="F240" s="50">
        <v>102.32923856738086</v>
      </c>
      <c r="G240" s="50">
        <v>103.13092131507462</v>
      </c>
      <c r="H240" s="50">
        <v>103.3065964851843</v>
      </c>
      <c r="I240" s="50">
        <v>105.80672878814997</v>
      </c>
      <c r="J240" s="50">
        <v>109.98702814157946</v>
      </c>
      <c r="K240" s="50">
        <v>116.76901962791939</v>
      </c>
      <c r="L240" s="50">
        <v>122.68291080823572</v>
      </c>
      <c r="M240" s="50">
        <v>125.38331692740682</v>
      </c>
      <c r="N240" s="50">
        <v>123.80890346535813</v>
      </c>
      <c r="O240" s="45">
        <v>124.85834505406892</v>
      </c>
      <c r="P240" s="40"/>
      <c r="Q240" s="44">
        <f t="shared" si="6"/>
        <v>102.32923856738086</v>
      </c>
      <c r="R240" s="45">
        <f t="shared" si="7"/>
        <v>125.38331692740682</v>
      </c>
      <c r="S240" s="41"/>
      <c r="T240" s="5"/>
      <c r="U240" s="5"/>
      <c r="V240" s="5"/>
    </row>
    <row r="241" spans="1:22" x14ac:dyDescent="0.25">
      <c r="A241" s="48">
        <v>232</v>
      </c>
      <c r="B241" s="49" t="s">
        <v>264</v>
      </c>
      <c r="C241" s="50">
        <v>0</v>
      </c>
      <c r="D241" s="50">
        <v>0</v>
      </c>
      <c r="E241" s="50">
        <v>0</v>
      </c>
      <c r="F241" s="50">
        <v>0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50">
        <v>0</v>
      </c>
      <c r="N241" s="50">
        <v>0</v>
      </c>
      <c r="O241" s="45">
        <v>0</v>
      </c>
      <c r="P241" s="40"/>
      <c r="Q241" s="44">
        <f t="shared" si="6"/>
        <v>0</v>
      </c>
      <c r="R241" s="45">
        <f t="shared" si="7"/>
        <v>0</v>
      </c>
      <c r="S241" s="41"/>
      <c r="T241" s="5"/>
      <c r="U241" s="5"/>
      <c r="V241" s="5"/>
    </row>
    <row r="242" spans="1:22" x14ac:dyDescent="0.25">
      <c r="A242" s="48">
        <v>233</v>
      </c>
      <c r="B242" s="49" t="s">
        <v>265</v>
      </c>
      <c r="C242" s="50">
        <v>0</v>
      </c>
      <c r="D242" s="50">
        <v>0</v>
      </c>
      <c r="E242" s="50">
        <v>0</v>
      </c>
      <c r="F242" s="50">
        <v>0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45">
        <v>0</v>
      </c>
      <c r="P242" s="40"/>
      <c r="Q242" s="44">
        <f t="shared" si="6"/>
        <v>0</v>
      </c>
      <c r="R242" s="45">
        <f t="shared" si="7"/>
        <v>0</v>
      </c>
      <c r="S242" s="41"/>
      <c r="T242" s="5"/>
      <c r="U242" s="5"/>
      <c r="V242" s="5"/>
    </row>
    <row r="243" spans="1:22" x14ac:dyDescent="0.25">
      <c r="A243" s="48">
        <v>234</v>
      </c>
      <c r="B243" s="49" t="s">
        <v>266</v>
      </c>
      <c r="C243" s="50">
        <v>142.80223390591914</v>
      </c>
      <c r="D243" s="50">
        <v>143.46906392352412</v>
      </c>
      <c r="E243" s="50">
        <v>151.99313751514472</v>
      </c>
      <c r="F243" s="50">
        <v>167.66938295000361</v>
      </c>
      <c r="G243" s="50">
        <v>214.94576131585313</v>
      </c>
      <c r="H243" s="50">
        <v>209.66430956194176</v>
      </c>
      <c r="I243" s="50">
        <v>235.94237894359966</v>
      </c>
      <c r="J243" s="50">
        <v>213.93795398175865</v>
      </c>
      <c r="K243" s="50">
        <v>199.46171049573078</v>
      </c>
      <c r="L243" s="50">
        <v>200.14375434400549</v>
      </c>
      <c r="M243" s="50">
        <v>196.18024636275146</v>
      </c>
      <c r="N243" s="50">
        <v>177.68227785956211</v>
      </c>
      <c r="O243" s="45">
        <v>177.68227785956211</v>
      </c>
      <c r="P243" s="40"/>
      <c r="Q243" s="44">
        <f t="shared" si="6"/>
        <v>151.99313751514472</v>
      </c>
      <c r="R243" s="45">
        <f t="shared" si="7"/>
        <v>235.94237894359966</v>
      </c>
      <c r="S243" s="41"/>
      <c r="T243" s="5"/>
      <c r="U243" s="5"/>
      <c r="V243" s="5"/>
    </row>
    <row r="244" spans="1:22" x14ac:dyDescent="0.25">
      <c r="A244" s="48">
        <v>235</v>
      </c>
      <c r="B244" s="49" t="s">
        <v>267</v>
      </c>
      <c r="C244" s="50">
        <v>0</v>
      </c>
      <c r="D244" s="50">
        <v>0</v>
      </c>
      <c r="E244" s="50">
        <v>0</v>
      </c>
      <c r="F244" s="50">
        <v>0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45">
        <v>0</v>
      </c>
      <c r="P244" s="40"/>
      <c r="Q244" s="44">
        <f t="shared" si="6"/>
        <v>0</v>
      </c>
      <c r="R244" s="45">
        <f t="shared" si="7"/>
        <v>0</v>
      </c>
      <c r="S244" s="41"/>
      <c r="T244" s="5"/>
      <c r="U244" s="5"/>
      <c r="V244" s="5"/>
    </row>
    <row r="245" spans="1:22" x14ac:dyDescent="0.25">
      <c r="A245" s="48">
        <v>236</v>
      </c>
      <c r="B245" s="49" t="s">
        <v>268</v>
      </c>
      <c r="C245" s="50">
        <v>104.70358820146916</v>
      </c>
      <c r="D245" s="50">
        <v>106.20364597470603</v>
      </c>
      <c r="E245" s="50">
        <v>113.68645861228899</v>
      </c>
      <c r="F245" s="50">
        <v>109.65255681446531</v>
      </c>
      <c r="G245" s="50">
        <v>109.10257113836268</v>
      </c>
      <c r="H245" s="50">
        <v>110.36987166313865</v>
      </c>
      <c r="I245" s="50">
        <v>115.91939823688391</v>
      </c>
      <c r="J245" s="50">
        <v>113.96453710415284</v>
      </c>
      <c r="K245" s="50">
        <v>118.73500385499894</v>
      </c>
      <c r="L245" s="50">
        <v>121.67789978382879</v>
      </c>
      <c r="M245" s="50">
        <v>119.5588587759168</v>
      </c>
      <c r="N245" s="50">
        <v>118.22429280170212</v>
      </c>
      <c r="O245" s="45">
        <v>119.02641604664478</v>
      </c>
      <c r="P245" s="40"/>
      <c r="Q245" s="44">
        <f t="shared" si="6"/>
        <v>109.10257113836268</v>
      </c>
      <c r="R245" s="45">
        <f t="shared" si="7"/>
        <v>121.67789978382879</v>
      </c>
      <c r="S245" s="41"/>
      <c r="T245" s="5"/>
      <c r="U245" s="5"/>
      <c r="V245" s="5"/>
    </row>
    <row r="246" spans="1:22" x14ac:dyDescent="0.25">
      <c r="A246" s="48">
        <v>237</v>
      </c>
      <c r="B246" s="49" t="s">
        <v>269</v>
      </c>
      <c r="C246" s="50">
        <v>0</v>
      </c>
      <c r="D246" s="50">
        <v>0</v>
      </c>
      <c r="E246" s="50">
        <v>0</v>
      </c>
      <c r="F246" s="50">
        <v>0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45">
        <v>0</v>
      </c>
      <c r="P246" s="40"/>
      <c r="Q246" s="44">
        <f t="shared" si="6"/>
        <v>0</v>
      </c>
      <c r="R246" s="45">
        <f t="shared" si="7"/>
        <v>0</v>
      </c>
      <c r="S246" s="41"/>
      <c r="T246" s="5"/>
      <c r="U246" s="5"/>
      <c r="V246" s="5"/>
    </row>
    <row r="247" spans="1:22" x14ac:dyDescent="0.25">
      <c r="A247" s="48">
        <v>238</v>
      </c>
      <c r="B247" s="49" t="s">
        <v>270</v>
      </c>
      <c r="C247" s="50">
        <v>122.55743375735486</v>
      </c>
      <c r="D247" s="50">
        <v>122.15275777955661</v>
      </c>
      <c r="E247" s="50">
        <v>129.48618784510239</v>
      </c>
      <c r="F247" s="50">
        <v>132.39966838064919</v>
      </c>
      <c r="G247" s="50">
        <v>123.65048771658489</v>
      </c>
      <c r="H247" s="50">
        <v>128.29590816659226</v>
      </c>
      <c r="I247" s="50">
        <v>140.67667970837127</v>
      </c>
      <c r="J247" s="50">
        <v>149.14736496380783</v>
      </c>
      <c r="K247" s="50">
        <v>150.16855756842216</v>
      </c>
      <c r="L247" s="50">
        <v>162.12939082164576</v>
      </c>
      <c r="M247" s="50">
        <v>167.30249560131244</v>
      </c>
      <c r="N247" s="50">
        <v>157.50868094614412</v>
      </c>
      <c r="O247" s="45">
        <v>134.57830065308946</v>
      </c>
      <c r="P247" s="40"/>
      <c r="Q247" s="44">
        <f t="shared" si="6"/>
        <v>123.65048771658489</v>
      </c>
      <c r="R247" s="45">
        <f t="shared" si="7"/>
        <v>167.30249560131244</v>
      </c>
      <c r="S247" s="41"/>
      <c r="T247" s="5"/>
      <c r="U247" s="5"/>
      <c r="V247" s="5"/>
    </row>
    <row r="248" spans="1:22" x14ac:dyDescent="0.25">
      <c r="A248" s="48">
        <v>239</v>
      </c>
      <c r="B248" s="49" t="s">
        <v>271</v>
      </c>
      <c r="C248" s="50">
        <v>117.42492310396091</v>
      </c>
      <c r="D248" s="50">
        <v>116.11835349365984</v>
      </c>
      <c r="E248" s="50">
        <v>116.50652739971754</v>
      </c>
      <c r="F248" s="50">
        <v>117.18743732720291</v>
      </c>
      <c r="G248" s="50">
        <v>118.05574570983583</v>
      </c>
      <c r="H248" s="50">
        <v>118.87085751863617</v>
      </c>
      <c r="I248" s="50">
        <v>123.36308300635548</v>
      </c>
      <c r="J248" s="50">
        <v>126.52935076378805</v>
      </c>
      <c r="K248" s="50">
        <v>134.48492035788641</v>
      </c>
      <c r="L248" s="50">
        <v>134.60324210309159</v>
      </c>
      <c r="M248" s="50">
        <v>137.0413129930017</v>
      </c>
      <c r="N248" s="50">
        <v>137.56181569418479</v>
      </c>
      <c r="O248" s="45">
        <v>139.40545119607674</v>
      </c>
      <c r="P248" s="40"/>
      <c r="Q248" s="44">
        <f t="shared" si="6"/>
        <v>116.50652739971754</v>
      </c>
      <c r="R248" s="45">
        <f t="shared" si="7"/>
        <v>137.56181569418479</v>
      </c>
      <c r="S248" s="41"/>
      <c r="T248" s="5"/>
      <c r="U248" s="5"/>
      <c r="V248" s="5"/>
    </row>
    <row r="249" spans="1:22" x14ac:dyDescent="0.25">
      <c r="A249" s="48">
        <v>240</v>
      </c>
      <c r="B249" s="49" t="s">
        <v>272</v>
      </c>
      <c r="C249" s="50">
        <v>131.4937349869268</v>
      </c>
      <c r="D249" s="50">
        <v>128.23715246375087</v>
      </c>
      <c r="E249" s="50">
        <v>131.11634058783216</v>
      </c>
      <c r="F249" s="50">
        <v>137.93616231244084</v>
      </c>
      <c r="G249" s="50">
        <v>148.94415070910395</v>
      </c>
      <c r="H249" s="50">
        <v>150.83384148546469</v>
      </c>
      <c r="I249" s="50">
        <v>150.72240549802655</v>
      </c>
      <c r="J249" s="50">
        <v>170.20950879470135</v>
      </c>
      <c r="K249" s="50">
        <v>156.92637289254867</v>
      </c>
      <c r="L249" s="50">
        <v>160.14170920305565</v>
      </c>
      <c r="M249" s="50">
        <v>162.10402663542769</v>
      </c>
      <c r="N249" s="50">
        <v>163.41108920747641</v>
      </c>
      <c r="O249" s="45">
        <v>157.81261076691763</v>
      </c>
      <c r="P249" s="40"/>
      <c r="Q249" s="44">
        <f t="shared" si="6"/>
        <v>131.11634058783216</v>
      </c>
      <c r="R249" s="45">
        <f t="shared" si="7"/>
        <v>170.20950879470135</v>
      </c>
      <c r="S249" s="41"/>
      <c r="T249" s="5"/>
      <c r="U249" s="5"/>
      <c r="V249" s="5"/>
    </row>
    <row r="250" spans="1:22" x14ac:dyDescent="0.25">
      <c r="A250" s="48">
        <v>241</v>
      </c>
      <c r="B250" s="49" t="s">
        <v>273</v>
      </c>
      <c r="C250" s="50">
        <v>0</v>
      </c>
      <c r="D250" s="50">
        <v>0</v>
      </c>
      <c r="E250" s="50">
        <v>0</v>
      </c>
      <c r="F250" s="50">
        <v>0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45">
        <v>0</v>
      </c>
      <c r="P250" s="40"/>
      <c r="Q250" s="44">
        <f t="shared" si="6"/>
        <v>0</v>
      </c>
      <c r="R250" s="45">
        <f t="shared" si="7"/>
        <v>0</v>
      </c>
      <c r="S250" s="41"/>
      <c r="T250" s="5"/>
      <c r="U250" s="5"/>
      <c r="V250" s="5"/>
    </row>
    <row r="251" spans="1:22" x14ac:dyDescent="0.25">
      <c r="A251" s="48">
        <v>242</v>
      </c>
      <c r="B251" s="49" t="s">
        <v>274</v>
      </c>
      <c r="C251" s="50">
        <v>339.48679813847815</v>
      </c>
      <c r="D251" s="50">
        <v>350.52369536166424</v>
      </c>
      <c r="E251" s="50">
        <v>348.03043292780285</v>
      </c>
      <c r="F251" s="50">
        <v>301.80803925132142</v>
      </c>
      <c r="G251" s="50">
        <v>377.5023006559997</v>
      </c>
      <c r="H251" s="50">
        <v>356.10734667686671</v>
      </c>
      <c r="I251" s="50">
        <v>326.86291025350147</v>
      </c>
      <c r="J251" s="50">
        <v>363.90018199073319</v>
      </c>
      <c r="K251" s="50">
        <v>318.84569222163071</v>
      </c>
      <c r="L251" s="50">
        <v>372.67143951434178</v>
      </c>
      <c r="M251" s="50">
        <v>380.38092124353403</v>
      </c>
      <c r="N251" s="50">
        <v>506.7586426107398</v>
      </c>
      <c r="O251" s="45">
        <v>407.81337953905563</v>
      </c>
      <c r="P251" s="40"/>
      <c r="Q251" s="44">
        <f t="shared" si="6"/>
        <v>301.80803925132142</v>
      </c>
      <c r="R251" s="45">
        <f t="shared" si="7"/>
        <v>506.7586426107398</v>
      </c>
      <c r="S251" s="41"/>
      <c r="T251" s="5"/>
      <c r="U251" s="5"/>
      <c r="V251" s="5"/>
    </row>
    <row r="252" spans="1:22" x14ac:dyDescent="0.25">
      <c r="A252" s="48">
        <v>243</v>
      </c>
      <c r="B252" s="49" t="s">
        <v>275</v>
      </c>
      <c r="C252" s="50">
        <v>115.53825857718299</v>
      </c>
      <c r="D252" s="50">
        <v>124.52845795432124</v>
      </c>
      <c r="E252" s="50">
        <v>115.81520394676743</v>
      </c>
      <c r="F252" s="50">
        <v>117.88207423906304</v>
      </c>
      <c r="G252" s="50">
        <v>114.35857701249397</v>
      </c>
      <c r="H252" s="50">
        <v>117.92605269171813</v>
      </c>
      <c r="I252" s="50">
        <v>118.43059427091886</v>
      </c>
      <c r="J252" s="50">
        <v>119.75523680200337</v>
      </c>
      <c r="K252" s="50">
        <v>124.3613094589826</v>
      </c>
      <c r="L252" s="50">
        <v>123.603106514578</v>
      </c>
      <c r="M252" s="50">
        <v>120.78065894036534</v>
      </c>
      <c r="N252" s="50">
        <v>120.697061126431</v>
      </c>
      <c r="O252" s="45">
        <v>118.78417138878352</v>
      </c>
      <c r="P252" s="40"/>
      <c r="Q252" s="44">
        <f t="shared" si="6"/>
        <v>114.35857701249397</v>
      </c>
      <c r="R252" s="45">
        <f t="shared" si="7"/>
        <v>124.3613094589826</v>
      </c>
      <c r="S252" s="41"/>
      <c r="T252" s="5"/>
      <c r="U252" s="5"/>
      <c r="V252" s="5"/>
    </row>
    <row r="253" spans="1:22" x14ac:dyDescent="0.25">
      <c r="A253" s="48">
        <v>244</v>
      </c>
      <c r="B253" s="49" t="s">
        <v>276</v>
      </c>
      <c r="C253" s="50">
        <v>122.4362195461469</v>
      </c>
      <c r="D253" s="50">
        <v>126.35258544713346</v>
      </c>
      <c r="E253" s="50">
        <v>134.77583672480426</v>
      </c>
      <c r="F253" s="50">
        <v>131.42349930474165</v>
      </c>
      <c r="G253" s="50">
        <v>126.87814126148145</v>
      </c>
      <c r="H253" s="50">
        <v>125.88333204777899</v>
      </c>
      <c r="I253" s="50">
        <v>131.19804176324499</v>
      </c>
      <c r="J253" s="50">
        <v>127.73608739671045</v>
      </c>
      <c r="K253" s="50">
        <v>134.1490868224441</v>
      </c>
      <c r="L253" s="50">
        <v>140.51894054759615</v>
      </c>
      <c r="M253" s="50">
        <v>138.96062842062773</v>
      </c>
      <c r="N253" s="50">
        <v>136.06003665175945</v>
      </c>
      <c r="O253" s="45">
        <v>131.69607310732792</v>
      </c>
      <c r="P253" s="40"/>
      <c r="Q253" s="44">
        <f t="shared" si="6"/>
        <v>125.88333204777899</v>
      </c>
      <c r="R253" s="45">
        <f t="shared" si="7"/>
        <v>140.51894054759615</v>
      </c>
      <c r="S253" s="41"/>
      <c r="T253" s="5"/>
      <c r="U253" s="5"/>
      <c r="V253" s="5"/>
    </row>
    <row r="254" spans="1:22" x14ac:dyDescent="0.25">
      <c r="A254" s="48">
        <v>245</v>
      </c>
      <c r="B254" s="49" t="s">
        <v>277</v>
      </c>
      <c r="C254" s="50">
        <v>0</v>
      </c>
      <c r="D254" s="50">
        <v>0</v>
      </c>
      <c r="E254" s="50">
        <v>0</v>
      </c>
      <c r="F254" s="50">
        <v>0</v>
      </c>
      <c r="G254" s="50">
        <v>0</v>
      </c>
      <c r="H254" s="50">
        <v>0</v>
      </c>
      <c r="I254" s="50">
        <v>0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45">
        <v>0</v>
      </c>
      <c r="P254" s="40"/>
      <c r="Q254" s="44">
        <f t="shared" si="6"/>
        <v>0</v>
      </c>
      <c r="R254" s="45">
        <f t="shared" si="7"/>
        <v>0</v>
      </c>
      <c r="S254" s="41"/>
      <c r="T254" s="5"/>
      <c r="U254" s="5"/>
      <c r="V254" s="5"/>
    </row>
    <row r="255" spans="1:22" x14ac:dyDescent="0.25">
      <c r="A255" s="48">
        <v>246</v>
      </c>
      <c r="B255" s="49" t="s">
        <v>278</v>
      </c>
      <c r="C255" s="50">
        <v>115.7980141788947</v>
      </c>
      <c r="D255" s="50">
        <v>113.71130696149878</v>
      </c>
      <c r="E255" s="50">
        <v>119.33829813021548</v>
      </c>
      <c r="F255" s="50">
        <v>116.30266842046042</v>
      </c>
      <c r="G255" s="50">
        <v>113.97128992091243</v>
      </c>
      <c r="H255" s="50">
        <v>119.82796021294047</v>
      </c>
      <c r="I255" s="50">
        <v>121.81628760642802</v>
      </c>
      <c r="J255" s="50">
        <v>123.47383434611268</v>
      </c>
      <c r="K255" s="50">
        <v>127.24621488874637</v>
      </c>
      <c r="L255" s="50">
        <v>128.24411908010259</v>
      </c>
      <c r="M255" s="50">
        <v>136.69056521411454</v>
      </c>
      <c r="N255" s="50">
        <v>134.64172863299731</v>
      </c>
      <c r="O255" s="45">
        <v>136.7148803583728</v>
      </c>
      <c r="P255" s="40"/>
      <c r="Q255" s="44">
        <f t="shared" si="6"/>
        <v>113.97128992091243</v>
      </c>
      <c r="R255" s="45">
        <f t="shared" si="7"/>
        <v>136.69056521411454</v>
      </c>
      <c r="S255" s="41"/>
      <c r="T255" s="5"/>
      <c r="U255" s="5"/>
      <c r="V255" s="5"/>
    </row>
    <row r="256" spans="1:22" x14ac:dyDescent="0.25">
      <c r="A256" s="48">
        <v>247</v>
      </c>
      <c r="B256" s="49" t="s">
        <v>279</v>
      </c>
      <c r="C256" s="50">
        <v>0</v>
      </c>
      <c r="D256" s="50">
        <v>0</v>
      </c>
      <c r="E256" s="50">
        <v>0</v>
      </c>
      <c r="F256" s="50">
        <v>0</v>
      </c>
      <c r="G256" s="50">
        <v>0</v>
      </c>
      <c r="H256" s="50">
        <v>0</v>
      </c>
      <c r="I256" s="50">
        <v>0</v>
      </c>
      <c r="J256" s="50">
        <v>0</v>
      </c>
      <c r="K256" s="50">
        <v>0</v>
      </c>
      <c r="L256" s="50">
        <v>0</v>
      </c>
      <c r="M256" s="50">
        <v>0</v>
      </c>
      <c r="N256" s="50">
        <v>0</v>
      </c>
      <c r="O256" s="45">
        <v>0</v>
      </c>
      <c r="P256" s="40"/>
      <c r="Q256" s="44">
        <f t="shared" si="6"/>
        <v>0</v>
      </c>
      <c r="R256" s="45">
        <f t="shared" si="7"/>
        <v>0</v>
      </c>
      <c r="S256" s="41"/>
      <c r="T256" s="5"/>
      <c r="U256" s="5"/>
      <c r="V256" s="5"/>
    </row>
    <row r="257" spans="1:22" x14ac:dyDescent="0.25">
      <c r="A257" s="48">
        <v>248</v>
      </c>
      <c r="B257" s="49" t="s">
        <v>280</v>
      </c>
      <c r="C257" s="50">
        <v>105.24745864181433</v>
      </c>
      <c r="D257" s="50">
        <v>105.82489443713602</v>
      </c>
      <c r="E257" s="50">
        <v>105.94225535979676</v>
      </c>
      <c r="F257" s="50">
        <v>106.21492624502713</v>
      </c>
      <c r="G257" s="50">
        <v>103.94988199615804</v>
      </c>
      <c r="H257" s="50">
        <v>106.52698913304491</v>
      </c>
      <c r="I257" s="50">
        <v>106.74522738424082</v>
      </c>
      <c r="J257" s="50">
        <v>106.48514459364169</v>
      </c>
      <c r="K257" s="50">
        <v>110.84862038006588</v>
      </c>
      <c r="L257" s="50">
        <v>109.88610158097696</v>
      </c>
      <c r="M257" s="50">
        <v>107.71523567393591</v>
      </c>
      <c r="N257" s="50">
        <v>105.73568503975631</v>
      </c>
      <c r="O257" s="45">
        <v>107.89847910512729</v>
      </c>
      <c r="P257" s="40"/>
      <c r="Q257" s="44">
        <f t="shared" si="6"/>
        <v>103.94988199615804</v>
      </c>
      <c r="R257" s="45">
        <f t="shared" si="7"/>
        <v>110.84862038006588</v>
      </c>
      <c r="S257" s="41"/>
      <c r="T257" s="5"/>
      <c r="U257" s="5"/>
      <c r="V257" s="5"/>
    </row>
    <row r="258" spans="1:22" x14ac:dyDescent="0.25">
      <c r="A258" s="48">
        <v>249</v>
      </c>
      <c r="B258" s="49" t="s">
        <v>281</v>
      </c>
      <c r="C258" s="50">
        <v>147.64956837697835</v>
      </c>
      <c r="D258" s="50">
        <v>169.4431922316673</v>
      </c>
      <c r="E258" s="50">
        <v>175.23308756803533</v>
      </c>
      <c r="F258" s="50">
        <v>197.2884719150818</v>
      </c>
      <c r="G258" s="50">
        <v>199.15670405652372</v>
      </c>
      <c r="H258" s="50">
        <v>221.58758738758871</v>
      </c>
      <c r="I258" s="50">
        <v>247.22794519229066</v>
      </c>
      <c r="J258" s="50">
        <v>232.88515302021887</v>
      </c>
      <c r="K258" s="50">
        <v>277.74398434611595</v>
      </c>
      <c r="L258" s="50">
        <v>277.74398434611595</v>
      </c>
      <c r="M258" s="50">
        <v>222.09242164988186</v>
      </c>
      <c r="N258" s="50">
        <v>254.20502919604493</v>
      </c>
      <c r="O258" s="45">
        <v>269.36616340651381</v>
      </c>
      <c r="P258" s="40"/>
      <c r="Q258" s="44">
        <f t="shared" si="6"/>
        <v>175.23308756803533</v>
      </c>
      <c r="R258" s="45">
        <f t="shared" si="7"/>
        <v>277.74398434611595</v>
      </c>
      <c r="S258" s="41"/>
      <c r="T258" s="5"/>
      <c r="U258" s="5"/>
      <c r="V258" s="5"/>
    </row>
    <row r="259" spans="1:22" x14ac:dyDescent="0.25">
      <c r="A259" s="48">
        <v>250</v>
      </c>
      <c r="B259" s="49" t="s">
        <v>282</v>
      </c>
      <c r="C259" s="50">
        <v>140.58324941064348</v>
      </c>
      <c r="D259" s="50">
        <v>126.05004719693783</v>
      </c>
      <c r="E259" s="50">
        <v>129.80371675769692</v>
      </c>
      <c r="F259" s="50">
        <v>139.54270808407378</v>
      </c>
      <c r="G259" s="50">
        <v>136.42044339362235</v>
      </c>
      <c r="H259" s="50">
        <v>134.95633661083926</v>
      </c>
      <c r="I259" s="50">
        <v>139.69867799685849</v>
      </c>
      <c r="J259" s="50">
        <v>139.12201700007515</v>
      </c>
      <c r="K259" s="50">
        <v>144.38125915304718</v>
      </c>
      <c r="L259" s="50">
        <v>150.17625746933143</v>
      </c>
      <c r="M259" s="50">
        <v>140.34004514833771</v>
      </c>
      <c r="N259" s="50">
        <v>131.80866421312192</v>
      </c>
      <c r="O259" s="45">
        <v>127.12010618047233</v>
      </c>
      <c r="P259" s="40"/>
      <c r="Q259" s="44">
        <f t="shared" si="6"/>
        <v>129.80371675769692</v>
      </c>
      <c r="R259" s="45">
        <f t="shared" si="7"/>
        <v>150.17625746933143</v>
      </c>
      <c r="S259" s="41"/>
      <c r="T259" s="5"/>
      <c r="U259" s="5"/>
      <c r="V259" s="5"/>
    </row>
    <row r="260" spans="1:22" x14ac:dyDescent="0.25">
      <c r="A260" s="48">
        <v>251</v>
      </c>
      <c r="B260" s="49" t="s">
        <v>283</v>
      </c>
      <c r="C260" s="50">
        <v>106.7237198825465</v>
      </c>
      <c r="D260" s="50">
        <v>112.60807686824843</v>
      </c>
      <c r="E260" s="50">
        <v>121.02661799752134</v>
      </c>
      <c r="F260" s="50">
        <v>116.51397107208294</v>
      </c>
      <c r="G260" s="50">
        <v>119.40990408625045</v>
      </c>
      <c r="H260" s="50">
        <v>114.1206946562714</v>
      </c>
      <c r="I260" s="50">
        <v>124.38942341893731</v>
      </c>
      <c r="J260" s="50">
        <v>116.2098894633194</v>
      </c>
      <c r="K260" s="50">
        <v>116.48567259664414</v>
      </c>
      <c r="L260" s="50">
        <v>122.06355188753173</v>
      </c>
      <c r="M260" s="50">
        <v>127.74139121474299</v>
      </c>
      <c r="N260" s="50">
        <v>122.98120235831695</v>
      </c>
      <c r="O260" s="45">
        <v>120.05062442928225</v>
      </c>
      <c r="P260" s="40"/>
      <c r="Q260" s="44">
        <f t="shared" si="6"/>
        <v>114.1206946562714</v>
      </c>
      <c r="R260" s="45">
        <f t="shared" si="7"/>
        <v>127.74139121474299</v>
      </c>
      <c r="S260" s="41"/>
      <c r="T260" s="5"/>
      <c r="U260" s="5"/>
      <c r="V260" s="5"/>
    </row>
    <row r="261" spans="1:22" x14ac:dyDescent="0.25">
      <c r="A261" s="48">
        <v>252</v>
      </c>
      <c r="B261" s="49" t="s">
        <v>284</v>
      </c>
      <c r="C261" s="50">
        <v>131.98674996043641</v>
      </c>
      <c r="D261" s="50">
        <v>133.01779874605211</v>
      </c>
      <c r="E261" s="50">
        <v>154.92447375688792</v>
      </c>
      <c r="F261" s="50">
        <v>166.32137226045543</v>
      </c>
      <c r="G261" s="50">
        <v>171.19077693875505</v>
      </c>
      <c r="H261" s="50">
        <v>172.14831309344615</v>
      </c>
      <c r="I261" s="50">
        <v>176.8199174135533</v>
      </c>
      <c r="J261" s="50">
        <v>173.88127722630497</v>
      </c>
      <c r="K261" s="50">
        <v>185.92903902124803</v>
      </c>
      <c r="L261" s="50">
        <v>190.70506348075108</v>
      </c>
      <c r="M261" s="50">
        <v>202.08270059367183</v>
      </c>
      <c r="N261" s="50">
        <v>199.82184545038737</v>
      </c>
      <c r="O261" s="45">
        <v>197.16615368390964</v>
      </c>
      <c r="P261" s="40"/>
      <c r="Q261" s="44">
        <f t="shared" si="6"/>
        <v>154.92447375688792</v>
      </c>
      <c r="R261" s="45">
        <f t="shared" si="7"/>
        <v>202.08270059367183</v>
      </c>
      <c r="S261" s="41"/>
      <c r="T261" s="5"/>
      <c r="U261" s="5"/>
      <c r="V261" s="5"/>
    </row>
    <row r="262" spans="1:22" x14ac:dyDescent="0.25">
      <c r="A262" s="48">
        <v>253</v>
      </c>
      <c r="B262" s="49" t="s">
        <v>285</v>
      </c>
      <c r="C262" s="50">
        <v>336.69347011297606</v>
      </c>
      <c r="D262" s="50">
        <v>319.45249711416278</v>
      </c>
      <c r="E262" s="50">
        <v>262.80028395470111</v>
      </c>
      <c r="F262" s="50">
        <v>275.16498348564642</v>
      </c>
      <c r="G262" s="50">
        <v>282.64386482063384</v>
      </c>
      <c r="H262" s="50">
        <v>258.2292352524193</v>
      </c>
      <c r="I262" s="50">
        <v>263.78080087387514</v>
      </c>
      <c r="J262" s="50">
        <v>260.36228232172863</v>
      </c>
      <c r="K262" s="50">
        <v>293.16591205261881</v>
      </c>
      <c r="L262" s="50">
        <v>295.33772187729085</v>
      </c>
      <c r="M262" s="50">
        <v>328.30227163082151</v>
      </c>
      <c r="N262" s="50">
        <v>361.82548398739425</v>
      </c>
      <c r="O262" s="45">
        <v>287.48810400929557</v>
      </c>
      <c r="P262" s="40"/>
      <c r="Q262" s="44">
        <f t="shared" si="6"/>
        <v>258.2292352524193</v>
      </c>
      <c r="R262" s="45">
        <f t="shared" si="7"/>
        <v>361.82548398739425</v>
      </c>
      <c r="S262" s="41"/>
      <c r="T262" s="5"/>
      <c r="U262" s="5"/>
      <c r="V262" s="5"/>
    </row>
    <row r="263" spans="1:22" x14ac:dyDescent="0.25">
      <c r="A263" s="48">
        <v>254</v>
      </c>
      <c r="B263" s="49" t="s">
        <v>286</v>
      </c>
      <c r="C263" s="50">
        <v>0</v>
      </c>
      <c r="D263" s="50">
        <v>0</v>
      </c>
      <c r="E263" s="50">
        <v>0</v>
      </c>
      <c r="F263" s="50">
        <v>0</v>
      </c>
      <c r="G263" s="50">
        <v>0</v>
      </c>
      <c r="H263" s="50">
        <v>0</v>
      </c>
      <c r="I263" s="50">
        <v>0</v>
      </c>
      <c r="J263" s="50">
        <v>0</v>
      </c>
      <c r="K263" s="50">
        <v>0</v>
      </c>
      <c r="L263" s="50">
        <v>0</v>
      </c>
      <c r="M263" s="50">
        <v>0</v>
      </c>
      <c r="N263" s="50">
        <v>0</v>
      </c>
      <c r="O263" s="45">
        <v>0</v>
      </c>
      <c r="P263" s="40"/>
      <c r="Q263" s="44">
        <f t="shared" si="6"/>
        <v>0</v>
      </c>
      <c r="R263" s="45">
        <f t="shared" si="7"/>
        <v>0</v>
      </c>
      <c r="S263" s="41"/>
      <c r="T263" s="5"/>
      <c r="U263" s="5"/>
      <c r="V263" s="5"/>
    </row>
    <row r="264" spans="1:22" x14ac:dyDescent="0.25">
      <c r="A264" s="48">
        <v>255</v>
      </c>
      <c r="B264" s="49" t="s">
        <v>287</v>
      </c>
      <c r="C264" s="50">
        <v>0</v>
      </c>
      <c r="D264" s="50">
        <v>0</v>
      </c>
      <c r="E264" s="50">
        <v>0</v>
      </c>
      <c r="F264" s="50">
        <v>0</v>
      </c>
      <c r="G264" s="50">
        <v>0</v>
      </c>
      <c r="H264" s="50">
        <v>0</v>
      </c>
      <c r="I264" s="50">
        <v>0</v>
      </c>
      <c r="J264" s="50">
        <v>0</v>
      </c>
      <c r="K264" s="50">
        <v>0</v>
      </c>
      <c r="L264" s="50">
        <v>0</v>
      </c>
      <c r="M264" s="50">
        <v>0</v>
      </c>
      <c r="N264" s="50">
        <v>0</v>
      </c>
      <c r="O264" s="45">
        <v>0</v>
      </c>
      <c r="P264" s="40"/>
      <c r="Q264" s="44">
        <f t="shared" si="6"/>
        <v>0</v>
      </c>
      <c r="R264" s="45">
        <f t="shared" si="7"/>
        <v>0</v>
      </c>
      <c r="S264" s="41"/>
      <c r="T264" s="5"/>
      <c r="U264" s="5"/>
      <c r="V264" s="5"/>
    </row>
    <row r="265" spans="1:22" x14ac:dyDescent="0.25">
      <c r="A265" s="48">
        <v>256</v>
      </c>
      <c r="B265" s="49" t="s">
        <v>288</v>
      </c>
      <c r="C265" s="50">
        <v>0</v>
      </c>
      <c r="D265" s="50">
        <v>0</v>
      </c>
      <c r="E265" s="50">
        <v>0</v>
      </c>
      <c r="F265" s="50">
        <v>0</v>
      </c>
      <c r="G265" s="50">
        <v>0</v>
      </c>
      <c r="H265" s="50">
        <v>0</v>
      </c>
      <c r="I265" s="50">
        <v>0</v>
      </c>
      <c r="J265" s="50">
        <v>0</v>
      </c>
      <c r="K265" s="50">
        <v>0</v>
      </c>
      <c r="L265" s="50">
        <v>0</v>
      </c>
      <c r="M265" s="50">
        <v>0</v>
      </c>
      <c r="N265" s="50">
        <v>0</v>
      </c>
      <c r="O265" s="45">
        <v>0</v>
      </c>
      <c r="P265" s="40"/>
      <c r="Q265" s="44">
        <f t="shared" si="6"/>
        <v>0</v>
      </c>
      <c r="R265" s="45">
        <f t="shared" si="7"/>
        <v>0</v>
      </c>
      <c r="S265" s="41"/>
      <c r="T265" s="5"/>
      <c r="U265" s="5"/>
      <c r="V265" s="5"/>
    </row>
    <row r="266" spans="1:22" x14ac:dyDescent="0.25">
      <c r="A266" s="48">
        <v>257</v>
      </c>
      <c r="B266" s="49" t="s">
        <v>289</v>
      </c>
      <c r="C266" s="50">
        <v>0</v>
      </c>
      <c r="D266" s="50">
        <v>0</v>
      </c>
      <c r="E266" s="50">
        <v>0</v>
      </c>
      <c r="F266" s="50">
        <v>0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50">
        <v>0</v>
      </c>
      <c r="N266" s="50">
        <v>0</v>
      </c>
      <c r="O266" s="45">
        <v>0</v>
      </c>
      <c r="P266" s="40"/>
      <c r="Q266" s="44">
        <f t="shared" si="6"/>
        <v>0</v>
      </c>
      <c r="R266" s="45">
        <f t="shared" si="7"/>
        <v>0</v>
      </c>
      <c r="S266" s="41"/>
      <c r="T266" s="5"/>
      <c r="U266" s="5"/>
      <c r="V266" s="5"/>
    </row>
    <row r="267" spans="1:22" x14ac:dyDescent="0.25">
      <c r="A267" s="48">
        <v>258</v>
      </c>
      <c r="B267" s="49" t="s">
        <v>290</v>
      </c>
      <c r="C267" s="50">
        <v>117.7354531584493</v>
      </c>
      <c r="D267" s="50">
        <v>122.1810404878825</v>
      </c>
      <c r="E267" s="50">
        <v>114.00301480675341</v>
      </c>
      <c r="F267" s="50">
        <v>117.37817953003422</v>
      </c>
      <c r="G267" s="50">
        <v>118.55740112574109</v>
      </c>
      <c r="H267" s="50">
        <v>125.10612347660364</v>
      </c>
      <c r="I267" s="50">
        <v>128.44425417943717</v>
      </c>
      <c r="J267" s="50">
        <v>133.00118044789664</v>
      </c>
      <c r="K267" s="50">
        <v>139.13254225178929</v>
      </c>
      <c r="L267" s="50">
        <v>131.92311579508396</v>
      </c>
      <c r="M267" s="50">
        <v>128.82886146375765</v>
      </c>
      <c r="N267" s="50">
        <v>121.59051787761635</v>
      </c>
      <c r="O267" s="45">
        <v>129.43308767781073</v>
      </c>
      <c r="P267" s="40"/>
      <c r="Q267" s="44">
        <f t="shared" ref="Q267:Q330" si="8">MIN(E267:N267)</f>
        <v>114.00301480675341</v>
      </c>
      <c r="R267" s="45">
        <f t="shared" ref="R267:R330" si="9">MAX(E267:N267)</f>
        <v>139.13254225178929</v>
      </c>
      <c r="S267" s="41"/>
      <c r="T267" s="5"/>
      <c r="U267" s="5"/>
      <c r="V267" s="5"/>
    </row>
    <row r="268" spans="1:22" x14ac:dyDescent="0.25">
      <c r="A268" s="48">
        <v>259</v>
      </c>
      <c r="B268" s="49" t="s">
        <v>291</v>
      </c>
      <c r="C268" s="50">
        <v>0</v>
      </c>
      <c r="D268" s="50">
        <v>0</v>
      </c>
      <c r="E268" s="50">
        <v>0</v>
      </c>
      <c r="F268" s="50">
        <v>0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50">
        <v>0</v>
      </c>
      <c r="N268" s="50">
        <v>0</v>
      </c>
      <c r="O268" s="45">
        <v>0</v>
      </c>
      <c r="P268" s="40"/>
      <c r="Q268" s="44">
        <f t="shared" si="8"/>
        <v>0</v>
      </c>
      <c r="R268" s="45">
        <f t="shared" si="9"/>
        <v>0</v>
      </c>
      <c r="S268" s="41"/>
      <c r="T268" s="5"/>
      <c r="U268" s="5"/>
      <c r="V268" s="5"/>
    </row>
    <row r="269" spans="1:22" x14ac:dyDescent="0.25">
      <c r="A269" s="48">
        <v>260</v>
      </c>
      <c r="B269" s="49" t="s">
        <v>292</v>
      </c>
      <c r="C269" s="50">
        <v>0</v>
      </c>
      <c r="D269" s="50">
        <v>0</v>
      </c>
      <c r="E269" s="50">
        <v>0</v>
      </c>
      <c r="F269" s="50">
        <v>0</v>
      </c>
      <c r="G269" s="50">
        <v>0</v>
      </c>
      <c r="H269" s="50">
        <v>0</v>
      </c>
      <c r="I269" s="50">
        <v>0</v>
      </c>
      <c r="J269" s="50">
        <v>0</v>
      </c>
      <c r="K269" s="50">
        <v>0</v>
      </c>
      <c r="L269" s="50">
        <v>0</v>
      </c>
      <c r="M269" s="50">
        <v>0</v>
      </c>
      <c r="N269" s="50">
        <v>0</v>
      </c>
      <c r="O269" s="45">
        <v>0</v>
      </c>
      <c r="P269" s="40"/>
      <c r="Q269" s="44">
        <f t="shared" si="8"/>
        <v>0</v>
      </c>
      <c r="R269" s="45">
        <f t="shared" si="9"/>
        <v>0</v>
      </c>
      <c r="S269" s="41"/>
      <c r="T269" s="5"/>
      <c r="U269" s="5"/>
      <c r="V269" s="5"/>
    </row>
    <row r="270" spans="1:22" x14ac:dyDescent="0.25">
      <c r="A270" s="48">
        <v>261</v>
      </c>
      <c r="B270" s="49" t="s">
        <v>293</v>
      </c>
      <c r="C270" s="50">
        <v>120.58175550655146</v>
      </c>
      <c r="D270" s="50">
        <v>122.52569839197129</v>
      </c>
      <c r="E270" s="50">
        <v>125.84599563662051</v>
      </c>
      <c r="F270" s="50">
        <v>126.98853542116248</v>
      </c>
      <c r="G270" s="50">
        <v>127.67100887670844</v>
      </c>
      <c r="H270" s="50">
        <v>134.25879820676519</v>
      </c>
      <c r="I270" s="50">
        <v>140.85652003499229</v>
      </c>
      <c r="J270" s="50">
        <v>145.43909583297804</v>
      </c>
      <c r="K270" s="50">
        <v>150.45154449370207</v>
      </c>
      <c r="L270" s="50">
        <v>153.14862097452979</v>
      </c>
      <c r="M270" s="50">
        <v>161.11380794084826</v>
      </c>
      <c r="N270" s="50">
        <v>163.42273447633141</v>
      </c>
      <c r="O270" s="45">
        <v>164.53921757942595</v>
      </c>
      <c r="P270" s="40"/>
      <c r="Q270" s="44">
        <f t="shared" si="8"/>
        <v>125.84599563662051</v>
      </c>
      <c r="R270" s="45">
        <f t="shared" si="9"/>
        <v>163.42273447633141</v>
      </c>
      <c r="S270" s="41"/>
      <c r="T270" s="5"/>
      <c r="U270" s="5"/>
      <c r="V270" s="5"/>
    </row>
    <row r="271" spans="1:22" x14ac:dyDescent="0.25">
      <c r="A271" s="48">
        <v>262</v>
      </c>
      <c r="B271" s="49" t="s">
        <v>294</v>
      </c>
      <c r="C271" s="50">
        <v>114.04338564742298</v>
      </c>
      <c r="D271" s="50">
        <v>112.68948182663732</v>
      </c>
      <c r="E271" s="50">
        <v>124.71677114793643</v>
      </c>
      <c r="F271" s="50">
        <v>131.00032065680963</v>
      </c>
      <c r="G271" s="50">
        <v>123.8423353548943</v>
      </c>
      <c r="H271" s="50">
        <v>121.97822602092769</v>
      </c>
      <c r="I271" s="50">
        <v>125.14965863437355</v>
      </c>
      <c r="J271" s="50">
        <v>130.69284209587616</v>
      </c>
      <c r="K271" s="50">
        <v>137.24888427694162</v>
      </c>
      <c r="L271" s="50">
        <v>146.10337393977571</v>
      </c>
      <c r="M271" s="50">
        <v>146.86226507767338</v>
      </c>
      <c r="N271" s="50">
        <v>137.05614049371223</v>
      </c>
      <c r="O271" s="45">
        <v>134.95124687248577</v>
      </c>
      <c r="P271" s="40"/>
      <c r="Q271" s="44">
        <f t="shared" si="8"/>
        <v>121.97822602092769</v>
      </c>
      <c r="R271" s="45">
        <f t="shared" si="9"/>
        <v>146.86226507767338</v>
      </c>
      <c r="S271" s="41"/>
      <c r="T271" s="5"/>
      <c r="U271" s="5"/>
      <c r="V271" s="5"/>
    </row>
    <row r="272" spans="1:22" x14ac:dyDescent="0.25">
      <c r="A272" s="48">
        <v>263</v>
      </c>
      <c r="B272" s="49" t="s">
        <v>295</v>
      </c>
      <c r="C272" s="50">
        <v>136.43139137631911</v>
      </c>
      <c r="D272" s="50">
        <v>121.88830859859175</v>
      </c>
      <c r="E272" s="50">
        <v>130.0461299827071</v>
      </c>
      <c r="F272" s="50">
        <v>137.02212026790494</v>
      </c>
      <c r="G272" s="50">
        <v>137.79812719511622</v>
      </c>
      <c r="H272" s="50">
        <v>163.35271365964203</v>
      </c>
      <c r="I272" s="50">
        <v>159.17198713179633</v>
      </c>
      <c r="J272" s="50">
        <v>169.38715978789293</v>
      </c>
      <c r="K272" s="50">
        <v>142.40860608776958</v>
      </c>
      <c r="L272" s="50">
        <v>149.71899423617762</v>
      </c>
      <c r="M272" s="50">
        <v>138.98174680252225</v>
      </c>
      <c r="N272" s="50">
        <v>124.43352020956901</v>
      </c>
      <c r="O272" s="45">
        <v>151.08185949898166</v>
      </c>
      <c r="P272" s="40"/>
      <c r="Q272" s="44">
        <f t="shared" si="8"/>
        <v>124.43352020956901</v>
      </c>
      <c r="R272" s="45">
        <f t="shared" si="9"/>
        <v>169.38715978789293</v>
      </c>
      <c r="S272" s="41"/>
      <c r="T272" s="5"/>
      <c r="U272" s="5"/>
      <c r="V272" s="5"/>
    </row>
    <row r="273" spans="1:22" x14ac:dyDescent="0.25">
      <c r="A273" s="48">
        <v>264</v>
      </c>
      <c r="B273" s="49" t="s">
        <v>296</v>
      </c>
      <c r="C273" s="50">
        <v>125.02411661938054</v>
      </c>
      <c r="D273" s="50">
        <v>118.22343461831963</v>
      </c>
      <c r="E273" s="50">
        <v>117.97770686531229</v>
      </c>
      <c r="F273" s="50">
        <v>123.70929572808875</v>
      </c>
      <c r="G273" s="50">
        <v>124.25229848985468</v>
      </c>
      <c r="H273" s="50">
        <v>126.84112982849516</v>
      </c>
      <c r="I273" s="50">
        <v>133.28403438142632</v>
      </c>
      <c r="J273" s="50">
        <v>136.02116757896979</v>
      </c>
      <c r="K273" s="50">
        <v>143.53526783909615</v>
      </c>
      <c r="L273" s="50">
        <v>145.1038168224124</v>
      </c>
      <c r="M273" s="50">
        <v>144.44548709794927</v>
      </c>
      <c r="N273" s="50">
        <v>140.30816173177155</v>
      </c>
      <c r="O273" s="45">
        <v>141.60017916673115</v>
      </c>
      <c r="P273" s="40"/>
      <c r="Q273" s="44">
        <f t="shared" si="8"/>
        <v>117.97770686531229</v>
      </c>
      <c r="R273" s="45">
        <f t="shared" si="9"/>
        <v>145.1038168224124</v>
      </c>
      <c r="S273" s="41"/>
      <c r="T273" s="5"/>
      <c r="U273" s="5"/>
      <c r="V273" s="5"/>
    </row>
    <row r="274" spans="1:22" x14ac:dyDescent="0.25">
      <c r="A274" s="48">
        <v>265</v>
      </c>
      <c r="B274" s="49" t="s">
        <v>297</v>
      </c>
      <c r="C274" s="50">
        <v>127.18942160024365</v>
      </c>
      <c r="D274" s="50">
        <v>118.88207810023601</v>
      </c>
      <c r="E274" s="50">
        <v>126.67877499699675</v>
      </c>
      <c r="F274" s="50">
        <v>124.63061422355118</v>
      </c>
      <c r="G274" s="50">
        <v>125.80394930431711</v>
      </c>
      <c r="H274" s="50">
        <v>129.29127440044144</v>
      </c>
      <c r="I274" s="50">
        <v>130.57678483292256</v>
      </c>
      <c r="J274" s="50">
        <v>139.05337147291141</v>
      </c>
      <c r="K274" s="50">
        <v>144.78030182507996</v>
      </c>
      <c r="L274" s="50">
        <v>155.41240317937957</v>
      </c>
      <c r="M274" s="50">
        <v>146.60425808935616</v>
      </c>
      <c r="N274" s="50">
        <v>142.17850225826035</v>
      </c>
      <c r="O274" s="45">
        <v>144.72235358558362</v>
      </c>
      <c r="P274" s="40"/>
      <c r="Q274" s="44">
        <f t="shared" si="8"/>
        <v>124.63061422355118</v>
      </c>
      <c r="R274" s="45">
        <f t="shared" si="9"/>
        <v>155.41240317937957</v>
      </c>
      <c r="S274" s="41"/>
      <c r="T274" s="5"/>
      <c r="U274" s="5"/>
      <c r="V274" s="5"/>
    </row>
    <row r="275" spans="1:22" x14ac:dyDescent="0.25">
      <c r="A275" s="48">
        <v>266</v>
      </c>
      <c r="B275" s="49" t="s">
        <v>298</v>
      </c>
      <c r="C275" s="50">
        <v>138.91569666236293</v>
      </c>
      <c r="D275" s="50">
        <v>143.89659518624788</v>
      </c>
      <c r="E275" s="50">
        <v>143.46081447935566</v>
      </c>
      <c r="F275" s="50">
        <v>139.31818421099672</v>
      </c>
      <c r="G275" s="50">
        <v>140.69769686685117</v>
      </c>
      <c r="H275" s="50">
        <v>137.27444919304742</v>
      </c>
      <c r="I275" s="50">
        <v>143.45554677463102</v>
      </c>
      <c r="J275" s="50">
        <v>143.44140794799205</v>
      </c>
      <c r="K275" s="50">
        <v>143.88082395751155</v>
      </c>
      <c r="L275" s="50">
        <v>152.8971505065654</v>
      </c>
      <c r="M275" s="50">
        <v>150.32893064336102</v>
      </c>
      <c r="N275" s="50">
        <v>146.05704352327282</v>
      </c>
      <c r="O275" s="45">
        <v>145.99846673138066</v>
      </c>
      <c r="P275" s="40"/>
      <c r="Q275" s="44">
        <f t="shared" si="8"/>
        <v>137.27444919304742</v>
      </c>
      <c r="R275" s="45">
        <f t="shared" si="9"/>
        <v>152.8971505065654</v>
      </c>
      <c r="S275" s="41"/>
      <c r="T275" s="5"/>
      <c r="U275" s="5"/>
      <c r="V275" s="5"/>
    </row>
    <row r="276" spans="1:22" x14ac:dyDescent="0.25">
      <c r="A276" s="48">
        <v>267</v>
      </c>
      <c r="B276" s="49" t="s">
        <v>299</v>
      </c>
      <c r="C276" s="50">
        <v>0</v>
      </c>
      <c r="D276" s="50">
        <v>0</v>
      </c>
      <c r="E276" s="50">
        <v>0</v>
      </c>
      <c r="F276" s="50">
        <v>0</v>
      </c>
      <c r="G276" s="50">
        <v>0</v>
      </c>
      <c r="H276" s="50">
        <v>0</v>
      </c>
      <c r="I276" s="50">
        <v>0</v>
      </c>
      <c r="J276" s="50">
        <v>0</v>
      </c>
      <c r="K276" s="50">
        <v>0</v>
      </c>
      <c r="L276" s="50">
        <v>0</v>
      </c>
      <c r="M276" s="50">
        <v>0</v>
      </c>
      <c r="N276" s="50">
        <v>0</v>
      </c>
      <c r="O276" s="45">
        <v>0</v>
      </c>
      <c r="P276" s="40"/>
      <c r="Q276" s="44">
        <f t="shared" si="8"/>
        <v>0</v>
      </c>
      <c r="R276" s="45">
        <f t="shared" si="9"/>
        <v>0</v>
      </c>
      <c r="S276" s="41"/>
      <c r="T276" s="5"/>
      <c r="U276" s="5"/>
      <c r="V276" s="5"/>
    </row>
    <row r="277" spans="1:22" x14ac:dyDescent="0.25">
      <c r="A277" s="48">
        <v>268</v>
      </c>
      <c r="B277" s="49" t="s">
        <v>300</v>
      </c>
      <c r="C277" s="50">
        <v>0</v>
      </c>
      <c r="D277" s="50">
        <v>0</v>
      </c>
      <c r="E277" s="50">
        <v>0</v>
      </c>
      <c r="F277" s="50">
        <v>0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50">
        <v>0</v>
      </c>
      <c r="N277" s="50">
        <v>0</v>
      </c>
      <c r="O277" s="45">
        <v>0</v>
      </c>
      <c r="P277" s="40"/>
      <c r="Q277" s="44">
        <f t="shared" si="8"/>
        <v>0</v>
      </c>
      <c r="R277" s="45">
        <f t="shared" si="9"/>
        <v>0</v>
      </c>
      <c r="S277" s="41"/>
      <c r="T277" s="5"/>
      <c r="U277" s="5"/>
      <c r="V277" s="5"/>
    </row>
    <row r="278" spans="1:22" x14ac:dyDescent="0.25">
      <c r="A278" s="48">
        <v>269</v>
      </c>
      <c r="B278" s="49" t="s">
        <v>301</v>
      </c>
      <c r="C278" s="50">
        <v>161.84874944453352</v>
      </c>
      <c r="D278" s="50">
        <v>146.96802045726164</v>
      </c>
      <c r="E278" s="50">
        <v>177.66816722351928</v>
      </c>
      <c r="F278" s="50">
        <v>182.34928639556151</v>
      </c>
      <c r="G278" s="50">
        <v>194.40333389362493</v>
      </c>
      <c r="H278" s="50">
        <v>192.97062050492951</v>
      </c>
      <c r="I278" s="50">
        <v>203.13157544512018</v>
      </c>
      <c r="J278" s="50">
        <v>196.64851223504135</v>
      </c>
      <c r="K278" s="50">
        <v>197.49273643078948</v>
      </c>
      <c r="L278" s="50">
        <v>189.27144652962286</v>
      </c>
      <c r="M278" s="50">
        <v>188.55010239155075</v>
      </c>
      <c r="N278" s="50">
        <v>192.97748524331143</v>
      </c>
      <c r="O278" s="45">
        <v>185.9464287114171</v>
      </c>
      <c r="P278" s="40"/>
      <c r="Q278" s="44">
        <f t="shared" si="8"/>
        <v>177.66816722351928</v>
      </c>
      <c r="R278" s="45">
        <f t="shared" si="9"/>
        <v>203.13157544512018</v>
      </c>
      <c r="S278" s="41"/>
      <c r="T278" s="5"/>
      <c r="U278" s="5"/>
      <c r="V278" s="5"/>
    </row>
    <row r="279" spans="1:22" x14ac:dyDescent="0.25">
      <c r="A279" s="48">
        <v>270</v>
      </c>
      <c r="B279" s="49" t="s">
        <v>302</v>
      </c>
      <c r="C279" s="50">
        <v>112.47334496114772</v>
      </c>
      <c r="D279" s="50">
        <v>111.57764984965624</v>
      </c>
      <c r="E279" s="50">
        <v>121.09313335165986</v>
      </c>
      <c r="F279" s="50">
        <v>0</v>
      </c>
      <c r="G279" s="50">
        <v>114.05409185529392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45">
        <v>0</v>
      </c>
      <c r="P279" s="40"/>
      <c r="Q279" s="44">
        <f t="shared" si="8"/>
        <v>0</v>
      </c>
      <c r="R279" s="45">
        <f t="shared" si="9"/>
        <v>121.09313335165986</v>
      </c>
      <c r="S279" s="41"/>
      <c r="T279" s="5"/>
      <c r="U279" s="5"/>
      <c r="V279" s="5"/>
    </row>
    <row r="280" spans="1:22" x14ac:dyDescent="0.25">
      <c r="A280" s="48">
        <v>271</v>
      </c>
      <c r="B280" s="49" t="s">
        <v>303</v>
      </c>
      <c r="C280" s="50">
        <v>108.61841525045477</v>
      </c>
      <c r="D280" s="50">
        <v>106.4894382772986</v>
      </c>
      <c r="E280" s="50">
        <v>113.09559246259664</v>
      </c>
      <c r="F280" s="50">
        <v>108.67072969364024</v>
      </c>
      <c r="G280" s="50">
        <v>110.17509635237997</v>
      </c>
      <c r="H280" s="50">
        <v>110.54106380464839</v>
      </c>
      <c r="I280" s="50">
        <v>122.86304202064848</v>
      </c>
      <c r="J280" s="50">
        <v>122.53516691802535</v>
      </c>
      <c r="K280" s="50">
        <v>127.76698346666051</v>
      </c>
      <c r="L280" s="50">
        <v>128.0073044968203</v>
      </c>
      <c r="M280" s="50">
        <v>128.1546281129196</v>
      </c>
      <c r="N280" s="50">
        <v>127.19732347272578</v>
      </c>
      <c r="O280" s="45">
        <v>123.12158033649226</v>
      </c>
      <c r="P280" s="40"/>
      <c r="Q280" s="44">
        <f t="shared" si="8"/>
        <v>108.67072969364024</v>
      </c>
      <c r="R280" s="45">
        <f t="shared" si="9"/>
        <v>128.1546281129196</v>
      </c>
      <c r="S280" s="41"/>
      <c r="T280" s="5"/>
      <c r="U280" s="5"/>
      <c r="V280" s="5"/>
    </row>
    <row r="281" spans="1:22" x14ac:dyDescent="0.25">
      <c r="A281" s="48">
        <v>272</v>
      </c>
      <c r="B281" s="49" t="s">
        <v>304</v>
      </c>
      <c r="C281" s="50">
        <v>159.7072294899061</v>
      </c>
      <c r="D281" s="50">
        <v>162.43671248222702</v>
      </c>
      <c r="E281" s="50">
        <v>187.60802534605946</v>
      </c>
      <c r="F281" s="50">
        <v>180.22711578435994</v>
      </c>
      <c r="G281" s="50">
        <v>173.71537423282953</v>
      </c>
      <c r="H281" s="50">
        <v>186.32737002587348</v>
      </c>
      <c r="I281" s="50">
        <v>177.49949758454923</v>
      </c>
      <c r="J281" s="50">
        <v>169.56367090792207</v>
      </c>
      <c r="K281" s="50">
        <v>211.63552967408035</v>
      </c>
      <c r="L281" s="50">
        <v>217.54067347951312</v>
      </c>
      <c r="M281" s="50">
        <v>225.67692613151456</v>
      </c>
      <c r="N281" s="50">
        <v>196.99510736097551</v>
      </c>
      <c r="O281" s="45">
        <v>238.65071472606573</v>
      </c>
      <c r="P281" s="40"/>
      <c r="Q281" s="44">
        <f t="shared" si="8"/>
        <v>169.56367090792207</v>
      </c>
      <c r="R281" s="45">
        <f t="shared" si="9"/>
        <v>225.67692613151456</v>
      </c>
      <c r="S281" s="41"/>
      <c r="T281" s="5"/>
      <c r="U281" s="5"/>
      <c r="V281" s="5"/>
    </row>
    <row r="282" spans="1:22" x14ac:dyDescent="0.25">
      <c r="A282" s="48">
        <v>273</v>
      </c>
      <c r="B282" s="49" t="s">
        <v>305</v>
      </c>
      <c r="C282" s="50">
        <v>135.3069617999839</v>
      </c>
      <c r="D282" s="50">
        <v>127.25421628303594</v>
      </c>
      <c r="E282" s="50">
        <v>131.45874786701719</v>
      </c>
      <c r="F282" s="50">
        <v>135.3868251678123</v>
      </c>
      <c r="G282" s="50">
        <v>141.27457844825869</v>
      </c>
      <c r="H282" s="50">
        <v>128.64657644509612</v>
      </c>
      <c r="I282" s="50">
        <v>134.39356858453326</v>
      </c>
      <c r="J282" s="50">
        <v>132.72297066295371</v>
      </c>
      <c r="K282" s="50">
        <v>135.93436048347931</v>
      </c>
      <c r="L282" s="50">
        <v>126.56829983532944</v>
      </c>
      <c r="M282" s="50">
        <v>135.9104084866398</v>
      </c>
      <c r="N282" s="50">
        <v>131.91953902608265</v>
      </c>
      <c r="O282" s="45">
        <v>136.52192191616768</v>
      </c>
      <c r="P282" s="40"/>
      <c r="Q282" s="44">
        <f t="shared" si="8"/>
        <v>126.56829983532944</v>
      </c>
      <c r="R282" s="45">
        <f t="shared" si="9"/>
        <v>141.27457844825869</v>
      </c>
      <c r="S282" s="41"/>
      <c r="T282" s="5"/>
      <c r="U282" s="5"/>
      <c r="V282" s="5"/>
    </row>
    <row r="283" spans="1:22" x14ac:dyDescent="0.25">
      <c r="A283" s="48">
        <v>274</v>
      </c>
      <c r="B283" s="49" t="s">
        <v>306</v>
      </c>
      <c r="C283" s="50">
        <v>127.50212522428508</v>
      </c>
      <c r="D283" s="50">
        <v>125.41814764057735</v>
      </c>
      <c r="E283" s="50">
        <v>130.03517627850971</v>
      </c>
      <c r="F283" s="50">
        <v>123.137734173723</v>
      </c>
      <c r="G283" s="50">
        <v>122.11357035835952</v>
      </c>
      <c r="H283" s="50">
        <v>128.22791526652816</v>
      </c>
      <c r="I283" s="50">
        <v>134.11806718822595</v>
      </c>
      <c r="J283" s="50">
        <v>135.82178802042591</v>
      </c>
      <c r="K283" s="50">
        <v>145.98070783253206</v>
      </c>
      <c r="L283" s="50">
        <v>148.3444863021623</v>
      </c>
      <c r="M283" s="50">
        <v>147.83956185820833</v>
      </c>
      <c r="N283" s="50">
        <v>146.20004435711772</v>
      </c>
      <c r="O283" s="45">
        <v>141.12090043945929</v>
      </c>
      <c r="P283" s="40"/>
      <c r="Q283" s="44">
        <f t="shared" si="8"/>
        <v>122.11357035835952</v>
      </c>
      <c r="R283" s="45">
        <f t="shared" si="9"/>
        <v>148.3444863021623</v>
      </c>
      <c r="S283" s="41"/>
      <c r="T283" s="5"/>
      <c r="U283" s="5"/>
      <c r="V283" s="5"/>
    </row>
    <row r="284" spans="1:22" x14ac:dyDescent="0.25">
      <c r="A284" s="48">
        <v>275</v>
      </c>
      <c r="B284" s="49" t="s">
        <v>307</v>
      </c>
      <c r="C284" s="50">
        <v>115.87236961375238</v>
      </c>
      <c r="D284" s="50">
        <v>114.38207743443452</v>
      </c>
      <c r="E284" s="50">
        <v>122.12658890702062</v>
      </c>
      <c r="F284" s="50">
        <v>120.12329965090736</v>
      </c>
      <c r="G284" s="50">
        <v>122.54316435273829</v>
      </c>
      <c r="H284" s="50">
        <v>121.63811143765346</v>
      </c>
      <c r="I284" s="50">
        <v>114.48394012275325</v>
      </c>
      <c r="J284" s="50">
        <v>115.96477179807958</v>
      </c>
      <c r="K284" s="50">
        <v>122.56050048783791</v>
      </c>
      <c r="L284" s="50">
        <v>122.5948564625986</v>
      </c>
      <c r="M284" s="50">
        <v>130.96308225020354</v>
      </c>
      <c r="N284" s="50">
        <v>133.29882054932295</v>
      </c>
      <c r="O284" s="45">
        <v>141.00712420575974</v>
      </c>
      <c r="P284" s="40"/>
      <c r="Q284" s="44">
        <f t="shared" si="8"/>
        <v>114.48394012275325</v>
      </c>
      <c r="R284" s="45">
        <f t="shared" si="9"/>
        <v>133.29882054932295</v>
      </c>
      <c r="S284" s="41"/>
      <c r="T284" s="5"/>
      <c r="U284" s="5"/>
      <c r="V284" s="5"/>
    </row>
    <row r="285" spans="1:22" x14ac:dyDescent="0.25">
      <c r="A285" s="48">
        <v>276</v>
      </c>
      <c r="B285" s="49" t="s">
        <v>308</v>
      </c>
      <c r="C285" s="50">
        <v>148.24628912798534</v>
      </c>
      <c r="D285" s="50">
        <v>144.55176572622764</v>
      </c>
      <c r="E285" s="50">
        <v>153.2854717828329</v>
      </c>
      <c r="F285" s="50">
        <v>155.62856894581481</v>
      </c>
      <c r="G285" s="50">
        <v>158.45451670211631</v>
      </c>
      <c r="H285" s="50">
        <v>162.98650873998588</v>
      </c>
      <c r="I285" s="50">
        <v>172.47424722123924</v>
      </c>
      <c r="J285" s="50">
        <v>180.04890984352633</v>
      </c>
      <c r="K285" s="50">
        <v>191.21969948362164</v>
      </c>
      <c r="L285" s="50">
        <v>195.28295474556737</v>
      </c>
      <c r="M285" s="50">
        <v>197.53650695841063</v>
      </c>
      <c r="N285" s="50">
        <v>203.27005193398944</v>
      </c>
      <c r="O285" s="45">
        <v>195.53593090592943</v>
      </c>
      <c r="P285" s="40"/>
      <c r="Q285" s="44">
        <f t="shared" si="8"/>
        <v>153.2854717828329</v>
      </c>
      <c r="R285" s="45">
        <f t="shared" si="9"/>
        <v>203.27005193398944</v>
      </c>
      <c r="S285" s="41"/>
      <c r="T285" s="5"/>
      <c r="U285" s="5"/>
      <c r="V285" s="5"/>
    </row>
    <row r="286" spans="1:22" x14ac:dyDescent="0.25">
      <c r="A286" s="48">
        <v>277</v>
      </c>
      <c r="B286" s="49" t="s">
        <v>309</v>
      </c>
      <c r="C286" s="50">
        <v>112.53891962097617</v>
      </c>
      <c r="D286" s="50">
        <v>107.72546723709905</v>
      </c>
      <c r="E286" s="50">
        <v>108.74795390509703</v>
      </c>
      <c r="F286" s="50">
        <v>104.34841934434805</v>
      </c>
      <c r="G286" s="50">
        <v>103.28021965362602</v>
      </c>
      <c r="H286" s="50">
        <v>103.45882669589344</v>
      </c>
      <c r="I286" s="50">
        <v>104.60982768891014</v>
      </c>
      <c r="J286" s="50">
        <v>103.23727535921161</v>
      </c>
      <c r="K286" s="50">
        <v>104.05682875607094</v>
      </c>
      <c r="L286" s="50">
        <v>102.88981528149712</v>
      </c>
      <c r="M286" s="50">
        <v>100.73209930353239</v>
      </c>
      <c r="N286" s="50">
        <v>104.05249281885833</v>
      </c>
      <c r="O286" s="45">
        <v>109.6406654066094</v>
      </c>
      <c r="P286" s="40"/>
      <c r="Q286" s="44">
        <f t="shared" si="8"/>
        <v>100.73209930353239</v>
      </c>
      <c r="R286" s="45">
        <f t="shared" si="9"/>
        <v>108.74795390509703</v>
      </c>
      <c r="S286" s="41"/>
      <c r="T286" s="5"/>
      <c r="U286" s="5"/>
      <c r="V286" s="5"/>
    </row>
    <row r="287" spans="1:22" x14ac:dyDescent="0.25">
      <c r="A287" s="48">
        <v>278</v>
      </c>
      <c r="B287" s="49" t="s">
        <v>310</v>
      </c>
      <c r="C287" s="50">
        <v>112.07740456388144</v>
      </c>
      <c r="D287" s="50">
        <v>114.0012177427753</v>
      </c>
      <c r="E287" s="50">
        <v>121.04521761339913</v>
      </c>
      <c r="F287" s="50">
        <v>122.12464846154012</v>
      </c>
      <c r="G287" s="50">
        <v>122.35918931590464</v>
      </c>
      <c r="H287" s="50">
        <v>123.55609210099881</v>
      </c>
      <c r="I287" s="50">
        <v>127.14459864912781</v>
      </c>
      <c r="J287" s="50">
        <v>128.2671783484364</v>
      </c>
      <c r="K287" s="50">
        <v>132.22868262748077</v>
      </c>
      <c r="L287" s="50">
        <v>128.81136142908966</v>
      </c>
      <c r="M287" s="50">
        <v>126.64849177560527</v>
      </c>
      <c r="N287" s="50">
        <v>118.95614040112157</v>
      </c>
      <c r="O287" s="45">
        <v>118.44906311085009</v>
      </c>
      <c r="P287" s="40"/>
      <c r="Q287" s="44">
        <f t="shared" si="8"/>
        <v>118.95614040112157</v>
      </c>
      <c r="R287" s="45">
        <f t="shared" si="9"/>
        <v>132.22868262748077</v>
      </c>
      <c r="S287" s="41"/>
      <c r="T287" s="5"/>
      <c r="U287" s="5"/>
      <c r="V287" s="5"/>
    </row>
    <row r="288" spans="1:22" x14ac:dyDescent="0.25">
      <c r="A288" s="48">
        <v>279</v>
      </c>
      <c r="B288" s="49" t="s">
        <v>311</v>
      </c>
      <c r="C288" s="50">
        <v>0</v>
      </c>
      <c r="D288" s="50">
        <v>0</v>
      </c>
      <c r="E288" s="50">
        <v>0</v>
      </c>
      <c r="F288" s="50">
        <v>0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45">
        <v>0</v>
      </c>
      <c r="P288" s="40"/>
      <c r="Q288" s="44">
        <f t="shared" si="8"/>
        <v>0</v>
      </c>
      <c r="R288" s="45">
        <f t="shared" si="9"/>
        <v>0</v>
      </c>
      <c r="S288" s="41"/>
      <c r="T288" s="5"/>
      <c r="U288" s="5"/>
      <c r="V288" s="5"/>
    </row>
    <row r="289" spans="1:22" x14ac:dyDescent="0.25">
      <c r="A289" s="48">
        <v>280</v>
      </c>
      <c r="B289" s="49" t="s">
        <v>312</v>
      </c>
      <c r="C289" s="50">
        <v>0</v>
      </c>
      <c r="D289" s="50">
        <v>0</v>
      </c>
      <c r="E289" s="50">
        <v>0</v>
      </c>
      <c r="F289" s="50">
        <v>0</v>
      </c>
      <c r="G289" s="50">
        <v>0</v>
      </c>
      <c r="H289" s="50">
        <v>0</v>
      </c>
      <c r="I289" s="50">
        <v>0</v>
      </c>
      <c r="J289" s="50">
        <v>0</v>
      </c>
      <c r="K289" s="50">
        <v>0</v>
      </c>
      <c r="L289" s="50">
        <v>0</v>
      </c>
      <c r="M289" s="50">
        <v>0</v>
      </c>
      <c r="N289" s="50">
        <v>0</v>
      </c>
      <c r="O289" s="45">
        <v>0</v>
      </c>
      <c r="P289" s="40"/>
      <c r="Q289" s="44">
        <f t="shared" si="8"/>
        <v>0</v>
      </c>
      <c r="R289" s="45">
        <f t="shared" si="9"/>
        <v>0</v>
      </c>
      <c r="S289" s="41"/>
      <c r="T289" s="5"/>
      <c r="U289" s="5"/>
      <c r="V289" s="5"/>
    </row>
    <row r="290" spans="1:22" x14ac:dyDescent="0.25">
      <c r="A290" s="48">
        <v>281</v>
      </c>
      <c r="B290" s="49" t="s">
        <v>313</v>
      </c>
      <c r="C290" s="50">
        <v>100</v>
      </c>
      <c r="D290" s="50">
        <v>100.62330073873547</v>
      </c>
      <c r="E290" s="50">
        <v>103.2302519751568</v>
      </c>
      <c r="F290" s="50">
        <v>100.22221785825469</v>
      </c>
      <c r="G290" s="50">
        <v>100.68748377097631</v>
      </c>
      <c r="H290" s="50">
        <v>101.15771762269887</v>
      </c>
      <c r="I290" s="50">
        <v>100.02384667720921</v>
      </c>
      <c r="J290" s="50">
        <v>99.847151180705112</v>
      </c>
      <c r="K290" s="50">
        <v>99.955104854428541</v>
      </c>
      <c r="L290" s="50">
        <v>100.15584186626228</v>
      </c>
      <c r="M290" s="50">
        <v>100.76601874446742</v>
      </c>
      <c r="N290" s="50">
        <v>99.910453824061904</v>
      </c>
      <c r="O290" s="45">
        <v>104.54348566449725</v>
      </c>
      <c r="P290" s="40"/>
      <c r="Q290" s="44">
        <f t="shared" si="8"/>
        <v>99.847151180705112</v>
      </c>
      <c r="R290" s="45">
        <f t="shared" si="9"/>
        <v>103.2302519751568</v>
      </c>
      <c r="S290" s="41"/>
      <c r="T290" s="5"/>
      <c r="U290" s="5"/>
      <c r="V290" s="5"/>
    </row>
    <row r="291" spans="1:22" x14ac:dyDescent="0.25">
      <c r="A291" s="48">
        <v>282</v>
      </c>
      <c r="B291" s="49" t="s">
        <v>314</v>
      </c>
      <c r="C291" s="50">
        <v>0</v>
      </c>
      <c r="D291" s="50">
        <v>0</v>
      </c>
      <c r="E291" s="50">
        <v>0</v>
      </c>
      <c r="F291" s="50">
        <v>0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50">
        <v>0</v>
      </c>
      <c r="N291" s="50">
        <v>0</v>
      </c>
      <c r="O291" s="45">
        <v>0</v>
      </c>
      <c r="P291" s="40"/>
      <c r="Q291" s="44">
        <f t="shared" si="8"/>
        <v>0</v>
      </c>
      <c r="R291" s="45">
        <f t="shared" si="9"/>
        <v>0</v>
      </c>
      <c r="S291" s="41"/>
      <c r="T291" s="5"/>
      <c r="U291" s="5"/>
      <c r="V291" s="5"/>
    </row>
    <row r="292" spans="1:22" x14ac:dyDescent="0.25">
      <c r="A292" s="48">
        <v>283</v>
      </c>
      <c r="B292" s="49" t="s">
        <v>315</v>
      </c>
      <c r="C292" s="50">
        <v>0</v>
      </c>
      <c r="D292" s="50">
        <v>0</v>
      </c>
      <c r="E292" s="50">
        <v>0</v>
      </c>
      <c r="F292" s="50">
        <v>0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45">
        <v>0</v>
      </c>
      <c r="P292" s="40"/>
      <c r="Q292" s="44">
        <f t="shared" si="8"/>
        <v>0</v>
      </c>
      <c r="R292" s="45">
        <f t="shared" si="9"/>
        <v>0</v>
      </c>
      <c r="S292" s="41"/>
      <c r="T292" s="5"/>
      <c r="U292" s="5"/>
      <c r="V292" s="5"/>
    </row>
    <row r="293" spans="1:22" x14ac:dyDescent="0.25">
      <c r="A293" s="48">
        <v>284</v>
      </c>
      <c r="B293" s="49" t="s">
        <v>316</v>
      </c>
      <c r="C293" s="50">
        <v>114.6785163605087</v>
      </c>
      <c r="D293" s="50">
        <v>111.57853206008322</v>
      </c>
      <c r="E293" s="50">
        <v>118.78127796169807</v>
      </c>
      <c r="F293" s="50">
        <v>121.59463923285185</v>
      </c>
      <c r="G293" s="50">
        <v>124.5465844754238</v>
      </c>
      <c r="H293" s="50">
        <v>129.23616356318377</v>
      </c>
      <c r="I293" s="50">
        <v>130.21291599572879</v>
      </c>
      <c r="J293" s="50">
        <v>128.68109866453358</v>
      </c>
      <c r="K293" s="50">
        <v>132.3112479212175</v>
      </c>
      <c r="L293" s="50">
        <v>134.04487872407773</v>
      </c>
      <c r="M293" s="50">
        <v>143.43967243623717</v>
      </c>
      <c r="N293" s="50">
        <v>142.03434925947852</v>
      </c>
      <c r="O293" s="45">
        <v>139.83265208623666</v>
      </c>
      <c r="P293" s="40"/>
      <c r="Q293" s="44">
        <f t="shared" si="8"/>
        <v>118.78127796169807</v>
      </c>
      <c r="R293" s="45">
        <f t="shared" si="9"/>
        <v>143.43967243623717</v>
      </c>
      <c r="S293" s="41"/>
      <c r="T293" s="5"/>
      <c r="U293" s="5"/>
      <c r="V293" s="5"/>
    </row>
    <row r="294" spans="1:22" x14ac:dyDescent="0.25">
      <c r="A294" s="48">
        <v>285</v>
      </c>
      <c r="B294" s="49" t="s">
        <v>317</v>
      </c>
      <c r="C294" s="50">
        <v>109.88264704912416</v>
      </c>
      <c r="D294" s="50">
        <v>107.94893565019763</v>
      </c>
      <c r="E294" s="50">
        <v>114.12914756255137</v>
      </c>
      <c r="F294" s="50">
        <v>113.47611078016399</v>
      </c>
      <c r="G294" s="50">
        <v>112.22554938799394</v>
      </c>
      <c r="H294" s="50">
        <v>116.68004755805789</v>
      </c>
      <c r="I294" s="50">
        <v>122.20767003515363</v>
      </c>
      <c r="J294" s="50">
        <v>128.24962635551518</v>
      </c>
      <c r="K294" s="50">
        <v>129.71717605256566</v>
      </c>
      <c r="L294" s="50">
        <v>130.62730408470395</v>
      </c>
      <c r="M294" s="50">
        <v>128.20577113841597</v>
      </c>
      <c r="N294" s="50">
        <v>128.33606278135315</v>
      </c>
      <c r="O294" s="45">
        <v>129.19416793892697</v>
      </c>
      <c r="P294" s="40"/>
      <c r="Q294" s="44">
        <f t="shared" si="8"/>
        <v>112.22554938799394</v>
      </c>
      <c r="R294" s="45">
        <f t="shared" si="9"/>
        <v>130.62730408470395</v>
      </c>
      <c r="S294" s="41"/>
      <c r="T294" s="5"/>
      <c r="U294" s="5"/>
      <c r="V294" s="5"/>
    </row>
    <row r="295" spans="1:22" x14ac:dyDescent="0.25">
      <c r="A295" s="48">
        <v>286</v>
      </c>
      <c r="B295" s="49" t="s">
        <v>318</v>
      </c>
      <c r="C295" s="50">
        <v>0</v>
      </c>
      <c r="D295" s="50">
        <v>0</v>
      </c>
      <c r="E295" s="50">
        <v>0</v>
      </c>
      <c r="F295" s="50">
        <v>0</v>
      </c>
      <c r="G295" s="50">
        <v>0</v>
      </c>
      <c r="H295" s="50">
        <v>0</v>
      </c>
      <c r="I295" s="50">
        <v>0</v>
      </c>
      <c r="J295" s="50">
        <v>0</v>
      </c>
      <c r="K295" s="50">
        <v>0</v>
      </c>
      <c r="L295" s="50">
        <v>0</v>
      </c>
      <c r="M295" s="50">
        <v>0</v>
      </c>
      <c r="N295" s="50">
        <v>0</v>
      </c>
      <c r="O295" s="45">
        <v>0</v>
      </c>
      <c r="P295" s="40"/>
      <c r="Q295" s="44">
        <f t="shared" si="8"/>
        <v>0</v>
      </c>
      <c r="R295" s="45">
        <f t="shared" si="9"/>
        <v>0</v>
      </c>
      <c r="S295" s="41"/>
      <c r="T295" s="5"/>
      <c r="U295" s="5"/>
      <c r="V295" s="5"/>
    </row>
    <row r="296" spans="1:22" x14ac:dyDescent="0.25">
      <c r="A296" s="48">
        <v>287</v>
      </c>
      <c r="B296" s="49" t="s">
        <v>319</v>
      </c>
      <c r="C296" s="50">
        <v>131.53917578013346</v>
      </c>
      <c r="D296" s="50">
        <v>128.80039392386556</v>
      </c>
      <c r="E296" s="50">
        <v>131.31110326182608</v>
      </c>
      <c r="F296" s="50">
        <v>126.23075576612852</v>
      </c>
      <c r="G296" s="50">
        <v>118.6506674012696</v>
      </c>
      <c r="H296" s="50">
        <v>124.38116126997771</v>
      </c>
      <c r="I296" s="50">
        <v>123.77529426660361</v>
      </c>
      <c r="J296" s="50">
        <v>122.32196760592035</v>
      </c>
      <c r="K296" s="50">
        <v>127.58345478199212</v>
      </c>
      <c r="L296" s="50">
        <v>138.19179313436507</v>
      </c>
      <c r="M296" s="50">
        <v>139.50861457916639</v>
      </c>
      <c r="N296" s="50">
        <v>143.91042224184909</v>
      </c>
      <c r="O296" s="45">
        <v>141.81590334340436</v>
      </c>
      <c r="P296" s="40"/>
      <c r="Q296" s="44">
        <f t="shared" si="8"/>
        <v>118.6506674012696</v>
      </c>
      <c r="R296" s="45">
        <f t="shared" si="9"/>
        <v>143.91042224184909</v>
      </c>
      <c r="S296" s="41"/>
      <c r="T296" s="5"/>
      <c r="U296" s="5"/>
      <c r="V296" s="5"/>
    </row>
    <row r="297" spans="1:22" x14ac:dyDescent="0.25">
      <c r="A297" s="48">
        <v>288</v>
      </c>
      <c r="B297" s="49" t="s">
        <v>320</v>
      </c>
      <c r="C297" s="50">
        <v>130.412301281715</v>
      </c>
      <c r="D297" s="50">
        <v>126.79453363972885</v>
      </c>
      <c r="E297" s="50">
        <v>134.35035585079572</v>
      </c>
      <c r="F297" s="50">
        <v>137.96608559515963</v>
      </c>
      <c r="G297" s="50">
        <v>137.88081102079065</v>
      </c>
      <c r="H297" s="50">
        <v>142.0125854830253</v>
      </c>
      <c r="I297" s="50">
        <v>148.3651283143528</v>
      </c>
      <c r="J297" s="50">
        <v>155.30685203763065</v>
      </c>
      <c r="K297" s="50">
        <v>156.39673202298806</v>
      </c>
      <c r="L297" s="50">
        <v>161.07416672984743</v>
      </c>
      <c r="M297" s="50">
        <v>163.50453884937758</v>
      </c>
      <c r="N297" s="50">
        <v>167.82481363267809</v>
      </c>
      <c r="O297" s="45">
        <v>168.23965329076418</v>
      </c>
      <c r="P297" s="40"/>
      <c r="Q297" s="44">
        <f t="shared" si="8"/>
        <v>134.35035585079572</v>
      </c>
      <c r="R297" s="45">
        <f t="shared" si="9"/>
        <v>167.82481363267809</v>
      </c>
      <c r="S297" s="41"/>
      <c r="T297" s="5"/>
      <c r="U297" s="5"/>
      <c r="V297" s="5"/>
    </row>
    <row r="298" spans="1:22" x14ac:dyDescent="0.25">
      <c r="A298" s="48">
        <v>289</v>
      </c>
      <c r="B298" s="49" t="s">
        <v>321</v>
      </c>
      <c r="C298" s="50">
        <v>158.59184754031716</v>
      </c>
      <c r="D298" s="50">
        <v>135.9794624648267</v>
      </c>
      <c r="E298" s="50">
        <v>163.11199410571015</v>
      </c>
      <c r="F298" s="50">
        <v>159.32000863300553</v>
      </c>
      <c r="G298" s="50">
        <v>159.202555194388</v>
      </c>
      <c r="H298" s="50">
        <v>157.27263923058504</v>
      </c>
      <c r="I298" s="50">
        <v>149.42444561447547</v>
      </c>
      <c r="J298" s="50">
        <v>129.55443775797056</v>
      </c>
      <c r="K298" s="50">
        <v>136.59146028146199</v>
      </c>
      <c r="L298" s="50">
        <v>140.72171457160721</v>
      </c>
      <c r="M298" s="50">
        <v>140.33660481804202</v>
      </c>
      <c r="N298" s="50">
        <v>158.7253142934056</v>
      </c>
      <c r="O298" s="45">
        <v>166.15151807436237</v>
      </c>
      <c r="P298" s="40"/>
      <c r="Q298" s="44">
        <f t="shared" si="8"/>
        <v>129.55443775797056</v>
      </c>
      <c r="R298" s="45">
        <f t="shared" si="9"/>
        <v>163.11199410571015</v>
      </c>
      <c r="S298" s="41"/>
      <c r="T298" s="5"/>
      <c r="U298" s="5"/>
      <c r="V298" s="5"/>
    </row>
    <row r="299" spans="1:22" x14ac:dyDescent="0.25">
      <c r="A299" s="48">
        <v>290</v>
      </c>
      <c r="B299" s="49" t="s">
        <v>322</v>
      </c>
      <c r="C299" s="50">
        <v>110.00954082516765</v>
      </c>
      <c r="D299" s="50">
        <v>107.41429462335937</v>
      </c>
      <c r="E299" s="50">
        <v>112.30696256372291</v>
      </c>
      <c r="F299" s="50">
        <v>110.81391039913029</v>
      </c>
      <c r="G299" s="50">
        <v>112.78270793162343</v>
      </c>
      <c r="H299" s="50">
        <v>113.97624116770142</v>
      </c>
      <c r="I299" s="50">
        <v>116.30583653156836</v>
      </c>
      <c r="J299" s="50">
        <v>119.3230376205285</v>
      </c>
      <c r="K299" s="50">
        <v>128.39855528127083</v>
      </c>
      <c r="L299" s="50">
        <v>131.21643936027164</v>
      </c>
      <c r="M299" s="50">
        <v>136.73498373651364</v>
      </c>
      <c r="N299" s="50">
        <v>140.99220604771423</v>
      </c>
      <c r="O299" s="45">
        <v>138.10645144227124</v>
      </c>
      <c r="P299" s="40"/>
      <c r="Q299" s="44">
        <f t="shared" si="8"/>
        <v>110.81391039913029</v>
      </c>
      <c r="R299" s="45">
        <f t="shared" si="9"/>
        <v>140.99220604771423</v>
      </c>
      <c r="S299" s="41"/>
      <c r="T299" s="5"/>
      <c r="U299" s="5"/>
      <c r="V299" s="5"/>
    </row>
    <row r="300" spans="1:22" x14ac:dyDescent="0.25">
      <c r="A300" s="48">
        <v>291</v>
      </c>
      <c r="B300" s="49" t="s">
        <v>323</v>
      </c>
      <c r="C300" s="50">
        <v>142.26527874408515</v>
      </c>
      <c r="D300" s="50">
        <v>140.91203137125243</v>
      </c>
      <c r="E300" s="50">
        <v>141.2206216418806</v>
      </c>
      <c r="F300" s="50">
        <v>140.90029391251079</v>
      </c>
      <c r="G300" s="50">
        <v>144.06750190506813</v>
      </c>
      <c r="H300" s="50">
        <v>141.43373555775102</v>
      </c>
      <c r="I300" s="50">
        <v>153.65431244333709</v>
      </c>
      <c r="J300" s="50">
        <v>153.44753832921475</v>
      </c>
      <c r="K300" s="50">
        <v>156.02445844223652</v>
      </c>
      <c r="L300" s="50">
        <v>161.06551716791969</v>
      </c>
      <c r="M300" s="50">
        <v>155.10344654922548</v>
      </c>
      <c r="N300" s="50">
        <v>148.95045667566379</v>
      </c>
      <c r="O300" s="45">
        <v>133.73415083119806</v>
      </c>
      <c r="P300" s="40"/>
      <c r="Q300" s="44">
        <f t="shared" si="8"/>
        <v>140.90029391251079</v>
      </c>
      <c r="R300" s="45">
        <f t="shared" si="9"/>
        <v>161.06551716791969</v>
      </c>
      <c r="S300" s="41"/>
      <c r="T300" s="5"/>
      <c r="U300" s="5"/>
      <c r="V300" s="5"/>
    </row>
    <row r="301" spans="1:22" x14ac:dyDescent="0.25">
      <c r="A301" s="48">
        <v>292</v>
      </c>
      <c r="B301" s="49" t="s">
        <v>324</v>
      </c>
      <c r="C301" s="50">
        <v>117.19729124467548</v>
      </c>
      <c r="D301" s="50">
        <v>113.52471433835088</v>
      </c>
      <c r="E301" s="50">
        <v>112.89067370912737</v>
      </c>
      <c r="F301" s="50">
        <v>113.80950892465339</v>
      </c>
      <c r="G301" s="50">
        <v>109.11261379323753</v>
      </c>
      <c r="H301" s="50">
        <v>108.9873828762846</v>
      </c>
      <c r="I301" s="50">
        <v>113.23692424647029</v>
      </c>
      <c r="J301" s="50">
        <v>108.34970482356316</v>
      </c>
      <c r="K301" s="50">
        <v>117.63498899381865</v>
      </c>
      <c r="L301" s="50">
        <v>120.72226584146432</v>
      </c>
      <c r="M301" s="50">
        <v>118.12821748669928</v>
      </c>
      <c r="N301" s="50">
        <v>117.38470585977367</v>
      </c>
      <c r="O301" s="45">
        <v>117.70341641449468</v>
      </c>
      <c r="P301" s="40"/>
      <c r="Q301" s="44">
        <f t="shared" si="8"/>
        <v>108.34970482356316</v>
      </c>
      <c r="R301" s="45">
        <f t="shared" si="9"/>
        <v>120.72226584146432</v>
      </c>
      <c r="S301" s="41"/>
      <c r="T301" s="5"/>
      <c r="U301" s="5"/>
      <c r="V301" s="5"/>
    </row>
    <row r="302" spans="1:22" x14ac:dyDescent="0.25">
      <c r="A302" s="48">
        <v>293</v>
      </c>
      <c r="B302" s="49" t="s">
        <v>325</v>
      </c>
      <c r="C302" s="50">
        <v>100.19699259823744</v>
      </c>
      <c r="D302" s="50">
        <v>100.90892287474095</v>
      </c>
      <c r="E302" s="50">
        <v>102.21332849375742</v>
      </c>
      <c r="F302" s="50">
        <v>100.06228370135679</v>
      </c>
      <c r="G302" s="50">
        <v>100</v>
      </c>
      <c r="H302" s="50">
        <v>99.776069815959616</v>
      </c>
      <c r="I302" s="50">
        <v>100.90293640968953</v>
      </c>
      <c r="J302" s="50">
        <v>103.04628522781177</v>
      </c>
      <c r="K302" s="50">
        <v>106.07452746945687</v>
      </c>
      <c r="L302" s="50">
        <v>108.58755111986986</v>
      </c>
      <c r="M302" s="50">
        <v>107.70400202556634</v>
      </c>
      <c r="N302" s="50">
        <v>106.01188218755067</v>
      </c>
      <c r="O302" s="45">
        <v>104.78654387668973</v>
      </c>
      <c r="P302" s="40"/>
      <c r="Q302" s="44">
        <f t="shared" si="8"/>
        <v>99.776069815959616</v>
      </c>
      <c r="R302" s="45">
        <f t="shared" si="9"/>
        <v>108.58755111986986</v>
      </c>
      <c r="S302" s="41"/>
      <c r="T302" s="5"/>
      <c r="U302" s="5"/>
      <c r="V302" s="5"/>
    </row>
    <row r="303" spans="1:22" x14ac:dyDescent="0.25">
      <c r="A303" s="48">
        <v>294</v>
      </c>
      <c r="B303" s="49" t="s">
        <v>326</v>
      </c>
      <c r="C303" s="50">
        <v>0</v>
      </c>
      <c r="D303" s="50">
        <v>0</v>
      </c>
      <c r="E303" s="50">
        <v>0</v>
      </c>
      <c r="F303" s="50">
        <v>0</v>
      </c>
      <c r="G303" s="50">
        <v>0</v>
      </c>
      <c r="H303" s="50">
        <v>0</v>
      </c>
      <c r="I303" s="50">
        <v>0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45">
        <v>0</v>
      </c>
      <c r="P303" s="40"/>
      <c r="Q303" s="44">
        <f t="shared" si="8"/>
        <v>0</v>
      </c>
      <c r="R303" s="45">
        <f t="shared" si="9"/>
        <v>0</v>
      </c>
      <c r="S303" s="41"/>
      <c r="T303" s="5"/>
      <c r="U303" s="5"/>
      <c r="V303" s="5"/>
    </row>
    <row r="304" spans="1:22" x14ac:dyDescent="0.25">
      <c r="A304" s="48">
        <v>295</v>
      </c>
      <c r="B304" s="49" t="s">
        <v>327</v>
      </c>
      <c r="C304" s="50">
        <v>108.85177010759706</v>
      </c>
      <c r="D304" s="50">
        <v>107.05153696699523</v>
      </c>
      <c r="E304" s="50">
        <v>117.70685448034284</v>
      </c>
      <c r="F304" s="50">
        <v>118.92018775889441</v>
      </c>
      <c r="G304" s="50">
        <v>119.98257775539309</v>
      </c>
      <c r="H304" s="50">
        <v>126.13160600419506</v>
      </c>
      <c r="I304" s="50">
        <v>130.77852510200111</v>
      </c>
      <c r="J304" s="50">
        <v>137.14951263230023</v>
      </c>
      <c r="K304" s="50">
        <v>146.73276672271919</v>
      </c>
      <c r="L304" s="50">
        <v>147.82218904909098</v>
      </c>
      <c r="M304" s="50">
        <v>154.17881465424998</v>
      </c>
      <c r="N304" s="50">
        <v>155.33101211660374</v>
      </c>
      <c r="O304" s="45">
        <v>158.9987425312211</v>
      </c>
      <c r="P304" s="40"/>
      <c r="Q304" s="44">
        <f t="shared" si="8"/>
        <v>117.70685448034284</v>
      </c>
      <c r="R304" s="45">
        <f t="shared" si="9"/>
        <v>155.33101211660374</v>
      </c>
      <c r="S304" s="41"/>
      <c r="T304" s="5"/>
      <c r="U304" s="5"/>
      <c r="V304" s="5"/>
    </row>
    <row r="305" spans="1:22" x14ac:dyDescent="0.25">
      <c r="A305" s="48">
        <v>296</v>
      </c>
      <c r="B305" s="49" t="s">
        <v>328</v>
      </c>
      <c r="C305" s="50">
        <v>226.18012144432234</v>
      </c>
      <c r="D305" s="50">
        <v>219.74355683874109</v>
      </c>
      <c r="E305" s="50">
        <v>234.24450311243419</v>
      </c>
      <c r="F305" s="50">
        <v>227.16831440787232</v>
      </c>
      <c r="G305" s="50">
        <v>205.99602436363799</v>
      </c>
      <c r="H305" s="50">
        <v>222.64902436803629</v>
      </c>
      <c r="I305" s="50">
        <v>228.30851910682398</v>
      </c>
      <c r="J305" s="50">
        <v>221.46525650920199</v>
      </c>
      <c r="K305" s="50">
        <v>224.51170305414979</v>
      </c>
      <c r="L305" s="50">
        <v>228.27650687529464</v>
      </c>
      <c r="M305" s="50">
        <v>231.6802480303553</v>
      </c>
      <c r="N305" s="50">
        <v>246.10708820417747</v>
      </c>
      <c r="O305" s="45">
        <v>231.7079417816112</v>
      </c>
      <c r="P305" s="40"/>
      <c r="Q305" s="44">
        <f t="shared" si="8"/>
        <v>205.99602436363799</v>
      </c>
      <c r="R305" s="45">
        <f t="shared" si="9"/>
        <v>246.10708820417747</v>
      </c>
      <c r="S305" s="41"/>
      <c r="T305" s="5"/>
      <c r="U305" s="5"/>
      <c r="V305" s="5"/>
    </row>
    <row r="306" spans="1:22" x14ac:dyDescent="0.25">
      <c r="A306" s="48">
        <v>297</v>
      </c>
      <c r="B306" s="49" t="s">
        <v>329</v>
      </c>
      <c r="C306" s="50">
        <v>0</v>
      </c>
      <c r="D306" s="50">
        <v>0</v>
      </c>
      <c r="E306" s="50">
        <v>0</v>
      </c>
      <c r="F306" s="50">
        <v>0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45">
        <v>0</v>
      </c>
      <c r="P306" s="40"/>
      <c r="Q306" s="44">
        <f t="shared" si="8"/>
        <v>0</v>
      </c>
      <c r="R306" s="45">
        <f t="shared" si="9"/>
        <v>0</v>
      </c>
      <c r="S306" s="41"/>
      <c r="T306" s="5"/>
      <c r="U306" s="5"/>
      <c r="V306" s="5"/>
    </row>
    <row r="307" spans="1:22" x14ac:dyDescent="0.25">
      <c r="A307" s="48">
        <v>298</v>
      </c>
      <c r="B307" s="49" t="s">
        <v>330</v>
      </c>
      <c r="C307" s="50">
        <v>137.25423814049441</v>
      </c>
      <c r="D307" s="50">
        <v>134.77256822478594</v>
      </c>
      <c r="E307" s="50">
        <v>140.54723363011453</v>
      </c>
      <c r="F307" s="50">
        <v>145.58730955156452</v>
      </c>
      <c r="G307" s="50">
        <v>152.53483936653456</v>
      </c>
      <c r="H307" s="50">
        <v>155.46160659045643</v>
      </c>
      <c r="I307" s="50">
        <v>160.3655505188045</v>
      </c>
      <c r="J307" s="50">
        <v>179.48156665484052</v>
      </c>
      <c r="K307" s="50">
        <v>176.89250602421382</v>
      </c>
      <c r="L307" s="50">
        <v>176.57625424530789</v>
      </c>
      <c r="M307" s="50">
        <v>171.44750481509357</v>
      </c>
      <c r="N307" s="50">
        <v>183.56694667876852</v>
      </c>
      <c r="O307" s="45">
        <v>164.33169066248422</v>
      </c>
      <c r="P307" s="40"/>
      <c r="Q307" s="44">
        <f t="shared" si="8"/>
        <v>140.54723363011453</v>
      </c>
      <c r="R307" s="45">
        <f t="shared" si="9"/>
        <v>183.56694667876852</v>
      </c>
      <c r="S307" s="41"/>
      <c r="T307" s="5"/>
      <c r="U307" s="5"/>
      <c r="V307" s="5"/>
    </row>
    <row r="308" spans="1:22" x14ac:dyDescent="0.25">
      <c r="A308" s="48">
        <v>299</v>
      </c>
      <c r="B308" s="49" t="s">
        <v>331</v>
      </c>
      <c r="C308" s="50">
        <v>0</v>
      </c>
      <c r="D308" s="50">
        <v>0</v>
      </c>
      <c r="E308" s="50">
        <v>0</v>
      </c>
      <c r="F308" s="50">
        <v>0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50">
        <v>0</v>
      </c>
      <c r="N308" s="50">
        <v>0</v>
      </c>
      <c r="O308" s="45">
        <v>0</v>
      </c>
      <c r="P308" s="40"/>
      <c r="Q308" s="44">
        <f t="shared" si="8"/>
        <v>0</v>
      </c>
      <c r="R308" s="45">
        <f t="shared" si="9"/>
        <v>0</v>
      </c>
      <c r="S308" s="41"/>
      <c r="T308" s="5"/>
      <c r="U308" s="5"/>
      <c r="V308" s="5"/>
    </row>
    <row r="309" spans="1:22" x14ac:dyDescent="0.25">
      <c r="A309" s="48">
        <v>300</v>
      </c>
      <c r="B309" s="49" t="s">
        <v>332</v>
      </c>
      <c r="C309" s="50">
        <v>263.16696163381664</v>
      </c>
      <c r="D309" s="50">
        <v>255.26324164585566</v>
      </c>
      <c r="E309" s="50">
        <v>275.69215364398252</v>
      </c>
      <c r="F309" s="50">
        <v>255.71072883926735</v>
      </c>
      <c r="G309" s="50">
        <v>244.75077503295375</v>
      </c>
      <c r="H309" s="50">
        <v>258.83476967892022</v>
      </c>
      <c r="I309" s="50">
        <v>305.7674427067268</v>
      </c>
      <c r="J309" s="50">
        <v>298.71818098234274</v>
      </c>
      <c r="K309" s="50">
        <v>337.02297115535742</v>
      </c>
      <c r="L309" s="50">
        <v>306.74262370171641</v>
      </c>
      <c r="M309" s="50">
        <v>326.36120461859173</v>
      </c>
      <c r="N309" s="50">
        <v>288.93455631493447</v>
      </c>
      <c r="O309" s="45">
        <v>279.57869192867548</v>
      </c>
      <c r="P309" s="40"/>
      <c r="Q309" s="44">
        <f t="shared" si="8"/>
        <v>244.75077503295375</v>
      </c>
      <c r="R309" s="45">
        <f t="shared" si="9"/>
        <v>337.02297115535742</v>
      </c>
      <c r="S309" s="41"/>
      <c r="T309" s="5"/>
      <c r="U309" s="5"/>
      <c r="V309" s="5"/>
    </row>
    <row r="310" spans="1:22" x14ac:dyDescent="0.25">
      <c r="A310" s="48">
        <v>301</v>
      </c>
      <c r="B310" s="49" t="s">
        <v>333</v>
      </c>
      <c r="C310" s="50">
        <v>111.6162160946013</v>
      </c>
      <c r="D310" s="50">
        <v>107.20051195601744</v>
      </c>
      <c r="E310" s="50">
        <v>116.49580647083313</v>
      </c>
      <c r="F310" s="50">
        <v>121.55559340024271</v>
      </c>
      <c r="G310" s="50">
        <v>123.06454326424814</v>
      </c>
      <c r="H310" s="50">
        <v>120.35241331709028</v>
      </c>
      <c r="I310" s="50">
        <v>126.74479145797442</v>
      </c>
      <c r="J310" s="50">
        <v>127.51125714122828</v>
      </c>
      <c r="K310" s="50">
        <v>134.91390252533745</v>
      </c>
      <c r="L310" s="50">
        <v>136.07509882226583</v>
      </c>
      <c r="M310" s="50">
        <v>143.73150497126264</v>
      </c>
      <c r="N310" s="50">
        <v>140.65556160428966</v>
      </c>
      <c r="O310" s="45">
        <v>136.05290374045964</v>
      </c>
      <c r="P310" s="40"/>
      <c r="Q310" s="44">
        <f t="shared" si="8"/>
        <v>116.49580647083313</v>
      </c>
      <c r="R310" s="45">
        <f t="shared" si="9"/>
        <v>143.73150497126264</v>
      </c>
      <c r="S310" s="41"/>
      <c r="T310" s="5"/>
      <c r="U310" s="5"/>
      <c r="V310" s="5"/>
    </row>
    <row r="311" spans="1:22" x14ac:dyDescent="0.25">
      <c r="A311" s="48">
        <v>302</v>
      </c>
      <c r="B311" s="49" t="s">
        <v>334</v>
      </c>
      <c r="C311" s="50">
        <v>0</v>
      </c>
      <c r="D311" s="50">
        <v>0</v>
      </c>
      <c r="E311" s="50">
        <v>0</v>
      </c>
      <c r="F311" s="50">
        <v>0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50">
        <v>0</v>
      </c>
      <c r="N311" s="50">
        <v>0</v>
      </c>
      <c r="O311" s="45">
        <v>0</v>
      </c>
      <c r="P311" s="40"/>
      <c r="Q311" s="44">
        <f t="shared" si="8"/>
        <v>0</v>
      </c>
      <c r="R311" s="45">
        <f t="shared" si="9"/>
        <v>0</v>
      </c>
      <c r="S311" s="41"/>
      <c r="T311" s="5"/>
      <c r="U311" s="5"/>
      <c r="V311" s="5"/>
    </row>
    <row r="312" spans="1:22" x14ac:dyDescent="0.25">
      <c r="A312" s="48">
        <v>303</v>
      </c>
      <c r="B312" s="49" t="s">
        <v>335</v>
      </c>
      <c r="C312" s="50">
        <v>0</v>
      </c>
      <c r="D312" s="50">
        <v>0</v>
      </c>
      <c r="E312" s="50">
        <v>0</v>
      </c>
      <c r="F312" s="50">
        <v>0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45">
        <v>0</v>
      </c>
      <c r="P312" s="40"/>
      <c r="Q312" s="44">
        <f t="shared" si="8"/>
        <v>0</v>
      </c>
      <c r="R312" s="45">
        <f t="shared" si="9"/>
        <v>0</v>
      </c>
      <c r="S312" s="41"/>
      <c r="T312" s="5"/>
      <c r="U312" s="5"/>
      <c r="V312" s="5"/>
    </row>
    <row r="313" spans="1:22" x14ac:dyDescent="0.25">
      <c r="A313" s="48">
        <v>304</v>
      </c>
      <c r="B313" s="49" t="s">
        <v>336</v>
      </c>
      <c r="C313" s="50">
        <v>130.42571830618934</v>
      </c>
      <c r="D313" s="50">
        <v>125.66856270166764</v>
      </c>
      <c r="E313" s="50">
        <v>128.83249256684076</v>
      </c>
      <c r="F313" s="50">
        <v>130.66769684861941</v>
      </c>
      <c r="G313" s="50">
        <v>128.7628325759753</v>
      </c>
      <c r="H313" s="50">
        <v>130.43210815084072</v>
      </c>
      <c r="I313" s="50">
        <v>128.41451193842829</v>
      </c>
      <c r="J313" s="50">
        <v>119.64317073447286</v>
      </c>
      <c r="K313" s="50">
        <v>132.3068840249604</v>
      </c>
      <c r="L313" s="50">
        <v>132.98338768331678</v>
      </c>
      <c r="M313" s="50">
        <v>137.90557953483514</v>
      </c>
      <c r="N313" s="50">
        <v>137.84166153083484</v>
      </c>
      <c r="O313" s="45">
        <v>135.77256863315219</v>
      </c>
      <c r="P313" s="40"/>
      <c r="Q313" s="44">
        <f t="shared" si="8"/>
        <v>119.64317073447286</v>
      </c>
      <c r="R313" s="45">
        <f t="shared" si="9"/>
        <v>137.90557953483514</v>
      </c>
      <c r="S313" s="41"/>
      <c r="T313" s="5"/>
      <c r="U313" s="5"/>
      <c r="V313" s="5"/>
    </row>
    <row r="314" spans="1:22" x14ac:dyDescent="0.25">
      <c r="A314" s="48">
        <v>305</v>
      </c>
      <c r="B314" s="49" t="s">
        <v>337</v>
      </c>
      <c r="C314" s="50">
        <v>114.7300370451066</v>
      </c>
      <c r="D314" s="50">
        <v>110.74008562499209</v>
      </c>
      <c r="E314" s="50">
        <v>118.74312438963999</v>
      </c>
      <c r="F314" s="50">
        <v>119.26503847225698</v>
      </c>
      <c r="G314" s="50">
        <v>112.05618075881335</v>
      </c>
      <c r="H314" s="50">
        <v>119.10281617193503</v>
      </c>
      <c r="I314" s="50">
        <v>125.5195956578418</v>
      </c>
      <c r="J314" s="50">
        <v>131.79523896786549</v>
      </c>
      <c r="K314" s="50">
        <v>132.45188285644568</v>
      </c>
      <c r="L314" s="50">
        <v>132.61862429713631</v>
      </c>
      <c r="M314" s="50">
        <v>136.035506759573</v>
      </c>
      <c r="N314" s="50">
        <v>136.91152857999683</v>
      </c>
      <c r="O314" s="45">
        <v>140.22482252407983</v>
      </c>
      <c r="P314" s="40"/>
      <c r="Q314" s="44">
        <f t="shared" si="8"/>
        <v>112.05618075881335</v>
      </c>
      <c r="R314" s="45">
        <f t="shared" si="9"/>
        <v>136.91152857999683</v>
      </c>
      <c r="S314" s="41"/>
      <c r="T314" s="5"/>
      <c r="U314" s="5"/>
      <c r="V314" s="5"/>
    </row>
    <row r="315" spans="1:22" x14ac:dyDescent="0.25">
      <c r="A315" s="48">
        <v>306</v>
      </c>
      <c r="B315" s="49" t="s">
        <v>338</v>
      </c>
      <c r="C315" s="50">
        <v>157.68415108002569</v>
      </c>
      <c r="D315" s="50">
        <v>136.17821821129226</v>
      </c>
      <c r="E315" s="50">
        <v>131.83767337265868</v>
      </c>
      <c r="F315" s="50">
        <v>130.05928874735525</v>
      </c>
      <c r="G315" s="50">
        <v>128.30214623493214</v>
      </c>
      <c r="H315" s="50">
        <v>136.42693725009846</v>
      </c>
      <c r="I315" s="50">
        <v>138.12954098191261</v>
      </c>
      <c r="J315" s="50">
        <v>128.23626011455403</v>
      </c>
      <c r="K315" s="50">
        <v>117.39446868511804</v>
      </c>
      <c r="L315" s="50">
        <v>132.34271020853811</v>
      </c>
      <c r="M315" s="50">
        <v>130.53389944099925</v>
      </c>
      <c r="N315" s="50">
        <v>141.36379267941771</v>
      </c>
      <c r="O315" s="45">
        <v>138.43212887241899</v>
      </c>
      <c r="P315" s="40"/>
      <c r="Q315" s="44">
        <f t="shared" si="8"/>
        <v>117.39446868511804</v>
      </c>
      <c r="R315" s="45">
        <f t="shared" si="9"/>
        <v>141.36379267941771</v>
      </c>
      <c r="S315" s="41"/>
      <c r="T315" s="5"/>
      <c r="U315" s="5"/>
      <c r="V315" s="5"/>
    </row>
    <row r="316" spans="1:22" x14ac:dyDescent="0.25">
      <c r="A316" s="48">
        <v>307</v>
      </c>
      <c r="B316" s="49" t="s">
        <v>339</v>
      </c>
      <c r="C316" s="50">
        <v>116.63361572604435</v>
      </c>
      <c r="D316" s="50">
        <v>110.70273091154255</v>
      </c>
      <c r="E316" s="50">
        <v>117.5321828643545</v>
      </c>
      <c r="F316" s="50">
        <v>120.78499855686388</v>
      </c>
      <c r="G316" s="50">
        <v>123.71118503194776</v>
      </c>
      <c r="H316" s="50">
        <v>123.50465699378688</v>
      </c>
      <c r="I316" s="50">
        <v>126.56338764967859</v>
      </c>
      <c r="J316" s="50">
        <v>128.04657251170789</v>
      </c>
      <c r="K316" s="50">
        <v>134.35027273973387</v>
      </c>
      <c r="L316" s="50">
        <v>138.30656115998411</v>
      </c>
      <c r="M316" s="50">
        <v>139.26780605454618</v>
      </c>
      <c r="N316" s="50">
        <v>142.04358425340948</v>
      </c>
      <c r="O316" s="45">
        <v>143.507423263433</v>
      </c>
      <c r="P316" s="40"/>
      <c r="Q316" s="44">
        <f t="shared" si="8"/>
        <v>117.5321828643545</v>
      </c>
      <c r="R316" s="45">
        <f t="shared" si="9"/>
        <v>142.04358425340948</v>
      </c>
      <c r="S316" s="41"/>
      <c r="T316" s="5"/>
      <c r="U316" s="5"/>
      <c r="V316" s="5"/>
    </row>
    <row r="317" spans="1:22" x14ac:dyDescent="0.25">
      <c r="A317" s="48">
        <v>308</v>
      </c>
      <c r="B317" s="49" t="s">
        <v>340</v>
      </c>
      <c r="C317" s="50">
        <v>155.74428297857926</v>
      </c>
      <c r="D317" s="50">
        <v>158.38980987645942</v>
      </c>
      <c r="E317" s="50">
        <v>164.69441285165675</v>
      </c>
      <c r="F317" s="50">
        <v>161.33848196376852</v>
      </c>
      <c r="G317" s="50">
        <v>152.48091241946366</v>
      </c>
      <c r="H317" s="50">
        <v>149.42222856018756</v>
      </c>
      <c r="I317" s="50">
        <v>154.16656364412157</v>
      </c>
      <c r="J317" s="50">
        <v>153.25822239633487</v>
      </c>
      <c r="K317" s="50">
        <v>159.0986755154176</v>
      </c>
      <c r="L317" s="50">
        <v>158.02832985149331</v>
      </c>
      <c r="M317" s="50">
        <v>153.69198968423413</v>
      </c>
      <c r="N317" s="50">
        <v>149.87836683713917</v>
      </c>
      <c r="O317" s="45">
        <v>145.76806807000855</v>
      </c>
      <c r="P317" s="40"/>
      <c r="Q317" s="44">
        <f t="shared" si="8"/>
        <v>149.42222856018756</v>
      </c>
      <c r="R317" s="45">
        <f t="shared" si="9"/>
        <v>164.69441285165675</v>
      </c>
      <c r="S317" s="41"/>
      <c r="T317" s="5"/>
      <c r="U317" s="5"/>
      <c r="V317" s="5"/>
    </row>
    <row r="318" spans="1:22" x14ac:dyDescent="0.25">
      <c r="A318" s="48">
        <v>309</v>
      </c>
      <c r="B318" s="49" t="s">
        <v>341</v>
      </c>
      <c r="C318" s="50">
        <v>107.22354445449547</v>
      </c>
      <c r="D318" s="50">
        <v>100</v>
      </c>
      <c r="E318" s="50">
        <v>101.44055197692749</v>
      </c>
      <c r="F318" s="50">
        <v>100</v>
      </c>
      <c r="G318" s="50">
        <v>102.36795143408925</v>
      </c>
      <c r="H318" s="50">
        <v>101.75562034066029</v>
      </c>
      <c r="I318" s="50">
        <v>102.77820916546436</v>
      </c>
      <c r="J318" s="50">
        <v>105.04275619772933</v>
      </c>
      <c r="K318" s="50">
        <v>105.57897449459317</v>
      </c>
      <c r="L318" s="50">
        <v>110.63497294579048</v>
      </c>
      <c r="M318" s="50">
        <v>114.12081452032064</v>
      </c>
      <c r="N318" s="50">
        <v>109.16123365670711</v>
      </c>
      <c r="O318" s="45">
        <v>110.59116416026662</v>
      </c>
      <c r="P318" s="40"/>
      <c r="Q318" s="44">
        <f t="shared" si="8"/>
        <v>100</v>
      </c>
      <c r="R318" s="45">
        <f t="shared" si="9"/>
        <v>114.12081452032064</v>
      </c>
      <c r="S318" s="41"/>
      <c r="T318" s="5"/>
      <c r="U318" s="5"/>
      <c r="V318" s="5"/>
    </row>
    <row r="319" spans="1:22" x14ac:dyDescent="0.25">
      <c r="A319" s="48">
        <v>310</v>
      </c>
      <c r="B319" s="49" t="s">
        <v>342</v>
      </c>
      <c r="C319" s="50">
        <v>100.97201759742748</v>
      </c>
      <c r="D319" s="50">
        <v>101.74979814049914</v>
      </c>
      <c r="E319" s="50">
        <v>108.06120218500777</v>
      </c>
      <c r="F319" s="50">
        <v>108.19738004408741</v>
      </c>
      <c r="G319" s="50">
        <v>102.17195023860872</v>
      </c>
      <c r="H319" s="50">
        <v>110.22915413976537</v>
      </c>
      <c r="I319" s="50">
        <v>116.70583513611857</v>
      </c>
      <c r="J319" s="50">
        <v>114.09557600824026</v>
      </c>
      <c r="K319" s="50">
        <v>120.37752224027329</v>
      </c>
      <c r="L319" s="50">
        <v>121.45048026184848</v>
      </c>
      <c r="M319" s="50">
        <v>125.85205202925376</v>
      </c>
      <c r="N319" s="50">
        <v>110.34681368821701</v>
      </c>
      <c r="O319" s="45">
        <v>125.90011160431882</v>
      </c>
      <c r="P319" s="40"/>
      <c r="Q319" s="44">
        <f t="shared" si="8"/>
        <v>102.17195023860872</v>
      </c>
      <c r="R319" s="45">
        <f t="shared" si="9"/>
        <v>125.85205202925376</v>
      </c>
      <c r="S319" s="41"/>
      <c r="T319" s="5"/>
      <c r="U319" s="5"/>
      <c r="V319" s="5"/>
    </row>
    <row r="320" spans="1:22" x14ac:dyDescent="0.25">
      <c r="A320" s="48">
        <v>311</v>
      </c>
      <c r="B320" s="49" t="s">
        <v>343</v>
      </c>
      <c r="C320" s="50">
        <v>0</v>
      </c>
      <c r="D320" s="50">
        <v>0</v>
      </c>
      <c r="E320" s="50">
        <v>0</v>
      </c>
      <c r="F320" s="50">
        <v>0</v>
      </c>
      <c r="G320" s="50">
        <v>0</v>
      </c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50">
        <v>0</v>
      </c>
      <c r="N320" s="50">
        <v>0</v>
      </c>
      <c r="O320" s="45">
        <v>0</v>
      </c>
      <c r="P320" s="40"/>
      <c r="Q320" s="44">
        <f t="shared" si="8"/>
        <v>0</v>
      </c>
      <c r="R320" s="45">
        <f t="shared" si="9"/>
        <v>0</v>
      </c>
      <c r="S320" s="41"/>
      <c r="T320" s="5"/>
      <c r="U320" s="5"/>
      <c r="V320" s="5"/>
    </row>
    <row r="321" spans="1:22" x14ac:dyDescent="0.25">
      <c r="A321" s="48">
        <v>312</v>
      </c>
      <c r="B321" s="49" t="s">
        <v>344</v>
      </c>
      <c r="C321" s="50">
        <v>0</v>
      </c>
      <c r="D321" s="50">
        <v>0</v>
      </c>
      <c r="E321" s="50">
        <v>0</v>
      </c>
      <c r="F321" s="50">
        <v>0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50">
        <v>0</v>
      </c>
      <c r="N321" s="50">
        <v>0</v>
      </c>
      <c r="O321" s="45">
        <v>0</v>
      </c>
      <c r="P321" s="40"/>
      <c r="Q321" s="44">
        <f t="shared" si="8"/>
        <v>0</v>
      </c>
      <c r="R321" s="45">
        <f t="shared" si="9"/>
        <v>0</v>
      </c>
      <c r="S321" s="41"/>
      <c r="T321" s="5"/>
      <c r="U321" s="5"/>
      <c r="V321" s="5"/>
    </row>
    <row r="322" spans="1:22" x14ac:dyDescent="0.25">
      <c r="A322" s="48">
        <v>313</v>
      </c>
      <c r="B322" s="49" t="s">
        <v>345</v>
      </c>
      <c r="C322" s="50">
        <v>0</v>
      </c>
      <c r="D322" s="50">
        <v>0</v>
      </c>
      <c r="E322" s="50">
        <v>0</v>
      </c>
      <c r="F322" s="50">
        <v>0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50">
        <v>0</v>
      </c>
      <c r="N322" s="50">
        <v>0</v>
      </c>
      <c r="O322" s="45">
        <v>0</v>
      </c>
      <c r="P322" s="40"/>
      <c r="Q322" s="44">
        <f t="shared" si="8"/>
        <v>0</v>
      </c>
      <c r="R322" s="45">
        <f t="shared" si="9"/>
        <v>0</v>
      </c>
      <c r="S322" s="41"/>
      <c r="T322" s="5"/>
      <c r="U322" s="5"/>
      <c r="V322" s="5"/>
    </row>
    <row r="323" spans="1:22" x14ac:dyDescent="0.25">
      <c r="A323" s="48">
        <v>314</v>
      </c>
      <c r="B323" s="49" t="s">
        <v>346</v>
      </c>
      <c r="C323" s="50">
        <v>154.74040389021832</v>
      </c>
      <c r="D323" s="50">
        <v>145.35151646365773</v>
      </c>
      <c r="E323" s="50">
        <v>148.76589378375323</v>
      </c>
      <c r="F323" s="50">
        <v>144.18100286049548</v>
      </c>
      <c r="G323" s="50">
        <v>144.20917791475276</v>
      </c>
      <c r="H323" s="50">
        <v>141.159709089839</v>
      </c>
      <c r="I323" s="50">
        <v>152.8712569524796</v>
      </c>
      <c r="J323" s="50">
        <v>174.27146178274029</v>
      </c>
      <c r="K323" s="50">
        <v>179.31434165920405</v>
      </c>
      <c r="L323" s="50">
        <v>177.58259564059279</v>
      </c>
      <c r="M323" s="50">
        <v>183.16764105552676</v>
      </c>
      <c r="N323" s="50">
        <v>180.16176555611392</v>
      </c>
      <c r="O323" s="45">
        <v>175.07987742182837</v>
      </c>
      <c r="P323" s="40"/>
      <c r="Q323" s="44">
        <f t="shared" si="8"/>
        <v>141.159709089839</v>
      </c>
      <c r="R323" s="45">
        <f t="shared" si="9"/>
        <v>183.16764105552676</v>
      </c>
      <c r="S323" s="41"/>
      <c r="T323" s="5"/>
      <c r="U323" s="5"/>
      <c r="V323" s="5"/>
    </row>
    <row r="324" spans="1:22" x14ac:dyDescent="0.25">
      <c r="A324" s="48">
        <v>315</v>
      </c>
      <c r="B324" s="49" t="s">
        <v>347</v>
      </c>
      <c r="C324" s="50">
        <v>154.13679694865814</v>
      </c>
      <c r="D324" s="50">
        <v>157.12510755861203</v>
      </c>
      <c r="E324" s="50">
        <v>162.27427073987141</v>
      </c>
      <c r="F324" s="50">
        <v>157.84116729995091</v>
      </c>
      <c r="G324" s="50">
        <v>160.85656523082565</v>
      </c>
      <c r="H324" s="50">
        <v>158.17072742780519</v>
      </c>
      <c r="I324" s="50">
        <v>164.60428100924526</v>
      </c>
      <c r="J324" s="50">
        <v>167.90189688510725</v>
      </c>
      <c r="K324" s="50">
        <v>170.20357888967069</v>
      </c>
      <c r="L324" s="50">
        <v>172.01338969059293</v>
      </c>
      <c r="M324" s="50">
        <v>172.26299718624088</v>
      </c>
      <c r="N324" s="50">
        <v>168.94203630384149</v>
      </c>
      <c r="O324" s="45">
        <v>171.18133344133238</v>
      </c>
      <c r="P324" s="40"/>
      <c r="Q324" s="44">
        <f t="shared" si="8"/>
        <v>157.84116729995091</v>
      </c>
      <c r="R324" s="45">
        <f t="shared" si="9"/>
        <v>172.26299718624088</v>
      </c>
      <c r="S324" s="41"/>
      <c r="T324" s="5"/>
      <c r="U324" s="5"/>
      <c r="V324" s="5"/>
    </row>
    <row r="325" spans="1:22" x14ac:dyDescent="0.25">
      <c r="A325" s="48">
        <v>316</v>
      </c>
      <c r="B325" s="49" t="s">
        <v>348</v>
      </c>
      <c r="C325" s="50">
        <v>103.45150754769612</v>
      </c>
      <c r="D325" s="50">
        <v>102.91950033450898</v>
      </c>
      <c r="E325" s="50">
        <v>103.80048870026231</v>
      </c>
      <c r="F325" s="50">
        <v>104.72003018830574</v>
      </c>
      <c r="G325" s="50">
        <v>104.93062665302621</v>
      </c>
      <c r="H325" s="50">
        <v>104.20803229167286</v>
      </c>
      <c r="I325" s="50">
        <v>106.57540986027276</v>
      </c>
      <c r="J325" s="50">
        <v>107.38892113907686</v>
      </c>
      <c r="K325" s="50">
        <v>109.67256726788422</v>
      </c>
      <c r="L325" s="50">
        <v>113.690356854559</v>
      </c>
      <c r="M325" s="50">
        <v>113.92032258963852</v>
      </c>
      <c r="N325" s="50">
        <v>111.90922855147652</v>
      </c>
      <c r="O325" s="45">
        <v>107.55656360461603</v>
      </c>
      <c r="P325" s="40"/>
      <c r="Q325" s="44">
        <f t="shared" si="8"/>
        <v>103.80048870026231</v>
      </c>
      <c r="R325" s="45">
        <f t="shared" si="9"/>
        <v>113.92032258963852</v>
      </c>
      <c r="S325" s="41"/>
      <c r="T325" s="5"/>
      <c r="U325" s="5"/>
      <c r="V325" s="5"/>
    </row>
    <row r="326" spans="1:22" x14ac:dyDescent="0.25">
      <c r="A326" s="48">
        <v>317</v>
      </c>
      <c r="B326" s="49" t="s">
        <v>349</v>
      </c>
      <c r="C326" s="50">
        <v>142.18042300417503</v>
      </c>
      <c r="D326" s="50">
        <v>144.28730521107335</v>
      </c>
      <c r="E326" s="50">
        <v>150.89266120820767</v>
      </c>
      <c r="F326" s="50">
        <v>153.27929823745242</v>
      </c>
      <c r="G326" s="50">
        <v>151.27583376447615</v>
      </c>
      <c r="H326" s="50">
        <v>157.16861705113061</v>
      </c>
      <c r="I326" s="50">
        <v>162.67071869926502</v>
      </c>
      <c r="J326" s="50">
        <v>163.41227303863448</v>
      </c>
      <c r="K326" s="50">
        <v>170.37360556590474</v>
      </c>
      <c r="L326" s="50">
        <v>166.5697374828608</v>
      </c>
      <c r="M326" s="50">
        <v>177.97989692071499</v>
      </c>
      <c r="N326" s="50">
        <v>176.13145727627239</v>
      </c>
      <c r="O326" s="45">
        <v>180.12047194295968</v>
      </c>
      <c r="P326" s="40"/>
      <c r="Q326" s="44">
        <f t="shared" si="8"/>
        <v>150.89266120820767</v>
      </c>
      <c r="R326" s="45">
        <f t="shared" si="9"/>
        <v>177.97989692071499</v>
      </c>
      <c r="S326" s="41"/>
      <c r="T326" s="5"/>
      <c r="U326" s="5"/>
      <c r="V326" s="5"/>
    </row>
    <row r="327" spans="1:22" x14ac:dyDescent="0.25">
      <c r="A327" s="48">
        <v>318</v>
      </c>
      <c r="B327" s="49" t="s">
        <v>350</v>
      </c>
      <c r="C327" s="50">
        <v>253.088512354442</v>
      </c>
      <c r="D327" s="50">
        <v>234.41761381442058</v>
      </c>
      <c r="E327" s="50">
        <v>213.44718079386408</v>
      </c>
      <c r="F327" s="50">
        <v>238.88575113665223</v>
      </c>
      <c r="G327" s="50">
        <v>254.49805943711712</v>
      </c>
      <c r="H327" s="50">
        <v>245.20121770835087</v>
      </c>
      <c r="I327" s="50">
        <v>245.82808672070971</v>
      </c>
      <c r="J327" s="50">
        <v>246.10963407914355</v>
      </c>
      <c r="K327" s="50">
        <v>276.68766911848604</v>
      </c>
      <c r="L327" s="50">
        <v>291.27432031991492</v>
      </c>
      <c r="M327" s="50">
        <v>278.40015086608423</v>
      </c>
      <c r="N327" s="50">
        <v>283.25302694138645</v>
      </c>
      <c r="O327" s="45">
        <v>255.30588691219739</v>
      </c>
      <c r="P327" s="40"/>
      <c r="Q327" s="44">
        <f t="shared" si="8"/>
        <v>213.44718079386408</v>
      </c>
      <c r="R327" s="45">
        <f t="shared" si="9"/>
        <v>291.27432031991492</v>
      </c>
      <c r="S327" s="41"/>
      <c r="T327" s="5"/>
      <c r="U327" s="5"/>
      <c r="V327" s="5"/>
    </row>
    <row r="328" spans="1:22" x14ac:dyDescent="0.25">
      <c r="A328" s="48">
        <v>319</v>
      </c>
      <c r="B328" s="49" t="s">
        <v>351</v>
      </c>
      <c r="C328" s="50">
        <v>0</v>
      </c>
      <c r="D328" s="50">
        <v>0</v>
      </c>
      <c r="E328" s="50">
        <v>0</v>
      </c>
      <c r="F328" s="50">
        <v>0</v>
      </c>
      <c r="G328" s="50">
        <v>0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50">
        <v>0</v>
      </c>
      <c r="N328" s="50">
        <v>0</v>
      </c>
      <c r="O328" s="45">
        <v>0</v>
      </c>
      <c r="P328" s="40"/>
      <c r="Q328" s="44">
        <f t="shared" si="8"/>
        <v>0</v>
      </c>
      <c r="R328" s="45">
        <f t="shared" si="9"/>
        <v>0</v>
      </c>
      <c r="S328" s="41"/>
      <c r="T328" s="5"/>
      <c r="U328" s="5"/>
      <c r="V328" s="5"/>
    </row>
    <row r="329" spans="1:22" x14ac:dyDescent="0.25">
      <c r="A329" s="48">
        <v>320</v>
      </c>
      <c r="B329" s="49" t="s">
        <v>352</v>
      </c>
      <c r="C329" s="50">
        <v>0</v>
      </c>
      <c r="D329" s="50">
        <v>0</v>
      </c>
      <c r="E329" s="50">
        <v>0</v>
      </c>
      <c r="F329" s="50">
        <v>0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50">
        <v>0</v>
      </c>
      <c r="N329" s="50">
        <v>0</v>
      </c>
      <c r="O329" s="45">
        <v>0</v>
      </c>
      <c r="P329" s="40"/>
      <c r="Q329" s="44">
        <f t="shared" si="8"/>
        <v>0</v>
      </c>
      <c r="R329" s="45">
        <f t="shared" si="9"/>
        <v>0</v>
      </c>
      <c r="S329" s="41"/>
      <c r="T329" s="5"/>
      <c r="U329" s="5"/>
      <c r="V329" s="5"/>
    </row>
    <row r="330" spans="1:22" x14ac:dyDescent="0.25">
      <c r="A330" s="48">
        <v>321</v>
      </c>
      <c r="B330" s="49" t="s">
        <v>353</v>
      </c>
      <c r="C330" s="50">
        <v>146.36012933872146</v>
      </c>
      <c r="D330" s="50">
        <v>149.18587827633132</v>
      </c>
      <c r="E330" s="50">
        <v>148.93390710507967</v>
      </c>
      <c r="F330" s="50">
        <v>154.09447888296449</v>
      </c>
      <c r="G330" s="50">
        <v>152.98995326447479</v>
      </c>
      <c r="H330" s="50">
        <v>151.72766696212176</v>
      </c>
      <c r="I330" s="50">
        <v>149.24677424690074</v>
      </c>
      <c r="J330" s="50">
        <v>151.05917644577815</v>
      </c>
      <c r="K330" s="50">
        <v>154.95171195506933</v>
      </c>
      <c r="L330" s="50">
        <v>149.13053421612042</v>
      </c>
      <c r="M330" s="50">
        <v>155.12174886953673</v>
      </c>
      <c r="N330" s="50">
        <v>153.2402264421012</v>
      </c>
      <c r="O330" s="45">
        <v>150.67741286009445</v>
      </c>
      <c r="P330" s="40"/>
      <c r="Q330" s="44">
        <f t="shared" si="8"/>
        <v>148.93390710507967</v>
      </c>
      <c r="R330" s="45">
        <f t="shared" si="9"/>
        <v>155.12174886953673</v>
      </c>
      <c r="S330" s="41"/>
      <c r="T330" s="5"/>
      <c r="U330" s="5"/>
      <c r="V330" s="5"/>
    </row>
    <row r="331" spans="1:22" x14ac:dyDescent="0.25">
      <c r="A331" s="48">
        <v>322</v>
      </c>
      <c r="B331" s="49" t="s">
        <v>354</v>
      </c>
      <c r="C331" s="50">
        <v>128.73190155591752</v>
      </c>
      <c r="D331" s="50">
        <v>125.20037563009214</v>
      </c>
      <c r="E331" s="50">
        <v>133.995243641505</v>
      </c>
      <c r="F331" s="50">
        <v>144.70782620910569</v>
      </c>
      <c r="G331" s="50">
        <v>141.63851194331235</v>
      </c>
      <c r="H331" s="50">
        <v>144.20592682770868</v>
      </c>
      <c r="I331" s="50">
        <v>151.78405644784789</v>
      </c>
      <c r="J331" s="50">
        <v>145.11273769596224</v>
      </c>
      <c r="K331" s="50">
        <v>150.61256709996758</v>
      </c>
      <c r="L331" s="50">
        <v>149.17781076048576</v>
      </c>
      <c r="M331" s="50">
        <v>153.21908413071057</v>
      </c>
      <c r="N331" s="50">
        <v>150.98184422635981</v>
      </c>
      <c r="O331" s="45">
        <v>154.65856003525488</v>
      </c>
      <c r="P331" s="40"/>
      <c r="Q331" s="44">
        <f t="shared" ref="Q331:Q394" si="10">MIN(E331:N331)</f>
        <v>133.995243641505</v>
      </c>
      <c r="R331" s="45">
        <f t="shared" ref="R331:R394" si="11">MAX(E331:N331)</f>
        <v>153.21908413071057</v>
      </c>
      <c r="S331" s="41"/>
      <c r="T331" s="5"/>
      <c r="U331" s="5"/>
      <c r="V331" s="5"/>
    </row>
    <row r="332" spans="1:22" x14ac:dyDescent="0.25">
      <c r="A332" s="48">
        <v>323</v>
      </c>
      <c r="B332" s="49" t="s">
        <v>355</v>
      </c>
      <c r="C332" s="50">
        <v>118.88415788279877</v>
      </c>
      <c r="D332" s="50">
        <v>115.51397239802674</v>
      </c>
      <c r="E332" s="50">
        <v>119.72772111461938</v>
      </c>
      <c r="F332" s="50">
        <v>118.01111420396404</v>
      </c>
      <c r="G332" s="50">
        <v>120.64526783909515</v>
      </c>
      <c r="H332" s="50">
        <v>118.93360951928011</v>
      </c>
      <c r="I332" s="50">
        <v>121.19112203541616</v>
      </c>
      <c r="J332" s="50">
        <v>125.81042375002045</v>
      </c>
      <c r="K332" s="50">
        <v>128.39549831431179</v>
      </c>
      <c r="L332" s="50">
        <v>135.68885296251358</v>
      </c>
      <c r="M332" s="50">
        <v>137.9441940687289</v>
      </c>
      <c r="N332" s="50">
        <v>131.82747587443359</v>
      </c>
      <c r="O332" s="45">
        <v>131.30894559251198</v>
      </c>
      <c r="P332" s="40"/>
      <c r="Q332" s="44">
        <f t="shared" si="10"/>
        <v>118.01111420396404</v>
      </c>
      <c r="R332" s="45">
        <f t="shared" si="11"/>
        <v>137.9441940687289</v>
      </c>
      <c r="S332" s="41"/>
      <c r="T332" s="5"/>
      <c r="U332" s="5"/>
      <c r="V332" s="5"/>
    </row>
    <row r="333" spans="1:22" x14ac:dyDescent="0.25">
      <c r="A333" s="48">
        <v>324</v>
      </c>
      <c r="B333" s="49" t="s">
        <v>356</v>
      </c>
      <c r="C333" s="50">
        <v>0</v>
      </c>
      <c r="D333" s="50">
        <v>0</v>
      </c>
      <c r="E333" s="50">
        <v>0</v>
      </c>
      <c r="F333" s="50">
        <v>0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45">
        <v>0</v>
      </c>
      <c r="P333" s="40"/>
      <c r="Q333" s="44">
        <f t="shared" si="10"/>
        <v>0</v>
      </c>
      <c r="R333" s="45">
        <f t="shared" si="11"/>
        <v>0</v>
      </c>
      <c r="S333" s="41"/>
      <c r="T333" s="5"/>
      <c r="U333" s="5"/>
      <c r="V333" s="5"/>
    </row>
    <row r="334" spans="1:22" x14ac:dyDescent="0.25">
      <c r="A334" s="48">
        <v>325</v>
      </c>
      <c r="B334" s="49" t="s">
        <v>357</v>
      </c>
      <c r="C334" s="50">
        <v>104.91244109725433</v>
      </c>
      <c r="D334" s="50">
        <v>105.78768232786429</v>
      </c>
      <c r="E334" s="50">
        <v>110.71233992359662</v>
      </c>
      <c r="F334" s="50">
        <v>109.14612949589522</v>
      </c>
      <c r="G334" s="50">
        <v>109.8009080865457</v>
      </c>
      <c r="H334" s="50">
        <v>111.02279655276668</v>
      </c>
      <c r="I334" s="50">
        <v>111.40192742686514</v>
      </c>
      <c r="J334" s="50">
        <v>113.13731354971945</v>
      </c>
      <c r="K334" s="50">
        <v>114.54836640785287</v>
      </c>
      <c r="L334" s="50">
        <v>112.50144968620366</v>
      </c>
      <c r="M334" s="50">
        <v>113.84865351860658</v>
      </c>
      <c r="N334" s="50">
        <v>112.77770554408886</v>
      </c>
      <c r="O334" s="45">
        <v>114.29084874357456</v>
      </c>
      <c r="P334" s="40"/>
      <c r="Q334" s="44">
        <f t="shared" si="10"/>
        <v>109.14612949589522</v>
      </c>
      <c r="R334" s="45">
        <f t="shared" si="11"/>
        <v>114.54836640785287</v>
      </c>
      <c r="S334" s="41"/>
      <c r="T334" s="5"/>
      <c r="U334" s="5"/>
      <c r="V334" s="5"/>
    </row>
    <row r="335" spans="1:22" x14ac:dyDescent="0.25">
      <c r="A335" s="48">
        <v>326</v>
      </c>
      <c r="B335" s="49" t="s">
        <v>358</v>
      </c>
      <c r="C335" s="50">
        <v>110.72713961172344</v>
      </c>
      <c r="D335" s="50">
        <v>111.43006845710426</v>
      </c>
      <c r="E335" s="50">
        <v>119.34481603463026</v>
      </c>
      <c r="F335" s="50">
        <v>119.37837149261784</v>
      </c>
      <c r="G335" s="50">
        <v>118.16225017780661</v>
      </c>
      <c r="H335" s="50">
        <v>123.37418915459138</v>
      </c>
      <c r="I335" s="50">
        <v>128.15869704737409</v>
      </c>
      <c r="J335" s="50">
        <v>132.37323710082958</v>
      </c>
      <c r="K335" s="50">
        <v>135.24790031102776</v>
      </c>
      <c r="L335" s="50">
        <v>137.83726196265638</v>
      </c>
      <c r="M335" s="50">
        <v>136.93343713663191</v>
      </c>
      <c r="N335" s="50">
        <v>134.12661279695101</v>
      </c>
      <c r="O335" s="45">
        <v>138.52967462546414</v>
      </c>
      <c r="P335" s="40"/>
      <c r="Q335" s="44">
        <f t="shared" si="10"/>
        <v>118.16225017780661</v>
      </c>
      <c r="R335" s="45">
        <f t="shared" si="11"/>
        <v>137.83726196265638</v>
      </c>
      <c r="S335" s="41"/>
      <c r="T335" s="5"/>
      <c r="U335" s="5"/>
      <c r="V335" s="5"/>
    </row>
    <row r="336" spans="1:22" x14ac:dyDescent="0.25">
      <c r="A336" s="48">
        <v>327</v>
      </c>
      <c r="B336" s="49" t="s">
        <v>359</v>
      </c>
      <c r="C336" s="50">
        <v>146.89049208157897</v>
      </c>
      <c r="D336" s="50">
        <v>138.38097807601909</v>
      </c>
      <c r="E336" s="50">
        <v>130.13950622653735</v>
      </c>
      <c r="F336" s="50">
        <v>150.9139077352761</v>
      </c>
      <c r="G336" s="50">
        <v>154.7928214260576</v>
      </c>
      <c r="H336" s="50">
        <v>161.65429872413642</v>
      </c>
      <c r="I336" s="50">
        <v>155.139185828693</v>
      </c>
      <c r="J336" s="50">
        <v>171.582290370008</v>
      </c>
      <c r="K336" s="50">
        <v>167.28999859770749</v>
      </c>
      <c r="L336" s="50">
        <v>182.37297989301882</v>
      </c>
      <c r="M336" s="50">
        <v>183.5493509668834</v>
      </c>
      <c r="N336" s="50">
        <v>187.47829155454369</v>
      </c>
      <c r="O336" s="45">
        <v>187.47829155454369</v>
      </c>
      <c r="P336" s="40"/>
      <c r="Q336" s="44">
        <f t="shared" si="10"/>
        <v>130.13950622653735</v>
      </c>
      <c r="R336" s="45">
        <f t="shared" si="11"/>
        <v>187.47829155454369</v>
      </c>
      <c r="S336" s="41"/>
      <c r="T336" s="5"/>
      <c r="U336" s="5"/>
      <c r="V336" s="5"/>
    </row>
    <row r="337" spans="1:22" x14ac:dyDescent="0.25">
      <c r="A337" s="48">
        <v>328</v>
      </c>
      <c r="B337" s="49" t="s">
        <v>360</v>
      </c>
      <c r="C337" s="50">
        <v>0</v>
      </c>
      <c r="D337" s="50">
        <v>0</v>
      </c>
      <c r="E337" s="50">
        <v>0</v>
      </c>
      <c r="F337" s="50">
        <v>0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45">
        <v>0</v>
      </c>
      <c r="P337" s="40"/>
      <c r="Q337" s="44">
        <f t="shared" si="10"/>
        <v>0</v>
      </c>
      <c r="R337" s="45">
        <f t="shared" si="11"/>
        <v>0</v>
      </c>
      <c r="S337" s="41"/>
      <c r="T337" s="5"/>
      <c r="U337" s="5"/>
      <c r="V337" s="5"/>
    </row>
    <row r="338" spans="1:22" x14ac:dyDescent="0.25">
      <c r="A338" s="48">
        <v>329</v>
      </c>
      <c r="B338" s="49" t="s">
        <v>361</v>
      </c>
      <c r="C338" s="50">
        <v>0</v>
      </c>
      <c r="D338" s="50">
        <v>0</v>
      </c>
      <c r="E338" s="50">
        <v>0</v>
      </c>
      <c r="F338" s="50">
        <v>0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45">
        <v>0</v>
      </c>
      <c r="P338" s="40"/>
      <c r="Q338" s="44">
        <f t="shared" si="10"/>
        <v>0</v>
      </c>
      <c r="R338" s="45">
        <f t="shared" si="11"/>
        <v>0</v>
      </c>
      <c r="S338" s="41"/>
      <c r="T338" s="5"/>
      <c r="U338" s="5"/>
      <c r="V338" s="5"/>
    </row>
    <row r="339" spans="1:22" x14ac:dyDescent="0.25">
      <c r="A339" s="48">
        <v>330</v>
      </c>
      <c r="B339" s="49" t="s">
        <v>362</v>
      </c>
      <c r="C339" s="50">
        <v>188.56300389440855</v>
      </c>
      <c r="D339" s="50">
        <v>175.86451235469045</v>
      </c>
      <c r="E339" s="50">
        <v>192.15641919765685</v>
      </c>
      <c r="F339" s="50">
        <v>196.22729173756818</v>
      </c>
      <c r="G339" s="50">
        <v>194.18141929560474</v>
      </c>
      <c r="H339" s="50">
        <v>193.73664680702228</v>
      </c>
      <c r="I339" s="50">
        <v>199.65437177826294</v>
      </c>
      <c r="J339" s="50">
        <v>210.61177628621687</v>
      </c>
      <c r="K339" s="50">
        <v>217.99047600384895</v>
      </c>
      <c r="L339" s="50">
        <v>221.21283547445722</v>
      </c>
      <c r="M339" s="50">
        <v>225.45424555539344</v>
      </c>
      <c r="N339" s="50">
        <v>219.48127637686162</v>
      </c>
      <c r="O339" s="45">
        <v>229.50001436136046</v>
      </c>
      <c r="P339" s="40"/>
      <c r="Q339" s="44">
        <f t="shared" si="10"/>
        <v>192.15641919765685</v>
      </c>
      <c r="R339" s="45">
        <f t="shared" si="11"/>
        <v>225.45424555539344</v>
      </c>
      <c r="S339" s="41"/>
      <c r="T339" s="5"/>
      <c r="U339" s="5"/>
      <c r="V339" s="5"/>
    </row>
    <row r="340" spans="1:22" x14ac:dyDescent="0.25">
      <c r="A340" s="48">
        <v>331</v>
      </c>
      <c r="B340" s="49" t="s">
        <v>363</v>
      </c>
      <c r="C340" s="50">
        <v>103.07761973502893</v>
      </c>
      <c r="D340" s="50">
        <v>101.82231782854929</v>
      </c>
      <c r="E340" s="50">
        <v>108.10806987889001</v>
      </c>
      <c r="F340" s="50">
        <v>109.017471922833</v>
      </c>
      <c r="G340" s="50">
        <v>111.34872236511784</v>
      </c>
      <c r="H340" s="50">
        <v>116.72188886272306</v>
      </c>
      <c r="I340" s="50">
        <v>117.48912157874494</v>
      </c>
      <c r="J340" s="50">
        <v>123.07529923885777</v>
      </c>
      <c r="K340" s="50">
        <v>129.99478562562922</v>
      </c>
      <c r="L340" s="50">
        <v>135.47133978945146</v>
      </c>
      <c r="M340" s="50">
        <v>134.24826970589038</v>
      </c>
      <c r="N340" s="50">
        <v>134.18009416852425</v>
      </c>
      <c r="O340" s="45">
        <v>131.24122712166817</v>
      </c>
      <c r="P340" s="40"/>
      <c r="Q340" s="44">
        <f t="shared" si="10"/>
        <v>108.10806987889001</v>
      </c>
      <c r="R340" s="45">
        <f t="shared" si="11"/>
        <v>135.47133978945146</v>
      </c>
      <c r="S340" s="41"/>
      <c r="T340" s="5"/>
      <c r="U340" s="5"/>
      <c r="V340" s="5"/>
    </row>
    <row r="341" spans="1:22" x14ac:dyDescent="0.25">
      <c r="A341" s="48">
        <v>332</v>
      </c>
      <c r="B341" s="49" t="s">
        <v>364</v>
      </c>
      <c r="C341" s="50">
        <v>107.26484853747942</v>
      </c>
      <c r="D341" s="50">
        <v>106.18533083355774</v>
      </c>
      <c r="E341" s="50">
        <v>107.6838406545711</v>
      </c>
      <c r="F341" s="50">
        <v>106.99969054333658</v>
      </c>
      <c r="G341" s="50">
        <v>108.57461542131084</v>
      </c>
      <c r="H341" s="50">
        <v>108.79511960666719</v>
      </c>
      <c r="I341" s="50">
        <v>110.77298990188223</v>
      </c>
      <c r="J341" s="50">
        <v>112.00993882000456</v>
      </c>
      <c r="K341" s="50">
        <v>109.83092635284973</v>
      </c>
      <c r="L341" s="50">
        <v>109.14377947973581</v>
      </c>
      <c r="M341" s="50">
        <v>109.24896299908879</v>
      </c>
      <c r="N341" s="50">
        <v>106.17797260145379</v>
      </c>
      <c r="O341" s="45">
        <v>107.71636057509777</v>
      </c>
      <c r="P341" s="40"/>
      <c r="Q341" s="44">
        <f t="shared" si="10"/>
        <v>106.17797260145379</v>
      </c>
      <c r="R341" s="45">
        <f t="shared" si="11"/>
        <v>112.00993882000456</v>
      </c>
      <c r="S341" s="41"/>
      <c r="T341" s="5"/>
      <c r="U341" s="5"/>
      <c r="V341" s="5"/>
    </row>
    <row r="342" spans="1:22" x14ac:dyDescent="0.25">
      <c r="A342" s="48">
        <v>333</v>
      </c>
      <c r="B342" s="49" t="s">
        <v>365</v>
      </c>
      <c r="C342" s="50">
        <v>0</v>
      </c>
      <c r="D342" s="50">
        <v>0</v>
      </c>
      <c r="E342" s="50">
        <v>0</v>
      </c>
      <c r="F342" s="50">
        <v>0</v>
      </c>
      <c r="G342" s="50">
        <v>0</v>
      </c>
      <c r="H342" s="50">
        <v>0</v>
      </c>
      <c r="I342" s="50">
        <v>0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45">
        <v>0</v>
      </c>
      <c r="P342" s="40"/>
      <c r="Q342" s="44">
        <f t="shared" si="10"/>
        <v>0</v>
      </c>
      <c r="R342" s="45">
        <f t="shared" si="11"/>
        <v>0</v>
      </c>
      <c r="S342" s="41"/>
      <c r="T342" s="5"/>
      <c r="U342" s="5"/>
      <c r="V342" s="5"/>
    </row>
    <row r="343" spans="1:22" x14ac:dyDescent="0.25">
      <c r="A343" s="48">
        <v>334</v>
      </c>
      <c r="B343" s="49" t="s">
        <v>366</v>
      </c>
      <c r="C343" s="50">
        <v>0</v>
      </c>
      <c r="D343" s="50">
        <v>0</v>
      </c>
      <c r="E343" s="50">
        <v>0</v>
      </c>
      <c r="F343" s="50">
        <v>0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45">
        <v>0</v>
      </c>
      <c r="P343" s="40"/>
      <c r="Q343" s="44">
        <f t="shared" si="10"/>
        <v>0</v>
      </c>
      <c r="R343" s="45">
        <f t="shared" si="11"/>
        <v>0</v>
      </c>
      <c r="S343" s="41"/>
      <c r="T343" s="5"/>
      <c r="U343" s="5"/>
      <c r="V343" s="5"/>
    </row>
    <row r="344" spans="1:22" x14ac:dyDescent="0.25">
      <c r="A344" s="48">
        <v>335</v>
      </c>
      <c r="B344" s="49" t="s">
        <v>367</v>
      </c>
      <c r="C344" s="50">
        <v>142.19233880130679</v>
      </c>
      <c r="D344" s="50">
        <v>138.09093387724619</v>
      </c>
      <c r="E344" s="50">
        <v>144.84206199144194</v>
      </c>
      <c r="F344" s="50">
        <v>144.94571848983136</v>
      </c>
      <c r="G344" s="50">
        <v>141.9631734312708</v>
      </c>
      <c r="H344" s="50">
        <v>146.20913051963478</v>
      </c>
      <c r="I344" s="50">
        <v>149.9345300690506</v>
      </c>
      <c r="J344" s="50">
        <v>155.43080792151358</v>
      </c>
      <c r="K344" s="50">
        <v>163.70612726566759</v>
      </c>
      <c r="L344" s="50">
        <v>168.44891696842467</v>
      </c>
      <c r="M344" s="50">
        <v>171.28181727293381</v>
      </c>
      <c r="N344" s="50">
        <v>173.07074730217619</v>
      </c>
      <c r="O344" s="45">
        <v>175.85618984173823</v>
      </c>
      <c r="P344" s="40"/>
      <c r="Q344" s="44">
        <f t="shared" si="10"/>
        <v>141.9631734312708</v>
      </c>
      <c r="R344" s="45">
        <f t="shared" si="11"/>
        <v>173.07074730217619</v>
      </c>
      <c r="S344" s="41"/>
      <c r="T344" s="5"/>
      <c r="U344" s="5"/>
      <c r="V344" s="5"/>
    </row>
    <row r="345" spans="1:22" x14ac:dyDescent="0.25">
      <c r="A345" s="48">
        <v>336</v>
      </c>
      <c r="B345" s="49" t="s">
        <v>368</v>
      </c>
      <c r="C345" s="50">
        <v>104.96329723630278</v>
      </c>
      <c r="D345" s="50">
        <v>100</v>
      </c>
      <c r="E345" s="50">
        <v>100</v>
      </c>
      <c r="F345" s="50">
        <v>100</v>
      </c>
      <c r="G345" s="50">
        <v>100.82543636922898</v>
      </c>
      <c r="H345" s="50">
        <v>101.89539238760487</v>
      </c>
      <c r="I345" s="50">
        <v>103.25649562311885</v>
      </c>
      <c r="J345" s="50">
        <v>103.80687492059069</v>
      </c>
      <c r="K345" s="50">
        <v>113.33756656626315</v>
      </c>
      <c r="L345" s="50">
        <v>118.87849226918041</v>
      </c>
      <c r="M345" s="50">
        <v>126.43187773426112</v>
      </c>
      <c r="N345" s="50">
        <v>121.69486464434225</v>
      </c>
      <c r="O345" s="45">
        <v>123.40107653290056</v>
      </c>
      <c r="P345" s="40"/>
      <c r="Q345" s="44">
        <f t="shared" si="10"/>
        <v>100</v>
      </c>
      <c r="R345" s="45">
        <f t="shared" si="11"/>
        <v>126.43187773426112</v>
      </c>
      <c r="S345" s="41"/>
      <c r="T345" s="5"/>
      <c r="U345" s="5"/>
      <c r="V345" s="5"/>
    </row>
    <row r="346" spans="1:22" x14ac:dyDescent="0.25">
      <c r="A346" s="48">
        <v>337</v>
      </c>
      <c r="B346" s="49" t="s">
        <v>369</v>
      </c>
      <c r="C346" s="50">
        <v>197.22766404333206</v>
      </c>
      <c r="D346" s="50">
        <v>217.93085259477559</v>
      </c>
      <c r="E346" s="50">
        <v>237.43134877394252</v>
      </c>
      <c r="F346" s="50">
        <v>247.77738354110306</v>
      </c>
      <c r="G346" s="50">
        <v>220.54659559346271</v>
      </c>
      <c r="H346" s="50">
        <v>198.82885476646894</v>
      </c>
      <c r="I346" s="50">
        <v>205.14177110748801</v>
      </c>
      <c r="J346" s="50">
        <v>221.4745262862337</v>
      </c>
      <c r="K346" s="50">
        <v>232.1660121206134</v>
      </c>
      <c r="L346" s="50">
        <v>225.20964826675473</v>
      </c>
      <c r="M346" s="50">
        <v>205.96677491061999</v>
      </c>
      <c r="N346" s="50">
        <v>211.6592406727849</v>
      </c>
      <c r="O346" s="45">
        <v>228.45892172856256</v>
      </c>
      <c r="P346" s="40"/>
      <c r="Q346" s="44">
        <f t="shared" si="10"/>
        <v>198.82885476646894</v>
      </c>
      <c r="R346" s="45">
        <f t="shared" si="11"/>
        <v>247.77738354110306</v>
      </c>
      <c r="S346" s="41"/>
      <c r="T346" s="5"/>
      <c r="U346" s="5"/>
      <c r="V346" s="5"/>
    </row>
    <row r="347" spans="1:22" x14ac:dyDescent="0.25">
      <c r="A347" s="48">
        <v>338</v>
      </c>
      <c r="B347" s="49" t="s">
        <v>370</v>
      </c>
      <c r="C347" s="50">
        <v>0</v>
      </c>
      <c r="D347" s="50">
        <v>0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50">
        <v>0</v>
      </c>
      <c r="N347" s="50">
        <v>0</v>
      </c>
      <c r="O347" s="45">
        <v>0</v>
      </c>
      <c r="P347" s="40"/>
      <c r="Q347" s="44">
        <f t="shared" si="10"/>
        <v>0</v>
      </c>
      <c r="R347" s="45">
        <f t="shared" si="11"/>
        <v>0</v>
      </c>
      <c r="S347" s="41"/>
      <c r="T347" s="5"/>
      <c r="U347" s="5"/>
      <c r="V347" s="5"/>
    </row>
    <row r="348" spans="1:22" x14ac:dyDescent="0.25">
      <c r="A348" s="48">
        <v>339</v>
      </c>
      <c r="B348" s="49" t="s">
        <v>371</v>
      </c>
      <c r="C348" s="50">
        <v>0</v>
      </c>
      <c r="D348" s="50">
        <v>0</v>
      </c>
      <c r="E348" s="50">
        <v>0</v>
      </c>
      <c r="F348" s="50">
        <v>0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50">
        <v>0</v>
      </c>
      <c r="N348" s="50">
        <v>0</v>
      </c>
      <c r="O348" s="45">
        <v>0</v>
      </c>
      <c r="P348" s="40"/>
      <c r="Q348" s="44">
        <f t="shared" si="10"/>
        <v>0</v>
      </c>
      <c r="R348" s="45">
        <f t="shared" si="11"/>
        <v>0</v>
      </c>
      <c r="S348" s="41"/>
      <c r="T348" s="5"/>
      <c r="U348" s="5"/>
      <c r="V348" s="5"/>
    </row>
    <row r="349" spans="1:22" x14ac:dyDescent="0.25">
      <c r="A349" s="48">
        <v>340</v>
      </c>
      <c r="B349" s="49" t="s">
        <v>372</v>
      </c>
      <c r="C349" s="50">
        <v>152.13227755753613</v>
      </c>
      <c r="D349" s="50">
        <v>139.37281389438053</v>
      </c>
      <c r="E349" s="50">
        <v>141.55031561649932</v>
      </c>
      <c r="F349" s="50">
        <v>140.74751892141609</v>
      </c>
      <c r="G349" s="50">
        <v>140.00615912092965</v>
      </c>
      <c r="H349" s="50">
        <v>131.38635158487187</v>
      </c>
      <c r="I349" s="50">
        <v>148.01552420136829</v>
      </c>
      <c r="J349" s="50">
        <v>154.64093128095809</v>
      </c>
      <c r="K349" s="50">
        <v>168.390680324257</v>
      </c>
      <c r="L349" s="50">
        <v>180.2132251872784</v>
      </c>
      <c r="M349" s="50">
        <v>147.40424887001006</v>
      </c>
      <c r="N349" s="50">
        <v>179.38565350568319</v>
      </c>
      <c r="O349" s="45">
        <v>176.07587096579192</v>
      </c>
      <c r="P349" s="40"/>
      <c r="Q349" s="44">
        <f t="shared" si="10"/>
        <v>131.38635158487187</v>
      </c>
      <c r="R349" s="45">
        <f t="shared" si="11"/>
        <v>180.2132251872784</v>
      </c>
      <c r="S349" s="41"/>
      <c r="T349" s="5"/>
      <c r="U349" s="5"/>
      <c r="V349" s="5"/>
    </row>
    <row r="350" spans="1:22" x14ac:dyDescent="0.25">
      <c r="A350" s="48">
        <v>341</v>
      </c>
      <c r="B350" s="49" t="s">
        <v>373</v>
      </c>
      <c r="C350" s="50">
        <v>167.09759751365826</v>
      </c>
      <c r="D350" s="50">
        <v>158.07842876562515</v>
      </c>
      <c r="E350" s="50">
        <v>171.24879736966349</v>
      </c>
      <c r="F350" s="50">
        <v>194.8084473734292</v>
      </c>
      <c r="G350" s="50">
        <v>166.6017796939218</v>
      </c>
      <c r="H350" s="50">
        <v>159.30233111411997</v>
      </c>
      <c r="I350" s="50">
        <v>159.5010134331601</v>
      </c>
      <c r="J350" s="50">
        <v>149.35680061931055</v>
      </c>
      <c r="K350" s="50">
        <v>154.56153192697178</v>
      </c>
      <c r="L350" s="50">
        <v>154.56153192697178</v>
      </c>
      <c r="M350" s="50">
        <v>0</v>
      </c>
      <c r="N350" s="50">
        <v>0</v>
      </c>
      <c r="O350" s="45">
        <v>0</v>
      </c>
      <c r="P350" s="40"/>
      <c r="Q350" s="44">
        <f t="shared" si="10"/>
        <v>0</v>
      </c>
      <c r="R350" s="45">
        <f t="shared" si="11"/>
        <v>194.8084473734292</v>
      </c>
      <c r="S350" s="41"/>
      <c r="T350" s="5"/>
      <c r="U350" s="5"/>
      <c r="V350" s="5"/>
    </row>
    <row r="351" spans="1:22" x14ac:dyDescent="0.25">
      <c r="A351" s="48">
        <v>342</v>
      </c>
      <c r="B351" s="49" t="s">
        <v>374</v>
      </c>
      <c r="C351" s="50">
        <v>114.58622503116212</v>
      </c>
      <c r="D351" s="50">
        <v>119.2176197893657</v>
      </c>
      <c r="E351" s="50">
        <v>123.88399815660441</v>
      </c>
      <c r="F351" s="50">
        <v>126.14355344325642</v>
      </c>
      <c r="G351" s="50">
        <v>134.29945180780467</v>
      </c>
      <c r="H351" s="50">
        <v>136.64790821923287</v>
      </c>
      <c r="I351" s="50">
        <v>141.69556597406677</v>
      </c>
      <c r="J351" s="50">
        <v>149.21361644798293</v>
      </c>
      <c r="K351" s="50">
        <v>154.4602454484297</v>
      </c>
      <c r="L351" s="50">
        <v>155.48519035698942</v>
      </c>
      <c r="M351" s="50">
        <v>156.3420960024429</v>
      </c>
      <c r="N351" s="50">
        <v>158.51724512476693</v>
      </c>
      <c r="O351" s="45">
        <v>163.30143432315265</v>
      </c>
      <c r="P351" s="40"/>
      <c r="Q351" s="44">
        <f t="shared" si="10"/>
        <v>123.88399815660441</v>
      </c>
      <c r="R351" s="45">
        <f t="shared" si="11"/>
        <v>158.51724512476693</v>
      </c>
      <c r="S351" s="41"/>
      <c r="T351" s="5"/>
      <c r="U351" s="5"/>
      <c r="V351" s="5"/>
    </row>
    <row r="352" spans="1:22" x14ac:dyDescent="0.25">
      <c r="A352" s="48">
        <v>343</v>
      </c>
      <c r="B352" s="49" t="s">
        <v>375</v>
      </c>
      <c r="C352" s="50">
        <v>100.99273454157102</v>
      </c>
      <c r="D352" s="50">
        <v>100.16970888806622</v>
      </c>
      <c r="E352" s="50">
        <v>109.05184067841314</v>
      </c>
      <c r="F352" s="50">
        <v>102.23773376028478</v>
      </c>
      <c r="G352" s="50">
        <v>102.56196945183704</v>
      </c>
      <c r="H352" s="50">
        <v>107.23283058987296</v>
      </c>
      <c r="I352" s="50">
        <v>111.36710146238087</v>
      </c>
      <c r="J352" s="50">
        <v>113.67678967911094</v>
      </c>
      <c r="K352" s="50">
        <v>110.50756174730374</v>
      </c>
      <c r="L352" s="50">
        <v>110.50756174730374</v>
      </c>
      <c r="M352" s="50">
        <v>106.93880914847168</v>
      </c>
      <c r="N352" s="50">
        <v>103.15405706187222</v>
      </c>
      <c r="O352" s="45">
        <v>108.52549434706673</v>
      </c>
      <c r="P352" s="40"/>
      <c r="Q352" s="44">
        <f t="shared" si="10"/>
        <v>102.23773376028478</v>
      </c>
      <c r="R352" s="45">
        <f t="shared" si="11"/>
        <v>113.67678967911094</v>
      </c>
      <c r="S352" s="41"/>
      <c r="T352" s="5"/>
      <c r="U352" s="5"/>
      <c r="V352" s="5"/>
    </row>
    <row r="353" spans="1:22" x14ac:dyDescent="0.25">
      <c r="A353" s="48">
        <v>344</v>
      </c>
      <c r="B353" s="49" t="s">
        <v>376</v>
      </c>
      <c r="C353" s="50">
        <v>128.43201510888741</v>
      </c>
      <c r="D353" s="50">
        <v>125.60460381215839</v>
      </c>
      <c r="E353" s="50">
        <v>129.40653745997301</v>
      </c>
      <c r="F353" s="50">
        <v>129.38908714852315</v>
      </c>
      <c r="G353" s="50">
        <v>129.27857635603806</v>
      </c>
      <c r="H353" s="50">
        <v>125.31209855812013</v>
      </c>
      <c r="I353" s="50">
        <v>128.00849466248189</v>
      </c>
      <c r="J353" s="50">
        <v>129.32203229835372</v>
      </c>
      <c r="K353" s="50">
        <v>132.1308305413703</v>
      </c>
      <c r="L353" s="50">
        <v>133.4779921297997</v>
      </c>
      <c r="M353" s="50">
        <v>130.18394096903126</v>
      </c>
      <c r="N353" s="50">
        <v>134.15733971406786</v>
      </c>
      <c r="O353" s="45">
        <v>134.0081729687214</v>
      </c>
      <c r="P353" s="40"/>
      <c r="Q353" s="44">
        <f t="shared" si="10"/>
        <v>125.31209855812013</v>
      </c>
      <c r="R353" s="45">
        <f t="shared" si="11"/>
        <v>134.15733971406786</v>
      </c>
      <c r="S353" s="41"/>
      <c r="T353" s="5"/>
      <c r="U353" s="5"/>
      <c r="V353" s="5"/>
    </row>
    <row r="354" spans="1:22" x14ac:dyDescent="0.25">
      <c r="A354" s="48">
        <v>345</v>
      </c>
      <c r="B354" s="49" t="s">
        <v>377</v>
      </c>
      <c r="C354" s="50">
        <v>0</v>
      </c>
      <c r="D354" s="50">
        <v>0</v>
      </c>
      <c r="E354" s="50">
        <v>0</v>
      </c>
      <c r="F354" s="50">
        <v>0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45">
        <v>0</v>
      </c>
      <c r="P354" s="40"/>
      <c r="Q354" s="44">
        <f t="shared" si="10"/>
        <v>0</v>
      </c>
      <c r="R354" s="45">
        <f t="shared" si="11"/>
        <v>0</v>
      </c>
      <c r="S354" s="41"/>
      <c r="T354" s="5"/>
      <c r="U354" s="5"/>
      <c r="V354" s="5"/>
    </row>
    <row r="355" spans="1:22" x14ac:dyDescent="0.25">
      <c r="A355" s="48">
        <v>346</v>
      </c>
      <c r="B355" s="49" t="s">
        <v>378</v>
      </c>
      <c r="C355" s="50">
        <v>113.35288633885865</v>
      </c>
      <c r="D355" s="50">
        <v>107.08027981864483</v>
      </c>
      <c r="E355" s="50">
        <v>109.25424220395624</v>
      </c>
      <c r="F355" s="50">
        <v>103.13151503198274</v>
      </c>
      <c r="G355" s="50">
        <v>101.93885126704036</v>
      </c>
      <c r="H355" s="50">
        <v>105.00861865343842</v>
      </c>
      <c r="I355" s="50">
        <v>105.64616031526934</v>
      </c>
      <c r="J355" s="50">
        <v>107.14601261141681</v>
      </c>
      <c r="K355" s="50">
        <v>119.48530042017968</v>
      </c>
      <c r="L355" s="50">
        <v>111.12532361052789</v>
      </c>
      <c r="M355" s="50">
        <v>109.47906553993407</v>
      </c>
      <c r="N355" s="50">
        <v>110.55443463108297</v>
      </c>
      <c r="O355" s="45">
        <v>114.67650834785171</v>
      </c>
      <c r="P355" s="40"/>
      <c r="Q355" s="44">
        <f t="shared" si="10"/>
        <v>101.93885126704036</v>
      </c>
      <c r="R355" s="45">
        <f t="shared" si="11"/>
        <v>119.48530042017968</v>
      </c>
      <c r="S355" s="41"/>
      <c r="T355" s="5"/>
      <c r="U355" s="5"/>
      <c r="V355" s="5"/>
    </row>
    <row r="356" spans="1:22" x14ac:dyDescent="0.25">
      <c r="A356" s="48">
        <v>347</v>
      </c>
      <c r="B356" s="49" t="s">
        <v>379</v>
      </c>
      <c r="C356" s="50">
        <v>134.98427471698534</v>
      </c>
      <c r="D356" s="50">
        <v>133.12498392498037</v>
      </c>
      <c r="E356" s="50">
        <v>142.05257074792456</v>
      </c>
      <c r="F356" s="50">
        <v>129.81533730700556</v>
      </c>
      <c r="G356" s="50">
        <v>128.92670080419435</v>
      </c>
      <c r="H356" s="50">
        <v>131.75153487581304</v>
      </c>
      <c r="I356" s="50">
        <v>136.96784610079948</v>
      </c>
      <c r="J356" s="50">
        <v>136.94741511731806</v>
      </c>
      <c r="K356" s="50">
        <v>140.84505023176985</v>
      </c>
      <c r="L356" s="50">
        <v>143.32171010975702</v>
      </c>
      <c r="M356" s="50">
        <v>145.18825888379922</v>
      </c>
      <c r="N356" s="50">
        <v>144.72137929994989</v>
      </c>
      <c r="O356" s="45">
        <v>145.27202597524359</v>
      </c>
      <c r="P356" s="40"/>
      <c r="Q356" s="44">
        <f t="shared" si="10"/>
        <v>128.92670080419435</v>
      </c>
      <c r="R356" s="45">
        <f t="shared" si="11"/>
        <v>145.18825888379922</v>
      </c>
      <c r="S356" s="41"/>
      <c r="T356" s="5"/>
      <c r="U356" s="5"/>
      <c r="V356" s="5"/>
    </row>
    <row r="357" spans="1:22" x14ac:dyDescent="0.25">
      <c r="A357" s="48">
        <v>348</v>
      </c>
      <c r="B357" s="49" t="s">
        <v>380</v>
      </c>
      <c r="C357" s="50">
        <v>101.43917536334473</v>
      </c>
      <c r="D357" s="50">
        <v>100.37496864932879</v>
      </c>
      <c r="E357" s="50">
        <v>100.72272639705693</v>
      </c>
      <c r="F357" s="50">
        <v>100</v>
      </c>
      <c r="G357" s="50">
        <v>100</v>
      </c>
      <c r="H357" s="50">
        <v>99.836966805717054</v>
      </c>
      <c r="I357" s="50">
        <v>100.56890311847108</v>
      </c>
      <c r="J357" s="50">
        <v>100.1329619582344</v>
      </c>
      <c r="K357" s="50">
        <v>100.4063616941506</v>
      </c>
      <c r="L357" s="50">
        <v>100.83096021924256</v>
      </c>
      <c r="M357" s="50">
        <v>100.95745376807352</v>
      </c>
      <c r="N357" s="50">
        <v>100.3628760519974</v>
      </c>
      <c r="O357" s="45">
        <v>101.95811312923641</v>
      </c>
      <c r="P357" s="40"/>
      <c r="Q357" s="44">
        <f t="shared" si="10"/>
        <v>99.836966805717054</v>
      </c>
      <c r="R357" s="45">
        <f t="shared" si="11"/>
        <v>100.95745376807352</v>
      </c>
      <c r="S357" s="41"/>
      <c r="T357" s="5"/>
      <c r="U357" s="5"/>
      <c r="V357" s="5"/>
    </row>
    <row r="358" spans="1:22" x14ac:dyDescent="0.25">
      <c r="A358" s="48">
        <v>349</v>
      </c>
      <c r="B358" s="49" t="s">
        <v>381</v>
      </c>
      <c r="C358" s="50">
        <v>0</v>
      </c>
      <c r="D358" s="50">
        <v>0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131.14963248818555</v>
      </c>
      <c r="K358" s="50">
        <v>123.81053649505351</v>
      </c>
      <c r="L358" s="50">
        <v>152.60157493206654</v>
      </c>
      <c r="M358" s="50">
        <v>152.60157493206654</v>
      </c>
      <c r="N358" s="50">
        <v>154.96461887506777</v>
      </c>
      <c r="O358" s="45">
        <v>113.09308113009844</v>
      </c>
      <c r="P358" s="40"/>
      <c r="Q358" s="44">
        <f t="shared" si="10"/>
        <v>0</v>
      </c>
      <c r="R358" s="45">
        <f t="shared" si="11"/>
        <v>154.96461887506777</v>
      </c>
      <c r="S358" s="41"/>
      <c r="T358" s="5"/>
      <c r="U358" s="5"/>
      <c r="V358" s="5"/>
    </row>
    <row r="359" spans="1:22" x14ac:dyDescent="0.25">
      <c r="A359" s="48">
        <v>350</v>
      </c>
      <c r="B359" s="49" t="s">
        <v>382</v>
      </c>
      <c r="C359" s="50">
        <v>115.13089695920753</v>
      </c>
      <c r="D359" s="50">
        <v>105.99869027581765</v>
      </c>
      <c r="E359" s="50">
        <v>114.72831726354241</v>
      </c>
      <c r="F359" s="50">
        <v>119.73150751332022</v>
      </c>
      <c r="G359" s="50">
        <v>127.1857908788984</v>
      </c>
      <c r="H359" s="50">
        <v>128.61850343985785</v>
      </c>
      <c r="I359" s="50">
        <v>130.55318295104928</v>
      </c>
      <c r="J359" s="50">
        <v>145.62090295079327</v>
      </c>
      <c r="K359" s="50">
        <v>146.41516933404361</v>
      </c>
      <c r="L359" s="50">
        <v>158.62332591773981</v>
      </c>
      <c r="M359" s="50">
        <v>157.66275982125904</v>
      </c>
      <c r="N359" s="50">
        <v>161.61226021476475</v>
      </c>
      <c r="O359" s="45">
        <v>171.93727196163798</v>
      </c>
      <c r="P359" s="40"/>
      <c r="Q359" s="44">
        <f t="shared" si="10"/>
        <v>114.72831726354241</v>
      </c>
      <c r="R359" s="45">
        <f t="shared" si="11"/>
        <v>161.61226021476475</v>
      </c>
      <c r="S359" s="41"/>
      <c r="T359" s="5"/>
      <c r="U359" s="5"/>
      <c r="V359" s="5"/>
    </row>
    <row r="360" spans="1:22" x14ac:dyDescent="0.25">
      <c r="A360" s="48">
        <v>351</v>
      </c>
      <c r="B360" s="49" t="s">
        <v>383</v>
      </c>
      <c r="C360" s="50">
        <v>0</v>
      </c>
      <c r="D360" s="50">
        <v>0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45">
        <v>0</v>
      </c>
      <c r="P360" s="40"/>
      <c r="Q360" s="44">
        <f t="shared" si="10"/>
        <v>0</v>
      </c>
      <c r="R360" s="45">
        <f t="shared" si="11"/>
        <v>0</v>
      </c>
      <c r="S360" s="41"/>
      <c r="T360" s="5"/>
      <c r="U360" s="5"/>
      <c r="V360" s="5"/>
    </row>
    <row r="361" spans="1:22" x14ac:dyDescent="0.25">
      <c r="A361" s="51">
        <v>352</v>
      </c>
      <c r="B361" s="52" t="s">
        <v>384</v>
      </c>
      <c r="C361" s="50">
        <v>125.89807433936195</v>
      </c>
      <c r="D361" s="50">
        <v>124.77190570489047</v>
      </c>
      <c r="E361" s="50">
        <v>132.91092073464418</v>
      </c>
      <c r="F361" s="50">
        <v>132.19816993883256</v>
      </c>
      <c r="G361" s="50">
        <v>132.71172311532524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50">
        <v>0</v>
      </c>
      <c r="N361" s="50">
        <v>0</v>
      </c>
      <c r="O361" s="45">
        <v>0</v>
      </c>
      <c r="P361" s="40"/>
      <c r="Q361" s="44">
        <f t="shared" si="10"/>
        <v>0</v>
      </c>
      <c r="R361" s="45">
        <f t="shared" si="11"/>
        <v>132.91092073464418</v>
      </c>
      <c r="S361" s="41"/>
      <c r="T361" s="5"/>
      <c r="U361" s="5"/>
      <c r="V361" s="5"/>
    </row>
    <row r="362" spans="1:22" x14ac:dyDescent="0.25">
      <c r="A362" s="48">
        <v>406</v>
      </c>
      <c r="B362" s="49" t="s">
        <v>385</v>
      </c>
      <c r="C362" s="50">
        <v>113.94401782564117</v>
      </c>
      <c r="D362" s="50">
        <v>107.63094587611661</v>
      </c>
      <c r="E362" s="50">
        <v>100</v>
      </c>
      <c r="F362" s="50">
        <v>100</v>
      </c>
      <c r="G362" s="50">
        <v>100</v>
      </c>
      <c r="H362" s="50">
        <v>117.97223342928783</v>
      </c>
      <c r="I362" s="50">
        <v>127.39637151563848</v>
      </c>
      <c r="J362" s="50">
        <v>128.33836510131377</v>
      </c>
      <c r="K362" s="50">
        <v>125.2502461504168</v>
      </c>
      <c r="L362" s="50">
        <v>127.41817335256707</v>
      </c>
      <c r="M362" s="50">
        <v>122.37392484506351</v>
      </c>
      <c r="N362" s="50">
        <v>120.1866780587201</v>
      </c>
      <c r="O362" s="45">
        <v>124.37868978074597</v>
      </c>
      <c r="P362" s="40"/>
      <c r="Q362" s="44">
        <f t="shared" si="10"/>
        <v>100</v>
      </c>
      <c r="R362" s="45">
        <f t="shared" si="11"/>
        <v>128.33836510131377</v>
      </c>
      <c r="S362" s="41"/>
      <c r="T362" s="5"/>
      <c r="U362" s="5"/>
      <c r="V362" s="5"/>
    </row>
    <row r="363" spans="1:22" x14ac:dyDescent="0.25">
      <c r="A363" s="48">
        <v>600</v>
      </c>
      <c r="B363" s="49" t="s">
        <v>386</v>
      </c>
      <c r="C363" s="50">
        <v>125.38114117730731</v>
      </c>
      <c r="D363" s="50">
        <v>124.98293626539501</v>
      </c>
      <c r="E363" s="50">
        <v>130.53497569797187</v>
      </c>
      <c r="F363" s="50">
        <v>126.11660622731355</v>
      </c>
      <c r="G363" s="50">
        <v>124.41463291683586</v>
      </c>
      <c r="H363" s="50">
        <v>124.69956828986865</v>
      </c>
      <c r="I363" s="50">
        <v>129.86759731050742</v>
      </c>
      <c r="J363" s="50">
        <v>135.95733798222386</v>
      </c>
      <c r="K363" s="50">
        <v>138.84652536170918</v>
      </c>
      <c r="L363" s="50">
        <v>140.89781789856295</v>
      </c>
      <c r="M363" s="50">
        <v>140.16534228217816</v>
      </c>
      <c r="N363" s="50">
        <v>138.00694501626234</v>
      </c>
      <c r="O363" s="45">
        <v>142.24941384535015</v>
      </c>
      <c r="P363" s="40"/>
      <c r="Q363" s="44">
        <f t="shared" si="10"/>
        <v>124.41463291683586</v>
      </c>
      <c r="R363" s="45">
        <f t="shared" si="11"/>
        <v>140.89781789856295</v>
      </c>
      <c r="S363" s="41"/>
      <c r="T363" s="5"/>
      <c r="U363" s="5"/>
      <c r="V363" s="5"/>
    </row>
    <row r="364" spans="1:22" x14ac:dyDescent="0.25">
      <c r="A364" s="48">
        <v>603</v>
      </c>
      <c r="B364" s="49" t="s">
        <v>387</v>
      </c>
      <c r="C364" s="50">
        <v>115.80722599214678</v>
      </c>
      <c r="D364" s="50">
        <v>107.18272002753682</v>
      </c>
      <c r="E364" s="50">
        <v>116.25563093143548</v>
      </c>
      <c r="F364" s="50">
        <v>108.10284194752104</v>
      </c>
      <c r="G364" s="50">
        <v>110.70613102941557</v>
      </c>
      <c r="H364" s="50">
        <v>111.55546917672542</v>
      </c>
      <c r="I364" s="50">
        <v>115.46856561027015</v>
      </c>
      <c r="J364" s="50">
        <v>117.38959431585907</v>
      </c>
      <c r="K364" s="50">
        <v>110.74308613995836</v>
      </c>
      <c r="L364" s="50">
        <v>116.202393622804</v>
      </c>
      <c r="M364" s="50">
        <v>115.69496549331004</v>
      </c>
      <c r="N364" s="50">
        <v>115.5942184201096</v>
      </c>
      <c r="O364" s="45">
        <v>115.68045062765364</v>
      </c>
      <c r="P364" s="40"/>
      <c r="Q364" s="44">
        <f t="shared" si="10"/>
        <v>108.10284194752104</v>
      </c>
      <c r="R364" s="45">
        <f t="shared" si="11"/>
        <v>117.38959431585907</v>
      </c>
      <c r="S364" s="41"/>
      <c r="T364" s="5"/>
      <c r="U364" s="5"/>
      <c r="V364" s="5"/>
    </row>
    <row r="365" spans="1:22" x14ac:dyDescent="0.25">
      <c r="A365" s="48">
        <v>605</v>
      </c>
      <c r="B365" s="49" t="s">
        <v>388</v>
      </c>
      <c r="C365" s="50">
        <v>154.3755583240881</v>
      </c>
      <c r="D365" s="50">
        <v>152.40574492944401</v>
      </c>
      <c r="E365" s="50">
        <v>155.65821523089932</v>
      </c>
      <c r="F365" s="50">
        <v>162.48093576971428</v>
      </c>
      <c r="G365" s="50">
        <v>162.45368446990912</v>
      </c>
      <c r="H365" s="50">
        <v>164.75585979669276</v>
      </c>
      <c r="I365" s="50">
        <v>172.05787589376308</v>
      </c>
      <c r="J365" s="50">
        <v>171.67178674838271</v>
      </c>
      <c r="K365" s="50">
        <v>177.08785476083511</v>
      </c>
      <c r="L365" s="50">
        <v>174.6057930432938</v>
      </c>
      <c r="M365" s="50">
        <v>174.49777314810419</v>
      </c>
      <c r="N365" s="50">
        <v>171.56694165753501</v>
      </c>
      <c r="O365" s="45">
        <v>169.29938970716356</v>
      </c>
      <c r="P365" s="40"/>
      <c r="Q365" s="44">
        <f t="shared" si="10"/>
        <v>155.65821523089932</v>
      </c>
      <c r="R365" s="45">
        <f t="shared" si="11"/>
        <v>177.08785476083511</v>
      </c>
      <c r="S365" s="41"/>
      <c r="T365" s="5"/>
      <c r="U365" s="5"/>
      <c r="V365" s="5"/>
    </row>
    <row r="366" spans="1:22" x14ac:dyDescent="0.25">
      <c r="A366" s="48">
        <v>610</v>
      </c>
      <c r="B366" s="49" t="s">
        <v>389</v>
      </c>
      <c r="C366" s="50">
        <v>113.83605449494192</v>
      </c>
      <c r="D366" s="50">
        <v>108.35735136136675</v>
      </c>
      <c r="E366" s="50">
        <v>113.06823570279599</v>
      </c>
      <c r="F366" s="50">
        <v>108.38114206943574</v>
      </c>
      <c r="G366" s="50">
        <v>109.21310779330807</v>
      </c>
      <c r="H366" s="50">
        <v>112.27547381438687</v>
      </c>
      <c r="I366" s="50">
        <v>114.24653635132096</v>
      </c>
      <c r="J366" s="50">
        <v>113.42858603258954</v>
      </c>
      <c r="K366" s="50">
        <v>114.4381218870213</v>
      </c>
      <c r="L366" s="50">
        <v>119.37688742281172</v>
      </c>
      <c r="M366" s="50">
        <v>117.90395832182601</v>
      </c>
      <c r="N366" s="50">
        <v>118.83328856172956</v>
      </c>
      <c r="O366" s="45">
        <v>121.16647054720633</v>
      </c>
      <c r="P366" s="40"/>
      <c r="Q366" s="44">
        <f t="shared" si="10"/>
        <v>108.38114206943574</v>
      </c>
      <c r="R366" s="45">
        <f t="shared" si="11"/>
        <v>119.37688742281172</v>
      </c>
      <c r="S366" s="41"/>
      <c r="T366" s="5"/>
      <c r="U366" s="5"/>
      <c r="V366" s="5"/>
    </row>
    <row r="367" spans="1:22" x14ac:dyDescent="0.25">
      <c r="A367" s="48">
        <v>615</v>
      </c>
      <c r="B367" s="49" t="s">
        <v>390</v>
      </c>
      <c r="C367" s="50">
        <v>112.06708709008339</v>
      </c>
      <c r="D367" s="50">
        <v>114.5105056456611</v>
      </c>
      <c r="E367" s="50">
        <v>120.67507119325489</v>
      </c>
      <c r="F367" s="50">
        <v>119.89135426152397</v>
      </c>
      <c r="G367" s="50">
        <v>113.66662232771397</v>
      </c>
      <c r="H367" s="50">
        <v>115.23831123158294</v>
      </c>
      <c r="I367" s="50">
        <v>116.24650085385146</v>
      </c>
      <c r="J367" s="50">
        <v>115.36859029696345</v>
      </c>
      <c r="K367" s="50">
        <v>114.03753603880908</v>
      </c>
      <c r="L367" s="50">
        <v>109.10632598353655</v>
      </c>
      <c r="M367" s="50">
        <v>112.23479434128463</v>
      </c>
      <c r="N367" s="50">
        <v>106.69818385354799</v>
      </c>
      <c r="O367" s="45">
        <v>106.00602725001549</v>
      </c>
      <c r="P367" s="40"/>
      <c r="Q367" s="44">
        <f t="shared" si="10"/>
        <v>106.69818385354799</v>
      </c>
      <c r="R367" s="45">
        <f t="shared" si="11"/>
        <v>120.67507119325489</v>
      </c>
      <c r="S367" s="41"/>
      <c r="T367" s="5"/>
      <c r="U367" s="5"/>
      <c r="V367" s="5"/>
    </row>
    <row r="368" spans="1:22" x14ac:dyDescent="0.25">
      <c r="A368" s="48">
        <v>616</v>
      </c>
      <c r="B368" s="49" t="s">
        <v>391</v>
      </c>
      <c r="C368" s="50"/>
      <c r="D368" s="50"/>
      <c r="E368" s="50"/>
      <c r="F368" s="50">
        <v>125.21771640622023</v>
      </c>
      <c r="G368" s="50">
        <v>111.27640445269971</v>
      </c>
      <c r="H368" s="50">
        <v>119.7853166883942</v>
      </c>
      <c r="I368" s="50">
        <v>121.00474273727002</v>
      </c>
      <c r="J368" s="50">
        <v>126.6360227198449</v>
      </c>
      <c r="K368" s="50">
        <v>131.70403531122815</v>
      </c>
      <c r="L368" s="50">
        <v>133.73337444954231</v>
      </c>
      <c r="M368" s="50">
        <v>133.63855238778362</v>
      </c>
      <c r="N368" s="50">
        <v>130.1309012726299</v>
      </c>
      <c r="O368" s="45">
        <v>138.85184296908827</v>
      </c>
      <c r="P368" s="40"/>
      <c r="Q368" s="44">
        <f t="shared" si="10"/>
        <v>111.27640445269971</v>
      </c>
      <c r="R368" s="45">
        <f t="shared" si="11"/>
        <v>133.73337444954231</v>
      </c>
      <c r="S368" s="41"/>
      <c r="T368" s="5"/>
      <c r="U368" s="5"/>
      <c r="V368" s="5"/>
    </row>
    <row r="369" spans="1:22" x14ac:dyDescent="0.25">
      <c r="A369" s="48">
        <v>618</v>
      </c>
      <c r="B369" s="49" t="s">
        <v>392</v>
      </c>
      <c r="C369" s="50">
        <v>185.18716743280027</v>
      </c>
      <c r="D369" s="50">
        <v>179.96489345652859</v>
      </c>
      <c r="E369" s="50">
        <v>154.79588227598219</v>
      </c>
      <c r="F369" s="50">
        <v>157.16928714314284</v>
      </c>
      <c r="G369" s="50">
        <v>158.97844911082097</v>
      </c>
      <c r="H369" s="50">
        <v>156.30096565681379</v>
      </c>
      <c r="I369" s="50">
        <v>170.68776773081322</v>
      </c>
      <c r="J369" s="50">
        <v>169.57677732767732</v>
      </c>
      <c r="K369" s="50">
        <v>171.14141233851649</v>
      </c>
      <c r="L369" s="50">
        <v>179.48278465326524</v>
      </c>
      <c r="M369" s="50">
        <v>174.15807911017001</v>
      </c>
      <c r="N369" s="50">
        <v>189.22808935014478</v>
      </c>
      <c r="O369" s="45">
        <v>196.53452067203736</v>
      </c>
      <c r="P369" s="40"/>
      <c r="Q369" s="44">
        <f t="shared" si="10"/>
        <v>154.79588227598219</v>
      </c>
      <c r="R369" s="45">
        <f t="shared" si="11"/>
        <v>189.22808935014478</v>
      </c>
      <c r="S369" s="41"/>
      <c r="T369" s="5"/>
      <c r="U369" s="5"/>
      <c r="V369" s="5"/>
    </row>
    <row r="370" spans="1:22" x14ac:dyDescent="0.25">
      <c r="A370" s="48">
        <v>620</v>
      </c>
      <c r="B370" s="49" t="s">
        <v>393</v>
      </c>
      <c r="C370" s="50">
        <v>140.65348545977275</v>
      </c>
      <c r="D370" s="50">
        <v>139.8808949338293</v>
      </c>
      <c r="E370" s="50">
        <v>151.38115391243909</v>
      </c>
      <c r="F370" s="50">
        <v>153.76837978583438</v>
      </c>
      <c r="G370" s="50">
        <v>151.553678350182</v>
      </c>
      <c r="H370" s="50">
        <v>146.48462660825047</v>
      </c>
      <c r="I370" s="50">
        <v>140.66472724662245</v>
      </c>
      <c r="J370" s="50">
        <v>140.24925435224483</v>
      </c>
      <c r="K370" s="50">
        <v>145.04492006607097</v>
      </c>
      <c r="L370" s="50">
        <v>142.89605653336776</v>
      </c>
      <c r="M370" s="50">
        <v>140.17747625471426</v>
      </c>
      <c r="N370" s="50">
        <v>152.85828278914252</v>
      </c>
      <c r="O370" s="45">
        <v>158.11071495355981</v>
      </c>
      <c r="P370" s="40"/>
      <c r="Q370" s="44">
        <f t="shared" si="10"/>
        <v>140.17747625471426</v>
      </c>
      <c r="R370" s="45">
        <f t="shared" si="11"/>
        <v>153.76837978583438</v>
      </c>
      <c r="S370" s="41"/>
      <c r="T370" s="5"/>
      <c r="U370" s="5"/>
      <c r="V370" s="5"/>
    </row>
    <row r="371" spans="1:22" x14ac:dyDescent="0.25">
      <c r="A371" s="48">
        <v>622</v>
      </c>
      <c r="B371" s="49" t="s">
        <v>394</v>
      </c>
      <c r="C371" s="50">
        <v>116.19099874359</v>
      </c>
      <c r="D371" s="50">
        <v>108.65487568474089</v>
      </c>
      <c r="E371" s="50">
        <v>110.28610265521695</v>
      </c>
      <c r="F371" s="50">
        <v>106.75654363946701</v>
      </c>
      <c r="G371" s="50">
        <v>109.0850060459629</v>
      </c>
      <c r="H371" s="50">
        <v>112.3966577692818</v>
      </c>
      <c r="I371" s="50">
        <v>112.32349517986593</v>
      </c>
      <c r="J371" s="50">
        <v>116.26838469127824</v>
      </c>
      <c r="K371" s="50">
        <v>121.2910513264577</v>
      </c>
      <c r="L371" s="50">
        <v>118.5873553160889</v>
      </c>
      <c r="M371" s="50">
        <v>117.56953055802357</v>
      </c>
      <c r="N371" s="50">
        <v>114.80326371417118</v>
      </c>
      <c r="O371" s="45">
        <v>122.29727608889603</v>
      </c>
      <c r="P371" s="40"/>
      <c r="Q371" s="44">
        <f t="shared" si="10"/>
        <v>106.75654363946701</v>
      </c>
      <c r="R371" s="45">
        <f t="shared" si="11"/>
        <v>121.2910513264577</v>
      </c>
      <c r="S371" s="41"/>
      <c r="T371" s="5"/>
      <c r="U371" s="5"/>
      <c r="V371" s="5"/>
    </row>
    <row r="372" spans="1:22" x14ac:dyDescent="0.25">
      <c r="A372" s="48">
        <v>625</v>
      </c>
      <c r="B372" s="49" t="s">
        <v>395</v>
      </c>
      <c r="C372" s="50">
        <v>110.61604499076678</v>
      </c>
      <c r="D372" s="50">
        <v>106.16253622488405</v>
      </c>
      <c r="E372" s="50">
        <v>113.7175533261847</v>
      </c>
      <c r="F372" s="50">
        <v>113.2525832626077</v>
      </c>
      <c r="G372" s="50">
        <v>113.59167544585991</v>
      </c>
      <c r="H372" s="50">
        <v>114.44817478565352</v>
      </c>
      <c r="I372" s="50">
        <v>116.9522736874078</v>
      </c>
      <c r="J372" s="50">
        <v>114.44761034646096</v>
      </c>
      <c r="K372" s="50">
        <v>118.72748641054251</v>
      </c>
      <c r="L372" s="50">
        <v>118.87770031275855</v>
      </c>
      <c r="M372" s="50">
        <v>117.3923734625709</v>
      </c>
      <c r="N372" s="50">
        <v>114.45586096035278</v>
      </c>
      <c r="O372" s="45">
        <v>115.09732581237755</v>
      </c>
      <c r="P372" s="40"/>
      <c r="Q372" s="44">
        <f t="shared" si="10"/>
        <v>113.2525832626077</v>
      </c>
      <c r="R372" s="45">
        <f t="shared" si="11"/>
        <v>118.87770031275855</v>
      </c>
      <c r="S372" s="41"/>
      <c r="T372" s="5"/>
      <c r="U372" s="5"/>
      <c r="V372" s="5"/>
    </row>
    <row r="373" spans="1:22" x14ac:dyDescent="0.25">
      <c r="A373" s="48">
        <v>632</v>
      </c>
      <c r="B373" s="49" t="s">
        <v>396</v>
      </c>
      <c r="C373" s="50">
        <v>133.55755318486337</v>
      </c>
      <c r="D373" s="50">
        <v>129.54150718066347</v>
      </c>
      <c r="E373" s="50">
        <v>136.60651806573588</v>
      </c>
      <c r="F373" s="50">
        <v>135.29970164444342</v>
      </c>
      <c r="G373" s="50">
        <v>141.68625940283039</v>
      </c>
      <c r="H373" s="50">
        <v>141.61818093643225</v>
      </c>
      <c r="I373" s="50">
        <v>159.61010754315126</v>
      </c>
      <c r="J373" s="50">
        <v>165.62777201608498</v>
      </c>
      <c r="K373" s="50">
        <v>185.5639030311736</v>
      </c>
      <c r="L373" s="50">
        <v>196.11638607025543</v>
      </c>
      <c r="M373" s="50">
        <v>182.74025517458165</v>
      </c>
      <c r="N373" s="50">
        <v>198.8538001628703</v>
      </c>
      <c r="O373" s="45">
        <v>202.66843624731951</v>
      </c>
      <c r="P373" s="40"/>
      <c r="Q373" s="44">
        <f t="shared" si="10"/>
        <v>135.29970164444342</v>
      </c>
      <c r="R373" s="45">
        <f t="shared" si="11"/>
        <v>198.8538001628703</v>
      </c>
      <c r="S373" s="41"/>
      <c r="T373" s="5"/>
      <c r="U373" s="5"/>
      <c r="V373" s="5"/>
    </row>
    <row r="374" spans="1:22" x14ac:dyDescent="0.25">
      <c r="A374" s="48">
        <v>635</v>
      </c>
      <c r="B374" s="49" t="s">
        <v>397</v>
      </c>
      <c r="C374" s="50">
        <v>118.58815657293957</v>
      </c>
      <c r="D374" s="50">
        <v>118.61679427947055</v>
      </c>
      <c r="E374" s="50">
        <v>131.72354968909684</v>
      </c>
      <c r="F374" s="50">
        <v>128.52296937735332</v>
      </c>
      <c r="G374" s="50">
        <v>132.68957361271771</v>
      </c>
      <c r="H374" s="50">
        <v>137.77158103146323</v>
      </c>
      <c r="I374" s="50">
        <v>145.65806412948527</v>
      </c>
      <c r="J374" s="50">
        <v>145.36558826202835</v>
      </c>
      <c r="K374" s="50">
        <v>152.67884004104323</v>
      </c>
      <c r="L374" s="50">
        <v>151.53471919334612</v>
      </c>
      <c r="M374" s="50">
        <v>147.02415483893483</v>
      </c>
      <c r="N374" s="50">
        <v>141.81003208745108</v>
      </c>
      <c r="O374" s="45">
        <v>144.41387489316207</v>
      </c>
      <c r="P374" s="40"/>
      <c r="Q374" s="44">
        <f t="shared" si="10"/>
        <v>128.52296937735332</v>
      </c>
      <c r="R374" s="45">
        <f t="shared" si="11"/>
        <v>152.67884004104323</v>
      </c>
      <c r="S374" s="41"/>
      <c r="T374" s="5"/>
      <c r="U374" s="5"/>
      <c r="V374" s="5"/>
    </row>
    <row r="375" spans="1:22" x14ac:dyDescent="0.25">
      <c r="A375" s="48">
        <v>640</v>
      </c>
      <c r="B375" s="49" t="s">
        <v>398</v>
      </c>
      <c r="C375" s="50">
        <v>146.0676697103988</v>
      </c>
      <c r="D375" s="50">
        <v>144.65676229662634</v>
      </c>
      <c r="E375" s="50">
        <v>161.94443627059917</v>
      </c>
      <c r="F375" s="50">
        <v>169.84623426151072</v>
      </c>
      <c r="G375" s="50">
        <v>168.31415610512994</v>
      </c>
      <c r="H375" s="50">
        <v>165.99387793422866</v>
      </c>
      <c r="I375" s="50">
        <v>166.90747105512577</v>
      </c>
      <c r="J375" s="50">
        <v>148.69197174404886</v>
      </c>
      <c r="K375" s="50">
        <v>168.31066839822421</v>
      </c>
      <c r="L375" s="50">
        <v>170.52184345338156</v>
      </c>
      <c r="M375" s="50">
        <v>176.75282328075843</v>
      </c>
      <c r="N375" s="50">
        <v>172.57717344093288</v>
      </c>
      <c r="O375" s="45">
        <v>172.93642946175623</v>
      </c>
      <c r="P375" s="40"/>
      <c r="Q375" s="44">
        <f t="shared" si="10"/>
        <v>148.69197174404886</v>
      </c>
      <c r="R375" s="45">
        <f t="shared" si="11"/>
        <v>176.75282328075843</v>
      </c>
      <c r="S375" s="41"/>
      <c r="T375" s="5"/>
      <c r="U375" s="5"/>
      <c r="V375" s="5"/>
    </row>
    <row r="376" spans="1:22" x14ac:dyDescent="0.25">
      <c r="A376" s="48">
        <v>645</v>
      </c>
      <c r="B376" s="49" t="s">
        <v>399</v>
      </c>
      <c r="C376" s="50">
        <v>128.7625374145799</v>
      </c>
      <c r="D376" s="50">
        <v>126.98158758109707</v>
      </c>
      <c r="E376" s="50">
        <v>130.76837901119634</v>
      </c>
      <c r="F376" s="50">
        <v>133.38731995549176</v>
      </c>
      <c r="G376" s="50">
        <v>134.67701815659387</v>
      </c>
      <c r="H376" s="50">
        <v>134.60452359065454</v>
      </c>
      <c r="I376" s="50">
        <v>136.16811127500517</v>
      </c>
      <c r="J376" s="50">
        <v>137.23790068869462</v>
      </c>
      <c r="K376" s="50">
        <v>133.5761563230777</v>
      </c>
      <c r="L376" s="50">
        <v>142.3814474391252</v>
      </c>
      <c r="M376" s="50">
        <v>140.19595744671651</v>
      </c>
      <c r="N376" s="50">
        <v>138.15808470693474</v>
      </c>
      <c r="O376" s="45">
        <v>140.70425907421401</v>
      </c>
      <c r="P376" s="40"/>
      <c r="Q376" s="44">
        <f t="shared" si="10"/>
        <v>130.76837901119634</v>
      </c>
      <c r="R376" s="45">
        <f t="shared" si="11"/>
        <v>142.3814474391252</v>
      </c>
      <c r="S376" s="41"/>
      <c r="T376" s="5"/>
      <c r="U376" s="5"/>
      <c r="V376" s="5"/>
    </row>
    <row r="377" spans="1:22" x14ac:dyDescent="0.25">
      <c r="A377" s="48">
        <v>650</v>
      </c>
      <c r="B377" s="49" t="s">
        <v>400</v>
      </c>
      <c r="C377" s="50">
        <v>110.39395196324273</v>
      </c>
      <c r="D377" s="50">
        <v>107.86704081102086</v>
      </c>
      <c r="E377" s="50">
        <v>119.06981050363679</v>
      </c>
      <c r="F377" s="50">
        <v>117.30634319181425</v>
      </c>
      <c r="G377" s="50">
        <v>113.58865120781087</v>
      </c>
      <c r="H377" s="50">
        <v>115.40314657830373</v>
      </c>
      <c r="I377" s="50">
        <v>120.41976965803283</v>
      </c>
      <c r="J377" s="50">
        <v>122.32827020857775</v>
      </c>
      <c r="K377" s="50">
        <v>123.00774409599107</v>
      </c>
      <c r="L377" s="50">
        <v>128.23761291126229</v>
      </c>
      <c r="M377" s="50">
        <v>131.41136598135324</v>
      </c>
      <c r="N377" s="50">
        <v>127.71852744976874</v>
      </c>
      <c r="O377" s="45">
        <v>127.45143422041427</v>
      </c>
      <c r="P377" s="40"/>
      <c r="Q377" s="44">
        <f t="shared" si="10"/>
        <v>113.58865120781087</v>
      </c>
      <c r="R377" s="45">
        <f t="shared" si="11"/>
        <v>131.41136598135324</v>
      </c>
      <c r="S377" s="41"/>
      <c r="T377" s="5"/>
      <c r="U377" s="5"/>
      <c r="V377" s="5"/>
    </row>
    <row r="378" spans="1:22" x14ac:dyDescent="0.25">
      <c r="A378" s="48">
        <v>655</v>
      </c>
      <c r="B378" s="49" t="s">
        <v>401</v>
      </c>
      <c r="C378" s="50">
        <v>177.19893253771639</v>
      </c>
      <c r="D378" s="50">
        <v>170.61462668628724</v>
      </c>
      <c r="E378" s="50">
        <v>166.08181103779935</v>
      </c>
      <c r="F378" s="50">
        <v>170.84927772296138</v>
      </c>
      <c r="G378" s="50">
        <v>162.9653079666721</v>
      </c>
      <c r="H378" s="50">
        <v>166.31694825208334</v>
      </c>
      <c r="I378" s="50">
        <v>171.88141273196564</v>
      </c>
      <c r="J378" s="50">
        <v>177.11135755103578</v>
      </c>
      <c r="K378" s="50">
        <v>173.00322692512918</v>
      </c>
      <c r="L378" s="50">
        <v>180.03471794625858</v>
      </c>
      <c r="M378" s="50">
        <v>176.83537742229515</v>
      </c>
      <c r="N378" s="50">
        <v>174.26873919735729</v>
      </c>
      <c r="O378" s="45">
        <v>173.11742139371424</v>
      </c>
      <c r="P378" s="40"/>
      <c r="Q378" s="44">
        <f t="shared" si="10"/>
        <v>162.9653079666721</v>
      </c>
      <c r="R378" s="45">
        <f t="shared" si="11"/>
        <v>180.03471794625858</v>
      </c>
      <c r="S378" s="41"/>
      <c r="T378" s="5"/>
      <c r="U378" s="5"/>
      <c r="V378" s="5"/>
    </row>
    <row r="379" spans="1:22" x14ac:dyDescent="0.25">
      <c r="A379" s="48">
        <v>658</v>
      </c>
      <c r="B379" s="49" t="s">
        <v>402</v>
      </c>
      <c r="C379" s="50">
        <v>102.66582209752883</v>
      </c>
      <c r="D379" s="50">
        <v>104.3699494713216</v>
      </c>
      <c r="E379" s="50">
        <v>106.92213309178295</v>
      </c>
      <c r="F379" s="50">
        <v>103.92899350761225</v>
      </c>
      <c r="G379" s="50">
        <v>105.07466319020564</v>
      </c>
      <c r="H379" s="50">
        <v>107.4479627817077</v>
      </c>
      <c r="I379" s="50">
        <v>107.8665997343236</v>
      </c>
      <c r="J379" s="50">
        <v>106.87257574909053</v>
      </c>
      <c r="K379" s="50">
        <v>110.06758415523414</v>
      </c>
      <c r="L379" s="50">
        <v>112.60540397994913</v>
      </c>
      <c r="M379" s="50">
        <v>113.88912394606324</v>
      </c>
      <c r="N379" s="50">
        <v>115.09199070531675</v>
      </c>
      <c r="O379" s="45">
        <v>118.97006359933458</v>
      </c>
      <c r="P379" s="40"/>
      <c r="Q379" s="44">
        <f t="shared" si="10"/>
        <v>103.92899350761225</v>
      </c>
      <c r="R379" s="45">
        <f t="shared" si="11"/>
        <v>115.09199070531675</v>
      </c>
      <c r="S379" s="41"/>
      <c r="T379" s="5"/>
      <c r="U379" s="5"/>
      <c r="V379" s="5"/>
    </row>
    <row r="380" spans="1:22" x14ac:dyDescent="0.25">
      <c r="A380" s="48">
        <v>660</v>
      </c>
      <c r="B380" s="49" t="s">
        <v>403</v>
      </c>
      <c r="C380" s="50">
        <v>158.84154843988028</v>
      </c>
      <c r="D380" s="50">
        <v>152.43673532655916</v>
      </c>
      <c r="E380" s="50">
        <v>174.38434127450802</v>
      </c>
      <c r="F380" s="50">
        <v>185.68741993785309</v>
      </c>
      <c r="G380" s="50">
        <v>185.99397814056559</v>
      </c>
      <c r="H380" s="50">
        <v>187.26083343289505</v>
      </c>
      <c r="I380" s="50">
        <v>190.14071479181359</v>
      </c>
      <c r="J380" s="50">
        <v>180.46792973751297</v>
      </c>
      <c r="K380" s="50">
        <v>183.61431942368583</v>
      </c>
      <c r="L380" s="50">
        <v>191.59753308338264</v>
      </c>
      <c r="M380" s="50">
        <v>192.05969734555455</v>
      </c>
      <c r="N380" s="50">
        <v>180.98597644855582</v>
      </c>
      <c r="O380" s="45">
        <v>188.93130202815325</v>
      </c>
      <c r="P380" s="40"/>
      <c r="Q380" s="44">
        <f t="shared" si="10"/>
        <v>174.38434127450802</v>
      </c>
      <c r="R380" s="45">
        <f t="shared" si="11"/>
        <v>192.05969734555455</v>
      </c>
      <c r="S380" s="41"/>
      <c r="T380" s="5"/>
      <c r="U380" s="5"/>
      <c r="V380" s="5"/>
    </row>
    <row r="381" spans="1:22" x14ac:dyDescent="0.25">
      <c r="A381" s="48">
        <v>662</v>
      </c>
      <c r="B381" s="49" t="s">
        <v>404</v>
      </c>
      <c r="C381" s="50">
        <v>153.08663017022738</v>
      </c>
      <c r="D381" s="50">
        <v>137.76350496244899</v>
      </c>
      <c r="E381" s="50">
        <v>143.61367790526708</v>
      </c>
      <c r="F381" s="50">
        <v>133.94196519622136</v>
      </c>
      <c r="G381" s="50">
        <v>138.13608397619151</v>
      </c>
      <c r="H381" s="50">
        <v>143.89587970829152</v>
      </c>
      <c r="I381" s="50">
        <v>153.04194908350772</v>
      </c>
      <c r="J381" s="50">
        <v>144.69412931638803</v>
      </c>
      <c r="K381" s="50">
        <v>152.33535009112947</v>
      </c>
      <c r="L381" s="50">
        <v>158.11307231167166</v>
      </c>
      <c r="M381" s="50">
        <v>153.88940175011436</v>
      </c>
      <c r="N381" s="50">
        <v>165.9500791748616</v>
      </c>
      <c r="O381" s="45">
        <v>175.38533246688402</v>
      </c>
      <c r="P381" s="40"/>
      <c r="Q381" s="44">
        <f t="shared" si="10"/>
        <v>133.94196519622136</v>
      </c>
      <c r="R381" s="45">
        <f t="shared" si="11"/>
        <v>165.9500791748616</v>
      </c>
      <c r="S381" s="41"/>
      <c r="T381" s="5"/>
      <c r="U381" s="5"/>
      <c r="V381" s="5"/>
    </row>
    <row r="382" spans="1:22" x14ac:dyDescent="0.25">
      <c r="A382" s="48">
        <v>665</v>
      </c>
      <c r="B382" s="49" t="s">
        <v>405</v>
      </c>
      <c r="C382" s="50">
        <v>107.74202601512411</v>
      </c>
      <c r="D382" s="50">
        <v>107.22788543541513</v>
      </c>
      <c r="E382" s="50">
        <v>111.35104056728689</v>
      </c>
      <c r="F382" s="50">
        <v>107.25703292265472</v>
      </c>
      <c r="G382" s="50">
        <v>105.54414050860028</v>
      </c>
      <c r="H382" s="50">
        <v>108.92918353170306</v>
      </c>
      <c r="I382" s="50">
        <v>112.38629274772205</v>
      </c>
      <c r="J382" s="50">
        <v>113.85897919501966</v>
      </c>
      <c r="K382" s="50">
        <v>114.52838381117915</v>
      </c>
      <c r="L382" s="50">
        <v>118.48240028636118</v>
      </c>
      <c r="M382" s="50">
        <v>117.67006146164158</v>
      </c>
      <c r="N382" s="50">
        <v>117.95058025154486</v>
      </c>
      <c r="O382" s="45">
        <v>117.69715813750597</v>
      </c>
      <c r="P382" s="40"/>
      <c r="Q382" s="44">
        <f t="shared" si="10"/>
        <v>105.54414050860028</v>
      </c>
      <c r="R382" s="45">
        <f t="shared" si="11"/>
        <v>118.48240028636118</v>
      </c>
      <c r="S382" s="41"/>
      <c r="T382" s="5"/>
      <c r="U382" s="5"/>
      <c r="V382" s="5"/>
    </row>
    <row r="383" spans="1:22" x14ac:dyDescent="0.25">
      <c r="A383" s="48">
        <v>670</v>
      </c>
      <c r="B383" s="49" t="s">
        <v>406</v>
      </c>
      <c r="C383" s="50">
        <v>143.25753596690802</v>
      </c>
      <c r="D383" s="50">
        <v>144.99978066968526</v>
      </c>
      <c r="E383" s="50">
        <v>152.79532273154675</v>
      </c>
      <c r="F383" s="50">
        <v>153.14311773507507</v>
      </c>
      <c r="G383" s="50">
        <v>156.50957447760749</v>
      </c>
      <c r="H383" s="50">
        <v>169.37879207317982</v>
      </c>
      <c r="I383" s="50">
        <v>173.21422344582408</v>
      </c>
      <c r="J383" s="50">
        <v>177.07484769849606</v>
      </c>
      <c r="K383" s="50">
        <v>176.19692863365074</v>
      </c>
      <c r="L383" s="50">
        <v>190.40428317288044</v>
      </c>
      <c r="M383" s="50">
        <v>161.36433748942136</v>
      </c>
      <c r="N383" s="50">
        <v>178.79212234639522</v>
      </c>
      <c r="O383" s="45">
        <v>170.78782866114506</v>
      </c>
      <c r="P383" s="40"/>
      <c r="Q383" s="44">
        <f t="shared" si="10"/>
        <v>152.79532273154675</v>
      </c>
      <c r="R383" s="45">
        <f t="shared" si="11"/>
        <v>190.40428317288044</v>
      </c>
      <c r="S383" s="41"/>
      <c r="T383" s="5"/>
      <c r="U383" s="5"/>
      <c r="V383" s="5"/>
    </row>
    <row r="384" spans="1:22" x14ac:dyDescent="0.25">
      <c r="A384" s="48">
        <v>672</v>
      </c>
      <c r="B384" s="49" t="s">
        <v>407</v>
      </c>
      <c r="C384" s="50">
        <v>128.77817410309024</v>
      </c>
      <c r="D384" s="50">
        <v>120.61217416404078</v>
      </c>
      <c r="E384" s="50">
        <v>122.42655626642234</v>
      </c>
      <c r="F384" s="50">
        <v>126.68130953926229</v>
      </c>
      <c r="G384" s="50">
        <v>119.36647930623816</v>
      </c>
      <c r="H384" s="50">
        <v>126.79888365589281</v>
      </c>
      <c r="I384" s="50">
        <v>130.99463264347821</v>
      </c>
      <c r="J384" s="50">
        <v>136.08917693814021</v>
      </c>
      <c r="K384" s="50">
        <v>136.49564305727048</v>
      </c>
      <c r="L384" s="50">
        <v>137.17141461292388</v>
      </c>
      <c r="M384" s="50">
        <v>137.43090069318356</v>
      </c>
      <c r="N384" s="50">
        <v>134.71811490708069</v>
      </c>
      <c r="O384" s="45">
        <v>132.40452953636947</v>
      </c>
      <c r="P384" s="40"/>
      <c r="Q384" s="44">
        <f t="shared" si="10"/>
        <v>119.36647930623816</v>
      </c>
      <c r="R384" s="45">
        <f t="shared" si="11"/>
        <v>137.43090069318356</v>
      </c>
      <c r="S384" s="41"/>
      <c r="T384" s="5"/>
      <c r="U384" s="5"/>
      <c r="V384" s="5"/>
    </row>
    <row r="385" spans="1:22" x14ac:dyDescent="0.25">
      <c r="A385" s="48">
        <v>673</v>
      </c>
      <c r="B385" s="49" t="s">
        <v>408</v>
      </c>
      <c r="C385" s="50">
        <v>124.29544863593536</v>
      </c>
      <c r="D385" s="50">
        <v>124.30366404628263</v>
      </c>
      <c r="E385" s="50">
        <v>128.56814032313963</v>
      </c>
      <c r="F385" s="50">
        <v>120.02140566138159</v>
      </c>
      <c r="G385" s="50">
        <v>121.95597825852229</v>
      </c>
      <c r="H385" s="50">
        <v>123.75523626750096</v>
      </c>
      <c r="I385" s="50">
        <v>126.46905764469511</v>
      </c>
      <c r="J385" s="50">
        <v>130.99411377584005</v>
      </c>
      <c r="K385" s="50">
        <v>147.26882278013102</v>
      </c>
      <c r="L385" s="50">
        <v>147.47123209341203</v>
      </c>
      <c r="M385" s="50">
        <v>150.70060951701024</v>
      </c>
      <c r="N385" s="50">
        <v>152.84370899229717</v>
      </c>
      <c r="O385" s="45">
        <v>158.17229985822635</v>
      </c>
      <c r="P385" s="40"/>
      <c r="Q385" s="44">
        <f t="shared" si="10"/>
        <v>120.02140566138159</v>
      </c>
      <c r="R385" s="45">
        <f t="shared" si="11"/>
        <v>152.84370899229717</v>
      </c>
      <c r="S385" s="41"/>
      <c r="T385" s="5"/>
      <c r="U385" s="5"/>
      <c r="V385" s="5"/>
    </row>
    <row r="386" spans="1:22" x14ac:dyDescent="0.25">
      <c r="A386" s="48">
        <v>674</v>
      </c>
      <c r="B386" s="49" t="s">
        <v>409</v>
      </c>
      <c r="C386" s="50">
        <v>146.85764142086245</v>
      </c>
      <c r="D386" s="50">
        <v>143.55230105600253</v>
      </c>
      <c r="E386" s="50">
        <v>138.7310123922901</v>
      </c>
      <c r="F386" s="50">
        <v>133.04983955085524</v>
      </c>
      <c r="G386" s="50">
        <v>138.31946107812826</v>
      </c>
      <c r="H386" s="50">
        <v>132.23081046897332</v>
      </c>
      <c r="I386" s="50">
        <v>137.50672179685355</v>
      </c>
      <c r="J386" s="50">
        <v>140.77774906395734</v>
      </c>
      <c r="K386" s="50">
        <v>142.7462116169342</v>
      </c>
      <c r="L386" s="50">
        <v>144.46458485157859</v>
      </c>
      <c r="M386" s="50">
        <v>137.079113361872</v>
      </c>
      <c r="N386" s="50">
        <v>135.386784693641</v>
      </c>
      <c r="O386" s="45">
        <v>139.70307508428519</v>
      </c>
      <c r="P386" s="40"/>
      <c r="Q386" s="44">
        <f t="shared" si="10"/>
        <v>132.23081046897332</v>
      </c>
      <c r="R386" s="45">
        <f t="shared" si="11"/>
        <v>144.46458485157859</v>
      </c>
      <c r="S386" s="41"/>
      <c r="T386" s="5"/>
      <c r="U386" s="5"/>
      <c r="V386" s="5"/>
    </row>
    <row r="387" spans="1:22" x14ac:dyDescent="0.25">
      <c r="A387" s="48">
        <v>675</v>
      </c>
      <c r="B387" s="49" t="s">
        <v>410</v>
      </c>
      <c r="C387" s="50">
        <v>154.39465347213979</v>
      </c>
      <c r="D387" s="50">
        <v>152.09517209947384</v>
      </c>
      <c r="E387" s="50">
        <v>161.14282966792098</v>
      </c>
      <c r="F387" s="50">
        <v>160.41631460990789</v>
      </c>
      <c r="G387" s="50">
        <v>161.35507339781634</v>
      </c>
      <c r="H387" s="50">
        <v>156.83735619809923</v>
      </c>
      <c r="I387" s="50">
        <v>162.89037760392984</v>
      </c>
      <c r="J387" s="50">
        <v>158.35390888783232</v>
      </c>
      <c r="K387" s="50">
        <v>163.12512813094807</v>
      </c>
      <c r="L387" s="50">
        <v>167.18157838785223</v>
      </c>
      <c r="M387" s="50">
        <v>166.63898394053274</v>
      </c>
      <c r="N387" s="50">
        <v>170.4679790459877</v>
      </c>
      <c r="O387" s="45">
        <v>166.98002752182819</v>
      </c>
      <c r="P387" s="40"/>
      <c r="Q387" s="44">
        <f t="shared" si="10"/>
        <v>156.83735619809923</v>
      </c>
      <c r="R387" s="45">
        <f t="shared" si="11"/>
        <v>170.4679790459877</v>
      </c>
      <c r="S387" s="41"/>
      <c r="T387" s="5"/>
      <c r="U387" s="5"/>
      <c r="V387" s="5"/>
    </row>
    <row r="388" spans="1:22" x14ac:dyDescent="0.25">
      <c r="A388" s="48">
        <v>680</v>
      </c>
      <c r="B388" s="49" t="s">
        <v>411</v>
      </c>
      <c r="C388" s="50">
        <v>112.57247762483122</v>
      </c>
      <c r="D388" s="50">
        <v>112.15474180619891</v>
      </c>
      <c r="E388" s="50">
        <v>117.04123172633467</v>
      </c>
      <c r="F388" s="50">
        <v>116.52934733200924</v>
      </c>
      <c r="G388" s="50">
        <v>117.24447735514411</v>
      </c>
      <c r="H388" s="50">
        <v>122.17807434817909</v>
      </c>
      <c r="I388" s="50">
        <v>125.33602551785515</v>
      </c>
      <c r="J388" s="50">
        <v>129.21773255037178</v>
      </c>
      <c r="K388" s="50">
        <v>134.13382780960416</v>
      </c>
      <c r="L388" s="50">
        <v>134.83647291058617</v>
      </c>
      <c r="M388" s="50">
        <v>137.95089698549126</v>
      </c>
      <c r="N388" s="50">
        <v>133.47758570556297</v>
      </c>
      <c r="O388" s="45">
        <v>135.61574434831135</v>
      </c>
      <c r="P388" s="40"/>
      <c r="Q388" s="44">
        <f t="shared" si="10"/>
        <v>116.52934733200924</v>
      </c>
      <c r="R388" s="45">
        <f t="shared" si="11"/>
        <v>137.95089698549126</v>
      </c>
      <c r="S388" s="41"/>
      <c r="T388" s="5"/>
      <c r="U388" s="5"/>
      <c r="V388" s="5"/>
    </row>
    <row r="389" spans="1:22" x14ac:dyDescent="0.25">
      <c r="A389" s="48">
        <v>683</v>
      </c>
      <c r="B389" s="49" t="s">
        <v>412</v>
      </c>
      <c r="C389" s="50">
        <v>134.78258613504389</v>
      </c>
      <c r="D389" s="50">
        <v>135.54245945844511</v>
      </c>
      <c r="E389" s="50">
        <v>146.43710539638667</v>
      </c>
      <c r="F389" s="50">
        <v>131.14667579086648</v>
      </c>
      <c r="G389" s="50">
        <v>142.67702903869471</v>
      </c>
      <c r="H389" s="50">
        <v>148.52509492806004</v>
      </c>
      <c r="I389" s="50">
        <v>152.16916938192199</v>
      </c>
      <c r="J389" s="50">
        <v>153.96278185833708</v>
      </c>
      <c r="K389" s="50">
        <v>160.41534965564185</v>
      </c>
      <c r="L389" s="50">
        <v>169.81079879880855</v>
      </c>
      <c r="M389" s="50">
        <v>176.35516243868884</v>
      </c>
      <c r="N389" s="50">
        <v>171.375728238504</v>
      </c>
      <c r="O389" s="45">
        <v>171.40200119321318</v>
      </c>
      <c r="P389" s="40"/>
      <c r="Q389" s="44">
        <f t="shared" si="10"/>
        <v>131.14667579086648</v>
      </c>
      <c r="R389" s="45">
        <f t="shared" si="11"/>
        <v>176.35516243868884</v>
      </c>
      <c r="S389" s="41"/>
      <c r="T389" s="5"/>
      <c r="U389" s="5"/>
      <c r="V389" s="5"/>
    </row>
    <row r="390" spans="1:22" x14ac:dyDescent="0.25">
      <c r="A390" s="48">
        <v>685</v>
      </c>
      <c r="B390" s="49" t="s">
        <v>413</v>
      </c>
      <c r="C390" s="50">
        <v>152.58945213948604</v>
      </c>
      <c r="D390" s="50">
        <v>144.01245093649132</v>
      </c>
      <c r="E390" s="50">
        <v>154.03593297131175</v>
      </c>
      <c r="F390" s="50">
        <v>161.36228214105529</v>
      </c>
      <c r="G390" s="50">
        <v>157.73074334572411</v>
      </c>
      <c r="H390" s="50">
        <v>145.15769354521819</v>
      </c>
      <c r="I390" s="50">
        <v>151.17504622877098</v>
      </c>
      <c r="J390" s="50">
        <v>158.77982364632558</v>
      </c>
      <c r="K390" s="50">
        <v>158.384044403383</v>
      </c>
      <c r="L390" s="50">
        <v>183.87816395596639</v>
      </c>
      <c r="M390" s="50">
        <v>111.6967780826958</v>
      </c>
      <c r="N390" s="50">
        <v>137.5763908421923</v>
      </c>
      <c r="O390" s="45">
        <v>136.98885757423565</v>
      </c>
      <c r="P390" s="40"/>
      <c r="Q390" s="44">
        <f t="shared" si="10"/>
        <v>111.6967780826958</v>
      </c>
      <c r="R390" s="45">
        <f t="shared" si="11"/>
        <v>183.87816395596639</v>
      </c>
      <c r="S390" s="41"/>
      <c r="T390" s="5"/>
      <c r="U390" s="5"/>
      <c r="V390" s="5"/>
    </row>
    <row r="391" spans="1:22" x14ac:dyDescent="0.25">
      <c r="A391" s="48">
        <v>690</v>
      </c>
      <c r="B391" s="49" t="s">
        <v>414</v>
      </c>
      <c r="C391" s="50">
        <v>111.15717089854998</v>
      </c>
      <c r="D391" s="50">
        <v>110.65143831199254</v>
      </c>
      <c r="E391" s="50">
        <v>118.62059196235275</v>
      </c>
      <c r="F391" s="50">
        <v>113.10421616198138</v>
      </c>
      <c r="G391" s="50">
        <v>114.68454714739829</v>
      </c>
      <c r="H391" s="50">
        <v>115.4251812105521</v>
      </c>
      <c r="I391" s="50">
        <v>117.33928140091079</v>
      </c>
      <c r="J391" s="50">
        <v>124.54143461721232</v>
      </c>
      <c r="K391" s="50">
        <v>125.97579732785064</v>
      </c>
      <c r="L391" s="50">
        <v>129.0716594755155</v>
      </c>
      <c r="M391" s="50">
        <v>130.81520084659988</v>
      </c>
      <c r="N391" s="50">
        <v>131.00145942288012</v>
      </c>
      <c r="O391" s="45">
        <v>136.05318524878928</v>
      </c>
      <c r="P391" s="40"/>
      <c r="Q391" s="44">
        <f t="shared" si="10"/>
        <v>113.10421616198138</v>
      </c>
      <c r="R391" s="45">
        <f t="shared" si="11"/>
        <v>131.00145942288012</v>
      </c>
      <c r="S391" s="41"/>
      <c r="T391" s="5"/>
      <c r="U391" s="5"/>
      <c r="V391" s="5"/>
    </row>
    <row r="392" spans="1:22" x14ac:dyDescent="0.25">
      <c r="A392" s="48">
        <v>695</v>
      </c>
      <c r="B392" s="49" t="s">
        <v>415</v>
      </c>
      <c r="C392" s="50">
        <v>138.01328556694259</v>
      </c>
      <c r="D392" s="50">
        <v>135.65484159533378</v>
      </c>
      <c r="E392" s="50">
        <v>141.676220725891</v>
      </c>
      <c r="F392" s="50">
        <v>140.58512606429832</v>
      </c>
      <c r="G392" s="50">
        <v>139.99483425718552</v>
      </c>
      <c r="H392" s="50">
        <v>145.58364265578496</v>
      </c>
      <c r="I392" s="50">
        <v>140.50424443634643</v>
      </c>
      <c r="J392" s="50">
        <v>146.5100524116003</v>
      </c>
      <c r="K392" s="50">
        <v>149.48050483194791</v>
      </c>
      <c r="L392" s="50">
        <v>156.43523176327994</v>
      </c>
      <c r="M392" s="50">
        <v>161.59186998055247</v>
      </c>
      <c r="N392" s="50">
        <v>161.68685876475988</v>
      </c>
      <c r="O392" s="45">
        <v>165.49170357358486</v>
      </c>
      <c r="P392" s="40"/>
      <c r="Q392" s="44">
        <f t="shared" si="10"/>
        <v>139.99483425718552</v>
      </c>
      <c r="R392" s="45">
        <f t="shared" si="11"/>
        <v>161.68685876475988</v>
      </c>
      <c r="S392" s="41"/>
      <c r="T392" s="5"/>
      <c r="U392" s="5"/>
      <c r="V392" s="5"/>
    </row>
    <row r="393" spans="1:22" x14ac:dyDescent="0.25">
      <c r="A393" s="48">
        <v>698</v>
      </c>
      <c r="B393" s="49" t="s">
        <v>416</v>
      </c>
      <c r="C393" s="50">
        <v>161.82687388899126</v>
      </c>
      <c r="D393" s="50">
        <v>159.9120009641438</v>
      </c>
      <c r="E393" s="50">
        <v>161.40719517544761</v>
      </c>
      <c r="F393" s="50">
        <v>152.48174588266795</v>
      </c>
      <c r="G393" s="50">
        <v>139.43767882634808</v>
      </c>
      <c r="H393" s="50">
        <v>146.17797011935576</v>
      </c>
      <c r="I393" s="50">
        <v>151.86986447572468</v>
      </c>
      <c r="J393" s="50">
        <v>161.28815124780428</v>
      </c>
      <c r="K393" s="50">
        <v>168.23674523626698</v>
      </c>
      <c r="L393" s="50">
        <v>176.05307712725894</v>
      </c>
      <c r="M393" s="50">
        <v>174.43519426556571</v>
      </c>
      <c r="N393" s="50">
        <v>169.11327156379926</v>
      </c>
      <c r="O393" s="45">
        <v>171.99813893592116</v>
      </c>
      <c r="P393" s="40"/>
      <c r="Q393" s="44">
        <f t="shared" si="10"/>
        <v>139.43767882634808</v>
      </c>
      <c r="R393" s="45">
        <f t="shared" si="11"/>
        <v>176.05307712725894</v>
      </c>
      <c r="S393" s="41"/>
      <c r="T393" s="5"/>
      <c r="U393" s="5"/>
      <c r="V393" s="5"/>
    </row>
    <row r="394" spans="1:22" x14ac:dyDescent="0.25">
      <c r="A394" s="48">
        <v>700</v>
      </c>
      <c r="B394" s="49" t="s">
        <v>417</v>
      </c>
      <c r="C394" s="50">
        <v>172.77494954481176</v>
      </c>
      <c r="D394" s="50">
        <v>177.87863273821992</v>
      </c>
      <c r="E394" s="50">
        <v>188.81588344976049</v>
      </c>
      <c r="F394" s="50">
        <v>196.42739121111546</v>
      </c>
      <c r="G394" s="50">
        <v>193.99771759738385</v>
      </c>
      <c r="H394" s="50">
        <v>197.58771592348117</v>
      </c>
      <c r="I394" s="50">
        <v>205.6857645105863</v>
      </c>
      <c r="J394" s="50">
        <v>210.54353904034184</v>
      </c>
      <c r="K394" s="50">
        <v>206.10837584350028</v>
      </c>
      <c r="L394" s="50">
        <v>211.08120032019769</v>
      </c>
      <c r="M394" s="50">
        <v>216.9983220594479</v>
      </c>
      <c r="N394" s="50">
        <v>205.4665189928262</v>
      </c>
      <c r="O394" s="45">
        <v>196.29927073916861</v>
      </c>
      <c r="P394" s="40"/>
      <c r="Q394" s="44">
        <f t="shared" si="10"/>
        <v>188.81588344976049</v>
      </c>
      <c r="R394" s="45">
        <f t="shared" si="11"/>
        <v>216.9983220594479</v>
      </c>
      <c r="S394" s="41"/>
      <c r="T394" s="5"/>
      <c r="U394" s="5"/>
      <c r="V394" s="5"/>
    </row>
    <row r="395" spans="1:22" x14ac:dyDescent="0.25">
      <c r="A395" s="48">
        <v>705</v>
      </c>
      <c r="B395" s="49" t="s">
        <v>418</v>
      </c>
      <c r="C395" s="50">
        <v>120.92150590331477</v>
      </c>
      <c r="D395" s="50">
        <v>115.12928836087661</v>
      </c>
      <c r="E395" s="50">
        <v>125.35583699759052</v>
      </c>
      <c r="F395" s="50">
        <v>123.63006519669646</v>
      </c>
      <c r="G395" s="50">
        <v>124.56222781495576</v>
      </c>
      <c r="H395" s="50">
        <v>126.49201175518141</v>
      </c>
      <c r="I395" s="50">
        <v>130.498645374641</v>
      </c>
      <c r="J395" s="50">
        <v>140.72442137316673</v>
      </c>
      <c r="K395" s="50">
        <v>147.79380793440907</v>
      </c>
      <c r="L395" s="50">
        <v>160.78893972263728</v>
      </c>
      <c r="M395" s="50">
        <v>157.90780817589834</v>
      </c>
      <c r="N395" s="50">
        <v>157.96060819371343</v>
      </c>
      <c r="O395" s="45">
        <v>166.83056550233965</v>
      </c>
      <c r="P395" s="40"/>
      <c r="Q395" s="44">
        <f t="shared" ref="Q395:Q448" si="12">MIN(E395:N395)</f>
        <v>123.63006519669646</v>
      </c>
      <c r="R395" s="45">
        <f t="shared" ref="R395:R448" si="13">MAX(E395:N395)</f>
        <v>160.78893972263728</v>
      </c>
      <c r="S395" s="41"/>
      <c r="T395" s="5"/>
      <c r="U395" s="5"/>
      <c r="V395" s="5"/>
    </row>
    <row r="396" spans="1:22" x14ac:dyDescent="0.25">
      <c r="A396" s="48">
        <v>710</v>
      </c>
      <c r="B396" s="49" t="s">
        <v>419</v>
      </c>
      <c r="C396" s="50">
        <v>116.12759903798158</v>
      </c>
      <c r="D396" s="50">
        <v>112.91981692644273</v>
      </c>
      <c r="E396" s="50">
        <v>112.67414087020894</v>
      </c>
      <c r="F396" s="50">
        <v>114.63342637409501</v>
      </c>
      <c r="G396" s="50">
        <v>117.39126657508905</v>
      </c>
      <c r="H396" s="50">
        <v>114.85700399254711</v>
      </c>
      <c r="I396" s="50">
        <v>122.22619175525567</v>
      </c>
      <c r="J396" s="50">
        <v>133.26017118679769</v>
      </c>
      <c r="K396" s="50">
        <v>146.85883338647542</v>
      </c>
      <c r="L396" s="50">
        <v>148.5541805534811</v>
      </c>
      <c r="M396" s="50">
        <v>145.62862748283203</v>
      </c>
      <c r="N396" s="50">
        <v>141.38102306738554</v>
      </c>
      <c r="O396" s="45">
        <v>140.51626548868086</v>
      </c>
      <c r="P396" s="40"/>
      <c r="Q396" s="44">
        <f t="shared" si="12"/>
        <v>112.67414087020894</v>
      </c>
      <c r="R396" s="45">
        <f t="shared" si="13"/>
        <v>148.5541805534811</v>
      </c>
      <c r="S396" s="41"/>
      <c r="T396" s="5"/>
      <c r="U396" s="5"/>
      <c r="V396" s="5"/>
    </row>
    <row r="397" spans="1:22" x14ac:dyDescent="0.25">
      <c r="A397" s="48">
        <v>712</v>
      </c>
      <c r="B397" s="49" t="s">
        <v>420</v>
      </c>
      <c r="C397" s="50"/>
      <c r="D397" s="50"/>
      <c r="E397" s="50"/>
      <c r="F397" s="50"/>
      <c r="G397" s="50">
        <v>148.13610625968525</v>
      </c>
      <c r="H397" s="50">
        <v>166.50469623285753</v>
      </c>
      <c r="I397" s="50">
        <v>162.14015811209694</v>
      </c>
      <c r="J397" s="50">
        <v>163.81307739429167</v>
      </c>
      <c r="K397" s="50">
        <v>168.02930156463302</v>
      </c>
      <c r="L397" s="50">
        <v>172.88685433443374</v>
      </c>
      <c r="M397" s="50">
        <v>173.96926690987718</v>
      </c>
      <c r="N397" s="50">
        <v>170.08506032530752</v>
      </c>
      <c r="O397" s="45">
        <v>171.94410292923394</v>
      </c>
      <c r="P397" s="40"/>
      <c r="Q397" s="44">
        <f t="shared" si="12"/>
        <v>148.13610625968525</v>
      </c>
      <c r="R397" s="45">
        <f t="shared" si="13"/>
        <v>173.96926690987718</v>
      </c>
      <c r="S397" s="41"/>
      <c r="T397" s="5"/>
      <c r="U397" s="5"/>
      <c r="V397" s="5"/>
    </row>
    <row r="398" spans="1:22" x14ac:dyDescent="0.25">
      <c r="A398" s="48">
        <v>715</v>
      </c>
      <c r="B398" s="49" t="s">
        <v>421</v>
      </c>
      <c r="C398" s="50">
        <v>170.13188892717096</v>
      </c>
      <c r="D398" s="50">
        <v>169.98434408465047</v>
      </c>
      <c r="E398" s="50">
        <v>177.14947321675277</v>
      </c>
      <c r="F398" s="50">
        <v>185.05772602045627</v>
      </c>
      <c r="G398" s="50">
        <v>166.96453246644813</v>
      </c>
      <c r="H398" s="50">
        <v>199.75801768006002</v>
      </c>
      <c r="I398" s="50">
        <v>188.09152254909102</v>
      </c>
      <c r="J398" s="50">
        <v>189.7682720836751</v>
      </c>
      <c r="K398" s="50">
        <v>196.99177408643217</v>
      </c>
      <c r="L398" s="50">
        <v>180.11569628688738</v>
      </c>
      <c r="M398" s="50">
        <v>168.24642425997999</v>
      </c>
      <c r="N398" s="50">
        <v>157.35078242635413</v>
      </c>
      <c r="O398" s="45">
        <v>176.1636283591412</v>
      </c>
      <c r="P398" s="40"/>
      <c r="Q398" s="44">
        <f t="shared" si="12"/>
        <v>157.35078242635413</v>
      </c>
      <c r="R398" s="45">
        <f t="shared" si="13"/>
        <v>199.75801768006002</v>
      </c>
      <c r="S398" s="41"/>
      <c r="T398" s="5"/>
      <c r="U398" s="5"/>
      <c r="V398" s="5"/>
    </row>
    <row r="399" spans="1:22" x14ac:dyDescent="0.25">
      <c r="A399" s="48">
        <v>717</v>
      </c>
      <c r="B399" s="49" t="s">
        <v>422</v>
      </c>
      <c r="C399" s="50">
        <v>143.62337752644868</v>
      </c>
      <c r="D399" s="50">
        <v>137.49872299621583</v>
      </c>
      <c r="E399" s="50">
        <v>150.34167526000834</v>
      </c>
      <c r="F399" s="50">
        <v>141.73976475091368</v>
      </c>
      <c r="G399" s="50">
        <v>143.20236487215635</v>
      </c>
      <c r="H399" s="50">
        <v>150.63118698202672</v>
      </c>
      <c r="I399" s="50">
        <v>156.27725662361112</v>
      </c>
      <c r="J399" s="50">
        <v>159.20702958058558</v>
      </c>
      <c r="K399" s="50">
        <v>153.95072778191417</v>
      </c>
      <c r="L399" s="50">
        <v>147.59753946563984</v>
      </c>
      <c r="M399" s="50">
        <v>151.7782301462382</v>
      </c>
      <c r="N399" s="50">
        <v>153.94399622063173</v>
      </c>
      <c r="O399" s="45">
        <v>141.35629211622097</v>
      </c>
      <c r="P399" s="40"/>
      <c r="Q399" s="44">
        <f t="shared" si="12"/>
        <v>141.73976475091368</v>
      </c>
      <c r="R399" s="45">
        <f t="shared" si="13"/>
        <v>159.20702958058558</v>
      </c>
      <c r="S399" s="41"/>
      <c r="T399" s="5"/>
      <c r="U399" s="5"/>
      <c r="V399" s="5"/>
    </row>
    <row r="400" spans="1:22" x14ac:dyDescent="0.25">
      <c r="A400" s="48">
        <v>720</v>
      </c>
      <c r="B400" s="49" t="s">
        <v>423</v>
      </c>
      <c r="C400" s="50">
        <v>117.57723106163012</v>
      </c>
      <c r="D400" s="50">
        <v>116.82018632017378</v>
      </c>
      <c r="E400" s="50">
        <v>126.96602916332958</v>
      </c>
      <c r="F400" s="50">
        <v>122.59543886502624</v>
      </c>
      <c r="G400" s="50">
        <v>110.80997283012411</v>
      </c>
      <c r="H400" s="50">
        <v>124.15108514147144</v>
      </c>
      <c r="I400" s="50">
        <v>128.07128055912099</v>
      </c>
      <c r="J400" s="50">
        <v>118.244011391309</v>
      </c>
      <c r="K400" s="50">
        <v>121.15957630468614</v>
      </c>
      <c r="L400" s="50">
        <v>121.56865433856687</v>
      </c>
      <c r="M400" s="50">
        <v>122.78242042662615</v>
      </c>
      <c r="N400" s="50">
        <v>119.32602782306634</v>
      </c>
      <c r="O400" s="45">
        <v>116.37995970327786</v>
      </c>
      <c r="P400" s="40"/>
      <c r="Q400" s="44">
        <f t="shared" si="12"/>
        <v>110.80997283012411</v>
      </c>
      <c r="R400" s="45">
        <f t="shared" si="13"/>
        <v>128.07128055912099</v>
      </c>
      <c r="S400" s="41"/>
      <c r="T400" s="5"/>
      <c r="U400" s="5"/>
      <c r="V400" s="5"/>
    </row>
    <row r="401" spans="1:22" x14ac:dyDescent="0.25">
      <c r="A401" s="48">
        <v>725</v>
      </c>
      <c r="B401" s="49" t="s">
        <v>424</v>
      </c>
      <c r="C401" s="50">
        <v>136.94014659062034</v>
      </c>
      <c r="D401" s="50">
        <v>133.54696821791859</v>
      </c>
      <c r="E401" s="50">
        <v>137.94289591649755</v>
      </c>
      <c r="F401" s="50">
        <v>135.70610515878857</v>
      </c>
      <c r="G401" s="50">
        <v>139.57668995287787</v>
      </c>
      <c r="H401" s="50">
        <v>138.54057851707512</v>
      </c>
      <c r="I401" s="50">
        <v>142.29217445457763</v>
      </c>
      <c r="J401" s="50">
        <v>143.96051654476636</v>
      </c>
      <c r="K401" s="50">
        <v>122.28056024310632</v>
      </c>
      <c r="L401" s="50">
        <v>128.69534004474232</v>
      </c>
      <c r="M401" s="50">
        <v>132.81431378588152</v>
      </c>
      <c r="N401" s="50">
        <v>131.99591702959947</v>
      </c>
      <c r="O401" s="45">
        <v>136.19187430358807</v>
      </c>
      <c r="P401" s="40"/>
      <c r="Q401" s="44">
        <f t="shared" si="12"/>
        <v>122.28056024310632</v>
      </c>
      <c r="R401" s="45">
        <f t="shared" si="13"/>
        <v>143.96051654476636</v>
      </c>
      <c r="S401" s="41"/>
      <c r="T401" s="5"/>
      <c r="U401" s="5"/>
      <c r="V401" s="5"/>
    </row>
    <row r="402" spans="1:22" x14ac:dyDescent="0.25">
      <c r="A402" s="48">
        <v>728</v>
      </c>
      <c r="B402" s="49" t="s">
        <v>425</v>
      </c>
      <c r="C402" s="50">
        <v>156.2784675352799</v>
      </c>
      <c r="D402" s="50">
        <v>154.62182450425524</v>
      </c>
      <c r="E402" s="50">
        <v>177.88446163183315</v>
      </c>
      <c r="F402" s="50">
        <v>169.91138859898425</v>
      </c>
      <c r="G402" s="50">
        <v>159.59715532451048</v>
      </c>
      <c r="H402" s="50">
        <v>155.80225829489802</v>
      </c>
      <c r="I402" s="50">
        <v>156.93063818218877</v>
      </c>
      <c r="J402" s="50">
        <v>158.43247623792786</v>
      </c>
      <c r="K402" s="50">
        <v>143.51088248497288</v>
      </c>
      <c r="L402" s="50">
        <v>112.79663789968846</v>
      </c>
      <c r="M402" s="50">
        <v>173.15671396613271</v>
      </c>
      <c r="N402" s="50">
        <v>205.62527807853348</v>
      </c>
      <c r="O402" s="45">
        <v>232.52485411098894</v>
      </c>
      <c r="P402" s="40"/>
      <c r="Q402" s="44">
        <f t="shared" si="12"/>
        <v>112.79663789968846</v>
      </c>
      <c r="R402" s="45">
        <f t="shared" si="13"/>
        <v>205.62527807853348</v>
      </c>
      <c r="S402" s="41"/>
      <c r="T402" s="5"/>
      <c r="U402" s="5"/>
      <c r="V402" s="5"/>
    </row>
    <row r="403" spans="1:22" x14ac:dyDescent="0.25">
      <c r="A403" s="48">
        <v>730</v>
      </c>
      <c r="B403" s="49" t="s">
        <v>426</v>
      </c>
      <c r="C403" s="50">
        <v>121.80472562350748</v>
      </c>
      <c r="D403" s="50">
        <v>119.24361610891852</v>
      </c>
      <c r="E403" s="50">
        <v>124.39549371597801</v>
      </c>
      <c r="F403" s="50">
        <v>119.5316197887071</v>
      </c>
      <c r="G403" s="50">
        <v>120.29529650668005</v>
      </c>
      <c r="H403" s="50">
        <v>120.01955553609587</v>
      </c>
      <c r="I403" s="50">
        <v>123.10268329115632</v>
      </c>
      <c r="J403" s="50">
        <v>125.6144354668979</v>
      </c>
      <c r="K403" s="50">
        <v>129.91612049570264</v>
      </c>
      <c r="L403" s="50">
        <v>134.95709830822258</v>
      </c>
      <c r="M403" s="50">
        <v>131.3954524073751</v>
      </c>
      <c r="N403" s="50">
        <v>131.07578306304183</v>
      </c>
      <c r="O403" s="45">
        <v>138.21435986631141</v>
      </c>
      <c r="P403" s="40"/>
      <c r="Q403" s="44">
        <f t="shared" si="12"/>
        <v>119.5316197887071</v>
      </c>
      <c r="R403" s="45">
        <f t="shared" si="13"/>
        <v>134.95709830822258</v>
      </c>
      <c r="S403" s="41"/>
      <c r="T403" s="5"/>
      <c r="U403" s="5"/>
      <c r="V403" s="5"/>
    </row>
    <row r="404" spans="1:22" x14ac:dyDescent="0.25">
      <c r="A404" s="48">
        <v>735</v>
      </c>
      <c r="B404" s="49" t="s">
        <v>427</v>
      </c>
      <c r="C404" s="50">
        <v>108.30452389678413</v>
      </c>
      <c r="D404" s="50">
        <v>107.00437785997539</v>
      </c>
      <c r="E404" s="50">
        <v>113.08110756976365</v>
      </c>
      <c r="F404" s="50">
        <v>111.29268391318841</v>
      </c>
      <c r="G404" s="50">
        <v>116.23776716215089</v>
      </c>
      <c r="H404" s="50">
        <v>118.95363519217186</v>
      </c>
      <c r="I404" s="50">
        <v>123.6310122644766</v>
      </c>
      <c r="J404" s="50">
        <v>128.6391128057698</v>
      </c>
      <c r="K404" s="50">
        <v>135.21562014634739</v>
      </c>
      <c r="L404" s="50">
        <v>140.01825643646589</v>
      </c>
      <c r="M404" s="50">
        <v>141.55470764931059</v>
      </c>
      <c r="N404" s="50">
        <v>139.0346410490051</v>
      </c>
      <c r="O404" s="45">
        <v>140.64022342341829</v>
      </c>
      <c r="P404" s="40"/>
      <c r="Q404" s="44">
        <f t="shared" si="12"/>
        <v>111.29268391318841</v>
      </c>
      <c r="R404" s="45">
        <f t="shared" si="13"/>
        <v>141.55470764931059</v>
      </c>
      <c r="S404" s="41"/>
      <c r="T404" s="5"/>
      <c r="U404" s="5"/>
      <c r="V404" s="5"/>
    </row>
    <row r="405" spans="1:22" x14ac:dyDescent="0.25">
      <c r="A405" s="48">
        <v>740</v>
      </c>
      <c r="B405" s="49" t="s">
        <v>428</v>
      </c>
      <c r="C405" s="50">
        <v>138.49365293331402</v>
      </c>
      <c r="D405" s="50">
        <v>138.20368764602907</v>
      </c>
      <c r="E405" s="50">
        <v>150.51942666131396</v>
      </c>
      <c r="F405" s="50">
        <v>148.06252036939901</v>
      </c>
      <c r="G405" s="50">
        <v>147.76278435706971</v>
      </c>
      <c r="H405" s="50">
        <v>137.82853386429721</v>
      </c>
      <c r="I405" s="50">
        <v>138.65051191256615</v>
      </c>
      <c r="J405" s="50">
        <v>134.4277275953612</v>
      </c>
      <c r="K405" s="50">
        <v>139.77760576195175</v>
      </c>
      <c r="L405" s="50">
        <v>140.68150743017191</v>
      </c>
      <c r="M405" s="50">
        <v>141.09999693975161</v>
      </c>
      <c r="N405" s="50">
        <v>145.7454636226667</v>
      </c>
      <c r="O405" s="45">
        <v>150.12729751607631</v>
      </c>
      <c r="P405" s="40"/>
      <c r="Q405" s="44">
        <f t="shared" si="12"/>
        <v>134.4277275953612</v>
      </c>
      <c r="R405" s="45">
        <f t="shared" si="13"/>
        <v>150.51942666131396</v>
      </c>
      <c r="S405" s="41"/>
      <c r="T405" s="5"/>
      <c r="U405" s="5"/>
      <c r="V405" s="5"/>
    </row>
    <row r="406" spans="1:22" x14ac:dyDescent="0.25">
      <c r="A406" s="48">
        <v>745</v>
      </c>
      <c r="B406" s="49" t="s">
        <v>429</v>
      </c>
      <c r="C406" s="50">
        <v>118.8334115228419</v>
      </c>
      <c r="D406" s="50">
        <v>114.31517736125312</v>
      </c>
      <c r="E406" s="50">
        <v>119.06149199233352</v>
      </c>
      <c r="F406" s="50">
        <v>120.05100037737463</v>
      </c>
      <c r="G406" s="50">
        <v>122.39879604917611</v>
      </c>
      <c r="H406" s="50">
        <v>129.63927235731342</v>
      </c>
      <c r="I406" s="50">
        <v>131.50168159924408</v>
      </c>
      <c r="J406" s="50">
        <v>135.67542095629392</v>
      </c>
      <c r="K406" s="50">
        <v>145.72404586918148</v>
      </c>
      <c r="L406" s="50">
        <v>145.4817234472099</v>
      </c>
      <c r="M406" s="50">
        <v>145.68134397781691</v>
      </c>
      <c r="N406" s="50">
        <v>144.5719996268092</v>
      </c>
      <c r="O406" s="45">
        <v>143.20477611899221</v>
      </c>
      <c r="P406" s="40"/>
      <c r="Q406" s="44">
        <f t="shared" si="12"/>
        <v>119.06149199233352</v>
      </c>
      <c r="R406" s="45">
        <f t="shared" si="13"/>
        <v>145.72404586918148</v>
      </c>
      <c r="S406" s="41"/>
      <c r="T406" s="5"/>
      <c r="U406" s="5"/>
      <c r="V406" s="5"/>
    </row>
    <row r="407" spans="1:22" x14ac:dyDescent="0.25">
      <c r="A407" s="48">
        <v>750</v>
      </c>
      <c r="B407" s="49" t="s">
        <v>430</v>
      </c>
      <c r="C407" s="50">
        <v>147.37595208672735</v>
      </c>
      <c r="D407" s="50">
        <v>144.74565133538712</v>
      </c>
      <c r="E407" s="50">
        <v>145.07047851261464</v>
      </c>
      <c r="F407" s="50">
        <v>151.04367395871265</v>
      </c>
      <c r="G407" s="50">
        <v>141.23287646810763</v>
      </c>
      <c r="H407" s="50">
        <v>155.22045922938415</v>
      </c>
      <c r="I407" s="50">
        <v>166.66787308848708</v>
      </c>
      <c r="J407" s="50">
        <v>149.3944531554292</v>
      </c>
      <c r="K407" s="50">
        <v>149.3944531554292</v>
      </c>
      <c r="L407" s="50">
        <v>172.73459178553051</v>
      </c>
      <c r="M407" s="50">
        <v>172.45813965723173</v>
      </c>
      <c r="N407" s="50">
        <v>164.55317459425112</v>
      </c>
      <c r="O407" s="45">
        <v>163.31602890340304</v>
      </c>
      <c r="P407" s="40"/>
      <c r="Q407" s="44">
        <f t="shared" si="12"/>
        <v>141.23287646810763</v>
      </c>
      <c r="R407" s="45">
        <f t="shared" si="13"/>
        <v>172.73459178553051</v>
      </c>
      <c r="S407" s="41"/>
      <c r="T407" s="5"/>
      <c r="U407" s="5"/>
      <c r="V407" s="5"/>
    </row>
    <row r="408" spans="1:22" x14ac:dyDescent="0.25">
      <c r="A408" s="48">
        <v>753</v>
      </c>
      <c r="B408" s="49" t="s">
        <v>431</v>
      </c>
      <c r="C408" s="50">
        <v>115.169824769972</v>
      </c>
      <c r="D408" s="50">
        <v>112.78692518653226</v>
      </c>
      <c r="E408" s="50">
        <v>127.5417188201678</v>
      </c>
      <c r="F408" s="50">
        <v>114.27439788218589</v>
      </c>
      <c r="G408" s="50">
        <v>122.10708216060517</v>
      </c>
      <c r="H408" s="50">
        <v>123.54935741439759</v>
      </c>
      <c r="I408" s="50">
        <v>130.15137517302372</v>
      </c>
      <c r="J408" s="50">
        <v>127.90957990684957</v>
      </c>
      <c r="K408" s="50">
        <v>131.30532211861538</v>
      </c>
      <c r="L408" s="50">
        <v>139.0691854868567</v>
      </c>
      <c r="M408" s="50">
        <v>137.92283550507793</v>
      </c>
      <c r="N408" s="50">
        <v>141.16535534409664</v>
      </c>
      <c r="O408" s="45">
        <v>141.30491142906422</v>
      </c>
      <c r="P408" s="40"/>
      <c r="Q408" s="44">
        <f t="shared" si="12"/>
        <v>114.27439788218589</v>
      </c>
      <c r="R408" s="45">
        <f t="shared" si="13"/>
        <v>141.16535534409664</v>
      </c>
      <c r="S408" s="41"/>
      <c r="T408" s="5"/>
      <c r="U408" s="5"/>
      <c r="V408" s="5"/>
    </row>
    <row r="409" spans="1:22" x14ac:dyDescent="0.25">
      <c r="A409" s="48">
        <v>755</v>
      </c>
      <c r="B409" s="49" t="s">
        <v>432</v>
      </c>
      <c r="C409" s="50">
        <v>128.82619174193059</v>
      </c>
      <c r="D409" s="50">
        <v>126.36465955959633</v>
      </c>
      <c r="E409" s="50">
        <v>136.51455357636721</v>
      </c>
      <c r="F409" s="50">
        <v>124.99377618714821</v>
      </c>
      <c r="G409" s="50">
        <v>115.53993092695643</v>
      </c>
      <c r="H409" s="50">
        <v>118.85277126408664</v>
      </c>
      <c r="I409" s="50">
        <v>125.22684314715866</v>
      </c>
      <c r="J409" s="50">
        <v>136.35620973550044</v>
      </c>
      <c r="K409" s="50">
        <v>138.36010267658554</v>
      </c>
      <c r="L409" s="50">
        <v>143.15551659593496</v>
      </c>
      <c r="M409" s="50">
        <v>141.80649945414353</v>
      </c>
      <c r="N409" s="50">
        <v>149.83318451417597</v>
      </c>
      <c r="O409" s="45">
        <v>147.29205870265125</v>
      </c>
      <c r="P409" s="40"/>
      <c r="Q409" s="44">
        <f t="shared" si="12"/>
        <v>115.53993092695643</v>
      </c>
      <c r="R409" s="45">
        <f t="shared" si="13"/>
        <v>149.83318451417597</v>
      </c>
      <c r="S409" s="41"/>
      <c r="T409" s="5"/>
      <c r="U409" s="5"/>
      <c r="V409" s="5"/>
    </row>
    <row r="410" spans="1:22" x14ac:dyDescent="0.25">
      <c r="A410" s="48">
        <v>760</v>
      </c>
      <c r="B410" s="49" t="s">
        <v>433</v>
      </c>
      <c r="C410" s="50">
        <v>117.05335880797998</v>
      </c>
      <c r="D410" s="50">
        <v>111.0678283780175</v>
      </c>
      <c r="E410" s="50">
        <v>113.70848347267615</v>
      </c>
      <c r="F410" s="50">
        <v>107.53862357456592</v>
      </c>
      <c r="G410" s="50">
        <v>106.02175461722368</v>
      </c>
      <c r="H410" s="50">
        <v>104.42901521643438</v>
      </c>
      <c r="I410" s="50">
        <v>108.79259130600984</v>
      </c>
      <c r="J410" s="50">
        <v>106.46912630151566</v>
      </c>
      <c r="K410" s="50">
        <v>115.50117273532265</v>
      </c>
      <c r="L410" s="50">
        <v>119.60618068336035</v>
      </c>
      <c r="M410" s="50">
        <v>119.40243788150457</v>
      </c>
      <c r="N410" s="50">
        <v>122.81000585236414</v>
      </c>
      <c r="O410" s="45">
        <v>125.43010912232798</v>
      </c>
      <c r="P410" s="40"/>
      <c r="Q410" s="44">
        <f t="shared" si="12"/>
        <v>104.42901521643438</v>
      </c>
      <c r="R410" s="45">
        <f t="shared" si="13"/>
        <v>122.81000585236414</v>
      </c>
      <c r="S410" s="41"/>
      <c r="T410" s="5"/>
      <c r="U410" s="5"/>
      <c r="V410" s="5"/>
    </row>
    <row r="411" spans="1:22" x14ac:dyDescent="0.25">
      <c r="A411" s="48">
        <v>763</v>
      </c>
      <c r="B411" s="49" t="s">
        <v>434</v>
      </c>
      <c r="C411" s="50"/>
      <c r="D411" s="50"/>
      <c r="E411" s="50"/>
      <c r="F411" s="50">
        <v>133.27165844108657</v>
      </c>
      <c r="G411" s="50">
        <v>122.51236864563877</v>
      </c>
      <c r="H411" s="50">
        <v>121.14483268688355</v>
      </c>
      <c r="I411" s="50">
        <v>124.86599828419018</v>
      </c>
      <c r="J411" s="50">
        <v>130.58605654629923</v>
      </c>
      <c r="K411" s="50">
        <v>130.33547488089269</v>
      </c>
      <c r="L411" s="50">
        <v>126.02151152764829</v>
      </c>
      <c r="M411" s="50">
        <v>123.3912797920871</v>
      </c>
      <c r="N411" s="50">
        <v>120.29903302493923</v>
      </c>
      <c r="O411" s="45">
        <v>122.43218592477028</v>
      </c>
      <c r="P411" s="40"/>
      <c r="Q411" s="44">
        <f t="shared" si="12"/>
        <v>120.29903302493923</v>
      </c>
      <c r="R411" s="45">
        <f t="shared" si="13"/>
        <v>133.27165844108657</v>
      </c>
      <c r="S411" s="41"/>
      <c r="T411" s="5"/>
      <c r="U411" s="5"/>
      <c r="V411" s="5"/>
    </row>
    <row r="412" spans="1:22" x14ac:dyDescent="0.25">
      <c r="A412" s="48">
        <v>765</v>
      </c>
      <c r="B412" s="49" t="s">
        <v>435</v>
      </c>
      <c r="C412" s="50">
        <v>146.78967019111869</v>
      </c>
      <c r="D412" s="50">
        <v>150.88578318585681</v>
      </c>
      <c r="E412" s="50">
        <v>151.50357381238791</v>
      </c>
      <c r="F412" s="50">
        <v>170.39984073382064</v>
      </c>
      <c r="G412" s="50">
        <v>169.68449906906426</v>
      </c>
      <c r="H412" s="50">
        <v>172.76960902609986</v>
      </c>
      <c r="I412" s="50">
        <v>177.38433942466085</v>
      </c>
      <c r="J412" s="50">
        <v>181.0055923088143</v>
      </c>
      <c r="K412" s="50">
        <v>182.99299811604388</v>
      </c>
      <c r="L412" s="50">
        <v>192.96871977589416</v>
      </c>
      <c r="M412" s="50">
        <v>204.21203171133507</v>
      </c>
      <c r="N412" s="50">
        <v>185.28464609809171</v>
      </c>
      <c r="O412" s="45">
        <v>201.95755723366631</v>
      </c>
      <c r="P412" s="40"/>
      <c r="Q412" s="44">
        <f t="shared" si="12"/>
        <v>151.50357381238791</v>
      </c>
      <c r="R412" s="45">
        <f t="shared" si="13"/>
        <v>204.21203171133507</v>
      </c>
      <c r="S412" s="41"/>
      <c r="T412" s="5"/>
      <c r="U412" s="5"/>
      <c r="V412" s="5"/>
    </row>
    <row r="413" spans="1:22" x14ac:dyDescent="0.25">
      <c r="A413" s="48">
        <v>766</v>
      </c>
      <c r="B413" s="49" t="s">
        <v>436</v>
      </c>
      <c r="C413" s="50">
        <v>112.4512461836853</v>
      </c>
      <c r="D413" s="50">
        <v>111.38508296992656</v>
      </c>
      <c r="E413" s="50">
        <v>115.76434785069902</v>
      </c>
      <c r="F413" s="50">
        <v>116.11638037440741</v>
      </c>
      <c r="G413" s="50">
        <v>115.19716592692626</v>
      </c>
      <c r="H413" s="50">
        <v>117.56302676711718</v>
      </c>
      <c r="I413" s="50">
        <v>121.99112643341607</v>
      </c>
      <c r="J413" s="50">
        <v>127.49509313904906</v>
      </c>
      <c r="K413" s="50">
        <v>130.63952623717256</v>
      </c>
      <c r="L413" s="50">
        <v>134.91272861427555</v>
      </c>
      <c r="M413" s="50">
        <v>131.91701311980754</v>
      </c>
      <c r="N413" s="50">
        <v>133.37581741615733</v>
      </c>
      <c r="O413" s="45">
        <v>130.13748950878031</v>
      </c>
      <c r="P413" s="40"/>
      <c r="Q413" s="44">
        <f t="shared" si="12"/>
        <v>115.19716592692626</v>
      </c>
      <c r="R413" s="45">
        <f t="shared" si="13"/>
        <v>134.91272861427555</v>
      </c>
      <c r="S413" s="41"/>
      <c r="T413" s="5"/>
      <c r="U413" s="5"/>
      <c r="V413" s="5"/>
    </row>
    <row r="414" spans="1:22" x14ac:dyDescent="0.25">
      <c r="A414" s="48">
        <v>767</v>
      </c>
      <c r="B414" s="53" t="s">
        <v>437</v>
      </c>
      <c r="C414" s="50">
        <v>110.45748980447567</v>
      </c>
      <c r="D414" s="50">
        <v>110.41217406389121</v>
      </c>
      <c r="E414" s="50">
        <v>118.01527721832031</v>
      </c>
      <c r="F414" s="50">
        <v>108.35705172716352</v>
      </c>
      <c r="G414" s="50">
        <v>110.00679804859121</v>
      </c>
      <c r="H414" s="50">
        <v>104.98470859836375</v>
      </c>
      <c r="I414" s="50">
        <v>105.12988504703699</v>
      </c>
      <c r="J414" s="50">
        <v>108.70593234366078</v>
      </c>
      <c r="K414" s="50">
        <v>114.30488776440907</v>
      </c>
      <c r="L414" s="50">
        <v>123.08968575273136</v>
      </c>
      <c r="M414" s="50">
        <v>122.08443297742188</v>
      </c>
      <c r="N414" s="50">
        <v>125.27897765036296</v>
      </c>
      <c r="O414" s="45">
        <v>124.41633041868982</v>
      </c>
      <c r="P414" s="40"/>
      <c r="Q414" s="44">
        <f t="shared" si="12"/>
        <v>104.98470859836375</v>
      </c>
      <c r="R414" s="45">
        <f t="shared" si="13"/>
        <v>125.27897765036296</v>
      </c>
      <c r="S414" s="41"/>
      <c r="T414" s="5"/>
      <c r="U414" s="5"/>
      <c r="V414" s="5"/>
    </row>
    <row r="415" spans="1:22" x14ac:dyDescent="0.25">
      <c r="A415" s="48">
        <v>770</v>
      </c>
      <c r="B415" s="49" t="s">
        <v>438</v>
      </c>
      <c r="C415" s="50">
        <v>113.85313805547297</v>
      </c>
      <c r="D415" s="50">
        <v>111.19760399779035</v>
      </c>
      <c r="E415" s="50">
        <v>118.28044702668406</v>
      </c>
      <c r="F415" s="50">
        <v>114.91959314247285</v>
      </c>
      <c r="G415" s="50">
        <v>114.60301072051836</v>
      </c>
      <c r="H415" s="50">
        <v>106.8427022549471</v>
      </c>
      <c r="I415" s="50">
        <v>111.02500993107299</v>
      </c>
      <c r="J415" s="50">
        <v>108.52700294704934</v>
      </c>
      <c r="K415" s="50">
        <v>111.36149336436991</v>
      </c>
      <c r="L415" s="50">
        <v>115.59240736560277</v>
      </c>
      <c r="M415" s="50">
        <v>117.82677072677781</v>
      </c>
      <c r="N415" s="50">
        <v>114.80809809011939</v>
      </c>
      <c r="O415" s="45">
        <v>115.52844246402969</v>
      </c>
      <c r="P415" s="40"/>
      <c r="Q415" s="44">
        <f t="shared" si="12"/>
        <v>106.8427022549471</v>
      </c>
      <c r="R415" s="45">
        <f t="shared" si="13"/>
        <v>118.28044702668406</v>
      </c>
      <c r="S415" s="41"/>
      <c r="T415" s="5"/>
      <c r="U415" s="5"/>
      <c r="V415" s="5"/>
    </row>
    <row r="416" spans="1:22" x14ac:dyDescent="0.25">
      <c r="A416" s="48">
        <v>773</v>
      </c>
      <c r="B416" s="49" t="s">
        <v>439</v>
      </c>
      <c r="C416" s="50">
        <v>115.96542392204879</v>
      </c>
      <c r="D416" s="50">
        <v>112.42180854679233</v>
      </c>
      <c r="E416" s="50">
        <v>117.31630983054102</v>
      </c>
      <c r="F416" s="50">
        <v>118.34825174421843</v>
      </c>
      <c r="G416" s="50">
        <v>120.99920927096126</v>
      </c>
      <c r="H416" s="50">
        <v>123.66404951614382</v>
      </c>
      <c r="I416" s="50">
        <v>130.49661520585104</v>
      </c>
      <c r="J416" s="50">
        <v>133.49842880829087</v>
      </c>
      <c r="K416" s="50">
        <v>138.78395176044552</v>
      </c>
      <c r="L416" s="50">
        <v>146.5328677475953</v>
      </c>
      <c r="M416" s="50">
        <v>142.46130009328303</v>
      </c>
      <c r="N416" s="50">
        <v>150.35599800105774</v>
      </c>
      <c r="O416" s="45">
        <v>153.3334697418253</v>
      </c>
      <c r="P416" s="40"/>
      <c r="Q416" s="44">
        <f t="shared" si="12"/>
        <v>117.31630983054102</v>
      </c>
      <c r="R416" s="45">
        <f t="shared" si="13"/>
        <v>150.35599800105774</v>
      </c>
      <c r="S416" s="41"/>
      <c r="T416" s="5"/>
      <c r="U416" s="5"/>
      <c r="V416" s="5"/>
    </row>
    <row r="417" spans="1:22" x14ac:dyDescent="0.25">
      <c r="A417" s="48">
        <v>774</v>
      </c>
      <c r="B417" s="49" t="s">
        <v>440</v>
      </c>
      <c r="C417" s="50">
        <v>282.83206821376547</v>
      </c>
      <c r="D417" s="50">
        <v>277.14977172757204</v>
      </c>
      <c r="E417" s="50">
        <v>279.87130870522179</v>
      </c>
      <c r="F417" s="50">
        <v>281.24868727496192</v>
      </c>
      <c r="G417" s="50">
        <v>298.5286427639503</v>
      </c>
      <c r="H417" s="50">
        <v>311.095262314916</v>
      </c>
      <c r="I417" s="50">
        <v>319.49603206915958</v>
      </c>
      <c r="J417" s="50">
        <v>303.83560266103922</v>
      </c>
      <c r="K417" s="50">
        <v>308.65660282080694</v>
      </c>
      <c r="L417" s="50">
        <v>308.65660282080694</v>
      </c>
      <c r="M417" s="50">
        <v>290.98960870838016</v>
      </c>
      <c r="N417" s="50">
        <v>268.06181252102294</v>
      </c>
      <c r="O417" s="45">
        <v>274.51298939652162</v>
      </c>
      <c r="P417" s="40"/>
      <c r="Q417" s="44">
        <f t="shared" si="12"/>
        <v>268.06181252102294</v>
      </c>
      <c r="R417" s="45">
        <f t="shared" si="13"/>
        <v>319.49603206915958</v>
      </c>
      <c r="S417" s="41"/>
      <c r="T417" s="5"/>
      <c r="U417" s="5"/>
      <c r="V417" s="5"/>
    </row>
    <row r="418" spans="1:22" x14ac:dyDescent="0.25">
      <c r="A418" s="48">
        <v>775</v>
      </c>
      <c r="B418" s="49" t="s">
        <v>441</v>
      </c>
      <c r="C418" s="50">
        <v>112.77835191684204</v>
      </c>
      <c r="D418" s="50">
        <v>107.71518924002284</v>
      </c>
      <c r="E418" s="50">
        <v>113.63083724035943</v>
      </c>
      <c r="F418" s="50">
        <v>111.39027398402719</v>
      </c>
      <c r="G418" s="50">
        <v>111.67723390388382</v>
      </c>
      <c r="H418" s="50">
        <v>111.29081486086936</v>
      </c>
      <c r="I418" s="50">
        <v>113.35734943369819</v>
      </c>
      <c r="J418" s="50">
        <v>109.11327878277073</v>
      </c>
      <c r="K418" s="50">
        <v>118.07462054758699</v>
      </c>
      <c r="L418" s="50">
        <v>118.96639274842771</v>
      </c>
      <c r="M418" s="50">
        <v>121.37820856338506</v>
      </c>
      <c r="N418" s="50">
        <v>121.659548372825</v>
      </c>
      <c r="O418" s="45">
        <v>123.75916440445769</v>
      </c>
      <c r="P418" s="40"/>
      <c r="Q418" s="44">
        <f t="shared" si="12"/>
        <v>109.11327878277073</v>
      </c>
      <c r="R418" s="45">
        <f t="shared" si="13"/>
        <v>121.659548372825</v>
      </c>
      <c r="S418" s="41"/>
      <c r="T418" s="5"/>
      <c r="U418" s="5"/>
      <c r="V418" s="5"/>
    </row>
    <row r="419" spans="1:22" x14ac:dyDescent="0.25">
      <c r="A419" s="48">
        <v>778</v>
      </c>
      <c r="B419" s="49" t="s">
        <v>442</v>
      </c>
      <c r="C419" s="50">
        <v>105.40957184214739</v>
      </c>
      <c r="D419" s="50">
        <v>107.39845005958915</v>
      </c>
      <c r="E419" s="50">
        <v>113.51281223099656</v>
      </c>
      <c r="F419" s="50">
        <v>110.61048302226698</v>
      </c>
      <c r="G419" s="50">
        <v>109.34604302799329</v>
      </c>
      <c r="H419" s="50">
        <v>109.89016903467801</v>
      </c>
      <c r="I419" s="50">
        <v>106.1642981196336</v>
      </c>
      <c r="J419" s="50">
        <v>108.99508005584748</v>
      </c>
      <c r="K419" s="50">
        <v>108.41934561971085</v>
      </c>
      <c r="L419" s="50">
        <v>107.4794193702499</v>
      </c>
      <c r="M419" s="50">
        <v>114.26658525265061</v>
      </c>
      <c r="N419" s="50">
        <v>113.21599606248334</v>
      </c>
      <c r="O419" s="45">
        <v>112.21687607350303</v>
      </c>
      <c r="P419" s="40"/>
      <c r="Q419" s="44">
        <f t="shared" si="12"/>
        <v>106.1642981196336</v>
      </c>
      <c r="R419" s="45">
        <f t="shared" si="13"/>
        <v>114.26658525265061</v>
      </c>
      <c r="S419" s="41"/>
      <c r="T419" s="5"/>
      <c r="U419" s="5"/>
      <c r="V419" s="5"/>
    </row>
    <row r="420" spans="1:22" x14ac:dyDescent="0.25">
      <c r="A420" s="48">
        <v>780</v>
      </c>
      <c r="B420" s="49" t="s">
        <v>443</v>
      </c>
      <c r="C420" s="50">
        <v>109.76051024529366</v>
      </c>
      <c r="D420" s="50">
        <v>107.16177474578066</v>
      </c>
      <c r="E420" s="50">
        <v>107.59212284405322</v>
      </c>
      <c r="F420" s="50">
        <v>105.66793875823078</v>
      </c>
      <c r="G420" s="50">
        <v>105.00194322216147</v>
      </c>
      <c r="H420" s="50">
        <v>101.94710625621448</v>
      </c>
      <c r="I420" s="50">
        <v>108.78064982540579</v>
      </c>
      <c r="J420" s="50">
        <v>109.50348434188339</v>
      </c>
      <c r="K420" s="50">
        <v>112.23206685161371</v>
      </c>
      <c r="L420" s="50">
        <v>116.48238385131049</v>
      </c>
      <c r="M420" s="50">
        <v>118.3239381431252</v>
      </c>
      <c r="N420" s="50">
        <v>119.05136730706023</v>
      </c>
      <c r="O420" s="45">
        <v>123.94362285677339</v>
      </c>
      <c r="P420" s="40"/>
      <c r="Q420" s="44">
        <f t="shared" si="12"/>
        <v>101.94710625621448</v>
      </c>
      <c r="R420" s="45">
        <f t="shared" si="13"/>
        <v>119.05136730706023</v>
      </c>
      <c r="S420" s="41"/>
      <c r="T420" s="5"/>
      <c r="U420" s="5"/>
      <c r="V420" s="5"/>
    </row>
    <row r="421" spans="1:22" x14ac:dyDescent="0.25">
      <c r="A421" s="48">
        <v>801</v>
      </c>
      <c r="B421" s="49" t="s">
        <v>444</v>
      </c>
      <c r="C421" s="50">
        <v>116.62317917525556</v>
      </c>
      <c r="D421" s="50">
        <v>107.77347832297576</v>
      </c>
      <c r="E421" s="50">
        <v>108.50446313834392</v>
      </c>
      <c r="F421" s="50">
        <v>100</v>
      </c>
      <c r="G421" s="50">
        <v>101.63861535374245</v>
      </c>
      <c r="H421" s="50">
        <v>106.12082820103292</v>
      </c>
      <c r="I421" s="50">
        <v>105.45407291502529</v>
      </c>
      <c r="J421" s="50">
        <v>103.75563056585548</v>
      </c>
      <c r="K421" s="50">
        <v>108.28762706862933</v>
      </c>
      <c r="L421" s="50">
        <v>104.22376187471876</v>
      </c>
      <c r="M421" s="50">
        <v>137.53971004751858</v>
      </c>
      <c r="N421" s="50">
        <v>96.907529795717821</v>
      </c>
      <c r="O421" s="45">
        <v>103.28525442202728</v>
      </c>
      <c r="P421" s="40"/>
      <c r="Q421" s="44">
        <f t="shared" si="12"/>
        <v>96.907529795717821</v>
      </c>
      <c r="R421" s="45">
        <f t="shared" si="13"/>
        <v>137.53971004751858</v>
      </c>
      <c r="S421" s="41"/>
      <c r="T421" s="5"/>
      <c r="U421" s="5"/>
      <c r="V421" s="5"/>
    </row>
    <row r="422" spans="1:22" x14ac:dyDescent="0.25">
      <c r="A422" s="48">
        <v>805</v>
      </c>
      <c r="B422" s="49" t="s">
        <v>445</v>
      </c>
      <c r="C422" s="50">
        <v>110.99349745838656</v>
      </c>
      <c r="D422" s="50">
        <v>107.69927845666885</v>
      </c>
      <c r="E422" s="50">
        <v>107.405969257406</v>
      </c>
      <c r="F422" s="50">
        <v>105.26846864857653</v>
      </c>
      <c r="G422" s="50">
        <v>103.78621632255501</v>
      </c>
      <c r="H422" s="50">
        <v>104.65975083142899</v>
      </c>
      <c r="I422" s="50">
        <v>106.86982848896814</v>
      </c>
      <c r="J422" s="50">
        <v>106.02611938487902</v>
      </c>
      <c r="K422" s="50">
        <v>109.26903797950793</v>
      </c>
      <c r="L422" s="50">
        <v>109.77912784099533</v>
      </c>
      <c r="M422" s="50">
        <v>110.76490276574982</v>
      </c>
      <c r="N422" s="50">
        <v>109.32098960185421</v>
      </c>
      <c r="O422" s="45">
        <v>112.04934342175</v>
      </c>
      <c r="P422" s="40"/>
      <c r="Q422" s="44">
        <f t="shared" si="12"/>
        <v>103.78621632255501</v>
      </c>
      <c r="R422" s="45">
        <f t="shared" si="13"/>
        <v>110.76490276574982</v>
      </c>
      <c r="S422" s="41"/>
      <c r="T422" s="5"/>
      <c r="U422" s="5"/>
      <c r="V422" s="5"/>
    </row>
    <row r="423" spans="1:22" x14ac:dyDescent="0.25">
      <c r="A423" s="48">
        <v>806</v>
      </c>
      <c r="B423" s="49" t="s">
        <v>446</v>
      </c>
      <c r="C423" s="50">
        <v>119.42458499459822</v>
      </c>
      <c r="D423" s="50">
        <v>120.6991864617336</v>
      </c>
      <c r="E423" s="50">
        <v>127.08499051997862</v>
      </c>
      <c r="F423" s="50">
        <v>122.17460016852854</v>
      </c>
      <c r="G423" s="50">
        <v>121.74688577955691</v>
      </c>
      <c r="H423" s="50">
        <v>121.98860883428564</v>
      </c>
      <c r="I423" s="50">
        <v>117.03900300487078</v>
      </c>
      <c r="J423" s="50">
        <v>118.15921893771441</v>
      </c>
      <c r="K423" s="50">
        <v>118.48726539853129</v>
      </c>
      <c r="L423" s="50">
        <v>121.50842168860775</v>
      </c>
      <c r="M423" s="50">
        <v>120.7639697850796</v>
      </c>
      <c r="N423" s="50">
        <v>122.98185736481886</v>
      </c>
      <c r="O423" s="45">
        <v>121.07446832872984</v>
      </c>
      <c r="P423" s="40"/>
      <c r="Q423" s="44">
        <f t="shared" si="12"/>
        <v>117.03900300487078</v>
      </c>
      <c r="R423" s="45">
        <f t="shared" si="13"/>
        <v>127.08499051997862</v>
      </c>
      <c r="S423" s="41"/>
      <c r="T423" s="5"/>
      <c r="U423" s="5"/>
      <c r="V423" s="5"/>
    </row>
    <row r="424" spans="1:22" x14ac:dyDescent="0.25">
      <c r="A424" s="48">
        <v>810</v>
      </c>
      <c r="B424" s="49" t="s">
        <v>447</v>
      </c>
      <c r="C424" s="50">
        <v>103.25776006316482</v>
      </c>
      <c r="D424" s="50">
        <v>103.60786399380314</v>
      </c>
      <c r="E424" s="50">
        <v>105.80494451168676</v>
      </c>
      <c r="F424" s="50">
        <v>101.78296794797532</v>
      </c>
      <c r="G424" s="50">
        <v>100.08828481650622</v>
      </c>
      <c r="H424" s="50">
        <v>100.52837741747788</v>
      </c>
      <c r="I424" s="50">
        <v>102.46667347917145</v>
      </c>
      <c r="J424" s="50">
        <v>100.66595749579643</v>
      </c>
      <c r="K424" s="50">
        <v>102.96450499001189</v>
      </c>
      <c r="L424" s="50">
        <v>102.31113780964118</v>
      </c>
      <c r="M424" s="50">
        <v>101.41931376066269</v>
      </c>
      <c r="N424" s="50">
        <v>101.33485927371626</v>
      </c>
      <c r="O424" s="45">
        <v>104.37114878880985</v>
      </c>
      <c r="P424" s="40"/>
      <c r="Q424" s="44">
        <f t="shared" si="12"/>
        <v>100.08828481650622</v>
      </c>
      <c r="R424" s="45">
        <f t="shared" si="13"/>
        <v>105.80494451168676</v>
      </c>
      <c r="S424" s="41"/>
      <c r="T424" s="5"/>
      <c r="U424" s="5"/>
      <c r="V424" s="5"/>
    </row>
    <row r="425" spans="1:22" x14ac:dyDescent="0.25">
      <c r="A425" s="48">
        <v>815</v>
      </c>
      <c r="B425" s="49" t="s">
        <v>448</v>
      </c>
      <c r="C425" s="50">
        <v>106.50964079796348</v>
      </c>
      <c r="D425" s="50">
        <v>110.19806367330744</v>
      </c>
      <c r="E425" s="50">
        <v>118.30259733483028</v>
      </c>
      <c r="F425" s="50">
        <v>116.6711745425757</v>
      </c>
      <c r="G425" s="50">
        <v>120.00306683937035</v>
      </c>
      <c r="H425" s="50">
        <v>121.07550538481904</v>
      </c>
      <c r="I425" s="50">
        <v>124.26655640735775</v>
      </c>
      <c r="J425" s="50">
        <v>125.34958537962855</v>
      </c>
      <c r="K425" s="50">
        <v>131.58995340532843</v>
      </c>
      <c r="L425" s="50">
        <v>131.57072728063673</v>
      </c>
      <c r="M425" s="50">
        <v>135.02065728341586</v>
      </c>
      <c r="N425" s="50">
        <v>131.95674040464382</v>
      </c>
      <c r="O425" s="45">
        <v>120.53135697810824</v>
      </c>
      <c r="P425" s="40"/>
      <c r="Q425" s="44">
        <f t="shared" si="12"/>
        <v>116.6711745425757</v>
      </c>
      <c r="R425" s="45">
        <f t="shared" si="13"/>
        <v>135.02065728341586</v>
      </c>
      <c r="S425" s="41"/>
      <c r="T425" s="5"/>
      <c r="U425" s="5"/>
      <c r="V425" s="5"/>
    </row>
    <row r="426" spans="1:22" x14ac:dyDescent="0.25">
      <c r="A426" s="48">
        <v>817</v>
      </c>
      <c r="B426" s="49" t="s">
        <v>449</v>
      </c>
      <c r="C426" s="50"/>
      <c r="D426" s="50"/>
      <c r="E426" s="50"/>
      <c r="F426" s="50"/>
      <c r="G426" s="50"/>
      <c r="H426" s="50">
        <v>0</v>
      </c>
      <c r="I426" s="50">
        <v>99.984624397863996</v>
      </c>
      <c r="J426" s="50">
        <v>122.91953684169866</v>
      </c>
      <c r="K426" s="50">
        <v>111.29479304592911</v>
      </c>
      <c r="L426" s="50">
        <v>111.09191420733305</v>
      </c>
      <c r="M426" s="50">
        <v>109.35622986419283</v>
      </c>
      <c r="N426" s="50">
        <v>109.48088358192243</v>
      </c>
      <c r="O426" s="45">
        <v>100.64991220765927</v>
      </c>
      <c r="P426" s="40"/>
      <c r="Q426" s="44">
        <f t="shared" si="12"/>
        <v>0</v>
      </c>
      <c r="R426" s="45">
        <f t="shared" si="13"/>
        <v>122.91953684169866</v>
      </c>
      <c r="S426" s="41"/>
      <c r="T426" s="5"/>
      <c r="U426" s="5"/>
      <c r="V426" s="5"/>
    </row>
    <row r="427" spans="1:22" x14ac:dyDescent="0.25">
      <c r="A427" s="48">
        <v>818</v>
      </c>
      <c r="B427" s="49" t="s">
        <v>450</v>
      </c>
      <c r="C427" s="50">
        <v>127.52252829293759</v>
      </c>
      <c r="D427" s="50">
        <v>122.85955364293271</v>
      </c>
      <c r="E427" s="50">
        <v>127.3848506695867</v>
      </c>
      <c r="F427" s="50">
        <v>126.65055775388183</v>
      </c>
      <c r="G427" s="50">
        <v>121.71080191122694</v>
      </c>
      <c r="H427" s="50">
        <v>120.69877753439093</v>
      </c>
      <c r="I427" s="50">
        <v>124.65728592272679</v>
      </c>
      <c r="J427" s="50">
        <v>121.76929965467922</v>
      </c>
      <c r="K427" s="50">
        <v>120.15116064772941</v>
      </c>
      <c r="L427" s="50">
        <v>125.7924090736181</v>
      </c>
      <c r="M427" s="50">
        <v>124.49997329362135</v>
      </c>
      <c r="N427" s="50">
        <v>127.81084093343004</v>
      </c>
      <c r="O427" s="45">
        <v>120.47026106585321</v>
      </c>
      <c r="P427" s="40"/>
      <c r="Q427" s="44">
        <f t="shared" si="12"/>
        <v>120.15116064772941</v>
      </c>
      <c r="R427" s="45">
        <f t="shared" si="13"/>
        <v>127.81084093343004</v>
      </c>
      <c r="S427" s="41"/>
      <c r="T427" s="5"/>
      <c r="U427" s="5"/>
      <c r="V427" s="5"/>
    </row>
    <row r="428" spans="1:22" x14ac:dyDescent="0.25">
      <c r="A428" s="48">
        <v>821</v>
      </c>
      <c r="B428" s="49" t="s">
        <v>451</v>
      </c>
      <c r="C428" s="50">
        <v>102.47253839467854</v>
      </c>
      <c r="D428" s="50">
        <v>104.52319954920104</v>
      </c>
      <c r="E428" s="50">
        <v>108.60310463175749</v>
      </c>
      <c r="F428" s="50">
        <v>101.79138839225614</v>
      </c>
      <c r="G428" s="50">
        <v>102.47498153463025</v>
      </c>
      <c r="H428" s="50">
        <v>101.29253749354581</v>
      </c>
      <c r="I428" s="50">
        <v>102.67886750131066</v>
      </c>
      <c r="J428" s="50">
        <v>100.07105063439275</v>
      </c>
      <c r="K428" s="50">
        <v>102.01971857934065</v>
      </c>
      <c r="L428" s="50">
        <v>102.73473661737162</v>
      </c>
      <c r="M428" s="50">
        <v>102.37063035883995</v>
      </c>
      <c r="N428" s="50">
        <v>101.81074832603221</v>
      </c>
      <c r="O428" s="45">
        <v>104.66043965430309</v>
      </c>
      <c r="P428" s="40"/>
      <c r="Q428" s="44">
        <f t="shared" si="12"/>
        <v>100.07105063439275</v>
      </c>
      <c r="R428" s="45">
        <f t="shared" si="13"/>
        <v>108.60310463175749</v>
      </c>
      <c r="S428" s="41"/>
      <c r="T428" s="5"/>
      <c r="U428" s="5"/>
      <c r="V428" s="5"/>
    </row>
    <row r="429" spans="1:22" x14ac:dyDescent="0.25">
      <c r="A429" s="48">
        <v>823</v>
      </c>
      <c r="B429" s="49" t="s">
        <v>452</v>
      </c>
      <c r="C429" s="50">
        <v>111.15426340591216</v>
      </c>
      <c r="D429" s="50">
        <v>114.52129925020951</v>
      </c>
      <c r="E429" s="50">
        <v>115.11068199198688</v>
      </c>
      <c r="F429" s="50">
        <v>105.05687312453063</v>
      </c>
      <c r="G429" s="50">
        <v>103.23254194077312</v>
      </c>
      <c r="H429" s="50">
        <v>103.36676660556823</v>
      </c>
      <c r="I429" s="50">
        <v>100.14365571020886</v>
      </c>
      <c r="J429" s="50">
        <v>99.873394764556224</v>
      </c>
      <c r="K429" s="50">
        <v>101.66851860918784</v>
      </c>
      <c r="L429" s="50">
        <v>104.91924318226407</v>
      </c>
      <c r="M429" s="50">
        <v>101.28140683368132</v>
      </c>
      <c r="N429" s="50">
        <v>100.46355945312764</v>
      </c>
      <c r="O429" s="45">
        <v>101.3045849701011</v>
      </c>
      <c r="P429" s="40"/>
      <c r="Q429" s="44">
        <f t="shared" si="12"/>
        <v>99.873394764556224</v>
      </c>
      <c r="R429" s="45">
        <f t="shared" si="13"/>
        <v>115.11068199198688</v>
      </c>
      <c r="S429" s="41"/>
      <c r="T429" s="5"/>
      <c r="U429" s="5"/>
      <c r="V429" s="5"/>
    </row>
    <row r="430" spans="1:22" x14ac:dyDescent="0.25">
      <c r="A430" s="48">
        <v>825</v>
      </c>
      <c r="B430" s="49" t="s">
        <v>453</v>
      </c>
      <c r="C430" s="50">
        <v>103.07330208863496</v>
      </c>
      <c r="D430" s="50">
        <v>103.14762789704936</v>
      </c>
      <c r="E430" s="50">
        <v>103.99707413071586</v>
      </c>
      <c r="F430" s="50">
        <v>102.27131150052567</v>
      </c>
      <c r="G430" s="50">
        <v>101.00874488175845</v>
      </c>
      <c r="H430" s="50">
        <v>102.05793283733718</v>
      </c>
      <c r="I430" s="50">
        <v>102.39090264022033</v>
      </c>
      <c r="J430" s="50">
        <v>102.39012057023673</v>
      </c>
      <c r="K430" s="50">
        <v>102.29260793996417</v>
      </c>
      <c r="L430" s="50">
        <v>102.29616599502201</v>
      </c>
      <c r="M430" s="50">
        <v>101.31641986218629</v>
      </c>
      <c r="N430" s="50">
        <v>101.50225423981209</v>
      </c>
      <c r="O430" s="45">
        <v>101.68706176338038</v>
      </c>
      <c r="P430" s="40"/>
      <c r="Q430" s="44">
        <f t="shared" si="12"/>
        <v>101.00874488175845</v>
      </c>
      <c r="R430" s="45">
        <f t="shared" si="13"/>
        <v>103.99707413071586</v>
      </c>
      <c r="S430" s="41"/>
      <c r="T430" s="5"/>
      <c r="U430" s="5"/>
      <c r="V430" s="5"/>
    </row>
    <row r="431" spans="1:22" x14ac:dyDescent="0.25">
      <c r="A431" s="48">
        <v>828</v>
      </c>
      <c r="B431" s="49" t="s">
        <v>454</v>
      </c>
      <c r="C431" s="50">
        <v>103.70338921538132</v>
      </c>
      <c r="D431" s="50">
        <v>103.43980639865065</v>
      </c>
      <c r="E431" s="50">
        <v>102.19208781034436</v>
      </c>
      <c r="F431" s="50">
        <v>101.27821174921121</v>
      </c>
      <c r="G431" s="50">
        <v>100.79942177044042</v>
      </c>
      <c r="H431" s="50">
        <v>100.73472432023462</v>
      </c>
      <c r="I431" s="50">
        <v>101.05430850544144</v>
      </c>
      <c r="J431" s="50">
        <v>100.92718852075116</v>
      </c>
      <c r="K431" s="50">
        <v>101.44653710060001</v>
      </c>
      <c r="L431" s="50">
        <v>101.22638612810346</v>
      </c>
      <c r="M431" s="50">
        <v>100.11039286809125</v>
      </c>
      <c r="N431" s="50">
        <v>101.65806004618875</v>
      </c>
      <c r="O431" s="45">
        <v>100.52071024960286</v>
      </c>
      <c r="P431" s="40"/>
      <c r="Q431" s="44">
        <f t="shared" si="12"/>
        <v>100.11039286809125</v>
      </c>
      <c r="R431" s="45">
        <f t="shared" si="13"/>
        <v>102.19208781034436</v>
      </c>
      <c r="S431" s="41"/>
      <c r="T431" s="5"/>
      <c r="U431" s="5"/>
      <c r="V431" s="5"/>
    </row>
    <row r="432" spans="1:22" x14ac:dyDescent="0.25">
      <c r="A432" s="48">
        <v>829</v>
      </c>
      <c r="B432" s="49" t="s">
        <v>455</v>
      </c>
      <c r="C432" s="50">
        <v>149.34094458926978</v>
      </c>
      <c r="D432" s="50">
        <v>142.90585269799845</v>
      </c>
      <c r="E432" s="50">
        <v>141.16220302537607</v>
      </c>
      <c r="F432" s="50">
        <v>134.78546271753325</v>
      </c>
      <c r="G432" s="50">
        <v>132.09888745377484</v>
      </c>
      <c r="H432" s="50">
        <v>129.84167390285256</v>
      </c>
      <c r="I432" s="50">
        <v>134.40713127879263</v>
      </c>
      <c r="J432" s="50">
        <v>134.23949067713633</v>
      </c>
      <c r="K432" s="50">
        <v>137.88594379176533</v>
      </c>
      <c r="L432" s="50">
        <v>138.82225393055748</v>
      </c>
      <c r="M432" s="50">
        <v>134.29081564139713</v>
      </c>
      <c r="N432" s="50">
        <v>128.42009495239236</v>
      </c>
      <c r="O432" s="45">
        <v>124.71783501721964</v>
      </c>
      <c r="P432" s="40"/>
      <c r="Q432" s="44">
        <f t="shared" si="12"/>
        <v>128.42009495239236</v>
      </c>
      <c r="R432" s="45">
        <f t="shared" si="13"/>
        <v>141.16220302537607</v>
      </c>
      <c r="S432" s="41"/>
      <c r="T432" s="5"/>
      <c r="U432" s="5"/>
      <c r="V432" s="5"/>
    </row>
    <row r="433" spans="1:22" x14ac:dyDescent="0.25">
      <c r="A433" s="48">
        <v>830</v>
      </c>
      <c r="B433" s="49" t="s">
        <v>456</v>
      </c>
      <c r="C433" s="50">
        <v>163.60801929880253</v>
      </c>
      <c r="D433" s="50">
        <v>176.56441151028531</v>
      </c>
      <c r="E433" s="50">
        <v>162.90957896301455</v>
      </c>
      <c r="F433" s="50">
        <v>152.80273963164822</v>
      </c>
      <c r="G433" s="50">
        <v>155.38490693546746</v>
      </c>
      <c r="H433" s="50">
        <v>160.37941882011989</v>
      </c>
      <c r="I433" s="50">
        <v>148.25904009995307</v>
      </c>
      <c r="J433" s="50">
        <v>158.37212132196251</v>
      </c>
      <c r="K433" s="50">
        <v>128.97757594653606</v>
      </c>
      <c r="L433" s="50">
        <v>249.67798888305657</v>
      </c>
      <c r="M433" s="50">
        <v>158.03395113449889</v>
      </c>
      <c r="N433" s="50">
        <v>162.67939067180322</v>
      </c>
      <c r="O433" s="45">
        <v>135.01813058329742</v>
      </c>
      <c r="P433" s="40"/>
      <c r="Q433" s="44">
        <f t="shared" si="12"/>
        <v>128.97757594653606</v>
      </c>
      <c r="R433" s="45">
        <f t="shared" si="13"/>
        <v>249.67798888305657</v>
      </c>
      <c r="S433" s="41"/>
      <c r="T433" s="5"/>
      <c r="U433" s="5"/>
      <c r="V433" s="5"/>
    </row>
    <row r="434" spans="1:22" x14ac:dyDescent="0.25">
      <c r="A434" s="48">
        <v>832</v>
      </c>
      <c r="B434" s="49" t="s">
        <v>457</v>
      </c>
      <c r="C434" s="50">
        <v>105.9916235849923</v>
      </c>
      <c r="D434" s="50">
        <v>103.33270277225199</v>
      </c>
      <c r="E434" s="50">
        <v>103.57139179743969</v>
      </c>
      <c r="F434" s="50">
        <v>100.32850805457403</v>
      </c>
      <c r="G434" s="50">
        <v>100.1821517041779</v>
      </c>
      <c r="H434" s="50">
        <v>100.63075153433769</v>
      </c>
      <c r="I434" s="50">
        <v>101.22051306661801</v>
      </c>
      <c r="J434" s="50">
        <v>101.35626102265125</v>
      </c>
      <c r="K434" s="50">
        <v>99.907929064872391</v>
      </c>
      <c r="L434" s="50">
        <v>99.801459663477431</v>
      </c>
      <c r="M434" s="50">
        <v>100.78534825462739</v>
      </c>
      <c r="N434" s="50">
        <v>99.740233927771584</v>
      </c>
      <c r="O434" s="45">
        <v>101.13402167497804</v>
      </c>
      <c r="P434" s="40"/>
      <c r="Q434" s="44">
        <f t="shared" si="12"/>
        <v>99.740233927771584</v>
      </c>
      <c r="R434" s="45">
        <f t="shared" si="13"/>
        <v>103.57139179743969</v>
      </c>
      <c r="S434" s="41"/>
      <c r="T434" s="5"/>
      <c r="U434" s="5"/>
      <c r="V434" s="5"/>
    </row>
    <row r="435" spans="1:22" x14ac:dyDescent="0.25">
      <c r="A435" s="48">
        <v>851</v>
      </c>
      <c r="B435" s="49" t="s">
        <v>458</v>
      </c>
      <c r="C435" s="50">
        <v>103.46181706235743</v>
      </c>
      <c r="D435" s="50">
        <v>114.02930778599961</v>
      </c>
      <c r="E435" s="50">
        <v>104.39373158114226</v>
      </c>
      <c r="F435" s="50">
        <v>103.60970785262332</v>
      </c>
      <c r="G435" s="50">
        <v>105.88503884553948</v>
      </c>
      <c r="H435" s="50">
        <v>103.59977670990104</v>
      </c>
      <c r="I435" s="50">
        <v>104.09689377594282</v>
      </c>
      <c r="J435" s="50">
        <v>102.71492473955858</v>
      </c>
      <c r="K435" s="50">
        <v>107.31874184641245</v>
      </c>
      <c r="L435" s="50">
        <v>110.97051640739299</v>
      </c>
      <c r="M435" s="50">
        <v>109.7644749943528</v>
      </c>
      <c r="N435" s="50">
        <v>105.95798398051343</v>
      </c>
      <c r="O435" s="45">
        <v>105.95312887791803</v>
      </c>
      <c r="P435" s="40"/>
      <c r="Q435" s="44">
        <f t="shared" si="12"/>
        <v>102.71492473955858</v>
      </c>
      <c r="R435" s="45">
        <f t="shared" si="13"/>
        <v>110.97051640739299</v>
      </c>
      <c r="S435" s="41"/>
      <c r="T435" s="5"/>
      <c r="U435" s="5"/>
      <c r="V435" s="5"/>
    </row>
    <row r="436" spans="1:22" x14ac:dyDescent="0.25">
      <c r="A436" s="48">
        <v>852</v>
      </c>
      <c r="B436" s="49" t="s">
        <v>459</v>
      </c>
      <c r="C436" s="50">
        <v>106.44261939771582</v>
      </c>
      <c r="D436" s="50">
        <v>108.35229414802036</v>
      </c>
      <c r="E436" s="50">
        <v>104.70901667367704</v>
      </c>
      <c r="F436" s="50">
        <v>103.01334808784294</v>
      </c>
      <c r="G436" s="50">
        <v>103.54071693444527</v>
      </c>
      <c r="H436" s="50">
        <v>106.43081219720654</v>
      </c>
      <c r="I436" s="50">
        <v>105.02376982998184</v>
      </c>
      <c r="J436" s="50">
        <v>107.99573853569532</v>
      </c>
      <c r="K436" s="50">
        <v>113.76883013581578</v>
      </c>
      <c r="L436" s="50">
        <v>116.90596934465385</v>
      </c>
      <c r="M436" s="50">
        <v>108.48514043673354</v>
      </c>
      <c r="N436" s="50">
        <v>121.87534975640494</v>
      </c>
      <c r="O436" s="45">
        <v>121.57435187358381</v>
      </c>
      <c r="P436" s="40"/>
      <c r="Q436" s="44">
        <f t="shared" si="12"/>
        <v>103.01334808784294</v>
      </c>
      <c r="R436" s="45">
        <f t="shared" si="13"/>
        <v>121.87534975640494</v>
      </c>
      <c r="S436" s="41"/>
      <c r="T436" s="5"/>
      <c r="U436" s="5"/>
      <c r="V436" s="5"/>
    </row>
    <row r="437" spans="1:22" x14ac:dyDescent="0.25">
      <c r="A437" s="48">
        <v>853</v>
      </c>
      <c r="B437" s="49" t="s">
        <v>460</v>
      </c>
      <c r="C437" s="50">
        <v>107.62193098564161</v>
      </c>
      <c r="D437" s="50">
        <v>107.61982202612816</v>
      </c>
      <c r="E437" s="50">
        <v>105.66525096103322</v>
      </c>
      <c r="F437" s="50">
        <v>102.35813428413481</v>
      </c>
      <c r="G437" s="50">
        <v>100</v>
      </c>
      <c r="H437" s="50">
        <v>103.34309972239086</v>
      </c>
      <c r="I437" s="50">
        <v>105.35581881974791</v>
      </c>
      <c r="J437" s="50">
        <v>105.47972902073171</v>
      </c>
      <c r="K437" s="50">
        <v>108.11562799725618</v>
      </c>
      <c r="L437" s="50">
        <v>109.4616153533519</v>
      </c>
      <c r="M437" s="50">
        <v>105.67703998215585</v>
      </c>
      <c r="N437" s="50">
        <v>102.18686893380067</v>
      </c>
      <c r="O437" s="45">
        <v>102.61305995431051</v>
      </c>
      <c r="P437" s="40"/>
      <c r="Q437" s="44">
        <f t="shared" si="12"/>
        <v>100</v>
      </c>
      <c r="R437" s="45">
        <f t="shared" si="13"/>
        <v>109.4616153533519</v>
      </c>
      <c r="S437" s="41"/>
      <c r="T437" s="5"/>
      <c r="U437" s="5"/>
      <c r="V437" s="5"/>
    </row>
    <row r="438" spans="1:22" x14ac:dyDescent="0.25">
      <c r="A438" s="48">
        <v>855</v>
      </c>
      <c r="B438" s="49" t="s">
        <v>461</v>
      </c>
      <c r="C438" s="50">
        <v>104.89534320620224</v>
      </c>
      <c r="D438" s="50">
        <v>102.9200098577642</v>
      </c>
      <c r="E438" s="50">
        <v>107.20623493445692</v>
      </c>
      <c r="F438" s="50">
        <v>110.95586376867624</v>
      </c>
      <c r="G438" s="50">
        <v>106.82756480934319</v>
      </c>
      <c r="H438" s="50">
        <v>105.79728138709092</v>
      </c>
      <c r="I438" s="50">
        <v>129.56036355083222</v>
      </c>
      <c r="J438" s="50">
        <v>124.06480227859382</v>
      </c>
      <c r="K438" s="50">
        <v>118.31021139047711</v>
      </c>
      <c r="L438" s="50">
        <v>120.29289793817375</v>
      </c>
      <c r="M438" s="50">
        <v>125.39323679720124</v>
      </c>
      <c r="N438" s="50">
        <v>138.21150966139251</v>
      </c>
      <c r="O438" s="45">
        <v>141.29420468414133</v>
      </c>
      <c r="P438" s="40"/>
      <c r="Q438" s="44">
        <f t="shared" si="12"/>
        <v>105.79728138709092</v>
      </c>
      <c r="R438" s="45">
        <f t="shared" si="13"/>
        <v>138.21150966139251</v>
      </c>
      <c r="S438" s="41"/>
      <c r="T438" s="5"/>
      <c r="U438" s="5"/>
      <c r="V438" s="5"/>
    </row>
    <row r="439" spans="1:22" x14ac:dyDescent="0.25">
      <c r="A439" s="48">
        <v>860</v>
      </c>
      <c r="B439" s="49" t="s">
        <v>462</v>
      </c>
      <c r="C439" s="50">
        <v>123.47535571445418</v>
      </c>
      <c r="D439" s="50">
        <v>127.94776316160372</v>
      </c>
      <c r="E439" s="50">
        <v>128.81790739852485</v>
      </c>
      <c r="F439" s="50">
        <v>124.80878929085254</v>
      </c>
      <c r="G439" s="50">
        <v>122.01136207021599</v>
      </c>
      <c r="H439" s="50">
        <v>122.98791030836766</v>
      </c>
      <c r="I439" s="50">
        <v>131.17454441353362</v>
      </c>
      <c r="J439" s="50">
        <v>120.85098581956434</v>
      </c>
      <c r="K439" s="50">
        <v>128.8460329475914</v>
      </c>
      <c r="L439" s="50">
        <v>125.53164187758537</v>
      </c>
      <c r="M439" s="50">
        <v>126.54329094305913</v>
      </c>
      <c r="N439" s="50">
        <v>115.55344009554062</v>
      </c>
      <c r="O439" s="45">
        <v>116.99038955084316</v>
      </c>
      <c r="P439" s="40"/>
      <c r="Q439" s="44">
        <f t="shared" si="12"/>
        <v>115.55344009554062</v>
      </c>
      <c r="R439" s="45">
        <f t="shared" si="13"/>
        <v>131.17454441353362</v>
      </c>
      <c r="S439" s="41"/>
      <c r="T439" s="5"/>
      <c r="U439" s="5"/>
      <c r="V439" s="5">
        <v>0</v>
      </c>
    </row>
    <row r="440" spans="1:22" x14ac:dyDescent="0.25">
      <c r="A440" s="48">
        <v>871</v>
      </c>
      <c r="B440" s="49" t="s">
        <v>463</v>
      </c>
      <c r="C440" s="50">
        <v>121.47011153016697</v>
      </c>
      <c r="D440" s="50">
        <v>119.36894578521802</v>
      </c>
      <c r="E440" s="50">
        <v>121.17888115031678</v>
      </c>
      <c r="F440" s="50">
        <v>115.26100310492421</v>
      </c>
      <c r="G440" s="50">
        <v>114.56001656462827</v>
      </c>
      <c r="H440" s="50">
        <v>116.2597226234362</v>
      </c>
      <c r="I440" s="50">
        <v>119.02311914664772</v>
      </c>
      <c r="J440" s="50">
        <v>101.20130266152773</v>
      </c>
      <c r="K440" s="50">
        <v>127.15284316429327</v>
      </c>
      <c r="L440" s="50">
        <v>130.01805206673774</v>
      </c>
      <c r="M440" s="50">
        <v>131.01022333230927</v>
      </c>
      <c r="N440" s="50">
        <v>132.2224272617662</v>
      </c>
      <c r="O440" s="45">
        <v>138.03903599411186</v>
      </c>
      <c r="P440" s="40"/>
      <c r="Q440" s="44">
        <f t="shared" si="12"/>
        <v>101.20130266152773</v>
      </c>
      <c r="R440" s="45">
        <f t="shared" si="13"/>
        <v>132.2224272617662</v>
      </c>
      <c r="S440" s="41"/>
      <c r="T440" s="5"/>
      <c r="U440" s="5"/>
      <c r="V440" s="5"/>
    </row>
    <row r="441" spans="1:22" x14ac:dyDescent="0.25">
      <c r="A441" s="48">
        <v>872</v>
      </c>
      <c r="B441" s="49" t="s">
        <v>464</v>
      </c>
      <c r="C441" s="50">
        <v>103.21795413401829</v>
      </c>
      <c r="D441" s="50">
        <v>102.65841674442062</v>
      </c>
      <c r="E441" s="50">
        <v>104.96114128448126</v>
      </c>
      <c r="F441" s="50">
        <v>100.85701282702355</v>
      </c>
      <c r="G441" s="50">
        <v>101.32795916077495</v>
      </c>
      <c r="H441" s="50">
        <v>100.80796396608991</v>
      </c>
      <c r="I441" s="50">
        <v>100.47930646158403</v>
      </c>
      <c r="J441" s="50">
        <v>118.15519771342179</v>
      </c>
      <c r="K441" s="50">
        <v>100.87364134335569</v>
      </c>
      <c r="L441" s="50">
        <v>99.343941221439792</v>
      </c>
      <c r="M441" s="50">
        <v>100.10129551738001</v>
      </c>
      <c r="N441" s="50">
        <v>99.697150427011337</v>
      </c>
      <c r="O441" s="45">
        <v>102.16090565377178</v>
      </c>
      <c r="P441" s="40"/>
      <c r="Q441" s="44">
        <f t="shared" si="12"/>
        <v>99.343941221439792</v>
      </c>
      <c r="R441" s="45">
        <f t="shared" si="13"/>
        <v>118.15519771342179</v>
      </c>
      <c r="S441" s="41"/>
      <c r="T441" s="5"/>
      <c r="U441" s="5"/>
      <c r="V441" s="5"/>
    </row>
    <row r="442" spans="1:22" x14ac:dyDescent="0.25">
      <c r="A442" s="48">
        <v>873</v>
      </c>
      <c r="B442" s="49" t="s">
        <v>465</v>
      </c>
      <c r="C442" s="50">
        <v>115.34539739306081</v>
      </c>
      <c r="D442" s="50">
        <v>114.19686845323149</v>
      </c>
      <c r="E442" s="50">
        <v>119.87845021998966</v>
      </c>
      <c r="F442" s="50">
        <v>115.03683292058753</v>
      </c>
      <c r="G442" s="50">
        <v>112.88461051695077</v>
      </c>
      <c r="H442" s="50">
        <v>117.95197317805074</v>
      </c>
      <c r="I442" s="50">
        <v>122.2904000870691</v>
      </c>
      <c r="J442" s="50">
        <v>98.991544881935113</v>
      </c>
      <c r="K442" s="50">
        <v>116.17492825338407</v>
      </c>
      <c r="L442" s="50">
        <v>115.7198905153559</v>
      </c>
      <c r="M442" s="50">
        <v>111.71453978884949</v>
      </c>
      <c r="N442" s="50">
        <v>109.48353060627376</v>
      </c>
      <c r="O442" s="45">
        <v>115.56670751153003</v>
      </c>
      <c r="P442" s="40"/>
      <c r="Q442" s="44">
        <f t="shared" si="12"/>
        <v>98.991544881935113</v>
      </c>
      <c r="R442" s="45">
        <f t="shared" si="13"/>
        <v>122.2904000870691</v>
      </c>
      <c r="S442" s="41"/>
      <c r="T442" s="5"/>
      <c r="U442" s="5"/>
      <c r="V442" s="5"/>
    </row>
    <row r="443" spans="1:22" x14ac:dyDescent="0.25">
      <c r="A443" s="48">
        <v>876</v>
      </c>
      <c r="B443" s="49" t="s">
        <v>466</v>
      </c>
      <c r="C443" s="50">
        <v>100.37900637973665</v>
      </c>
      <c r="D443" s="50">
        <v>101.41182301515077</v>
      </c>
      <c r="E443" s="50">
        <v>100</v>
      </c>
      <c r="F443" s="50">
        <v>100</v>
      </c>
      <c r="G443" s="50">
        <v>100.7352775856489</v>
      </c>
      <c r="H443" s="50">
        <v>99.602251751814038</v>
      </c>
      <c r="I443" s="50">
        <v>99.006024404045689</v>
      </c>
      <c r="J443" s="50">
        <v>105.32073851417709</v>
      </c>
      <c r="K443" s="50">
        <v>101.66373109775584</v>
      </c>
      <c r="L443" s="50">
        <v>102.09284153760545</v>
      </c>
      <c r="M443" s="50">
        <v>102.2808023522701</v>
      </c>
      <c r="N443" s="50">
        <v>100.47910556083562</v>
      </c>
      <c r="O443" s="45">
        <v>105.09218730841086</v>
      </c>
      <c r="P443" s="40"/>
      <c r="Q443" s="44">
        <f t="shared" si="12"/>
        <v>99.006024404045689</v>
      </c>
      <c r="R443" s="45">
        <f t="shared" si="13"/>
        <v>105.32073851417709</v>
      </c>
      <c r="S443" s="41"/>
      <c r="T443" s="5"/>
      <c r="U443" s="5"/>
      <c r="V443" s="5"/>
    </row>
    <row r="444" spans="1:22" x14ac:dyDescent="0.25">
      <c r="A444" s="48">
        <v>878</v>
      </c>
      <c r="B444" s="49" t="s">
        <v>467</v>
      </c>
      <c r="C444" s="50">
        <v>107.97102597524042</v>
      </c>
      <c r="D444" s="50">
        <v>100.46424340038185</v>
      </c>
      <c r="E444" s="50">
        <v>101.45691340440659</v>
      </c>
      <c r="F444" s="50">
        <v>100.05483637799712</v>
      </c>
      <c r="G444" s="50">
        <v>100</v>
      </c>
      <c r="H444" s="50">
        <v>100.49843556266454</v>
      </c>
      <c r="I444" s="50">
        <v>101.410527192294</v>
      </c>
      <c r="J444" s="50">
        <v>109.0840351464619</v>
      </c>
      <c r="K444" s="50">
        <v>105.61547179180204</v>
      </c>
      <c r="L444" s="50">
        <v>106.10268114061343</v>
      </c>
      <c r="M444" s="50">
        <v>108.86663746433163</v>
      </c>
      <c r="N444" s="50">
        <v>105.00526325855107</v>
      </c>
      <c r="O444" s="45">
        <v>110.33343752754199</v>
      </c>
      <c r="P444" s="40"/>
      <c r="Q444" s="44">
        <f t="shared" si="12"/>
        <v>100</v>
      </c>
      <c r="R444" s="45">
        <f t="shared" si="13"/>
        <v>109.0840351464619</v>
      </c>
      <c r="S444" s="41"/>
      <c r="T444" s="5"/>
      <c r="U444" s="5"/>
      <c r="V444" s="5"/>
    </row>
    <row r="445" spans="1:22" x14ac:dyDescent="0.25">
      <c r="A445" s="48">
        <v>879</v>
      </c>
      <c r="B445" s="49" t="s">
        <v>468</v>
      </c>
      <c r="C445" s="50">
        <v>116.31093291376611</v>
      </c>
      <c r="D445" s="50">
        <v>113.055621549405</v>
      </c>
      <c r="E445" s="50">
        <v>115.5339960348248</v>
      </c>
      <c r="F445" s="50">
        <v>117.09558888284913</v>
      </c>
      <c r="G445" s="50">
        <v>121.38492387922008</v>
      </c>
      <c r="H445" s="50">
        <v>117.7699981400598</v>
      </c>
      <c r="I445" s="50">
        <v>111.62601631545787</v>
      </c>
      <c r="J445" s="50">
        <v>107.46622282236793</v>
      </c>
      <c r="K445" s="50">
        <v>108.83130942584461</v>
      </c>
      <c r="L445" s="50">
        <v>117.41850739270735</v>
      </c>
      <c r="M445" s="50">
        <v>113.45553126987423</v>
      </c>
      <c r="N445" s="50">
        <v>117.6972810626247</v>
      </c>
      <c r="O445" s="45">
        <v>117.85895509508644</v>
      </c>
      <c r="P445" s="40"/>
      <c r="Q445" s="44">
        <f t="shared" si="12"/>
        <v>107.46622282236793</v>
      </c>
      <c r="R445" s="45">
        <f t="shared" si="13"/>
        <v>121.38492387922008</v>
      </c>
      <c r="S445" s="41"/>
      <c r="T445" s="5"/>
      <c r="U445" s="5"/>
      <c r="V445" s="5"/>
    </row>
    <row r="446" spans="1:22" x14ac:dyDescent="0.25">
      <c r="A446" s="48">
        <v>885</v>
      </c>
      <c r="B446" s="49" t="s">
        <v>469</v>
      </c>
      <c r="C446" s="50">
        <v>131.38258745806013</v>
      </c>
      <c r="D446" s="50">
        <v>126.21093707591203</v>
      </c>
      <c r="E446" s="50">
        <v>119.80269283969318</v>
      </c>
      <c r="F446" s="50">
        <v>113.95653930056963</v>
      </c>
      <c r="G446" s="50">
        <v>111.47932812289112</v>
      </c>
      <c r="H446" s="50">
        <v>111.51709437907402</v>
      </c>
      <c r="I446" s="50">
        <v>108.17635001185629</v>
      </c>
      <c r="J446" s="50">
        <v>113.0195513238772</v>
      </c>
      <c r="K446" s="50">
        <v>106.71738291625448</v>
      </c>
      <c r="L446" s="50">
        <v>108.4254525285257</v>
      </c>
      <c r="M446" s="50">
        <v>109.34466174341682</v>
      </c>
      <c r="N446" s="50">
        <v>106.74842420854449</v>
      </c>
      <c r="O446" s="45">
        <v>105.89546778837673</v>
      </c>
      <c r="P446" s="40"/>
      <c r="Q446" s="44">
        <f t="shared" si="12"/>
        <v>106.71738291625448</v>
      </c>
      <c r="R446" s="45">
        <f t="shared" si="13"/>
        <v>119.80269283969318</v>
      </c>
      <c r="S446" s="41"/>
      <c r="T446" s="5"/>
      <c r="U446" s="5"/>
      <c r="V446" s="5"/>
    </row>
    <row r="447" spans="1:22" x14ac:dyDescent="0.25">
      <c r="A447" s="48">
        <v>910</v>
      </c>
      <c r="B447" s="49" t="s">
        <v>470</v>
      </c>
      <c r="C447" s="50">
        <v>133.07754984435013</v>
      </c>
      <c r="D447" s="50">
        <v>106.98656211887143</v>
      </c>
      <c r="E447" s="50">
        <v>106.05526144822639</v>
      </c>
      <c r="F447" s="50">
        <v>105.18302359182965</v>
      </c>
      <c r="G447" s="50">
        <v>104.20589031250707</v>
      </c>
      <c r="H447" s="50">
        <v>104.85677010301173</v>
      </c>
      <c r="I447" s="50">
        <v>117.25608074799034</v>
      </c>
      <c r="J447" s="50">
        <v>119.53599149824367</v>
      </c>
      <c r="K447" s="50">
        <v>112.6291515537507</v>
      </c>
      <c r="L447" s="50">
        <v>115.45388194793856</v>
      </c>
      <c r="M447" s="50">
        <v>115.47847710631464</v>
      </c>
      <c r="N447" s="50">
        <v>114.123401328936</v>
      </c>
      <c r="O447" s="45">
        <v>114.12189357349183</v>
      </c>
      <c r="P447" s="40"/>
      <c r="Q447" s="44">
        <f t="shared" si="12"/>
        <v>104.20589031250707</v>
      </c>
      <c r="R447" s="45">
        <f t="shared" si="13"/>
        <v>119.53599149824367</v>
      </c>
      <c r="S447" s="41"/>
      <c r="T447" s="5"/>
      <c r="U447" s="5"/>
      <c r="V447" s="5"/>
    </row>
    <row r="448" spans="1:22" x14ac:dyDescent="0.25">
      <c r="A448" s="48">
        <v>915</v>
      </c>
      <c r="B448" s="49" t="s">
        <v>471</v>
      </c>
      <c r="C448" s="50">
        <v>137.06109529475847</v>
      </c>
      <c r="D448" s="50">
        <v>136.18969151581123</v>
      </c>
      <c r="E448" s="50">
        <v>129.14393131431103</v>
      </c>
      <c r="F448" s="50">
        <v>113.44206706436518</v>
      </c>
      <c r="G448" s="50">
        <v>109.07199895719708</v>
      </c>
      <c r="H448" s="50">
        <v>121.79104818888649</v>
      </c>
      <c r="I448" s="50">
        <v>129.63833635203309</v>
      </c>
      <c r="J448" s="50">
        <v>129.63833635203309</v>
      </c>
      <c r="K448" s="50">
        <v>124.33380820384581</v>
      </c>
      <c r="L448" s="50">
        <v>106.04456502233921</v>
      </c>
      <c r="M448" s="50">
        <v>112.36998753204732</v>
      </c>
      <c r="N448" s="50">
        <v>115.58280564074357</v>
      </c>
      <c r="O448" s="45">
        <v>116.16899710883841</v>
      </c>
      <c r="P448" s="40"/>
      <c r="Q448" s="44">
        <f t="shared" si="12"/>
        <v>106.04456502233921</v>
      </c>
      <c r="R448" s="45">
        <f t="shared" si="13"/>
        <v>129.63833635203309</v>
      </c>
      <c r="S448" s="41"/>
      <c r="T448" s="5"/>
      <c r="U448" s="5"/>
      <c r="V448" s="5"/>
    </row>
    <row r="449" spans="1:22" ht="3.75" customHeight="1" x14ac:dyDescent="0.25">
      <c r="A449" s="54"/>
      <c r="B449" s="55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47"/>
      <c r="Q449" s="46"/>
      <c r="R449" s="47"/>
      <c r="T449" s="5"/>
      <c r="U449" s="5"/>
      <c r="V449" s="5"/>
    </row>
    <row r="450" spans="1:22" x14ac:dyDescent="0.25">
      <c r="A450" s="57">
        <v>999</v>
      </c>
      <c r="B450" s="58" t="s">
        <v>472</v>
      </c>
      <c r="C450" s="59">
        <f t="shared" ref="C450:O450" si="14">SUM(C10:C448)/COUNTIF(C10:C448,"&gt;0")</f>
        <v>130.25262802685003</v>
      </c>
      <c r="D450" s="60">
        <f t="shared" si="14"/>
        <v>128.18803173183127</v>
      </c>
      <c r="E450" s="59">
        <f t="shared" si="14"/>
        <v>133.07191054790823</v>
      </c>
      <c r="F450" s="60">
        <f t="shared" si="14"/>
        <v>132.5771020584788</v>
      </c>
      <c r="G450" s="59">
        <f t="shared" si="14"/>
        <v>132.1408223185253</v>
      </c>
      <c r="H450" s="60">
        <f t="shared" si="14"/>
        <v>134.01509881499339</v>
      </c>
      <c r="I450" s="59">
        <f t="shared" si="14"/>
        <v>137.37162476614753</v>
      </c>
      <c r="J450" s="60">
        <f t="shared" si="14"/>
        <v>139.41421942818792</v>
      </c>
      <c r="K450" s="60">
        <f t="shared" si="14"/>
        <v>143.37185887605327</v>
      </c>
      <c r="L450" s="59">
        <f t="shared" si="14"/>
        <v>146.27026117096813</v>
      </c>
      <c r="M450" s="60">
        <f t="shared" si="14"/>
        <v>146.25835122070882</v>
      </c>
      <c r="N450" s="59">
        <f t="shared" si="14"/>
        <v>145.49040023407471</v>
      </c>
      <c r="O450" s="61">
        <f t="shared" si="14"/>
        <v>146.00518808043014</v>
      </c>
      <c r="Q450" s="62">
        <f>SUM(Q10:Q448)/COUNTIF(Q10:Q448,"&gt;0")</f>
        <v>126.36068790868001</v>
      </c>
      <c r="R450" s="63">
        <f>SUM(R10:R448)/COUNTIF(R10:R448,"&gt;0")</f>
        <v>152.51915444295523</v>
      </c>
      <c r="T450" s="5"/>
      <c r="U450" s="5"/>
      <c r="V450" s="5"/>
    </row>
    <row r="451" spans="1:22" x14ac:dyDescent="0.25">
      <c r="T451" s="5"/>
      <c r="U451" s="5"/>
      <c r="V451" s="5"/>
    </row>
    <row r="452" spans="1:22" x14ac:dyDescent="0.25"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Q452" s="5"/>
      <c r="R452" s="5"/>
      <c r="T452" s="5"/>
      <c r="U452" s="5"/>
      <c r="V452" s="5"/>
    </row>
    <row r="454" spans="1:22" x14ac:dyDescent="0.25">
      <c r="S454" s="5"/>
      <c r="T454" s="5"/>
      <c r="U454" s="5"/>
      <c r="V454" s="5"/>
    </row>
  </sheetData>
  <autoFilter ref="A9:V448" xr:uid="{43E215C4-E02C-4E4E-8514-E9FCA37EE874}"/>
  <pageMargins left="0.7" right="0.7" top="0.75" bottom="0.75" header="0.3" footer="0.3"/>
  <ignoredErrors>
    <ignoredError sqref="Q11:R448 R10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55E2B-23FA-4454-A924-654B0A3D6CD9}">
  <sheetPr>
    <tabColor theme="7" tint="0.79998168889431442"/>
  </sheetPr>
  <dimension ref="A1:B27"/>
  <sheetViews>
    <sheetView showGridLines="0" workbookViewId="0">
      <pane ySplit="9" topLeftCell="A10" activePane="bottomLeft" state="frozen"/>
      <selection pane="bottomLeft" activeCell="K9" sqref="K9"/>
    </sheetView>
  </sheetViews>
  <sheetFormatPr defaultRowHeight="12" x14ac:dyDescent="0.2"/>
  <cols>
    <col min="1" max="1" width="17.33203125" customWidth="1"/>
    <col min="2" max="2" width="13.6640625" customWidth="1"/>
  </cols>
  <sheetData>
    <row r="1" spans="1:2" x14ac:dyDescent="0.2">
      <c r="A1" s="220" t="s">
        <v>626</v>
      </c>
      <c r="B1" s="220"/>
    </row>
    <row r="2" spans="1:2" hidden="1" x14ac:dyDescent="0.2">
      <c r="A2" s="220"/>
      <c r="B2" s="220"/>
    </row>
    <row r="3" spans="1:2" hidden="1" x14ac:dyDescent="0.2">
      <c r="A3" s="220"/>
      <c r="B3" s="220"/>
    </row>
    <row r="4" spans="1:2" hidden="1" x14ac:dyDescent="0.2">
      <c r="A4" s="220"/>
      <c r="B4" s="220"/>
    </row>
    <row r="5" spans="1:2" hidden="1" x14ac:dyDescent="0.2">
      <c r="A5" s="220"/>
      <c r="B5" s="220"/>
    </row>
    <row r="6" spans="1:2" hidden="1" x14ac:dyDescent="0.2">
      <c r="A6" s="220"/>
      <c r="B6" s="220"/>
    </row>
    <row r="7" spans="1:2" hidden="1" x14ac:dyDescent="0.2">
      <c r="A7" s="220"/>
      <c r="B7" s="220"/>
    </row>
    <row r="8" spans="1:2" x14ac:dyDescent="0.2">
      <c r="A8" s="220"/>
      <c r="B8" s="220"/>
    </row>
    <row r="9" spans="1:2" ht="22.5" x14ac:dyDescent="0.2">
      <c r="A9" s="227" t="s">
        <v>627</v>
      </c>
      <c r="B9" s="227" t="s">
        <v>628</v>
      </c>
    </row>
    <row r="10" spans="1:2" x14ac:dyDescent="0.2">
      <c r="A10" s="221">
        <v>416035035</v>
      </c>
      <c r="B10" s="222">
        <v>40963</v>
      </c>
    </row>
    <row r="11" spans="1:2" x14ac:dyDescent="0.2">
      <c r="A11" s="221">
        <v>426149149</v>
      </c>
      <c r="B11" s="222">
        <v>246820</v>
      </c>
    </row>
    <row r="12" spans="1:2" x14ac:dyDescent="0.2">
      <c r="A12" s="221">
        <v>429163163</v>
      </c>
      <c r="B12" s="222">
        <v>957699</v>
      </c>
    </row>
    <row r="13" spans="1:2" x14ac:dyDescent="0.2">
      <c r="A13" s="221">
        <v>431149149</v>
      </c>
      <c r="B13" s="222">
        <v>291137</v>
      </c>
    </row>
    <row r="14" spans="1:2" x14ac:dyDescent="0.2">
      <c r="A14" s="221">
        <v>437035035</v>
      </c>
      <c r="B14" s="222">
        <v>7818</v>
      </c>
    </row>
    <row r="15" spans="1:2" x14ac:dyDescent="0.2">
      <c r="A15" s="221">
        <v>438035035</v>
      </c>
      <c r="B15" s="222">
        <v>3361</v>
      </c>
    </row>
    <row r="16" spans="1:2" x14ac:dyDescent="0.2">
      <c r="A16" s="221">
        <v>440149149</v>
      </c>
      <c r="B16" s="222">
        <v>172976</v>
      </c>
    </row>
    <row r="17" spans="1:2" x14ac:dyDescent="0.2">
      <c r="A17" s="221">
        <v>445348348</v>
      </c>
      <c r="B17" s="222">
        <v>1193228</v>
      </c>
    </row>
    <row r="18" spans="1:2" x14ac:dyDescent="0.2">
      <c r="A18" s="221">
        <v>453137137</v>
      </c>
      <c r="B18" s="222">
        <v>554561</v>
      </c>
    </row>
    <row r="19" spans="1:2" x14ac:dyDescent="0.2">
      <c r="A19" s="221">
        <v>454149149</v>
      </c>
      <c r="B19" s="222">
        <v>240010</v>
      </c>
    </row>
    <row r="20" spans="1:2" x14ac:dyDescent="0.2">
      <c r="A20" s="221">
        <v>470165165</v>
      </c>
      <c r="B20" s="222">
        <v>82808</v>
      </c>
    </row>
    <row r="21" spans="1:2" x14ac:dyDescent="0.2">
      <c r="A21" s="221">
        <v>496201201</v>
      </c>
      <c r="B21" s="222">
        <v>214454</v>
      </c>
    </row>
    <row r="22" spans="1:2" ht="12.75" thickBot="1" x14ac:dyDescent="0.25">
      <c r="A22" s="221">
        <v>3507201201</v>
      </c>
      <c r="B22" s="223" t="s">
        <v>565</v>
      </c>
    </row>
    <row r="23" spans="1:2" ht="12.75" thickBot="1" x14ac:dyDescent="0.25">
      <c r="A23" s="220"/>
      <c r="B23" s="228">
        <f>SUM(B10:B21)</f>
        <v>4005835</v>
      </c>
    </row>
    <row r="24" spans="1:2" x14ac:dyDescent="0.2">
      <c r="A24" s="220"/>
      <c r="B24" s="220"/>
    </row>
    <row r="25" spans="1:2" x14ac:dyDescent="0.2">
      <c r="A25" s="220"/>
      <c r="B25" s="220"/>
    </row>
    <row r="26" spans="1:2" x14ac:dyDescent="0.2">
      <c r="A26" s="224">
        <v>3507201201</v>
      </c>
      <c r="B26" s="225">
        <v>110700</v>
      </c>
    </row>
    <row r="27" spans="1:2" ht="12.75" thickBot="1" x14ac:dyDescent="0.25">
      <c r="A27" s="226" t="s">
        <v>629</v>
      </c>
      <c r="B27" s="229">
        <f>B23+SUM(B25:B26)</f>
        <v>4116535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BCCB0-B2F0-43CD-A1CE-B167546FD611}">
  <dimension ref="A1:AF1048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RowHeight="15" x14ac:dyDescent="0.2"/>
  <cols>
    <col min="1" max="1" width="8.5" style="73" customWidth="1"/>
    <col min="2" max="2" width="15.1640625" style="73" customWidth="1"/>
    <col min="3" max="3" width="19" style="73" customWidth="1"/>
    <col min="4" max="4" width="8.33203125" style="74" customWidth="1"/>
    <col min="5" max="5" width="18.33203125" style="73" customWidth="1"/>
    <col min="6" max="6" width="7" style="74" customWidth="1"/>
    <col min="7" max="7" width="17" style="73" customWidth="1"/>
    <col min="8" max="8" width="12.1640625" style="73" customWidth="1"/>
    <col min="9" max="9" width="1.1640625" style="73" customWidth="1"/>
    <col min="10" max="10" width="11.83203125" style="73" customWidth="1"/>
    <col min="11" max="11" width="9.1640625" style="73" customWidth="1"/>
    <col min="12" max="12" width="10" style="73" customWidth="1"/>
    <col min="13" max="13" width="8" style="73" customWidth="1"/>
    <col min="14" max="14" width="8.83203125" style="73" customWidth="1"/>
  </cols>
  <sheetData>
    <row r="1" spans="1:32" ht="15" customHeight="1" x14ac:dyDescent="0.4">
      <c r="A1" s="65" t="s">
        <v>0</v>
      </c>
      <c r="B1" s="66"/>
      <c r="C1" s="67"/>
      <c r="D1" s="66"/>
      <c r="E1" s="66"/>
      <c r="F1" s="66"/>
      <c r="G1" s="67"/>
      <c r="H1" s="67"/>
      <c r="I1" s="68"/>
      <c r="J1" s="68"/>
      <c r="K1" s="68"/>
      <c r="L1" s="68"/>
      <c r="M1" s="68"/>
      <c r="N1" s="68"/>
    </row>
    <row r="2" spans="1:32" ht="15" customHeight="1" x14ac:dyDescent="0.4">
      <c r="A2" s="69" t="s">
        <v>1</v>
      </c>
      <c r="B2" s="66"/>
      <c r="C2" s="67"/>
      <c r="D2" s="66"/>
      <c r="E2" s="66"/>
      <c r="F2" s="66"/>
      <c r="G2" s="67"/>
      <c r="H2" s="67"/>
      <c r="I2" s="68"/>
      <c r="J2" s="68"/>
      <c r="K2" s="68"/>
      <c r="L2" s="68"/>
      <c r="M2" s="68"/>
      <c r="N2" s="68"/>
    </row>
    <row r="3" spans="1:32" ht="15" customHeight="1" x14ac:dyDescent="0.25">
      <c r="A3" s="70" t="s">
        <v>474</v>
      </c>
      <c r="B3" s="71"/>
      <c r="C3" s="72"/>
      <c r="D3" s="71"/>
      <c r="E3" s="71"/>
      <c r="F3" s="71"/>
      <c r="G3" s="72"/>
      <c r="H3" s="72"/>
      <c r="I3" s="71"/>
      <c r="J3" s="71"/>
      <c r="K3" s="71"/>
      <c r="L3" s="71"/>
      <c r="M3" s="71"/>
      <c r="N3" s="71"/>
    </row>
    <row r="4" spans="1:32" hidden="1" x14ac:dyDescent="0.2"/>
    <row r="5" spans="1:32" hidden="1" x14ac:dyDescent="0.2"/>
    <row r="6" spans="1:32" hidden="1" x14ac:dyDescent="0.2"/>
    <row r="7" spans="1:32" s="72" customFormat="1" ht="15" customHeight="1" x14ac:dyDescent="0.25">
      <c r="A7" s="103" t="s">
        <v>475</v>
      </c>
      <c r="B7" s="103">
        <v>1</v>
      </c>
      <c r="C7" s="103">
        <v>2</v>
      </c>
      <c r="D7" s="103">
        <v>3</v>
      </c>
      <c r="E7" s="103">
        <v>4</v>
      </c>
      <c r="F7" s="103">
        <v>5</v>
      </c>
      <c r="G7" s="103">
        <v>6</v>
      </c>
      <c r="H7" s="103">
        <v>7</v>
      </c>
      <c r="I7" s="103">
        <v>8</v>
      </c>
      <c r="J7" s="103">
        <v>9</v>
      </c>
      <c r="K7" s="103">
        <v>10</v>
      </c>
      <c r="L7" s="103">
        <v>11</v>
      </c>
      <c r="M7" s="103">
        <v>12</v>
      </c>
      <c r="N7" s="103">
        <v>13</v>
      </c>
      <c r="O7" s="103">
        <v>14</v>
      </c>
      <c r="P7" s="11"/>
      <c r="Q7" s="11"/>
      <c r="R7" s="11"/>
      <c r="S7" s="11"/>
      <c r="T7" s="1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</row>
    <row r="8" spans="1:32" s="79" customFormat="1" ht="72" x14ac:dyDescent="0.2">
      <c r="A8" s="75" t="s">
        <v>476</v>
      </c>
      <c r="B8" s="76" t="s">
        <v>477</v>
      </c>
      <c r="C8" s="77" t="s">
        <v>478</v>
      </c>
      <c r="D8" s="76" t="s">
        <v>479</v>
      </c>
      <c r="E8" s="77" t="s">
        <v>480</v>
      </c>
      <c r="F8" s="76" t="s">
        <v>481</v>
      </c>
      <c r="G8" s="77" t="s">
        <v>482</v>
      </c>
      <c r="H8" s="78" t="s">
        <v>483</v>
      </c>
      <c r="I8" s="79" t="s">
        <v>484</v>
      </c>
      <c r="J8" s="80" t="s">
        <v>485</v>
      </c>
      <c r="K8" s="81" t="s">
        <v>486</v>
      </c>
      <c r="L8" s="81" t="s">
        <v>487</v>
      </c>
      <c r="M8" s="81" t="s">
        <v>488</v>
      </c>
      <c r="N8" s="82" t="s">
        <v>489</v>
      </c>
    </row>
    <row r="9" spans="1:32" s="79" customFormat="1" ht="12" x14ac:dyDescent="0.2">
      <c r="A9" s="83"/>
      <c r="B9" s="84"/>
      <c r="C9" s="84"/>
      <c r="D9" s="84"/>
      <c r="E9" s="84"/>
      <c r="F9" s="84"/>
      <c r="G9" s="85"/>
      <c r="H9" s="85"/>
      <c r="I9" s="86" t="s">
        <v>484</v>
      </c>
      <c r="J9" s="87"/>
      <c r="K9" s="84"/>
      <c r="L9" s="84"/>
      <c r="M9" s="84"/>
      <c r="N9" s="88"/>
    </row>
    <row r="10" spans="1:32" s="79" customFormat="1" ht="12" x14ac:dyDescent="0.2">
      <c r="A10" s="89">
        <v>409</v>
      </c>
      <c r="B10" s="89">
        <v>409201003</v>
      </c>
      <c r="C10" s="90" t="s">
        <v>490</v>
      </c>
      <c r="D10" s="89">
        <v>201</v>
      </c>
      <c r="E10" s="90" t="s">
        <v>233</v>
      </c>
      <c r="F10" s="89">
        <v>3</v>
      </c>
      <c r="G10" s="90" t="s">
        <v>35</v>
      </c>
      <c r="H10" s="91">
        <v>2</v>
      </c>
      <c r="I10" s="92"/>
      <c r="J10" s="93">
        <v>10568.743303718114</v>
      </c>
      <c r="K10" s="94">
        <v>1439</v>
      </c>
      <c r="L10" s="94">
        <v>0</v>
      </c>
      <c r="M10" s="94">
        <v>937.65</v>
      </c>
      <c r="N10" s="95">
        <f>SUM(J10:M10)</f>
        <v>12945.393303718114</v>
      </c>
    </row>
    <row r="11" spans="1:32" s="79" customFormat="1" ht="12" x14ac:dyDescent="0.2">
      <c r="A11" s="89">
        <v>409</v>
      </c>
      <c r="B11" s="89">
        <v>409201072</v>
      </c>
      <c r="C11" s="90" t="s">
        <v>490</v>
      </c>
      <c r="D11" s="89">
        <v>201</v>
      </c>
      <c r="E11" s="90" t="s">
        <v>233</v>
      </c>
      <c r="F11" s="89">
        <v>72</v>
      </c>
      <c r="G11" s="90" t="s">
        <v>104</v>
      </c>
      <c r="H11" s="91">
        <v>1</v>
      </c>
      <c r="I11" s="92"/>
      <c r="J11" s="93">
        <v>11418</v>
      </c>
      <c r="K11" s="94">
        <v>2574</v>
      </c>
      <c r="L11" s="94">
        <v>0</v>
      </c>
      <c r="M11" s="94">
        <v>937.65</v>
      </c>
      <c r="N11" s="95">
        <f t="shared" ref="N11:N74" si="0">SUM(J11:M11)</f>
        <v>14929.65</v>
      </c>
    </row>
    <row r="12" spans="1:32" s="79" customFormat="1" ht="12" x14ac:dyDescent="0.2">
      <c r="A12" s="89">
        <v>409</v>
      </c>
      <c r="B12" s="89">
        <v>409201094</v>
      </c>
      <c r="C12" s="90" t="s">
        <v>490</v>
      </c>
      <c r="D12" s="89">
        <v>201</v>
      </c>
      <c r="E12" s="90" t="s">
        <v>233</v>
      </c>
      <c r="F12" s="89">
        <v>94</v>
      </c>
      <c r="G12" s="90" t="s">
        <v>126</v>
      </c>
      <c r="H12" s="91">
        <v>3</v>
      </c>
      <c r="I12" s="92"/>
      <c r="J12" s="93">
        <v>13713</v>
      </c>
      <c r="K12" s="94">
        <v>961</v>
      </c>
      <c r="L12" s="94">
        <v>0</v>
      </c>
      <c r="M12" s="94">
        <v>937.65</v>
      </c>
      <c r="N12" s="95">
        <f t="shared" si="0"/>
        <v>15611.65</v>
      </c>
    </row>
    <row r="13" spans="1:32" s="79" customFormat="1" ht="12" x14ac:dyDescent="0.2">
      <c r="A13" s="89">
        <v>409</v>
      </c>
      <c r="B13" s="89">
        <v>409201201</v>
      </c>
      <c r="C13" s="90" t="s">
        <v>490</v>
      </c>
      <c r="D13" s="89">
        <v>201</v>
      </c>
      <c r="E13" s="90" t="s">
        <v>233</v>
      </c>
      <c r="F13" s="89">
        <v>201</v>
      </c>
      <c r="G13" s="90" t="s">
        <v>233</v>
      </c>
      <c r="H13" s="91">
        <v>629.87</v>
      </c>
      <c r="I13" s="92"/>
      <c r="J13" s="93">
        <v>12706</v>
      </c>
      <c r="K13" s="94">
        <v>0</v>
      </c>
      <c r="L13" s="94">
        <v>0</v>
      </c>
      <c r="M13" s="94">
        <v>937.65</v>
      </c>
      <c r="N13" s="95">
        <f t="shared" si="0"/>
        <v>13643.65</v>
      </c>
    </row>
    <row r="14" spans="1:32" s="79" customFormat="1" ht="12" x14ac:dyDescent="0.2">
      <c r="A14" s="89">
        <v>409</v>
      </c>
      <c r="B14" s="89">
        <v>409201293</v>
      </c>
      <c r="C14" s="90" t="s">
        <v>490</v>
      </c>
      <c r="D14" s="89">
        <v>201</v>
      </c>
      <c r="E14" s="90" t="s">
        <v>233</v>
      </c>
      <c r="F14" s="89">
        <v>293</v>
      </c>
      <c r="G14" s="90" t="s">
        <v>325</v>
      </c>
      <c r="H14" s="91">
        <v>1</v>
      </c>
      <c r="I14" s="92"/>
      <c r="J14" s="93">
        <v>9123</v>
      </c>
      <c r="K14" s="94">
        <v>548</v>
      </c>
      <c r="L14" s="94">
        <v>0</v>
      </c>
      <c r="M14" s="94">
        <v>937.65</v>
      </c>
      <c r="N14" s="95">
        <f t="shared" si="0"/>
        <v>10608.65</v>
      </c>
    </row>
    <row r="15" spans="1:32" s="79" customFormat="1" ht="12" x14ac:dyDescent="0.2">
      <c r="A15" s="89">
        <v>409</v>
      </c>
      <c r="B15" s="89">
        <v>409201331</v>
      </c>
      <c r="C15" s="90" t="s">
        <v>490</v>
      </c>
      <c r="D15" s="89">
        <v>201</v>
      </c>
      <c r="E15" s="90" t="s">
        <v>233</v>
      </c>
      <c r="F15" s="89">
        <v>331</v>
      </c>
      <c r="G15" s="90" t="s">
        <v>363</v>
      </c>
      <c r="H15" s="91">
        <v>3</v>
      </c>
      <c r="I15" s="92"/>
      <c r="J15" s="93">
        <v>8954</v>
      </c>
      <c r="K15" s="94">
        <v>3060</v>
      </c>
      <c r="L15" s="94">
        <v>0</v>
      </c>
      <c r="M15" s="94">
        <v>937.65</v>
      </c>
      <c r="N15" s="95">
        <f t="shared" si="0"/>
        <v>12951.65</v>
      </c>
    </row>
    <row r="16" spans="1:32" s="79" customFormat="1" ht="12" x14ac:dyDescent="0.2">
      <c r="A16" s="89">
        <v>410</v>
      </c>
      <c r="B16" s="89">
        <v>410035031</v>
      </c>
      <c r="C16" s="90" t="s">
        <v>491</v>
      </c>
      <c r="D16" s="89">
        <v>35</v>
      </c>
      <c r="E16" s="90" t="s">
        <v>67</v>
      </c>
      <c r="F16" s="89">
        <v>31</v>
      </c>
      <c r="G16" s="90" t="s">
        <v>63</v>
      </c>
      <c r="H16" s="91">
        <v>1</v>
      </c>
      <c r="I16" s="92"/>
      <c r="J16" s="93">
        <v>10667.618414395361</v>
      </c>
      <c r="K16" s="94">
        <v>5019</v>
      </c>
      <c r="L16" s="94">
        <v>0</v>
      </c>
      <c r="M16" s="94">
        <v>937.65</v>
      </c>
      <c r="N16" s="95">
        <f t="shared" si="0"/>
        <v>16624.268414395363</v>
      </c>
    </row>
    <row r="17" spans="1:14" s="79" customFormat="1" ht="12" x14ac:dyDescent="0.2">
      <c r="A17" s="89">
        <v>410</v>
      </c>
      <c r="B17" s="89">
        <v>410035035</v>
      </c>
      <c r="C17" s="90" t="s">
        <v>491</v>
      </c>
      <c r="D17" s="89">
        <v>35</v>
      </c>
      <c r="E17" s="90" t="s">
        <v>67</v>
      </c>
      <c r="F17" s="89">
        <v>35</v>
      </c>
      <c r="G17" s="90" t="s">
        <v>67</v>
      </c>
      <c r="H17" s="91">
        <v>604.92000000000007</v>
      </c>
      <c r="I17" s="92"/>
      <c r="J17" s="93">
        <v>13170</v>
      </c>
      <c r="K17" s="94">
        <v>4490</v>
      </c>
      <c r="L17" s="94">
        <v>0</v>
      </c>
      <c r="M17" s="94">
        <v>937.65</v>
      </c>
      <c r="N17" s="95">
        <f t="shared" si="0"/>
        <v>18597.650000000001</v>
      </c>
    </row>
    <row r="18" spans="1:14" s="79" customFormat="1" ht="12" x14ac:dyDescent="0.2">
      <c r="A18" s="89">
        <v>410</v>
      </c>
      <c r="B18" s="89">
        <v>410035044</v>
      </c>
      <c r="C18" s="90" t="s">
        <v>491</v>
      </c>
      <c r="D18" s="89">
        <v>35</v>
      </c>
      <c r="E18" s="90" t="s">
        <v>67</v>
      </c>
      <c r="F18" s="89">
        <v>44</v>
      </c>
      <c r="G18" s="90" t="s">
        <v>76</v>
      </c>
      <c r="H18" s="91">
        <v>0</v>
      </c>
      <c r="I18" s="92"/>
      <c r="J18" s="93">
        <v>13120.546869664635</v>
      </c>
      <c r="K18" s="94">
        <v>0</v>
      </c>
      <c r="L18" s="94">
        <v>0</v>
      </c>
      <c r="M18" s="94">
        <v>937.65</v>
      </c>
      <c r="N18" s="95">
        <f t="shared" si="0"/>
        <v>14058.196869664635</v>
      </c>
    </row>
    <row r="19" spans="1:14" s="79" customFormat="1" ht="12" x14ac:dyDescent="0.2">
      <c r="A19" s="89">
        <v>410</v>
      </c>
      <c r="B19" s="89">
        <v>410035057</v>
      </c>
      <c r="C19" s="90" t="s">
        <v>491</v>
      </c>
      <c r="D19" s="89">
        <v>35</v>
      </c>
      <c r="E19" s="90" t="s">
        <v>67</v>
      </c>
      <c r="F19" s="89">
        <v>57</v>
      </c>
      <c r="G19" s="90" t="s">
        <v>89</v>
      </c>
      <c r="H19" s="91">
        <v>407.83000000000004</v>
      </c>
      <c r="I19" s="92"/>
      <c r="J19" s="93">
        <v>13598</v>
      </c>
      <c r="K19" s="94">
        <v>364</v>
      </c>
      <c r="L19" s="94">
        <v>0</v>
      </c>
      <c r="M19" s="94">
        <v>937.65</v>
      </c>
      <c r="N19" s="95">
        <f t="shared" si="0"/>
        <v>14899.65</v>
      </c>
    </row>
    <row r="20" spans="1:14" s="79" customFormat="1" ht="12" x14ac:dyDescent="0.2">
      <c r="A20" s="89">
        <v>410</v>
      </c>
      <c r="B20" s="89">
        <v>410035071</v>
      </c>
      <c r="C20" s="90" t="s">
        <v>491</v>
      </c>
      <c r="D20" s="89">
        <v>35</v>
      </c>
      <c r="E20" s="90" t="s">
        <v>67</v>
      </c>
      <c r="F20" s="89">
        <v>71</v>
      </c>
      <c r="G20" s="90" t="s">
        <v>103</v>
      </c>
      <c r="H20" s="91">
        <v>0</v>
      </c>
      <c r="I20" s="92"/>
      <c r="J20" s="93">
        <v>9361</v>
      </c>
      <c r="K20" s="94">
        <v>4387</v>
      </c>
      <c r="L20" s="94">
        <v>0</v>
      </c>
      <c r="M20" s="94">
        <v>937.65</v>
      </c>
      <c r="N20" s="95">
        <f t="shared" si="0"/>
        <v>14685.65</v>
      </c>
    </row>
    <row r="21" spans="1:14" s="79" customFormat="1" ht="12" x14ac:dyDescent="0.2">
      <c r="A21" s="89">
        <v>410</v>
      </c>
      <c r="B21" s="89">
        <v>410035093</v>
      </c>
      <c r="C21" s="90" t="s">
        <v>491</v>
      </c>
      <c r="D21" s="89">
        <v>35</v>
      </c>
      <c r="E21" s="90" t="s">
        <v>67</v>
      </c>
      <c r="F21" s="89">
        <v>93</v>
      </c>
      <c r="G21" s="90" t="s">
        <v>125</v>
      </c>
      <c r="H21" s="91">
        <v>7.2100000000000009</v>
      </c>
      <c r="I21" s="92"/>
      <c r="J21" s="93">
        <v>12930</v>
      </c>
      <c r="K21" s="94">
        <v>441</v>
      </c>
      <c r="L21" s="94">
        <v>0</v>
      </c>
      <c r="M21" s="94">
        <v>937.65</v>
      </c>
      <c r="N21" s="95">
        <f t="shared" si="0"/>
        <v>14308.65</v>
      </c>
    </row>
    <row r="22" spans="1:14" s="79" customFormat="1" ht="12" x14ac:dyDescent="0.2">
      <c r="A22" s="89">
        <v>410</v>
      </c>
      <c r="B22" s="89">
        <v>410035149</v>
      </c>
      <c r="C22" s="90" t="s">
        <v>491</v>
      </c>
      <c r="D22" s="89">
        <v>35</v>
      </c>
      <c r="E22" s="90" t="s">
        <v>67</v>
      </c>
      <c r="F22" s="89">
        <v>149</v>
      </c>
      <c r="G22" s="90" t="s">
        <v>181</v>
      </c>
      <c r="H22" s="91">
        <v>3.0600000000000005</v>
      </c>
      <c r="I22" s="92"/>
      <c r="J22" s="93">
        <v>13668.070175188335</v>
      </c>
      <c r="K22" s="94">
        <v>0</v>
      </c>
      <c r="L22" s="94">
        <v>0</v>
      </c>
      <c r="M22" s="94">
        <v>937.65</v>
      </c>
      <c r="N22" s="95">
        <f t="shared" si="0"/>
        <v>14605.720175188335</v>
      </c>
    </row>
    <row r="23" spans="1:14" s="79" customFormat="1" ht="12" x14ac:dyDescent="0.2">
      <c r="A23" s="89">
        <v>410</v>
      </c>
      <c r="B23" s="89">
        <v>410035163</v>
      </c>
      <c r="C23" s="90" t="s">
        <v>491</v>
      </c>
      <c r="D23" s="89">
        <v>35</v>
      </c>
      <c r="E23" s="90" t="s">
        <v>67</v>
      </c>
      <c r="F23" s="89">
        <v>163</v>
      </c>
      <c r="G23" s="90" t="s">
        <v>195</v>
      </c>
      <c r="H23" s="91">
        <v>18.78</v>
      </c>
      <c r="I23" s="92"/>
      <c r="J23" s="93">
        <v>11986</v>
      </c>
      <c r="K23" s="94">
        <v>0</v>
      </c>
      <c r="L23" s="94">
        <v>0</v>
      </c>
      <c r="M23" s="94">
        <v>937.65</v>
      </c>
      <c r="N23" s="95">
        <f t="shared" si="0"/>
        <v>12923.65</v>
      </c>
    </row>
    <row r="24" spans="1:14" s="79" customFormat="1" ht="12" x14ac:dyDescent="0.2">
      <c r="A24" s="89">
        <v>410</v>
      </c>
      <c r="B24" s="89">
        <v>410035165</v>
      </c>
      <c r="C24" s="90" t="s">
        <v>491</v>
      </c>
      <c r="D24" s="89">
        <v>35</v>
      </c>
      <c r="E24" s="90" t="s">
        <v>67</v>
      </c>
      <c r="F24" s="89">
        <v>165</v>
      </c>
      <c r="G24" s="90" t="s">
        <v>197</v>
      </c>
      <c r="H24" s="91">
        <v>4.01</v>
      </c>
      <c r="I24" s="92"/>
      <c r="J24" s="93">
        <v>10402</v>
      </c>
      <c r="K24" s="94">
        <v>189</v>
      </c>
      <c r="L24" s="94">
        <v>0</v>
      </c>
      <c r="M24" s="94">
        <v>937.65</v>
      </c>
      <c r="N24" s="95">
        <f t="shared" si="0"/>
        <v>11528.65</v>
      </c>
    </row>
    <row r="25" spans="1:14" s="79" customFormat="1" ht="12" x14ac:dyDescent="0.2">
      <c r="A25" s="89">
        <v>410</v>
      </c>
      <c r="B25" s="89">
        <v>410035176</v>
      </c>
      <c r="C25" s="90" t="s">
        <v>491</v>
      </c>
      <c r="D25" s="89">
        <v>35</v>
      </c>
      <c r="E25" s="90" t="s">
        <v>67</v>
      </c>
      <c r="F25" s="89">
        <v>176</v>
      </c>
      <c r="G25" s="90" t="s">
        <v>208</v>
      </c>
      <c r="H25" s="91">
        <v>0.59000000000000008</v>
      </c>
      <c r="I25" s="92"/>
      <c r="J25" s="93">
        <v>16181</v>
      </c>
      <c r="K25" s="94">
        <v>5573</v>
      </c>
      <c r="L25" s="94">
        <v>0</v>
      </c>
      <c r="M25" s="94">
        <v>937.65</v>
      </c>
      <c r="N25" s="95">
        <f t="shared" si="0"/>
        <v>22691.65</v>
      </c>
    </row>
    <row r="26" spans="1:14" s="79" customFormat="1" ht="12" x14ac:dyDescent="0.2">
      <c r="A26" s="89">
        <v>410</v>
      </c>
      <c r="B26" s="89">
        <v>410035217</v>
      </c>
      <c r="C26" s="90" t="s">
        <v>491</v>
      </c>
      <c r="D26" s="89">
        <v>35</v>
      </c>
      <c r="E26" s="90" t="s">
        <v>67</v>
      </c>
      <c r="F26" s="89">
        <v>217</v>
      </c>
      <c r="G26" s="90" t="s">
        <v>249</v>
      </c>
      <c r="H26" s="91">
        <v>1</v>
      </c>
      <c r="I26" s="92"/>
      <c r="J26" s="93">
        <v>11260</v>
      </c>
      <c r="K26" s="94">
        <v>5554</v>
      </c>
      <c r="L26" s="94">
        <v>0</v>
      </c>
      <c r="M26" s="94">
        <v>937.65</v>
      </c>
      <c r="N26" s="95">
        <f t="shared" si="0"/>
        <v>17751.650000000001</v>
      </c>
    </row>
    <row r="27" spans="1:14" s="79" customFormat="1" ht="12" x14ac:dyDescent="0.2">
      <c r="A27" s="89">
        <v>410</v>
      </c>
      <c r="B27" s="89">
        <v>410035248</v>
      </c>
      <c r="C27" s="90" t="s">
        <v>491</v>
      </c>
      <c r="D27" s="89">
        <v>35</v>
      </c>
      <c r="E27" s="90" t="s">
        <v>67</v>
      </c>
      <c r="F27" s="89">
        <v>248</v>
      </c>
      <c r="G27" s="90" t="s">
        <v>280</v>
      </c>
      <c r="H27" s="91">
        <v>61.450000000000017</v>
      </c>
      <c r="I27" s="92"/>
      <c r="J27" s="93">
        <v>12808</v>
      </c>
      <c r="K27" s="94">
        <v>735</v>
      </c>
      <c r="L27" s="94">
        <v>0</v>
      </c>
      <c r="M27" s="94">
        <v>937.65</v>
      </c>
      <c r="N27" s="95">
        <f t="shared" si="0"/>
        <v>14480.65</v>
      </c>
    </row>
    <row r="28" spans="1:14" s="79" customFormat="1" ht="12" x14ac:dyDescent="0.2">
      <c r="A28" s="89">
        <v>410</v>
      </c>
      <c r="B28" s="89">
        <v>410035262</v>
      </c>
      <c r="C28" s="90" t="s">
        <v>491</v>
      </c>
      <c r="D28" s="89">
        <v>35</v>
      </c>
      <c r="E28" s="90" t="s">
        <v>67</v>
      </c>
      <c r="F28" s="89">
        <v>262</v>
      </c>
      <c r="G28" s="90" t="s">
        <v>294</v>
      </c>
      <c r="H28" s="91">
        <v>6.58</v>
      </c>
      <c r="I28" s="92"/>
      <c r="J28" s="93">
        <v>13908</v>
      </c>
      <c r="K28" s="94">
        <v>5154</v>
      </c>
      <c r="L28" s="94">
        <v>0</v>
      </c>
      <c r="M28" s="94">
        <v>937.65</v>
      </c>
      <c r="N28" s="95">
        <f t="shared" si="0"/>
        <v>19999.650000000001</v>
      </c>
    </row>
    <row r="29" spans="1:14" s="79" customFormat="1" ht="12" x14ac:dyDescent="0.2">
      <c r="A29" s="89">
        <v>410</v>
      </c>
      <c r="B29" s="89">
        <v>410035284</v>
      </c>
      <c r="C29" s="90" t="s">
        <v>491</v>
      </c>
      <c r="D29" s="89">
        <v>35</v>
      </c>
      <c r="E29" s="90" t="s">
        <v>67</v>
      </c>
      <c r="F29" s="89">
        <v>284</v>
      </c>
      <c r="G29" s="90" t="s">
        <v>316</v>
      </c>
      <c r="H29" s="91">
        <v>0</v>
      </c>
      <c r="I29" s="92"/>
      <c r="J29" s="93">
        <v>10916.746301588897</v>
      </c>
      <c r="K29" s="94">
        <v>4589</v>
      </c>
      <c r="L29" s="94">
        <v>0</v>
      </c>
      <c r="M29" s="94">
        <v>937.65</v>
      </c>
      <c r="N29" s="95">
        <f t="shared" si="0"/>
        <v>16443.396301588898</v>
      </c>
    </row>
    <row r="30" spans="1:14" s="79" customFormat="1" ht="12" x14ac:dyDescent="0.2">
      <c r="A30" s="89">
        <v>410</v>
      </c>
      <c r="B30" s="89">
        <v>410035293</v>
      </c>
      <c r="C30" s="90" t="s">
        <v>491</v>
      </c>
      <c r="D30" s="89">
        <v>35</v>
      </c>
      <c r="E30" s="90" t="s">
        <v>67</v>
      </c>
      <c r="F30" s="89">
        <v>293</v>
      </c>
      <c r="G30" s="90" t="s">
        <v>325</v>
      </c>
      <c r="H30" s="91">
        <v>0</v>
      </c>
      <c r="I30" s="92"/>
      <c r="J30" s="93">
        <v>12430.019406017627</v>
      </c>
      <c r="K30" s="94">
        <v>747</v>
      </c>
      <c r="L30" s="94">
        <v>0</v>
      </c>
      <c r="M30" s="94">
        <v>937.65</v>
      </c>
      <c r="N30" s="95">
        <f t="shared" si="0"/>
        <v>14114.669406017627</v>
      </c>
    </row>
    <row r="31" spans="1:14" s="79" customFormat="1" ht="12" x14ac:dyDescent="0.2">
      <c r="A31" s="89">
        <v>410</v>
      </c>
      <c r="B31" s="89">
        <v>410035336</v>
      </c>
      <c r="C31" s="90" t="s">
        <v>491</v>
      </c>
      <c r="D31" s="89">
        <v>35</v>
      </c>
      <c r="E31" s="90" t="s">
        <v>67</v>
      </c>
      <c r="F31" s="89">
        <v>336</v>
      </c>
      <c r="G31" s="90" t="s">
        <v>368</v>
      </c>
      <c r="H31" s="91">
        <v>0</v>
      </c>
      <c r="I31" s="92"/>
      <c r="J31" s="93">
        <v>12033.357723379762</v>
      </c>
      <c r="K31" s="94">
        <v>2611</v>
      </c>
      <c r="L31" s="94">
        <v>0</v>
      </c>
      <c r="M31" s="94">
        <v>937.65</v>
      </c>
      <c r="N31" s="95">
        <f t="shared" si="0"/>
        <v>15582.007723379762</v>
      </c>
    </row>
    <row r="32" spans="1:14" s="79" customFormat="1" ht="12" x14ac:dyDescent="0.2">
      <c r="A32" s="89">
        <v>410</v>
      </c>
      <c r="B32" s="89">
        <v>410035346</v>
      </c>
      <c r="C32" s="90" t="s">
        <v>491</v>
      </c>
      <c r="D32" s="89">
        <v>35</v>
      </c>
      <c r="E32" s="90" t="s">
        <v>67</v>
      </c>
      <c r="F32" s="89">
        <v>346</v>
      </c>
      <c r="G32" s="90" t="s">
        <v>378</v>
      </c>
      <c r="H32" s="91">
        <v>7.05</v>
      </c>
      <c r="I32" s="92"/>
      <c r="J32" s="93">
        <v>13291</v>
      </c>
      <c r="K32" s="94">
        <v>1403</v>
      </c>
      <c r="L32" s="94">
        <v>0</v>
      </c>
      <c r="M32" s="94">
        <v>937.65</v>
      </c>
      <c r="N32" s="95">
        <f t="shared" si="0"/>
        <v>15631.65</v>
      </c>
    </row>
    <row r="33" spans="1:14" s="79" customFormat="1" ht="12" x14ac:dyDescent="0.2">
      <c r="A33" s="89">
        <v>410</v>
      </c>
      <c r="B33" s="89">
        <v>410057035</v>
      </c>
      <c r="C33" s="90" t="s">
        <v>491</v>
      </c>
      <c r="D33" s="89">
        <v>57</v>
      </c>
      <c r="E33" s="90" t="s">
        <v>89</v>
      </c>
      <c r="F33" s="89">
        <v>35</v>
      </c>
      <c r="G33" s="90" t="s">
        <v>67</v>
      </c>
      <c r="H33" s="91">
        <v>8.9</v>
      </c>
      <c r="I33" s="92"/>
      <c r="J33" s="93">
        <v>13827</v>
      </c>
      <c r="K33" s="94">
        <v>4714</v>
      </c>
      <c r="L33" s="94">
        <v>0</v>
      </c>
      <c r="M33" s="94">
        <v>937.65</v>
      </c>
      <c r="N33" s="95">
        <f t="shared" si="0"/>
        <v>19478.650000000001</v>
      </c>
    </row>
    <row r="34" spans="1:14" s="79" customFormat="1" ht="12" x14ac:dyDescent="0.2">
      <c r="A34" s="89">
        <v>410</v>
      </c>
      <c r="B34" s="89">
        <v>410057057</v>
      </c>
      <c r="C34" s="90" t="s">
        <v>491</v>
      </c>
      <c r="D34" s="89">
        <v>57</v>
      </c>
      <c r="E34" s="90" t="s">
        <v>89</v>
      </c>
      <c r="F34" s="89">
        <v>57</v>
      </c>
      <c r="G34" s="90" t="s">
        <v>89</v>
      </c>
      <c r="H34" s="91">
        <v>198.2</v>
      </c>
      <c r="I34" s="92"/>
      <c r="J34" s="93">
        <v>12461</v>
      </c>
      <c r="K34" s="94">
        <v>333</v>
      </c>
      <c r="L34" s="94">
        <v>0</v>
      </c>
      <c r="M34" s="94">
        <v>937.65</v>
      </c>
      <c r="N34" s="95">
        <f t="shared" si="0"/>
        <v>13731.65</v>
      </c>
    </row>
    <row r="35" spans="1:14" s="79" customFormat="1" ht="12" x14ac:dyDescent="0.2">
      <c r="A35" s="89">
        <v>410</v>
      </c>
      <c r="B35" s="89">
        <v>410057093</v>
      </c>
      <c r="C35" s="90" t="s">
        <v>491</v>
      </c>
      <c r="D35" s="89">
        <v>57</v>
      </c>
      <c r="E35" s="90" t="s">
        <v>89</v>
      </c>
      <c r="F35" s="89">
        <v>93</v>
      </c>
      <c r="G35" s="90" t="s">
        <v>125</v>
      </c>
      <c r="H35" s="91">
        <v>6</v>
      </c>
      <c r="I35" s="92"/>
      <c r="J35" s="93">
        <v>12618</v>
      </c>
      <c r="K35" s="94">
        <v>431</v>
      </c>
      <c r="L35" s="94">
        <v>0</v>
      </c>
      <c r="M35" s="94">
        <v>937.65</v>
      </c>
      <c r="N35" s="95">
        <f t="shared" si="0"/>
        <v>13986.65</v>
      </c>
    </row>
    <row r="36" spans="1:14" s="79" customFormat="1" ht="12" x14ac:dyDescent="0.2">
      <c r="A36" s="89">
        <v>410</v>
      </c>
      <c r="B36" s="89">
        <v>410057095</v>
      </c>
      <c r="C36" s="90" t="s">
        <v>491</v>
      </c>
      <c r="D36" s="89">
        <v>57</v>
      </c>
      <c r="E36" s="90" t="s">
        <v>89</v>
      </c>
      <c r="F36" s="89">
        <v>95</v>
      </c>
      <c r="G36" s="90" t="s">
        <v>127</v>
      </c>
      <c r="H36" s="91">
        <v>0</v>
      </c>
      <c r="I36" s="92"/>
      <c r="J36" s="93">
        <v>13523.922462156292</v>
      </c>
      <c r="K36" s="94">
        <v>0</v>
      </c>
      <c r="L36" s="94">
        <v>0</v>
      </c>
      <c r="M36" s="94">
        <v>937.65</v>
      </c>
      <c r="N36" s="95">
        <f t="shared" si="0"/>
        <v>14461.572462156291</v>
      </c>
    </row>
    <row r="37" spans="1:14" s="79" customFormat="1" ht="12" x14ac:dyDescent="0.2">
      <c r="A37" s="89">
        <v>410</v>
      </c>
      <c r="B37" s="89">
        <v>410057163</v>
      </c>
      <c r="C37" s="90" t="s">
        <v>491</v>
      </c>
      <c r="D37" s="89">
        <v>57</v>
      </c>
      <c r="E37" s="90" t="s">
        <v>89</v>
      </c>
      <c r="F37" s="89">
        <v>163</v>
      </c>
      <c r="G37" s="90" t="s">
        <v>195</v>
      </c>
      <c r="H37" s="91">
        <v>4.0600000000000005</v>
      </c>
      <c r="I37" s="92"/>
      <c r="J37" s="93">
        <v>11003</v>
      </c>
      <c r="K37" s="94">
        <v>0</v>
      </c>
      <c r="L37" s="94">
        <v>0</v>
      </c>
      <c r="M37" s="94">
        <v>937.65</v>
      </c>
      <c r="N37" s="95">
        <f t="shared" si="0"/>
        <v>11940.65</v>
      </c>
    </row>
    <row r="38" spans="1:14" s="79" customFormat="1" ht="12" x14ac:dyDescent="0.2">
      <c r="A38" s="89">
        <v>410</v>
      </c>
      <c r="B38" s="89">
        <v>410057176</v>
      </c>
      <c r="C38" s="90" t="s">
        <v>491</v>
      </c>
      <c r="D38" s="89">
        <v>57</v>
      </c>
      <c r="E38" s="90" t="s">
        <v>89</v>
      </c>
      <c r="F38" s="89">
        <v>176</v>
      </c>
      <c r="G38" s="90" t="s">
        <v>208</v>
      </c>
      <c r="H38" s="91">
        <v>0.46</v>
      </c>
      <c r="I38" s="92"/>
      <c r="J38" s="93">
        <v>14141</v>
      </c>
      <c r="K38" s="94">
        <v>4870</v>
      </c>
      <c r="L38" s="94">
        <v>0</v>
      </c>
      <c r="M38" s="94">
        <v>937.65</v>
      </c>
      <c r="N38" s="95">
        <f t="shared" si="0"/>
        <v>19948.650000000001</v>
      </c>
    </row>
    <row r="39" spans="1:14" s="79" customFormat="1" ht="12" x14ac:dyDescent="0.2">
      <c r="A39" s="89">
        <v>410</v>
      </c>
      <c r="B39" s="89">
        <v>410057248</v>
      </c>
      <c r="C39" s="90" t="s">
        <v>491</v>
      </c>
      <c r="D39" s="89">
        <v>57</v>
      </c>
      <c r="E39" s="90" t="s">
        <v>89</v>
      </c>
      <c r="F39" s="89">
        <v>248</v>
      </c>
      <c r="G39" s="90" t="s">
        <v>280</v>
      </c>
      <c r="H39" s="91">
        <v>12.06</v>
      </c>
      <c r="I39" s="92"/>
      <c r="J39" s="93">
        <v>9709</v>
      </c>
      <c r="K39" s="94">
        <v>557</v>
      </c>
      <c r="L39" s="94">
        <v>0</v>
      </c>
      <c r="M39" s="94">
        <v>937.65</v>
      </c>
      <c r="N39" s="95">
        <f t="shared" si="0"/>
        <v>11203.65</v>
      </c>
    </row>
    <row r="40" spans="1:14" s="79" customFormat="1" ht="12" x14ac:dyDescent="0.2">
      <c r="A40" s="89">
        <v>410</v>
      </c>
      <c r="B40" s="89">
        <v>410057262</v>
      </c>
      <c r="C40" s="90" t="s">
        <v>491</v>
      </c>
      <c r="D40" s="89">
        <v>57</v>
      </c>
      <c r="E40" s="90" t="s">
        <v>89</v>
      </c>
      <c r="F40" s="89">
        <v>262</v>
      </c>
      <c r="G40" s="90" t="s">
        <v>294</v>
      </c>
      <c r="H40" s="91">
        <v>2</v>
      </c>
      <c r="I40" s="92"/>
      <c r="J40" s="93">
        <v>9048</v>
      </c>
      <c r="K40" s="94">
        <v>3353</v>
      </c>
      <c r="L40" s="94">
        <v>0</v>
      </c>
      <c r="M40" s="94">
        <v>937.65</v>
      </c>
      <c r="N40" s="95">
        <f t="shared" si="0"/>
        <v>13338.65</v>
      </c>
    </row>
    <row r="41" spans="1:14" s="79" customFormat="1" ht="12" x14ac:dyDescent="0.2">
      <c r="A41" s="89">
        <v>412</v>
      </c>
      <c r="B41" s="89">
        <v>412035035</v>
      </c>
      <c r="C41" s="90" t="s">
        <v>492</v>
      </c>
      <c r="D41" s="89">
        <v>35</v>
      </c>
      <c r="E41" s="90" t="s">
        <v>67</v>
      </c>
      <c r="F41" s="89">
        <v>35</v>
      </c>
      <c r="G41" s="90" t="s">
        <v>67</v>
      </c>
      <c r="H41" s="91">
        <v>501.59999999999997</v>
      </c>
      <c r="I41" s="92"/>
      <c r="J41" s="93">
        <v>12973</v>
      </c>
      <c r="K41" s="94">
        <v>4423</v>
      </c>
      <c r="L41" s="94">
        <v>0</v>
      </c>
      <c r="M41" s="94">
        <v>937.65</v>
      </c>
      <c r="N41" s="95">
        <f t="shared" si="0"/>
        <v>18333.650000000001</v>
      </c>
    </row>
    <row r="42" spans="1:14" s="79" customFormat="1" ht="12" x14ac:dyDescent="0.2">
      <c r="A42" s="89">
        <v>412</v>
      </c>
      <c r="B42" s="89">
        <v>412035044</v>
      </c>
      <c r="C42" s="90" t="s">
        <v>492</v>
      </c>
      <c r="D42" s="89">
        <v>35</v>
      </c>
      <c r="E42" s="90" t="s">
        <v>67</v>
      </c>
      <c r="F42" s="89">
        <v>44</v>
      </c>
      <c r="G42" s="90" t="s">
        <v>76</v>
      </c>
      <c r="H42" s="91">
        <v>8.36</v>
      </c>
      <c r="I42" s="92"/>
      <c r="J42" s="93">
        <v>12771</v>
      </c>
      <c r="K42" s="94">
        <v>0</v>
      </c>
      <c r="L42" s="94">
        <v>0</v>
      </c>
      <c r="M42" s="94">
        <v>937.65</v>
      </c>
      <c r="N42" s="95">
        <f t="shared" si="0"/>
        <v>13708.65</v>
      </c>
    </row>
    <row r="43" spans="1:14" s="79" customFormat="1" ht="12" x14ac:dyDescent="0.2">
      <c r="A43" s="89">
        <v>412</v>
      </c>
      <c r="B43" s="89">
        <v>412035073</v>
      </c>
      <c r="C43" s="90" t="s">
        <v>492</v>
      </c>
      <c r="D43" s="89">
        <v>35</v>
      </c>
      <c r="E43" s="90" t="s">
        <v>67</v>
      </c>
      <c r="F43" s="89">
        <v>73</v>
      </c>
      <c r="G43" s="90" t="s">
        <v>105</v>
      </c>
      <c r="H43" s="91">
        <v>1</v>
      </c>
      <c r="I43" s="92"/>
      <c r="J43" s="93">
        <v>16181</v>
      </c>
      <c r="K43" s="94">
        <v>10571</v>
      </c>
      <c r="L43" s="94">
        <v>0</v>
      </c>
      <c r="M43" s="94">
        <v>937.65</v>
      </c>
      <c r="N43" s="95">
        <f t="shared" si="0"/>
        <v>27689.65</v>
      </c>
    </row>
    <row r="44" spans="1:14" s="79" customFormat="1" ht="12" x14ac:dyDescent="0.2">
      <c r="A44" s="89">
        <v>412</v>
      </c>
      <c r="B44" s="89">
        <v>412035100</v>
      </c>
      <c r="C44" s="90" t="s">
        <v>492</v>
      </c>
      <c r="D44" s="89">
        <v>35</v>
      </c>
      <c r="E44" s="90" t="s">
        <v>67</v>
      </c>
      <c r="F44" s="89">
        <v>100</v>
      </c>
      <c r="G44" s="90" t="s">
        <v>132</v>
      </c>
      <c r="H44" s="91">
        <v>7.0000000000000007E-2</v>
      </c>
      <c r="I44" s="92"/>
      <c r="J44" s="93">
        <v>12221.43885767517</v>
      </c>
      <c r="K44" s="94">
        <v>5033</v>
      </c>
      <c r="L44" s="94">
        <v>0</v>
      </c>
      <c r="M44" s="94">
        <v>937.65</v>
      </c>
      <c r="N44" s="95">
        <f t="shared" si="0"/>
        <v>18192.088857675171</v>
      </c>
    </row>
    <row r="45" spans="1:14" s="79" customFormat="1" ht="12" x14ac:dyDescent="0.2">
      <c r="A45" s="89">
        <v>412</v>
      </c>
      <c r="B45" s="89">
        <v>412035220</v>
      </c>
      <c r="C45" s="90" t="s">
        <v>492</v>
      </c>
      <c r="D45" s="89">
        <v>35</v>
      </c>
      <c r="E45" s="90" t="s">
        <v>67</v>
      </c>
      <c r="F45" s="89">
        <v>220</v>
      </c>
      <c r="G45" s="90" t="s">
        <v>252</v>
      </c>
      <c r="H45" s="91">
        <v>3</v>
      </c>
      <c r="I45" s="92"/>
      <c r="J45" s="93">
        <v>12538</v>
      </c>
      <c r="K45" s="94">
        <v>5375</v>
      </c>
      <c r="L45" s="94">
        <v>0</v>
      </c>
      <c r="M45" s="94">
        <v>937.65</v>
      </c>
      <c r="N45" s="95">
        <f t="shared" si="0"/>
        <v>18850.650000000001</v>
      </c>
    </row>
    <row r="46" spans="1:14" s="79" customFormat="1" ht="12" x14ac:dyDescent="0.2">
      <c r="A46" s="89">
        <v>412</v>
      </c>
      <c r="B46" s="89">
        <v>412035243</v>
      </c>
      <c r="C46" s="90" t="s">
        <v>492</v>
      </c>
      <c r="D46" s="89">
        <v>35</v>
      </c>
      <c r="E46" s="90" t="s">
        <v>67</v>
      </c>
      <c r="F46" s="89">
        <v>243</v>
      </c>
      <c r="G46" s="90" t="s">
        <v>275</v>
      </c>
      <c r="H46" s="91">
        <v>0.71</v>
      </c>
      <c r="I46" s="92"/>
      <c r="J46" s="93">
        <v>13081.185426445938</v>
      </c>
      <c r="K46" s="94">
        <v>2707</v>
      </c>
      <c r="L46" s="94">
        <v>0</v>
      </c>
      <c r="M46" s="94">
        <v>937.65</v>
      </c>
      <c r="N46" s="95">
        <f t="shared" si="0"/>
        <v>16725.835426445938</v>
      </c>
    </row>
    <row r="47" spans="1:14" s="79" customFormat="1" ht="12" x14ac:dyDescent="0.2">
      <c r="A47" s="89">
        <v>412</v>
      </c>
      <c r="B47" s="89">
        <v>412035244</v>
      </c>
      <c r="C47" s="90" t="s">
        <v>492</v>
      </c>
      <c r="D47" s="89">
        <v>35</v>
      </c>
      <c r="E47" s="90" t="s">
        <v>67</v>
      </c>
      <c r="F47" s="89">
        <v>244</v>
      </c>
      <c r="G47" s="90" t="s">
        <v>276</v>
      </c>
      <c r="H47" s="91">
        <v>8.48</v>
      </c>
      <c r="I47" s="92"/>
      <c r="J47" s="93">
        <v>14044</v>
      </c>
      <c r="K47" s="94">
        <v>5064</v>
      </c>
      <c r="L47" s="94">
        <v>0</v>
      </c>
      <c r="M47" s="94">
        <v>937.65</v>
      </c>
      <c r="N47" s="95">
        <f t="shared" si="0"/>
        <v>20045.650000000001</v>
      </c>
    </row>
    <row r="48" spans="1:14" s="79" customFormat="1" ht="12" x14ac:dyDescent="0.2">
      <c r="A48" s="89">
        <v>412</v>
      </c>
      <c r="B48" s="89">
        <v>412035285</v>
      </c>
      <c r="C48" s="90" t="s">
        <v>492</v>
      </c>
      <c r="D48" s="89">
        <v>35</v>
      </c>
      <c r="E48" s="90" t="s">
        <v>67</v>
      </c>
      <c r="F48" s="89">
        <v>285</v>
      </c>
      <c r="G48" s="90" t="s">
        <v>317</v>
      </c>
      <c r="H48" s="91">
        <v>7.88</v>
      </c>
      <c r="I48" s="92"/>
      <c r="J48" s="93">
        <v>10310</v>
      </c>
      <c r="K48" s="94">
        <v>2921</v>
      </c>
      <c r="L48" s="94">
        <v>0</v>
      </c>
      <c r="M48" s="94">
        <v>937.65</v>
      </c>
      <c r="N48" s="95">
        <f t="shared" si="0"/>
        <v>14168.65</v>
      </c>
    </row>
    <row r="49" spans="1:14" s="79" customFormat="1" ht="12" x14ac:dyDescent="0.2">
      <c r="A49" s="89">
        <v>412</v>
      </c>
      <c r="B49" s="89">
        <v>412035293</v>
      </c>
      <c r="C49" s="90" t="s">
        <v>492</v>
      </c>
      <c r="D49" s="89">
        <v>35</v>
      </c>
      <c r="E49" s="90" t="s">
        <v>67</v>
      </c>
      <c r="F49" s="89">
        <v>293</v>
      </c>
      <c r="G49" s="90" t="s">
        <v>325</v>
      </c>
      <c r="H49" s="91">
        <v>2</v>
      </c>
      <c r="I49" s="92"/>
      <c r="J49" s="93">
        <v>9361</v>
      </c>
      <c r="K49" s="94">
        <v>563</v>
      </c>
      <c r="L49" s="94">
        <v>0</v>
      </c>
      <c r="M49" s="94">
        <v>937.65</v>
      </c>
      <c r="N49" s="95">
        <f t="shared" si="0"/>
        <v>10861.65</v>
      </c>
    </row>
    <row r="50" spans="1:14" s="79" customFormat="1" ht="12" x14ac:dyDescent="0.2">
      <c r="A50" s="89">
        <v>412</v>
      </c>
      <c r="B50" s="89">
        <v>412035314</v>
      </c>
      <c r="C50" s="90" t="s">
        <v>492</v>
      </c>
      <c r="D50" s="89">
        <v>35</v>
      </c>
      <c r="E50" s="90" t="s">
        <v>67</v>
      </c>
      <c r="F50" s="89">
        <v>314</v>
      </c>
      <c r="G50" s="90" t="s">
        <v>346</v>
      </c>
      <c r="H50" s="91">
        <v>1</v>
      </c>
      <c r="I50" s="92"/>
      <c r="J50" s="93">
        <v>11260</v>
      </c>
      <c r="K50" s="94">
        <v>9026</v>
      </c>
      <c r="L50" s="94">
        <v>0</v>
      </c>
      <c r="M50" s="94">
        <v>937.65</v>
      </c>
      <c r="N50" s="95">
        <f t="shared" si="0"/>
        <v>21223.65</v>
      </c>
    </row>
    <row r="51" spans="1:14" s="79" customFormat="1" ht="12" x14ac:dyDescent="0.2">
      <c r="A51" s="89">
        <v>412</v>
      </c>
      <c r="B51" s="89">
        <v>412035335</v>
      </c>
      <c r="C51" s="90" t="s">
        <v>492</v>
      </c>
      <c r="D51" s="89">
        <v>35</v>
      </c>
      <c r="E51" s="90" t="s">
        <v>67</v>
      </c>
      <c r="F51" s="89">
        <v>335</v>
      </c>
      <c r="G51" s="90" t="s">
        <v>367</v>
      </c>
      <c r="H51" s="91">
        <v>1</v>
      </c>
      <c r="I51" s="92"/>
      <c r="J51" s="93">
        <v>11260</v>
      </c>
      <c r="K51" s="94">
        <v>8228</v>
      </c>
      <c r="L51" s="94">
        <v>0</v>
      </c>
      <c r="M51" s="94">
        <v>937.65</v>
      </c>
      <c r="N51" s="95">
        <f t="shared" si="0"/>
        <v>20425.650000000001</v>
      </c>
    </row>
    <row r="52" spans="1:14" s="79" customFormat="1" ht="12" x14ac:dyDescent="0.2">
      <c r="A52" s="89">
        <v>412</v>
      </c>
      <c r="B52" s="89">
        <v>412035336</v>
      </c>
      <c r="C52" s="90" t="s">
        <v>492</v>
      </c>
      <c r="D52" s="89">
        <v>35</v>
      </c>
      <c r="E52" s="90" t="s">
        <v>67</v>
      </c>
      <c r="F52" s="89">
        <v>336</v>
      </c>
      <c r="G52" s="90" t="s">
        <v>368</v>
      </c>
      <c r="H52" s="91">
        <v>1</v>
      </c>
      <c r="I52" s="92"/>
      <c r="J52" s="93">
        <v>11260</v>
      </c>
      <c r="K52" s="94">
        <v>2443</v>
      </c>
      <c r="L52" s="94">
        <v>0</v>
      </c>
      <c r="M52" s="94">
        <v>937.65</v>
      </c>
      <c r="N52" s="95">
        <f t="shared" si="0"/>
        <v>14640.65</v>
      </c>
    </row>
    <row r="53" spans="1:14" s="79" customFormat="1" ht="12" x14ac:dyDescent="0.2">
      <c r="A53" s="89">
        <v>413</v>
      </c>
      <c r="B53" s="89">
        <v>413114091</v>
      </c>
      <c r="C53" s="90" t="s">
        <v>493</v>
      </c>
      <c r="D53" s="89">
        <v>114</v>
      </c>
      <c r="E53" s="90" t="s">
        <v>146</v>
      </c>
      <c r="F53" s="89">
        <v>91</v>
      </c>
      <c r="G53" s="90" t="s">
        <v>123</v>
      </c>
      <c r="H53" s="91">
        <v>1.54</v>
      </c>
      <c r="I53" s="92"/>
      <c r="J53" s="93">
        <v>12850</v>
      </c>
      <c r="K53" s="94">
        <v>16256</v>
      </c>
      <c r="L53" s="94">
        <v>0</v>
      </c>
      <c r="M53" s="94">
        <v>937.65</v>
      </c>
      <c r="N53" s="95">
        <f t="shared" si="0"/>
        <v>30043.65</v>
      </c>
    </row>
    <row r="54" spans="1:14" s="79" customFormat="1" ht="12" x14ac:dyDescent="0.2">
      <c r="A54" s="89">
        <v>413</v>
      </c>
      <c r="B54" s="89">
        <v>413114114</v>
      </c>
      <c r="C54" s="90" t="s">
        <v>493</v>
      </c>
      <c r="D54" s="89">
        <v>114</v>
      </c>
      <c r="E54" s="90" t="s">
        <v>146</v>
      </c>
      <c r="F54" s="89">
        <v>114</v>
      </c>
      <c r="G54" s="90" t="s">
        <v>146</v>
      </c>
      <c r="H54" s="91">
        <v>72.169999999999987</v>
      </c>
      <c r="I54" s="92"/>
      <c r="J54" s="93">
        <v>11441</v>
      </c>
      <c r="K54" s="94">
        <v>2023</v>
      </c>
      <c r="L54" s="94">
        <v>0</v>
      </c>
      <c r="M54" s="94">
        <v>937.65</v>
      </c>
      <c r="N54" s="95">
        <f t="shared" si="0"/>
        <v>14401.65</v>
      </c>
    </row>
    <row r="55" spans="1:14" s="79" customFormat="1" ht="12" x14ac:dyDescent="0.2">
      <c r="A55" s="89">
        <v>413</v>
      </c>
      <c r="B55" s="89">
        <v>413114127</v>
      </c>
      <c r="C55" s="90" t="s">
        <v>493</v>
      </c>
      <c r="D55" s="89">
        <v>114</v>
      </c>
      <c r="E55" s="90" t="s">
        <v>146</v>
      </c>
      <c r="F55" s="89">
        <v>127</v>
      </c>
      <c r="G55" s="90" t="s">
        <v>159</v>
      </c>
      <c r="H55" s="91">
        <v>1</v>
      </c>
      <c r="I55" s="92"/>
      <c r="J55" s="93">
        <v>10891.760368363764</v>
      </c>
      <c r="K55" s="94">
        <v>5109</v>
      </c>
      <c r="L55" s="94">
        <v>0</v>
      </c>
      <c r="M55" s="94">
        <v>937.65</v>
      </c>
      <c r="N55" s="95">
        <f t="shared" si="0"/>
        <v>16938.410368363766</v>
      </c>
    </row>
    <row r="56" spans="1:14" s="79" customFormat="1" ht="12" x14ac:dyDescent="0.2">
      <c r="A56" s="89">
        <v>413</v>
      </c>
      <c r="B56" s="89">
        <v>413114253</v>
      </c>
      <c r="C56" s="90" t="s">
        <v>493</v>
      </c>
      <c r="D56" s="89">
        <v>114</v>
      </c>
      <c r="E56" s="90" t="s">
        <v>146</v>
      </c>
      <c r="F56" s="89">
        <v>253</v>
      </c>
      <c r="G56" s="90" t="s">
        <v>285</v>
      </c>
      <c r="H56" s="91">
        <v>1</v>
      </c>
      <c r="I56" s="92"/>
      <c r="J56" s="93">
        <v>9966</v>
      </c>
      <c r="K56" s="94">
        <v>26094</v>
      </c>
      <c r="L56" s="94">
        <v>0</v>
      </c>
      <c r="M56" s="94">
        <v>937.65</v>
      </c>
      <c r="N56" s="95">
        <f t="shared" si="0"/>
        <v>36997.65</v>
      </c>
    </row>
    <row r="57" spans="1:14" s="79" customFormat="1" ht="12" x14ac:dyDescent="0.2">
      <c r="A57" s="89">
        <v>413</v>
      </c>
      <c r="B57" s="89">
        <v>413114605</v>
      </c>
      <c r="C57" s="90" t="s">
        <v>493</v>
      </c>
      <c r="D57" s="89">
        <v>114</v>
      </c>
      <c r="E57" s="90" t="s">
        <v>146</v>
      </c>
      <c r="F57" s="89">
        <v>605</v>
      </c>
      <c r="G57" s="90" t="s">
        <v>388</v>
      </c>
      <c r="H57" s="91">
        <v>1</v>
      </c>
      <c r="I57" s="92"/>
      <c r="J57" s="93">
        <v>11828.973587331911</v>
      </c>
      <c r="K57" s="94">
        <v>8466</v>
      </c>
      <c r="L57" s="94">
        <v>0</v>
      </c>
      <c r="M57" s="94">
        <v>937.65</v>
      </c>
      <c r="N57" s="95">
        <f t="shared" si="0"/>
        <v>21232.623587331913</v>
      </c>
    </row>
    <row r="58" spans="1:14" s="79" customFormat="1" ht="12" x14ac:dyDescent="0.2">
      <c r="A58" s="89">
        <v>413</v>
      </c>
      <c r="B58" s="89">
        <v>413114670</v>
      </c>
      <c r="C58" s="90" t="s">
        <v>493</v>
      </c>
      <c r="D58" s="89">
        <v>114</v>
      </c>
      <c r="E58" s="90" t="s">
        <v>146</v>
      </c>
      <c r="F58" s="89">
        <v>670</v>
      </c>
      <c r="G58" s="90" t="s">
        <v>406</v>
      </c>
      <c r="H58" s="91">
        <v>27.36</v>
      </c>
      <c r="I58" s="92"/>
      <c r="J58" s="93">
        <v>10330</v>
      </c>
      <c r="K58" s="94">
        <v>8139</v>
      </c>
      <c r="L58" s="94">
        <v>0</v>
      </c>
      <c r="M58" s="94">
        <v>937.65</v>
      </c>
      <c r="N58" s="95">
        <f t="shared" si="0"/>
        <v>19406.650000000001</v>
      </c>
    </row>
    <row r="59" spans="1:14" s="79" customFormat="1" ht="12" x14ac:dyDescent="0.2">
      <c r="A59" s="89">
        <v>413</v>
      </c>
      <c r="B59" s="89">
        <v>413114674</v>
      </c>
      <c r="C59" s="90" t="s">
        <v>493</v>
      </c>
      <c r="D59" s="89">
        <v>114</v>
      </c>
      <c r="E59" s="90" t="s">
        <v>146</v>
      </c>
      <c r="F59" s="89">
        <v>674</v>
      </c>
      <c r="G59" s="90" t="s">
        <v>409</v>
      </c>
      <c r="H59" s="91">
        <v>39.559999999999995</v>
      </c>
      <c r="I59" s="92"/>
      <c r="J59" s="93">
        <v>11178</v>
      </c>
      <c r="K59" s="94">
        <v>3956</v>
      </c>
      <c r="L59" s="94">
        <v>0</v>
      </c>
      <c r="M59" s="94">
        <v>937.65</v>
      </c>
      <c r="N59" s="95">
        <f t="shared" si="0"/>
        <v>16071.65</v>
      </c>
    </row>
    <row r="60" spans="1:14" s="79" customFormat="1" ht="12" x14ac:dyDescent="0.2">
      <c r="A60" s="89">
        <v>413</v>
      </c>
      <c r="B60" s="89">
        <v>413114683</v>
      </c>
      <c r="C60" s="90" t="s">
        <v>493</v>
      </c>
      <c r="D60" s="89">
        <v>114</v>
      </c>
      <c r="E60" s="90" t="s">
        <v>146</v>
      </c>
      <c r="F60" s="89">
        <v>683</v>
      </c>
      <c r="G60" s="90" t="s">
        <v>412</v>
      </c>
      <c r="H60" s="91">
        <v>1</v>
      </c>
      <c r="I60" s="92"/>
      <c r="J60" s="93">
        <v>9670</v>
      </c>
      <c r="K60" s="94">
        <v>6902</v>
      </c>
      <c r="L60" s="94">
        <v>0</v>
      </c>
      <c r="M60" s="94">
        <v>937.65</v>
      </c>
      <c r="N60" s="95">
        <f t="shared" si="0"/>
        <v>17509.650000000001</v>
      </c>
    </row>
    <row r="61" spans="1:14" s="79" customFormat="1" ht="12" x14ac:dyDescent="0.2">
      <c r="A61" s="89">
        <v>413</v>
      </c>
      <c r="B61" s="89">
        <v>413114717</v>
      </c>
      <c r="C61" s="90" t="s">
        <v>493</v>
      </c>
      <c r="D61" s="89">
        <v>114</v>
      </c>
      <c r="E61" s="90" t="s">
        <v>146</v>
      </c>
      <c r="F61" s="89">
        <v>717</v>
      </c>
      <c r="G61" s="90" t="s">
        <v>422</v>
      </c>
      <c r="H61" s="91">
        <v>43.46</v>
      </c>
      <c r="I61" s="92"/>
      <c r="J61" s="93">
        <v>11860</v>
      </c>
      <c r="K61" s="94">
        <v>6398</v>
      </c>
      <c r="L61" s="94">
        <v>0</v>
      </c>
      <c r="M61" s="94">
        <v>937.65</v>
      </c>
      <c r="N61" s="95">
        <f t="shared" si="0"/>
        <v>19195.650000000001</v>
      </c>
    </row>
    <row r="62" spans="1:14" s="79" customFormat="1" ht="12" x14ac:dyDescent="0.2">
      <c r="A62" s="89">
        <v>413</v>
      </c>
      <c r="B62" s="89">
        <v>413114750</v>
      </c>
      <c r="C62" s="90" t="s">
        <v>493</v>
      </c>
      <c r="D62" s="89">
        <v>114</v>
      </c>
      <c r="E62" s="90" t="s">
        <v>146</v>
      </c>
      <c r="F62" s="89">
        <v>750</v>
      </c>
      <c r="G62" s="90" t="s">
        <v>430</v>
      </c>
      <c r="H62" s="91">
        <v>22.759999999999998</v>
      </c>
      <c r="I62" s="92"/>
      <c r="J62" s="93">
        <v>10452</v>
      </c>
      <c r="K62" s="94">
        <v>6747</v>
      </c>
      <c r="L62" s="94">
        <v>0</v>
      </c>
      <c r="M62" s="94">
        <v>937.65</v>
      </c>
      <c r="N62" s="95">
        <f t="shared" si="0"/>
        <v>18136.650000000001</v>
      </c>
    </row>
    <row r="63" spans="1:14" s="79" customFormat="1" ht="12" x14ac:dyDescent="0.2">
      <c r="A63" s="89">
        <v>413</v>
      </c>
      <c r="B63" s="89">
        <v>413114755</v>
      </c>
      <c r="C63" s="90" t="s">
        <v>493</v>
      </c>
      <c r="D63" s="89">
        <v>114</v>
      </c>
      <c r="E63" s="90" t="s">
        <v>146</v>
      </c>
      <c r="F63" s="89">
        <v>755</v>
      </c>
      <c r="G63" s="90" t="s">
        <v>432</v>
      </c>
      <c r="H63" s="91">
        <v>5.1100000000000003</v>
      </c>
      <c r="I63" s="92"/>
      <c r="J63" s="93">
        <v>11396</v>
      </c>
      <c r="K63" s="94">
        <v>5679</v>
      </c>
      <c r="L63" s="94">
        <v>0</v>
      </c>
      <c r="M63" s="94">
        <v>937.65</v>
      </c>
      <c r="N63" s="95">
        <f t="shared" si="0"/>
        <v>18012.650000000001</v>
      </c>
    </row>
    <row r="64" spans="1:14" s="79" customFormat="1" ht="12" x14ac:dyDescent="0.2">
      <c r="A64" s="89">
        <v>414</v>
      </c>
      <c r="B64" s="89">
        <v>414603098</v>
      </c>
      <c r="C64" s="90" t="s">
        <v>494</v>
      </c>
      <c r="D64" s="89">
        <v>603</v>
      </c>
      <c r="E64" s="90" t="s">
        <v>495</v>
      </c>
      <c r="F64" s="89">
        <v>98</v>
      </c>
      <c r="G64" s="90" t="s">
        <v>130</v>
      </c>
      <c r="H64" s="91">
        <v>3</v>
      </c>
      <c r="I64" s="92"/>
      <c r="J64" s="93">
        <v>11965</v>
      </c>
      <c r="K64" s="94">
        <v>12012</v>
      </c>
      <c r="L64" s="94">
        <v>0</v>
      </c>
      <c r="M64" s="94">
        <v>937.65</v>
      </c>
      <c r="N64" s="95">
        <f t="shared" si="0"/>
        <v>24914.65</v>
      </c>
    </row>
    <row r="65" spans="1:14" s="79" customFormat="1" ht="12" x14ac:dyDescent="0.2">
      <c r="A65" s="89">
        <v>414</v>
      </c>
      <c r="B65" s="89">
        <v>414603152</v>
      </c>
      <c r="C65" s="90" t="s">
        <v>494</v>
      </c>
      <c r="D65" s="89">
        <v>603</v>
      </c>
      <c r="E65" s="90" t="s">
        <v>495</v>
      </c>
      <c r="F65" s="89">
        <v>152</v>
      </c>
      <c r="G65" s="90" t="s">
        <v>184</v>
      </c>
      <c r="H65" s="91">
        <v>1</v>
      </c>
      <c r="I65" s="92"/>
      <c r="J65" s="93">
        <v>11157.857995775226</v>
      </c>
      <c r="K65" s="94">
        <v>15989</v>
      </c>
      <c r="L65" s="94">
        <v>0</v>
      </c>
      <c r="M65" s="94">
        <v>937.65</v>
      </c>
      <c r="N65" s="95">
        <f t="shared" si="0"/>
        <v>28084.507995775228</v>
      </c>
    </row>
    <row r="66" spans="1:14" s="79" customFormat="1" ht="12" x14ac:dyDescent="0.2">
      <c r="A66" s="89">
        <v>414</v>
      </c>
      <c r="B66" s="89">
        <v>414603209</v>
      </c>
      <c r="C66" s="90" t="s">
        <v>494</v>
      </c>
      <c r="D66" s="89">
        <v>603</v>
      </c>
      <c r="E66" s="90" t="s">
        <v>495</v>
      </c>
      <c r="F66" s="89">
        <v>209</v>
      </c>
      <c r="G66" s="90" t="s">
        <v>241</v>
      </c>
      <c r="H66" s="91">
        <v>70.750000000000014</v>
      </c>
      <c r="I66" s="92"/>
      <c r="J66" s="93">
        <v>12061</v>
      </c>
      <c r="K66" s="94">
        <v>2706</v>
      </c>
      <c r="L66" s="94">
        <v>0</v>
      </c>
      <c r="M66" s="94">
        <v>937.65</v>
      </c>
      <c r="N66" s="95">
        <f t="shared" si="0"/>
        <v>15704.65</v>
      </c>
    </row>
    <row r="67" spans="1:14" s="79" customFormat="1" ht="12" x14ac:dyDescent="0.2">
      <c r="A67" s="89">
        <v>414</v>
      </c>
      <c r="B67" s="89">
        <v>414603236</v>
      </c>
      <c r="C67" s="90" t="s">
        <v>494</v>
      </c>
      <c r="D67" s="89">
        <v>603</v>
      </c>
      <c r="E67" s="90" t="s">
        <v>495</v>
      </c>
      <c r="F67" s="89">
        <v>236</v>
      </c>
      <c r="G67" s="90" t="s">
        <v>268</v>
      </c>
      <c r="H67" s="91">
        <v>178</v>
      </c>
      <c r="I67" s="92"/>
      <c r="J67" s="93">
        <v>12053</v>
      </c>
      <c r="K67" s="94">
        <v>2197</v>
      </c>
      <c r="L67" s="94">
        <v>0</v>
      </c>
      <c r="M67" s="94">
        <v>937.65</v>
      </c>
      <c r="N67" s="95">
        <f t="shared" si="0"/>
        <v>15187.65</v>
      </c>
    </row>
    <row r="68" spans="1:14" s="79" customFormat="1" ht="12" x14ac:dyDescent="0.2">
      <c r="A68" s="89">
        <v>414</v>
      </c>
      <c r="B68" s="89">
        <v>414603263</v>
      </c>
      <c r="C68" s="90" t="s">
        <v>494</v>
      </c>
      <c r="D68" s="89">
        <v>603</v>
      </c>
      <c r="E68" s="90" t="s">
        <v>495</v>
      </c>
      <c r="F68" s="89">
        <v>263</v>
      </c>
      <c r="G68" s="90" t="s">
        <v>295</v>
      </c>
      <c r="H68" s="91">
        <v>3</v>
      </c>
      <c r="I68" s="92"/>
      <c r="J68" s="93">
        <v>9966</v>
      </c>
      <c r="K68" s="94">
        <v>2435</v>
      </c>
      <c r="L68" s="94">
        <v>0</v>
      </c>
      <c r="M68" s="94">
        <v>937.65</v>
      </c>
      <c r="N68" s="95">
        <f t="shared" si="0"/>
        <v>13338.65</v>
      </c>
    </row>
    <row r="69" spans="1:14" s="79" customFormat="1" ht="12" x14ac:dyDescent="0.2">
      <c r="A69" s="89">
        <v>414</v>
      </c>
      <c r="B69" s="89">
        <v>414603281</v>
      </c>
      <c r="C69" s="90" t="s">
        <v>494</v>
      </c>
      <c r="D69" s="89">
        <v>603</v>
      </c>
      <c r="E69" s="90" t="s">
        <v>495</v>
      </c>
      <c r="F69" s="89">
        <v>281</v>
      </c>
      <c r="G69" s="90" t="s">
        <v>313</v>
      </c>
      <c r="H69" s="91">
        <v>0.05</v>
      </c>
      <c r="I69" s="92"/>
      <c r="J69" s="93">
        <v>13882.813143669249</v>
      </c>
      <c r="K69" s="94">
        <v>0</v>
      </c>
      <c r="L69" s="94">
        <v>0</v>
      </c>
      <c r="M69" s="94">
        <v>937.65</v>
      </c>
      <c r="N69" s="95">
        <f t="shared" si="0"/>
        <v>14820.463143669249</v>
      </c>
    </row>
    <row r="70" spans="1:14" s="79" customFormat="1" ht="12" x14ac:dyDescent="0.2">
      <c r="A70" s="89">
        <v>414</v>
      </c>
      <c r="B70" s="89">
        <v>414603603</v>
      </c>
      <c r="C70" s="90" t="s">
        <v>494</v>
      </c>
      <c r="D70" s="89">
        <v>603</v>
      </c>
      <c r="E70" s="90" t="s">
        <v>495</v>
      </c>
      <c r="F70" s="89">
        <v>603</v>
      </c>
      <c r="G70" s="90" t="s">
        <v>495</v>
      </c>
      <c r="H70" s="91">
        <v>79.13</v>
      </c>
      <c r="I70" s="92"/>
      <c r="J70" s="93">
        <v>11544</v>
      </c>
      <c r="K70" s="94">
        <v>1800</v>
      </c>
      <c r="L70" s="94">
        <v>0</v>
      </c>
      <c r="M70" s="94">
        <v>937.65</v>
      </c>
      <c r="N70" s="95">
        <f t="shared" si="0"/>
        <v>14281.65</v>
      </c>
    </row>
    <row r="71" spans="1:14" s="79" customFormat="1" ht="12" x14ac:dyDescent="0.2">
      <c r="A71" s="89">
        <v>414</v>
      </c>
      <c r="B71" s="89">
        <v>414603635</v>
      </c>
      <c r="C71" s="90" t="s">
        <v>494</v>
      </c>
      <c r="D71" s="89">
        <v>603</v>
      </c>
      <c r="E71" s="90" t="s">
        <v>495</v>
      </c>
      <c r="F71" s="89">
        <v>635</v>
      </c>
      <c r="G71" s="90" t="s">
        <v>397</v>
      </c>
      <c r="H71" s="91">
        <v>21.08</v>
      </c>
      <c r="I71" s="92"/>
      <c r="J71" s="93">
        <v>10572</v>
      </c>
      <c r="K71" s="94">
        <v>4420</v>
      </c>
      <c r="L71" s="94">
        <v>0</v>
      </c>
      <c r="M71" s="94">
        <v>937.65</v>
      </c>
      <c r="N71" s="95">
        <f t="shared" si="0"/>
        <v>15929.65</v>
      </c>
    </row>
    <row r="72" spans="1:14" s="79" customFormat="1" ht="12" x14ac:dyDescent="0.2">
      <c r="A72" s="89">
        <v>414</v>
      </c>
      <c r="B72" s="89">
        <v>414603680</v>
      </c>
      <c r="C72" s="90" t="s">
        <v>494</v>
      </c>
      <c r="D72" s="89">
        <v>603</v>
      </c>
      <c r="E72" s="90" t="s">
        <v>495</v>
      </c>
      <c r="F72" s="89">
        <v>680</v>
      </c>
      <c r="G72" s="90" t="s">
        <v>411</v>
      </c>
      <c r="H72" s="91">
        <v>0.08</v>
      </c>
      <c r="I72" s="92"/>
      <c r="J72" s="93">
        <v>10611.143691650279</v>
      </c>
      <c r="K72" s="94">
        <v>3552</v>
      </c>
      <c r="L72" s="94">
        <v>0</v>
      </c>
      <c r="M72" s="94">
        <v>937.65</v>
      </c>
      <c r="N72" s="95">
        <f t="shared" si="0"/>
        <v>15100.793691650279</v>
      </c>
    </row>
    <row r="73" spans="1:14" s="79" customFormat="1" ht="12" x14ac:dyDescent="0.2">
      <c r="A73" s="89">
        <v>414</v>
      </c>
      <c r="B73" s="89">
        <v>414603715</v>
      </c>
      <c r="C73" s="90" t="s">
        <v>494</v>
      </c>
      <c r="D73" s="89">
        <v>603</v>
      </c>
      <c r="E73" s="90" t="s">
        <v>495</v>
      </c>
      <c r="F73" s="89">
        <v>715</v>
      </c>
      <c r="G73" s="90" t="s">
        <v>421</v>
      </c>
      <c r="H73" s="91">
        <v>8.2799999999999994</v>
      </c>
      <c r="I73" s="92"/>
      <c r="J73" s="93">
        <v>11538</v>
      </c>
      <c r="K73" s="94">
        <v>6617</v>
      </c>
      <c r="L73" s="94">
        <v>0</v>
      </c>
      <c r="M73" s="94">
        <v>937.65</v>
      </c>
      <c r="N73" s="95">
        <f t="shared" si="0"/>
        <v>19092.650000000001</v>
      </c>
    </row>
    <row r="74" spans="1:14" s="79" customFormat="1" ht="12" x14ac:dyDescent="0.2">
      <c r="A74" s="89">
        <v>416</v>
      </c>
      <c r="B74" s="89">
        <v>416035001</v>
      </c>
      <c r="C74" s="90" t="s">
        <v>496</v>
      </c>
      <c r="D74" s="89">
        <v>35</v>
      </c>
      <c r="E74" s="90" t="s">
        <v>67</v>
      </c>
      <c r="F74" s="89">
        <v>1</v>
      </c>
      <c r="G74" s="90" t="s">
        <v>33</v>
      </c>
      <c r="H74" s="91">
        <v>1</v>
      </c>
      <c r="I74" s="92"/>
      <c r="J74" s="93">
        <v>11110.9152540226</v>
      </c>
      <c r="K74" s="94">
        <v>1989</v>
      </c>
      <c r="L74" s="94">
        <v>0</v>
      </c>
      <c r="M74" s="94">
        <v>937.65</v>
      </c>
      <c r="N74" s="95">
        <f t="shared" si="0"/>
        <v>14037.5652540226</v>
      </c>
    </row>
    <row r="75" spans="1:14" s="79" customFormat="1" ht="12" x14ac:dyDescent="0.2">
      <c r="A75" s="89">
        <v>416</v>
      </c>
      <c r="B75" s="89">
        <v>416035035</v>
      </c>
      <c r="C75" s="90" t="s">
        <v>496</v>
      </c>
      <c r="D75" s="89">
        <v>35</v>
      </c>
      <c r="E75" s="90" t="s">
        <v>67</v>
      </c>
      <c r="F75" s="89">
        <v>35</v>
      </c>
      <c r="G75" s="90" t="s">
        <v>67</v>
      </c>
      <c r="H75" s="91">
        <v>551.78</v>
      </c>
      <c r="I75" s="92"/>
      <c r="J75" s="93">
        <v>13597</v>
      </c>
      <c r="K75" s="94">
        <v>4636</v>
      </c>
      <c r="L75" s="94">
        <v>74.23792091050781</v>
      </c>
      <c r="M75" s="94">
        <v>937.65</v>
      </c>
      <c r="N75" s="95">
        <f t="shared" ref="N75:N138" si="1">SUM(J75:M75)</f>
        <v>19244.887920910511</v>
      </c>
    </row>
    <row r="76" spans="1:14" s="79" customFormat="1" ht="12" x14ac:dyDescent="0.2">
      <c r="A76" s="89">
        <v>416</v>
      </c>
      <c r="B76" s="89">
        <v>416035044</v>
      </c>
      <c r="C76" s="90" t="s">
        <v>496</v>
      </c>
      <c r="D76" s="89">
        <v>35</v>
      </c>
      <c r="E76" s="90" t="s">
        <v>67</v>
      </c>
      <c r="F76" s="89">
        <v>44</v>
      </c>
      <c r="G76" s="90" t="s">
        <v>76</v>
      </c>
      <c r="H76" s="91">
        <v>6.15</v>
      </c>
      <c r="I76" s="92"/>
      <c r="J76" s="93">
        <v>12780</v>
      </c>
      <c r="K76" s="94">
        <v>0</v>
      </c>
      <c r="L76" s="94">
        <v>0</v>
      </c>
      <c r="M76" s="94">
        <v>937.65</v>
      </c>
      <c r="N76" s="95">
        <f t="shared" si="1"/>
        <v>13717.65</v>
      </c>
    </row>
    <row r="77" spans="1:14" s="79" customFormat="1" ht="12" x14ac:dyDescent="0.2">
      <c r="A77" s="89">
        <v>416</v>
      </c>
      <c r="B77" s="89">
        <v>416035048</v>
      </c>
      <c r="C77" s="90" t="s">
        <v>496</v>
      </c>
      <c r="D77" s="89">
        <v>35</v>
      </c>
      <c r="E77" s="90" t="s">
        <v>67</v>
      </c>
      <c r="F77" s="89">
        <v>48</v>
      </c>
      <c r="G77" s="90" t="s">
        <v>80</v>
      </c>
      <c r="H77" s="91">
        <v>0.49</v>
      </c>
      <c r="I77" s="92"/>
      <c r="J77" s="93">
        <v>11098.353773469309</v>
      </c>
      <c r="K77" s="94">
        <v>8919</v>
      </c>
      <c r="L77" s="94">
        <v>0</v>
      </c>
      <c r="M77" s="94">
        <v>937.65</v>
      </c>
      <c r="N77" s="95">
        <f t="shared" si="1"/>
        <v>20955.003773469311</v>
      </c>
    </row>
    <row r="78" spans="1:14" s="79" customFormat="1" ht="12" x14ac:dyDescent="0.2">
      <c r="A78" s="89">
        <v>416</v>
      </c>
      <c r="B78" s="89">
        <v>416035049</v>
      </c>
      <c r="C78" s="90" t="s">
        <v>496</v>
      </c>
      <c r="D78" s="89">
        <v>35</v>
      </c>
      <c r="E78" s="90" t="s">
        <v>67</v>
      </c>
      <c r="F78" s="89">
        <v>49</v>
      </c>
      <c r="G78" s="90" t="s">
        <v>81</v>
      </c>
      <c r="H78" s="91">
        <v>1</v>
      </c>
      <c r="I78" s="92"/>
      <c r="J78" s="93">
        <v>12835.73758161946</v>
      </c>
      <c r="K78" s="94">
        <v>15278</v>
      </c>
      <c r="L78" s="94">
        <v>0</v>
      </c>
      <c r="M78" s="94">
        <v>937.65</v>
      </c>
      <c r="N78" s="95">
        <f t="shared" si="1"/>
        <v>29051.387581619463</v>
      </c>
    </row>
    <row r="79" spans="1:14" s="79" customFormat="1" ht="12" x14ac:dyDescent="0.2">
      <c r="A79" s="89">
        <v>416</v>
      </c>
      <c r="B79" s="89">
        <v>416035073</v>
      </c>
      <c r="C79" s="90" t="s">
        <v>496</v>
      </c>
      <c r="D79" s="89">
        <v>35</v>
      </c>
      <c r="E79" s="90" t="s">
        <v>67</v>
      </c>
      <c r="F79" s="89">
        <v>73</v>
      </c>
      <c r="G79" s="90" t="s">
        <v>105</v>
      </c>
      <c r="H79" s="91">
        <v>3</v>
      </c>
      <c r="I79" s="92"/>
      <c r="J79" s="93">
        <v>16825</v>
      </c>
      <c r="K79" s="94">
        <v>10992</v>
      </c>
      <c r="L79" s="94">
        <v>0</v>
      </c>
      <c r="M79" s="94">
        <v>937.65</v>
      </c>
      <c r="N79" s="95">
        <f t="shared" si="1"/>
        <v>28754.65</v>
      </c>
    </row>
    <row r="80" spans="1:14" s="79" customFormat="1" ht="12" x14ac:dyDescent="0.2">
      <c r="A80" s="89">
        <v>416</v>
      </c>
      <c r="B80" s="89">
        <v>416035220</v>
      </c>
      <c r="C80" s="90" t="s">
        <v>496</v>
      </c>
      <c r="D80" s="89">
        <v>35</v>
      </c>
      <c r="E80" s="90" t="s">
        <v>67</v>
      </c>
      <c r="F80" s="89">
        <v>220</v>
      </c>
      <c r="G80" s="90" t="s">
        <v>252</v>
      </c>
      <c r="H80" s="91">
        <v>1</v>
      </c>
      <c r="I80" s="92"/>
      <c r="J80" s="93">
        <v>11691.573738218611</v>
      </c>
      <c r="K80" s="94">
        <v>5012</v>
      </c>
      <c r="L80" s="94">
        <v>0</v>
      </c>
      <c r="M80" s="94">
        <v>937.65</v>
      </c>
      <c r="N80" s="95">
        <f t="shared" si="1"/>
        <v>17641.223738218614</v>
      </c>
    </row>
    <row r="81" spans="1:14" s="79" customFormat="1" ht="12" x14ac:dyDescent="0.2">
      <c r="A81" s="89">
        <v>416</v>
      </c>
      <c r="B81" s="89">
        <v>416035244</v>
      </c>
      <c r="C81" s="90" t="s">
        <v>496</v>
      </c>
      <c r="D81" s="89">
        <v>35</v>
      </c>
      <c r="E81" s="90" t="s">
        <v>67</v>
      </c>
      <c r="F81" s="89">
        <v>244</v>
      </c>
      <c r="G81" s="90" t="s">
        <v>276</v>
      </c>
      <c r="H81" s="91">
        <v>6.8100000000000005</v>
      </c>
      <c r="I81" s="92"/>
      <c r="J81" s="93">
        <v>13892</v>
      </c>
      <c r="K81" s="94">
        <v>5009</v>
      </c>
      <c r="L81" s="94">
        <v>0</v>
      </c>
      <c r="M81" s="94">
        <v>937.65</v>
      </c>
      <c r="N81" s="95">
        <f t="shared" si="1"/>
        <v>19838.650000000001</v>
      </c>
    </row>
    <row r="82" spans="1:14" s="79" customFormat="1" ht="12" x14ac:dyDescent="0.2">
      <c r="A82" s="89">
        <v>416</v>
      </c>
      <c r="B82" s="89">
        <v>416035285</v>
      </c>
      <c r="C82" s="90" t="s">
        <v>496</v>
      </c>
      <c r="D82" s="89">
        <v>35</v>
      </c>
      <c r="E82" s="90" t="s">
        <v>67</v>
      </c>
      <c r="F82" s="89">
        <v>285</v>
      </c>
      <c r="G82" s="90" t="s">
        <v>317</v>
      </c>
      <c r="H82" s="91">
        <v>3</v>
      </c>
      <c r="I82" s="92"/>
      <c r="J82" s="93">
        <v>11260</v>
      </c>
      <c r="K82" s="94">
        <v>3191</v>
      </c>
      <c r="L82" s="94">
        <v>0</v>
      </c>
      <c r="M82" s="94">
        <v>937.65</v>
      </c>
      <c r="N82" s="95">
        <f t="shared" si="1"/>
        <v>15388.65</v>
      </c>
    </row>
    <row r="83" spans="1:14" s="79" customFormat="1" ht="12" x14ac:dyDescent="0.2">
      <c r="A83" s="89">
        <v>416</v>
      </c>
      <c r="B83" s="89">
        <v>416035305</v>
      </c>
      <c r="C83" s="90" t="s">
        <v>496</v>
      </c>
      <c r="D83" s="89">
        <v>35</v>
      </c>
      <c r="E83" s="90" t="s">
        <v>67</v>
      </c>
      <c r="F83" s="89">
        <v>305</v>
      </c>
      <c r="G83" s="90" t="s">
        <v>337</v>
      </c>
      <c r="H83" s="91">
        <v>0.51</v>
      </c>
      <c r="I83" s="92"/>
      <c r="J83" s="93">
        <v>16181</v>
      </c>
      <c r="K83" s="94">
        <v>5973</v>
      </c>
      <c r="L83" s="94">
        <v>0</v>
      </c>
      <c r="M83" s="94">
        <v>937.65</v>
      </c>
      <c r="N83" s="95">
        <f t="shared" si="1"/>
        <v>23091.65</v>
      </c>
    </row>
    <row r="84" spans="1:14" s="79" customFormat="1" ht="12" x14ac:dyDescent="0.2">
      <c r="A84" s="89">
        <v>416</v>
      </c>
      <c r="B84" s="89">
        <v>416035307</v>
      </c>
      <c r="C84" s="90" t="s">
        <v>496</v>
      </c>
      <c r="D84" s="89">
        <v>35</v>
      </c>
      <c r="E84" s="90" t="s">
        <v>67</v>
      </c>
      <c r="F84" s="89">
        <v>307</v>
      </c>
      <c r="G84" s="90" t="s">
        <v>339</v>
      </c>
      <c r="H84" s="91">
        <v>1</v>
      </c>
      <c r="I84" s="92"/>
      <c r="J84" s="93">
        <v>11260</v>
      </c>
      <c r="K84" s="94">
        <v>4734</v>
      </c>
      <c r="L84" s="94">
        <v>0</v>
      </c>
      <c r="M84" s="94">
        <v>937.65</v>
      </c>
      <c r="N84" s="95">
        <f t="shared" si="1"/>
        <v>16931.650000000001</v>
      </c>
    </row>
    <row r="85" spans="1:14" s="79" customFormat="1" ht="12" x14ac:dyDescent="0.2">
      <c r="A85" s="89">
        <v>417</v>
      </c>
      <c r="B85" s="89">
        <v>417035035</v>
      </c>
      <c r="C85" s="90" t="s">
        <v>497</v>
      </c>
      <c r="D85" s="89">
        <v>35</v>
      </c>
      <c r="E85" s="90" t="s">
        <v>67</v>
      </c>
      <c r="F85" s="89">
        <v>35</v>
      </c>
      <c r="G85" s="90" t="s">
        <v>67</v>
      </c>
      <c r="H85" s="91">
        <v>315.88</v>
      </c>
      <c r="I85" s="92"/>
      <c r="J85" s="93">
        <v>13531</v>
      </c>
      <c r="K85" s="94">
        <v>4613</v>
      </c>
      <c r="L85" s="94">
        <v>0</v>
      </c>
      <c r="M85" s="94">
        <v>937.65</v>
      </c>
      <c r="N85" s="95">
        <f t="shared" si="1"/>
        <v>19081.650000000001</v>
      </c>
    </row>
    <row r="86" spans="1:14" s="79" customFormat="1" ht="12" x14ac:dyDescent="0.2">
      <c r="A86" s="89">
        <v>417</v>
      </c>
      <c r="B86" s="89">
        <v>417035044</v>
      </c>
      <c r="C86" s="90" t="s">
        <v>497</v>
      </c>
      <c r="D86" s="89">
        <v>35</v>
      </c>
      <c r="E86" s="90" t="s">
        <v>67</v>
      </c>
      <c r="F86" s="89">
        <v>44</v>
      </c>
      <c r="G86" s="90" t="s">
        <v>76</v>
      </c>
      <c r="H86" s="91">
        <v>2</v>
      </c>
      <c r="I86" s="92"/>
      <c r="J86" s="93">
        <v>13120.546869664635</v>
      </c>
      <c r="K86" s="94">
        <v>0</v>
      </c>
      <c r="L86" s="94">
        <v>0</v>
      </c>
      <c r="M86" s="94">
        <v>937.65</v>
      </c>
      <c r="N86" s="95">
        <f t="shared" si="1"/>
        <v>14058.196869664635</v>
      </c>
    </row>
    <row r="87" spans="1:14" s="79" customFormat="1" ht="12" x14ac:dyDescent="0.2">
      <c r="A87" s="89">
        <v>417</v>
      </c>
      <c r="B87" s="89">
        <v>417035100</v>
      </c>
      <c r="C87" s="90" t="s">
        <v>497</v>
      </c>
      <c r="D87" s="89">
        <v>35</v>
      </c>
      <c r="E87" s="90" t="s">
        <v>67</v>
      </c>
      <c r="F87" s="89">
        <v>100</v>
      </c>
      <c r="G87" s="90" t="s">
        <v>132</v>
      </c>
      <c r="H87" s="91">
        <v>4</v>
      </c>
      <c r="I87" s="92"/>
      <c r="J87" s="93">
        <v>14633</v>
      </c>
      <c r="K87" s="94">
        <v>6026</v>
      </c>
      <c r="L87" s="94">
        <v>0</v>
      </c>
      <c r="M87" s="94">
        <v>937.65</v>
      </c>
      <c r="N87" s="95">
        <f t="shared" si="1"/>
        <v>21596.65</v>
      </c>
    </row>
    <row r="88" spans="1:14" s="79" customFormat="1" ht="12" x14ac:dyDescent="0.2">
      <c r="A88" s="89">
        <v>417</v>
      </c>
      <c r="B88" s="89">
        <v>417035133</v>
      </c>
      <c r="C88" s="90" t="s">
        <v>497</v>
      </c>
      <c r="D88" s="89">
        <v>35</v>
      </c>
      <c r="E88" s="90" t="s">
        <v>67</v>
      </c>
      <c r="F88" s="89">
        <v>133</v>
      </c>
      <c r="G88" s="90" t="s">
        <v>165</v>
      </c>
      <c r="H88" s="91">
        <v>2</v>
      </c>
      <c r="I88" s="92"/>
      <c r="J88" s="93">
        <v>7008</v>
      </c>
      <c r="K88" s="94">
        <v>1386</v>
      </c>
      <c r="L88" s="94">
        <v>0</v>
      </c>
      <c r="M88" s="94">
        <v>937.65</v>
      </c>
      <c r="N88" s="95">
        <f t="shared" si="1"/>
        <v>9331.65</v>
      </c>
    </row>
    <row r="89" spans="1:14" s="79" customFormat="1" ht="12" x14ac:dyDescent="0.2">
      <c r="A89" s="89">
        <v>417</v>
      </c>
      <c r="B89" s="89">
        <v>417035220</v>
      </c>
      <c r="C89" s="90" t="s">
        <v>497</v>
      </c>
      <c r="D89" s="89">
        <v>35</v>
      </c>
      <c r="E89" s="90" t="s">
        <v>67</v>
      </c>
      <c r="F89" s="89">
        <v>220</v>
      </c>
      <c r="G89" s="90" t="s">
        <v>252</v>
      </c>
      <c r="H89" s="91">
        <v>0.61</v>
      </c>
      <c r="I89" s="92"/>
      <c r="J89" s="93">
        <v>11691.573738218611</v>
      </c>
      <c r="K89" s="94">
        <v>5012</v>
      </c>
      <c r="L89" s="94">
        <v>0</v>
      </c>
      <c r="M89" s="94">
        <v>937.65</v>
      </c>
      <c r="N89" s="95">
        <f t="shared" si="1"/>
        <v>17641.223738218614</v>
      </c>
    </row>
    <row r="90" spans="1:14" s="79" customFormat="1" ht="12" x14ac:dyDescent="0.2">
      <c r="A90" s="89">
        <v>417</v>
      </c>
      <c r="B90" s="89">
        <v>417035243</v>
      </c>
      <c r="C90" s="90" t="s">
        <v>497</v>
      </c>
      <c r="D90" s="89">
        <v>35</v>
      </c>
      <c r="E90" s="90" t="s">
        <v>67</v>
      </c>
      <c r="F90" s="89">
        <v>243</v>
      </c>
      <c r="G90" s="90" t="s">
        <v>275</v>
      </c>
      <c r="H90" s="91">
        <v>1</v>
      </c>
      <c r="I90" s="92"/>
      <c r="J90" s="93">
        <v>13081.185426445938</v>
      </c>
      <c r="K90" s="94">
        <v>2707</v>
      </c>
      <c r="L90" s="94">
        <v>0</v>
      </c>
      <c r="M90" s="94">
        <v>937.65</v>
      </c>
      <c r="N90" s="95">
        <f t="shared" si="1"/>
        <v>16725.835426445938</v>
      </c>
    </row>
    <row r="91" spans="1:14" s="79" customFormat="1" ht="12" x14ac:dyDescent="0.2">
      <c r="A91" s="89">
        <v>417</v>
      </c>
      <c r="B91" s="89">
        <v>417035244</v>
      </c>
      <c r="C91" s="90" t="s">
        <v>497</v>
      </c>
      <c r="D91" s="89">
        <v>35</v>
      </c>
      <c r="E91" s="90" t="s">
        <v>67</v>
      </c>
      <c r="F91" s="89">
        <v>244</v>
      </c>
      <c r="G91" s="90" t="s">
        <v>276</v>
      </c>
      <c r="H91" s="91">
        <v>6</v>
      </c>
      <c r="I91" s="92"/>
      <c r="J91" s="93">
        <v>12861</v>
      </c>
      <c r="K91" s="94">
        <v>4638</v>
      </c>
      <c r="L91" s="94">
        <v>0</v>
      </c>
      <c r="M91" s="94">
        <v>937.65</v>
      </c>
      <c r="N91" s="95">
        <f t="shared" si="1"/>
        <v>18436.650000000001</v>
      </c>
    </row>
    <row r="92" spans="1:14" s="79" customFormat="1" ht="12" x14ac:dyDescent="0.2">
      <c r="A92" s="89">
        <v>417</v>
      </c>
      <c r="B92" s="89">
        <v>417035258</v>
      </c>
      <c r="C92" s="90" t="s">
        <v>497</v>
      </c>
      <c r="D92" s="89">
        <v>35</v>
      </c>
      <c r="E92" s="90" t="s">
        <v>67</v>
      </c>
      <c r="F92" s="89">
        <v>258</v>
      </c>
      <c r="G92" s="90" t="s">
        <v>290</v>
      </c>
      <c r="H92" s="91">
        <v>2</v>
      </c>
      <c r="I92" s="92"/>
      <c r="J92" s="93">
        <v>12941.452297129659</v>
      </c>
      <c r="K92" s="94">
        <v>2794</v>
      </c>
      <c r="L92" s="94">
        <v>0</v>
      </c>
      <c r="M92" s="94">
        <v>937.65</v>
      </c>
      <c r="N92" s="95">
        <f t="shared" si="1"/>
        <v>16673.102297129659</v>
      </c>
    </row>
    <row r="93" spans="1:14" s="79" customFormat="1" ht="12" x14ac:dyDescent="0.2">
      <c r="A93" s="89">
        <v>417</v>
      </c>
      <c r="B93" s="89">
        <v>417035285</v>
      </c>
      <c r="C93" s="90" t="s">
        <v>497</v>
      </c>
      <c r="D93" s="89">
        <v>35</v>
      </c>
      <c r="E93" s="90" t="s">
        <v>67</v>
      </c>
      <c r="F93" s="89">
        <v>285</v>
      </c>
      <c r="G93" s="90" t="s">
        <v>317</v>
      </c>
      <c r="H93" s="91">
        <v>2</v>
      </c>
      <c r="I93" s="92"/>
      <c r="J93" s="93">
        <v>11688.430466808875</v>
      </c>
      <c r="K93" s="94">
        <v>3312</v>
      </c>
      <c r="L93" s="94">
        <v>0</v>
      </c>
      <c r="M93" s="94">
        <v>937.65</v>
      </c>
      <c r="N93" s="95">
        <f t="shared" si="1"/>
        <v>15938.080466808875</v>
      </c>
    </row>
    <row r="94" spans="1:14" s="79" customFormat="1" ht="12" x14ac:dyDescent="0.2">
      <c r="A94" s="89">
        <v>418</v>
      </c>
      <c r="B94" s="89">
        <v>418100014</v>
      </c>
      <c r="C94" s="90" t="s">
        <v>498</v>
      </c>
      <c r="D94" s="89">
        <v>100</v>
      </c>
      <c r="E94" s="90" t="s">
        <v>132</v>
      </c>
      <c r="F94" s="89">
        <v>14</v>
      </c>
      <c r="G94" s="90" t="s">
        <v>46</v>
      </c>
      <c r="H94" s="91">
        <v>4</v>
      </c>
      <c r="I94" s="92"/>
      <c r="J94" s="93">
        <v>9941</v>
      </c>
      <c r="K94" s="94">
        <v>2660</v>
      </c>
      <c r="L94" s="94">
        <v>0</v>
      </c>
      <c r="M94" s="94">
        <v>937.65</v>
      </c>
      <c r="N94" s="95">
        <f t="shared" si="1"/>
        <v>13538.65</v>
      </c>
    </row>
    <row r="95" spans="1:14" s="79" customFormat="1" ht="12" x14ac:dyDescent="0.2">
      <c r="A95" s="89">
        <v>418</v>
      </c>
      <c r="B95" s="89">
        <v>418100100</v>
      </c>
      <c r="C95" s="90" t="s">
        <v>498</v>
      </c>
      <c r="D95" s="89">
        <v>100</v>
      </c>
      <c r="E95" s="90" t="s">
        <v>132</v>
      </c>
      <c r="F95" s="89">
        <v>100</v>
      </c>
      <c r="G95" s="90" t="s">
        <v>132</v>
      </c>
      <c r="H95" s="91">
        <v>347.1</v>
      </c>
      <c r="I95" s="92"/>
      <c r="J95" s="93">
        <v>10363</v>
      </c>
      <c r="K95" s="94">
        <v>4268</v>
      </c>
      <c r="L95" s="94">
        <v>0</v>
      </c>
      <c r="M95" s="94">
        <v>937.65</v>
      </c>
      <c r="N95" s="95">
        <f t="shared" si="1"/>
        <v>15568.65</v>
      </c>
    </row>
    <row r="96" spans="1:14" s="79" customFormat="1" ht="12" x14ac:dyDescent="0.2">
      <c r="A96" s="89">
        <v>418</v>
      </c>
      <c r="B96" s="89">
        <v>418100136</v>
      </c>
      <c r="C96" s="90" t="s">
        <v>498</v>
      </c>
      <c r="D96" s="89">
        <v>100</v>
      </c>
      <c r="E96" s="90" t="s">
        <v>132</v>
      </c>
      <c r="F96" s="89">
        <v>136</v>
      </c>
      <c r="G96" s="90" t="s">
        <v>168</v>
      </c>
      <c r="H96" s="91">
        <v>11.07</v>
      </c>
      <c r="I96" s="92"/>
      <c r="J96" s="93">
        <v>9941</v>
      </c>
      <c r="K96" s="94">
        <v>3159</v>
      </c>
      <c r="L96" s="94">
        <v>0</v>
      </c>
      <c r="M96" s="94">
        <v>937.65</v>
      </c>
      <c r="N96" s="95">
        <f t="shared" si="1"/>
        <v>14037.65</v>
      </c>
    </row>
    <row r="97" spans="1:14" s="79" customFormat="1" ht="12" x14ac:dyDescent="0.2">
      <c r="A97" s="89">
        <v>418</v>
      </c>
      <c r="B97" s="89">
        <v>418100139</v>
      </c>
      <c r="C97" s="90" t="s">
        <v>498</v>
      </c>
      <c r="D97" s="89">
        <v>100</v>
      </c>
      <c r="E97" s="90" t="s">
        <v>132</v>
      </c>
      <c r="F97" s="89">
        <v>139</v>
      </c>
      <c r="G97" s="90" t="s">
        <v>171</v>
      </c>
      <c r="H97" s="91">
        <v>4.0999999999999996</v>
      </c>
      <c r="I97" s="92"/>
      <c r="J97" s="93">
        <v>9041</v>
      </c>
      <c r="K97" s="94">
        <v>2997</v>
      </c>
      <c r="L97" s="94">
        <v>0</v>
      </c>
      <c r="M97" s="94">
        <v>937.65</v>
      </c>
      <c r="N97" s="95">
        <f t="shared" si="1"/>
        <v>12975.65</v>
      </c>
    </row>
    <row r="98" spans="1:14" s="79" customFormat="1" ht="12" x14ac:dyDescent="0.2">
      <c r="A98" s="89">
        <v>418</v>
      </c>
      <c r="B98" s="89">
        <v>418100170</v>
      </c>
      <c r="C98" s="90" t="s">
        <v>498</v>
      </c>
      <c r="D98" s="89">
        <v>100</v>
      </c>
      <c r="E98" s="90" t="s">
        <v>132</v>
      </c>
      <c r="F98" s="89">
        <v>170</v>
      </c>
      <c r="G98" s="90" t="s">
        <v>202</v>
      </c>
      <c r="H98" s="91">
        <v>6</v>
      </c>
      <c r="I98" s="92"/>
      <c r="J98" s="93">
        <v>11410</v>
      </c>
      <c r="K98" s="94">
        <v>3645</v>
      </c>
      <c r="L98" s="94">
        <v>0</v>
      </c>
      <c r="M98" s="94">
        <v>937.65</v>
      </c>
      <c r="N98" s="95">
        <f t="shared" si="1"/>
        <v>15992.65</v>
      </c>
    </row>
    <row r="99" spans="1:14" s="79" customFormat="1" ht="12" x14ac:dyDescent="0.2">
      <c r="A99" s="89">
        <v>418</v>
      </c>
      <c r="B99" s="89">
        <v>418100185</v>
      </c>
      <c r="C99" s="90" t="s">
        <v>498</v>
      </c>
      <c r="D99" s="89">
        <v>100</v>
      </c>
      <c r="E99" s="90" t="s">
        <v>132</v>
      </c>
      <c r="F99" s="89">
        <v>185</v>
      </c>
      <c r="G99" s="90" t="s">
        <v>217</v>
      </c>
      <c r="H99" s="91">
        <v>1</v>
      </c>
      <c r="I99" s="92"/>
      <c r="J99" s="93">
        <v>12079.893070956668</v>
      </c>
      <c r="K99" s="94">
        <v>1966</v>
      </c>
      <c r="L99" s="94">
        <v>0</v>
      </c>
      <c r="M99" s="94">
        <v>937.65</v>
      </c>
      <c r="N99" s="95">
        <f t="shared" si="1"/>
        <v>14983.543070956668</v>
      </c>
    </row>
    <row r="100" spans="1:14" s="79" customFormat="1" ht="12" x14ac:dyDescent="0.2">
      <c r="A100" s="89">
        <v>418</v>
      </c>
      <c r="B100" s="89">
        <v>418100198</v>
      </c>
      <c r="C100" s="90" t="s">
        <v>498</v>
      </c>
      <c r="D100" s="89">
        <v>100</v>
      </c>
      <c r="E100" s="90" t="s">
        <v>132</v>
      </c>
      <c r="F100" s="89">
        <v>198</v>
      </c>
      <c r="G100" s="90" t="s">
        <v>230</v>
      </c>
      <c r="H100" s="91">
        <v>19</v>
      </c>
      <c r="I100" s="92"/>
      <c r="J100" s="93">
        <v>9549</v>
      </c>
      <c r="K100" s="94">
        <v>3528</v>
      </c>
      <c r="L100" s="94">
        <v>0</v>
      </c>
      <c r="M100" s="94">
        <v>937.65</v>
      </c>
      <c r="N100" s="95">
        <f t="shared" si="1"/>
        <v>14014.65</v>
      </c>
    </row>
    <row r="101" spans="1:14" s="79" customFormat="1" ht="12" x14ac:dyDescent="0.2">
      <c r="A101" s="89">
        <v>418</v>
      </c>
      <c r="B101" s="89">
        <v>418100243</v>
      </c>
      <c r="C101" s="90" t="s">
        <v>498</v>
      </c>
      <c r="D101" s="89">
        <v>100</v>
      </c>
      <c r="E101" s="90" t="s">
        <v>132</v>
      </c>
      <c r="F101" s="89">
        <v>243</v>
      </c>
      <c r="G101" s="90" t="s">
        <v>275</v>
      </c>
      <c r="H101" s="91">
        <v>0.5</v>
      </c>
      <c r="I101" s="92"/>
      <c r="J101" s="93">
        <v>13081.185426445938</v>
      </c>
      <c r="K101" s="94">
        <v>2707</v>
      </c>
      <c r="L101" s="94">
        <v>0</v>
      </c>
      <c r="M101" s="94">
        <v>937.65</v>
      </c>
      <c r="N101" s="95">
        <f t="shared" si="1"/>
        <v>16725.835426445938</v>
      </c>
    </row>
    <row r="102" spans="1:14" s="79" customFormat="1" ht="12" x14ac:dyDescent="0.2">
      <c r="A102" s="89">
        <v>418</v>
      </c>
      <c r="B102" s="89">
        <v>418100288</v>
      </c>
      <c r="C102" s="90" t="s">
        <v>498</v>
      </c>
      <c r="D102" s="89">
        <v>100</v>
      </c>
      <c r="E102" s="90" t="s">
        <v>132</v>
      </c>
      <c r="F102" s="89">
        <v>288</v>
      </c>
      <c r="G102" s="90" t="s">
        <v>320</v>
      </c>
      <c r="H102" s="91">
        <v>3</v>
      </c>
      <c r="I102" s="92"/>
      <c r="J102" s="93">
        <v>9041</v>
      </c>
      <c r="K102" s="94">
        <v>6132</v>
      </c>
      <c r="L102" s="94">
        <v>0</v>
      </c>
      <c r="M102" s="94">
        <v>937.65</v>
      </c>
      <c r="N102" s="95">
        <f t="shared" si="1"/>
        <v>16110.65</v>
      </c>
    </row>
    <row r="103" spans="1:14" s="79" customFormat="1" ht="12" x14ac:dyDescent="0.2">
      <c r="A103" s="89">
        <v>418</v>
      </c>
      <c r="B103" s="89">
        <v>418100304</v>
      </c>
      <c r="C103" s="90" t="s">
        <v>498</v>
      </c>
      <c r="D103" s="89">
        <v>100</v>
      </c>
      <c r="E103" s="90" t="s">
        <v>132</v>
      </c>
      <c r="F103" s="89">
        <v>304</v>
      </c>
      <c r="G103" s="90" t="s">
        <v>336</v>
      </c>
      <c r="H103" s="91">
        <v>0.5</v>
      </c>
      <c r="I103" s="92"/>
      <c r="J103" s="93">
        <v>10749.758678863611</v>
      </c>
      <c r="K103" s="94">
        <v>4068</v>
      </c>
      <c r="L103" s="94">
        <v>0</v>
      </c>
      <c r="M103" s="94">
        <v>937.65</v>
      </c>
      <c r="N103" s="95">
        <f t="shared" si="1"/>
        <v>15755.40867886361</v>
      </c>
    </row>
    <row r="104" spans="1:14" s="79" customFormat="1" ht="12" x14ac:dyDescent="0.2">
      <c r="A104" s="89">
        <v>419</v>
      </c>
      <c r="B104" s="89">
        <v>419035035</v>
      </c>
      <c r="C104" s="90" t="s">
        <v>499</v>
      </c>
      <c r="D104" s="89">
        <v>35</v>
      </c>
      <c r="E104" s="90" t="s">
        <v>67</v>
      </c>
      <c r="F104" s="89">
        <v>35</v>
      </c>
      <c r="G104" s="90" t="s">
        <v>67</v>
      </c>
      <c r="H104" s="91">
        <v>184.57999999999996</v>
      </c>
      <c r="I104" s="92"/>
      <c r="J104" s="93">
        <v>13242</v>
      </c>
      <c r="K104" s="94">
        <v>4515</v>
      </c>
      <c r="L104" s="94">
        <v>0</v>
      </c>
      <c r="M104" s="94">
        <v>937.65</v>
      </c>
      <c r="N104" s="95">
        <f t="shared" si="1"/>
        <v>18694.650000000001</v>
      </c>
    </row>
    <row r="105" spans="1:14" s="79" customFormat="1" ht="12" x14ac:dyDescent="0.2">
      <c r="A105" s="89">
        <v>419</v>
      </c>
      <c r="B105" s="89">
        <v>419035040</v>
      </c>
      <c r="C105" s="90" t="s">
        <v>499</v>
      </c>
      <c r="D105" s="89">
        <v>35</v>
      </c>
      <c r="E105" s="90" t="s">
        <v>67</v>
      </c>
      <c r="F105" s="89">
        <v>40</v>
      </c>
      <c r="G105" s="90" t="s">
        <v>72</v>
      </c>
      <c r="H105" s="91">
        <v>0.28999999999999998</v>
      </c>
      <c r="I105" s="92"/>
      <c r="J105" s="93">
        <v>11093.29775429089</v>
      </c>
      <c r="K105" s="94">
        <v>2878</v>
      </c>
      <c r="L105" s="94">
        <v>0</v>
      </c>
      <c r="M105" s="94">
        <v>937.65</v>
      </c>
      <c r="N105" s="95">
        <f t="shared" si="1"/>
        <v>14908.94775429089</v>
      </c>
    </row>
    <row r="106" spans="1:14" s="79" customFormat="1" ht="12" x14ac:dyDescent="0.2">
      <c r="A106" s="89">
        <v>419</v>
      </c>
      <c r="B106" s="89">
        <v>419035044</v>
      </c>
      <c r="C106" s="90" t="s">
        <v>499</v>
      </c>
      <c r="D106" s="89">
        <v>35</v>
      </c>
      <c r="E106" s="90" t="s">
        <v>67</v>
      </c>
      <c r="F106" s="89">
        <v>44</v>
      </c>
      <c r="G106" s="90" t="s">
        <v>76</v>
      </c>
      <c r="H106" s="91">
        <v>2</v>
      </c>
      <c r="I106" s="92"/>
      <c r="J106" s="93">
        <v>13120.546869664635</v>
      </c>
      <c r="K106" s="94">
        <v>0</v>
      </c>
      <c r="L106" s="94">
        <v>0</v>
      </c>
      <c r="M106" s="94">
        <v>937.65</v>
      </c>
      <c r="N106" s="95">
        <f t="shared" si="1"/>
        <v>14058.196869664635</v>
      </c>
    </row>
    <row r="107" spans="1:14" s="79" customFormat="1" ht="12" x14ac:dyDescent="0.2">
      <c r="A107" s="89">
        <v>419</v>
      </c>
      <c r="B107" s="89">
        <v>419035049</v>
      </c>
      <c r="C107" s="90" t="s">
        <v>499</v>
      </c>
      <c r="D107" s="89">
        <v>35</v>
      </c>
      <c r="E107" s="90" t="s">
        <v>67</v>
      </c>
      <c r="F107" s="89">
        <v>49</v>
      </c>
      <c r="G107" s="90" t="s">
        <v>81</v>
      </c>
      <c r="H107" s="91">
        <v>1</v>
      </c>
      <c r="I107" s="92"/>
      <c r="J107" s="93">
        <v>14283</v>
      </c>
      <c r="K107" s="94">
        <v>17001</v>
      </c>
      <c r="L107" s="94">
        <v>0</v>
      </c>
      <c r="M107" s="94">
        <v>937.65</v>
      </c>
      <c r="N107" s="95">
        <f t="shared" si="1"/>
        <v>32221.65</v>
      </c>
    </row>
    <row r="108" spans="1:14" s="79" customFormat="1" ht="12" x14ac:dyDescent="0.2">
      <c r="A108" s="89">
        <v>419</v>
      </c>
      <c r="B108" s="89">
        <v>419035165</v>
      </c>
      <c r="C108" s="90" t="s">
        <v>499</v>
      </c>
      <c r="D108" s="89">
        <v>35</v>
      </c>
      <c r="E108" s="90" t="s">
        <v>67</v>
      </c>
      <c r="F108" s="89">
        <v>165</v>
      </c>
      <c r="G108" s="90" t="s">
        <v>197</v>
      </c>
      <c r="H108" s="91">
        <v>2</v>
      </c>
      <c r="I108" s="92"/>
      <c r="J108" s="93">
        <v>12758.148772361686</v>
      </c>
      <c r="K108" s="94">
        <v>231</v>
      </c>
      <c r="L108" s="94">
        <v>0</v>
      </c>
      <c r="M108" s="94">
        <v>937.65</v>
      </c>
      <c r="N108" s="95">
        <f t="shared" si="1"/>
        <v>13926.798772361686</v>
      </c>
    </row>
    <row r="109" spans="1:14" s="79" customFormat="1" ht="12" x14ac:dyDescent="0.2">
      <c r="A109" s="89">
        <v>419</v>
      </c>
      <c r="B109" s="89">
        <v>419035243</v>
      </c>
      <c r="C109" s="90" t="s">
        <v>499</v>
      </c>
      <c r="D109" s="89">
        <v>35</v>
      </c>
      <c r="E109" s="90" t="s">
        <v>67</v>
      </c>
      <c r="F109" s="89">
        <v>243</v>
      </c>
      <c r="G109" s="90" t="s">
        <v>275</v>
      </c>
      <c r="H109" s="91">
        <v>3.98</v>
      </c>
      <c r="I109" s="92"/>
      <c r="J109" s="93">
        <v>14283</v>
      </c>
      <c r="K109" s="94">
        <v>2956</v>
      </c>
      <c r="L109" s="94">
        <v>0</v>
      </c>
      <c r="M109" s="94">
        <v>937.65</v>
      </c>
      <c r="N109" s="95">
        <f t="shared" si="1"/>
        <v>18176.650000000001</v>
      </c>
    </row>
    <row r="110" spans="1:14" s="79" customFormat="1" ht="12" x14ac:dyDescent="0.2">
      <c r="A110" s="89">
        <v>419</v>
      </c>
      <c r="B110" s="89">
        <v>419035244</v>
      </c>
      <c r="C110" s="90" t="s">
        <v>499</v>
      </c>
      <c r="D110" s="89">
        <v>35</v>
      </c>
      <c r="E110" s="90" t="s">
        <v>67</v>
      </c>
      <c r="F110" s="89">
        <v>244</v>
      </c>
      <c r="G110" s="90" t="s">
        <v>276</v>
      </c>
      <c r="H110" s="91">
        <v>5.77</v>
      </c>
      <c r="I110" s="92"/>
      <c r="J110" s="93">
        <v>11244</v>
      </c>
      <c r="K110" s="94">
        <v>4055</v>
      </c>
      <c r="L110" s="94">
        <v>0</v>
      </c>
      <c r="M110" s="94">
        <v>937.65</v>
      </c>
      <c r="N110" s="95">
        <f t="shared" si="1"/>
        <v>16236.65</v>
      </c>
    </row>
    <row r="111" spans="1:14" s="79" customFormat="1" ht="12" x14ac:dyDescent="0.2">
      <c r="A111" s="89">
        <v>419</v>
      </c>
      <c r="B111" s="89">
        <v>419035251</v>
      </c>
      <c r="C111" s="90" t="s">
        <v>499</v>
      </c>
      <c r="D111" s="89">
        <v>35</v>
      </c>
      <c r="E111" s="90" t="s">
        <v>67</v>
      </c>
      <c r="F111" s="89">
        <v>251</v>
      </c>
      <c r="G111" s="90" t="s">
        <v>283</v>
      </c>
      <c r="H111" s="91">
        <v>0.99</v>
      </c>
      <c r="I111" s="92"/>
      <c r="J111" s="93">
        <v>12087.64868019136</v>
      </c>
      <c r="K111" s="94">
        <v>2778</v>
      </c>
      <c r="L111" s="94">
        <v>0</v>
      </c>
      <c r="M111" s="94">
        <v>937.65</v>
      </c>
      <c r="N111" s="95">
        <f t="shared" si="1"/>
        <v>15803.298680191359</v>
      </c>
    </row>
    <row r="112" spans="1:14" s="79" customFormat="1" ht="12" x14ac:dyDescent="0.2">
      <c r="A112" s="89">
        <v>419</v>
      </c>
      <c r="B112" s="89">
        <v>419035285</v>
      </c>
      <c r="C112" s="90" t="s">
        <v>499</v>
      </c>
      <c r="D112" s="89">
        <v>35</v>
      </c>
      <c r="E112" s="90" t="s">
        <v>67</v>
      </c>
      <c r="F112" s="89">
        <v>285</v>
      </c>
      <c r="G112" s="90" t="s">
        <v>317</v>
      </c>
      <c r="H112" s="91">
        <v>0.92</v>
      </c>
      <c r="I112" s="92"/>
      <c r="J112" s="93">
        <v>14283</v>
      </c>
      <c r="K112" s="94">
        <v>4047</v>
      </c>
      <c r="L112" s="94">
        <v>0</v>
      </c>
      <c r="M112" s="94">
        <v>937.65</v>
      </c>
      <c r="N112" s="95">
        <f t="shared" si="1"/>
        <v>19267.650000000001</v>
      </c>
    </row>
    <row r="113" spans="1:14" s="79" customFormat="1" ht="12" x14ac:dyDescent="0.2">
      <c r="A113" s="89">
        <v>420</v>
      </c>
      <c r="B113" s="89">
        <v>420049010</v>
      </c>
      <c r="C113" s="90" t="s">
        <v>500</v>
      </c>
      <c r="D113" s="89">
        <v>49</v>
      </c>
      <c r="E113" s="90" t="s">
        <v>81</v>
      </c>
      <c r="F113" s="89">
        <v>10</v>
      </c>
      <c r="G113" s="90" t="s">
        <v>42</v>
      </c>
      <c r="H113" s="91">
        <v>3.01</v>
      </c>
      <c r="I113" s="92"/>
      <c r="J113" s="93">
        <v>13353</v>
      </c>
      <c r="K113" s="94">
        <v>4336</v>
      </c>
      <c r="L113" s="94">
        <v>0</v>
      </c>
      <c r="M113" s="94">
        <v>937.65</v>
      </c>
      <c r="N113" s="95">
        <f t="shared" si="1"/>
        <v>18626.650000000001</v>
      </c>
    </row>
    <row r="114" spans="1:14" s="79" customFormat="1" ht="12" x14ac:dyDescent="0.2">
      <c r="A114" s="89">
        <v>420</v>
      </c>
      <c r="B114" s="89">
        <v>420049014</v>
      </c>
      <c r="C114" s="90" t="s">
        <v>500</v>
      </c>
      <c r="D114" s="89">
        <v>49</v>
      </c>
      <c r="E114" s="90" t="s">
        <v>81</v>
      </c>
      <c r="F114" s="89">
        <v>14</v>
      </c>
      <c r="G114" s="90" t="s">
        <v>46</v>
      </c>
      <c r="H114" s="91">
        <v>2</v>
      </c>
      <c r="I114" s="92"/>
      <c r="J114" s="93">
        <v>9870</v>
      </c>
      <c r="K114" s="94">
        <v>2641</v>
      </c>
      <c r="L114" s="94">
        <v>0</v>
      </c>
      <c r="M114" s="94">
        <v>937.65</v>
      </c>
      <c r="N114" s="95">
        <f t="shared" si="1"/>
        <v>13448.65</v>
      </c>
    </row>
    <row r="115" spans="1:14" s="79" customFormat="1" ht="12" x14ac:dyDescent="0.2">
      <c r="A115" s="89">
        <v>420</v>
      </c>
      <c r="B115" s="89">
        <v>420049023</v>
      </c>
      <c r="C115" s="90" t="s">
        <v>500</v>
      </c>
      <c r="D115" s="89">
        <v>49</v>
      </c>
      <c r="E115" s="90" t="s">
        <v>81</v>
      </c>
      <c r="F115" s="89">
        <v>23</v>
      </c>
      <c r="G115" s="90" t="s">
        <v>55</v>
      </c>
      <c r="H115" s="91">
        <v>1</v>
      </c>
      <c r="I115" s="92"/>
      <c r="J115" s="93">
        <v>4350</v>
      </c>
      <c r="K115" s="94">
        <v>2578</v>
      </c>
      <c r="L115" s="94">
        <v>0</v>
      </c>
      <c r="M115" s="94">
        <v>937.65</v>
      </c>
      <c r="N115" s="95">
        <f t="shared" si="1"/>
        <v>7865.65</v>
      </c>
    </row>
    <row r="116" spans="1:14" s="79" customFormat="1" ht="12" x14ac:dyDescent="0.2">
      <c r="A116" s="89">
        <v>420</v>
      </c>
      <c r="B116" s="89">
        <v>420049026</v>
      </c>
      <c r="C116" s="90" t="s">
        <v>500</v>
      </c>
      <c r="D116" s="89">
        <v>49</v>
      </c>
      <c r="E116" s="90" t="s">
        <v>81</v>
      </c>
      <c r="F116" s="89">
        <v>26</v>
      </c>
      <c r="G116" s="90" t="s">
        <v>58</v>
      </c>
      <c r="H116" s="91">
        <v>2</v>
      </c>
      <c r="I116" s="92"/>
      <c r="J116" s="93">
        <v>12110</v>
      </c>
      <c r="K116" s="94">
        <v>3883</v>
      </c>
      <c r="L116" s="94">
        <v>0</v>
      </c>
      <c r="M116" s="94">
        <v>937.65</v>
      </c>
      <c r="N116" s="95">
        <f t="shared" si="1"/>
        <v>16930.650000000001</v>
      </c>
    </row>
    <row r="117" spans="1:14" s="79" customFormat="1" ht="12" x14ac:dyDescent="0.2">
      <c r="A117" s="89">
        <v>420</v>
      </c>
      <c r="B117" s="89">
        <v>420049031</v>
      </c>
      <c r="C117" s="90" t="s">
        <v>500</v>
      </c>
      <c r="D117" s="89">
        <v>49</v>
      </c>
      <c r="E117" s="90" t="s">
        <v>81</v>
      </c>
      <c r="F117" s="89">
        <v>31</v>
      </c>
      <c r="G117" s="90" t="s">
        <v>63</v>
      </c>
      <c r="H117" s="91">
        <v>2</v>
      </c>
      <c r="I117" s="92"/>
      <c r="J117" s="93">
        <v>9870</v>
      </c>
      <c r="K117" s="94">
        <v>4644</v>
      </c>
      <c r="L117" s="94">
        <v>0</v>
      </c>
      <c r="M117" s="94">
        <v>937.65</v>
      </c>
      <c r="N117" s="95">
        <f t="shared" si="1"/>
        <v>15451.65</v>
      </c>
    </row>
    <row r="118" spans="1:14" s="79" customFormat="1" ht="12" x14ac:dyDescent="0.2">
      <c r="A118" s="89">
        <v>420</v>
      </c>
      <c r="B118" s="89">
        <v>420049035</v>
      </c>
      <c r="C118" s="90" t="s">
        <v>500</v>
      </c>
      <c r="D118" s="89">
        <v>49</v>
      </c>
      <c r="E118" s="90" t="s">
        <v>81</v>
      </c>
      <c r="F118" s="89">
        <v>35</v>
      </c>
      <c r="G118" s="90" t="s">
        <v>67</v>
      </c>
      <c r="H118" s="91">
        <v>55.739999999999995</v>
      </c>
      <c r="I118" s="92"/>
      <c r="J118" s="93">
        <v>13126</v>
      </c>
      <c r="K118" s="94">
        <v>4475</v>
      </c>
      <c r="L118" s="94">
        <v>0</v>
      </c>
      <c r="M118" s="94">
        <v>937.65</v>
      </c>
      <c r="N118" s="95">
        <f t="shared" si="1"/>
        <v>18538.650000000001</v>
      </c>
    </row>
    <row r="119" spans="1:14" s="79" customFormat="1" ht="12" x14ac:dyDescent="0.2">
      <c r="A119" s="89">
        <v>420</v>
      </c>
      <c r="B119" s="89">
        <v>420049044</v>
      </c>
      <c r="C119" s="90" t="s">
        <v>500</v>
      </c>
      <c r="D119" s="89">
        <v>49</v>
      </c>
      <c r="E119" s="90" t="s">
        <v>81</v>
      </c>
      <c r="F119" s="89">
        <v>44</v>
      </c>
      <c r="G119" s="90" t="s">
        <v>76</v>
      </c>
      <c r="H119" s="91">
        <v>2</v>
      </c>
      <c r="I119" s="92"/>
      <c r="J119" s="93">
        <v>13420</v>
      </c>
      <c r="K119" s="94">
        <v>0</v>
      </c>
      <c r="L119" s="94">
        <v>0</v>
      </c>
      <c r="M119" s="94">
        <v>937.65</v>
      </c>
      <c r="N119" s="95">
        <f t="shared" si="1"/>
        <v>14357.65</v>
      </c>
    </row>
    <row r="120" spans="1:14" s="79" customFormat="1" ht="12" x14ac:dyDescent="0.2">
      <c r="A120" s="89">
        <v>420</v>
      </c>
      <c r="B120" s="89">
        <v>420049049</v>
      </c>
      <c r="C120" s="90" t="s">
        <v>500</v>
      </c>
      <c r="D120" s="89">
        <v>49</v>
      </c>
      <c r="E120" s="90" t="s">
        <v>81</v>
      </c>
      <c r="F120" s="89">
        <v>49</v>
      </c>
      <c r="G120" s="90" t="s">
        <v>81</v>
      </c>
      <c r="H120" s="91">
        <v>190.68000000000004</v>
      </c>
      <c r="I120" s="92"/>
      <c r="J120" s="93">
        <v>13067</v>
      </c>
      <c r="K120" s="94">
        <v>15553</v>
      </c>
      <c r="L120" s="94">
        <v>0</v>
      </c>
      <c r="M120" s="94">
        <v>937.65</v>
      </c>
      <c r="N120" s="95">
        <f t="shared" si="1"/>
        <v>29557.65</v>
      </c>
    </row>
    <row r="121" spans="1:14" s="79" customFormat="1" ht="12" x14ac:dyDescent="0.2">
      <c r="A121" s="89">
        <v>420</v>
      </c>
      <c r="B121" s="89">
        <v>420049057</v>
      </c>
      <c r="C121" s="90" t="s">
        <v>500</v>
      </c>
      <c r="D121" s="89">
        <v>49</v>
      </c>
      <c r="E121" s="90" t="s">
        <v>81</v>
      </c>
      <c r="F121" s="89">
        <v>57</v>
      </c>
      <c r="G121" s="90" t="s">
        <v>89</v>
      </c>
      <c r="H121" s="91">
        <v>6</v>
      </c>
      <c r="I121" s="92"/>
      <c r="J121" s="93">
        <v>10679</v>
      </c>
      <c r="K121" s="94">
        <v>286</v>
      </c>
      <c r="L121" s="94">
        <v>0</v>
      </c>
      <c r="M121" s="94">
        <v>937.65</v>
      </c>
      <c r="N121" s="95">
        <f t="shared" si="1"/>
        <v>11902.65</v>
      </c>
    </row>
    <row r="122" spans="1:14" s="79" customFormat="1" ht="12" x14ac:dyDescent="0.2">
      <c r="A122" s="89">
        <v>420</v>
      </c>
      <c r="B122" s="89">
        <v>420049067</v>
      </c>
      <c r="C122" s="90" t="s">
        <v>500</v>
      </c>
      <c r="D122" s="89">
        <v>49</v>
      </c>
      <c r="E122" s="90" t="s">
        <v>81</v>
      </c>
      <c r="F122" s="89">
        <v>67</v>
      </c>
      <c r="G122" s="90" t="s">
        <v>99</v>
      </c>
      <c r="H122" s="91">
        <v>1</v>
      </c>
      <c r="I122" s="92"/>
      <c r="J122" s="93">
        <v>9870</v>
      </c>
      <c r="K122" s="94">
        <v>9883</v>
      </c>
      <c r="L122" s="94">
        <v>0</v>
      </c>
      <c r="M122" s="94">
        <v>937.65</v>
      </c>
      <c r="N122" s="95">
        <f t="shared" si="1"/>
        <v>20690.650000000001</v>
      </c>
    </row>
    <row r="123" spans="1:14" s="79" customFormat="1" ht="12" x14ac:dyDescent="0.2">
      <c r="A123" s="89">
        <v>420</v>
      </c>
      <c r="B123" s="89">
        <v>420049093</v>
      </c>
      <c r="C123" s="90" t="s">
        <v>500</v>
      </c>
      <c r="D123" s="89">
        <v>49</v>
      </c>
      <c r="E123" s="90" t="s">
        <v>81</v>
      </c>
      <c r="F123" s="89">
        <v>93</v>
      </c>
      <c r="G123" s="90" t="s">
        <v>125</v>
      </c>
      <c r="H123" s="91">
        <v>20.170000000000002</v>
      </c>
      <c r="I123" s="92"/>
      <c r="J123" s="93">
        <v>13079</v>
      </c>
      <c r="K123" s="94">
        <v>446</v>
      </c>
      <c r="L123" s="94">
        <v>0</v>
      </c>
      <c r="M123" s="94">
        <v>937.65</v>
      </c>
      <c r="N123" s="95">
        <f t="shared" si="1"/>
        <v>14462.65</v>
      </c>
    </row>
    <row r="124" spans="1:14" s="79" customFormat="1" ht="12" x14ac:dyDescent="0.2">
      <c r="A124" s="89">
        <v>420</v>
      </c>
      <c r="B124" s="89">
        <v>420049153</v>
      </c>
      <c r="C124" s="90" t="s">
        <v>500</v>
      </c>
      <c r="D124" s="89">
        <v>49</v>
      </c>
      <c r="E124" s="90" t="s">
        <v>81</v>
      </c>
      <c r="F124" s="89">
        <v>153</v>
      </c>
      <c r="G124" s="90" t="s">
        <v>185</v>
      </c>
      <c r="H124" s="91">
        <v>0.55000000000000004</v>
      </c>
      <c r="I124" s="92"/>
      <c r="J124" s="93">
        <v>12534.140483424882</v>
      </c>
      <c r="K124" s="94">
        <v>97</v>
      </c>
      <c r="L124" s="94">
        <v>0</v>
      </c>
      <c r="M124" s="94">
        <v>937.65</v>
      </c>
      <c r="N124" s="95">
        <f t="shared" si="1"/>
        <v>13568.790483424882</v>
      </c>
    </row>
    <row r="125" spans="1:14" s="79" customFormat="1" ht="12" x14ac:dyDescent="0.2">
      <c r="A125" s="89">
        <v>420</v>
      </c>
      <c r="B125" s="89">
        <v>420049155</v>
      </c>
      <c r="C125" s="90" t="s">
        <v>500</v>
      </c>
      <c r="D125" s="89">
        <v>49</v>
      </c>
      <c r="E125" s="90" t="s">
        <v>81</v>
      </c>
      <c r="F125" s="89">
        <v>155</v>
      </c>
      <c r="G125" s="90" t="s">
        <v>187</v>
      </c>
      <c r="H125" s="91">
        <v>1</v>
      </c>
      <c r="I125" s="92"/>
      <c r="J125" s="93">
        <v>10942.185655019268</v>
      </c>
      <c r="K125" s="94">
        <v>7289</v>
      </c>
      <c r="L125" s="94">
        <v>0</v>
      </c>
      <c r="M125" s="94">
        <v>937.65</v>
      </c>
      <c r="N125" s="95">
        <f t="shared" si="1"/>
        <v>19168.835655019269</v>
      </c>
    </row>
    <row r="126" spans="1:14" s="79" customFormat="1" ht="12" x14ac:dyDescent="0.2">
      <c r="A126" s="89">
        <v>420</v>
      </c>
      <c r="B126" s="89">
        <v>420049160</v>
      </c>
      <c r="C126" s="90" t="s">
        <v>500</v>
      </c>
      <c r="D126" s="89">
        <v>49</v>
      </c>
      <c r="E126" s="90" t="s">
        <v>81</v>
      </c>
      <c r="F126" s="89">
        <v>160</v>
      </c>
      <c r="G126" s="90" t="s">
        <v>192</v>
      </c>
      <c r="H126" s="91">
        <v>1</v>
      </c>
      <c r="I126" s="92"/>
      <c r="J126" s="93">
        <v>9870</v>
      </c>
      <c r="K126" s="94">
        <v>24</v>
      </c>
      <c r="L126" s="94">
        <v>0</v>
      </c>
      <c r="M126" s="94">
        <v>937.65</v>
      </c>
      <c r="N126" s="95">
        <f t="shared" si="1"/>
        <v>10831.65</v>
      </c>
    </row>
    <row r="127" spans="1:14" s="79" customFormat="1" ht="12" x14ac:dyDescent="0.2">
      <c r="A127" s="89">
        <v>420</v>
      </c>
      <c r="B127" s="89">
        <v>420049163</v>
      </c>
      <c r="C127" s="90" t="s">
        <v>500</v>
      </c>
      <c r="D127" s="89">
        <v>49</v>
      </c>
      <c r="E127" s="90" t="s">
        <v>81</v>
      </c>
      <c r="F127" s="89">
        <v>163</v>
      </c>
      <c r="G127" s="90" t="s">
        <v>195</v>
      </c>
      <c r="H127" s="91">
        <v>1</v>
      </c>
      <c r="I127" s="92"/>
      <c r="J127" s="93">
        <v>13524.833516994266</v>
      </c>
      <c r="K127" s="94">
        <v>0</v>
      </c>
      <c r="L127" s="94">
        <v>0</v>
      </c>
      <c r="M127" s="94">
        <v>937.65</v>
      </c>
      <c r="N127" s="95">
        <f t="shared" si="1"/>
        <v>14462.483516994265</v>
      </c>
    </row>
    <row r="128" spans="1:14" s="79" customFormat="1" ht="12" x14ac:dyDescent="0.2">
      <c r="A128" s="89">
        <v>420</v>
      </c>
      <c r="B128" s="89">
        <v>420049165</v>
      </c>
      <c r="C128" s="90" t="s">
        <v>500</v>
      </c>
      <c r="D128" s="89">
        <v>49</v>
      </c>
      <c r="E128" s="90" t="s">
        <v>81</v>
      </c>
      <c r="F128" s="89">
        <v>165</v>
      </c>
      <c r="G128" s="90" t="s">
        <v>197</v>
      </c>
      <c r="H128" s="91">
        <v>10.9</v>
      </c>
      <c r="I128" s="92"/>
      <c r="J128" s="93">
        <v>13248</v>
      </c>
      <c r="K128" s="94">
        <v>240</v>
      </c>
      <c r="L128" s="94">
        <v>0</v>
      </c>
      <c r="M128" s="94">
        <v>937.65</v>
      </c>
      <c r="N128" s="95">
        <f t="shared" si="1"/>
        <v>14425.65</v>
      </c>
    </row>
    <row r="129" spans="1:14" s="79" customFormat="1" ht="12" x14ac:dyDescent="0.2">
      <c r="A129" s="89">
        <v>420</v>
      </c>
      <c r="B129" s="89">
        <v>420049176</v>
      </c>
      <c r="C129" s="90" t="s">
        <v>500</v>
      </c>
      <c r="D129" s="89">
        <v>49</v>
      </c>
      <c r="E129" s="90" t="s">
        <v>81</v>
      </c>
      <c r="F129" s="89">
        <v>176</v>
      </c>
      <c r="G129" s="90" t="s">
        <v>208</v>
      </c>
      <c r="H129" s="91">
        <v>10.98</v>
      </c>
      <c r="I129" s="92"/>
      <c r="J129" s="93">
        <v>10203</v>
      </c>
      <c r="K129" s="94">
        <v>3514</v>
      </c>
      <c r="L129" s="94">
        <v>0</v>
      </c>
      <c r="M129" s="94">
        <v>937.65</v>
      </c>
      <c r="N129" s="95">
        <f t="shared" si="1"/>
        <v>14654.65</v>
      </c>
    </row>
    <row r="130" spans="1:14" s="79" customFormat="1" ht="12" x14ac:dyDescent="0.2">
      <c r="A130" s="89">
        <v>420</v>
      </c>
      <c r="B130" s="89">
        <v>420049181</v>
      </c>
      <c r="C130" s="90" t="s">
        <v>500</v>
      </c>
      <c r="D130" s="89">
        <v>49</v>
      </c>
      <c r="E130" s="90" t="s">
        <v>81</v>
      </c>
      <c r="F130" s="89">
        <v>181</v>
      </c>
      <c r="G130" s="90" t="s">
        <v>213</v>
      </c>
      <c r="H130" s="91">
        <v>2</v>
      </c>
      <c r="I130" s="92"/>
      <c r="J130" s="93">
        <v>11104</v>
      </c>
      <c r="K130" s="94">
        <v>528</v>
      </c>
      <c r="L130" s="94">
        <v>0</v>
      </c>
      <c r="M130" s="94">
        <v>937.65</v>
      </c>
      <c r="N130" s="95">
        <f t="shared" si="1"/>
        <v>12569.65</v>
      </c>
    </row>
    <row r="131" spans="1:14" s="79" customFormat="1" ht="12" x14ac:dyDescent="0.2">
      <c r="A131" s="89">
        <v>420</v>
      </c>
      <c r="B131" s="89">
        <v>420049199</v>
      </c>
      <c r="C131" s="90" t="s">
        <v>500</v>
      </c>
      <c r="D131" s="89">
        <v>49</v>
      </c>
      <c r="E131" s="90" t="s">
        <v>81</v>
      </c>
      <c r="F131" s="89">
        <v>199</v>
      </c>
      <c r="G131" s="90" t="s">
        <v>231</v>
      </c>
      <c r="H131" s="91">
        <v>2</v>
      </c>
      <c r="I131" s="92"/>
      <c r="J131" s="93">
        <v>16104</v>
      </c>
      <c r="K131" s="94">
        <v>10872</v>
      </c>
      <c r="L131" s="94">
        <v>0</v>
      </c>
      <c r="M131" s="94">
        <v>937.65</v>
      </c>
      <c r="N131" s="95">
        <f t="shared" si="1"/>
        <v>27913.65</v>
      </c>
    </row>
    <row r="132" spans="1:14" s="79" customFormat="1" ht="12" x14ac:dyDescent="0.2">
      <c r="A132" s="89">
        <v>420</v>
      </c>
      <c r="B132" s="89">
        <v>420049243</v>
      </c>
      <c r="C132" s="90" t="s">
        <v>500</v>
      </c>
      <c r="D132" s="89">
        <v>49</v>
      </c>
      <c r="E132" s="90" t="s">
        <v>81</v>
      </c>
      <c r="F132" s="89">
        <v>243</v>
      </c>
      <c r="G132" s="90" t="s">
        <v>275</v>
      </c>
      <c r="H132" s="91">
        <v>3</v>
      </c>
      <c r="I132" s="92"/>
      <c r="J132" s="93">
        <v>14870</v>
      </c>
      <c r="K132" s="94">
        <v>3078</v>
      </c>
      <c r="L132" s="94">
        <v>0</v>
      </c>
      <c r="M132" s="94">
        <v>937.65</v>
      </c>
      <c r="N132" s="95">
        <f t="shared" si="1"/>
        <v>18885.650000000001</v>
      </c>
    </row>
    <row r="133" spans="1:14" s="79" customFormat="1" ht="12" x14ac:dyDescent="0.2">
      <c r="A133" s="89">
        <v>420</v>
      </c>
      <c r="B133" s="89">
        <v>420049244</v>
      </c>
      <c r="C133" s="90" t="s">
        <v>500</v>
      </c>
      <c r="D133" s="89">
        <v>49</v>
      </c>
      <c r="E133" s="90" t="s">
        <v>81</v>
      </c>
      <c r="F133" s="89">
        <v>244</v>
      </c>
      <c r="G133" s="90" t="s">
        <v>276</v>
      </c>
      <c r="H133" s="91">
        <v>4</v>
      </c>
      <c r="I133" s="92"/>
      <c r="J133" s="93">
        <v>9870</v>
      </c>
      <c r="K133" s="94">
        <v>3559</v>
      </c>
      <c r="L133" s="94">
        <v>0</v>
      </c>
      <c r="M133" s="94">
        <v>937.65</v>
      </c>
      <c r="N133" s="95">
        <f t="shared" si="1"/>
        <v>14366.65</v>
      </c>
    </row>
    <row r="134" spans="1:14" s="79" customFormat="1" ht="12" x14ac:dyDescent="0.2">
      <c r="A134" s="89">
        <v>420</v>
      </c>
      <c r="B134" s="89">
        <v>420049248</v>
      </c>
      <c r="C134" s="90" t="s">
        <v>500</v>
      </c>
      <c r="D134" s="89">
        <v>49</v>
      </c>
      <c r="E134" s="90" t="s">
        <v>81</v>
      </c>
      <c r="F134" s="89">
        <v>248</v>
      </c>
      <c r="G134" s="90" t="s">
        <v>280</v>
      </c>
      <c r="H134" s="91">
        <v>5.82</v>
      </c>
      <c r="I134" s="92"/>
      <c r="J134" s="93">
        <v>9770</v>
      </c>
      <c r="K134" s="94">
        <v>560</v>
      </c>
      <c r="L134" s="94">
        <v>0</v>
      </c>
      <c r="M134" s="94">
        <v>937.65</v>
      </c>
      <c r="N134" s="95">
        <f t="shared" si="1"/>
        <v>11267.65</v>
      </c>
    </row>
    <row r="135" spans="1:14" s="79" customFormat="1" ht="12" x14ac:dyDescent="0.2">
      <c r="A135" s="89">
        <v>420</v>
      </c>
      <c r="B135" s="89">
        <v>420049258</v>
      </c>
      <c r="C135" s="90" t="s">
        <v>500</v>
      </c>
      <c r="D135" s="89">
        <v>49</v>
      </c>
      <c r="E135" s="90" t="s">
        <v>81</v>
      </c>
      <c r="F135" s="89">
        <v>258</v>
      </c>
      <c r="G135" s="90" t="s">
        <v>290</v>
      </c>
      <c r="H135" s="91">
        <v>0.91</v>
      </c>
      <c r="I135" s="92"/>
      <c r="J135" s="93">
        <v>12941.452297129659</v>
      </c>
      <c r="K135" s="94">
        <v>2794</v>
      </c>
      <c r="L135" s="94">
        <v>0</v>
      </c>
      <c r="M135" s="94">
        <v>937.65</v>
      </c>
      <c r="N135" s="95">
        <f t="shared" si="1"/>
        <v>16673.102297129659</v>
      </c>
    </row>
    <row r="136" spans="1:14" s="79" customFormat="1" ht="12" x14ac:dyDescent="0.2">
      <c r="A136" s="89">
        <v>420</v>
      </c>
      <c r="B136" s="89">
        <v>420049262</v>
      </c>
      <c r="C136" s="90" t="s">
        <v>500</v>
      </c>
      <c r="D136" s="89">
        <v>49</v>
      </c>
      <c r="E136" s="90" t="s">
        <v>81</v>
      </c>
      <c r="F136" s="89">
        <v>262</v>
      </c>
      <c r="G136" s="90" t="s">
        <v>294</v>
      </c>
      <c r="H136" s="91">
        <v>1</v>
      </c>
      <c r="I136" s="92"/>
      <c r="J136" s="93">
        <v>11379.205712709654</v>
      </c>
      <c r="K136" s="94">
        <v>4217</v>
      </c>
      <c r="L136" s="94">
        <v>0</v>
      </c>
      <c r="M136" s="94">
        <v>937.65</v>
      </c>
      <c r="N136" s="95">
        <f t="shared" si="1"/>
        <v>16533.855712709654</v>
      </c>
    </row>
    <row r="137" spans="1:14" s="79" customFormat="1" ht="12" x14ac:dyDescent="0.2">
      <c r="A137" s="89">
        <v>420</v>
      </c>
      <c r="B137" s="89">
        <v>420049295</v>
      </c>
      <c r="C137" s="90" t="s">
        <v>500</v>
      </c>
      <c r="D137" s="89">
        <v>49</v>
      </c>
      <c r="E137" s="90" t="s">
        <v>81</v>
      </c>
      <c r="F137" s="89">
        <v>295</v>
      </c>
      <c r="G137" s="90" t="s">
        <v>327</v>
      </c>
      <c r="H137" s="91">
        <v>1</v>
      </c>
      <c r="I137" s="92"/>
      <c r="J137" s="93">
        <v>10515.244450766257</v>
      </c>
      <c r="K137" s="94">
        <v>5818</v>
      </c>
      <c r="L137" s="94">
        <v>0</v>
      </c>
      <c r="M137" s="94">
        <v>937.65</v>
      </c>
      <c r="N137" s="95">
        <f t="shared" si="1"/>
        <v>17270.894450766256</v>
      </c>
    </row>
    <row r="138" spans="1:14" s="79" customFormat="1" ht="12" x14ac:dyDescent="0.2">
      <c r="A138" s="89">
        <v>420</v>
      </c>
      <c r="B138" s="89">
        <v>420049314</v>
      </c>
      <c r="C138" s="90" t="s">
        <v>500</v>
      </c>
      <c r="D138" s="89">
        <v>49</v>
      </c>
      <c r="E138" s="90" t="s">
        <v>81</v>
      </c>
      <c r="F138" s="89">
        <v>314</v>
      </c>
      <c r="G138" s="90" t="s">
        <v>346</v>
      </c>
      <c r="H138" s="91">
        <v>1</v>
      </c>
      <c r="I138" s="92"/>
      <c r="J138" s="93">
        <v>14870</v>
      </c>
      <c r="K138" s="94">
        <v>11920</v>
      </c>
      <c r="L138" s="94">
        <v>0</v>
      </c>
      <c r="M138" s="94">
        <v>937.65</v>
      </c>
      <c r="N138" s="95">
        <f t="shared" si="1"/>
        <v>27727.65</v>
      </c>
    </row>
    <row r="139" spans="1:14" s="79" customFormat="1" ht="12" x14ac:dyDescent="0.2">
      <c r="A139" s="89">
        <v>420</v>
      </c>
      <c r="B139" s="89">
        <v>420049347</v>
      </c>
      <c r="C139" s="90" t="s">
        <v>500</v>
      </c>
      <c r="D139" s="89">
        <v>49</v>
      </c>
      <c r="E139" s="90" t="s">
        <v>81</v>
      </c>
      <c r="F139" s="89">
        <v>347</v>
      </c>
      <c r="G139" s="90" t="s">
        <v>379</v>
      </c>
      <c r="H139" s="91">
        <v>3</v>
      </c>
      <c r="I139" s="92"/>
      <c r="J139" s="93">
        <v>12870</v>
      </c>
      <c r="K139" s="94">
        <v>5756</v>
      </c>
      <c r="L139" s="94">
        <v>0</v>
      </c>
      <c r="M139" s="94">
        <v>937.65</v>
      </c>
      <c r="N139" s="95">
        <f t="shared" ref="N139:N202" si="2">SUM(J139:M139)</f>
        <v>19563.650000000001</v>
      </c>
    </row>
    <row r="140" spans="1:14" s="79" customFormat="1" ht="12" x14ac:dyDescent="0.2">
      <c r="A140" s="89">
        <v>420</v>
      </c>
      <c r="B140" s="89">
        <v>420049616</v>
      </c>
      <c r="C140" s="90" t="s">
        <v>500</v>
      </c>
      <c r="D140" s="89">
        <v>49</v>
      </c>
      <c r="E140" s="90" t="s">
        <v>81</v>
      </c>
      <c r="F140" s="89">
        <v>616</v>
      </c>
      <c r="G140" s="90" t="s">
        <v>391</v>
      </c>
      <c r="H140" s="91">
        <v>1</v>
      </c>
      <c r="I140" s="92"/>
      <c r="J140" s="93">
        <v>9870</v>
      </c>
      <c r="K140" s="94">
        <v>2974</v>
      </c>
      <c r="L140" s="94">
        <v>0</v>
      </c>
      <c r="M140" s="94">
        <v>937.65</v>
      </c>
      <c r="N140" s="95">
        <f t="shared" si="2"/>
        <v>13781.65</v>
      </c>
    </row>
    <row r="141" spans="1:14" s="79" customFormat="1" ht="12" x14ac:dyDescent="0.2">
      <c r="A141" s="89">
        <v>426</v>
      </c>
      <c r="B141" s="89">
        <v>426149128</v>
      </c>
      <c r="C141" s="90" t="s">
        <v>501</v>
      </c>
      <c r="D141" s="89">
        <v>149</v>
      </c>
      <c r="E141" s="90" t="s">
        <v>181</v>
      </c>
      <c r="F141" s="89">
        <v>128</v>
      </c>
      <c r="G141" s="90" t="s">
        <v>160</v>
      </c>
      <c r="H141" s="91">
        <v>13</v>
      </c>
      <c r="I141" s="92"/>
      <c r="J141" s="93">
        <v>12877</v>
      </c>
      <c r="K141" s="94">
        <v>919</v>
      </c>
      <c r="L141" s="94">
        <v>0</v>
      </c>
      <c r="M141" s="94">
        <v>937.65</v>
      </c>
      <c r="N141" s="95">
        <f t="shared" si="2"/>
        <v>14733.65</v>
      </c>
    </row>
    <row r="142" spans="1:14" s="79" customFormat="1" ht="12" x14ac:dyDescent="0.2">
      <c r="A142" s="89">
        <v>426</v>
      </c>
      <c r="B142" s="89">
        <v>426149149</v>
      </c>
      <c r="C142" s="90" t="s">
        <v>501</v>
      </c>
      <c r="D142" s="89">
        <v>149</v>
      </c>
      <c r="E142" s="90" t="s">
        <v>181</v>
      </c>
      <c r="F142" s="89">
        <v>149</v>
      </c>
      <c r="G142" s="90" t="s">
        <v>181</v>
      </c>
      <c r="H142" s="91">
        <v>367.22</v>
      </c>
      <c r="I142" s="92"/>
      <c r="J142" s="93">
        <v>12199</v>
      </c>
      <c r="K142" s="94">
        <v>0</v>
      </c>
      <c r="L142" s="94">
        <v>672.50081967213112</v>
      </c>
      <c r="M142" s="94">
        <v>937.65</v>
      </c>
      <c r="N142" s="95">
        <f t="shared" si="2"/>
        <v>13809.150819672132</v>
      </c>
    </row>
    <row r="143" spans="1:14" s="79" customFormat="1" ht="12" x14ac:dyDescent="0.2">
      <c r="A143" s="89">
        <v>426</v>
      </c>
      <c r="B143" s="89">
        <v>426149181</v>
      </c>
      <c r="C143" s="90" t="s">
        <v>501</v>
      </c>
      <c r="D143" s="89">
        <v>149</v>
      </c>
      <c r="E143" s="90" t="s">
        <v>181</v>
      </c>
      <c r="F143" s="89">
        <v>181</v>
      </c>
      <c r="G143" s="90" t="s">
        <v>213</v>
      </c>
      <c r="H143" s="91">
        <v>17</v>
      </c>
      <c r="I143" s="92"/>
      <c r="J143" s="93">
        <v>10493</v>
      </c>
      <c r="K143" s="94">
        <v>499</v>
      </c>
      <c r="L143" s="94">
        <v>0</v>
      </c>
      <c r="M143" s="94">
        <v>937.65</v>
      </c>
      <c r="N143" s="95">
        <f t="shared" si="2"/>
        <v>11929.65</v>
      </c>
    </row>
    <row r="144" spans="1:14" s="79" customFormat="1" ht="12" x14ac:dyDescent="0.2">
      <c r="A144" s="89">
        <v>426</v>
      </c>
      <c r="B144" s="89">
        <v>426149211</v>
      </c>
      <c r="C144" s="90" t="s">
        <v>501</v>
      </c>
      <c r="D144" s="89">
        <v>149</v>
      </c>
      <c r="E144" s="90" t="s">
        <v>181</v>
      </c>
      <c r="F144" s="89">
        <v>211</v>
      </c>
      <c r="G144" s="90" t="s">
        <v>243</v>
      </c>
      <c r="H144" s="91">
        <v>2</v>
      </c>
      <c r="I144" s="92"/>
      <c r="J144" s="93">
        <v>13544</v>
      </c>
      <c r="K144" s="94">
        <v>2548</v>
      </c>
      <c r="L144" s="94">
        <v>0</v>
      </c>
      <c r="M144" s="94">
        <v>937.65</v>
      </c>
      <c r="N144" s="95">
        <f t="shared" si="2"/>
        <v>17029.650000000001</v>
      </c>
    </row>
    <row r="145" spans="1:14" s="79" customFormat="1" ht="12" x14ac:dyDescent="0.2">
      <c r="A145" s="89">
        <v>426</v>
      </c>
      <c r="B145" s="89">
        <v>426149295</v>
      </c>
      <c r="C145" s="90" t="s">
        <v>501</v>
      </c>
      <c r="D145" s="89">
        <v>149</v>
      </c>
      <c r="E145" s="90" t="s">
        <v>181</v>
      </c>
      <c r="F145" s="89">
        <v>295</v>
      </c>
      <c r="G145" s="90" t="s">
        <v>327</v>
      </c>
      <c r="H145" s="91">
        <v>1</v>
      </c>
      <c r="I145" s="92"/>
      <c r="J145" s="93">
        <v>10515.244450766257</v>
      </c>
      <c r="K145" s="94">
        <v>5818</v>
      </c>
      <c r="L145" s="94">
        <v>0</v>
      </c>
      <c r="M145" s="94">
        <v>937.65</v>
      </c>
      <c r="N145" s="95">
        <f t="shared" si="2"/>
        <v>17270.894450766256</v>
      </c>
    </row>
    <row r="146" spans="1:14" s="79" customFormat="1" ht="12" x14ac:dyDescent="0.2">
      <c r="A146" s="89">
        <v>428</v>
      </c>
      <c r="B146" s="89">
        <v>428035016</v>
      </c>
      <c r="C146" s="90" t="s">
        <v>502</v>
      </c>
      <c r="D146" s="89">
        <v>35</v>
      </c>
      <c r="E146" s="90" t="s">
        <v>67</v>
      </c>
      <c r="F146" s="89">
        <v>16</v>
      </c>
      <c r="G146" s="90" t="s">
        <v>48</v>
      </c>
      <c r="H146" s="91">
        <v>5</v>
      </c>
      <c r="I146" s="92"/>
      <c r="J146" s="93">
        <v>12236.155870717672</v>
      </c>
      <c r="K146" s="94">
        <v>295</v>
      </c>
      <c r="L146" s="94">
        <v>0</v>
      </c>
      <c r="M146" s="94">
        <v>937.65</v>
      </c>
      <c r="N146" s="95">
        <f t="shared" si="2"/>
        <v>13468.805870717671</v>
      </c>
    </row>
    <row r="147" spans="1:14" s="79" customFormat="1" ht="12" x14ac:dyDescent="0.2">
      <c r="A147" s="89">
        <v>428</v>
      </c>
      <c r="B147" s="89">
        <v>428035018</v>
      </c>
      <c r="C147" s="90" t="s">
        <v>502</v>
      </c>
      <c r="D147" s="89">
        <v>35</v>
      </c>
      <c r="E147" s="90" t="s">
        <v>67</v>
      </c>
      <c r="F147" s="89">
        <v>18</v>
      </c>
      <c r="G147" s="90" t="s">
        <v>50</v>
      </c>
      <c r="H147" s="91">
        <v>1</v>
      </c>
      <c r="I147" s="92"/>
      <c r="J147" s="93">
        <v>11818.706982097145</v>
      </c>
      <c r="K147" s="94">
        <v>7332</v>
      </c>
      <c r="L147" s="94">
        <v>0</v>
      </c>
      <c r="M147" s="94">
        <v>937.65</v>
      </c>
      <c r="N147" s="95">
        <f t="shared" si="2"/>
        <v>20088.356982097146</v>
      </c>
    </row>
    <row r="148" spans="1:14" s="79" customFormat="1" ht="12" x14ac:dyDescent="0.2">
      <c r="A148" s="89">
        <v>428</v>
      </c>
      <c r="B148" s="89">
        <v>428035025</v>
      </c>
      <c r="C148" s="90" t="s">
        <v>502</v>
      </c>
      <c r="D148" s="89">
        <v>35</v>
      </c>
      <c r="E148" s="90" t="s">
        <v>67</v>
      </c>
      <c r="F148" s="89">
        <v>25</v>
      </c>
      <c r="G148" s="90" t="s">
        <v>57</v>
      </c>
      <c r="H148" s="91">
        <v>2</v>
      </c>
      <c r="I148" s="92"/>
      <c r="J148" s="93">
        <v>10735.752154660322</v>
      </c>
      <c r="K148" s="94">
        <v>4207</v>
      </c>
      <c r="L148" s="94">
        <v>0</v>
      </c>
      <c r="M148" s="94">
        <v>937.65</v>
      </c>
      <c r="N148" s="95">
        <f t="shared" si="2"/>
        <v>15880.402154660322</v>
      </c>
    </row>
    <row r="149" spans="1:14" s="79" customFormat="1" ht="12" x14ac:dyDescent="0.2">
      <c r="A149" s="89">
        <v>428</v>
      </c>
      <c r="B149" s="89">
        <v>428035035</v>
      </c>
      <c r="C149" s="90" t="s">
        <v>502</v>
      </c>
      <c r="D149" s="89">
        <v>35</v>
      </c>
      <c r="E149" s="90" t="s">
        <v>67</v>
      </c>
      <c r="F149" s="89">
        <v>35</v>
      </c>
      <c r="G149" s="90" t="s">
        <v>67</v>
      </c>
      <c r="H149" s="91">
        <v>1675.3199999999995</v>
      </c>
      <c r="I149" s="92"/>
      <c r="J149" s="93">
        <v>12738</v>
      </c>
      <c r="K149" s="94">
        <v>4343</v>
      </c>
      <c r="L149" s="94">
        <v>0</v>
      </c>
      <c r="M149" s="94">
        <v>937.65</v>
      </c>
      <c r="N149" s="95">
        <f t="shared" si="2"/>
        <v>18018.650000000001</v>
      </c>
    </row>
    <row r="150" spans="1:14" s="79" customFormat="1" ht="12" x14ac:dyDescent="0.2">
      <c r="A150" s="89">
        <v>428</v>
      </c>
      <c r="B150" s="89">
        <v>428035044</v>
      </c>
      <c r="C150" s="90" t="s">
        <v>502</v>
      </c>
      <c r="D150" s="89">
        <v>35</v>
      </c>
      <c r="E150" s="90" t="s">
        <v>67</v>
      </c>
      <c r="F150" s="89">
        <v>44</v>
      </c>
      <c r="G150" s="90" t="s">
        <v>76</v>
      </c>
      <c r="H150" s="91">
        <v>15.81</v>
      </c>
      <c r="I150" s="92"/>
      <c r="J150" s="93">
        <v>10011</v>
      </c>
      <c r="K150" s="94">
        <v>0</v>
      </c>
      <c r="L150" s="94">
        <v>0</v>
      </c>
      <c r="M150" s="94">
        <v>937.65</v>
      </c>
      <c r="N150" s="95">
        <f t="shared" si="2"/>
        <v>10948.65</v>
      </c>
    </row>
    <row r="151" spans="1:14" s="79" customFormat="1" ht="12" x14ac:dyDescent="0.2">
      <c r="A151" s="89">
        <v>428</v>
      </c>
      <c r="B151" s="89">
        <v>428035049</v>
      </c>
      <c r="C151" s="90" t="s">
        <v>502</v>
      </c>
      <c r="D151" s="89">
        <v>35</v>
      </c>
      <c r="E151" s="90" t="s">
        <v>67</v>
      </c>
      <c r="F151" s="89">
        <v>49</v>
      </c>
      <c r="G151" s="90" t="s">
        <v>81</v>
      </c>
      <c r="H151" s="91">
        <v>1</v>
      </c>
      <c r="I151" s="92"/>
      <c r="J151" s="93">
        <v>12835.73758161946</v>
      </c>
      <c r="K151" s="94">
        <v>15278</v>
      </c>
      <c r="L151" s="94">
        <v>0</v>
      </c>
      <c r="M151" s="94">
        <v>937.65</v>
      </c>
      <c r="N151" s="95">
        <f t="shared" si="2"/>
        <v>29051.387581619463</v>
      </c>
    </row>
    <row r="152" spans="1:14" s="79" customFormat="1" ht="12" x14ac:dyDescent="0.2">
      <c r="A152" s="89">
        <v>428</v>
      </c>
      <c r="B152" s="89">
        <v>428035050</v>
      </c>
      <c r="C152" s="90" t="s">
        <v>502</v>
      </c>
      <c r="D152" s="89">
        <v>35</v>
      </c>
      <c r="E152" s="90" t="s">
        <v>67</v>
      </c>
      <c r="F152" s="89">
        <v>50</v>
      </c>
      <c r="G152" s="90" t="s">
        <v>82</v>
      </c>
      <c r="H152" s="91">
        <v>0.34</v>
      </c>
      <c r="I152" s="92"/>
      <c r="J152" s="93">
        <v>14283</v>
      </c>
      <c r="K152" s="94">
        <v>5977</v>
      </c>
      <c r="L152" s="94">
        <v>0</v>
      </c>
      <c r="M152" s="94">
        <v>937.65</v>
      </c>
      <c r="N152" s="95">
        <f t="shared" si="2"/>
        <v>21197.65</v>
      </c>
    </row>
    <row r="153" spans="1:14" s="79" customFormat="1" ht="12" x14ac:dyDescent="0.2">
      <c r="A153" s="89">
        <v>428</v>
      </c>
      <c r="B153" s="89">
        <v>428035057</v>
      </c>
      <c r="C153" s="90" t="s">
        <v>502</v>
      </c>
      <c r="D153" s="89">
        <v>35</v>
      </c>
      <c r="E153" s="90" t="s">
        <v>67</v>
      </c>
      <c r="F153" s="89">
        <v>57</v>
      </c>
      <c r="G153" s="90" t="s">
        <v>89</v>
      </c>
      <c r="H153" s="91">
        <v>159.24</v>
      </c>
      <c r="I153" s="92"/>
      <c r="J153" s="93">
        <v>12578</v>
      </c>
      <c r="K153" s="94">
        <v>336</v>
      </c>
      <c r="L153" s="94">
        <v>0</v>
      </c>
      <c r="M153" s="94">
        <v>937.65</v>
      </c>
      <c r="N153" s="95">
        <f t="shared" si="2"/>
        <v>13851.65</v>
      </c>
    </row>
    <row r="154" spans="1:14" s="79" customFormat="1" ht="12" x14ac:dyDescent="0.2">
      <c r="A154" s="89">
        <v>428</v>
      </c>
      <c r="B154" s="89">
        <v>428035073</v>
      </c>
      <c r="C154" s="90" t="s">
        <v>502</v>
      </c>
      <c r="D154" s="89">
        <v>35</v>
      </c>
      <c r="E154" s="90" t="s">
        <v>67</v>
      </c>
      <c r="F154" s="89">
        <v>73</v>
      </c>
      <c r="G154" s="90" t="s">
        <v>105</v>
      </c>
      <c r="H154" s="91">
        <v>12</v>
      </c>
      <c r="I154" s="92"/>
      <c r="J154" s="93">
        <v>10646</v>
      </c>
      <c r="K154" s="94">
        <v>6955</v>
      </c>
      <c r="L154" s="94">
        <v>0</v>
      </c>
      <c r="M154" s="94">
        <v>937.65</v>
      </c>
      <c r="N154" s="95">
        <f t="shared" si="2"/>
        <v>18538.650000000001</v>
      </c>
    </row>
    <row r="155" spans="1:14" s="79" customFormat="1" ht="12" x14ac:dyDescent="0.2">
      <c r="A155" s="89">
        <v>428</v>
      </c>
      <c r="B155" s="89">
        <v>428035088</v>
      </c>
      <c r="C155" s="90" t="s">
        <v>502</v>
      </c>
      <c r="D155" s="89">
        <v>35</v>
      </c>
      <c r="E155" s="90" t="s">
        <v>67</v>
      </c>
      <c r="F155" s="89">
        <v>88</v>
      </c>
      <c r="G155" s="90" t="s">
        <v>120</v>
      </c>
      <c r="H155" s="91">
        <v>2</v>
      </c>
      <c r="I155" s="92"/>
      <c r="J155" s="93">
        <v>9678</v>
      </c>
      <c r="K155" s="94">
        <v>2837</v>
      </c>
      <c r="L155" s="94">
        <v>0</v>
      </c>
      <c r="M155" s="94">
        <v>937.65</v>
      </c>
      <c r="N155" s="95">
        <f t="shared" si="2"/>
        <v>13452.65</v>
      </c>
    </row>
    <row r="156" spans="1:14" s="79" customFormat="1" ht="12" x14ac:dyDescent="0.2">
      <c r="A156" s="89">
        <v>428</v>
      </c>
      <c r="B156" s="89">
        <v>428035093</v>
      </c>
      <c r="C156" s="90" t="s">
        <v>502</v>
      </c>
      <c r="D156" s="89">
        <v>35</v>
      </c>
      <c r="E156" s="90" t="s">
        <v>67</v>
      </c>
      <c r="F156" s="89">
        <v>93</v>
      </c>
      <c r="G156" s="90" t="s">
        <v>125</v>
      </c>
      <c r="H156" s="91">
        <v>6</v>
      </c>
      <c r="I156" s="92"/>
      <c r="J156" s="93">
        <v>12765</v>
      </c>
      <c r="K156" s="94">
        <v>436</v>
      </c>
      <c r="L156" s="94">
        <v>0</v>
      </c>
      <c r="M156" s="94">
        <v>937.65</v>
      </c>
      <c r="N156" s="95">
        <f t="shared" si="2"/>
        <v>14138.65</v>
      </c>
    </row>
    <row r="157" spans="1:14" s="79" customFormat="1" ht="12" x14ac:dyDescent="0.2">
      <c r="A157" s="89">
        <v>428</v>
      </c>
      <c r="B157" s="89">
        <v>428035099</v>
      </c>
      <c r="C157" s="90" t="s">
        <v>502</v>
      </c>
      <c r="D157" s="89">
        <v>35</v>
      </c>
      <c r="E157" s="90" t="s">
        <v>67</v>
      </c>
      <c r="F157" s="89">
        <v>99</v>
      </c>
      <c r="G157" s="90" t="s">
        <v>131</v>
      </c>
      <c r="H157" s="91">
        <v>1</v>
      </c>
      <c r="I157" s="92"/>
      <c r="J157" s="93">
        <v>10976.480733858516</v>
      </c>
      <c r="K157" s="94">
        <v>5878</v>
      </c>
      <c r="L157" s="94">
        <v>0</v>
      </c>
      <c r="M157" s="94">
        <v>937.65</v>
      </c>
      <c r="N157" s="95">
        <f t="shared" si="2"/>
        <v>17792.130733858517</v>
      </c>
    </row>
    <row r="158" spans="1:14" s="79" customFormat="1" ht="12" x14ac:dyDescent="0.2">
      <c r="A158" s="89">
        <v>428</v>
      </c>
      <c r="B158" s="89">
        <v>428035133</v>
      </c>
      <c r="C158" s="90" t="s">
        <v>502</v>
      </c>
      <c r="D158" s="89">
        <v>35</v>
      </c>
      <c r="E158" s="90" t="s">
        <v>67</v>
      </c>
      <c r="F158" s="89">
        <v>133</v>
      </c>
      <c r="G158" s="90" t="s">
        <v>165</v>
      </c>
      <c r="H158" s="91">
        <v>2</v>
      </c>
      <c r="I158" s="92"/>
      <c r="J158" s="93">
        <v>14466</v>
      </c>
      <c r="K158" s="94">
        <v>2860</v>
      </c>
      <c r="L158" s="94">
        <v>0</v>
      </c>
      <c r="M158" s="94">
        <v>937.65</v>
      </c>
      <c r="N158" s="95">
        <f t="shared" si="2"/>
        <v>18263.650000000001</v>
      </c>
    </row>
    <row r="159" spans="1:14" s="79" customFormat="1" ht="12" x14ac:dyDescent="0.2">
      <c r="A159" s="89">
        <v>428</v>
      </c>
      <c r="B159" s="89">
        <v>428035163</v>
      </c>
      <c r="C159" s="90" t="s">
        <v>502</v>
      </c>
      <c r="D159" s="89">
        <v>35</v>
      </c>
      <c r="E159" s="90" t="s">
        <v>67</v>
      </c>
      <c r="F159" s="89">
        <v>163</v>
      </c>
      <c r="G159" s="90" t="s">
        <v>195</v>
      </c>
      <c r="H159" s="91">
        <v>10.02</v>
      </c>
      <c r="I159" s="92"/>
      <c r="J159" s="93">
        <v>10383</v>
      </c>
      <c r="K159" s="94">
        <v>0</v>
      </c>
      <c r="L159" s="94">
        <v>0</v>
      </c>
      <c r="M159" s="94">
        <v>937.65</v>
      </c>
      <c r="N159" s="95">
        <f t="shared" si="2"/>
        <v>11320.65</v>
      </c>
    </row>
    <row r="160" spans="1:14" s="79" customFormat="1" ht="12" x14ac:dyDescent="0.2">
      <c r="A160" s="89">
        <v>428</v>
      </c>
      <c r="B160" s="89">
        <v>428035165</v>
      </c>
      <c r="C160" s="90" t="s">
        <v>502</v>
      </c>
      <c r="D160" s="89">
        <v>35</v>
      </c>
      <c r="E160" s="90" t="s">
        <v>67</v>
      </c>
      <c r="F160" s="89">
        <v>165</v>
      </c>
      <c r="G160" s="90" t="s">
        <v>197</v>
      </c>
      <c r="H160" s="91">
        <v>3</v>
      </c>
      <c r="I160" s="92"/>
      <c r="J160" s="93">
        <v>12176</v>
      </c>
      <c r="K160" s="94">
        <v>221</v>
      </c>
      <c r="L160" s="94">
        <v>0</v>
      </c>
      <c r="M160" s="94">
        <v>937.65</v>
      </c>
      <c r="N160" s="95">
        <f t="shared" si="2"/>
        <v>13334.65</v>
      </c>
    </row>
    <row r="161" spans="1:14" s="79" customFormat="1" ht="12" x14ac:dyDescent="0.2">
      <c r="A161" s="89">
        <v>428</v>
      </c>
      <c r="B161" s="89">
        <v>428035189</v>
      </c>
      <c r="C161" s="90" t="s">
        <v>502</v>
      </c>
      <c r="D161" s="89">
        <v>35</v>
      </c>
      <c r="E161" s="90" t="s">
        <v>67</v>
      </c>
      <c r="F161" s="89">
        <v>189</v>
      </c>
      <c r="G161" s="90" t="s">
        <v>221</v>
      </c>
      <c r="H161" s="91">
        <v>1.44</v>
      </c>
      <c r="I161" s="92"/>
      <c r="J161" s="93">
        <v>9361</v>
      </c>
      <c r="K161" s="94">
        <v>3472</v>
      </c>
      <c r="L161" s="94">
        <v>0</v>
      </c>
      <c r="M161" s="94">
        <v>937.65</v>
      </c>
      <c r="N161" s="95">
        <f t="shared" si="2"/>
        <v>13770.65</v>
      </c>
    </row>
    <row r="162" spans="1:14" s="79" customFormat="1" ht="12" x14ac:dyDescent="0.2">
      <c r="A162" s="89">
        <v>428</v>
      </c>
      <c r="B162" s="89">
        <v>428035220</v>
      </c>
      <c r="C162" s="90" t="s">
        <v>502</v>
      </c>
      <c r="D162" s="89">
        <v>35</v>
      </c>
      <c r="E162" s="90" t="s">
        <v>67</v>
      </c>
      <c r="F162" s="89">
        <v>220</v>
      </c>
      <c r="G162" s="90" t="s">
        <v>252</v>
      </c>
      <c r="H162" s="91">
        <v>6</v>
      </c>
      <c r="I162" s="92"/>
      <c r="J162" s="93">
        <v>13275</v>
      </c>
      <c r="K162" s="94">
        <v>5691</v>
      </c>
      <c r="L162" s="94">
        <v>0</v>
      </c>
      <c r="M162" s="94">
        <v>937.65</v>
      </c>
      <c r="N162" s="95">
        <f t="shared" si="2"/>
        <v>19903.650000000001</v>
      </c>
    </row>
    <row r="163" spans="1:14" s="79" customFormat="1" ht="12" x14ac:dyDescent="0.2">
      <c r="A163" s="89">
        <v>428</v>
      </c>
      <c r="B163" s="89">
        <v>428035243</v>
      </c>
      <c r="C163" s="90" t="s">
        <v>502</v>
      </c>
      <c r="D163" s="89">
        <v>35</v>
      </c>
      <c r="E163" s="90" t="s">
        <v>67</v>
      </c>
      <c r="F163" s="89">
        <v>243</v>
      </c>
      <c r="G163" s="90" t="s">
        <v>275</v>
      </c>
      <c r="H163" s="91">
        <v>5</v>
      </c>
      <c r="I163" s="92"/>
      <c r="J163" s="93">
        <v>13656</v>
      </c>
      <c r="K163" s="94">
        <v>2826</v>
      </c>
      <c r="L163" s="94">
        <v>0</v>
      </c>
      <c r="M163" s="94">
        <v>937.65</v>
      </c>
      <c r="N163" s="95">
        <f t="shared" si="2"/>
        <v>17419.650000000001</v>
      </c>
    </row>
    <row r="164" spans="1:14" s="79" customFormat="1" ht="12" x14ac:dyDescent="0.2">
      <c r="A164" s="89">
        <v>428</v>
      </c>
      <c r="B164" s="89">
        <v>428035244</v>
      </c>
      <c r="C164" s="90" t="s">
        <v>502</v>
      </c>
      <c r="D164" s="89">
        <v>35</v>
      </c>
      <c r="E164" s="90" t="s">
        <v>67</v>
      </c>
      <c r="F164" s="89">
        <v>244</v>
      </c>
      <c r="G164" s="90" t="s">
        <v>276</v>
      </c>
      <c r="H164" s="91">
        <v>14</v>
      </c>
      <c r="I164" s="92"/>
      <c r="J164" s="93">
        <v>11701</v>
      </c>
      <c r="K164" s="94">
        <v>4219</v>
      </c>
      <c r="L164" s="94">
        <v>0</v>
      </c>
      <c r="M164" s="94">
        <v>937.65</v>
      </c>
      <c r="N164" s="95">
        <f t="shared" si="2"/>
        <v>16857.650000000001</v>
      </c>
    </row>
    <row r="165" spans="1:14" s="79" customFormat="1" ht="12" x14ac:dyDescent="0.2">
      <c r="A165" s="89">
        <v>428</v>
      </c>
      <c r="B165" s="89">
        <v>428035248</v>
      </c>
      <c r="C165" s="90" t="s">
        <v>502</v>
      </c>
      <c r="D165" s="89">
        <v>35</v>
      </c>
      <c r="E165" s="90" t="s">
        <v>67</v>
      </c>
      <c r="F165" s="89">
        <v>248</v>
      </c>
      <c r="G165" s="90" t="s">
        <v>280</v>
      </c>
      <c r="H165" s="91">
        <v>25.42</v>
      </c>
      <c r="I165" s="92"/>
      <c r="J165" s="93">
        <v>12364</v>
      </c>
      <c r="K165" s="94">
        <v>709</v>
      </c>
      <c r="L165" s="94">
        <v>0</v>
      </c>
      <c r="M165" s="94">
        <v>937.65</v>
      </c>
      <c r="N165" s="95">
        <f t="shared" si="2"/>
        <v>14010.65</v>
      </c>
    </row>
    <row r="166" spans="1:14" s="79" customFormat="1" ht="12" x14ac:dyDescent="0.2">
      <c r="A166" s="89">
        <v>428</v>
      </c>
      <c r="B166" s="89">
        <v>428035262</v>
      </c>
      <c r="C166" s="90" t="s">
        <v>502</v>
      </c>
      <c r="D166" s="89">
        <v>35</v>
      </c>
      <c r="E166" s="90" t="s">
        <v>67</v>
      </c>
      <c r="F166" s="89">
        <v>262</v>
      </c>
      <c r="G166" s="90" t="s">
        <v>294</v>
      </c>
      <c r="H166" s="91">
        <v>2</v>
      </c>
      <c r="I166" s="92"/>
      <c r="J166" s="93">
        <v>11379.205712709654</v>
      </c>
      <c r="K166" s="94">
        <v>4217</v>
      </c>
      <c r="L166" s="94">
        <v>0</v>
      </c>
      <c r="M166" s="94">
        <v>937.65</v>
      </c>
      <c r="N166" s="95">
        <f t="shared" si="2"/>
        <v>16533.855712709654</v>
      </c>
    </row>
    <row r="167" spans="1:14" s="79" customFormat="1" ht="12" x14ac:dyDescent="0.2">
      <c r="A167" s="89">
        <v>428</v>
      </c>
      <c r="B167" s="89">
        <v>428035274</v>
      </c>
      <c r="C167" s="90" t="s">
        <v>502</v>
      </c>
      <c r="D167" s="89">
        <v>35</v>
      </c>
      <c r="E167" s="90" t="s">
        <v>67</v>
      </c>
      <c r="F167" s="89">
        <v>274</v>
      </c>
      <c r="G167" s="90" t="s">
        <v>306</v>
      </c>
      <c r="H167" s="91">
        <v>1</v>
      </c>
      <c r="I167" s="92"/>
      <c r="J167" s="93">
        <v>13084.368871016801</v>
      </c>
      <c r="K167" s="94">
        <v>6045</v>
      </c>
      <c r="L167" s="94">
        <v>0</v>
      </c>
      <c r="M167" s="94">
        <v>937.65</v>
      </c>
      <c r="N167" s="95">
        <f t="shared" si="2"/>
        <v>20067.0188710168</v>
      </c>
    </row>
    <row r="168" spans="1:14" s="79" customFormat="1" ht="12" x14ac:dyDescent="0.2">
      <c r="A168" s="89">
        <v>428</v>
      </c>
      <c r="B168" s="89">
        <v>428035285</v>
      </c>
      <c r="C168" s="90" t="s">
        <v>502</v>
      </c>
      <c r="D168" s="89">
        <v>35</v>
      </c>
      <c r="E168" s="90" t="s">
        <v>67</v>
      </c>
      <c r="F168" s="89">
        <v>285</v>
      </c>
      <c r="G168" s="90" t="s">
        <v>317</v>
      </c>
      <c r="H168" s="91">
        <v>1</v>
      </c>
      <c r="I168" s="92"/>
      <c r="J168" s="93">
        <v>11688.430466808875</v>
      </c>
      <c r="K168" s="94">
        <v>3312</v>
      </c>
      <c r="L168" s="94">
        <v>0</v>
      </c>
      <c r="M168" s="94">
        <v>937.65</v>
      </c>
      <c r="N168" s="95">
        <f t="shared" si="2"/>
        <v>15938.080466808875</v>
      </c>
    </row>
    <row r="169" spans="1:14" s="79" customFormat="1" ht="12" x14ac:dyDescent="0.2">
      <c r="A169" s="89">
        <v>428</v>
      </c>
      <c r="B169" s="89">
        <v>428035293</v>
      </c>
      <c r="C169" s="90" t="s">
        <v>502</v>
      </c>
      <c r="D169" s="89">
        <v>35</v>
      </c>
      <c r="E169" s="90" t="s">
        <v>67</v>
      </c>
      <c r="F169" s="89">
        <v>293</v>
      </c>
      <c r="G169" s="90" t="s">
        <v>325</v>
      </c>
      <c r="H169" s="91">
        <v>5</v>
      </c>
      <c r="I169" s="92"/>
      <c r="J169" s="93">
        <v>12430.019406017627</v>
      </c>
      <c r="K169" s="94">
        <v>747</v>
      </c>
      <c r="L169" s="94">
        <v>0</v>
      </c>
      <c r="M169" s="94">
        <v>937.65</v>
      </c>
      <c r="N169" s="95">
        <f t="shared" si="2"/>
        <v>14114.669406017627</v>
      </c>
    </row>
    <row r="170" spans="1:14" s="79" customFormat="1" ht="12" x14ac:dyDescent="0.2">
      <c r="A170" s="89">
        <v>428</v>
      </c>
      <c r="B170" s="89">
        <v>428035305</v>
      </c>
      <c r="C170" s="90" t="s">
        <v>502</v>
      </c>
      <c r="D170" s="89">
        <v>35</v>
      </c>
      <c r="E170" s="90" t="s">
        <v>67</v>
      </c>
      <c r="F170" s="89">
        <v>305</v>
      </c>
      <c r="G170" s="90" t="s">
        <v>337</v>
      </c>
      <c r="H170" s="91">
        <v>1</v>
      </c>
      <c r="I170" s="92"/>
      <c r="J170" s="93">
        <v>10864.468084310676</v>
      </c>
      <c r="K170" s="94">
        <v>4010</v>
      </c>
      <c r="L170" s="94">
        <v>0</v>
      </c>
      <c r="M170" s="94">
        <v>937.65</v>
      </c>
      <c r="N170" s="95">
        <f t="shared" si="2"/>
        <v>15812.118084310676</v>
      </c>
    </row>
    <row r="171" spans="1:14" s="79" customFormat="1" ht="12" x14ac:dyDescent="0.2">
      <c r="A171" s="89">
        <v>428</v>
      </c>
      <c r="B171" s="89">
        <v>428035307</v>
      </c>
      <c r="C171" s="90" t="s">
        <v>502</v>
      </c>
      <c r="D171" s="89">
        <v>35</v>
      </c>
      <c r="E171" s="90" t="s">
        <v>67</v>
      </c>
      <c r="F171" s="89">
        <v>307</v>
      </c>
      <c r="G171" s="90" t="s">
        <v>339</v>
      </c>
      <c r="H171" s="91">
        <v>3</v>
      </c>
      <c r="I171" s="92"/>
      <c r="J171" s="93">
        <v>10709.427148722187</v>
      </c>
      <c r="K171" s="94">
        <v>4503</v>
      </c>
      <c r="L171" s="94">
        <v>0</v>
      </c>
      <c r="M171" s="94">
        <v>937.65</v>
      </c>
      <c r="N171" s="95">
        <f t="shared" si="2"/>
        <v>16150.077148722186</v>
      </c>
    </row>
    <row r="172" spans="1:14" s="79" customFormat="1" ht="12" x14ac:dyDescent="0.2">
      <c r="A172" s="89">
        <v>428</v>
      </c>
      <c r="B172" s="89">
        <v>428035336</v>
      </c>
      <c r="C172" s="90" t="s">
        <v>502</v>
      </c>
      <c r="D172" s="89">
        <v>35</v>
      </c>
      <c r="E172" s="90" t="s">
        <v>67</v>
      </c>
      <c r="F172" s="89">
        <v>336</v>
      </c>
      <c r="G172" s="90" t="s">
        <v>368</v>
      </c>
      <c r="H172" s="91">
        <v>2</v>
      </c>
      <c r="I172" s="92"/>
      <c r="J172" s="93">
        <v>9678</v>
      </c>
      <c r="K172" s="94">
        <v>2100</v>
      </c>
      <c r="L172" s="94">
        <v>0</v>
      </c>
      <c r="M172" s="94">
        <v>937.65</v>
      </c>
      <c r="N172" s="95">
        <f t="shared" si="2"/>
        <v>12715.65</v>
      </c>
    </row>
    <row r="173" spans="1:14" s="79" customFormat="1" ht="12" x14ac:dyDescent="0.2">
      <c r="A173" s="89">
        <v>428</v>
      </c>
      <c r="B173" s="89">
        <v>428035346</v>
      </c>
      <c r="C173" s="90" t="s">
        <v>502</v>
      </c>
      <c r="D173" s="89">
        <v>35</v>
      </c>
      <c r="E173" s="90" t="s">
        <v>67</v>
      </c>
      <c r="F173" s="89">
        <v>346</v>
      </c>
      <c r="G173" s="90" t="s">
        <v>378</v>
      </c>
      <c r="H173" s="91">
        <v>8.08</v>
      </c>
      <c r="I173" s="92"/>
      <c r="J173" s="93">
        <v>13803</v>
      </c>
      <c r="K173" s="94">
        <v>1457</v>
      </c>
      <c r="L173" s="94">
        <v>0</v>
      </c>
      <c r="M173" s="94">
        <v>937.65</v>
      </c>
      <c r="N173" s="95">
        <f t="shared" si="2"/>
        <v>16197.65</v>
      </c>
    </row>
    <row r="174" spans="1:14" s="79" customFormat="1" ht="12" x14ac:dyDescent="0.2">
      <c r="A174" s="89">
        <v>429</v>
      </c>
      <c r="B174" s="89">
        <v>429163030</v>
      </c>
      <c r="C174" s="90" t="s">
        <v>503</v>
      </c>
      <c r="D174" s="89">
        <v>163</v>
      </c>
      <c r="E174" s="90" t="s">
        <v>195</v>
      </c>
      <c r="F174" s="89">
        <v>30</v>
      </c>
      <c r="G174" s="90" t="s">
        <v>62</v>
      </c>
      <c r="H174" s="91">
        <v>3.99</v>
      </c>
      <c r="I174" s="92"/>
      <c r="J174" s="93">
        <v>14134</v>
      </c>
      <c r="K174" s="94">
        <v>3762</v>
      </c>
      <c r="L174" s="94">
        <v>0</v>
      </c>
      <c r="M174" s="94">
        <v>937.65</v>
      </c>
      <c r="N174" s="95">
        <f t="shared" si="2"/>
        <v>18833.650000000001</v>
      </c>
    </row>
    <row r="175" spans="1:14" s="79" customFormat="1" ht="12" x14ac:dyDescent="0.2">
      <c r="A175" s="89">
        <v>429</v>
      </c>
      <c r="B175" s="89">
        <v>429163035</v>
      </c>
      <c r="C175" s="90" t="s">
        <v>503</v>
      </c>
      <c r="D175" s="89">
        <v>163</v>
      </c>
      <c r="E175" s="90" t="s">
        <v>195</v>
      </c>
      <c r="F175" s="89">
        <v>35</v>
      </c>
      <c r="G175" s="90" t="s">
        <v>67</v>
      </c>
      <c r="H175" s="91">
        <v>1</v>
      </c>
      <c r="I175" s="92"/>
      <c r="J175" s="93">
        <v>15145</v>
      </c>
      <c r="K175" s="94">
        <v>5164</v>
      </c>
      <c r="L175" s="94">
        <v>0</v>
      </c>
      <c r="M175" s="94">
        <v>937.65</v>
      </c>
      <c r="N175" s="95">
        <f t="shared" si="2"/>
        <v>21246.65</v>
      </c>
    </row>
    <row r="176" spans="1:14" s="79" customFormat="1" ht="12" x14ac:dyDescent="0.2">
      <c r="A176" s="89">
        <v>429</v>
      </c>
      <c r="B176" s="89">
        <v>429163057</v>
      </c>
      <c r="C176" s="90" t="s">
        <v>503</v>
      </c>
      <c r="D176" s="89">
        <v>163</v>
      </c>
      <c r="E176" s="90" t="s">
        <v>195</v>
      </c>
      <c r="F176" s="89">
        <v>57</v>
      </c>
      <c r="G176" s="90" t="s">
        <v>89</v>
      </c>
      <c r="H176" s="91">
        <v>1</v>
      </c>
      <c r="I176" s="92"/>
      <c r="J176" s="93">
        <v>15755</v>
      </c>
      <c r="K176" s="94">
        <v>421</v>
      </c>
      <c r="L176" s="94">
        <v>0</v>
      </c>
      <c r="M176" s="94">
        <v>937.65</v>
      </c>
      <c r="N176" s="95">
        <f t="shared" si="2"/>
        <v>17113.650000000001</v>
      </c>
    </row>
    <row r="177" spans="1:14" s="79" customFormat="1" ht="12" x14ac:dyDescent="0.2">
      <c r="A177" s="89">
        <v>429</v>
      </c>
      <c r="B177" s="89">
        <v>429163163</v>
      </c>
      <c r="C177" s="90" t="s">
        <v>503</v>
      </c>
      <c r="D177" s="89">
        <v>163</v>
      </c>
      <c r="E177" s="90" t="s">
        <v>195</v>
      </c>
      <c r="F177" s="89">
        <v>163</v>
      </c>
      <c r="G177" s="90" t="s">
        <v>195</v>
      </c>
      <c r="H177" s="91">
        <v>1543.72</v>
      </c>
      <c r="I177" s="92"/>
      <c r="J177" s="93">
        <v>12681</v>
      </c>
      <c r="K177" s="94">
        <v>0</v>
      </c>
      <c r="L177" s="94">
        <v>623.89651802107608</v>
      </c>
      <c r="M177" s="94">
        <v>937.65</v>
      </c>
      <c r="N177" s="95">
        <f t="shared" si="2"/>
        <v>14242.546518021076</v>
      </c>
    </row>
    <row r="178" spans="1:14" s="79" customFormat="1" ht="12" x14ac:dyDescent="0.2">
      <c r="A178" s="89">
        <v>429</v>
      </c>
      <c r="B178" s="89">
        <v>429163164</v>
      </c>
      <c r="C178" s="90" t="s">
        <v>503</v>
      </c>
      <c r="D178" s="89">
        <v>163</v>
      </c>
      <c r="E178" s="90" t="s">
        <v>195</v>
      </c>
      <c r="F178" s="89">
        <v>164</v>
      </c>
      <c r="G178" s="90" t="s">
        <v>196</v>
      </c>
      <c r="H178" s="91">
        <v>1</v>
      </c>
      <c r="I178" s="92"/>
      <c r="J178" s="93">
        <v>15145</v>
      </c>
      <c r="K178" s="94">
        <v>6938</v>
      </c>
      <c r="L178" s="94">
        <v>0</v>
      </c>
      <c r="M178" s="94">
        <v>937.65</v>
      </c>
      <c r="N178" s="95">
        <f t="shared" si="2"/>
        <v>23020.65</v>
      </c>
    </row>
    <row r="179" spans="1:14" s="79" customFormat="1" ht="12" x14ac:dyDescent="0.2">
      <c r="A179" s="89">
        <v>429</v>
      </c>
      <c r="B179" s="89">
        <v>429163165</v>
      </c>
      <c r="C179" s="90" t="s">
        <v>503</v>
      </c>
      <c r="D179" s="89">
        <v>163</v>
      </c>
      <c r="E179" s="90" t="s">
        <v>195</v>
      </c>
      <c r="F179" s="89">
        <v>165</v>
      </c>
      <c r="G179" s="90" t="s">
        <v>197</v>
      </c>
      <c r="H179" s="91">
        <v>1.9899999999999998</v>
      </c>
      <c r="I179" s="92"/>
      <c r="J179" s="93">
        <v>12758.148772361686</v>
      </c>
      <c r="K179" s="94">
        <v>231</v>
      </c>
      <c r="L179" s="94">
        <v>0</v>
      </c>
      <c r="M179" s="94">
        <v>937.65</v>
      </c>
      <c r="N179" s="95">
        <f t="shared" si="2"/>
        <v>13926.798772361686</v>
      </c>
    </row>
    <row r="180" spans="1:14" s="79" customFormat="1" ht="12" x14ac:dyDescent="0.2">
      <c r="A180" s="89">
        <v>429</v>
      </c>
      <c r="B180" s="89">
        <v>429163168</v>
      </c>
      <c r="C180" s="90" t="s">
        <v>503</v>
      </c>
      <c r="D180" s="89">
        <v>163</v>
      </c>
      <c r="E180" s="90" t="s">
        <v>195</v>
      </c>
      <c r="F180" s="89">
        <v>168</v>
      </c>
      <c r="G180" s="90" t="s">
        <v>200</v>
      </c>
      <c r="H180" s="91">
        <v>1</v>
      </c>
      <c r="I180" s="92"/>
      <c r="J180" s="93">
        <v>10556</v>
      </c>
      <c r="K180" s="94">
        <v>5614</v>
      </c>
      <c r="L180" s="94">
        <v>0</v>
      </c>
      <c r="M180" s="94">
        <v>937.65</v>
      </c>
      <c r="N180" s="95">
        <f t="shared" si="2"/>
        <v>17107.650000000001</v>
      </c>
    </row>
    <row r="181" spans="1:14" s="79" customFormat="1" ht="12" x14ac:dyDescent="0.2">
      <c r="A181" s="89">
        <v>429</v>
      </c>
      <c r="B181" s="89">
        <v>429163181</v>
      </c>
      <c r="C181" s="90" t="s">
        <v>503</v>
      </c>
      <c r="D181" s="89">
        <v>163</v>
      </c>
      <c r="E181" s="90" t="s">
        <v>195</v>
      </c>
      <c r="F181" s="89">
        <v>181</v>
      </c>
      <c r="G181" s="90" t="s">
        <v>213</v>
      </c>
      <c r="H181" s="91">
        <v>3</v>
      </c>
      <c r="I181" s="92"/>
      <c r="J181" s="93">
        <v>12072.515470674136</v>
      </c>
      <c r="K181" s="94">
        <v>574</v>
      </c>
      <c r="L181" s="94">
        <v>0</v>
      </c>
      <c r="M181" s="94">
        <v>937.65</v>
      </c>
      <c r="N181" s="95">
        <f t="shared" si="2"/>
        <v>13584.165470674136</v>
      </c>
    </row>
    <row r="182" spans="1:14" s="79" customFormat="1" ht="12" x14ac:dyDescent="0.2">
      <c r="A182" s="89">
        <v>429</v>
      </c>
      <c r="B182" s="89">
        <v>429163229</v>
      </c>
      <c r="C182" s="90" t="s">
        <v>503</v>
      </c>
      <c r="D182" s="89">
        <v>163</v>
      </c>
      <c r="E182" s="90" t="s">
        <v>195</v>
      </c>
      <c r="F182" s="89">
        <v>229</v>
      </c>
      <c r="G182" s="90" t="s">
        <v>261</v>
      </c>
      <c r="H182" s="91">
        <v>9.69</v>
      </c>
      <c r="I182" s="92"/>
      <c r="J182" s="93">
        <v>13144</v>
      </c>
      <c r="K182" s="94">
        <v>2147</v>
      </c>
      <c r="L182" s="94">
        <v>0</v>
      </c>
      <c r="M182" s="94">
        <v>937.65</v>
      </c>
      <c r="N182" s="95">
        <f t="shared" si="2"/>
        <v>16228.65</v>
      </c>
    </row>
    <row r="183" spans="1:14" s="79" customFormat="1" ht="12" x14ac:dyDescent="0.2">
      <c r="A183" s="89">
        <v>429</v>
      </c>
      <c r="B183" s="89">
        <v>429163248</v>
      </c>
      <c r="C183" s="90" t="s">
        <v>503</v>
      </c>
      <c r="D183" s="89">
        <v>163</v>
      </c>
      <c r="E183" s="90" t="s">
        <v>195</v>
      </c>
      <c r="F183" s="89">
        <v>248</v>
      </c>
      <c r="G183" s="90" t="s">
        <v>280</v>
      </c>
      <c r="H183" s="91">
        <v>5</v>
      </c>
      <c r="I183" s="92"/>
      <c r="J183" s="93">
        <v>11793</v>
      </c>
      <c r="K183" s="94">
        <v>676</v>
      </c>
      <c r="L183" s="94">
        <v>0</v>
      </c>
      <c r="M183" s="94">
        <v>937.65</v>
      </c>
      <c r="N183" s="95">
        <f t="shared" si="2"/>
        <v>13406.65</v>
      </c>
    </row>
    <row r="184" spans="1:14" s="79" customFormat="1" ht="12" x14ac:dyDescent="0.2">
      <c r="A184" s="89">
        <v>429</v>
      </c>
      <c r="B184" s="89">
        <v>429163258</v>
      </c>
      <c r="C184" s="90" t="s">
        <v>503</v>
      </c>
      <c r="D184" s="89">
        <v>163</v>
      </c>
      <c r="E184" s="90" t="s">
        <v>195</v>
      </c>
      <c r="F184" s="89">
        <v>258</v>
      </c>
      <c r="G184" s="90" t="s">
        <v>290</v>
      </c>
      <c r="H184" s="91">
        <v>14</v>
      </c>
      <c r="I184" s="92"/>
      <c r="J184" s="93">
        <v>14037</v>
      </c>
      <c r="K184" s="94">
        <v>3031</v>
      </c>
      <c r="L184" s="94">
        <v>0</v>
      </c>
      <c r="M184" s="94">
        <v>937.65</v>
      </c>
      <c r="N184" s="95">
        <f t="shared" si="2"/>
        <v>18005.650000000001</v>
      </c>
    </row>
    <row r="185" spans="1:14" s="79" customFormat="1" ht="12" x14ac:dyDescent="0.2">
      <c r="A185" s="89">
        <v>429</v>
      </c>
      <c r="B185" s="89">
        <v>429163262</v>
      </c>
      <c r="C185" s="90" t="s">
        <v>503</v>
      </c>
      <c r="D185" s="89">
        <v>163</v>
      </c>
      <c r="E185" s="90" t="s">
        <v>195</v>
      </c>
      <c r="F185" s="89">
        <v>262</v>
      </c>
      <c r="G185" s="90" t="s">
        <v>294</v>
      </c>
      <c r="H185" s="91">
        <v>4.5999999999999996</v>
      </c>
      <c r="I185" s="92"/>
      <c r="J185" s="93">
        <v>11315</v>
      </c>
      <c r="K185" s="94">
        <v>4193</v>
      </c>
      <c r="L185" s="94">
        <v>0</v>
      </c>
      <c r="M185" s="94">
        <v>937.65</v>
      </c>
      <c r="N185" s="95">
        <f t="shared" si="2"/>
        <v>16445.650000000001</v>
      </c>
    </row>
    <row r="186" spans="1:14" s="79" customFormat="1" ht="12" x14ac:dyDescent="0.2">
      <c r="A186" s="89">
        <v>429</v>
      </c>
      <c r="B186" s="89">
        <v>429163291</v>
      </c>
      <c r="C186" s="90" t="s">
        <v>503</v>
      </c>
      <c r="D186" s="89">
        <v>163</v>
      </c>
      <c r="E186" s="90" t="s">
        <v>195</v>
      </c>
      <c r="F186" s="89">
        <v>291</v>
      </c>
      <c r="G186" s="90" t="s">
        <v>323</v>
      </c>
      <c r="H186" s="91">
        <v>4</v>
      </c>
      <c r="I186" s="92"/>
      <c r="J186" s="93">
        <v>13181</v>
      </c>
      <c r="K186" s="94">
        <v>6452</v>
      </c>
      <c r="L186" s="94">
        <v>0</v>
      </c>
      <c r="M186" s="94">
        <v>937.65</v>
      </c>
      <c r="N186" s="95">
        <f t="shared" si="2"/>
        <v>20570.650000000001</v>
      </c>
    </row>
    <row r="187" spans="1:14" s="79" customFormat="1" ht="12" x14ac:dyDescent="0.2">
      <c r="A187" s="89">
        <v>429</v>
      </c>
      <c r="B187" s="89">
        <v>429163773</v>
      </c>
      <c r="C187" s="90" t="s">
        <v>503</v>
      </c>
      <c r="D187" s="89">
        <v>163</v>
      </c>
      <c r="E187" s="90" t="s">
        <v>195</v>
      </c>
      <c r="F187" s="89">
        <v>773</v>
      </c>
      <c r="G187" s="90" t="s">
        <v>439</v>
      </c>
      <c r="H187" s="91">
        <v>0.99</v>
      </c>
      <c r="I187" s="92"/>
      <c r="J187" s="93">
        <v>11065.433448835471</v>
      </c>
      <c r="K187" s="94">
        <v>5572</v>
      </c>
      <c r="L187" s="94">
        <v>0</v>
      </c>
      <c r="M187" s="94">
        <v>937.65</v>
      </c>
      <c r="N187" s="95">
        <f t="shared" si="2"/>
        <v>17575.083448835474</v>
      </c>
    </row>
    <row r="188" spans="1:14" s="79" customFormat="1" ht="12" x14ac:dyDescent="0.2">
      <c r="A188" s="89">
        <v>430</v>
      </c>
      <c r="B188" s="89">
        <v>430170009</v>
      </c>
      <c r="C188" s="90" t="s">
        <v>504</v>
      </c>
      <c r="D188" s="89">
        <v>170</v>
      </c>
      <c r="E188" s="90" t="s">
        <v>202</v>
      </c>
      <c r="F188" s="89">
        <v>9</v>
      </c>
      <c r="G188" s="90" t="s">
        <v>41</v>
      </c>
      <c r="H188" s="91">
        <v>1</v>
      </c>
      <c r="I188" s="92"/>
      <c r="J188" s="93">
        <v>10921</v>
      </c>
      <c r="K188" s="94">
        <v>6828</v>
      </c>
      <c r="L188" s="94">
        <v>0</v>
      </c>
      <c r="M188" s="94">
        <v>937.65</v>
      </c>
      <c r="N188" s="95">
        <f t="shared" si="2"/>
        <v>18686.650000000001</v>
      </c>
    </row>
    <row r="189" spans="1:14" s="79" customFormat="1" ht="12" x14ac:dyDescent="0.2">
      <c r="A189" s="89">
        <v>430</v>
      </c>
      <c r="B189" s="89">
        <v>430170014</v>
      </c>
      <c r="C189" s="90" t="s">
        <v>504</v>
      </c>
      <c r="D189" s="89">
        <v>170</v>
      </c>
      <c r="E189" s="90" t="s">
        <v>202</v>
      </c>
      <c r="F189" s="89">
        <v>14</v>
      </c>
      <c r="G189" s="90" t="s">
        <v>46</v>
      </c>
      <c r="H189" s="91">
        <v>9.5</v>
      </c>
      <c r="I189" s="92"/>
      <c r="J189" s="93">
        <v>10921</v>
      </c>
      <c r="K189" s="94">
        <v>2922</v>
      </c>
      <c r="L189" s="94">
        <v>0</v>
      </c>
      <c r="M189" s="94">
        <v>937.65</v>
      </c>
      <c r="N189" s="95">
        <f t="shared" si="2"/>
        <v>14780.65</v>
      </c>
    </row>
    <row r="190" spans="1:14" s="79" customFormat="1" ht="12" x14ac:dyDescent="0.2">
      <c r="A190" s="89">
        <v>430</v>
      </c>
      <c r="B190" s="89">
        <v>430170017</v>
      </c>
      <c r="C190" s="90" t="s">
        <v>504</v>
      </c>
      <c r="D190" s="89">
        <v>170</v>
      </c>
      <c r="E190" s="90" t="s">
        <v>202</v>
      </c>
      <c r="F190" s="89">
        <v>17</v>
      </c>
      <c r="G190" s="90" t="s">
        <v>49</v>
      </c>
      <c r="H190" s="91">
        <v>1</v>
      </c>
      <c r="I190" s="92"/>
      <c r="J190" s="93">
        <v>10730.931535531907</v>
      </c>
      <c r="K190" s="94">
        <v>2829</v>
      </c>
      <c r="L190" s="94">
        <v>0</v>
      </c>
      <c r="M190" s="94">
        <v>937.65</v>
      </c>
      <c r="N190" s="95">
        <f t="shared" si="2"/>
        <v>14497.581535531906</v>
      </c>
    </row>
    <row r="191" spans="1:14" s="79" customFormat="1" ht="12" x14ac:dyDescent="0.2">
      <c r="A191" s="89">
        <v>430</v>
      </c>
      <c r="B191" s="89">
        <v>430170025</v>
      </c>
      <c r="C191" s="90" t="s">
        <v>504</v>
      </c>
      <c r="D191" s="89">
        <v>170</v>
      </c>
      <c r="E191" s="90" t="s">
        <v>202</v>
      </c>
      <c r="F191" s="89">
        <v>25</v>
      </c>
      <c r="G191" s="90" t="s">
        <v>57</v>
      </c>
      <c r="H191" s="91">
        <v>3</v>
      </c>
      <c r="I191" s="92"/>
      <c r="J191" s="93">
        <v>11130</v>
      </c>
      <c r="K191" s="94">
        <v>4362</v>
      </c>
      <c r="L191" s="94">
        <v>0</v>
      </c>
      <c r="M191" s="94">
        <v>937.65</v>
      </c>
      <c r="N191" s="95">
        <f t="shared" si="2"/>
        <v>16429.650000000001</v>
      </c>
    </row>
    <row r="192" spans="1:14" s="79" customFormat="1" ht="12" x14ac:dyDescent="0.2">
      <c r="A192" s="89">
        <v>430</v>
      </c>
      <c r="B192" s="89">
        <v>430170064</v>
      </c>
      <c r="C192" s="90" t="s">
        <v>504</v>
      </c>
      <c r="D192" s="89">
        <v>170</v>
      </c>
      <c r="E192" s="90" t="s">
        <v>202</v>
      </c>
      <c r="F192" s="89">
        <v>64</v>
      </c>
      <c r="G192" s="90" t="s">
        <v>96</v>
      </c>
      <c r="H192" s="91">
        <v>72.67</v>
      </c>
      <c r="I192" s="92"/>
      <c r="J192" s="93">
        <v>10205</v>
      </c>
      <c r="K192" s="94">
        <v>1143</v>
      </c>
      <c r="L192" s="94">
        <v>0</v>
      </c>
      <c r="M192" s="94">
        <v>937.65</v>
      </c>
      <c r="N192" s="95">
        <f t="shared" si="2"/>
        <v>12285.65</v>
      </c>
    </row>
    <row r="193" spans="1:14" s="79" customFormat="1" ht="12" x14ac:dyDescent="0.2">
      <c r="A193" s="89">
        <v>430</v>
      </c>
      <c r="B193" s="89">
        <v>430170100</v>
      </c>
      <c r="C193" s="90" t="s">
        <v>504</v>
      </c>
      <c r="D193" s="89">
        <v>170</v>
      </c>
      <c r="E193" s="90" t="s">
        <v>202</v>
      </c>
      <c r="F193" s="89">
        <v>100</v>
      </c>
      <c r="G193" s="90" t="s">
        <v>132</v>
      </c>
      <c r="H193" s="91">
        <v>13</v>
      </c>
      <c r="I193" s="92"/>
      <c r="J193" s="93">
        <v>10214</v>
      </c>
      <c r="K193" s="94">
        <v>4206</v>
      </c>
      <c r="L193" s="94">
        <v>0</v>
      </c>
      <c r="M193" s="94">
        <v>937.65</v>
      </c>
      <c r="N193" s="95">
        <f t="shared" si="2"/>
        <v>15357.65</v>
      </c>
    </row>
    <row r="194" spans="1:14" s="79" customFormat="1" ht="12" x14ac:dyDescent="0.2">
      <c r="A194" s="89">
        <v>430</v>
      </c>
      <c r="B194" s="89">
        <v>430170101</v>
      </c>
      <c r="C194" s="90" t="s">
        <v>504</v>
      </c>
      <c r="D194" s="89">
        <v>170</v>
      </c>
      <c r="E194" s="90" t="s">
        <v>202</v>
      </c>
      <c r="F194" s="89">
        <v>101</v>
      </c>
      <c r="G194" s="90" t="s">
        <v>133</v>
      </c>
      <c r="H194" s="91">
        <v>0.9</v>
      </c>
      <c r="I194" s="92"/>
      <c r="J194" s="93">
        <v>10702.113255628905</v>
      </c>
      <c r="K194" s="94">
        <v>2757</v>
      </c>
      <c r="L194" s="94">
        <v>0</v>
      </c>
      <c r="M194" s="94">
        <v>937.65</v>
      </c>
      <c r="N194" s="95">
        <f t="shared" si="2"/>
        <v>14396.763255628905</v>
      </c>
    </row>
    <row r="195" spans="1:14" s="79" customFormat="1" ht="12" x14ac:dyDescent="0.2">
      <c r="A195" s="89">
        <v>430</v>
      </c>
      <c r="B195" s="89">
        <v>430170110</v>
      </c>
      <c r="C195" s="90" t="s">
        <v>504</v>
      </c>
      <c r="D195" s="89">
        <v>170</v>
      </c>
      <c r="E195" s="90" t="s">
        <v>202</v>
      </c>
      <c r="F195" s="89">
        <v>110</v>
      </c>
      <c r="G195" s="90" t="s">
        <v>142</v>
      </c>
      <c r="H195" s="91">
        <v>23.44</v>
      </c>
      <c r="I195" s="92"/>
      <c r="J195" s="93">
        <v>10587</v>
      </c>
      <c r="K195" s="94">
        <v>2269</v>
      </c>
      <c r="L195" s="94">
        <v>0</v>
      </c>
      <c r="M195" s="94">
        <v>937.65</v>
      </c>
      <c r="N195" s="95">
        <f t="shared" si="2"/>
        <v>13793.65</v>
      </c>
    </row>
    <row r="196" spans="1:14" s="79" customFormat="1" ht="12" x14ac:dyDescent="0.2">
      <c r="A196" s="89">
        <v>430</v>
      </c>
      <c r="B196" s="89">
        <v>430170136</v>
      </c>
      <c r="C196" s="90" t="s">
        <v>504</v>
      </c>
      <c r="D196" s="89">
        <v>170</v>
      </c>
      <c r="E196" s="90" t="s">
        <v>202</v>
      </c>
      <c r="F196" s="89">
        <v>136</v>
      </c>
      <c r="G196" s="90" t="s">
        <v>168</v>
      </c>
      <c r="H196" s="91">
        <v>2.8</v>
      </c>
      <c r="I196" s="92"/>
      <c r="J196" s="93">
        <v>10921</v>
      </c>
      <c r="K196" s="94">
        <v>3470</v>
      </c>
      <c r="L196" s="94">
        <v>0</v>
      </c>
      <c r="M196" s="94">
        <v>937.65</v>
      </c>
      <c r="N196" s="95">
        <f t="shared" si="2"/>
        <v>15328.65</v>
      </c>
    </row>
    <row r="197" spans="1:14" s="79" customFormat="1" ht="12" x14ac:dyDescent="0.2">
      <c r="A197" s="89">
        <v>430</v>
      </c>
      <c r="B197" s="89">
        <v>430170139</v>
      </c>
      <c r="C197" s="90" t="s">
        <v>504</v>
      </c>
      <c r="D197" s="89">
        <v>170</v>
      </c>
      <c r="E197" s="90" t="s">
        <v>202</v>
      </c>
      <c r="F197" s="89">
        <v>139</v>
      </c>
      <c r="G197" s="90" t="s">
        <v>171</v>
      </c>
      <c r="H197" s="91">
        <v>9.5</v>
      </c>
      <c r="I197" s="92"/>
      <c r="J197" s="93">
        <v>10921</v>
      </c>
      <c r="K197" s="94">
        <v>3620</v>
      </c>
      <c r="L197" s="94">
        <v>0</v>
      </c>
      <c r="M197" s="94">
        <v>937.65</v>
      </c>
      <c r="N197" s="95">
        <f t="shared" si="2"/>
        <v>15478.65</v>
      </c>
    </row>
    <row r="198" spans="1:14" s="79" customFormat="1" ht="12" x14ac:dyDescent="0.2">
      <c r="A198" s="89">
        <v>430</v>
      </c>
      <c r="B198" s="89">
        <v>430170141</v>
      </c>
      <c r="C198" s="90" t="s">
        <v>504</v>
      </c>
      <c r="D198" s="89">
        <v>170</v>
      </c>
      <c r="E198" s="90" t="s">
        <v>202</v>
      </c>
      <c r="F198" s="89">
        <v>141</v>
      </c>
      <c r="G198" s="90" t="s">
        <v>173</v>
      </c>
      <c r="H198" s="91">
        <v>131.18</v>
      </c>
      <c r="I198" s="92"/>
      <c r="J198" s="93">
        <v>10401</v>
      </c>
      <c r="K198" s="94">
        <v>5017</v>
      </c>
      <c r="L198" s="94">
        <v>0</v>
      </c>
      <c r="M198" s="94">
        <v>937.65</v>
      </c>
      <c r="N198" s="95">
        <f t="shared" si="2"/>
        <v>16355.65</v>
      </c>
    </row>
    <row r="199" spans="1:14" s="79" customFormat="1" ht="12" x14ac:dyDescent="0.2">
      <c r="A199" s="89">
        <v>430</v>
      </c>
      <c r="B199" s="89">
        <v>430170153</v>
      </c>
      <c r="C199" s="90" t="s">
        <v>504</v>
      </c>
      <c r="D199" s="89">
        <v>170</v>
      </c>
      <c r="E199" s="90" t="s">
        <v>202</v>
      </c>
      <c r="F199" s="89">
        <v>153</v>
      </c>
      <c r="G199" s="90" t="s">
        <v>185</v>
      </c>
      <c r="H199" s="91">
        <v>1</v>
      </c>
      <c r="I199" s="92"/>
      <c r="J199" s="93">
        <v>13302</v>
      </c>
      <c r="K199" s="94">
        <v>103</v>
      </c>
      <c r="L199" s="94">
        <v>0</v>
      </c>
      <c r="M199" s="94">
        <v>937.65</v>
      </c>
      <c r="N199" s="95">
        <f t="shared" si="2"/>
        <v>14342.65</v>
      </c>
    </row>
    <row r="200" spans="1:14" s="79" customFormat="1" ht="12" x14ac:dyDescent="0.2">
      <c r="A200" s="89">
        <v>430</v>
      </c>
      <c r="B200" s="89">
        <v>430170158</v>
      </c>
      <c r="C200" s="90" t="s">
        <v>504</v>
      </c>
      <c r="D200" s="89">
        <v>170</v>
      </c>
      <c r="E200" s="90" t="s">
        <v>202</v>
      </c>
      <c r="F200" s="89">
        <v>158</v>
      </c>
      <c r="G200" s="90" t="s">
        <v>190</v>
      </c>
      <c r="H200" s="91">
        <v>2</v>
      </c>
      <c r="I200" s="92"/>
      <c r="J200" s="93">
        <v>10921</v>
      </c>
      <c r="K200" s="94">
        <v>5544</v>
      </c>
      <c r="L200" s="94">
        <v>0</v>
      </c>
      <c r="M200" s="94">
        <v>937.65</v>
      </c>
      <c r="N200" s="95">
        <f t="shared" si="2"/>
        <v>17402.650000000001</v>
      </c>
    </row>
    <row r="201" spans="1:14" s="79" customFormat="1" ht="12" x14ac:dyDescent="0.2">
      <c r="A201" s="89">
        <v>430</v>
      </c>
      <c r="B201" s="89">
        <v>430170170</v>
      </c>
      <c r="C201" s="90" t="s">
        <v>504</v>
      </c>
      <c r="D201" s="89">
        <v>170</v>
      </c>
      <c r="E201" s="90" t="s">
        <v>202</v>
      </c>
      <c r="F201" s="89">
        <v>170</v>
      </c>
      <c r="G201" s="90" t="s">
        <v>202</v>
      </c>
      <c r="H201" s="91">
        <v>541.71000000000015</v>
      </c>
      <c r="I201" s="92"/>
      <c r="J201" s="93">
        <v>10639</v>
      </c>
      <c r="K201" s="94">
        <v>3399</v>
      </c>
      <c r="L201" s="94">
        <v>0</v>
      </c>
      <c r="M201" s="94">
        <v>937.65</v>
      </c>
      <c r="N201" s="95">
        <f t="shared" si="2"/>
        <v>14975.65</v>
      </c>
    </row>
    <row r="202" spans="1:14" s="79" customFormat="1" ht="12" x14ac:dyDescent="0.2">
      <c r="A202" s="89">
        <v>430</v>
      </c>
      <c r="B202" s="89">
        <v>430170174</v>
      </c>
      <c r="C202" s="90" t="s">
        <v>504</v>
      </c>
      <c r="D202" s="89">
        <v>170</v>
      </c>
      <c r="E202" s="90" t="s">
        <v>202</v>
      </c>
      <c r="F202" s="89">
        <v>174</v>
      </c>
      <c r="G202" s="90" t="s">
        <v>206</v>
      </c>
      <c r="H202" s="91">
        <v>52.68</v>
      </c>
      <c r="I202" s="92"/>
      <c r="J202" s="93">
        <v>10440</v>
      </c>
      <c r="K202" s="94">
        <v>5403</v>
      </c>
      <c r="L202" s="94">
        <v>0</v>
      </c>
      <c r="M202" s="94">
        <v>937.65</v>
      </c>
      <c r="N202" s="95">
        <f t="shared" si="2"/>
        <v>16780.650000000001</v>
      </c>
    </row>
    <row r="203" spans="1:14" s="79" customFormat="1" ht="12" x14ac:dyDescent="0.2">
      <c r="A203" s="89">
        <v>430</v>
      </c>
      <c r="B203" s="89">
        <v>430170185</v>
      </c>
      <c r="C203" s="90" t="s">
        <v>504</v>
      </c>
      <c r="D203" s="89">
        <v>170</v>
      </c>
      <c r="E203" s="90" t="s">
        <v>202</v>
      </c>
      <c r="F203" s="89">
        <v>185</v>
      </c>
      <c r="G203" s="90" t="s">
        <v>217</v>
      </c>
      <c r="H203" s="91">
        <v>1</v>
      </c>
      <c r="I203" s="92"/>
      <c r="J203" s="93">
        <v>10921</v>
      </c>
      <c r="K203" s="94">
        <v>1778</v>
      </c>
      <c r="L203" s="94">
        <v>0</v>
      </c>
      <c r="M203" s="94">
        <v>937.65</v>
      </c>
      <c r="N203" s="95">
        <f t="shared" ref="N203:N266" si="3">SUM(J203:M203)</f>
        <v>13636.65</v>
      </c>
    </row>
    <row r="204" spans="1:14" s="79" customFormat="1" ht="12" x14ac:dyDescent="0.2">
      <c r="A204" s="89">
        <v>430</v>
      </c>
      <c r="B204" s="89">
        <v>430170198</v>
      </c>
      <c r="C204" s="90" t="s">
        <v>504</v>
      </c>
      <c r="D204" s="89">
        <v>170</v>
      </c>
      <c r="E204" s="90" t="s">
        <v>202</v>
      </c>
      <c r="F204" s="89">
        <v>198</v>
      </c>
      <c r="G204" s="90" t="s">
        <v>230</v>
      </c>
      <c r="H204" s="91">
        <v>2</v>
      </c>
      <c r="I204" s="92"/>
      <c r="J204" s="93">
        <v>10002</v>
      </c>
      <c r="K204" s="94">
        <v>3696</v>
      </c>
      <c r="L204" s="94">
        <v>0</v>
      </c>
      <c r="M204" s="94">
        <v>937.65</v>
      </c>
      <c r="N204" s="95">
        <f t="shared" si="3"/>
        <v>14635.65</v>
      </c>
    </row>
    <row r="205" spans="1:14" s="79" customFormat="1" ht="12" x14ac:dyDescent="0.2">
      <c r="A205" s="89">
        <v>430</v>
      </c>
      <c r="B205" s="89">
        <v>430170213</v>
      </c>
      <c r="C205" s="90" t="s">
        <v>504</v>
      </c>
      <c r="D205" s="89">
        <v>170</v>
      </c>
      <c r="E205" s="90" t="s">
        <v>202</v>
      </c>
      <c r="F205" s="89">
        <v>213</v>
      </c>
      <c r="G205" s="90" t="s">
        <v>245</v>
      </c>
      <c r="H205" s="91">
        <v>1</v>
      </c>
      <c r="I205" s="92"/>
      <c r="J205" s="93">
        <v>11465</v>
      </c>
      <c r="K205" s="94">
        <v>9813</v>
      </c>
      <c r="L205" s="94">
        <v>0</v>
      </c>
      <c r="M205" s="94">
        <v>937.65</v>
      </c>
      <c r="N205" s="95">
        <f t="shared" si="3"/>
        <v>22215.65</v>
      </c>
    </row>
    <row r="206" spans="1:14" s="79" customFormat="1" ht="12" x14ac:dyDescent="0.2">
      <c r="A206" s="89">
        <v>430</v>
      </c>
      <c r="B206" s="89">
        <v>430170266</v>
      </c>
      <c r="C206" s="90" t="s">
        <v>504</v>
      </c>
      <c r="D206" s="89">
        <v>170</v>
      </c>
      <c r="E206" s="90" t="s">
        <v>202</v>
      </c>
      <c r="F206" s="89">
        <v>266</v>
      </c>
      <c r="G206" s="90" t="s">
        <v>298</v>
      </c>
      <c r="H206" s="91">
        <v>0.73</v>
      </c>
      <c r="I206" s="92"/>
      <c r="J206" s="93">
        <v>10564.08341861904</v>
      </c>
      <c r="K206" s="94">
        <v>4866</v>
      </c>
      <c r="L206" s="94">
        <v>0</v>
      </c>
      <c r="M206" s="94">
        <v>937.65</v>
      </c>
      <c r="N206" s="95">
        <f t="shared" si="3"/>
        <v>16367.73341861904</v>
      </c>
    </row>
    <row r="207" spans="1:14" s="79" customFormat="1" ht="12" x14ac:dyDescent="0.2">
      <c r="A207" s="89">
        <v>430</v>
      </c>
      <c r="B207" s="89">
        <v>430170271</v>
      </c>
      <c r="C207" s="90" t="s">
        <v>504</v>
      </c>
      <c r="D207" s="89">
        <v>170</v>
      </c>
      <c r="E207" s="90" t="s">
        <v>202</v>
      </c>
      <c r="F207" s="89">
        <v>271</v>
      </c>
      <c r="G207" s="90" t="s">
        <v>303</v>
      </c>
      <c r="H207" s="91">
        <v>21.79</v>
      </c>
      <c r="I207" s="92"/>
      <c r="J207" s="93">
        <v>10691</v>
      </c>
      <c r="K207" s="94">
        <v>2908</v>
      </c>
      <c r="L207" s="94">
        <v>0</v>
      </c>
      <c r="M207" s="94">
        <v>937.65</v>
      </c>
      <c r="N207" s="95">
        <f t="shared" si="3"/>
        <v>14536.65</v>
      </c>
    </row>
    <row r="208" spans="1:14" s="79" customFormat="1" ht="12" x14ac:dyDescent="0.2">
      <c r="A208" s="89">
        <v>430</v>
      </c>
      <c r="B208" s="89">
        <v>430170276</v>
      </c>
      <c r="C208" s="90" t="s">
        <v>504</v>
      </c>
      <c r="D208" s="89">
        <v>170</v>
      </c>
      <c r="E208" s="90" t="s">
        <v>202</v>
      </c>
      <c r="F208" s="89">
        <v>276</v>
      </c>
      <c r="G208" s="90" t="s">
        <v>308</v>
      </c>
      <c r="H208" s="91">
        <v>1</v>
      </c>
      <c r="I208" s="92"/>
      <c r="J208" s="93">
        <v>10568</v>
      </c>
      <c r="K208" s="94">
        <v>10914</v>
      </c>
      <c r="L208" s="94">
        <v>0</v>
      </c>
      <c r="M208" s="94">
        <v>937.65</v>
      </c>
      <c r="N208" s="95">
        <f t="shared" si="3"/>
        <v>22419.65</v>
      </c>
    </row>
    <row r="209" spans="1:14" s="79" customFormat="1" ht="12" x14ac:dyDescent="0.2">
      <c r="A209" s="89">
        <v>430</v>
      </c>
      <c r="B209" s="89">
        <v>430170288</v>
      </c>
      <c r="C209" s="90" t="s">
        <v>504</v>
      </c>
      <c r="D209" s="89">
        <v>170</v>
      </c>
      <c r="E209" s="90" t="s">
        <v>202</v>
      </c>
      <c r="F209" s="89">
        <v>288</v>
      </c>
      <c r="G209" s="90" t="s">
        <v>320</v>
      </c>
      <c r="H209" s="91">
        <v>2</v>
      </c>
      <c r="I209" s="92"/>
      <c r="J209" s="93">
        <v>9084</v>
      </c>
      <c r="K209" s="94">
        <v>6161</v>
      </c>
      <c r="L209" s="94">
        <v>0</v>
      </c>
      <c r="M209" s="94">
        <v>937.65</v>
      </c>
      <c r="N209" s="95">
        <f t="shared" si="3"/>
        <v>16182.65</v>
      </c>
    </row>
    <row r="210" spans="1:14" s="79" customFormat="1" ht="12" x14ac:dyDescent="0.2">
      <c r="A210" s="89">
        <v>430</v>
      </c>
      <c r="B210" s="89">
        <v>430170321</v>
      </c>
      <c r="C210" s="90" t="s">
        <v>504</v>
      </c>
      <c r="D210" s="89">
        <v>170</v>
      </c>
      <c r="E210" s="90" t="s">
        <v>202</v>
      </c>
      <c r="F210" s="89">
        <v>321</v>
      </c>
      <c r="G210" s="90" t="s">
        <v>353</v>
      </c>
      <c r="H210" s="91">
        <v>8</v>
      </c>
      <c r="I210" s="92"/>
      <c r="J210" s="93">
        <v>11160</v>
      </c>
      <c r="K210" s="94">
        <v>5942</v>
      </c>
      <c r="L210" s="94">
        <v>0</v>
      </c>
      <c r="M210" s="94">
        <v>937.65</v>
      </c>
      <c r="N210" s="95">
        <f t="shared" si="3"/>
        <v>18039.650000000001</v>
      </c>
    </row>
    <row r="211" spans="1:14" s="79" customFormat="1" ht="12" x14ac:dyDescent="0.2">
      <c r="A211" s="89">
        <v>430</v>
      </c>
      <c r="B211" s="89">
        <v>430170322</v>
      </c>
      <c r="C211" s="90" t="s">
        <v>504</v>
      </c>
      <c r="D211" s="89">
        <v>170</v>
      </c>
      <c r="E211" s="90" t="s">
        <v>202</v>
      </c>
      <c r="F211" s="89">
        <v>322</v>
      </c>
      <c r="G211" s="90" t="s">
        <v>354</v>
      </c>
      <c r="H211" s="91">
        <v>3.39</v>
      </c>
      <c r="I211" s="92"/>
      <c r="J211" s="93">
        <v>10921</v>
      </c>
      <c r="K211" s="94">
        <v>5568</v>
      </c>
      <c r="L211" s="94">
        <v>0</v>
      </c>
      <c r="M211" s="94">
        <v>937.65</v>
      </c>
      <c r="N211" s="95">
        <f t="shared" si="3"/>
        <v>17426.650000000001</v>
      </c>
    </row>
    <row r="212" spans="1:14" s="79" customFormat="1" ht="12" x14ac:dyDescent="0.2">
      <c r="A212" s="89">
        <v>430</v>
      </c>
      <c r="B212" s="89">
        <v>430170348</v>
      </c>
      <c r="C212" s="90" t="s">
        <v>504</v>
      </c>
      <c r="D212" s="89">
        <v>170</v>
      </c>
      <c r="E212" s="90" t="s">
        <v>202</v>
      </c>
      <c r="F212" s="89">
        <v>348</v>
      </c>
      <c r="G212" s="90" t="s">
        <v>380</v>
      </c>
      <c r="H212" s="91">
        <v>17</v>
      </c>
      <c r="I212" s="92"/>
      <c r="J212" s="93">
        <v>11609</v>
      </c>
      <c r="K212" s="94">
        <v>42</v>
      </c>
      <c r="L212" s="94">
        <v>0</v>
      </c>
      <c r="M212" s="94">
        <v>937.65</v>
      </c>
      <c r="N212" s="95">
        <f t="shared" si="3"/>
        <v>12588.65</v>
      </c>
    </row>
    <row r="213" spans="1:14" s="79" customFormat="1" ht="12" x14ac:dyDescent="0.2">
      <c r="A213" s="89">
        <v>430</v>
      </c>
      <c r="B213" s="89">
        <v>430170620</v>
      </c>
      <c r="C213" s="90" t="s">
        <v>504</v>
      </c>
      <c r="D213" s="89">
        <v>170</v>
      </c>
      <c r="E213" s="90" t="s">
        <v>202</v>
      </c>
      <c r="F213" s="89">
        <v>620</v>
      </c>
      <c r="G213" s="90" t="s">
        <v>393</v>
      </c>
      <c r="H213" s="91">
        <v>10</v>
      </c>
      <c r="I213" s="92"/>
      <c r="J213" s="93">
        <v>10737</v>
      </c>
      <c r="K213" s="94">
        <v>5675</v>
      </c>
      <c r="L213" s="94">
        <v>0</v>
      </c>
      <c r="M213" s="94">
        <v>937.65</v>
      </c>
      <c r="N213" s="95">
        <f t="shared" si="3"/>
        <v>17349.650000000001</v>
      </c>
    </row>
    <row r="214" spans="1:14" s="79" customFormat="1" ht="12" x14ac:dyDescent="0.2">
      <c r="A214" s="89">
        <v>430</v>
      </c>
      <c r="B214" s="89">
        <v>430170695</v>
      </c>
      <c r="C214" s="90" t="s">
        <v>504</v>
      </c>
      <c r="D214" s="89">
        <v>170</v>
      </c>
      <c r="E214" s="90" t="s">
        <v>202</v>
      </c>
      <c r="F214" s="89">
        <v>695</v>
      </c>
      <c r="G214" s="90" t="s">
        <v>415</v>
      </c>
      <c r="H214" s="91">
        <v>2</v>
      </c>
      <c r="I214" s="92"/>
      <c r="J214" s="93">
        <v>10921</v>
      </c>
      <c r="K214" s="94">
        <v>6737</v>
      </c>
      <c r="L214" s="94">
        <v>0</v>
      </c>
      <c r="M214" s="94">
        <v>937.65</v>
      </c>
      <c r="N214" s="95">
        <f t="shared" si="3"/>
        <v>18595.650000000001</v>
      </c>
    </row>
    <row r="215" spans="1:14" s="79" customFormat="1" ht="12" x14ac:dyDescent="0.2">
      <c r="A215" s="89">
        <v>430</v>
      </c>
      <c r="B215" s="89">
        <v>430170710</v>
      </c>
      <c r="C215" s="90" t="s">
        <v>504</v>
      </c>
      <c r="D215" s="89">
        <v>170</v>
      </c>
      <c r="E215" s="90" t="s">
        <v>202</v>
      </c>
      <c r="F215" s="89">
        <v>710</v>
      </c>
      <c r="G215" s="90" t="s">
        <v>419</v>
      </c>
      <c r="H215" s="91">
        <v>5</v>
      </c>
      <c r="I215" s="92"/>
      <c r="J215" s="93">
        <v>10461</v>
      </c>
      <c r="K215" s="94">
        <v>4329</v>
      </c>
      <c r="L215" s="94">
        <v>0</v>
      </c>
      <c r="M215" s="94">
        <v>937.65</v>
      </c>
      <c r="N215" s="95">
        <f t="shared" si="3"/>
        <v>15727.65</v>
      </c>
    </row>
    <row r="216" spans="1:14" s="79" customFormat="1" ht="12" x14ac:dyDescent="0.2">
      <c r="A216" s="89">
        <v>430</v>
      </c>
      <c r="B216" s="89">
        <v>430170725</v>
      </c>
      <c r="C216" s="90" t="s">
        <v>504</v>
      </c>
      <c r="D216" s="89">
        <v>170</v>
      </c>
      <c r="E216" s="90" t="s">
        <v>202</v>
      </c>
      <c r="F216" s="89">
        <v>725</v>
      </c>
      <c r="G216" s="90" t="s">
        <v>424</v>
      </c>
      <c r="H216" s="91">
        <v>12.41</v>
      </c>
      <c r="I216" s="92"/>
      <c r="J216" s="93">
        <v>10327</v>
      </c>
      <c r="K216" s="94">
        <v>3304</v>
      </c>
      <c r="L216" s="94">
        <v>0</v>
      </c>
      <c r="M216" s="94">
        <v>937.65</v>
      </c>
      <c r="N216" s="95">
        <f t="shared" si="3"/>
        <v>14568.65</v>
      </c>
    </row>
    <row r="217" spans="1:14" s="79" customFormat="1" ht="12" x14ac:dyDescent="0.2">
      <c r="A217" s="89">
        <v>430</v>
      </c>
      <c r="B217" s="89">
        <v>430170730</v>
      </c>
      <c r="C217" s="90" t="s">
        <v>504</v>
      </c>
      <c r="D217" s="89">
        <v>170</v>
      </c>
      <c r="E217" s="90" t="s">
        <v>202</v>
      </c>
      <c r="F217" s="89">
        <v>730</v>
      </c>
      <c r="G217" s="90" t="s">
        <v>426</v>
      </c>
      <c r="H217" s="91">
        <v>8</v>
      </c>
      <c r="I217" s="92"/>
      <c r="J217" s="93">
        <v>11180</v>
      </c>
      <c r="K217" s="94">
        <v>3474</v>
      </c>
      <c r="L217" s="94">
        <v>0</v>
      </c>
      <c r="M217" s="94">
        <v>937.65</v>
      </c>
      <c r="N217" s="95">
        <f t="shared" si="3"/>
        <v>15591.65</v>
      </c>
    </row>
    <row r="218" spans="1:14" s="79" customFormat="1" ht="12" x14ac:dyDescent="0.2">
      <c r="A218" s="89">
        <v>430</v>
      </c>
      <c r="B218" s="89">
        <v>430170735</v>
      </c>
      <c r="C218" s="90" t="s">
        <v>504</v>
      </c>
      <c r="D218" s="89">
        <v>170</v>
      </c>
      <c r="E218" s="90" t="s">
        <v>202</v>
      </c>
      <c r="F218" s="89">
        <v>735</v>
      </c>
      <c r="G218" s="90" t="s">
        <v>427</v>
      </c>
      <c r="H218" s="91">
        <v>2</v>
      </c>
      <c r="I218" s="92"/>
      <c r="J218" s="93">
        <v>10002</v>
      </c>
      <c r="K218" s="94">
        <v>3904</v>
      </c>
      <c r="L218" s="94">
        <v>0</v>
      </c>
      <c r="M218" s="94">
        <v>937.65</v>
      </c>
      <c r="N218" s="95">
        <f t="shared" si="3"/>
        <v>14843.65</v>
      </c>
    </row>
    <row r="219" spans="1:14" s="79" customFormat="1" ht="12" x14ac:dyDescent="0.2">
      <c r="A219" s="89">
        <v>430</v>
      </c>
      <c r="B219" s="89">
        <v>430170775</v>
      </c>
      <c r="C219" s="90" t="s">
        <v>504</v>
      </c>
      <c r="D219" s="89">
        <v>170</v>
      </c>
      <c r="E219" s="90" t="s">
        <v>202</v>
      </c>
      <c r="F219" s="89">
        <v>775</v>
      </c>
      <c r="G219" s="90" t="s">
        <v>441</v>
      </c>
      <c r="H219" s="91">
        <v>2.11</v>
      </c>
      <c r="I219" s="92"/>
      <c r="J219" s="93">
        <v>10921</v>
      </c>
      <c r="K219" s="94">
        <v>2365</v>
      </c>
      <c r="L219" s="94">
        <v>0</v>
      </c>
      <c r="M219" s="94">
        <v>937.65</v>
      </c>
      <c r="N219" s="95">
        <f t="shared" si="3"/>
        <v>14223.65</v>
      </c>
    </row>
    <row r="220" spans="1:14" s="79" customFormat="1" ht="12" x14ac:dyDescent="0.2">
      <c r="A220" s="89">
        <v>431</v>
      </c>
      <c r="B220" s="89">
        <v>431149009</v>
      </c>
      <c r="C220" s="90" t="s">
        <v>505</v>
      </c>
      <c r="D220" s="89">
        <v>149</v>
      </c>
      <c r="E220" s="90" t="s">
        <v>181</v>
      </c>
      <c r="F220" s="89">
        <v>9</v>
      </c>
      <c r="G220" s="90" t="s">
        <v>41</v>
      </c>
      <c r="H220" s="91">
        <v>1</v>
      </c>
      <c r="I220" s="92"/>
      <c r="J220" s="93">
        <v>10940.126100074811</v>
      </c>
      <c r="K220" s="94">
        <v>6840</v>
      </c>
      <c r="L220" s="94">
        <v>0</v>
      </c>
      <c r="M220" s="94">
        <v>937.65</v>
      </c>
      <c r="N220" s="95">
        <f t="shared" si="3"/>
        <v>18717.776100074814</v>
      </c>
    </row>
    <row r="221" spans="1:14" s="79" customFormat="1" ht="12" x14ac:dyDescent="0.2">
      <c r="A221" s="89">
        <v>431</v>
      </c>
      <c r="B221" s="89">
        <v>431149128</v>
      </c>
      <c r="C221" s="90" t="s">
        <v>505</v>
      </c>
      <c r="D221" s="89">
        <v>149</v>
      </c>
      <c r="E221" s="90" t="s">
        <v>181</v>
      </c>
      <c r="F221" s="89">
        <v>128</v>
      </c>
      <c r="G221" s="90" t="s">
        <v>160</v>
      </c>
      <c r="H221" s="91">
        <v>11</v>
      </c>
      <c r="I221" s="92"/>
      <c r="J221" s="93">
        <v>8356</v>
      </c>
      <c r="K221" s="94">
        <v>596</v>
      </c>
      <c r="L221" s="94">
        <v>0</v>
      </c>
      <c r="M221" s="94">
        <v>937.65</v>
      </c>
      <c r="N221" s="95">
        <f t="shared" si="3"/>
        <v>9889.65</v>
      </c>
    </row>
    <row r="222" spans="1:14" s="79" customFormat="1" ht="12" x14ac:dyDescent="0.2">
      <c r="A222" s="89">
        <v>431</v>
      </c>
      <c r="B222" s="89">
        <v>431149149</v>
      </c>
      <c r="C222" s="90" t="s">
        <v>505</v>
      </c>
      <c r="D222" s="89">
        <v>149</v>
      </c>
      <c r="E222" s="90" t="s">
        <v>181</v>
      </c>
      <c r="F222" s="89">
        <v>149</v>
      </c>
      <c r="G222" s="90" t="s">
        <v>181</v>
      </c>
      <c r="H222" s="91">
        <v>375.97</v>
      </c>
      <c r="I222" s="92"/>
      <c r="J222" s="93">
        <v>12411</v>
      </c>
      <c r="K222" s="94">
        <v>0</v>
      </c>
      <c r="L222" s="94">
        <v>774.36231614224539</v>
      </c>
      <c r="M222" s="94">
        <v>937.65</v>
      </c>
      <c r="N222" s="95">
        <f t="shared" si="3"/>
        <v>14123.012316142245</v>
      </c>
    </row>
    <row r="223" spans="1:14" s="79" customFormat="1" ht="12" x14ac:dyDescent="0.2">
      <c r="A223" s="89">
        <v>431</v>
      </c>
      <c r="B223" s="89">
        <v>431149181</v>
      </c>
      <c r="C223" s="90" t="s">
        <v>505</v>
      </c>
      <c r="D223" s="89">
        <v>149</v>
      </c>
      <c r="E223" s="90" t="s">
        <v>181</v>
      </c>
      <c r="F223" s="89">
        <v>181</v>
      </c>
      <c r="G223" s="90" t="s">
        <v>213</v>
      </c>
      <c r="H223" s="91">
        <v>12</v>
      </c>
      <c r="I223" s="92"/>
      <c r="J223" s="93">
        <v>12184</v>
      </c>
      <c r="K223" s="94">
        <v>579</v>
      </c>
      <c r="L223" s="94">
        <v>0</v>
      </c>
      <c r="M223" s="94">
        <v>937.65</v>
      </c>
      <c r="N223" s="95">
        <f t="shared" si="3"/>
        <v>13700.65</v>
      </c>
    </row>
    <row r="224" spans="1:14" s="79" customFormat="1" ht="12" x14ac:dyDescent="0.2">
      <c r="A224" s="89">
        <v>432</v>
      </c>
      <c r="B224" s="89">
        <v>432712020</v>
      </c>
      <c r="C224" s="90" t="s">
        <v>506</v>
      </c>
      <c r="D224" s="89">
        <v>712</v>
      </c>
      <c r="E224" s="90" t="s">
        <v>420</v>
      </c>
      <c r="F224" s="89">
        <v>20</v>
      </c>
      <c r="G224" s="90" t="s">
        <v>52</v>
      </c>
      <c r="H224" s="91">
        <v>77.44</v>
      </c>
      <c r="I224" s="92"/>
      <c r="J224" s="93">
        <v>9536</v>
      </c>
      <c r="K224" s="94">
        <v>2647</v>
      </c>
      <c r="L224" s="94">
        <v>0</v>
      </c>
      <c r="M224" s="94">
        <v>937.65</v>
      </c>
      <c r="N224" s="95">
        <f t="shared" si="3"/>
        <v>13120.65</v>
      </c>
    </row>
    <row r="225" spans="1:14" s="79" customFormat="1" ht="12" x14ac:dyDescent="0.2">
      <c r="A225" s="89">
        <v>432</v>
      </c>
      <c r="B225" s="89">
        <v>432712096</v>
      </c>
      <c r="C225" s="90" t="s">
        <v>506</v>
      </c>
      <c r="D225" s="89">
        <v>712</v>
      </c>
      <c r="E225" s="90" t="s">
        <v>420</v>
      </c>
      <c r="F225" s="89">
        <v>96</v>
      </c>
      <c r="G225" s="90" t="s">
        <v>128</v>
      </c>
      <c r="H225" s="91">
        <v>1</v>
      </c>
      <c r="I225" s="92"/>
      <c r="J225" s="93">
        <v>13375</v>
      </c>
      <c r="K225" s="94">
        <v>7281</v>
      </c>
      <c r="L225" s="94">
        <v>0</v>
      </c>
      <c r="M225" s="94">
        <v>937.65</v>
      </c>
      <c r="N225" s="95">
        <f t="shared" si="3"/>
        <v>21593.65</v>
      </c>
    </row>
    <row r="226" spans="1:14" s="79" customFormat="1" ht="12" x14ac:dyDescent="0.2">
      <c r="A226" s="89">
        <v>432</v>
      </c>
      <c r="B226" s="89">
        <v>432712172</v>
      </c>
      <c r="C226" s="90" t="s">
        <v>506</v>
      </c>
      <c r="D226" s="89">
        <v>712</v>
      </c>
      <c r="E226" s="90" t="s">
        <v>420</v>
      </c>
      <c r="F226" s="89">
        <v>172</v>
      </c>
      <c r="G226" s="90" t="s">
        <v>204</v>
      </c>
      <c r="H226" s="91">
        <v>1</v>
      </c>
      <c r="I226" s="92"/>
      <c r="J226" s="93">
        <v>8785</v>
      </c>
      <c r="K226" s="94">
        <v>5215</v>
      </c>
      <c r="L226" s="94">
        <v>0</v>
      </c>
      <c r="M226" s="94">
        <v>937.65</v>
      </c>
      <c r="N226" s="95">
        <f t="shared" si="3"/>
        <v>14937.65</v>
      </c>
    </row>
    <row r="227" spans="1:14" s="79" customFormat="1" ht="12" x14ac:dyDescent="0.2">
      <c r="A227" s="89">
        <v>432</v>
      </c>
      <c r="B227" s="89">
        <v>432712261</v>
      </c>
      <c r="C227" s="90" t="s">
        <v>506</v>
      </c>
      <c r="D227" s="89">
        <v>712</v>
      </c>
      <c r="E227" s="90" t="s">
        <v>420</v>
      </c>
      <c r="F227" s="89">
        <v>261</v>
      </c>
      <c r="G227" s="90" t="s">
        <v>293</v>
      </c>
      <c r="H227" s="91">
        <v>16.690000000000001</v>
      </c>
      <c r="I227" s="92"/>
      <c r="J227" s="93">
        <v>9098</v>
      </c>
      <c r="K227" s="94">
        <v>5770</v>
      </c>
      <c r="L227" s="94">
        <v>0</v>
      </c>
      <c r="M227" s="94">
        <v>937.65</v>
      </c>
      <c r="N227" s="95">
        <f t="shared" si="3"/>
        <v>15805.65</v>
      </c>
    </row>
    <row r="228" spans="1:14" s="79" customFormat="1" ht="12" x14ac:dyDescent="0.2">
      <c r="A228" s="89">
        <v>432</v>
      </c>
      <c r="B228" s="89">
        <v>432712300</v>
      </c>
      <c r="C228" s="90" t="s">
        <v>506</v>
      </c>
      <c r="D228" s="89">
        <v>712</v>
      </c>
      <c r="E228" s="90" t="s">
        <v>420</v>
      </c>
      <c r="F228" s="89">
        <v>300</v>
      </c>
      <c r="G228" s="90" t="s">
        <v>332</v>
      </c>
      <c r="H228" s="91">
        <v>1</v>
      </c>
      <c r="I228" s="92"/>
      <c r="J228" s="93">
        <v>8785</v>
      </c>
      <c r="K228" s="94">
        <v>16598</v>
      </c>
      <c r="L228" s="94">
        <v>0</v>
      </c>
      <c r="M228" s="94">
        <v>937.65</v>
      </c>
      <c r="N228" s="95">
        <f t="shared" si="3"/>
        <v>26320.65</v>
      </c>
    </row>
    <row r="229" spans="1:14" s="79" customFormat="1" ht="12" x14ac:dyDescent="0.2">
      <c r="A229" s="89">
        <v>432</v>
      </c>
      <c r="B229" s="89">
        <v>432712645</v>
      </c>
      <c r="C229" s="90" t="s">
        <v>506</v>
      </c>
      <c r="D229" s="89">
        <v>712</v>
      </c>
      <c r="E229" s="90" t="s">
        <v>420</v>
      </c>
      <c r="F229" s="89">
        <v>645</v>
      </c>
      <c r="G229" s="90" t="s">
        <v>399</v>
      </c>
      <c r="H229" s="91">
        <v>65.260000000000005</v>
      </c>
      <c r="I229" s="92"/>
      <c r="J229" s="93">
        <v>9734</v>
      </c>
      <c r="K229" s="94">
        <v>3714</v>
      </c>
      <c r="L229" s="94">
        <v>0</v>
      </c>
      <c r="M229" s="94">
        <v>937.65</v>
      </c>
      <c r="N229" s="95">
        <f t="shared" si="3"/>
        <v>14385.65</v>
      </c>
    </row>
    <row r="230" spans="1:14" s="79" customFormat="1" ht="12" x14ac:dyDescent="0.2">
      <c r="A230" s="89">
        <v>432</v>
      </c>
      <c r="B230" s="89">
        <v>432712660</v>
      </c>
      <c r="C230" s="90" t="s">
        <v>506</v>
      </c>
      <c r="D230" s="89">
        <v>712</v>
      </c>
      <c r="E230" s="90" t="s">
        <v>420</v>
      </c>
      <c r="F230" s="89">
        <v>660</v>
      </c>
      <c r="G230" s="90" t="s">
        <v>403</v>
      </c>
      <c r="H230" s="91">
        <v>49.06</v>
      </c>
      <c r="I230" s="92"/>
      <c r="J230" s="93">
        <v>9836</v>
      </c>
      <c r="K230" s="94">
        <v>7966</v>
      </c>
      <c r="L230" s="94">
        <v>0</v>
      </c>
      <c r="M230" s="94">
        <v>937.65</v>
      </c>
      <c r="N230" s="95">
        <f t="shared" si="3"/>
        <v>18739.650000000001</v>
      </c>
    </row>
    <row r="231" spans="1:14" s="79" customFormat="1" ht="12" x14ac:dyDescent="0.2">
      <c r="A231" s="89">
        <v>432</v>
      </c>
      <c r="B231" s="89">
        <v>432712712</v>
      </c>
      <c r="C231" s="90" t="s">
        <v>506</v>
      </c>
      <c r="D231" s="89">
        <v>712</v>
      </c>
      <c r="E231" s="90" t="s">
        <v>420</v>
      </c>
      <c r="F231" s="89">
        <v>712</v>
      </c>
      <c r="G231" s="90" t="s">
        <v>420</v>
      </c>
      <c r="H231" s="91">
        <v>31.33</v>
      </c>
      <c r="I231" s="92"/>
      <c r="J231" s="93">
        <v>10151</v>
      </c>
      <c r="K231" s="94">
        <v>7114</v>
      </c>
      <c r="L231" s="94">
        <v>0</v>
      </c>
      <c r="M231" s="94">
        <v>937.65</v>
      </c>
      <c r="N231" s="95">
        <f t="shared" si="3"/>
        <v>18202.650000000001</v>
      </c>
    </row>
    <row r="232" spans="1:14" s="79" customFormat="1" ht="12" x14ac:dyDescent="0.2">
      <c r="A232" s="89">
        <v>435</v>
      </c>
      <c r="B232" s="89">
        <v>435301009</v>
      </c>
      <c r="C232" s="90" t="s">
        <v>507</v>
      </c>
      <c r="D232" s="89">
        <v>301</v>
      </c>
      <c r="E232" s="90" t="s">
        <v>333</v>
      </c>
      <c r="F232" s="89">
        <v>9</v>
      </c>
      <c r="G232" s="90" t="s">
        <v>41</v>
      </c>
      <c r="H232" s="91">
        <v>2</v>
      </c>
      <c r="I232" s="92"/>
      <c r="J232" s="93">
        <v>10940.126100074811</v>
      </c>
      <c r="K232" s="94">
        <v>6840</v>
      </c>
      <c r="L232" s="94">
        <v>0</v>
      </c>
      <c r="M232" s="94">
        <v>937.65</v>
      </c>
      <c r="N232" s="95">
        <f t="shared" si="3"/>
        <v>18717.776100074814</v>
      </c>
    </row>
    <row r="233" spans="1:14" s="79" customFormat="1" ht="12" x14ac:dyDescent="0.2">
      <c r="A233" s="89">
        <v>435</v>
      </c>
      <c r="B233" s="89">
        <v>435301031</v>
      </c>
      <c r="C233" s="90" t="s">
        <v>507</v>
      </c>
      <c r="D233" s="89">
        <v>301</v>
      </c>
      <c r="E233" s="90" t="s">
        <v>333</v>
      </c>
      <c r="F233" s="89">
        <v>31</v>
      </c>
      <c r="G233" s="90" t="s">
        <v>63</v>
      </c>
      <c r="H233" s="91">
        <v>92.670000000000016</v>
      </c>
      <c r="I233" s="92"/>
      <c r="J233" s="93">
        <v>10160</v>
      </c>
      <c r="K233" s="94">
        <v>4780</v>
      </c>
      <c r="L233" s="94">
        <v>0</v>
      </c>
      <c r="M233" s="94">
        <v>937.65</v>
      </c>
      <c r="N233" s="95">
        <f t="shared" si="3"/>
        <v>15877.65</v>
      </c>
    </row>
    <row r="234" spans="1:14" s="79" customFormat="1" ht="12" x14ac:dyDescent="0.2">
      <c r="A234" s="89">
        <v>435</v>
      </c>
      <c r="B234" s="89">
        <v>435301048</v>
      </c>
      <c r="C234" s="90" t="s">
        <v>507</v>
      </c>
      <c r="D234" s="89">
        <v>301</v>
      </c>
      <c r="E234" s="90" t="s">
        <v>333</v>
      </c>
      <c r="F234" s="89">
        <v>48</v>
      </c>
      <c r="G234" s="90" t="s">
        <v>80</v>
      </c>
      <c r="H234" s="91">
        <v>2</v>
      </c>
      <c r="I234" s="92"/>
      <c r="J234" s="93">
        <v>10556</v>
      </c>
      <c r="K234" s="94">
        <v>8483</v>
      </c>
      <c r="L234" s="94">
        <v>0</v>
      </c>
      <c r="M234" s="94">
        <v>937.65</v>
      </c>
      <c r="N234" s="95">
        <f t="shared" si="3"/>
        <v>19976.650000000001</v>
      </c>
    </row>
    <row r="235" spans="1:14" s="79" customFormat="1" ht="12" x14ac:dyDescent="0.2">
      <c r="A235" s="89">
        <v>435</v>
      </c>
      <c r="B235" s="89">
        <v>435301056</v>
      </c>
      <c r="C235" s="90" t="s">
        <v>507</v>
      </c>
      <c r="D235" s="89">
        <v>301</v>
      </c>
      <c r="E235" s="90" t="s">
        <v>333</v>
      </c>
      <c r="F235" s="89">
        <v>56</v>
      </c>
      <c r="G235" s="90" t="s">
        <v>88</v>
      </c>
      <c r="H235" s="91">
        <v>93.22</v>
      </c>
      <c r="I235" s="92"/>
      <c r="J235" s="93">
        <v>10129</v>
      </c>
      <c r="K235" s="94">
        <v>3425</v>
      </c>
      <c r="L235" s="94">
        <v>0</v>
      </c>
      <c r="M235" s="94">
        <v>937.65</v>
      </c>
      <c r="N235" s="95">
        <f t="shared" si="3"/>
        <v>14491.65</v>
      </c>
    </row>
    <row r="236" spans="1:14" s="79" customFormat="1" ht="12" x14ac:dyDescent="0.2">
      <c r="A236" s="89">
        <v>435</v>
      </c>
      <c r="B236" s="89">
        <v>435301079</v>
      </c>
      <c r="C236" s="90" t="s">
        <v>507</v>
      </c>
      <c r="D236" s="89">
        <v>301</v>
      </c>
      <c r="E236" s="90" t="s">
        <v>333</v>
      </c>
      <c r="F236" s="89">
        <v>79</v>
      </c>
      <c r="G236" s="90" t="s">
        <v>111</v>
      </c>
      <c r="H236" s="91">
        <v>157.87</v>
      </c>
      <c r="I236" s="92"/>
      <c r="J236" s="93">
        <v>10106</v>
      </c>
      <c r="K236" s="94">
        <v>184</v>
      </c>
      <c r="L236" s="94">
        <v>0</v>
      </c>
      <c r="M236" s="94">
        <v>937.65</v>
      </c>
      <c r="N236" s="95">
        <f t="shared" si="3"/>
        <v>11227.65</v>
      </c>
    </row>
    <row r="237" spans="1:14" s="79" customFormat="1" ht="12" x14ac:dyDescent="0.2">
      <c r="A237" s="89">
        <v>435</v>
      </c>
      <c r="B237" s="89">
        <v>435301149</v>
      </c>
      <c r="C237" s="90" t="s">
        <v>507</v>
      </c>
      <c r="D237" s="89">
        <v>301</v>
      </c>
      <c r="E237" s="90" t="s">
        <v>333</v>
      </c>
      <c r="F237" s="89">
        <v>149</v>
      </c>
      <c r="G237" s="90" t="s">
        <v>181</v>
      </c>
      <c r="H237" s="91">
        <v>1</v>
      </c>
      <c r="I237" s="92"/>
      <c r="J237" s="93">
        <v>13668.070175188335</v>
      </c>
      <c r="K237" s="94">
        <v>0</v>
      </c>
      <c r="L237" s="94">
        <v>0</v>
      </c>
      <c r="M237" s="94">
        <v>937.65</v>
      </c>
      <c r="N237" s="95">
        <f t="shared" si="3"/>
        <v>14605.720175188335</v>
      </c>
    </row>
    <row r="238" spans="1:14" s="79" customFormat="1" ht="12" x14ac:dyDescent="0.2">
      <c r="A238" s="89">
        <v>435</v>
      </c>
      <c r="B238" s="89">
        <v>435301160</v>
      </c>
      <c r="C238" s="90" t="s">
        <v>507</v>
      </c>
      <c r="D238" s="89">
        <v>301</v>
      </c>
      <c r="E238" s="90" t="s">
        <v>333</v>
      </c>
      <c r="F238" s="89">
        <v>160</v>
      </c>
      <c r="G238" s="90" t="s">
        <v>192</v>
      </c>
      <c r="H238" s="91">
        <v>294.03000000000003</v>
      </c>
      <c r="I238" s="92"/>
      <c r="J238" s="93">
        <v>10675</v>
      </c>
      <c r="K238" s="94">
        <v>26</v>
      </c>
      <c r="L238" s="94">
        <v>0</v>
      </c>
      <c r="M238" s="94">
        <v>937.65</v>
      </c>
      <c r="N238" s="95">
        <f t="shared" si="3"/>
        <v>11638.65</v>
      </c>
    </row>
    <row r="239" spans="1:14" s="79" customFormat="1" ht="12" x14ac:dyDescent="0.2">
      <c r="A239" s="89">
        <v>435</v>
      </c>
      <c r="B239" s="89">
        <v>435301162</v>
      </c>
      <c r="C239" s="90" t="s">
        <v>507</v>
      </c>
      <c r="D239" s="89">
        <v>301</v>
      </c>
      <c r="E239" s="90" t="s">
        <v>333</v>
      </c>
      <c r="F239" s="89">
        <v>162</v>
      </c>
      <c r="G239" s="90" t="s">
        <v>194</v>
      </c>
      <c r="H239" s="91">
        <v>2</v>
      </c>
      <c r="I239" s="92"/>
      <c r="J239" s="93">
        <v>10526.982571377537</v>
      </c>
      <c r="K239" s="94">
        <v>2507</v>
      </c>
      <c r="L239" s="94">
        <v>0</v>
      </c>
      <c r="M239" s="94">
        <v>937.65</v>
      </c>
      <c r="N239" s="95">
        <f t="shared" si="3"/>
        <v>13971.632571377537</v>
      </c>
    </row>
    <row r="240" spans="1:14" s="79" customFormat="1" ht="12" x14ac:dyDescent="0.2">
      <c r="A240" s="89">
        <v>435</v>
      </c>
      <c r="B240" s="89">
        <v>435301217</v>
      </c>
      <c r="C240" s="90" t="s">
        <v>507</v>
      </c>
      <c r="D240" s="89">
        <v>301</v>
      </c>
      <c r="E240" s="90" t="s">
        <v>333</v>
      </c>
      <c r="F240" s="89">
        <v>217</v>
      </c>
      <c r="G240" s="90" t="s">
        <v>249</v>
      </c>
      <c r="H240" s="91">
        <v>0.71</v>
      </c>
      <c r="I240" s="92"/>
      <c r="J240" s="93">
        <v>10717.785840565259</v>
      </c>
      <c r="K240" s="94">
        <v>5287</v>
      </c>
      <c r="L240" s="94">
        <v>0</v>
      </c>
      <c r="M240" s="94">
        <v>937.65</v>
      </c>
      <c r="N240" s="95">
        <f t="shared" si="3"/>
        <v>16942.43584056526</v>
      </c>
    </row>
    <row r="241" spans="1:14" s="79" customFormat="1" ht="12" x14ac:dyDescent="0.2">
      <c r="A241" s="89">
        <v>435</v>
      </c>
      <c r="B241" s="89">
        <v>435301295</v>
      </c>
      <c r="C241" s="90" t="s">
        <v>507</v>
      </c>
      <c r="D241" s="89">
        <v>301</v>
      </c>
      <c r="E241" s="90" t="s">
        <v>333</v>
      </c>
      <c r="F241" s="89">
        <v>295</v>
      </c>
      <c r="G241" s="90" t="s">
        <v>327</v>
      </c>
      <c r="H241" s="91">
        <v>51.29</v>
      </c>
      <c r="I241" s="92"/>
      <c r="J241" s="93">
        <v>10018</v>
      </c>
      <c r="K241" s="94">
        <v>5543</v>
      </c>
      <c r="L241" s="94">
        <v>0</v>
      </c>
      <c r="M241" s="94">
        <v>937.65</v>
      </c>
      <c r="N241" s="95">
        <f t="shared" si="3"/>
        <v>16498.650000000001</v>
      </c>
    </row>
    <row r="242" spans="1:14" s="79" customFormat="1" ht="12" x14ac:dyDescent="0.2">
      <c r="A242" s="89">
        <v>435</v>
      </c>
      <c r="B242" s="89">
        <v>435301301</v>
      </c>
      <c r="C242" s="90" t="s">
        <v>507</v>
      </c>
      <c r="D242" s="89">
        <v>301</v>
      </c>
      <c r="E242" s="90" t="s">
        <v>333</v>
      </c>
      <c r="F242" s="89">
        <v>301</v>
      </c>
      <c r="G242" s="90" t="s">
        <v>333</v>
      </c>
      <c r="H242" s="91">
        <v>68.140000000000015</v>
      </c>
      <c r="I242" s="92"/>
      <c r="J242" s="93">
        <v>10137</v>
      </c>
      <c r="K242" s="94">
        <v>4121</v>
      </c>
      <c r="L242" s="94">
        <v>0</v>
      </c>
      <c r="M242" s="94">
        <v>937.65</v>
      </c>
      <c r="N242" s="95">
        <f t="shared" si="3"/>
        <v>15195.65</v>
      </c>
    </row>
    <row r="243" spans="1:14" s="79" customFormat="1" ht="12" x14ac:dyDescent="0.2">
      <c r="A243" s="89">
        <v>435</v>
      </c>
      <c r="B243" s="89">
        <v>435301308</v>
      </c>
      <c r="C243" s="90" t="s">
        <v>507</v>
      </c>
      <c r="D243" s="89">
        <v>301</v>
      </c>
      <c r="E243" s="90" t="s">
        <v>333</v>
      </c>
      <c r="F243" s="89">
        <v>308</v>
      </c>
      <c r="G243" s="90" t="s">
        <v>340</v>
      </c>
      <c r="H243" s="91">
        <v>1</v>
      </c>
      <c r="I243" s="92"/>
      <c r="J243" s="93">
        <v>13280.983978729773</v>
      </c>
      <c r="K243" s="94">
        <v>6624</v>
      </c>
      <c r="L243" s="94">
        <v>0</v>
      </c>
      <c r="M243" s="94">
        <v>937.65</v>
      </c>
      <c r="N243" s="95">
        <f t="shared" si="3"/>
        <v>20842.633978729777</v>
      </c>
    </row>
    <row r="244" spans="1:14" s="79" customFormat="1" ht="12" x14ac:dyDescent="0.2">
      <c r="A244" s="89">
        <v>435</v>
      </c>
      <c r="B244" s="89">
        <v>435301326</v>
      </c>
      <c r="C244" s="90" t="s">
        <v>507</v>
      </c>
      <c r="D244" s="89">
        <v>301</v>
      </c>
      <c r="E244" s="90" t="s">
        <v>333</v>
      </c>
      <c r="F244" s="89">
        <v>326</v>
      </c>
      <c r="G244" s="90" t="s">
        <v>358</v>
      </c>
      <c r="H244" s="91">
        <v>7.29</v>
      </c>
      <c r="I244" s="92"/>
      <c r="J244" s="93">
        <v>9806</v>
      </c>
      <c r="K244" s="94">
        <v>3346</v>
      </c>
      <c r="L244" s="94">
        <v>0</v>
      </c>
      <c r="M244" s="94">
        <v>937.65</v>
      </c>
      <c r="N244" s="95">
        <f t="shared" si="3"/>
        <v>14089.65</v>
      </c>
    </row>
    <row r="245" spans="1:14" s="79" customFormat="1" ht="12" x14ac:dyDescent="0.2">
      <c r="A245" s="89">
        <v>435</v>
      </c>
      <c r="B245" s="89">
        <v>435301673</v>
      </c>
      <c r="C245" s="90" t="s">
        <v>507</v>
      </c>
      <c r="D245" s="89">
        <v>301</v>
      </c>
      <c r="E245" s="90" t="s">
        <v>333</v>
      </c>
      <c r="F245" s="89">
        <v>673</v>
      </c>
      <c r="G245" s="90" t="s">
        <v>408</v>
      </c>
      <c r="H245" s="91">
        <v>16.68</v>
      </c>
      <c r="I245" s="92"/>
      <c r="J245" s="93">
        <v>9992</v>
      </c>
      <c r="K245" s="94">
        <v>5280</v>
      </c>
      <c r="L245" s="94">
        <v>0</v>
      </c>
      <c r="M245" s="94">
        <v>937.65</v>
      </c>
      <c r="N245" s="95">
        <f t="shared" si="3"/>
        <v>16209.65</v>
      </c>
    </row>
    <row r="246" spans="1:14" s="79" customFormat="1" ht="12" x14ac:dyDescent="0.2">
      <c r="A246" s="89">
        <v>435</v>
      </c>
      <c r="B246" s="89">
        <v>435301725</v>
      </c>
      <c r="C246" s="90" t="s">
        <v>507</v>
      </c>
      <c r="D246" s="89">
        <v>301</v>
      </c>
      <c r="E246" s="90" t="s">
        <v>333</v>
      </c>
      <c r="F246" s="89">
        <v>725</v>
      </c>
      <c r="G246" s="90" t="s">
        <v>424</v>
      </c>
      <c r="H246" s="91">
        <v>1</v>
      </c>
      <c r="I246" s="92"/>
      <c r="J246" s="93">
        <v>8785</v>
      </c>
      <c r="K246" s="94">
        <v>2811</v>
      </c>
      <c r="L246" s="94">
        <v>0</v>
      </c>
      <c r="M246" s="94">
        <v>937.65</v>
      </c>
      <c r="N246" s="95">
        <f t="shared" si="3"/>
        <v>12533.65</v>
      </c>
    </row>
    <row r="247" spans="1:14" s="79" customFormat="1" ht="12" x14ac:dyDescent="0.2">
      <c r="A247" s="89">
        <v>435</v>
      </c>
      <c r="B247" s="89">
        <v>435301735</v>
      </c>
      <c r="C247" s="90" t="s">
        <v>507</v>
      </c>
      <c r="D247" s="89">
        <v>301</v>
      </c>
      <c r="E247" s="90" t="s">
        <v>333</v>
      </c>
      <c r="F247" s="89">
        <v>735</v>
      </c>
      <c r="G247" s="90" t="s">
        <v>427</v>
      </c>
      <c r="H247" s="91">
        <v>4</v>
      </c>
      <c r="I247" s="92"/>
      <c r="J247" s="93">
        <v>10556</v>
      </c>
      <c r="K247" s="94">
        <v>4120</v>
      </c>
      <c r="L247" s="94">
        <v>0</v>
      </c>
      <c r="M247" s="94">
        <v>937.65</v>
      </c>
      <c r="N247" s="95">
        <f t="shared" si="3"/>
        <v>15613.65</v>
      </c>
    </row>
    <row r="248" spans="1:14" s="79" customFormat="1" ht="12" x14ac:dyDescent="0.2">
      <c r="A248" s="89">
        <v>436</v>
      </c>
      <c r="B248" s="89">
        <v>436049001</v>
      </c>
      <c r="C248" s="90" t="s">
        <v>508</v>
      </c>
      <c r="D248" s="89">
        <v>49</v>
      </c>
      <c r="E248" s="90" t="s">
        <v>81</v>
      </c>
      <c r="F248" s="89">
        <v>1</v>
      </c>
      <c r="G248" s="90" t="s">
        <v>33</v>
      </c>
      <c r="H248" s="91">
        <v>1</v>
      </c>
      <c r="I248" s="92"/>
      <c r="J248" s="93">
        <v>11425</v>
      </c>
      <c r="K248" s="94">
        <v>2045</v>
      </c>
      <c r="L248" s="94">
        <v>0</v>
      </c>
      <c r="M248" s="94">
        <v>937.65</v>
      </c>
      <c r="N248" s="95">
        <f t="shared" si="3"/>
        <v>14407.65</v>
      </c>
    </row>
    <row r="249" spans="1:14" s="79" customFormat="1" ht="12" x14ac:dyDescent="0.2">
      <c r="A249" s="89">
        <v>436</v>
      </c>
      <c r="B249" s="89">
        <v>436049035</v>
      </c>
      <c r="C249" s="90" t="s">
        <v>508</v>
      </c>
      <c r="D249" s="89">
        <v>49</v>
      </c>
      <c r="E249" s="90" t="s">
        <v>81</v>
      </c>
      <c r="F249" s="89">
        <v>35</v>
      </c>
      <c r="G249" s="90" t="s">
        <v>67</v>
      </c>
      <c r="H249" s="91">
        <v>33</v>
      </c>
      <c r="I249" s="92"/>
      <c r="J249" s="93">
        <v>12722</v>
      </c>
      <c r="K249" s="94">
        <v>4338</v>
      </c>
      <c r="L249" s="94">
        <v>0</v>
      </c>
      <c r="M249" s="94">
        <v>937.65</v>
      </c>
      <c r="N249" s="95">
        <f t="shared" si="3"/>
        <v>17997.650000000001</v>
      </c>
    </row>
    <row r="250" spans="1:14" s="79" customFormat="1" ht="12" x14ac:dyDescent="0.2">
      <c r="A250" s="89">
        <v>436</v>
      </c>
      <c r="B250" s="89">
        <v>436049044</v>
      </c>
      <c r="C250" s="90" t="s">
        <v>508</v>
      </c>
      <c r="D250" s="89">
        <v>49</v>
      </c>
      <c r="E250" s="90" t="s">
        <v>81</v>
      </c>
      <c r="F250" s="89">
        <v>44</v>
      </c>
      <c r="G250" s="90" t="s">
        <v>76</v>
      </c>
      <c r="H250" s="91">
        <v>2</v>
      </c>
      <c r="I250" s="92"/>
      <c r="J250" s="93">
        <v>14115</v>
      </c>
      <c r="K250" s="94">
        <v>0</v>
      </c>
      <c r="L250" s="94">
        <v>0</v>
      </c>
      <c r="M250" s="94">
        <v>937.65</v>
      </c>
      <c r="N250" s="95">
        <f t="shared" si="3"/>
        <v>15052.65</v>
      </c>
    </row>
    <row r="251" spans="1:14" s="79" customFormat="1" ht="12" x14ac:dyDescent="0.2">
      <c r="A251" s="89">
        <v>436</v>
      </c>
      <c r="B251" s="89">
        <v>436049049</v>
      </c>
      <c r="C251" s="90" t="s">
        <v>508</v>
      </c>
      <c r="D251" s="89">
        <v>49</v>
      </c>
      <c r="E251" s="90" t="s">
        <v>81</v>
      </c>
      <c r="F251" s="89">
        <v>49</v>
      </c>
      <c r="G251" s="90" t="s">
        <v>81</v>
      </c>
      <c r="H251" s="91">
        <v>209.94</v>
      </c>
      <c r="I251" s="92"/>
      <c r="J251" s="93">
        <v>13064</v>
      </c>
      <c r="K251" s="94">
        <v>15550</v>
      </c>
      <c r="L251" s="94">
        <v>0</v>
      </c>
      <c r="M251" s="94">
        <v>937.65</v>
      </c>
      <c r="N251" s="95">
        <f t="shared" si="3"/>
        <v>29551.65</v>
      </c>
    </row>
    <row r="252" spans="1:14" s="79" customFormat="1" ht="12" x14ac:dyDescent="0.2">
      <c r="A252" s="89">
        <v>436</v>
      </c>
      <c r="B252" s="89">
        <v>436049057</v>
      </c>
      <c r="C252" s="90" t="s">
        <v>508</v>
      </c>
      <c r="D252" s="89">
        <v>49</v>
      </c>
      <c r="E252" s="90" t="s">
        <v>81</v>
      </c>
      <c r="F252" s="89">
        <v>57</v>
      </c>
      <c r="G252" s="90" t="s">
        <v>89</v>
      </c>
      <c r="H252" s="91">
        <v>5</v>
      </c>
      <c r="I252" s="92"/>
      <c r="J252" s="93">
        <v>10943</v>
      </c>
      <c r="K252" s="94">
        <v>293</v>
      </c>
      <c r="L252" s="94">
        <v>0</v>
      </c>
      <c r="M252" s="94">
        <v>937.65</v>
      </c>
      <c r="N252" s="95">
        <f t="shared" si="3"/>
        <v>12173.65</v>
      </c>
    </row>
    <row r="253" spans="1:14" s="79" customFormat="1" ht="12" x14ac:dyDescent="0.2">
      <c r="A253" s="89">
        <v>436</v>
      </c>
      <c r="B253" s="89">
        <v>436049093</v>
      </c>
      <c r="C253" s="90" t="s">
        <v>508</v>
      </c>
      <c r="D253" s="89">
        <v>49</v>
      </c>
      <c r="E253" s="90" t="s">
        <v>81</v>
      </c>
      <c r="F253" s="89">
        <v>93</v>
      </c>
      <c r="G253" s="90" t="s">
        <v>125</v>
      </c>
      <c r="H253" s="91">
        <v>9</v>
      </c>
      <c r="I253" s="92"/>
      <c r="J253" s="93">
        <v>13539</v>
      </c>
      <c r="K253" s="94">
        <v>462</v>
      </c>
      <c r="L253" s="94">
        <v>0</v>
      </c>
      <c r="M253" s="94">
        <v>937.65</v>
      </c>
      <c r="N253" s="95">
        <f t="shared" si="3"/>
        <v>14938.65</v>
      </c>
    </row>
    <row r="254" spans="1:14" s="79" customFormat="1" ht="12" x14ac:dyDescent="0.2">
      <c r="A254" s="89">
        <v>436</v>
      </c>
      <c r="B254" s="89">
        <v>436049133</v>
      </c>
      <c r="C254" s="90" t="s">
        <v>508</v>
      </c>
      <c r="D254" s="89">
        <v>49</v>
      </c>
      <c r="E254" s="90" t="s">
        <v>81</v>
      </c>
      <c r="F254" s="89">
        <v>133</v>
      </c>
      <c r="G254" s="90" t="s">
        <v>165</v>
      </c>
      <c r="H254" s="91">
        <v>2</v>
      </c>
      <c r="I254" s="92"/>
      <c r="J254" s="93">
        <v>11425</v>
      </c>
      <c r="K254" s="94">
        <v>2259</v>
      </c>
      <c r="L254" s="94">
        <v>0</v>
      </c>
      <c r="M254" s="94">
        <v>937.65</v>
      </c>
      <c r="N254" s="95">
        <f t="shared" si="3"/>
        <v>14621.65</v>
      </c>
    </row>
    <row r="255" spans="1:14" s="79" customFormat="1" ht="12" x14ac:dyDescent="0.2">
      <c r="A255" s="89">
        <v>436</v>
      </c>
      <c r="B255" s="89">
        <v>436049149</v>
      </c>
      <c r="C255" s="90" t="s">
        <v>508</v>
      </c>
      <c r="D255" s="89">
        <v>49</v>
      </c>
      <c r="E255" s="90" t="s">
        <v>81</v>
      </c>
      <c r="F255" s="89">
        <v>149</v>
      </c>
      <c r="G255" s="90" t="s">
        <v>181</v>
      </c>
      <c r="H255" s="91">
        <v>1</v>
      </c>
      <c r="I255" s="92"/>
      <c r="J255" s="93">
        <v>10460</v>
      </c>
      <c r="K255" s="94">
        <v>0</v>
      </c>
      <c r="L255" s="94">
        <v>0</v>
      </c>
      <c r="M255" s="94">
        <v>937.65</v>
      </c>
      <c r="N255" s="95">
        <f t="shared" si="3"/>
        <v>11397.65</v>
      </c>
    </row>
    <row r="256" spans="1:14" s="79" customFormat="1" ht="12" x14ac:dyDescent="0.2">
      <c r="A256" s="89">
        <v>436</v>
      </c>
      <c r="B256" s="89">
        <v>436049155</v>
      </c>
      <c r="C256" s="90" t="s">
        <v>508</v>
      </c>
      <c r="D256" s="89">
        <v>49</v>
      </c>
      <c r="E256" s="90" t="s">
        <v>81</v>
      </c>
      <c r="F256" s="89">
        <v>155</v>
      </c>
      <c r="G256" s="90" t="s">
        <v>187</v>
      </c>
      <c r="H256" s="91">
        <v>1</v>
      </c>
      <c r="I256" s="92"/>
      <c r="J256" s="93">
        <v>9496</v>
      </c>
      <c r="K256" s="94">
        <v>6326</v>
      </c>
      <c r="L256" s="94">
        <v>0</v>
      </c>
      <c r="M256" s="94">
        <v>937.65</v>
      </c>
      <c r="N256" s="95">
        <f t="shared" si="3"/>
        <v>16759.650000000001</v>
      </c>
    </row>
    <row r="257" spans="1:14" s="79" customFormat="1" ht="12" x14ac:dyDescent="0.2">
      <c r="A257" s="89">
        <v>436</v>
      </c>
      <c r="B257" s="89">
        <v>436049163</v>
      </c>
      <c r="C257" s="90" t="s">
        <v>508</v>
      </c>
      <c r="D257" s="89">
        <v>49</v>
      </c>
      <c r="E257" s="90" t="s">
        <v>81</v>
      </c>
      <c r="F257" s="89">
        <v>163</v>
      </c>
      <c r="G257" s="90" t="s">
        <v>195</v>
      </c>
      <c r="H257" s="91">
        <v>1</v>
      </c>
      <c r="I257" s="92"/>
      <c r="J257" s="93">
        <v>10460</v>
      </c>
      <c r="K257" s="94">
        <v>0</v>
      </c>
      <c r="L257" s="94">
        <v>0</v>
      </c>
      <c r="M257" s="94">
        <v>937.65</v>
      </c>
      <c r="N257" s="95">
        <f t="shared" si="3"/>
        <v>11397.65</v>
      </c>
    </row>
    <row r="258" spans="1:14" s="79" customFormat="1" ht="12" x14ac:dyDescent="0.2">
      <c r="A258" s="89">
        <v>436</v>
      </c>
      <c r="B258" s="89">
        <v>436049165</v>
      </c>
      <c r="C258" s="90" t="s">
        <v>508</v>
      </c>
      <c r="D258" s="89">
        <v>49</v>
      </c>
      <c r="E258" s="90" t="s">
        <v>81</v>
      </c>
      <c r="F258" s="89">
        <v>165</v>
      </c>
      <c r="G258" s="90" t="s">
        <v>197</v>
      </c>
      <c r="H258" s="91">
        <v>21</v>
      </c>
      <c r="I258" s="92"/>
      <c r="J258" s="93">
        <v>12468</v>
      </c>
      <c r="K258" s="94">
        <v>226</v>
      </c>
      <c r="L258" s="94">
        <v>0</v>
      </c>
      <c r="M258" s="94">
        <v>937.65</v>
      </c>
      <c r="N258" s="95">
        <f t="shared" si="3"/>
        <v>13631.65</v>
      </c>
    </row>
    <row r="259" spans="1:14" s="79" customFormat="1" ht="12" x14ac:dyDescent="0.2">
      <c r="A259" s="89">
        <v>436</v>
      </c>
      <c r="B259" s="89">
        <v>436049176</v>
      </c>
      <c r="C259" s="90" t="s">
        <v>508</v>
      </c>
      <c r="D259" s="89">
        <v>49</v>
      </c>
      <c r="E259" s="90" t="s">
        <v>81</v>
      </c>
      <c r="F259" s="89">
        <v>176</v>
      </c>
      <c r="G259" s="90" t="s">
        <v>208</v>
      </c>
      <c r="H259" s="91">
        <v>11</v>
      </c>
      <c r="I259" s="92"/>
      <c r="J259" s="93">
        <v>13808</v>
      </c>
      <c r="K259" s="94">
        <v>4756</v>
      </c>
      <c r="L259" s="94">
        <v>0</v>
      </c>
      <c r="M259" s="94">
        <v>937.65</v>
      </c>
      <c r="N259" s="95">
        <f t="shared" si="3"/>
        <v>19501.650000000001</v>
      </c>
    </row>
    <row r="260" spans="1:14" s="79" customFormat="1" ht="12" x14ac:dyDescent="0.2">
      <c r="A260" s="89">
        <v>436</v>
      </c>
      <c r="B260" s="89">
        <v>436049199</v>
      </c>
      <c r="C260" s="90" t="s">
        <v>508</v>
      </c>
      <c r="D260" s="89">
        <v>49</v>
      </c>
      <c r="E260" s="90" t="s">
        <v>81</v>
      </c>
      <c r="F260" s="89">
        <v>199</v>
      </c>
      <c r="G260" s="90" t="s">
        <v>231</v>
      </c>
      <c r="H260" s="91">
        <v>1</v>
      </c>
      <c r="I260" s="92"/>
      <c r="J260" s="93">
        <v>16425</v>
      </c>
      <c r="K260" s="94">
        <v>11089</v>
      </c>
      <c r="L260" s="94">
        <v>0</v>
      </c>
      <c r="M260" s="94">
        <v>937.65</v>
      </c>
      <c r="N260" s="95">
        <f t="shared" si="3"/>
        <v>28451.65</v>
      </c>
    </row>
    <row r="261" spans="1:14" s="79" customFormat="1" ht="12" x14ac:dyDescent="0.2">
      <c r="A261" s="89">
        <v>436</v>
      </c>
      <c r="B261" s="89">
        <v>436049243</v>
      </c>
      <c r="C261" s="90" t="s">
        <v>508</v>
      </c>
      <c r="D261" s="89">
        <v>49</v>
      </c>
      <c r="E261" s="90" t="s">
        <v>81</v>
      </c>
      <c r="F261" s="89">
        <v>243</v>
      </c>
      <c r="G261" s="90" t="s">
        <v>275</v>
      </c>
      <c r="H261" s="91">
        <v>1</v>
      </c>
      <c r="I261" s="92"/>
      <c r="J261" s="93">
        <v>9496</v>
      </c>
      <c r="K261" s="94">
        <v>1965</v>
      </c>
      <c r="L261" s="94">
        <v>0</v>
      </c>
      <c r="M261" s="94">
        <v>937.65</v>
      </c>
      <c r="N261" s="95">
        <f t="shared" si="3"/>
        <v>12398.65</v>
      </c>
    </row>
    <row r="262" spans="1:14" s="79" customFormat="1" ht="12" x14ac:dyDescent="0.2">
      <c r="A262" s="89">
        <v>436</v>
      </c>
      <c r="B262" s="89">
        <v>436049244</v>
      </c>
      <c r="C262" s="90" t="s">
        <v>508</v>
      </c>
      <c r="D262" s="89">
        <v>49</v>
      </c>
      <c r="E262" s="90" t="s">
        <v>81</v>
      </c>
      <c r="F262" s="89">
        <v>244</v>
      </c>
      <c r="G262" s="90" t="s">
        <v>276</v>
      </c>
      <c r="H262" s="91">
        <v>6</v>
      </c>
      <c r="I262" s="92"/>
      <c r="J262" s="93">
        <v>10460</v>
      </c>
      <c r="K262" s="94">
        <v>3772</v>
      </c>
      <c r="L262" s="94">
        <v>0</v>
      </c>
      <c r="M262" s="94">
        <v>937.65</v>
      </c>
      <c r="N262" s="95">
        <f t="shared" si="3"/>
        <v>15169.65</v>
      </c>
    </row>
    <row r="263" spans="1:14" s="79" customFormat="1" ht="12" x14ac:dyDescent="0.2">
      <c r="A263" s="89">
        <v>436</v>
      </c>
      <c r="B263" s="89">
        <v>436049248</v>
      </c>
      <c r="C263" s="90" t="s">
        <v>508</v>
      </c>
      <c r="D263" s="89">
        <v>49</v>
      </c>
      <c r="E263" s="90" t="s">
        <v>81</v>
      </c>
      <c r="F263" s="89">
        <v>248</v>
      </c>
      <c r="G263" s="90" t="s">
        <v>280</v>
      </c>
      <c r="H263" s="91">
        <v>2</v>
      </c>
      <c r="I263" s="92"/>
      <c r="J263" s="93">
        <v>11499</v>
      </c>
      <c r="K263" s="94">
        <v>660</v>
      </c>
      <c r="L263" s="94">
        <v>0</v>
      </c>
      <c r="M263" s="94">
        <v>937.65</v>
      </c>
      <c r="N263" s="95">
        <f t="shared" si="3"/>
        <v>13096.65</v>
      </c>
    </row>
    <row r="264" spans="1:14" s="79" customFormat="1" ht="12" x14ac:dyDescent="0.2">
      <c r="A264" s="89">
        <v>436</v>
      </c>
      <c r="B264" s="89">
        <v>436049262</v>
      </c>
      <c r="C264" s="90" t="s">
        <v>508</v>
      </c>
      <c r="D264" s="89">
        <v>49</v>
      </c>
      <c r="E264" s="90" t="s">
        <v>81</v>
      </c>
      <c r="F264" s="89">
        <v>262</v>
      </c>
      <c r="G264" s="90" t="s">
        <v>294</v>
      </c>
      <c r="H264" s="91">
        <v>2</v>
      </c>
      <c r="I264" s="92"/>
      <c r="J264" s="93">
        <v>15460</v>
      </c>
      <c r="K264" s="94">
        <v>5729</v>
      </c>
      <c r="L264" s="94">
        <v>0</v>
      </c>
      <c r="M264" s="94">
        <v>937.65</v>
      </c>
      <c r="N264" s="95">
        <f t="shared" si="3"/>
        <v>22126.65</v>
      </c>
    </row>
    <row r="265" spans="1:14" s="79" customFormat="1" ht="12" x14ac:dyDescent="0.2">
      <c r="A265" s="89">
        <v>436</v>
      </c>
      <c r="B265" s="89">
        <v>436049274</v>
      </c>
      <c r="C265" s="90" t="s">
        <v>508</v>
      </c>
      <c r="D265" s="89">
        <v>49</v>
      </c>
      <c r="E265" s="90" t="s">
        <v>81</v>
      </c>
      <c r="F265" s="89">
        <v>274</v>
      </c>
      <c r="G265" s="90" t="s">
        <v>306</v>
      </c>
      <c r="H265" s="91">
        <v>5</v>
      </c>
      <c r="I265" s="92"/>
      <c r="J265" s="93">
        <v>13894</v>
      </c>
      <c r="K265" s="94">
        <v>6419</v>
      </c>
      <c r="L265" s="94">
        <v>0</v>
      </c>
      <c r="M265" s="94">
        <v>937.65</v>
      </c>
      <c r="N265" s="95">
        <f t="shared" si="3"/>
        <v>21250.65</v>
      </c>
    </row>
    <row r="266" spans="1:14" s="79" customFormat="1" ht="12" x14ac:dyDescent="0.2">
      <c r="A266" s="89">
        <v>436</v>
      </c>
      <c r="B266" s="89">
        <v>436049308</v>
      </c>
      <c r="C266" s="90" t="s">
        <v>508</v>
      </c>
      <c r="D266" s="89">
        <v>49</v>
      </c>
      <c r="E266" s="90" t="s">
        <v>81</v>
      </c>
      <c r="F266" s="89">
        <v>308</v>
      </c>
      <c r="G266" s="90" t="s">
        <v>340</v>
      </c>
      <c r="H266" s="91">
        <v>3</v>
      </c>
      <c r="I266" s="92"/>
      <c r="J266" s="93">
        <v>13442</v>
      </c>
      <c r="K266" s="94">
        <v>6705</v>
      </c>
      <c r="L266" s="94">
        <v>0</v>
      </c>
      <c r="M266" s="94">
        <v>937.65</v>
      </c>
      <c r="N266" s="95">
        <f t="shared" si="3"/>
        <v>21084.65</v>
      </c>
    </row>
    <row r="267" spans="1:14" s="79" customFormat="1" ht="12" x14ac:dyDescent="0.2">
      <c r="A267" s="89">
        <v>436</v>
      </c>
      <c r="B267" s="89">
        <v>436049336</v>
      </c>
      <c r="C267" s="90" t="s">
        <v>508</v>
      </c>
      <c r="D267" s="89">
        <v>49</v>
      </c>
      <c r="E267" s="90" t="s">
        <v>81</v>
      </c>
      <c r="F267" s="89">
        <v>336</v>
      </c>
      <c r="G267" s="90" t="s">
        <v>368</v>
      </c>
      <c r="H267" s="91">
        <v>2</v>
      </c>
      <c r="I267" s="92"/>
      <c r="J267" s="93">
        <v>10460</v>
      </c>
      <c r="K267" s="94">
        <v>2269</v>
      </c>
      <c r="L267" s="94">
        <v>0</v>
      </c>
      <c r="M267" s="94">
        <v>937.65</v>
      </c>
      <c r="N267" s="95">
        <f t="shared" ref="N267:N330" si="4">SUM(J267:M267)</f>
        <v>13666.65</v>
      </c>
    </row>
    <row r="268" spans="1:14" s="79" customFormat="1" ht="12" x14ac:dyDescent="0.2">
      <c r="A268" s="89">
        <v>437</v>
      </c>
      <c r="B268" s="89">
        <v>437035035</v>
      </c>
      <c r="C268" s="90" t="s">
        <v>509</v>
      </c>
      <c r="D268" s="89">
        <v>35</v>
      </c>
      <c r="E268" s="90" t="s">
        <v>67</v>
      </c>
      <c r="F268" s="89">
        <v>35</v>
      </c>
      <c r="G268" s="90" t="s">
        <v>67</v>
      </c>
      <c r="H268" s="91">
        <v>215.66999999999996</v>
      </c>
      <c r="I268" s="92"/>
      <c r="J268" s="93">
        <v>14683</v>
      </c>
      <c r="K268" s="94">
        <v>5006</v>
      </c>
      <c r="L268" s="94">
        <v>22.061482820976497</v>
      </c>
      <c r="M268" s="94">
        <v>937.65</v>
      </c>
      <c r="N268" s="95">
        <f t="shared" si="4"/>
        <v>20648.711482820978</v>
      </c>
    </row>
    <row r="269" spans="1:14" s="79" customFormat="1" ht="12" x14ac:dyDescent="0.2">
      <c r="A269" s="89">
        <v>437</v>
      </c>
      <c r="B269" s="89">
        <v>437035044</v>
      </c>
      <c r="C269" s="90" t="s">
        <v>509</v>
      </c>
      <c r="D269" s="89">
        <v>35</v>
      </c>
      <c r="E269" s="90" t="s">
        <v>67</v>
      </c>
      <c r="F269" s="89">
        <v>44</v>
      </c>
      <c r="G269" s="90" t="s">
        <v>76</v>
      </c>
      <c r="H269" s="91">
        <v>0.21</v>
      </c>
      <c r="I269" s="92"/>
      <c r="J269" s="93">
        <v>13120.546869664635</v>
      </c>
      <c r="K269" s="94">
        <v>0</v>
      </c>
      <c r="L269" s="94">
        <v>0</v>
      </c>
      <c r="M269" s="94">
        <v>937.65</v>
      </c>
      <c r="N269" s="95">
        <f t="shared" si="4"/>
        <v>14058.196869664635</v>
      </c>
    </row>
    <row r="270" spans="1:14" s="79" customFormat="1" ht="12" x14ac:dyDescent="0.2">
      <c r="A270" s="89">
        <v>437</v>
      </c>
      <c r="B270" s="89">
        <v>437035285</v>
      </c>
      <c r="C270" s="90" t="s">
        <v>509</v>
      </c>
      <c r="D270" s="89">
        <v>35</v>
      </c>
      <c r="E270" s="90" t="s">
        <v>67</v>
      </c>
      <c r="F270" s="89">
        <v>285</v>
      </c>
      <c r="G270" s="90" t="s">
        <v>317</v>
      </c>
      <c r="H270" s="91">
        <v>0.46</v>
      </c>
      <c r="I270" s="92"/>
      <c r="J270" s="93">
        <v>11688.430466808875</v>
      </c>
      <c r="K270" s="94">
        <v>3312</v>
      </c>
      <c r="L270" s="94">
        <v>0</v>
      </c>
      <c r="M270" s="94">
        <v>937.65</v>
      </c>
      <c r="N270" s="95">
        <f t="shared" si="4"/>
        <v>15938.080466808875</v>
      </c>
    </row>
    <row r="271" spans="1:14" s="79" customFormat="1" ht="12" x14ac:dyDescent="0.2">
      <c r="A271" s="89">
        <v>438</v>
      </c>
      <c r="B271" s="89">
        <v>438035035</v>
      </c>
      <c r="C271" s="90" t="s">
        <v>510</v>
      </c>
      <c r="D271" s="89">
        <v>35</v>
      </c>
      <c r="E271" s="90" t="s">
        <v>67</v>
      </c>
      <c r="F271" s="89">
        <v>35</v>
      </c>
      <c r="G271" s="90" t="s">
        <v>67</v>
      </c>
      <c r="H271" s="91">
        <v>329.87</v>
      </c>
      <c r="I271" s="92"/>
      <c r="J271" s="93">
        <v>13694</v>
      </c>
      <c r="K271" s="94">
        <v>4669</v>
      </c>
      <c r="L271" s="94">
        <v>10.188862279079638</v>
      </c>
      <c r="M271" s="94">
        <v>937.65</v>
      </c>
      <c r="N271" s="95">
        <f t="shared" si="4"/>
        <v>19310.838862279081</v>
      </c>
    </row>
    <row r="272" spans="1:14" s="79" customFormat="1" ht="12" x14ac:dyDescent="0.2">
      <c r="A272" s="89">
        <v>438</v>
      </c>
      <c r="B272" s="89">
        <v>438035057</v>
      </c>
      <c r="C272" s="90" t="s">
        <v>510</v>
      </c>
      <c r="D272" s="89">
        <v>35</v>
      </c>
      <c r="E272" s="90" t="s">
        <v>67</v>
      </c>
      <c r="F272" s="89">
        <v>57</v>
      </c>
      <c r="G272" s="90" t="s">
        <v>89</v>
      </c>
      <c r="H272" s="91">
        <v>2</v>
      </c>
      <c r="I272" s="92"/>
      <c r="J272" s="93">
        <v>10494</v>
      </c>
      <c r="K272" s="94">
        <v>281</v>
      </c>
      <c r="L272" s="94">
        <v>0</v>
      </c>
      <c r="M272" s="94">
        <v>937.65</v>
      </c>
      <c r="N272" s="95">
        <f t="shared" si="4"/>
        <v>11712.65</v>
      </c>
    </row>
    <row r="273" spans="1:14" s="79" customFormat="1" ht="12" x14ac:dyDescent="0.2">
      <c r="A273" s="89">
        <v>438</v>
      </c>
      <c r="B273" s="89">
        <v>438035244</v>
      </c>
      <c r="C273" s="90" t="s">
        <v>510</v>
      </c>
      <c r="D273" s="89">
        <v>35</v>
      </c>
      <c r="E273" s="90" t="s">
        <v>67</v>
      </c>
      <c r="F273" s="89">
        <v>244</v>
      </c>
      <c r="G273" s="90" t="s">
        <v>276</v>
      </c>
      <c r="H273" s="91">
        <v>6.04</v>
      </c>
      <c r="I273" s="92"/>
      <c r="J273" s="93">
        <v>11110</v>
      </c>
      <c r="K273" s="94">
        <v>4006</v>
      </c>
      <c r="L273" s="94">
        <v>0</v>
      </c>
      <c r="M273" s="94">
        <v>937.65</v>
      </c>
      <c r="N273" s="95">
        <f t="shared" si="4"/>
        <v>16053.65</v>
      </c>
    </row>
    <row r="274" spans="1:14" s="79" customFormat="1" ht="12" x14ac:dyDescent="0.2">
      <c r="A274" s="89">
        <v>438</v>
      </c>
      <c r="B274" s="89">
        <v>438035336</v>
      </c>
      <c r="C274" s="90" t="s">
        <v>510</v>
      </c>
      <c r="D274" s="89">
        <v>35</v>
      </c>
      <c r="E274" s="90" t="s">
        <v>67</v>
      </c>
      <c r="F274" s="89">
        <v>336</v>
      </c>
      <c r="G274" s="90" t="s">
        <v>368</v>
      </c>
      <c r="H274" s="91">
        <v>2</v>
      </c>
      <c r="I274" s="92"/>
      <c r="J274" s="93">
        <v>12033.357723379762</v>
      </c>
      <c r="K274" s="94">
        <v>2611</v>
      </c>
      <c r="L274" s="94">
        <v>0</v>
      </c>
      <c r="M274" s="94">
        <v>937.65</v>
      </c>
      <c r="N274" s="95">
        <f t="shared" si="4"/>
        <v>15582.007723379762</v>
      </c>
    </row>
    <row r="275" spans="1:14" s="79" customFormat="1" ht="12" x14ac:dyDescent="0.2">
      <c r="A275" s="89">
        <v>439</v>
      </c>
      <c r="B275" s="89">
        <v>439035035</v>
      </c>
      <c r="C275" s="90" t="s">
        <v>511</v>
      </c>
      <c r="D275" s="89">
        <v>35</v>
      </c>
      <c r="E275" s="90" t="s">
        <v>67</v>
      </c>
      <c r="F275" s="89">
        <v>35</v>
      </c>
      <c r="G275" s="90" t="s">
        <v>67</v>
      </c>
      <c r="H275" s="91">
        <v>444.41</v>
      </c>
      <c r="I275" s="92"/>
      <c r="J275" s="93">
        <v>12804</v>
      </c>
      <c r="K275" s="94">
        <v>4366</v>
      </c>
      <c r="L275" s="94">
        <v>0</v>
      </c>
      <c r="M275" s="94">
        <v>937.65</v>
      </c>
      <c r="N275" s="95">
        <f t="shared" si="4"/>
        <v>18107.650000000001</v>
      </c>
    </row>
    <row r="276" spans="1:14" s="79" customFormat="1" ht="12" x14ac:dyDescent="0.2">
      <c r="A276" s="89">
        <v>439</v>
      </c>
      <c r="B276" s="89">
        <v>439035044</v>
      </c>
      <c r="C276" s="90" t="s">
        <v>511</v>
      </c>
      <c r="D276" s="89">
        <v>35</v>
      </c>
      <c r="E276" s="90" t="s">
        <v>67</v>
      </c>
      <c r="F276" s="89">
        <v>44</v>
      </c>
      <c r="G276" s="90" t="s">
        <v>76</v>
      </c>
      <c r="H276" s="91">
        <v>2.1</v>
      </c>
      <c r="I276" s="92"/>
      <c r="J276" s="93">
        <v>13120.546869664635</v>
      </c>
      <c r="K276" s="94">
        <v>0</v>
      </c>
      <c r="L276" s="94">
        <v>0</v>
      </c>
      <c r="M276" s="94">
        <v>937.65</v>
      </c>
      <c r="N276" s="95">
        <f t="shared" si="4"/>
        <v>14058.196869664635</v>
      </c>
    </row>
    <row r="277" spans="1:14" s="79" customFormat="1" ht="12" x14ac:dyDescent="0.2">
      <c r="A277" s="89">
        <v>439</v>
      </c>
      <c r="B277" s="89">
        <v>439035046</v>
      </c>
      <c r="C277" s="90" t="s">
        <v>511</v>
      </c>
      <c r="D277" s="89">
        <v>35</v>
      </c>
      <c r="E277" s="90" t="s">
        <v>67</v>
      </c>
      <c r="F277" s="89">
        <v>46</v>
      </c>
      <c r="G277" s="90" t="s">
        <v>78</v>
      </c>
      <c r="H277" s="91">
        <v>0.53</v>
      </c>
      <c r="I277" s="92"/>
      <c r="J277" s="93">
        <v>10758.161659638534</v>
      </c>
      <c r="K277" s="94">
        <v>8506</v>
      </c>
      <c r="L277" s="94">
        <v>0</v>
      </c>
      <c r="M277" s="94">
        <v>937.65</v>
      </c>
      <c r="N277" s="95">
        <f t="shared" si="4"/>
        <v>20201.811659638537</v>
      </c>
    </row>
    <row r="278" spans="1:14" s="79" customFormat="1" ht="12" x14ac:dyDescent="0.2">
      <c r="A278" s="89">
        <v>439</v>
      </c>
      <c r="B278" s="89">
        <v>439035073</v>
      </c>
      <c r="C278" s="90" t="s">
        <v>511</v>
      </c>
      <c r="D278" s="89">
        <v>35</v>
      </c>
      <c r="E278" s="90" t="s">
        <v>67</v>
      </c>
      <c r="F278" s="89">
        <v>73</v>
      </c>
      <c r="G278" s="90" t="s">
        <v>105</v>
      </c>
      <c r="H278" s="91">
        <v>2</v>
      </c>
      <c r="I278" s="92"/>
      <c r="J278" s="93">
        <v>11312.126870607293</v>
      </c>
      <c r="K278" s="94">
        <v>7390</v>
      </c>
      <c r="L278" s="94">
        <v>0</v>
      </c>
      <c r="M278" s="94">
        <v>937.65</v>
      </c>
      <c r="N278" s="95">
        <f t="shared" si="4"/>
        <v>19639.776870607297</v>
      </c>
    </row>
    <row r="279" spans="1:14" s="79" customFormat="1" ht="12" x14ac:dyDescent="0.2">
      <c r="A279" s="89">
        <v>439</v>
      </c>
      <c r="B279" s="89">
        <v>439035133</v>
      </c>
      <c r="C279" s="90" t="s">
        <v>511</v>
      </c>
      <c r="D279" s="89">
        <v>35</v>
      </c>
      <c r="E279" s="90" t="s">
        <v>67</v>
      </c>
      <c r="F279" s="89">
        <v>133</v>
      </c>
      <c r="G279" s="90" t="s">
        <v>165</v>
      </c>
      <c r="H279" s="91">
        <v>1.94</v>
      </c>
      <c r="I279" s="92"/>
      <c r="J279" s="93">
        <v>6824</v>
      </c>
      <c r="K279" s="94">
        <v>1349</v>
      </c>
      <c r="L279" s="94">
        <v>0</v>
      </c>
      <c r="M279" s="94">
        <v>937.65</v>
      </c>
      <c r="N279" s="95">
        <f t="shared" si="4"/>
        <v>9110.65</v>
      </c>
    </row>
    <row r="280" spans="1:14" s="79" customFormat="1" ht="12" x14ac:dyDescent="0.2">
      <c r="A280" s="89">
        <v>439</v>
      </c>
      <c r="B280" s="89">
        <v>439035165</v>
      </c>
      <c r="C280" s="90" t="s">
        <v>511</v>
      </c>
      <c r="D280" s="89">
        <v>35</v>
      </c>
      <c r="E280" s="90" t="s">
        <v>67</v>
      </c>
      <c r="F280" s="89">
        <v>165</v>
      </c>
      <c r="G280" s="90" t="s">
        <v>197</v>
      </c>
      <c r="H280" s="91">
        <v>0.83</v>
      </c>
      <c r="I280" s="92"/>
      <c r="J280" s="93">
        <v>12758.148772361686</v>
      </c>
      <c r="K280" s="94">
        <v>231</v>
      </c>
      <c r="L280" s="94">
        <v>0</v>
      </c>
      <c r="M280" s="94">
        <v>937.65</v>
      </c>
      <c r="N280" s="95">
        <f t="shared" si="4"/>
        <v>13926.798772361686</v>
      </c>
    </row>
    <row r="281" spans="1:14" s="79" customFormat="1" ht="12" x14ac:dyDescent="0.2">
      <c r="A281" s="89">
        <v>439</v>
      </c>
      <c r="B281" s="89">
        <v>439035244</v>
      </c>
      <c r="C281" s="90" t="s">
        <v>511</v>
      </c>
      <c r="D281" s="89">
        <v>35</v>
      </c>
      <c r="E281" s="90" t="s">
        <v>67</v>
      </c>
      <c r="F281" s="89">
        <v>244</v>
      </c>
      <c r="G281" s="90" t="s">
        <v>276</v>
      </c>
      <c r="H281" s="91">
        <v>1</v>
      </c>
      <c r="I281" s="92"/>
      <c r="J281" s="93">
        <v>11904</v>
      </c>
      <c r="K281" s="94">
        <v>4293</v>
      </c>
      <c r="L281" s="94">
        <v>0</v>
      </c>
      <c r="M281" s="94">
        <v>937.65</v>
      </c>
      <c r="N281" s="95">
        <f t="shared" si="4"/>
        <v>17134.650000000001</v>
      </c>
    </row>
    <row r="282" spans="1:14" s="79" customFormat="1" ht="12" x14ac:dyDescent="0.2">
      <c r="A282" s="89">
        <v>440</v>
      </c>
      <c r="B282" s="89">
        <v>440149128</v>
      </c>
      <c r="C282" s="90" t="s">
        <v>512</v>
      </c>
      <c r="D282" s="89">
        <v>149</v>
      </c>
      <c r="E282" s="90" t="s">
        <v>181</v>
      </c>
      <c r="F282" s="89">
        <v>128</v>
      </c>
      <c r="G282" s="90" t="s">
        <v>160</v>
      </c>
      <c r="H282" s="91">
        <v>3</v>
      </c>
      <c r="I282" s="92"/>
      <c r="J282" s="93">
        <v>12196.58468970729</v>
      </c>
      <c r="K282" s="94">
        <v>871</v>
      </c>
      <c r="L282" s="94">
        <v>0</v>
      </c>
      <c r="M282" s="94">
        <v>937.65</v>
      </c>
      <c r="N282" s="95">
        <f t="shared" si="4"/>
        <v>14005.234689707289</v>
      </c>
    </row>
    <row r="283" spans="1:14" s="79" customFormat="1" ht="12" x14ac:dyDescent="0.2">
      <c r="A283" s="89">
        <v>440</v>
      </c>
      <c r="B283" s="89">
        <v>440149149</v>
      </c>
      <c r="C283" s="90" t="s">
        <v>512</v>
      </c>
      <c r="D283" s="89">
        <v>149</v>
      </c>
      <c r="E283" s="90" t="s">
        <v>181</v>
      </c>
      <c r="F283" s="89">
        <v>149</v>
      </c>
      <c r="G283" s="90" t="s">
        <v>181</v>
      </c>
      <c r="H283" s="91">
        <v>368.8</v>
      </c>
      <c r="I283" s="92"/>
      <c r="J283" s="93">
        <v>12524</v>
      </c>
      <c r="K283" s="94">
        <v>0</v>
      </c>
      <c r="L283" s="94">
        <v>469.0238611713666</v>
      </c>
      <c r="M283" s="94">
        <v>937.65</v>
      </c>
      <c r="N283" s="95">
        <f t="shared" si="4"/>
        <v>13930.673861171366</v>
      </c>
    </row>
    <row r="284" spans="1:14" s="79" customFormat="1" ht="12" x14ac:dyDescent="0.2">
      <c r="A284" s="89">
        <v>440</v>
      </c>
      <c r="B284" s="89">
        <v>440149160</v>
      </c>
      <c r="C284" s="90" t="s">
        <v>512</v>
      </c>
      <c r="D284" s="89">
        <v>149</v>
      </c>
      <c r="E284" s="90" t="s">
        <v>181</v>
      </c>
      <c r="F284" s="89">
        <v>160</v>
      </c>
      <c r="G284" s="90" t="s">
        <v>192</v>
      </c>
      <c r="H284" s="91">
        <v>2</v>
      </c>
      <c r="I284" s="92"/>
      <c r="J284" s="93">
        <v>15755</v>
      </c>
      <c r="K284" s="94">
        <v>38</v>
      </c>
      <c r="L284" s="94">
        <v>0</v>
      </c>
      <c r="M284" s="94">
        <v>937.65</v>
      </c>
      <c r="N284" s="95">
        <f t="shared" si="4"/>
        <v>16730.650000000001</v>
      </c>
    </row>
    <row r="285" spans="1:14" s="79" customFormat="1" ht="12" x14ac:dyDescent="0.2">
      <c r="A285" s="89">
        <v>440</v>
      </c>
      <c r="B285" s="89">
        <v>440149181</v>
      </c>
      <c r="C285" s="90" t="s">
        <v>512</v>
      </c>
      <c r="D285" s="89">
        <v>149</v>
      </c>
      <c r="E285" s="90" t="s">
        <v>181</v>
      </c>
      <c r="F285" s="89">
        <v>181</v>
      </c>
      <c r="G285" s="90" t="s">
        <v>213</v>
      </c>
      <c r="H285" s="91">
        <v>24</v>
      </c>
      <c r="I285" s="92"/>
      <c r="J285" s="93">
        <v>11019</v>
      </c>
      <c r="K285" s="94">
        <v>524</v>
      </c>
      <c r="L285" s="94">
        <v>0</v>
      </c>
      <c r="M285" s="94">
        <v>937.65</v>
      </c>
      <c r="N285" s="95">
        <f t="shared" si="4"/>
        <v>12480.65</v>
      </c>
    </row>
    <row r="286" spans="1:14" s="79" customFormat="1" ht="12" x14ac:dyDescent="0.2">
      <c r="A286" s="89">
        <v>440</v>
      </c>
      <c r="B286" s="89">
        <v>440149211</v>
      </c>
      <c r="C286" s="90" t="s">
        <v>512</v>
      </c>
      <c r="D286" s="89">
        <v>149</v>
      </c>
      <c r="E286" s="90" t="s">
        <v>181</v>
      </c>
      <c r="F286" s="89">
        <v>211</v>
      </c>
      <c r="G286" s="90" t="s">
        <v>243</v>
      </c>
      <c r="H286" s="91">
        <v>1</v>
      </c>
      <c r="I286" s="92"/>
      <c r="J286" s="93">
        <v>11399</v>
      </c>
      <c r="K286" s="94">
        <v>2145</v>
      </c>
      <c r="L286" s="94">
        <v>0</v>
      </c>
      <c r="M286" s="94">
        <v>937.65</v>
      </c>
      <c r="N286" s="95">
        <f t="shared" si="4"/>
        <v>14481.65</v>
      </c>
    </row>
    <row r="287" spans="1:14" s="79" customFormat="1" ht="12" x14ac:dyDescent="0.2">
      <c r="A287" s="89">
        <v>440</v>
      </c>
      <c r="B287" s="89">
        <v>440149745</v>
      </c>
      <c r="C287" s="90" t="s">
        <v>512</v>
      </c>
      <c r="D287" s="89">
        <v>149</v>
      </c>
      <c r="E287" s="90" t="s">
        <v>181</v>
      </c>
      <c r="F287" s="89">
        <v>745</v>
      </c>
      <c r="G287" s="90" t="s">
        <v>429</v>
      </c>
      <c r="H287" s="91">
        <v>1</v>
      </c>
      <c r="I287" s="92"/>
      <c r="J287" s="93">
        <v>10309.661909230215</v>
      </c>
      <c r="K287" s="94">
        <v>4595</v>
      </c>
      <c r="L287" s="94">
        <v>0</v>
      </c>
      <c r="M287" s="94">
        <v>937.65</v>
      </c>
      <c r="N287" s="95">
        <f t="shared" si="4"/>
        <v>15842.311909230215</v>
      </c>
    </row>
    <row r="288" spans="1:14" s="79" customFormat="1" ht="12" x14ac:dyDescent="0.2">
      <c r="A288" s="89">
        <v>441</v>
      </c>
      <c r="B288" s="89">
        <v>441281005</v>
      </c>
      <c r="C288" s="90" t="s">
        <v>513</v>
      </c>
      <c r="D288" s="89">
        <v>281</v>
      </c>
      <c r="E288" s="90" t="s">
        <v>313</v>
      </c>
      <c r="F288" s="89">
        <v>5</v>
      </c>
      <c r="G288" s="90" t="s">
        <v>37</v>
      </c>
      <c r="H288" s="91">
        <v>1</v>
      </c>
      <c r="I288" s="92"/>
      <c r="J288" s="93">
        <v>13640</v>
      </c>
      <c r="K288" s="94">
        <v>5950</v>
      </c>
      <c r="L288" s="94">
        <v>0</v>
      </c>
      <c r="M288" s="94">
        <v>937.65</v>
      </c>
      <c r="N288" s="95">
        <f t="shared" si="4"/>
        <v>20527.650000000001</v>
      </c>
    </row>
    <row r="289" spans="1:14" s="79" customFormat="1" ht="12" x14ac:dyDescent="0.2">
      <c r="A289" s="89">
        <v>441</v>
      </c>
      <c r="B289" s="89">
        <v>441281061</v>
      </c>
      <c r="C289" s="90" t="s">
        <v>513</v>
      </c>
      <c r="D289" s="89">
        <v>281</v>
      </c>
      <c r="E289" s="90" t="s">
        <v>313</v>
      </c>
      <c r="F289" s="89">
        <v>61</v>
      </c>
      <c r="G289" s="90" t="s">
        <v>93</v>
      </c>
      <c r="H289" s="91">
        <v>4.29</v>
      </c>
      <c r="I289" s="92"/>
      <c r="J289" s="93">
        <v>9839</v>
      </c>
      <c r="K289" s="94">
        <v>451</v>
      </c>
      <c r="L289" s="94">
        <v>0</v>
      </c>
      <c r="M289" s="94">
        <v>937.65</v>
      </c>
      <c r="N289" s="95">
        <f t="shared" si="4"/>
        <v>11227.65</v>
      </c>
    </row>
    <row r="290" spans="1:14" s="79" customFormat="1" ht="12" x14ac:dyDescent="0.2">
      <c r="A290" s="89">
        <v>441</v>
      </c>
      <c r="B290" s="89">
        <v>441281087</v>
      </c>
      <c r="C290" s="90" t="s">
        <v>513</v>
      </c>
      <c r="D290" s="89">
        <v>281</v>
      </c>
      <c r="E290" s="90" t="s">
        <v>313</v>
      </c>
      <c r="F290" s="89">
        <v>87</v>
      </c>
      <c r="G290" s="90" t="s">
        <v>119</v>
      </c>
      <c r="H290" s="91">
        <v>2</v>
      </c>
      <c r="I290" s="92"/>
      <c r="J290" s="93">
        <v>10820</v>
      </c>
      <c r="K290" s="94">
        <v>3672</v>
      </c>
      <c r="L290" s="94">
        <v>0</v>
      </c>
      <c r="M290" s="94">
        <v>937.65</v>
      </c>
      <c r="N290" s="95">
        <f t="shared" si="4"/>
        <v>15429.65</v>
      </c>
    </row>
    <row r="291" spans="1:14" s="79" customFormat="1" ht="12" x14ac:dyDescent="0.2">
      <c r="A291" s="89">
        <v>441</v>
      </c>
      <c r="B291" s="89">
        <v>441281137</v>
      </c>
      <c r="C291" s="90" t="s">
        <v>513</v>
      </c>
      <c r="D291" s="89">
        <v>281</v>
      </c>
      <c r="E291" s="90" t="s">
        <v>313</v>
      </c>
      <c r="F291" s="89">
        <v>137</v>
      </c>
      <c r="G291" s="90" t="s">
        <v>169</v>
      </c>
      <c r="H291" s="91">
        <v>2</v>
      </c>
      <c r="I291" s="92"/>
      <c r="J291" s="93">
        <v>13645</v>
      </c>
      <c r="K291" s="94">
        <v>0</v>
      </c>
      <c r="L291" s="94">
        <v>0</v>
      </c>
      <c r="M291" s="94">
        <v>937.65</v>
      </c>
      <c r="N291" s="95">
        <f t="shared" si="4"/>
        <v>14582.65</v>
      </c>
    </row>
    <row r="292" spans="1:14" s="79" customFormat="1" ht="12" x14ac:dyDescent="0.2">
      <c r="A292" s="89">
        <v>441</v>
      </c>
      <c r="B292" s="89">
        <v>441281159</v>
      </c>
      <c r="C292" s="90" t="s">
        <v>513</v>
      </c>
      <c r="D292" s="89">
        <v>281</v>
      </c>
      <c r="E292" s="90" t="s">
        <v>313</v>
      </c>
      <c r="F292" s="89">
        <v>159</v>
      </c>
      <c r="G292" s="90" t="s">
        <v>191</v>
      </c>
      <c r="H292" s="91">
        <v>2.5</v>
      </c>
      <c r="I292" s="92"/>
      <c r="J292" s="93">
        <v>11965</v>
      </c>
      <c r="K292" s="94">
        <v>5253</v>
      </c>
      <c r="L292" s="94">
        <v>0</v>
      </c>
      <c r="M292" s="94">
        <v>937.65</v>
      </c>
      <c r="N292" s="95">
        <f t="shared" si="4"/>
        <v>18155.650000000001</v>
      </c>
    </row>
    <row r="293" spans="1:14" s="79" customFormat="1" ht="12" x14ac:dyDescent="0.2">
      <c r="A293" s="89">
        <v>441</v>
      </c>
      <c r="B293" s="89">
        <v>441281161</v>
      </c>
      <c r="C293" s="90" t="s">
        <v>513</v>
      </c>
      <c r="D293" s="89">
        <v>281</v>
      </c>
      <c r="E293" s="90" t="s">
        <v>313</v>
      </c>
      <c r="F293" s="89">
        <v>161</v>
      </c>
      <c r="G293" s="90" t="s">
        <v>193</v>
      </c>
      <c r="H293" s="91">
        <v>5.26</v>
      </c>
      <c r="I293" s="92"/>
      <c r="J293" s="93">
        <v>12070</v>
      </c>
      <c r="K293" s="94">
        <v>4747</v>
      </c>
      <c r="L293" s="94">
        <v>0</v>
      </c>
      <c r="M293" s="94">
        <v>937.65</v>
      </c>
      <c r="N293" s="95">
        <f t="shared" si="4"/>
        <v>17754.650000000001</v>
      </c>
    </row>
    <row r="294" spans="1:14" s="79" customFormat="1" ht="12" x14ac:dyDescent="0.2">
      <c r="A294" s="89">
        <v>441</v>
      </c>
      <c r="B294" s="89">
        <v>441281191</v>
      </c>
      <c r="C294" s="90" t="s">
        <v>513</v>
      </c>
      <c r="D294" s="89">
        <v>281</v>
      </c>
      <c r="E294" s="90" t="s">
        <v>313</v>
      </c>
      <c r="F294" s="89">
        <v>191</v>
      </c>
      <c r="G294" s="90" t="s">
        <v>223</v>
      </c>
      <c r="H294" s="91">
        <v>2</v>
      </c>
      <c r="I294" s="92"/>
      <c r="J294" s="93">
        <v>11061.025351431414</v>
      </c>
      <c r="K294" s="94">
        <v>3422</v>
      </c>
      <c r="L294" s="94">
        <v>0</v>
      </c>
      <c r="M294" s="94">
        <v>937.65</v>
      </c>
      <c r="N294" s="95">
        <f t="shared" si="4"/>
        <v>15420.675351431413</v>
      </c>
    </row>
    <row r="295" spans="1:14" s="79" customFormat="1" ht="12" x14ac:dyDescent="0.2">
      <c r="A295" s="89">
        <v>441</v>
      </c>
      <c r="B295" s="89">
        <v>441281227</v>
      </c>
      <c r="C295" s="90" t="s">
        <v>513</v>
      </c>
      <c r="D295" s="89">
        <v>281</v>
      </c>
      <c r="E295" s="90" t="s">
        <v>313</v>
      </c>
      <c r="F295" s="89">
        <v>227</v>
      </c>
      <c r="G295" s="90" t="s">
        <v>259</v>
      </c>
      <c r="H295" s="91">
        <v>2</v>
      </c>
      <c r="I295" s="92"/>
      <c r="J295" s="93">
        <v>11015</v>
      </c>
      <c r="K295" s="94">
        <v>3220</v>
      </c>
      <c r="L295" s="94">
        <v>0</v>
      </c>
      <c r="M295" s="94">
        <v>937.65</v>
      </c>
      <c r="N295" s="95">
        <f t="shared" si="4"/>
        <v>15172.65</v>
      </c>
    </row>
    <row r="296" spans="1:14" s="79" customFormat="1" ht="12" x14ac:dyDescent="0.2">
      <c r="A296" s="89">
        <v>441</v>
      </c>
      <c r="B296" s="89">
        <v>441281281</v>
      </c>
      <c r="C296" s="90" t="s">
        <v>513</v>
      </c>
      <c r="D296" s="89">
        <v>281</v>
      </c>
      <c r="E296" s="90" t="s">
        <v>313</v>
      </c>
      <c r="F296" s="89">
        <v>281</v>
      </c>
      <c r="G296" s="90" t="s">
        <v>313</v>
      </c>
      <c r="H296" s="91">
        <v>1547.22</v>
      </c>
      <c r="I296" s="92"/>
      <c r="J296" s="93">
        <v>11588</v>
      </c>
      <c r="K296" s="94">
        <v>0</v>
      </c>
      <c r="L296" s="94">
        <v>0</v>
      </c>
      <c r="M296" s="94">
        <v>937.65</v>
      </c>
      <c r="N296" s="95">
        <f t="shared" si="4"/>
        <v>12525.65</v>
      </c>
    </row>
    <row r="297" spans="1:14" s="79" customFormat="1" ht="12" x14ac:dyDescent="0.2">
      <c r="A297" s="89">
        <v>441</v>
      </c>
      <c r="B297" s="89">
        <v>441281332</v>
      </c>
      <c r="C297" s="90" t="s">
        <v>513</v>
      </c>
      <c r="D297" s="89">
        <v>281</v>
      </c>
      <c r="E297" s="90" t="s">
        <v>313</v>
      </c>
      <c r="F297" s="89">
        <v>332</v>
      </c>
      <c r="G297" s="90" t="s">
        <v>364</v>
      </c>
      <c r="H297" s="91">
        <v>1</v>
      </c>
      <c r="I297" s="92"/>
      <c r="J297" s="93">
        <v>8785</v>
      </c>
      <c r="K297" s="94">
        <v>543</v>
      </c>
      <c r="L297" s="94">
        <v>0</v>
      </c>
      <c r="M297" s="94">
        <v>937.65</v>
      </c>
      <c r="N297" s="95">
        <f t="shared" si="4"/>
        <v>10265.65</v>
      </c>
    </row>
    <row r="298" spans="1:14" s="79" customFormat="1" ht="12" x14ac:dyDescent="0.2">
      <c r="A298" s="89">
        <v>441</v>
      </c>
      <c r="B298" s="89">
        <v>441281680</v>
      </c>
      <c r="C298" s="90" t="s">
        <v>513</v>
      </c>
      <c r="D298" s="89">
        <v>281</v>
      </c>
      <c r="E298" s="90" t="s">
        <v>313</v>
      </c>
      <c r="F298" s="89">
        <v>680</v>
      </c>
      <c r="G298" s="90" t="s">
        <v>411</v>
      </c>
      <c r="H298" s="91">
        <v>1.77</v>
      </c>
      <c r="I298" s="92"/>
      <c r="J298" s="93">
        <v>11418</v>
      </c>
      <c r="K298" s="94">
        <v>3822</v>
      </c>
      <c r="L298" s="94">
        <v>0</v>
      </c>
      <c r="M298" s="94">
        <v>937.65</v>
      </c>
      <c r="N298" s="95">
        <f t="shared" si="4"/>
        <v>16177.65</v>
      </c>
    </row>
    <row r="299" spans="1:14" s="79" customFormat="1" ht="12" x14ac:dyDescent="0.2">
      <c r="A299" s="89">
        <v>444</v>
      </c>
      <c r="B299" s="89">
        <v>444035001</v>
      </c>
      <c r="C299" s="90" t="s">
        <v>514</v>
      </c>
      <c r="D299" s="89">
        <v>35</v>
      </c>
      <c r="E299" s="90" t="s">
        <v>67</v>
      </c>
      <c r="F299" s="89">
        <v>1</v>
      </c>
      <c r="G299" s="90" t="s">
        <v>33</v>
      </c>
      <c r="H299" s="91">
        <v>1</v>
      </c>
      <c r="I299" s="92"/>
      <c r="J299" s="93">
        <v>9361</v>
      </c>
      <c r="K299" s="94">
        <v>1676</v>
      </c>
      <c r="L299" s="94">
        <v>0</v>
      </c>
      <c r="M299" s="94">
        <v>937.65</v>
      </c>
      <c r="N299" s="95">
        <f t="shared" si="4"/>
        <v>11974.65</v>
      </c>
    </row>
    <row r="300" spans="1:14" s="79" customFormat="1" ht="12" x14ac:dyDescent="0.2">
      <c r="A300" s="89">
        <v>444</v>
      </c>
      <c r="B300" s="89">
        <v>444035035</v>
      </c>
      <c r="C300" s="90" t="s">
        <v>514</v>
      </c>
      <c r="D300" s="89">
        <v>35</v>
      </c>
      <c r="E300" s="90" t="s">
        <v>67</v>
      </c>
      <c r="F300" s="89">
        <v>35</v>
      </c>
      <c r="G300" s="90" t="s">
        <v>67</v>
      </c>
      <c r="H300" s="91">
        <v>689.81</v>
      </c>
      <c r="I300" s="92"/>
      <c r="J300" s="93">
        <v>12447</v>
      </c>
      <c r="K300" s="94">
        <v>4244</v>
      </c>
      <c r="L300" s="94">
        <v>0</v>
      </c>
      <c r="M300" s="94">
        <v>937.65</v>
      </c>
      <c r="N300" s="95">
        <f t="shared" si="4"/>
        <v>17628.650000000001</v>
      </c>
    </row>
    <row r="301" spans="1:14" s="79" customFormat="1" ht="12" x14ac:dyDescent="0.2">
      <c r="A301" s="89">
        <v>444</v>
      </c>
      <c r="B301" s="89">
        <v>444035044</v>
      </c>
      <c r="C301" s="90" t="s">
        <v>514</v>
      </c>
      <c r="D301" s="89">
        <v>35</v>
      </c>
      <c r="E301" s="90" t="s">
        <v>67</v>
      </c>
      <c r="F301" s="89">
        <v>44</v>
      </c>
      <c r="G301" s="90" t="s">
        <v>76</v>
      </c>
      <c r="H301" s="91">
        <v>2.06</v>
      </c>
      <c r="I301" s="92"/>
      <c r="J301" s="93">
        <v>9361</v>
      </c>
      <c r="K301" s="94">
        <v>0</v>
      </c>
      <c r="L301" s="94">
        <v>0</v>
      </c>
      <c r="M301" s="94">
        <v>937.65</v>
      </c>
      <c r="N301" s="95">
        <f t="shared" si="4"/>
        <v>10298.65</v>
      </c>
    </row>
    <row r="302" spans="1:14" s="79" customFormat="1" ht="12" x14ac:dyDescent="0.2">
      <c r="A302" s="89">
        <v>444</v>
      </c>
      <c r="B302" s="89">
        <v>444035046</v>
      </c>
      <c r="C302" s="90" t="s">
        <v>514</v>
      </c>
      <c r="D302" s="89">
        <v>35</v>
      </c>
      <c r="E302" s="90" t="s">
        <v>67</v>
      </c>
      <c r="F302" s="89">
        <v>46</v>
      </c>
      <c r="G302" s="90" t="s">
        <v>78</v>
      </c>
      <c r="H302" s="91">
        <v>0.01</v>
      </c>
      <c r="I302" s="92"/>
      <c r="J302" s="93">
        <v>10758.161659638534</v>
      </c>
      <c r="K302" s="94">
        <v>8506</v>
      </c>
      <c r="L302" s="94">
        <v>0</v>
      </c>
      <c r="M302" s="94">
        <v>937.65</v>
      </c>
      <c r="N302" s="95">
        <f t="shared" si="4"/>
        <v>20201.811659638537</v>
      </c>
    </row>
    <row r="303" spans="1:14" s="79" customFormat="1" ht="12" x14ac:dyDescent="0.2">
      <c r="A303" s="89">
        <v>444</v>
      </c>
      <c r="B303" s="89">
        <v>444035133</v>
      </c>
      <c r="C303" s="90" t="s">
        <v>514</v>
      </c>
      <c r="D303" s="89">
        <v>35</v>
      </c>
      <c r="E303" s="90" t="s">
        <v>67</v>
      </c>
      <c r="F303" s="89">
        <v>133</v>
      </c>
      <c r="G303" s="90" t="s">
        <v>165</v>
      </c>
      <c r="H303" s="91">
        <v>1.98</v>
      </c>
      <c r="I303" s="92"/>
      <c r="J303" s="93">
        <v>11801.284612904081</v>
      </c>
      <c r="K303" s="94">
        <v>2334</v>
      </c>
      <c r="L303" s="94">
        <v>0</v>
      </c>
      <c r="M303" s="94">
        <v>937.65</v>
      </c>
      <c r="N303" s="95">
        <f t="shared" si="4"/>
        <v>15072.93461290408</v>
      </c>
    </row>
    <row r="304" spans="1:14" s="79" customFormat="1" ht="12" x14ac:dyDescent="0.2">
      <c r="A304" s="89">
        <v>444</v>
      </c>
      <c r="B304" s="89">
        <v>444035189</v>
      </c>
      <c r="C304" s="90" t="s">
        <v>514</v>
      </c>
      <c r="D304" s="89">
        <v>35</v>
      </c>
      <c r="E304" s="90" t="s">
        <v>67</v>
      </c>
      <c r="F304" s="89">
        <v>189</v>
      </c>
      <c r="G304" s="90" t="s">
        <v>221</v>
      </c>
      <c r="H304" s="91">
        <v>1.52</v>
      </c>
      <c r="I304" s="92"/>
      <c r="J304" s="93">
        <v>10532.136865623679</v>
      </c>
      <c r="K304" s="94">
        <v>3906</v>
      </c>
      <c r="L304" s="94">
        <v>0</v>
      </c>
      <c r="M304" s="94">
        <v>937.65</v>
      </c>
      <c r="N304" s="95">
        <f t="shared" si="4"/>
        <v>15375.786865623679</v>
      </c>
    </row>
    <row r="305" spans="1:14" s="79" customFormat="1" ht="12" x14ac:dyDescent="0.2">
      <c r="A305" s="89">
        <v>444</v>
      </c>
      <c r="B305" s="89">
        <v>444035220</v>
      </c>
      <c r="C305" s="90" t="s">
        <v>514</v>
      </c>
      <c r="D305" s="89">
        <v>35</v>
      </c>
      <c r="E305" s="90" t="s">
        <v>67</v>
      </c>
      <c r="F305" s="89">
        <v>220</v>
      </c>
      <c r="G305" s="90" t="s">
        <v>252</v>
      </c>
      <c r="H305" s="91">
        <v>1</v>
      </c>
      <c r="I305" s="92"/>
      <c r="J305" s="93">
        <v>7774</v>
      </c>
      <c r="K305" s="94">
        <v>3333</v>
      </c>
      <c r="L305" s="94">
        <v>0</v>
      </c>
      <c r="M305" s="94">
        <v>937.65</v>
      </c>
      <c r="N305" s="95">
        <f t="shared" si="4"/>
        <v>12044.65</v>
      </c>
    </row>
    <row r="306" spans="1:14" s="79" customFormat="1" ht="12" x14ac:dyDescent="0.2">
      <c r="A306" s="89">
        <v>444</v>
      </c>
      <c r="B306" s="89">
        <v>444035244</v>
      </c>
      <c r="C306" s="90" t="s">
        <v>514</v>
      </c>
      <c r="D306" s="89">
        <v>35</v>
      </c>
      <c r="E306" s="90" t="s">
        <v>67</v>
      </c>
      <c r="F306" s="89">
        <v>244</v>
      </c>
      <c r="G306" s="90" t="s">
        <v>276</v>
      </c>
      <c r="H306" s="91">
        <v>6.96</v>
      </c>
      <c r="I306" s="92"/>
      <c r="J306" s="93">
        <v>13412</v>
      </c>
      <c r="K306" s="94">
        <v>4836</v>
      </c>
      <c r="L306" s="94">
        <v>0</v>
      </c>
      <c r="M306" s="94">
        <v>937.65</v>
      </c>
      <c r="N306" s="95">
        <f t="shared" si="4"/>
        <v>19185.650000000001</v>
      </c>
    </row>
    <row r="307" spans="1:14" s="79" customFormat="1" ht="12" x14ac:dyDescent="0.2">
      <c r="A307" s="89">
        <v>444</v>
      </c>
      <c r="B307" s="89">
        <v>444035248</v>
      </c>
      <c r="C307" s="90" t="s">
        <v>514</v>
      </c>
      <c r="D307" s="89">
        <v>35</v>
      </c>
      <c r="E307" s="90" t="s">
        <v>67</v>
      </c>
      <c r="F307" s="89">
        <v>248</v>
      </c>
      <c r="G307" s="90" t="s">
        <v>280</v>
      </c>
      <c r="H307" s="91">
        <v>0.91</v>
      </c>
      <c r="I307" s="92"/>
      <c r="J307" s="93">
        <v>13080.948125085341</v>
      </c>
      <c r="K307" s="94">
        <v>750</v>
      </c>
      <c r="L307" s="94">
        <v>0</v>
      </c>
      <c r="M307" s="94">
        <v>937.65</v>
      </c>
      <c r="N307" s="95">
        <f t="shared" si="4"/>
        <v>14768.59812508534</v>
      </c>
    </row>
    <row r="308" spans="1:14" s="79" customFormat="1" ht="12" x14ac:dyDescent="0.2">
      <c r="A308" s="89">
        <v>444</v>
      </c>
      <c r="B308" s="89">
        <v>444035336</v>
      </c>
      <c r="C308" s="90" t="s">
        <v>514</v>
      </c>
      <c r="D308" s="89">
        <v>35</v>
      </c>
      <c r="E308" s="90" t="s">
        <v>67</v>
      </c>
      <c r="F308" s="89">
        <v>336</v>
      </c>
      <c r="G308" s="90" t="s">
        <v>368</v>
      </c>
      <c r="H308" s="91">
        <v>3.82</v>
      </c>
      <c r="I308" s="92"/>
      <c r="J308" s="93">
        <v>9545</v>
      </c>
      <c r="K308" s="94">
        <v>2071</v>
      </c>
      <c r="L308" s="94">
        <v>0</v>
      </c>
      <c r="M308" s="94">
        <v>937.65</v>
      </c>
      <c r="N308" s="95">
        <f t="shared" si="4"/>
        <v>12553.65</v>
      </c>
    </row>
    <row r="309" spans="1:14" s="79" customFormat="1" ht="12" x14ac:dyDescent="0.2">
      <c r="A309" s="89">
        <v>445</v>
      </c>
      <c r="B309" s="89">
        <v>445348017</v>
      </c>
      <c r="C309" s="90" t="s">
        <v>515</v>
      </c>
      <c r="D309" s="89">
        <v>348</v>
      </c>
      <c r="E309" s="90" t="s">
        <v>380</v>
      </c>
      <c r="F309" s="89">
        <v>17</v>
      </c>
      <c r="G309" s="90" t="s">
        <v>49</v>
      </c>
      <c r="H309" s="91">
        <v>6.6899999999999995</v>
      </c>
      <c r="I309" s="92"/>
      <c r="J309" s="93">
        <v>11670</v>
      </c>
      <c r="K309" s="94">
        <v>3076</v>
      </c>
      <c r="L309" s="94">
        <v>0</v>
      </c>
      <c r="M309" s="94">
        <v>937.65</v>
      </c>
      <c r="N309" s="95">
        <f t="shared" si="4"/>
        <v>15683.65</v>
      </c>
    </row>
    <row r="310" spans="1:14" s="79" customFormat="1" ht="12" x14ac:dyDescent="0.2">
      <c r="A310" s="89">
        <v>445</v>
      </c>
      <c r="B310" s="89">
        <v>445348064</v>
      </c>
      <c r="C310" s="90" t="s">
        <v>515</v>
      </c>
      <c r="D310" s="89">
        <v>348</v>
      </c>
      <c r="E310" s="90" t="s">
        <v>380</v>
      </c>
      <c r="F310" s="89">
        <v>64</v>
      </c>
      <c r="G310" s="90" t="s">
        <v>96</v>
      </c>
      <c r="H310" s="91">
        <v>2</v>
      </c>
      <c r="I310" s="92"/>
      <c r="J310" s="93">
        <v>10556</v>
      </c>
      <c r="K310" s="94">
        <v>1182</v>
      </c>
      <c r="L310" s="94">
        <v>0</v>
      </c>
      <c r="M310" s="94">
        <v>937.65</v>
      </c>
      <c r="N310" s="95">
        <f t="shared" si="4"/>
        <v>12675.65</v>
      </c>
    </row>
    <row r="311" spans="1:14" s="79" customFormat="1" ht="12" x14ac:dyDescent="0.2">
      <c r="A311" s="89">
        <v>445</v>
      </c>
      <c r="B311" s="89">
        <v>445348097</v>
      </c>
      <c r="C311" s="90" t="s">
        <v>515</v>
      </c>
      <c r="D311" s="89">
        <v>348</v>
      </c>
      <c r="E311" s="90" t="s">
        <v>380</v>
      </c>
      <c r="F311" s="89">
        <v>97</v>
      </c>
      <c r="G311" s="90" t="s">
        <v>129</v>
      </c>
      <c r="H311" s="91">
        <v>0.9</v>
      </c>
      <c r="I311" s="92"/>
      <c r="J311" s="93">
        <v>12986.041569496731</v>
      </c>
      <c r="K311" s="94">
        <v>0</v>
      </c>
      <c r="L311" s="94">
        <v>0</v>
      </c>
      <c r="M311" s="94">
        <v>937.65</v>
      </c>
      <c r="N311" s="95">
        <f t="shared" si="4"/>
        <v>13923.69156949673</v>
      </c>
    </row>
    <row r="312" spans="1:14" s="79" customFormat="1" ht="12" x14ac:dyDescent="0.2">
      <c r="A312" s="89">
        <v>445</v>
      </c>
      <c r="B312" s="89">
        <v>445348110</v>
      </c>
      <c r="C312" s="90" t="s">
        <v>515</v>
      </c>
      <c r="D312" s="89">
        <v>348</v>
      </c>
      <c r="E312" s="90" t="s">
        <v>380</v>
      </c>
      <c r="F312" s="89">
        <v>110</v>
      </c>
      <c r="G312" s="90" t="s">
        <v>142</v>
      </c>
      <c r="H312" s="91">
        <v>1.05</v>
      </c>
      <c r="I312" s="92"/>
      <c r="J312" s="93">
        <v>9123</v>
      </c>
      <c r="K312" s="94">
        <v>1956</v>
      </c>
      <c r="L312" s="94">
        <v>0</v>
      </c>
      <c r="M312" s="94">
        <v>937.65</v>
      </c>
      <c r="N312" s="95">
        <f t="shared" si="4"/>
        <v>12016.65</v>
      </c>
    </row>
    <row r="313" spans="1:14" s="79" customFormat="1" ht="12" x14ac:dyDescent="0.2">
      <c r="A313" s="89">
        <v>445</v>
      </c>
      <c r="B313" s="89">
        <v>445348151</v>
      </c>
      <c r="C313" s="90" t="s">
        <v>515</v>
      </c>
      <c r="D313" s="89">
        <v>348</v>
      </c>
      <c r="E313" s="90" t="s">
        <v>380</v>
      </c>
      <c r="F313" s="89">
        <v>151</v>
      </c>
      <c r="G313" s="90" t="s">
        <v>183</v>
      </c>
      <c r="H313" s="91">
        <v>16.86</v>
      </c>
      <c r="I313" s="92"/>
      <c r="J313" s="93">
        <v>10096</v>
      </c>
      <c r="K313" s="94">
        <v>1538</v>
      </c>
      <c r="L313" s="94">
        <v>0</v>
      </c>
      <c r="M313" s="94">
        <v>937.65</v>
      </c>
      <c r="N313" s="95">
        <f t="shared" si="4"/>
        <v>12571.65</v>
      </c>
    </row>
    <row r="314" spans="1:14" s="79" customFormat="1" ht="12" x14ac:dyDescent="0.2">
      <c r="A314" s="89">
        <v>445</v>
      </c>
      <c r="B314" s="89">
        <v>445348186</v>
      </c>
      <c r="C314" s="90" t="s">
        <v>515</v>
      </c>
      <c r="D314" s="89">
        <v>348</v>
      </c>
      <c r="E314" s="90" t="s">
        <v>380</v>
      </c>
      <c r="F314" s="89">
        <v>186</v>
      </c>
      <c r="G314" s="90" t="s">
        <v>218</v>
      </c>
      <c r="H314" s="91">
        <v>5.71</v>
      </c>
      <c r="I314" s="92"/>
      <c r="J314" s="93">
        <v>11907</v>
      </c>
      <c r="K314" s="94">
        <v>4692</v>
      </c>
      <c r="L314" s="94">
        <v>0</v>
      </c>
      <c r="M314" s="94">
        <v>937.65</v>
      </c>
      <c r="N314" s="95">
        <f t="shared" si="4"/>
        <v>17536.650000000001</v>
      </c>
    </row>
    <row r="315" spans="1:14" s="79" customFormat="1" ht="12" x14ac:dyDescent="0.2">
      <c r="A315" s="89">
        <v>445</v>
      </c>
      <c r="B315" s="89">
        <v>445348213</v>
      </c>
      <c r="C315" s="90" t="s">
        <v>515</v>
      </c>
      <c r="D315" s="89">
        <v>348</v>
      </c>
      <c r="E315" s="90" t="s">
        <v>380</v>
      </c>
      <c r="F315" s="89">
        <v>213</v>
      </c>
      <c r="G315" s="90" t="s">
        <v>245</v>
      </c>
      <c r="H315" s="91">
        <v>0.94</v>
      </c>
      <c r="I315" s="92"/>
      <c r="J315" s="93">
        <v>9960.0586298255112</v>
      </c>
      <c r="K315" s="94">
        <v>8525</v>
      </c>
      <c r="L315" s="94">
        <v>0</v>
      </c>
      <c r="M315" s="94">
        <v>937.65</v>
      </c>
      <c r="N315" s="95">
        <f t="shared" si="4"/>
        <v>19422.708629825513</v>
      </c>
    </row>
    <row r="316" spans="1:14" s="79" customFormat="1" ht="12" x14ac:dyDescent="0.2">
      <c r="A316" s="89">
        <v>445</v>
      </c>
      <c r="B316" s="89">
        <v>445348226</v>
      </c>
      <c r="C316" s="90" t="s">
        <v>515</v>
      </c>
      <c r="D316" s="89">
        <v>348</v>
      </c>
      <c r="E316" s="90" t="s">
        <v>380</v>
      </c>
      <c r="F316" s="89">
        <v>226</v>
      </c>
      <c r="G316" s="90" t="s">
        <v>258</v>
      </c>
      <c r="H316" s="91">
        <v>31.03</v>
      </c>
      <c r="I316" s="92"/>
      <c r="J316" s="93">
        <v>11238</v>
      </c>
      <c r="K316" s="94">
        <v>1221</v>
      </c>
      <c r="L316" s="94">
        <v>0</v>
      </c>
      <c r="M316" s="94">
        <v>937.65</v>
      </c>
      <c r="N316" s="95">
        <f t="shared" si="4"/>
        <v>13396.65</v>
      </c>
    </row>
    <row r="317" spans="1:14" s="79" customFormat="1" ht="12" x14ac:dyDescent="0.2">
      <c r="A317" s="89">
        <v>445</v>
      </c>
      <c r="B317" s="89">
        <v>445348271</v>
      </c>
      <c r="C317" s="90" t="s">
        <v>515</v>
      </c>
      <c r="D317" s="89">
        <v>348</v>
      </c>
      <c r="E317" s="90" t="s">
        <v>380</v>
      </c>
      <c r="F317" s="89">
        <v>271</v>
      </c>
      <c r="G317" s="90" t="s">
        <v>303</v>
      </c>
      <c r="H317" s="91">
        <v>2.04</v>
      </c>
      <c r="I317" s="92"/>
      <c r="J317" s="93">
        <v>12660</v>
      </c>
      <c r="K317" s="94">
        <v>3443</v>
      </c>
      <c r="L317" s="94">
        <v>0</v>
      </c>
      <c r="M317" s="94">
        <v>937.65</v>
      </c>
      <c r="N317" s="95">
        <f t="shared" si="4"/>
        <v>17040.650000000001</v>
      </c>
    </row>
    <row r="318" spans="1:14" s="79" customFormat="1" ht="12" x14ac:dyDescent="0.2">
      <c r="A318" s="89">
        <v>445</v>
      </c>
      <c r="B318" s="89">
        <v>445348277</v>
      </c>
      <c r="C318" s="90" t="s">
        <v>515</v>
      </c>
      <c r="D318" s="89">
        <v>348</v>
      </c>
      <c r="E318" s="90" t="s">
        <v>380</v>
      </c>
      <c r="F318" s="89">
        <v>277</v>
      </c>
      <c r="G318" s="90" t="s">
        <v>309</v>
      </c>
      <c r="H318" s="91">
        <v>0.83</v>
      </c>
      <c r="I318" s="92"/>
      <c r="J318" s="93">
        <v>13268.669946648453</v>
      </c>
      <c r="K318" s="94">
        <v>538</v>
      </c>
      <c r="L318" s="94">
        <v>0</v>
      </c>
      <c r="M318" s="94">
        <v>937.65</v>
      </c>
      <c r="N318" s="95">
        <f t="shared" si="4"/>
        <v>14744.319946648453</v>
      </c>
    </row>
    <row r="319" spans="1:14" s="79" customFormat="1" ht="12" x14ac:dyDescent="0.2">
      <c r="A319" s="89">
        <v>445</v>
      </c>
      <c r="B319" s="89">
        <v>445348290</v>
      </c>
      <c r="C319" s="90" t="s">
        <v>515</v>
      </c>
      <c r="D319" s="89">
        <v>348</v>
      </c>
      <c r="E319" s="90" t="s">
        <v>380</v>
      </c>
      <c r="F319" s="89">
        <v>290</v>
      </c>
      <c r="G319" s="90" t="s">
        <v>322</v>
      </c>
      <c r="H319" s="91">
        <v>0.86</v>
      </c>
      <c r="I319" s="92"/>
      <c r="J319" s="93">
        <v>10231.097982386858</v>
      </c>
      <c r="K319" s="94">
        <v>4194</v>
      </c>
      <c r="L319" s="94">
        <v>0</v>
      </c>
      <c r="M319" s="94">
        <v>937.65</v>
      </c>
      <c r="N319" s="95">
        <f t="shared" si="4"/>
        <v>15362.747982386858</v>
      </c>
    </row>
    <row r="320" spans="1:14" s="79" customFormat="1" ht="12" x14ac:dyDescent="0.2">
      <c r="A320" s="89">
        <v>445</v>
      </c>
      <c r="B320" s="89">
        <v>445348316</v>
      </c>
      <c r="C320" s="90" t="s">
        <v>515</v>
      </c>
      <c r="D320" s="89">
        <v>348</v>
      </c>
      <c r="E320" s="90" t="s">
        <v>380</v>
      </c>
      <c r="F320" s="89">
        <v>316</v>
      </c>
      <c r="G320" s="90" t="s">
        <v>348</v>
      </c>
      <c r="H320" s="91">
        <v>6.09</v>
      </c>
      <c r="I320" s="92"/>
      <c r="J320" s="93">
        <v>10556</v>
      </c>
      <c r="K320" s="94">
        <v>1257</v>
      </c>
      <c r="L320" s="94">
        <v>0</v>
      </c>
      <c r="M320" s="94">
        <v>937.65</v>
      </c>
      <c r="N320" s="95">
        <f t="shared" si="4"/>
        <v>12750.65</v>
      </c>
    </row>
    <row r="321" spans="1:14" s="79" customFormat="1" ht="12" x14ac:dyDescent="0.2">
      <c r="A321" s="89">
        <v>445</v>
      </c>
      <c r="B321" s="89">
        <v>445348321</v>
      </c>
      <c r="C321" s="90" t="s">
        <v>515</v>
      </c>
      <c r="D321" s="89">
        <v>348</v>
      </c>
      <c r="E321" s="90" t="s">
        <v>380</v>
      </c>
      <c r="F321" s="89">
        <v>321</v>
      </c>
      <c r="G321" s="90" t="s">
        <v>353</v>
      </c>
      <c r="H321" s="91">
        <v>0.95</v>
      </c>
      <c r="I321" s="92"/>
      <c r="J321" s="93">
        <v>10432.268741988541</v>
      </c>
      <c r="K321" s="94">
        <v>5554</v>
      </c>
      <c r="L321" s="94">
        <v>0</v>
      </c>
      <c r="M321" s="94">
        <v>937.65</v>
      </c>
      <c r="N321" s="95">
        <f t="shared" si="4"/>
        <v>16923.918741988542</v>
      </c>
    </row>
    <row r="322" spans="1:14" s="79" customFormat="1" ht="12" x14ac:dyDescent="0.2">
      <c r="A322" s="89">
        <v>445</v>
      </c>
      <c r="B322" s="89">
        <v>445348322</v>
      </c>
      <c r="C322" s="90" t="s">
        <v>515</v>
      </c>
      <c r="D322" s="89">
        <v>348</v>
      </c>
      <c r="E322" s="90" t="s">
        <v>380</v>
      </c>
      <c r="F322" s="89">
        <v>322</v>
      </c>
      <c r="G322" s="90" t="s">
        <v>354</v>
      </c>
      <c r="H322" s="91">
        <v>4</v>
      </c>
      <c r="I322" s="92"/>
      <c r="J322" s="93">
        <v>9123</v>
      </c>
      <c r="K322" s="94">
        <v>4651</v>
      </c>
      <c r="L322" s="94">
        <v>0</v>
      </c>
      <c r="M322" s="94">
        <v>937.65</v>
      </c>
      <c r="N322" s="95">
        <f t="shared" si="4"/>
        <v>14711.65</v>
      </c>
    </row>
    <row r="323" spans="1:14" s="79" customFormat="1" ht="12" x14ac:dyDescent="0.2">
      <c r="A323" s="89">
        <v>445</v>
      </c>
      <c r="B323" s="89">
        <v>445348348</v>
      </c>
      <c r="C323" s="90" t="s">
        <v>515</v>
      </c>
      <c r="D323" s="89">
        <v>348</v>
      </c>
      <c r="E323" s="90" t="s">
        <v>380</v>
      </c>
      <c r="F323" s="89">
        <v>348</v>
      </c>
      <c r="G323" s="90" t="s">
        <v>380</v>
      </c>
      <c r="H323" s="91">
        <v>1320.7399999999998</v>
      </c>
      <c r="I323" s="92"/>
      <c r="J323" s="93">
        <v>11808</v>
      </c>
      <c r="K323" s="94">
        <v>43</v>
      </c>
      <c r="L323" s="94">
        <v>903.45412420309844</v>
      </c>
      <c r="M323" s="94">
        <v>937.65</v>
      </c>
      <c r="N323" s="95">
        <f t="shared" si="4"/>
        <v>13692.104124203099</v>
      </c>
    </row>
    <row r="324" spans="1:14" s="79" customFormat="1" ht="12" x14ac:dyDescent="0.2">
      <c r="A324" s="89">
        <v>445</v>
      </c>
      <c r="B324" s="89">
        <v>445348615</v>
      </c>
      <c r="C324" s="90" t="s">
        <v>515</v>
      </c>
      <c r="D324" s="89">
        <v>348</v>
      </c>
      <c r="E324" s="90" t="s">
        <v>380</v>
      </c>
      <c r="F324" s="89">
        <v>615</v>
      </c>
      <c r="G324" s="90" t="s">
        <v>390</v>
      </c>
      <c r="H324" s="91">
        <v>2</v>
      </c>
      <c r="I324" s="92"/>
      <c r="J324" s="93">
        <v>11783.101649266679</v>
      </c>
      <c r="K324" s="94">
        <v>789</v>
      </c>
      <c r="L324" s="94">
        <v>0</v>
      </c>
      <c r="M324" s="94">
        <v>937.65</v>
      </c>
      <c r="N324" s="95">
        <f t="shared" si="4"/>
        <v>13509.751649266678</v>
      </c>
    </row>
    <row r="325" spans="1:14" s="79" customFormat="1" ht="12" x14ac:dyDescent="0.2">
      <c r="A325" s="89">
        <v>445</v>
      </c>
      <c r="B325" s="89">
        <v>445348658</v>
      </c>
      <c r="C325" s="90" t="s">
        <v>515</v>
      </c>
      <c r="D325" s="89">
        <v>348</v>
      </c>
      <c r="E325" s="90" t="s">
        <v>380</v>
      </c>
      <c r="F325" s="89">
        <v>658</v>
      </c>
      <c r="G325" s="90" t="s">
        <v>402</v>
      </c>
      <c r="H325" s="91">
        <v>1.92</v>
      </c>
      <c r="I325" s="92"/>
      <c r="J325" s="93">
        <v>10780.327200125494</v>
      </c>
      <c r="K325" s="94">
        <v>1627</v>
      </c>
      <c r="L325" s="94">
        <v>0</v>
      </c>
      <c r="M325" s="94">
        <v>937.65</v>
      </c>
      <c r="N325" s="95">
        <f t="shared" si="4"/>
        <v>13344.977200125493</v>
      </c>
    </row>
    <row r="326" spans="1:14" s="79" customFormat="1" ht="12" x14ac:dyDescent="0.2">
      <c r="A326" s="89">
        <v>445</v>
      </c>
      <c r="B326" s="89">
        <v>445348753</v>
      </c>
      <c r="C326" s="90" t="s">
        <v>515</v>
      </c>
      <c r="D326" s="89">
        <v>348</v>
      </c>
      <c r="E326" s="90" t="s">
        <v>380</v>
      </c>
      <c r="F326" s="89">
        <v>753</v>
      </c>
      <c r="G326" s="90" t="s">
        <v>431</v>
      </c>
      <c r="H326" s="91">
        <v>1</v>
      </c>
      <c r="I326" s="92"/>
      <c r="J326" s="93">
        <v>11076.503278166167</v>
      </c>
      <c r="K326" s="94">
        <v>4560</v>
      </c>
      <c r="L326" s="94">
        <v>0</v>
      </c>
      <c r="M326" s="94">
        <v>937.65</v>
      </c>
      <c r="N326" s="95">
        <f t="shared" si="4"/>
        <v>16574.153278166166</v>
      </c>
    </row>
    <row r="327" spans="1:14" s="79" customFormat="1" ht="12" x14ac:dyDescent="0.2">
      <c r="A327" s="89">
        <v>445</v>
      </c>
      <c r="B327" s="89">
        <v>445348767</v>
      </c>
      <c r="C327" s="90" t="s">
        <v>515</v>
      </c>
      <c r="D327" s="89">
        <v>348</v>
      </c>
      <c r="E327" s="90" t="s">
        <v>380</v>
      </c>
      <c r="F327" s="89">
        <v>767</v>
      </c>
      <c r="G327" s="90" t="s">
        <v>437</v>
      </c>
      <c r="H327" s="91">
        <v>1.41</v>
      </c>
      <c r="I327" s="92"/>
      <c r="J327" s="93">
        <v>9397</v>
      </c>
      <c r="K327" s="94">
        <v>2375</v>
      </c>
      <c r="L327" s="94">
        <v>0</v>
      </c>
      <c r="M327" s="94">
        <v>937.65</v>
      </c>
      <c r="N327" s="95">
        <f t="shared" si="4"/>
        <v>12709.65</v>
      </c>
    </row>
    <row r="328" spans="1:14" s="79" customFormat="1" ht="12" x14ac:dyDescent="0.2">
      <c r="A328" s="89">
        <v>445</v>
      </c>
      <c r="B328" s="89">
        <v>445348775</v>
      </c>
      <c r="C328" s="90" t="s">
        <v>515</v>
      </c>
      <c r="D328" s="89">
        <v>348</v>
      </c>
      <c r="E328" s="90" t="s">
        <v>380</v>
      </c>
      <c r="F328" s="89">
        <v>775</v>
      </c>
      <c r="G328" s="90" t="s">
        <v>441</v>
      </c>
      <c r="H328" s="91">
        <v>14.42</v>
      </c>
      <c r="I328" s="92"/>
      <c r="J328" s="93">
        <v>10371</v>
      </c>
      <c r="K328" s="94">
        <v>2246</v>
      </c>
      <c r="L328" s="94">
        <v>0</v>
      </c>
      <c r="M328" s="94">
        <v>937.65</v>
      </c>
      <c r="N328" s="95">
        <f t="shared" si="4"/>
        <v>13554.65</v>
      </c>
    </row>
    <row r="329" spans="1:14" s="79" customFormat="1" ht="12" x14ac:dyDescent="0.2">
      <c r="A329" s="89">
        <v>446</v>
      </c>
      <c r="B329" s="89">
        <v>446099001</v>
      </c>
      <c r="C329" s="90" t="s">
        <v>516</v>
      </c>
      <c r="D329" s="89">
        <v>99</v>
      </c>
      <c r="E329" s="90" t="s">
        <v>131</v>
      </c>
      <c r="F329" s="89">
        <v>1</v>
      </c>
      <c r="G329" s="90" t="s">
        <v>33</v>
      </c>
      <c r="H329" s="91">
        <v>1</v>
      </c>
      <c r="I329" s="92"/>
      <c r="J329" s="93">
        <v>11110.9152540226</v>
      </c>
      <c r="K329" s="94">
        <v>1989</v>
      </c>
      <c r="L329" s="94">
        <v>0</v>
      </c>
      <c r="M329" s="94">
        <v>937.65</v>
      </c>
      <c r="N329" s="95">
        <f t="shared" si="4"/>
        <v>14037.5652540226</v>
      </c>
    </row>
    <row r="330" spans="1:14" s="79" customFormat="1" ht="12" x14ac:dyDescent="0.2">
      <c r="A330" s="89">
        <v>446</v>
      </c>
      <c r="B330" s="89">
        <v>446099016</v>
      </c>
      <c r="C330" s="90" t="s">
        <v>516</v>
      </c>
      <c r="D330" s="89">
        <v>99</v>
      </c>
      <c r="E330" s="90" t="s">
        <v>131</v>
      </c>
      <c r="F330" s="89">
        <v>16</v>
      </c>
      <c r="G330" s="90" t="s">
        <v>48</v>
      </c>
      <c r="H330" s="91">
        <v>329.15</v>
      </c>
      <c r="I330" s="92"/>
      <c r="J330" s="93">
        <v>10586</v>
      </c>
      <c r="K330" s="94">
        <v>255</v>
      </c>
      <c r="L330" s="94">
        <v>0</v>
      </c>
      <c r="M330" s="94">
        <v>937.65</v>
      </c>
      <c r="N330" s="95">
        <f t="shared" si="4"/>
        <v>11778.65</v>
      </c>
    </row>
    <row r="331" spans="1:14" s="79" customFormat="1" ht="12" x14ac:dyDescent="0.2">
      <c r="A331" s="89">
        <v>446</v>
      </c>
      <c r="B331" s="89">
        <v>446099018</v>
      </c>
      <c r="C331" s="90" t="s">
        <v>516</v>
      </c>
      <c r="D331" s="89">
        <v>99</v>
      </c>
      <c r="E331" s="90" t="s">
        <v>131</v>
      </c>
      <c r="F331" s="89">
        <v>18</v>
      </c>
      <c r="G331" s="90" t="s">
        <v>50</v>
      </c>
      <c r="H331" s="91">
        <v>6</v>
      </c>
      <c r="I331" s="92"/>
      <c r="J331" s="93">
        <v>11656</v>
      </c>
      <c r="K331" s="94">
        <v>7231</v>
      </c>
      <c r="L331" s="94">
        <v>0</v>
      </c>
      <c r="M331" s="94">
        <v>937.65</v>
      </c>
      <c r="N331" s="95">
        <f t="shared" ref="N331:N394" si="5">SUM(J331:M331)</f>
        <v>19824.650000000001</v>
      </c>
    </row>
    <row r="332" spans="1:14" s="79" customFormat="1" ht="12" x14ac:dyDescent="0.2">
      <c r="A332" s="89">
        <v>446</v>
      </c>
      <c r="B332" s="89">
        <v>446099035</v>
      </c>
      <c r="C332" s="90" t="s">
        <v>516</v>
      </c>
      <c r="D332" s="89">
        <v>99</v>
      </c>
      <c r="E332" s="90" t="s">
        <v>131</v>
      </c>
      <c r="F332" s="89">
        <v>35</v>
      </c>
      <c r="G332" s="90" t="s">
        <v>67</v>
      </c>
      <c r="H332" s="91">
        <v>6.02</v>
      </c>
      <c r="I332" s="92"/>
      <c r="J332" s="93">
        <v>14490</v>
      </c>
      <c r="K332" s="94">
        <v>4940</v>
      </c>
      <c r="L332" s="94">
        <v>0</v>
      </c>
      <c r="M332" s="94">
        <v>937.65</v>
      </c>
      <c r="N332" s="95">
        <f t="shared" si="5"/>
        <v>20367.650000000001</v>
      </c>
    </row>
    <row r="333" spans="1:14" s="79" customFormat="1" ht="12" x14ac:dyDescent="0.2">
      <c r="A333" s="89">
        <v>446</v>
      </c>
      <c r="B333" s="89">
        <v>446099044</v>
      </c>
      <c r="C333" s="90" t="s">
        <v>516</v>
      </c>
      <c r="D333" s="89">
        <v>99</v>
      </c>
      <c r="E333" s="90" t="s">
        <v>131</v>
      </c>
      <c r="F333" s="89">
        <v>44</v>
      </c>
      <c r="G333" s="90" t="s">
        <v>76</v>
      </c>
      <c r="H333" s="91">
        <v>557.72</v>
      </c>
      <c r="I333" s="92"/>
      <c r="J333" s="93">
        <v>12004</v>
      </c>
      <c r="K333" s="94">
        <v>0</v>
      </c>
      <c r="L333" s="94">
        <v>0</v>
      </c>
      <c r="M333" s="94">
        <v>937.65</v>
      </c>
      <c r="N333" s="95">
        <f t="shared" si="5"/>
        <v>12941.65</v>
      </c>
    </row>
    <row r="334" spans="1:14" s="79" customFormat="1" ht="12" x14ac:dyDescent="0.2">
      <c r="A334" s="89">
        <v>446</v>
      </c>
      <c r="B334" s="89">
        <v>446099050</v>
      </c>
      <c r="C334" s="90" t="s">
        <v>516</v>
      </c>
      <c r="D334" s="89">
        <v>99</v>
      </c>
      <c r="E334" s="90" t="s">
        <v>131</v>
      </c>
      <c r="F334" s="89">
        <v>50</v>
      </c>
      <c r="G334" s="90" t="s">
        <v>82</v>
      </c>
      <c r="H334" s="91">
        <v>7</v>
      </c>
      <c r="I334" s="92"/>
      <c r="J334" s="93">
        <v>11092</v>
      </c>
      <c r="K334" s="94">
        <v>4642</v>
      </c>
      <c r="L334" s="94">
        <v>0</v>
      </c>
      <c r="M334" s="94">
        <v>937.65</v>
      </c>
      <c r="N334" s="95">
        <f t="shared" si="5"/>
        <v>16671.650000000001</v>
      </c>
    </row>
    <row r="335" spans="1:14" s="79" customFormat="1" ht="12" x14ac:dyDescent="0.2">
      <c r="A335" s="89">
        <v>446</v>
      </c>
      <c r="B335" s="89">
        <v>446099083</v>
      </c>
      <c r="C335" s="90" t="s">
        <v>516</v>
      </c>
      <c r="D335" s="89">
        <v>99</v>
      </c>
      <c r="E335" s="90" t="s">
        <v>131</v>
      </c>
      <c r="F335" s="89">
        <v>83</v>
      </c>
      <c r="G335" s="90" t="s">
        <v>115</v>
      </c>
      <c r="H335" s="91">
        <v>2</v>
      </c>
      <c r="I335" s="92"/>
      <c r="J335" s="93">
        <v>11434</v>
      </c>
      <c r="K335" s="94">
        <v>1921</v>
      </c>
      <c r="L335" s="94">
        <v>0</v>
      </c>
      <c r="M335" s="94">
        <v>937.65</v>
      </c>
      <c r="N335" s="95">
        <f t="shared" si="5"/>
        <v>14292.65</v>
      </c>
    </row>
    <row r="336" spans="1:14" s="79" customFormat="1" ht="12" x14ac:dyDescent="0.2">
      <c r="A336" s="89">
        <v>446</v>
      </c>
      <c r="B336" s="89">
        <v>446099088</v>
      </c>
      <c r="C336" s="90" t="s">
        <v>516</v>
      </c>
      <c r="D336" s="89">
        <v>99</v>
      </c>
      <c r="E336" s="90" t="s">
        <v>131</v>
      </c>
      <c r="F336" s="89">
        <v>88</v>
      </c>
      <c r="G336" s="90" t="s">
        <v>120</v>
      </c>
      <c r="H336" s="91">
        <v>19.86</v>
      </c>
      <c r="I336" s="92"/>
      <c r="J336" s="93">
        <v>11406</v>
      </c>
      <c r="K336" s="94">
        <v>3343</v>
      </c>
      <c r="L336" s="94">
        <v>0</v>
      </c>
      <c r="M336" s="94">
        <v>937.65</v>
      </c>
      <c r="N336" s="95">
        <f t="shared" si="5"/>
        <v>15686.65</v>
      </c>
    </row>
    <row r="337" spans="1:14" s="79" customFormat="1" ht="12" x14ac:dyDescent="0.2">
      <c r="A337" s="89">
        <v>446</v>
      </c>
      <c r="B337" s="89">
        <v>446099099</v>
      </c>
      <c r="C337" s="90" t="s">
        <v>516</v>
      </c>
      <c r="D337" s="89">
        <v>99</v>
      </c>
      <c r="E337" s="90" t="s">
        <v>131</v>
      </c>
      <c r="F337" s="89">
        <v>99</v>
      </c>
      <c r="G337" s="90" t="s">
        <v>131</v>
      </c>
      <c r="H337" s="91">
        <v>111.47999999999999</v>
      </c>
      <c r="I337" s="92"/>
      <c r="J337" s="93">
        <v>10638</v>
      </c>
      <c r="K337" s="94">
        <v>5697</v>
      </c>
      <c r="L337" s="94">
        <v>0</v>
      </c>
      <c r="M337" s="94">
        <v>937.65</v>
      </c>
      <c r="N337" s="95">
        <f t="shared" si="5"/>
        <v>17272.650000000001</v>
      </c>
    </row>
    <row r="338" spans="1:14" s="79" customFormat="1" ht="12" x14ac:dyDescent="0.2">
      <c r="A338" s="89">
        <v>446</v>
      </c>
      <c r="B338" s="89">
        <v>446099101</v>
      </c>
      <c r="C338" s="90" t="s">
        <v>516</v>
      </c>
      <c r="D338" s="89">
        <v>99</v>
      </c>
      <c r="E338" s="90" t="s">
        <v>131</v>
      </c>
      <c r="F338" s="89">
        <v>101</v>
      </c>
      <c r="G338" s="90" t="s">
        <v>133</v>
      </c>
      <c r="H338" s="91">
        <v>1</v>
      </c>
      <c r="I338" s="92"/>
      <c r="J338" s="93">
        <v>10702.113255628905</v>
      </c>
      <c r="K338" s="94">
        <v>2757</v>
      </c>
      <c r="L338" s="94">
        <v>0</v>
      </c>
      <c r="M338" s="94">
        <v>937.65</v>
      </c>
      <c r="N338" s="95">
        <f t="shared" si="5"/>
        <v>14396.763255628905</v>
      </c>
    </row>
    <row r="339" spans="1:14" s="79" customFormat="1" ht="12" x14ac:dyDescent="0.2">
      <c r="A339" s="89">
        <v>446</v>
      </c>
      <c r="B339" s="89">
        <v>446099133</v>
      </c>
      <c r="C339" s="90" t="s">
        <v>516</v>
      </c>
      <c r="D339" s="89">
        <v>99</v>
      </c>
      <c r="E339" s="90" t="s">
        <v>131</v>
      </c>
      <c r="F339" s="89">
        <v>133</v>
      </c>
      <c r="G339" s="90" t="s">
        <v>165</v>
      </c>
      <c r="H339" s="91">
        <v>4</v>
      </c>
      <c r="I339" s="92"/>
      <c r="J339" s="93">
        <v>16167</v>
      </c>
      <c r="K339" s="94">
        <v>3197</v>
      </c>
      <c r="L339" s="94">
        <v>0</v>
      </c>
      <c r="M339" s="94">
        <v>937.65</v>
      </c>
      <c r="N339" s="95">
        <f t="shared" si="5"/>
        <v>20301.650000000001</v>
      </c>
    </row>
    <row r="340" spans="1:14" s="79" customFormat="1" ht="12" x14ac:dyDescent="0.2">
      <c r="A340" s="89">
        <v>446</v>
      </c>
      <c r="B340" s="89">
        <v>446099167</v>
      </c>
      <c r="C340" s="90" t="s">
        <v>516</v>
      </c>
      <c r="D340" s="89">
        <v>99</v>
      </c>
      <c r="E340" s="90" t="s">
        <v>131</v>
      </c>
      <c r="F340" s="89">
        <v>167</v>
      </c>
      <c r="G340" s="90" t="s">
        <v>199</v>
      </c>
      <c r="H340" s="91">
        <v>68.8</v>
      </c>
      <c r="I340" s="92"/>
      <c r="J340" s="93">
        <v>10889</v>
      </c>
      <c r="K340" s="94">
        <v>4392</v>
      </c>
      <c r="L340" s="94">
        <v>0</v>
      </c>
      <c r="M340" s="94">
        <v>937.65</v>
      </c>
      <c r="N340" s="95">
        <f t="shared" si="5"/>
        <v>16218.65</v>
      </c>
    </row>
    <row r="341" spans="1:14" s="79" customFormat="1" ht="12" x14ac:dyDescent="0.2">
      <c r="A341" s="89">
        <v>446</v>
      </c>
      <c r="B341" s="89">
        <v>446099177</v>
      </c>
      <c r="C341" s="90" t="s">
        <v>516</v>
      </c>
      <c r="D341" s="89">
        <v>99</v>
      </c>
      <c r="E341" s="90" t="s">
        <v>131</v>
      </c>
      <c r="F341" s="89">
        <v>177</v>
      </c>
      <c r="G341" s="90" t="s">
        <v>209</v>
      </c>
      <c r="H341" s="91">
        <v>2</v>
      </c>
      <c r="I341" s="92"/>
      <c r="J341" s="93">
        <v>15087</v>
      </c>
      <c r="K341" s="94">
        <v>5747</v>
      </c>
      <c r="L341" s="94">
        <v>0</v>
      </c>
      <c r="M341" s="94">
        <v>937.65</v>
      </c>
      <c r="N341" s="95">
        <f t="shared" si="5"/>
        <v>21771.65</v>
      </c>
    </row>
    <row r="342" spans="1:14" s="79" customFormat="1" ht="12" x14ac:dyDescent="0.2">
      <c r="A342" s="89">
        <v>446</v>
      </c>
      <c r="B342" s="89">
        <v>446099182</v>
      </c>
      <c r="C342" s="90" t="s">
        <v>516</v>
      </c>
      <c r="D342" s="89">
        <v>99</v>
      </c>
      <c r="E342" s="90" t="s">
        <v>131</v>
      </c>
      <c r="F342" s="89">
        <v>182</v>
      </c>
      <c r="G342" s="90" t="s">
        <v>214</v>
      </c>
      <c r="H342" s="91">
        <v>1</v>
      </c>
      <c r="I342" s="92"/>
      <c r="J342" s="93">
        <v>16469</v>
      </c>
      <c r="K342" s="94">
        <v>3356</v>
      </c>
      <c r="L342" s="94">
        <v>0</v>
      </c>
      <c r="M342" s="94">
        <v>937.65</v>
      </c>
      <c r="N342" s="95">
        <f t="shared" si="5"/>
        <v>20762.650000000001</v>
      </c>
    </row>
    <row r="343" spans="1:14" s="79" customFormat="1" ht="12" x14ac:dyDescent="0.2">
      <c r="A343" s="89">
        <v>446</v>
      </c>
      <c r="B343" s="89">
        <v>446099208</v>
      </c>
      <c r="C343" s="90" t="s">
        <v>516</v>
      </c>
      <c r="D343" s="89">
        <v>99</v>
      </c>
      <c r="E343" s="90" t="s">
        <v>131</v>
      </c>
      <c r="F343" s="89">
        <v>208</v>
      </c>
      <c r="G343" s="90" t="s">
        <v>240</v>
      </c>
      <c r="H343" s="91">
        <v>4</v>
      </c>
      <c r="I343" s="92"/>
      <c r="J343" s="93">
        <v>9527</v>
      </c>
      <c r="K343" s="94">
        <v>5491</v>
      </c>
      <c r="L343" s="94">
        <v>0</v>
      </c>
      <c r="M343" s="94">
        <v>937.65</v>
      </c>
      <c r="N343" s="95">
        <f t="shared" si="5"/>
        <v>15955.65</v>
      </c>
    </row>
    <row r="344" spans="1:14" s="79" customFormat="1" ht="12" x14ac:dyDescent="0.2">
      <c r="A344" s="89">
        <v>446</v>
      </c>
      <c r="B344" s="89">
        <v>446099212</v>
      </c>
      <c r="C344" s="90" t="s">
        <v>516</v>
      </c>
      <c r="D344" s="89">
        <v>99</v>
      </c>
      <c r="E344" s="90" t="s">
        <v>131</v>
      </c>
      <c r="F344" s="89">
        <v>212</v>
      </c>
      <c r="G344" s="90" t="s">
        <v>244</v>
      </c>
      <c r="H344" s="91">
        <v>139.95999999999998</v>
      </c>
      <c r="I344" s="92"/>
      <c r="J344" s="93">
        <v>10593</v>
      </c>
      <c r="K344" s="94">
        <v>2647</v>
      </c>
      <c r="L344" s="94">
        <v>0</v>
      </c>
      <c r="M344" s="94">
        <v>937.65</v>
      </c>
      <c r="N344" s="95">
        <f t="shared" si="5"/>
        <v>14177.65</v>
      </c>
    </row>
    <row r="345" spans="1:14" s="79" customFormat="1" ht="12" x14ac:dyDescent="0.2">
      <c r="A345" s="89">
        <v>446</v>
      </c>
      <c r="B345" s="89">
        <v>446099218</v>
      </c>
      <c r="C345" s="90" t="s">
        <v>516</v>
      </c>
      <c r="D345" s="89">
        <v>99</v>
      </c>
      <c r="E345" s="90" t="s">
        <v>131</v>
      </c>
      <c r="F345" s="89">
        <v>218</v>
      </c>
      <c r="G345" s="90" t="s">
        <v>250</v>
      </c>
      <c r="H345" s="91">
        <v>86.990000000000009</v>
      </c>
      <c r="I345" s="92"/>
      <c r="J345" s="93">
        <v>10374</v>
      </c>
      <c r="K345" s="94">
        <v>3710</v>
      </c>
      <c r="L345" s="94">
        <v>0</v>
      </c>
      <c r="M345" s="94">
        <v>937.65</v>
      </c>
      <c r="N345" s="95">
        <f t="shared" si="5"/>
        <v>15021.65</v>
      </c>
    </row>
    <row r="346" spans="1:14" s="79" customFormat="1" ht="12" x14ac:dyDescent="0.2">
      <c r="A346" s="89">
        <v>446</v>
      </c>
      <c r="B346" s="89">
        <v>446099220</v>
      </c>
      <c r="C346" s="90" t="s">
        <v>516</v>
      </c>
      <c r="D346" s="89">
        <v>99</v>
      </c>
      <c r="E346" s="90" t="s">
        <v>131</v>
      </c>
      <c r="F346" s="89">
        <v>220</v>
      </c>
      <c r="G346" s="90" t="s">
        <v>252</v>
      </c>
      <c r="H346" s="91">
        <v>32.760000000000005</v>
      </c>
      <c r="I346" s="92"/>
      <c r="J346" s="93">
        <v>11295</v>
      </c>
      <c r="K346" s="94">
        <v>4842</v>
      </c>
      <c r="L346" s="94">
        <v>0</v>
      </c>
      <c r="M346" s="94">
        <v>937.65</v>
      </c>
      <c r="N346" s="95">
        <f t="shared" si="5"/>
        <v>17074.650000000001</v>
      </c>
    </row>
    <row r="347" spans="1:14" s="79" customFormat="1" ht="12" x14ac:dyDescent="0.2">
      <c r="A347" s="89">
        <v>446</v>
      </c>
      <c r="B347" s="89">
        <v>446099238</v>
      </c>
      <c r="C347" s="90" t="s">
        <v>516</v>
      </c>
      <c r="D347" s="89">
        <v>99</v>
      </c>
      <c r="E347" s="90" t="s">
        <v>131</v>
      </c>
      <c r="F347" s="89">
        <v>238</v>
      </c>
      <c r="G347" s="90" t="s">
        <v>270</v>
      </c>
      <c r="H347" s="91">
        <v>23.24</v>
      </c>
      <c r="I347" s="92"/>
      <c r="J347" s="93">
        <v>10294</v>
      </c>
      <c r="K347" s="94">
        <v>5920</v>
      </c>
      <c r="L347" s="94">
        <v>0</v>
      </c>
      <c r="M347" s="94">
        <v>937.65</v>
      </c>
      <c r="N347" s="95">
        <f t="shared" si="5"/>
        <v>17151.650000000001</v>
      </c>
    </row>
    <row r="348" spans="1:14" s="79" customFormat="1" ht="12" x14ac:dyDescent="0.2">
      <c r="A348" s="89">
        <v>446</v>
      </c>
      <c r="B348" s="89">
        <v>446099243</v>
      </c>
      <c r="C348" s="90" t="s">
        <v>516</v>
      </c>
      <c r="D348" s="89">
        <v>99</v>
      </c>
      <c r="E348" s="90" t="s">
        <v>131</v>
      </c>
      <c r="F348" s="89">
        <v>243</v>
      </c>
      <c r="G348" s="90" t="s">
        <v>275</v>
      </c>
      <c r="H348" s="91">
        <v>0</v>
      </c>
      <c r="I348" s="92"/>
      <c r="J348" s="93">
        <v>13081.185426445938</v>
      </c>
      <c r="K348" s="94">
        <v>2707</v>
      </c>
      <c r="L348" s="94">
        <v>0</v>
      </c>
      <c r="M348" s="94">
        <v>937.65</v>
      </c>
      <c r="N348" s="95">
        <f t="shared" si="5"/>
        <v>16725.835426445938</v>
      </c>
    </row>
    <row r="349" spans="1:14" s="79" customFormat="1" ht="12" x14ac:dyDescent="0.2">
      <c r="A349" s="89">
        <v>446</v>
      </c>
      <c r="B349" s="89">
        <v>446099244</v>
      </c>
      <c r="C349" s="90" t="s">
        <v>516</v>
      </c>
      <c r="D349" s="89">
        <v>99</v>
      </c>
      <c r="E349" s="90" t="s">
        <v>131</v>
      </c>
      <c r="F349" s="89">
        <v>244</v>
      </c>
      <c r="G349" s="90" t="s">
        <v>276</v>
      </c>
      <c r="H349" s="91">
        <v>31.97</v>
      </c>
      <c r="I349" s="92"/>
      <c r="J349" s="93">
        <v>11496</v>
      </c>
      <c r="K349" s="94">
        <v>4145</v>
      </c>
      <c r="L349" s="94">
        <v>0</v>
      </c>
      <c r="M349" s="94">
        <v>937.65</v>
      </c>
      <c r="N349" s="95">
        <f t="shared" si="5"/>
        <v>16578.650000000001</v>
      </c>
    </row>
    <row r="350" spans="1:14" s="79" customFormat="1" ht="12" x14ac:dyDescent="0.2">
      <c r="A350" s="89">
        <v>446</v>
      </c>
      <c r="B350" s="89">
        <v>446099265</v>
      </c>
      <c r="C350" s="90" t="s">
        <v>516</v>
      </c>
      <c r="D350" s="89">
        <v>99</v>
      </c>
      <c r="E350" s="90" t="s">
        <v>131</v>
      </c>
      <c r="F350" s="89">
        <v>265</v>
      </c>
      <c r="G350" s="90" t="s">
        <v>297</v>
      </c>
      <c r="H350" s="91">
        <v>1</v>
      </c>
      <c r="I350" s="92"/>
      <c r="J350" s="93">
        <v>10499.184729073064</v>
      </c>
      <c r="K350" s="94">
        <v>4428</v>
      </c>
      <c r="L350" s="94">
        <v>0</v>
      </c>
      <c r="M350" s="94">
        <v>937.65</v>
      </c>
      <c r="N350" s="95">
        <f t="shared" si="5"/>
        <v>15864.834729073063</v>
      </c>
    </row>
    <row r="351" spans="1:14" s="79" customFormat="1" ht="12" x14ac:dyDescent="0.2">
      <c r="A351" s="89">
        <v>446</v>
      </c>
      <c r="B351" s="89">
        <v>446099266</v>
      </c>
      <c r="C351" s="90" t="s">
        <v>516</v>
      </c>
      <c r="D351" s="89">
        <v>99</v>
      </c>
      <c r="E351" s="90" t="s">
        <v>131</v>
      </c>
      <c r="F351" s="89">
        <v>266</v>
      </c>
      <c r="G351" s="90" t="s">
        <v>298</v>
      </c>
      <c r="H351" s="91">
        <v>5.08</v>
      </c>
      <c r="I351" s="92"/>
      <c r="J351" s="93">
        <v>9455</v>
      </c>
      <c r="K351" s="94">
        <v>4355</v>
      </c>
      <c r="L351" s="94">
        <v>0</v>
      </c>
      <c r="M351" s="94">
        <v>937.65</v>
      </c>
      <c r="N351" s="95">
        <f t="shared" si="5"/>
        <v>14747.65</v>
      </c>
    </row>
    <row r="352" spans="1:14" s="79" customFormat="1" ht="12" x14ac:dyDescent="0.2">
      <c r="A352" s="89">
        <v>446</v>
      </c>
      <c r="B352" s="89">
        <v>446099285</v>
      </c>
      <c r="C352" s="90" t="s">
        <v>516</v>
      </c>
      <c r="D352" s="89">
        <v>99</v>
      </c>
      <c r="E352" s="90" t="s">
        <v>131</v>
      </c>
      <c r="F352" s="89">
        <v>285</v>
      </c>
      <c r="G352" s="90" t="s">
        <v>317</v>
      </c>
      <c r="H352" s="91">
        <v>109.61</v>
      </c>
      <c r="I352" s="92"/>
      <c r="J352" s="93">
        <v>10778</v>
      </c>
      <c r="K352" s="94">
        <v>3054</v>
      </c>
      <c r="L352" s="94">
        <v>0</v>
      </c>
      <c r="M352" s="94">
        <v>937.65</v>
      </c>
      <c r="N352" s="95">
        <f t="shared" si="5"/>
        <v>14769.65</v>
      </c>
    </row>
    <row r="353" spans="1:14" s="79" customFormat="1" ht="12" x14ac:dyDescent="0.2">
      <c r="A353" s="89">
        <v>446</v>
      </c>
      <c r="B353" s="89">
        <v>446099293</v>
      </c>
      <c r="C353" s="90" t="s">
        <v>516</v>
      </c>
      <c r="D353" s="89">
        <v>99</v>
      </c>
      <c r="E353" s="90" t="s">
        <v>131</v>
      </c>
      <c r="F353" s="89">
        <v>293</v>
      </c>
      <c r="G353" s="90" t="s">
        <v>325</v>
      </c>
      <c r="H353" s="91">
        <v>17.03</v>
      </c>
      <c r="I353" s="92"/>
      <c r="J353" s="93">
        <v>12057</v>
      </c>
      <c r="K353" s="94">
        <v>725</v>
      </c>
      <c r="L353" s="94">
        <v>0</v>
      </c>
      <c r="M353" s="94">
        <v>937.65</v>
      </c>
      <c r="N353" s="95">
        <f t="shared" si="5"/>
        <v>13719.65</v>
      </c>
    </row>
    <row r="354" spans="1:14" s="79" customFormat="1" ht="12" x14ac:dyDescent="0.2">
      <c r="A354" s="89">
        <v>446</v>
      </c>
      <c r="B354" s="89">
        <v>446099307</v>
      </c>
      <c r="C354" s="90" t="s">
        <v>516</v>
      </c>
      <c r="D354" s="89">
        <v>99</v>
      </c>
      <c r="E354" s="90" t="s">
        <v>131</v>
      </c>
      <c r="F354" s="89">
        <v>307</v>
      </c>
      <c r="G354" s="90" t="s">
        <v>339</v>
      </c>
      <c r="H354" s="91">
        <v>31.03</v>
      </c>
      <c r="I354" s="92"/>
      <c r="J354" s="93">
        <v>11111</v>
      </c>
      <c r="K354" s="94">
        <v>4671</v>
      </c>
      <c r="L354" s="94">
        <v>0</v>
      </c>
      <c r="M354" s="94">
        <v>937.65</v>
      </c>
      <c r="N354" s="95">
        <f t="shared" si="5"/>
        <v>16719.650000000001</v>
      </c>
    </row>
    <row r="355" spans="1:14" s="79" customFormat="1" ht="12" x14ac:dyDescent="0.2">
      <c r="A355" s="89">
        <v>446</v>
      </c>
      <c r="B355" s="89">
        <v>446099310</v>
      </c>
      <c r="C355" s="90" t="s">
        <v>516</v>
      </c>
      <c r="D355" s="89">
        <v>99</v>
      </c>
      <c r="E355" s="90" t="s">
        <v>131</v>
      </c>
      <c r="F355" s="89">
        <v>310</v>
      </c>
      <c r="G355" s="90" t="s">
        <v>342</v>
      </c>
      <c r="H355" s="91">
        <v>1</v>
      </c>
      <c r="I355" s="92"/>
      <c r="J355" s="93">
        <v>12431.735429666463</v>
      </c>
      <c r="K355" s="94">
        <v>1286</v>
      </c>
      <c r="L355" s="94">
        <v>0</v>
      </c>
      <c r="M355" s="94">
        <v>937.65</v>
      </c>
      <c r="N355" s="95">
        <f t="shared" si="5"/>
        <v>14655.385429666463</v>
      </c>
    </row>
    <row r="356" spans="1:14" s="79" customFormat="1" ht="12" x14ac:dyDescent="0.2">
      <c r="A356" s="89">
        <v>446</v>
      </c>
      <c r="B356" s="89">
        <v>446099323</v>
      </c>
      <c r="C356" s="90" t="s">
        <v>516</v>
      </c>
      <c r="D356" s="89">
        <v>99</v>
      </c>
      <c r="E356" s="90" t="s">
        <v>131</v>
      </c>
      <c r="F356" s="89">
        <v>323</v>
      </c>
      <c r="G356" s="90" t="s">
        <v>355</v>
      </c>
      <c r="H356" s="91">
        <v>7</v>
      </c>
      <c r="I356" s="92"/>
      <c r="J356" s="93">
        <v>10819</v>
      </c>
      <c r="K356" s="94">
        <v>3443</v>
      </c>
      <c r="L356" s="94">
        <v>0</v>
      </c>
      <c r="M356" s="94">
        <v>937.65</v>
      </c>
      <c r="N356" s="95">
        <f t="shared" si="5"/>
        <v>15199.65</v>
      </c>
    </row>
    <row r="357" spans="1:14" s="79" customFormat="1" ht="12" x14ac:dyDescent="0.2">
      <c r="A357" s="89">
        <v>446</v>
      </c>
      <c r="B357" s="89">
        <v>446099336</v>
      </c>
      <c r="C357" s="90" t="s">
        <v>516</v>
      </c>
      <c r="D357" s="89">
        <v>99</v>
      </c>
      <c r="E357" s="90" t="s">
        <v>131</v>
      </c>
      <c r="F357" s="89">
        <v>336</v>
      </c>
      <c r="G357" s="90" t="s">
        <v>368</v>
      </c>
      <c r="H357" s="91">
        <v>2</v>
      </c>
      <c r="I357" s="92"/>
      <c r="J357" s="93">
        <v>14159</v>
      </c>
      <c r="K357" s="94">
        <v>3072</v>
      </c>
      <c r="L357" s="94">
        <v>0</v>
      </c>
      <c r="M357" s="94">
        <v>937.65</v>
      </c>
      <c r="N357" s="95">
        <f t="shared" si="5"/>
        <v>18168.650000000001</v>
      </c>
    </row>
    <row r="358" spans="1:14" s="79" customFormat="1" ht="12" x14ac:dyDescent="0.2">
      <c r="A358" s="89">
        <v>446</v>
      </c>
      <c r="B358" s="89">
        <v>446099350</v>
      </c>
      <c r="C358" s="90" t="s">
        <v>516</v>
      </c>
      <c r="D358" s="89">
        <v>99</v>
      </c>
      <c r="E358" s="90" t="s">
        <v>131</v>
      </c>
      <c r="F358" s="89">
        <v>350</v>
      </c>
      <c r="G358" s="90" t="s">
        <v>382</v>
      </c>
      <c r="H358" s="91">
        <v>6</v>
      </c>
      <c r="I358" s="92"/>
      <c r="J358" s="93">
        <v>11414</v>
      </c>
      <c r="K358" s="94">
        <v>7032</v>
      </c>
      <c r="L358" s="94">
        <v>0</v>
      </c>
      <c r="M358" s="94">
        <v>937.65</v>
      </c>
      <c r="N358" s="95">
        <f t="shared" si="5"/>
        <v>19383.650000000001</v>
      </c>
    </row>
    <row r="359" spans="1:14" s="79" customFormat="1" ht="12" x14ac:dyDescent="0.2">
      <c r="A359" s="89">
        <v>446</v>
      </c>
      <c r="B359" s="89">
        <v>446099625</v>
      </c>
      <c r="C359" s="90" t="s">
        <v>516</v>
      </c>
      <c r="D359" s="89">
        <v>99</v>
      </c>
      <c r="E359" s="90" t="s">
        <v>131</v>
      </c>
      <c r="F359" s="89">
        <v>625</v>
      </c>
      <c r="G359" s="90" t="s">
        <v>395</v>
      </c>
      <c r="H359" s="91">
        <v>18</v>
      </c>
      <c r="I359" s="92"/>
      <c r="J359" s="93">
        <v>13684</v>
      </c>
      <c r="K359" s="94">
        <v>1978</v>
      </c>
      <c r="L359" s="94">
        <v>0</v>
      </c>
      <c r="M359" s="94">
        <v>937.65</v>
      </c>
      <c r="N359" s="95">
        <f t="shared" si="5"/>
        <v>16599.650000000001</v>
      </c>
    </row>
    <row r="360" spans="1:14" s="79" customFormat="1" ht="12" x14ac:dyDescent="0.2">
      <c r="A360" s="89">
        <v>446</v>
      </c>
      <c r="B360" s="89">
        <v>446099650</v>
      </c>
      <c r="C360" s="90" t="s">
        <v>516</v>
      </c>
      <c r="D360" s="89">
        <v>99</v>
      </c>
      <c r="E360" s="90" t="s">
        <v>131</v>
      </c>
      <c r="F360" s="89">
        <v>650</v>
      </c>
      <c r="G360" s="90" t="s">
        <v>400</v>
      </c>
      <c r="H360" s="91">
        <v>1</v>
      </c>
      <c r="I360" s="92"/>
      <c r="J360" s="93">
        <v>11932</v>
      </c>
      <c r="K360" s="94">
        <v>3307</v>
      </c>
      <c r="L360" s="94">
        <v>0</v>
      </c>
      <c r="M360" s="94">
        <v>937.65</v>
      </c>
      <c r="N360" s="95">
        <f t="shared" si="5"/>
        <v>16176.65</v>
      </c>
    </row>
    <row r="361" spans="1:14" s="79" customFormat="1" ht="12" x14ac:dyDescent="0.2">
      <c r="A361" s="89">
        <v>446</v>
      </c>
      <c r="B361" s="89">
        <v>446099690</v>
      </c>
      <c r="C361" s="90" t="s">
        <v>516</v>
      </c>
      <c r="D361" s="89">
        <v>99</v>
      </c>
      <c r="E361" s="90" t="s">
        <v>131</v>
      </c>
      <c r="F361" s="89">
        <v>690</v>
      </c>
      <c r="G361" s="90" t="s">
        <v>414</v>
      </c>
      <c r="H361" s="91">
        <v>8</v>
      </c>
      <c r="I361" s="92"/>
      <c r="J361" s="93">
        <v>10804</v>
      </c>
      <c r="K361" s="94">
        <v>3349</v>
      </c>
      <c r="L361" s="94">
        <v>0</v>
      </c>
      <c r="M361" s="94">
        <v>937.65</v>
      </c>
      <c r="N361" s="95">
        <f t="shared" si="5"/>
        <v>15090.65</v>
      </c>
    </row>
    <row r="362" spans="1:14" s="79" customFormat="1" ht="12" x14ac:dyDescent="0.2">
      <c r="A362" s="89">
        <v>447</v>
      </c>
      <c r="B362" s="89">
        <v>447101020</v>
      </c>
      <c r="C362" s="90" t="s">
        <v>517</v>
      </c>
      <c r="D362" s="89">
        <v>101</v>
      </c>
      <c r="E362" s="90" t="s">
        <v>133</v>
      </c>
      <c r="F362" s="89">
        <v>20</v>
      </c>
      <c r="G362" s="90" t="s">
        <v>52</v>
      </c>
      <c r="H362" s="91">
        <v>0.5</v>
      </c>
      <c r="I362" s="92"/>
      <c r="J362" s="93">
        <v>11668.690029326068</v>
      </c>
      <c r="K362" s="94">
        <v>3239</v>
      </c>
      <c r="L362" s="94">
        <v>0</v>
      </c>
      <c r="M362" s="94">
        <v>937.65</v>
      </c>
      <c r="N362" s="95">
        <f t="shared" si="5"/>
        <v>15845.340029326067</v>
      </c>
    </row>
    <row r="363" spans="1:14" s="79" customFormat="1" ht="12" x14ac:dyDescent="0.2">
      <c r="A363" s="89">
        <v>447</v>
      </c>
      <c r="B363" s="89">
        <v>447101025</v>
      </c>
      <c r="C363" s="90" t="s">
        <v>517</v>
      </c>
      <c r="D363" s="89">
        <v>101</v>
      </c>
      <c r="E363" s="90" t="s">
        <v>133</v>
      </c>
      <c r="F363" s="89">
        <v>25</v>
      </c>
      <c r="G363" s="90" t="s">
        <v>57</v>
      </c>
      <c r="H363" s="91">
        <v>113.81</v>
      </c>
      <c r="I363" s="92"/>
      <c r="J363" s="93">
        <v>10401</v>
      </c>
      <c r="K363" s="94">
        <v>4076</v>
      </c>
      <c r="L363" s="94">
        <v>0</v>
      </c>
      <c r="M363" s="94">
        <v>937.65</v>
      </c>
      <c r="N363" s="95">
        <f t="shared" si="5"/>
        <v>15414.65</v>
      </c>
    </row>
    <row r="364" spans="1:14" s="79" customFormat="1" ht="12" x14ac:dyDescent="0.2">
      <c r="A364" s="89">
        <v>447</v>
      </c>
      <c r="B364" s="89">
        <v>447101050</v>
      </c>
      <c r="C364" s="90" t="s">
        <v>517</v>
      </c>
      <c r="D364" s="89">
        <v>101</v>
      </c>
      <c r="E364" s="90" t="s">
        <v>133</v>
      </c>
      <c r="F364" s="89">
        <v>50</v>
      </c>
      <c r="G364" s="90" t="s">
        <v>82</v>
      </c>
      <c r="H364" s="91">
        <v>0.4</v>
      </c>
      <c r="I364" s="92"/>
      <c r="J364" s="93">
        <v>10951.007300388614</v>
      </c>
      <c r="K364" s="94">
        <v>4583</v>
      </c>
      <c r="L364" s="94">
        <v>0</v>
      </c>
      <c r="M364" s="94">
        <v>937.65</v>
      </c>
      <c r="N364" s="95">
        <f t="shared" si="5"/>
        <v>16471.657300388615</v>
      </c>
    </row>
    <row r="365" spans="1:14" s="79" customFormat="1" ht="12" x14ac:dyDescent="0.2">
      <c r="A365" s="89">
        <v>447</v>
      </c>
      <c r="B365" s="89">
        <v>447101100</v>
      </c>
      <c r="C365" s="90" t="s">
        <v>517</v>
      </c>
      <c r="D365" s="89">
        <v>101</v>
      </c>
      <c r="E365" s="90" t="s">
        <v>133</v>
      </c>
      <c r="F365" s="89">
        <v>100</v>
      </c>
      <c r="G365" s="90" t="s">
        <v>132</v>
      </c>
      <c r="H365" s="91">
        <v>3</v>
      </c>
      <c r="I365" s="92"/>
      <c r="J365" s="93">
        <v>12221.43885767517</v>
      </c>
      <c r="K365" s="94">
        <v>5033</v>
      </c>
      <c r="L365" s="94">
        <v>0</v>
      </c>
      <c r="M365" s="94">
        <v>937.65</v>
      </c>
      <c r="N365" s="95">
        <f t="shared" si="5"/>
        <v>18192.088857675171</v>
      </c>
    </row>
    <row r="366" spans="1:14" s="79" customFormat="1" ht="12" x14ac:dyDescent="0.2">
      <c r="A366" s="89">
        <v>447</v>
      </c>
      <c r="B366" s="89">
        <v>447101101</v>
      </c>
      <c r="C366" s="90" t="s">
        <v>517</v>
      </c>
      <c r="D366" s="89">
        <v>101</v>
      </c>
      <c r="E366" s="90" t="s">
        <v>133</v>
      </c>
      <c r="F366" s="89">
        <v>101</v>
      </c>
      <c r="G366" s="90" t="s">
        <v>133</v>
      </c>
      <c r="H366" s="91">
        <v>366.13000000000005</v>
      </c>
      <c r="I366" s="92"/>
      <c r="J366" s="93">
        <v>9717</v>
      </c>
      <c r="K366" s="94">
        <v>2503</v>
      </c>
      <c r="L366" s="94">
        <v>0</v>
      </c>
      <c r="M366" s="94">
        <v>937.65</v>
      </c>
      <c r="N366" s="95">
        <f t="shared" si="5"/>
        <v>13157.65</v>
      </c>
    </row>
    <row r="367" spans="1:14" s="79" customFormat="1" ht="12" x14ac:dyDescent="0.2">
      <c r="A367" s="89">
        <v>447</v>
      </c>
      <c r="B367" s="89">
        <v>447101136</v>
      </c>
      <c r="C367" s="90" t="s">
        <v>517</v>
      </c>
      <c r="D367" s="89">
        <v>101</v>
      </c>
      <c r="E367" s="90" t="s">
        <v>133</v>
      </c>
      <c r="F367" s="89">
        <v>136</v>
      </c>
      <c r="G367" s="90" t="s">
        <v>168</v>
      </c>
      <c r="H367" s="91">
        <v>5</v>
      </c>
      <c r="I367" s="92"/>
      <c r="J367" s="93">
        <v>11875</v>
      </c>
      <c r="K367" s="94">
        <v>3773</v>
      </c>
      <c r="L367" s="94">
        <v>0</v>
      </c>
      <c r="M367" s="94">
        <v>937.65</v>
      </c>
      <c r="N367" s="95">
        <f t="shared" si="5"/>
        <v>16585.650000000001</v>
      </c>
    </row>
    <row r="368" spans="1:14" s="79" customFormat="1" ht="12" x14ac:dyDescent="0.2">
      <c r="A368" s="89">
        <v>447</v>
      </c>
      <c r="B368" s="89">
        <v>447101138</v>
      </c>
      <c r="C368" s="90" t="s">
        <v>517</v>
      </c>
      <c r="D368" s="89">
        <v>101</v>
      </c>
      <c r="E368" s="90" t="s">
        <v>133</v>
      </c>
      <c r="F368" s="89">
        <v>138</v>
      </c>
      <c r="G368" s="90" t="s">
        <v>170</v>
      </c>
      <c r="H368" s="91">
        <v>7</v>
      </c>
      <c r="I368" s="92"/>
      <c r="J368" s="93">
        <v>9362</v>
      </c>
      <c r="K368" s="94">
        <v>4887</v>
      </c>
      <c r="L368" s="94">
        <v>0</v>
      </c>
      <c r="M368" s="94">
        <v>937.65</v>
      </c>
      <c r="N368" s="95">
        <f t="shared" si="5"/>
        <v>15186.65</v>
      </c>
    </row>
    <row r="369" spans="1:14" s="79" customFormat="1" ht="12" x14ac:dyDescent="0.2">
      <c r="A369" s="89">
        <v>447</v>
      </c>
      <c r="B369" s="89">
        <v>447101139</v>
      </c>
      <c r="C369" s="90" t="s">
        <v>517</v>
      </c>
      <c r="D369" s="89">
        <v>101</v>
      </c>
      <c r="E369" s="90" t="s">
        <v>133</v>
      </c>
      <c r="F369" s="89">
        <v>139</v>
      </c>
      <c r="G369" s="90" t="s">
        <v>171</v>
      </c>
      <c r="H369" s="91">
        <v>2</v>
      </c>
      <c r="I369" s="92"/>
      <c r="J369" s="93">
        <v>9183</v>
      </c>
      <c r="K369" s="94">
        <v>3044</v>
      </c>
      <c r="L369" s="94">
        <v>0</v>
      </c>
      <c r="M369" s="94">
        <v>937.65</v>
      </c>
      <c r="N369" s="95">
        <f t="shared" si="5"/>
        <v>13164.65</v>
      </c>
    </row>
    <row r="370" spans="1:14" s="79" customFormat="1" ht="12" x14ac:dyDescent="0.2">
      <c r="A370" s="89">
        <v>447</v>
      </c>
      <c r="B370" s="89">
        <v>447101167</v>
      </c>
      <c r="C370" s="90" t="s">
        <v>517</v>
      </c>
      <c r="D370" s="89">
        <v>101</v>
      </c>
      <c r="E370" s="90" t="s">
        <v>133</v>
      </c>
      <c r="F370" s="89">
        <v>167</v>
      </c>
      <c r="G370" s="90" t="s">
        <v>199</v>
      </c>
      <c r="H370" s="91">
        <v>1</v>
      </c>
      <c r="I370" s="92"/>
      <c r="J370" s="93">
        <v>10955.058896859297</v>
      </c>
      <c r="K370" s="94">
        <v>4418</v>
      </c>
      <c r="L370" s="94">
        <v>0</v>
      </c>
      <c r="M370" s="94">
        <v>937.65</v>
      </c>
      <c r="N370" s="95">
        <f t="shared" si="5"/>
        <v>16310.708896859296</v>
      </c>
    </row>
    <row r="371" spans="1:14" s="79" customFormat="1" ht="12" x14ac:dyDescent="0.2">
      <c r="A371" s="89">
        <v>447</v>
      </c>
      <c r="B371" s="89">
        <v>447101177</v>
      </c>
      <c r="C371" s="90" t="s">
        <v>517</v>
      </c>
      <c r="D371" s="89">
        <v>101</v>
      </c>
      <c r="E371" s="90" t="s">
        <v>133</v>
      </c>
      <c r="F371" s="89">
        <v>177</v>
      </c>
      <c r="G371" s="90" t="s">
        <v>209</v>
      </c>
      <c r="H371" s="91">
        <v>18.45</v>
      </c>
      <c r="I371" s="92"/>
      <c r="J371" s="93">
        <v>9281</v>
      </c>
      <c r="K371" s="94">
        <v>3536</v>
      </c>
      <c r="L371" s="94">
        <v>0</v>
      </c>
      <c r="M371" s="94">
        <v>937.65</v>
      </c>
      <c r="N371" s="95">
        <f t="shared" si="5"/>
        <v>13754.65</v>
      </c>
    </row>
    <row r="372" spans="1:14" s="79" customFormat="1" ht="12" x14ac:dyDescent="0.2">
      <c r="A372" s="89">
        <v>447</v>
      </c>
      <c r="B372" s="89">
        <v>447101185</v>
      </c>
      <c r="C372" s="90" t="s">
        <v>517</v>
      </c>
      <c r="D372" s="89">
        <v>101</v>
      </c>
      <c r="E372" s="90" t="s">
        <v>133</v>
      </c>
      <c r="F372" s="89">
        <v>185</v>
      </c>
      <c r="G372" s="90" t="s">
        <v>217</v>
      </c>
      <c r="H372" s="91">
        <v>67.48</v>
      </c>
      <c r="I372" s="92"/>
      <c r="J372" s="93">
        <v>10522</v>
      </c>
      <c r="K372" s="94">
        <v>1713</v>
      </c>
      <c r="L372" s="94">
        <v>0</v>
      </c>
      <c r="M372" s="94">
        <v>937.65</v>
      </c>
      <c r="N372" s="95">
        <f t="shared" si="5"/>
        <v>13172.65</v>
      </c>
    </row>
    <row r="373" spans="1:14" s="79" customFormat="1" ht="12" x14ac:dyDescent="0.2">
      <c r="A373" s="89">
        <v>447</v>
      </c>
      <c r="B373" s="89">
        <v>447101187</v>
      </c>
      <c r="C373" s="90" t="s">
        <v>517</v>
      </c>
      <c r="D373" s="89">
        <v>101</v>
      </c>
      <c r="E373" s="90" t="s">
        <v>133</v>
      </c>
      <c r="F373" s="89">
        <v>187</v>
      </c>
      <c r="G373" s="90" t="s">
        <v>219</v>
      </c>
      <c r="H373" s="91">
        <v>4</v>
      </c>
      <c r="I373" s="92"/>
      <c r="J373" s="93">
        <v>10804</v>
      </c>
      <c r="K373" s="94">
        <v>5796</v>
      </c>
      <c r="L373" s="94">
        <v>0</v>
      </c>
      <c r="M373" s="94">
        <v>937.65</v>
      </c>
      <c r="N373" s="95">
        <f t="shared" si="5"/>
        <v>17537.650000000001</v>
      </c>
    </row>
    <row r="374" spans="1:14" s="79" customFormat="1" ht="12" x14ac:dyDescent="0.2">
      <c r="A374" s="89">
        <v>447</v>
      </c>
      <c r="B374" s="89">
        <v>447101208</v>
      </c>
      <c r="C374" s="90" t="s">
        <v>517</v>
      </c>
      <c r="D374" s="89">
        <v>101</v>
      </c>
      <c r="E374" s="90" t="s">
        <v>133</v>
      </c>
      <c r="F374" s="89">
        <v>208</v>
      </c>
      <c r="G374" s="90" t="s">
        <v>240</v>
      </c>
      <c r="H374" s="91">
        <v>8</v>
      </c>
      <c r="I374" s="92"/>
      <c r="J374" s="93">
        <v>9541</v>
      </c>
      <c r="K374" s="94">
        <v>5499</v>
      </c>
      <c r="L374" s="94">
        <v>0</v>
      </c>
      <c r="M374" s="94">
        <v>937.65</v>
      </c>
      <c r="N374" s="95">
        <f t="shared" si="5"/>
        <v>15977.65</v>
      </c>
    </row>
    <row r="375" spans="1:14" s="79" customFormat="1" ht="12" x14ac:dyDescent="0.2">
      <c r="A375" s="89">
        <v>447</v>
      </c>
      <c r="B375" s="89">
        <v>447101212</v>
      </c>
      <c r="C375" s="90" t="s">
        <v>517</v>
      </c>
      <c r="D375" s="89">
        <v>101</v>
      </c>
      <c r="E375" s="90" t="s">
        <v>133</v>
      </c>
      <c r="F375" s="89">
        <v>212</v>
      </c>
      <c r="G375" s="90" t="s">
        <v>244</v>
      </c>
      <c r="H375" s="91">
        <v>1.5</v>
      </c>
      <c r="I375" s="92"/>
      <c r="J375" s="93">
        <v>9541</v>
      </c>
      <c r="K375" s="94">
        <v>2384</v>
      </c>
      <c r="L375" s="94">
        <v>0</v>
      </c>
      <c r="M375" s="94">
        <v>937.65</v>
      </c>
      <c r="N375" s="95">
        <f t="shared" si="5"/>
        <v>12862.65</v>
      </c>
    </row>
    <row r="376" spans="1:14" s="79" customFormat="1" ht="12" x14ac:dyDescent="0.2">
      <c r="A376" s="89">
        <v>447</v>
      </c>
      <c r="B376" s="89">
        <v>447101214</v>
      </c>
      <c r="C376" s="90" t="s">
        <v>517</v>
      </c>
      <c r="D376" s="89">
        <v>101</v>
      </c>
      <c r="E376" s="90" t="s">
        <v>133</v>
      </c>
      <c r="F376" s="89">
        <v>214</v>
      </c>
      <c r="G376" s="90" t="s">
        <v>246</v>
      </c>
      <c r="H376" s="91">
        <v>1</v>
      </c>
      <c r="I376" s="92"/>
      <c r="J376" s="93">
        <v>16694</v>
      </c>
      <c r="K376" s="94">
        <v>2550</v>
      </c>
      <c r="L376" s="94">
        <v>0</v>
      </c>
      <c r="M376" s="94">
        <v>937.65</v>
      </c>
      <c r="N376" s="95">
        <f t="shared" si="5"/>
        <v>20181.650000000001</v>
      </c>
    </row>
    <row r="377" spans="1:14" s="79" customFormat="1" ht="12" x14ac:dyDescent="0.2">
      <c r="A377" s="89">
        <v>447</v>
      </c>
      <c r="B377" s="89">
        <v>447101220</v>
      </c>
      <c r="C377" s="90" t="s">
        <v>517</v>
      </c>
      <c r="D377" s="89">
        <v>101</v>
      </c>
      <c r="E377" s="90" t="s">
        <v>133</v>
      </c>
      <c r="F377" s="89">
        <v>220</v>
      </c>
      <c r="G377" s="90" t="s">
        <v>252</v>
      </c>
      <c r="H377" s="91">
        <v>6</v>
      </c>
      <c r="I377" s="92"/>
      <c r="J377" s="93">
        <v>9362</v>
      </c>
      <c r="K377" s="94">
        <v>4014</v>
      </c>
      <c r="L377" s="94">
        <v>0</v>
      </c>
      <c r="M377" s="94">
        <v>937.65</v>
      </c>
      <c r="N377" s="95">
        <f t="shared" si="5"/>
        <v>14313.65</v>
      </c>
    </row>
    <row r="378" spans="1:14" s="79" customFormat="1" ht="12" x14ac:dyDescent="0.2">
      <c r="A378" s="89">
        <v>447</v>
      </c>
      <c r="B378" s="89">
        <v>447101238</v>
      </c>
      <c r="C378" s="90" t="s">
        <v>517</v>
      </c>
      <c r="D378" s="89">
        <v>101</v>
      </c>
      <c r="E378" s="90" t="s">
        <v>133</v>
      </c>
      <c r="F378" s="89">
        <v>238</v>
      </c>
      <c r="G378" s="90" t="s">
        <v>270</v>
      </c>
      <c r="H378" s="91">
        <v>14.64</v>
      </c>
      <c r="I378" s="92"/>
      <c r="J378" s="93">
        <v>10052</v>
      </c>
      <c r="K378" s="94">
        <v>5781</v>
      </c>
      <c r="L378" s="94">
        <v>0</v>
      </c>
      <c r="M378" s="94">
        <v>937.65</v>
      </c>
      <c r="N378" s="95">
        <f t="shared" si="5"/>
        <v>16770.650000000001</v>
      </c>
    </row>
    <row r="379" spans="1:14" s="79" customFormat="1" ht="12" x14ac:dyDescent="0.2">
      <c r="A379" s="89">
        <v>447</v>
      </c>
      <c r="B379" s="89">
        <v>447101265</v>
      </c>
      <c r="C379" s="90" t="s">
        <v>517</v>
      </c>
      <c r="D379" s="89">
        <v>101</v>
      </c>
      <c r="E379" s="90" t="s">
        <v>133</v>
      </c>
      <c r="F379" s="89">
        <v>265</v>
      </c>
      <c r="G379" s="90" t="s">
        <v>297</v>
      </c>
      <c r="H379" s="91">
        <v>1</v>
      </c>
      <c r="I379" s="92"/>
      <c r="J379" s="93">
        <v>9183</v>
      </c>
      <c r="K379" s="94">
        <v>3873</v>
      </c>
      <c r="L379" s="94">
        <v>0</v>
      </c>
      <c r="M379" s="94">
        <v>937.65</v>
      </c>
      <c r="N379" s="95">
        <f t="shared" si="5"/>
        <v>13993.65</v>
      </c>
    </row>
    <row r="380" spans="1:14" s="79" customFormat="1" ht="12" x14ac:dyDescent="0.2">
      <c r="A380" s="89">
        <v>447</v>
      </c>
      <c r="B380" s="89">
        <v>447101307</v>
      </c>
      <c r="C380" s="90" t="s">
        <v>517</v>
      </c>
      <c r="D380" s="89">
        <v>101</v>
      </c>
      <c r="E380" s="90" t="s">
        <v>133</v>
      </c>
      <c r="F380" s="89">
        <v>307</v>
      </c>
      <c r="G380" s="90" t="s">
        <v>339</v>
      </c>
      <c r="H380" s="91">
        <v>3.89</v>
      </c>
      <c r="I380" s="92"/>
      <c r="J380" s="93">
        <v>10924</v>
      </c>
      <c r="K380" s="94">
        <v>4593</v>
      </c>
      <c r="L380" s="94">
        <v>0</v>
      </c>
      <c r="M380" s="94">
        <v>937.65</v>
      </c>
      <c r="N380" s="95">
        <f t="shared" si="5"/>
        <v>16454.650000000001</v>
      </c>
    </row>
    <row r="381" spans="1:14" s="79" customFormat="1" ht="12" x14ac:dyDescent="0.2">
      <c r="A381" s="89">
        <v>447</v>
      </c>
      <c r="B381" s="89">
        <v>447101350</v>
      </c>
      <c r="C381" s="90" t="s">
        <v>517</v>
      </c>
      <c r="D381" s="89">
        <v>101</v>
      </c>
      <c r="E381" s="90" t="s">
        <v>133</v>
      </c>
      <c r="F381" s="89">
        <v>350</v>
      </c>
      <c r="G381" s="90" t="s">
        <v>382</v>
      </c>
      <c r="H381" s="91">
        <v>35.83</v>
      </c>
      <c r="I381" s="92"/>
      <c r="J381" s="93">
        <v>9942</v>
      </c>
      <c r="K381" s="94">
        <v>6125</v>
      </c>
      <c r="L381" s="94">
        <v>0</v>
      </c>
      <c r="M381" s="94">
        <v>937.65</v>
      </c>
      <c r="N381" s="95">
        <f t="shared" si="5"/>
        <v>17004.650000000001</v>
      </c>
    </row>
    <row r="382" spans="1:14" s="79" customFormat="1" ht="12" x14ac:dyDescent="0.2">
      <c r="A382" s="89">
        <v>447</v>
      </c>
      <c r="B382" s="89">
        <v>447101622</v>
      </c>
      <c r="C382" s="90" t="s">
        <v>517</v>
      </c>
      <c r="D382" s="89">
        <v>101</v>
      </c>
      <c r="E382" s="90" t="s">
        <v>133</v>
      </c>
      <c r="F382" s="89">
        <v>622</v>
      </c>
      <c r="G382" s="90" t="s">
        <v>394</v>
      </c>
      <c r="H382" s="91">
        <v>36</v>
      </c>
      <c r="I382" s="92"/>
      <c r="J382" s="93">
        <v>11366</v>
      </c>
      <c r="K382" s="94">
        <v>1683</v>
      </c>
      <c r="L382" s="94">
        <v>0</v>
      </c>
      <c r="M382" s="94">
        <v>937.65</v>
      </c>
      <c r="N382" s="95">
        <f t="shared" si="5"/>
        <v>13986.65</v>
      </c>
    </row>
    <row r="383" spans="1:14" s="79" customFormat="1" ht="12" x14ac:dyDescent="0.2">
      <c r="A383" s="89">
        <v>447</v>
      </c>
      <c r="B383" s="89">
        <v>447101690</v>
      </c>
      <c r="C383" s="90" t="s">
        <v>517</v>
      </c>
      <c r="D383" s="89">
        <v>101</v>
      </c>
      <c r="E383" s="90" t="s">
        <v>133</v>
      </c>
      <c r="F383" s="89">
        <v>690</v>
      </c>
      <c r="G383" s="90" t="s">
        <v>414</v>
      </c>
      <c r="H383" s="91">
        <v>5</v>
      </c>
      <c r="I383" s="92"/>
      <c r="J383" s="93">
        <v>10270</v>
      </c>
      <c r="K383" s="94">
        <v>3184</v>
      </c>
      <c r="L383" s="94">
        <v>0</v>
      </c>
      <c r="M383" s="94">
        <v>937.65</v>
      </c>
      <c r="N383" s="95">
        <f t="shared" si="5"/>
        <v>14391.65</v>
      </c>
    </row>
    <row r="384" spans="1:14" s="79" customFormat="1" ht="12" x14ac:dyDescent="0.2">
      <c r="A384" s="89">
        <v>447</v>
      </c>
      <c r="B384" s="89">
        <v>447101710</v>
      </c>
      <c r="C384" s="90" t="s">
        <v>517</v>
      </c>
      <c r="D384" s="89">
        <v>101</v>
      </c>
      <c r="E384" s="90" t="s">
        <v>133</v>
      </c>
      <c r="F384" s="89">
        <v>710</v>
      </c>
      <c r="G384" s="90" t="s">
        <v>419</v>
      </c>
      <c r="H384" s="91">
        <v>7</v>
      </c>
      <c r="I384" s="92"/>
      <c r="J384" s="93">
        <v>9362</v>
      </c>
      <c r="K384" s="94">
        <v>3874</v>
      </c>
      <c r="L384" s="94">
        <v>0</v>
      </c>
      <c r="M384" s="94">
        <v>937.65</v>
      </c>
      <c r="N384" s="95">
        <f t="shared" si="5"/>
        <v>14173.65</v>
      </c>
    </row>
    <row r="385" spans="1:14" s="79" customFormat="1" ht="12" x14ac:dyDescent="0.2">
      <c r="A385" s="89">
        <v>449</v>
      </c>
      <c r="B385" s="89">
        <v>449035035</v>
      </c>
      <c r="C385" s="90" t="s">
        <v>518</v>
      </c>
      <c r="D385" s="89">
        <v>35</v>
      </c>
      <c r="E385" s="90" t="s">
        <v>67</v>
      </c>
      <c r="F385" s="89">
        <v>35</v>
      </c>
      <c r="G385" s="90" t="s">
        <v>67</v>
      </c>
      <c r="H385" s="91">
        <v>679.42</v>
      </c>
      <c r="I385" s="92"/>
      <c r="J385" s="93">
        <v>12100</v>
      </c>
      <c r="K385" s="94">
        <v>4126</v>
      </c>
      <c r="L385" s="94">
        <v>0</v>
      </c>
      <c r="M385" s="94">
        <v>937.65</v>
      </c>
      <c r="N385" s="95">
        <f t="shared" si="5"/>
        <v>17163.650000000001</v>
      </c>
    </row>
    <row r="386" spans="1:14" s="79" customFormat="1" ht="12" x14ac:dyDescent="0.2">
      <c r="A386" s="89">
        <v>449</v>
      </c>
      <c r="B386" s="89">
        <v>449035044</v>
      </c>
      <c r="C386" s="90" t="s">
        <v>518</v>
      </c>
      <c r="D386" s="89">
        <v>35</v>
      </c>
      <c r="E386" s="90" t="s">
        <v>67</v>
      </c>
      <c r="F386" s="89">
        <v>44</v>
      </c>
      <c r="G386" s="90" t="s">
        <v>76</v>
      </c>
      <c r="H386" s="91">
        <v>5.2</v>
      </c>
      <c r="I386" s="92"/>
      <c r="J386" s="93">
        <v>12457</v>
      </c>
      <c r="K386" s="94">
        <v>0</v>
      </c>
      <c r="L386" s="94">
        <v>0</v>
      </c>
      <c r="M386" s="94">
        <v>937.65</v>
      </c>
      <c r="N386" s="95">
        <f t="shared" si="5"/>
        <v>13394.65</v>
      </c>
    </row>
    <row r="387" spans="1:14" s="79" customFormat="1" ht="12" x14ac:dyDescent="0.2">
      <c r="A387" s="89">
        <v>449</v>
      </c>
      <c r="B387" s="89">
        <v>449035073</v>
      </c>
      <c r="C387" s="90" t="s">
        <v>518</v>
      </c>
      <c r="D387" s="89">
        <v>35</v>
      </c>
      <c r="E387" s="90" t="s">
        <v>67</v>
      </c>
      <c r="F387" s="89">
        <v>73</v>
      </c>
      <c r="G387" s="90" t="s">
        <v>105</v>
      </c>
      <c r="H387" s="91">
        <v>2</v>
      </c>
      <c r="I387" s="92"/>
      <c r="J387" s="93">
        <v>12771</v>
      </c>
      <c r="K387" s="94">
        <v>8343</v>
      </c>
      <c r="L387" s="94">
        <v>0</v>
      </c>
      <c r="M387" s="94">
        <v>937.65</v>
      </c>
      <c r="N387" s="95">
        <f t="shared" si="5"/>
        <v>22051.65</v>
      </c>
    </row>
    <row r="388" spans="1:14" s="79" customFormat="1" ht="12" x14ac:dyDescent="0.2">
      <c r="A388" s="89">
        <v>449</v>
      </c>
      <c r="B388" s="89">
        <v>449035142</v>
      </c>
      <c r="C388" s="90" t="s">
        <v>518</v>
      </c>
      <c r="D388" s="89">
        <v>35</v>
      </c>
      <c r="E388" s="90" t="s">
        <v>67</v>
      </c>
      <c r="F388" s="89">
        <v>142</v>
      </c>
      <c r="G388" s="90" t="s">
        <v>174</v>
      </c>
      <c r="H388" s="91">
        <v>0.38</v>
      </c>
      <c r="I388" s="92"/>
      <c r="J388" s="93">
        <v>11549.926429302657</v>
      </c>
      <c r="K388" s="94">
        <v>8497</v>
      </c>
      <c r="L388" s="94">
        <v>0</v>
      </c>
      <c r="M388" s="94">
        <v>937.65</v>
      </c>
      <c r="N388" s="95">
        <f t="shared" si="5"/>
        <v>20984.576429302659</v>
      </c>
    </row>
    <row r="389" spans="1:14" s="79" customFormat="1" ht="12" x14ac:dyDescent="0.2">
      <c r="A389" s="89">
        <v>449</v>
      </c>
      <c r="B389" s="89">
        <v>449035243</v>
      </c>
      <c r="C389" s="90" t="s">
        <v>518</v>
      </c>
      <c r="D389" s="89">
        <v>35</v>
      </c>
      <c r="E389" s="90" t="s">
        <v>67</v>
      </c>
      <c r="F389" s="89">
        <v>243</v>
      </c>
      <c r="G389" s="90" t="s">
        <v>275</v>
      </c>
      <c r="H389" s="91">
        <v>4</v>
      </c>
      <c r="I389" s="92"/>
      <c r="J389" s="93">
        <v>12457</v>
      </c>
      <c r="K389" s="94">
        <v>2578</v>
      </c>
      <c r="L389" s="94">
        <v>0</v>
      </c>
      <c r="M389" s="94">
        <v>937.65</v>
      </c>
      <c r="N389" s="95">
        <f t="shared" si="5"/>
        <v>15972.65</v>
      </c>
    </row>
    <row r="390" spans="1:14" s="79" customFormat="1" ht="12" x14ac:dyDescent="0.2">
      <c r="A390" s="89">
        <v>449</v>
      </c>
      <c r="B390" s="89">
        <v>449035244</v>
      </c>
      <c r="C390" s="90" t="s">
        <v>518</v>
      </c>
      <c r="D390" s="89">
        <v>35</v>
      </c>
      <c r="E390" s="90" t="s">
        <v>67</v>
      </c>
      <c r="F390" s="89">
        <v>244</v>
      </c>
      <c r="G390" s="90" t="s">
        <v>276</v>
      </c>
      <c r="H390" s="91">
        <v>4</v>
      </c>
      <c r="I390" s="92"/>
      <c r="J390" s="93">
        <v>12160</v>
      </c>
      <c r="K390" s="94">
        <v>4385</v>
      </c>
      <c r="L390" s="94">
        <v>0</v>
      </c>
      <c r="M390" s="94">
        <v>937.65</v>
      </c>
      <c r="N390" s="95">
        <f t="shared" si="5"/>
        <v>17482.650000000001</v>
      </c>
    </row>
    <row r="391" spans="1:14" s="79" customFormat="1" ht="12" x14ac:dyDescent="0.2">
      <c r="A391" s="89">
        <v>449</v>
      </c>
      <c r="B391" s="89">
        <v>449035285</v>
      </c>
      <c r="C391" s="90" t="s">
        <v>518</v>
      </c>
      <c r="D391" s="89">
        <v>35</v>
      </c>
      <c r="E391" s="90" t="s">
        <v>67</v>
      </c>
      <c r="F391" s="89">
        <v>285</v>
      </c>
      <c r="G391" s="90" t="s">
        <v>317</v>
      </c>
      <c r="H391" s="91">
        <v>4</v>
      </c>
      <c r="I391" s="92"/>
      <c r="J391" s="93">
        <v>12477</v>
      </c>
      <c r="K391" s="94">
        <v>3535</v>
      </c>
      <c r="L391" s="94">
        <v>0</v>
      </c>
      <c r="M391" s="94">
        <v>937.65</v>
      </c>
      <c r="N391" s="95">
        <f t="shared" si="5"/>
        <v>16949.650000000001</v>
      </c>
    </row>
    <row r="392" spans="1:14" s="79" customFormat="1" ht="12" x14ac:dyDescent="0.2">
      <c r="A392" s="89">
        <v>449</v>
      </c>
      <c r="B392" s="89">
        <v>449035336</v>
      </c>
      <c r="C392" s="90" t="s">
        <v>518</v>
      </c>
      <c r="D392" s="89">
        <v>35</v>
      </c>
      <c r="E392" s="90" t="s">
        <v>67</v>
      </c>
      <c r="F392" s="89">
        <v>336</v>
      </c>
      <c r="G392" s="90" t="s">
        <v>368</v>
      </c>
      <c r="H392" s="91">
        <v>1</v>
      </c>
      <c r="I392" s="92"/>
      <c r="J392" s="93">
        <v>12160</v>
      </c>
      <c r="K392" s="94">
        <v>2638</v>
      </c>
      <c r="L392" s="94">
        <v>0</v>
      </c>
      <c r="M392" s="94">
        <v>937.65</v>
      </c>
      <c r="N392" s="95">
        <f t="shared" si="5"/>
        <v>15735.65</v>
      </c>
    </row>
    <row r="393" spans="1:14" s="79" customFormat="1" ht="12" x14ac:dyDescent="0.2">
      <c r="A393" s="89">
        <v>450</v>
      </c>
      <c r="B393" s="89">
        <v>450086008</v>
      </c>
      <c r="C393" s="90" t="s">
        <v>519</v>
      </c>
      <c r="D393" s="89">
        <v>86</v>
      </c>
      <c r="E393" s="90" t="s">
        <v>118</v>
      </c>
      <c r="F393" s="89">
        <v>8</v>
      </c>
      <c r="G393" s="90" t="s">
        <v>40</v>
      </c>
      <c r="H393" s="91">
        <v>7.49</v>
      </c>
      <c r="I393" s="92"/>
      <c r="J393" s="93">
        <v>9115</v>
      </c>
      <c r="K393" s="94">
        <v>9003</v>
      </c>
      <c r="L393" s="94">
        <v>0</v>
      </c>
      <c r="M393" s="94">
        <v>937.65</v>
      </c>
      <c r="N393" s="95">
        <f t="shared" si="5"/>
        <v>19055.650000000001</v>
      </c>
    </row>
    <row r="394" spans="1:14" s="79" customFormat="1" ht="12" x14ac:dyDescent="0.2">
      <c r="A394" s="89">
        <v>450</v>
      </c>
      <c r="B394" s="89">
        <v>450086074</v>
      </c>
      <c r="C394" s="90" t="s">
        <v>519</v>
      </c>
      <c r="D394" s="89">
        <v>86</v>
      </c>
      <c r="E394" s="90" t="s">
        <v>118</v>
      </c>
      <c r="F394" s="89">
        <v>74</v>
      </c>
      <c r="G394" s="90" t="s">
        <v>106</v>
      </c>
      <c r="H394" s="91">
        <v>1</v>
      </c>
      <c r="I394" s="92"/>
      <c r="J394" s="93">
        <v>10616.203815778032</v>
      </c>
      <c r="K394" s="94">
        <v>8114</v>
      </c>
      <c r="L394" s="94">
        <v>0</v>
      </c>
      <c r="M394" s="94">
        <v>937.65</v>
      </c>
      <c r="N394" s="95">
        <f t="shared" si="5"/>
        <v>19667.853815778035</v>
      </c>
    </row>
    <row r="395" spans="1:14" s="79" customFormat="1" ht="12" x14ac:dyDescent="0.2">
      <c r="A395" s="89">
        <v>450</v>
      </c>
      <c r="B395" s="89">
        <v>450086086</v>
      </c>
      <c r="C395" s="90" t="s">
        <v>519</v>
      </c>
      <c r="D395" s="89">
        <v>86</v>
      </c>
      <c r="E395" s="90" t="s">
        <v>118</v>
      </c>
      <c r="F395" s="89">
        <v>86</v>
      </c>
      <c r="G395" s="90" t="s">
        <v>118</v>
      </c>
      <c r="H395" s="91">
        <v>72.03</v>
      </c>
      <c r="I395" s="92"/>
      <c r="J395" s="93">
        <v>9808</v>
      </c>
      <c r="K395" s="94">
        <v>1629</v>
      </c>
      <c r="L395" s="94">
        <v>0</v>
      </c>
      <c r="M395" s="94">
        <v>937.65</v>
      </c>
      <c r="N395" s="95">
        <f t="shared" ref="N395:N458" si="6">SUM(J395:M395)</f>
        <v>12374.65</v>
      </c>
    </row>
    <row r="396" spans="1:14" s="79" customFormat="1" ht="12" x14ac:dyDescent="0.2">
      <c r="A396" s="89">
        <v>450</v>
      </c>
      <c r="B396" s="89">
        <v>450086117</v>
      </c>
      <c r="C396" s="90" t="s">
        <v>519</v>
      </c>
      <c r="D396" s="89">
        <v>86</v>
      </c>
      <c r="E396" s="90" t="s">
        <v>118</v>
      </c>
      <c r="F396" s="89">
        <v>117</v>
      </c>
      <c r="G396" s="90" t="s">
        <v>149</v>
      </c>
      <c r="H396" s="91">
        <v>2</v>
      </c>
      <c r="I396" s="92"/>
      <c r="J396" s="93">
        <v>13375</v>
      </c>
      <c r="K396" s="94">
        <v>5480</v>
      </c>
      <c r="L396" s="94">
        <v>0</v>
      </c>
      <c r="M396" s="94">
        <v>937.65</v>
      </c>
      <c r="N396" s="95">
        <f t="shared" si="6"/>
        <v>19792.650000000001</v>
      </c>
    </row>
    <row r="397" spans="1:14" s="79" customFormat="1" ht="12" x14ac:dyDescent="0.2">
      <c r="A397" s="89">
        <v>450</v>
      </c>
      <c r="B397" s="89">
        <v>450086127</v>
      </c>
      <c r="C397" s="90" t="s">
        <v>519</v>
      </c>
      <c r="D397" s="89">
        <v>86</v>
      </c>
      <c r="E397" s="90" t="s">
        <v>118</v>
      </c>
      <c r="F397" s="89">
        <v>127</v>
      </c>
      <c r="G397" s="90" t="s">
        <v>159</v>
      </c>
      <c r="H397" s="91">
        <v>6.5600000000000005</v>
      </c>
      <c r="I397" s="92"/>
      <c r="J397" s="93">
        <v>8870</v>
      </c>
      <c r="K397" s="94">
        <v>4160</v>
      </c>
      <c r="L397" s="94">
        <v>0</v>
      </c>
      <c r="M397" s="94">
        <v>937.65</v>
      </c>
      <c r="N397" s="95">
        <f t="shared" si="6"/>
        <v>13967.65</v>
      </c>
    </row>
    <row r="398" spans="1:14" s="79" customFormat="1" ht="12" x14ac:dyDescent="0.2">
      <c r="A398" s="89">
        <v>450</v>
      </c>
      <c r="B398" s="89">
        <v>450086137</v>
      </c>
      <c r="C398" s="90" t="s">
        <v>519</v>
      </c>
      <c r="D398" s="89">
        <v>86</v>
      </c>
      <c r="E398" s="90" t="s">
        <v>118</v>
      </c>
      <c r="F398" s="89">
        <v>137</v>
      </c>
      <c r="G398" s="90" t="s">
        <v>169</v>
      </c>
      <c r="H398" s="91">
        <v>2.15</v>
      </c>
      <c r="I398" s="92"/>
      <c r="J398" s="93">
        <v>13375</v>
      </c>
      <c r="K398" s="94">
        <v>0</v>
      </c>
      <c r="L398" s="94">
        <v>0</v>
      </c>
      <c r="M398" s="94">
        <v>937.65</v>
      </c>
      <c r="N398" s="95">
        <f t="shared" si="6"/>
        <v>14312.65</v>
      </c>
    </row>
    <row r="399" spans="1:14" s="79" customFormat="1" ht="12" x14ac:dyDescent="0.2">
      <c r="A399" s="89">
        <v>450</v>
      </c>
      <c r="B399" s="89">
        <v>450086210</v>
      </c>
      <c r="C399" s="90" t="s">
        <v>519</v>
      </c>
      <c r="D399" s="89">
        <v>86</v>
      </c>
      <c r="E399" s="90" t="s">
        <v>118</v>
      </c>
      <c r="F399" s="89">
        <v>210</v>
      </c>
      <c r="G399" s="90" t="s">
        <v>242</v>
      </c>
      <c r="H399" s="91">
        <v>90.83</v>
      </c>
      <c r="I399" s="92"/>
      <c r="J399" s="93">
        <v>9724</v>
      </c>
      <c r="K399" s="94">
        <v>3095</v>
      </c>
      <c r="L399" s="94">
        <v>0</v>
      </c>
      <c r="M399" s="94">
        <v>937.65</v>
      </c>
      <c r="N399" s="95">
        <f t="shared" si="6"/>
        <v>13756.65</v>
      </c>
    </row>
    <row r="400" spans="1:14" s="79" customFormat="1" ht="12" x14ac:dyDescent="0.2">
      <c r="A400" s="89">
        <v>450</v>
      </c>
      <c r="B400" s="89">
        <v>450086275</v>
      </c>
      <c r="C400" s="90" t="s">
        <v>519</v>
      </c>
      <c r="D400" s="89">
        <v>86</v>
      </c>
      <c r="E400" s="90" t="s">
        <v>118</v>
      </c>
      <c r="F400" s="89">
        <v>275</v>
      </c>
      <c r="G400" s="90" t="s">
        <v>307</v>
      </c>
      <c r="H400" s="91">
        <v>5</v>
      </c>
      <c r="I400" s="92"/>
      <c r="J400" s="93">
        <v>9123</v>
      </c>
      <c r="K400" s="94">
        <v>3038</v>
      </c>
      <c r="L400" s="94">
        <v>0</v>
      </c>
      <c r="M400" s="94">
        <v>937.65</v>
      </c>
      <c r="N400" s="95">
        <f t="shared" si="6"/>
        <v>13098.65</v>
      </c>
    </row>
    <row r="401" spans="1:14" s="79" customFormat="1" ht="12" x14ac:dyDescent="0.2">
      <c r="A401" s="89">
        <v>450</v>
      </c>
      <c r="B401" s="89">
        <v>450086278</v>
      </c>
      <c r="C401" s="90" t="s">
        <v>519</v>
      </c>
      <c r="D401" s="89">
        <v>86</v>
      </c>
      <c r="E401" s="90" t="s">
        <v>118</v>
      </c>
      <c r="F401" s="89">
        <v>278</v>
      </c>
      <c r="G401" s="90" t="s">
        <v>310</v>
      </c>
      <c r="H401" s="91">
        <v>7.88</v>
      </c>
      <c r="I401" s="92"/>
      <c r="J401" s="93">
        <v>9829</v>
      </c>
      <c r="K401" s="94">
        <v>1863</v>
      </c>
      <c r="L401" s="94">
        <v>0</v>
      </c>
      <c r="M401" s="94">
        <v>937.65</v>
      </c>
      <c r="N401" s="95">
        <f t="shared" si="6"/>
        <v>12629.65</v>
      </c>
    </row>
    <row r="402" spans="1:14" s="79" customFormat="1" ht="12" x14ac:dyDescent="0.2">
      <c r="A402" s="89">
        <v>450</v>
      </c>
      <c r="B402" s="89">
        <v>450086327</v>
      </c>
      <c r="C402" s="90" t="s">
        <v>519</v>
      </c>
      <c r="D402" s="89">
        <v>86</v>
      </c>
      <c r="E402" s="90" t="s">
        <v>118</v>
      </c>
      <c r="F402" s="89">
        <v>327</v>
      </c>
      <c r="G402" s="90" t="s">
        <v>359</v>
      </c>
      <c r="H402" s="91">
        <v>2</v>
      </c>
      <c r="I402" s="92"/>
      <c r="J402" s="93">
        <v>9123</v>
      </c>
      <c r="K402" s="94">
        <v>7981</v>
      </c>
      <c r="L402" s="94">
        <v>0</v>
      </c>
      <c r="M402" s="94">
        <v>937.65</v>
      </c>
      <c r="N402" s="95">
        <f t="shared" si="6"/>
        <v>18041.650000000001</v>
      </c>
    </row>
    <row r="403" spans="1:14" s="79" customFormat="1" ht="12" x14ac:dyDescent="0.2">
      <c r="A403" s="89">
        <v>450</v>
      </c>
      <c r="B403" s="89">
        <v>450086337</v>
      </c>
      <c r="C403" s="90" t="s">
        <v>519</v>
      </c>
      <c r="D403" s="89">
        <v>86</v>
      </c>
      <c r="E403" s="90" t="s">
        <v>118</v>
      </c>
      <c r="F403" s="89">
        <v>337</v>
      </c>
      <c r="G403" s="90" t="s">
        <v>369</v>
      </c>
      <c r="H403" s="91">
        <v>2.5</v>
      </c>
      <c r="I403" s="92"/>
      <c r="J403" s="93">
        <v>11137.577714382724</v>
      </c>
      <c r="K403" s="94">
        <v>12436</v>
      </c>
      <c r="L403" s="94">
        <v>0</v>
      </c>
      <c r="M403" s="94">
        <v>937.65</v>
      </c>
      <c r="N403" s="95">
        <f t="shared" si="6"/>
        <v>24511.227714382723</v>
      </c>
    </row>
    <row r="404" spans="1:14" s="79" customFormat="1" ht="12" x14ac:dyDescent="0.2">
      <c r="A404" s="89">
        <v>450</v>
      </c>
      <c r="B404" s="89">
        <v>450086340</v>
      </c>
      <c r="C404" s="90" t="s">
        <v>519</v>
      </c>
      <c r="D404" s="89">
        <v>86</v>
      </c>
      <c r="E404" s="90" t="s">
        <v>118</v>
      </c>
      <c r="F404" s="89">
        <v>340</v>
      </c>
      <c r="G404" s="90" t="s">
        <v>372</v>
      </c>
      <c r="H404" s="91">
        <v>10.5</v>
      </c>
      <c r="I404" s="92"/>
      <c r="J404" s="93">
        <v>9092</v>
      </c>
      <c r="K404" s="94">
        <v>7218</v>
      </c>
      <c r="L404" s="94">
        <v>0</v>
      </c>
      <c r="M404" s="94">
        <v>937.65</v>
      </c>
      <c r="N404" s="95">
        <f t="shared" si="6"/>
        <v>17247.650000000001</v>
      </c>
    </row>
    <row r="405" spans="1:14" s="79" customFormat="1" ht="12" x14ac:dyDescent="0.2">
      <c r="A405" s="89">
        <v>450</v>
      </c>
      <c r="B405" s="89">
        <v>450086605</v>
      </c>
      <c r="C405" s="90" t="s">
        <v>519</v>
      </c>
      <c r="D405" s="89">
        <v>86</v>
      </c>
      <c r="E405" s="90" t="s">
        <v>118</v>
      </c>
      <c r="F405" s="89">
        <v>605</v>
      </c>
      <c r="G405" s="90" t="s">
        <v>388</v>
      </c>
      <c r="H405" s="91">
        <v>1</v>
      </c>
      <c r="I405" s="92"/>
      <c r="J405" s="93">
        <v>8785</v>
      </c>
      <c r="K405" s="94">
        <v>6287</v>
      </c>
      <c r="L405" s="94">
        <v>0</v>
      </c>
      <c r="M405" s="94">
        <v>937.65</v>
      </c>
      <c r="N405" s="95">
        <f t="shared" si="6"/>
        <v>16009.65</v>
      </c>
    </row>
    <row r="406" spans="1:14" s="79" customFormat="1" ht="12" x14ac:dyDescent="0.2">
      <c r="A406" s="89">
        <v>450</v>
      </c>
      <c r="B406" s="89">
        <v>450086674</v>
      </c>
      <c r="C406" s="90" t="s">
        <v>519</v>
      </c>
      <c r="D406" s="89">
        <v>86</v>
      </c>
      <c r="E406" s="90" t="s">
        <v>118</v>
      </c>
      <c r="F406" s="89">
        <v>674</v>
      </c>
      <c r="G406" s="90" t="s">
        <v>409</v>
      </c>
      <c r="H406" s="91">
        <v>1</v>
      </c>
      <c r="I406" s="92"/>
      <c r="J406" s="93">
        <v>11874.695424461293</v>
      </c>
      <c r="K406" s="94">
        <v>4202</v>
      </c>
      <c r="L406" s="94">
        <v>0</v>
      </c>
      <c r="M406" s="94">
        <v>937.65</v>
      </c>
      <c r="N406" s="95">
        <f t="shared" si="6"/>
        <v>17014.345424461295</v>
      </c>
    </row>
    <row r="407" spans="1:14" s="79" customFormat="1" ht="12" x14ac:dyDescent="0.2">
      <c r="A407" s="89">
        <v>450</v>
      </c>
      <c r="B407" s="89">
        <v>450086683</v>
      </c>
      <c r="C407" s="90" t="s">
        <v>519</v>
      </c>
      <c r="D407" s="89">
        <v>86</v>
      </c>
      <c r="E407" s="90" t="s">
        <v>118</v>
      </c>
      <c r="F407" s="89">
        <v>683</v>
      </c>
      <c r="G407" s="90" t="s">
        <v>412</v>
      </c>
      <c r="H407" s="91">
        <v>5.42</v>
      </c>
      <c r="I407" s="92"/>
      <c r="J407" s="93">
        <v>8785</v>
      </c>
      <c r="K407" s="94">
        <v>6270</v>
      </c>
      <c r="L407" s="94">
        <v>0</v>
      </c>
      <c r="M407" s="94">
        <v>937.65</v>
      </c>
      <c r="N407" s="95">
        <f t="shared" si="6"/>
        <v>15992.65</v>
      </c>
    </row>
    <row r="408" spans="1:14" s="79" customFormat="1" ht="12" x14ac:dyDescent="0.2">
      <c r="A408" s="89">
        <v>450</v>
      </c>
      <c r="B408" s="89">
        <v>450086750</v>
      </c>
      <c r="C408" s="90" t="s">
        <v>519</v>
      </c>
      <c r="D408" s="89">
        <v>86</v>
      </c>
      <c r="E408" s="90" t="s">
        <v>118</v>
      </c>
      <c r="F408" s="89">
        <v>750</v>
      </c>
      <c r="G408" s="90" t="s">
        <v>430</v>
      </c>
      <c r="H408" s="91">
        <v>0.5</v>
      </c>
      <c r="I408" s="92"/>
      <c r="J408" s="93">
        <v>10943.186549170508</v>
      </c>
      <c r="K408" s="94">
        <v>7064</v>
      </c>
      <c r="L408" s="94">
        <v>0</v>
      </c>
      <c r="M408" s="94">
        <v>937.65</v>
      </c>
      <c r="N408" s="95">
        <f t="shared" si="6"/>
        <v>18944.836549170512</v>
      </c>
    </row>
    <row r="409" spans="1:14" s="79" customFormat="1" ht="12" x14ac:dyDescent="0.2">
      <c r="A409" s="89">
        <v>453</v>
      </c>
      <c r="B409" s="89">
        <v>453137005</v>
      </c>
      <c r="C409" s="90" t="s">
        <v>520</v>
      </c>
      <c r="D409" s="89">
        <v>137</v>
      </c>
      <c r="E409" s="90" t="s">
        <v>169</v>
      </c>
      <c r="F409" s="89">
        <v>5</v>
      </c>
      <c r="G409" s="90" t="s">
        <v>37</v>
      </c>
      <c r="H409" s="91">
        <v>3</v>
      </c>
      <c r="I409" s="92"/>
      <c r="J409" s="93">
        <v>11418</v>
      </c>
      <c r="K409" s="94">
        <v>4981</v>
      </c>
      <c r="L409" s="94">
        <v>0</v>
      </c>
      <c r="M409" s="94">
        <v>937.65</v>
      </c>
      <c r="N409" s="95">
        <f t="shared" si="6"/>
        <v>17336.650000000001</v>
      </c>
    </row>
    <row r="410" spans="1:14" s="79" customFormat="1" ht="12" x14ac:dyDescent="0.2">
      <c r="A410" s="89">
        <v>453</v>
      </c>
      <c r="B410" s="89">
        <v>453137061</v>
      </c>
      <c r="C410" s="90" t="s">
        <v>520</v>
      </c>
      <c r="D410" s="89">
        <v>137</v>
      </c>
      <c r="E410" s="90" t="s">
        <v>169</v>
      </c>
      <c r="F410" s="89">
        <v>61</v>
      </c>
      <c r="G410" s="90" t="s">
        <v>93</v>
      </c>
      <c r="H410" s="91">
        <v>58.37</v>
      </c>
      <c r="I410" s="92"/>
      <c r="J410" s="93">
        <v>12631</v>
      </c>
      <c r="K410" s="94">
        <v>579</v>
      </c>
      <c r="L410" s="94">
        <v>0</v>
      </c>
      <c r="M410" s="94">
        <v>937.65</v>
      </c>
      <c r="N410" s="95">
        <f t="shared" si="6"/>
        <v>14147.65</v>
      </c>
    </row>
    <row r="411" spans="1:14" s="79" customFormat="1" ht="12" x14ac:dyDescent="0.2">
      <c r="A411" s="89">
        <v>453</v>
      </c>
      <c r="B411" s="89">
        <v>453137086</v>
      </c>
      <c r="C411" s="90" t="s">
        <v>520</v>
      </c>
      <c r="D411" s="89">
        <v>137</v>
      </c>
      <c r="E411" s="90" t="s">
        <v>169</v>
      </c>
      <c r="F411" s="89">
        <v>86</v>
      </c>
      <c r="G411" s="90" t="s">
        <v>118</v>
      </c>
      <c r="H411" s="91">
        <v>3</v>
      </c>
      <c r="I411" s="92"/>
      <c r="J411" s="93">
        <v>11818</v>
      </c>
      <c r="K411" s="94">
        <v>1963</v>
      </c>
      <c r="L411" s="94">
        <v>0</v>
      </c>
      <c r="M411" s="94">
        <v>937.65</v>
      </c>
      <c r="N411" s="95">
        <f t="shared" si="6"/>
        <v>14718.65</v>
      </c>
    </row>
    <row r="412" spans="1:14" s="79" customFormat="1" ht="12" x14ac:dyDescent="0.2">
      <c r="A412" s="89">
        <v>453</v>
      </c>
      <c r="B412" s="89">
        <v>453137114</v>
      </c>
      <c r="C412" s="90" t="s">
        <v>520</v>
      </c>
      <c r="D412" s="89">
        <v>137</v>
      </c>
      <c r="E412" s="90" t="s">
        <v>169</v>
      </c>
      <c r="F412" s="89">
        <v>114</v>
      </c>
      <c r="G412" s="90" t="s">
        <v>146</v>
      </c>
      <c r="H412" s="91">
        <v>1.28</v>
      </c>
      <c r="I412" s="92"/>
      <c r="J412" s="93">
        <v>11945.100291140729</v>
      </c>
      <c r="K412" s="94">
        <v>2112</v>
      </c>
      <c r="L412" s="94">
        <v>0</v>
      </c>
      <c r="M412" s="94">
        <v>937.65</v>
      </c>
      <c r="N412" s="95">
        <f t="shared" si="6"/>
        <v>14994.750291140728</v>
      </c>
    </row>
    <row r="413" spans="1:14" s="79" customFormat="1" ht="12" x14ac:dyDescent="0.2">
      <c r="A413" s="89">
        <v>453</v>
      </c>
      <c r="B413" s="89">
        <v>453137137</v>
      </c>
      <c r="C413" s="90" t="s">
        <v>520</v>
      </c>
      <c r="D413" s="89">
        <v>137</v>
      </c>
      <c r="E413" s="90" t="s">
        <v>169</v>
      </c>
      <c r="F413" s="89">
        <v>137</v>
      </c>
      <c r="G413" s="90" t="s">
        <v>169</v>
      </c>
      <c r="H413" s="91">
        <v>515.69000000000005</v>
      </c>
      <c r="I413" s="92"/>
      <c r="J413" s="93">
        <v>12846</v>
      </c>
      <c r="K413" s="94">
        <v>0</v>
      </c>
      <c r="L413" s="94">
        <v>1075.3766797882447</v>
      </c>
      <c r="M413" s="94">
        <v>937.65</v>
      </c>
      <c r="N413" s="95">
        <f t="shared" si="6"/>
        <v>14859.026679788245</v>
      </c>
    </row>
    <row r="414" spans="1:14" s="79" customFormat="1" ht="12" x14ac:dyDescent="0.2">
      <c r="A414" s="89">
        <v>453</v>
      </c>
      <c r="B414" s="89">
        <v>453137161</v>
      </c>
      <c r="C414" s="90" t="s">
        <v>520</v>
      </c>
      <c r="D414" s="89">
        <v>137</v>
      </c>
      <c r="E414" s="90" t="s">
        <v>169</v>
      </c>
      <c r="F414" s="89">
        <v>161</v>
      </c>
      <c r="G414" s="90" t="s">
        <v>193</v>
      </c>
      <c r="H414" s="91">
        <v>2.06</v>
      </c>
      <c r="I414" s="92"/>
      <c r="J414" s="93">
        <v>11414.932931199048</v>
      </c>
      <c r="K414" s="94">
        <v>4489</v>
      </c>
      <c r="L414" s="94">
        <v>0</v>
      </c>
      <c r="M414" s="94">
        <v>937.65</v>
      </c>
      <c r="N414" s="95">
        <f t="shared" si="6"/>
        <v>16841.582931199049</v>
      </c>
    </row>
    <row r="415" spans="1:14" s="79" customFormat="1" ht="12" x14ac:dyDescent="0.2">
      <c r="A415" s="89">
        <v>453</v>
      </c>
      <c r="B415" s="89">
        <v>453137210</v>
      </c>
      <c r="C415" s="90" t="s">
        <v>520</v>
      </c>
      <c r="D415" s="89">
        <v>137</v>
      </c>
      <c r="E415" s="90" t="s">
        <v>169</v>
      </c>
      <c r="F415" s="89">
        <v>210</v>
      </c>
      <c r="G415" s="90" t="s">
        <v>242</v>
      </c>
      <c r="H415" s="91">
        <v>1</v>
      </c>
      <c r="I415" s="92"/>
      <c r="J415" s="93">
        <v>13600</v>
      </c>
      <c r="K415" s="94">
        <v>4329</v>
      </c>
      <c r="L415" s="94">
        <v>0</v>
      </c>
      <c r="M415" s="94">
        <v>937.65</v>
      </c>
      <c r="N415" s="95">
        <f t="shared" si="6"/>
        <v>18866.650000000001</v>
      </c>
    </row>
    <row r="416" spans="1:14" s="79" customFormat="1" ht="12" x14ac:dyDescent="0.2">
      <c r="A416" s="89">
        <v>453</v>
      </c>
      <c r="B416" s="89">
        <v>453137227</v>
      </c>
      <c r="C416" s="90" t="s">
        <v>520</v>
      </c>
      <c r="D416" s="89">
        <v>137</v>
      </c>
      <c r="E416" s="90" t="s">
        <v>169</v>
      </c>
      <c r="F416" s="89">
        <v>227</v>
      </c>
      <c r="G416" s="90" t="s">
        <v>259</v>
      </c>
      <c r="H416" s="91">
        <v>1</v>
      </c>
      <c r="I416" s="92"/>
      <c r="J416" s="93">
        <v>13544</v>
      </c>
      <c r="K416" s="94">
        <v>3959</v>
      </c>
      <c r="L416" s="94">
        <v>0</v>
      </c>
      <c r="M416" s="94">
        <v>937.65</v>
      </c>
      <c r="N416" s="95">
        <f t="shared" si="6"/>
        <v>18440.650000000001</v>
      </c>
    </row>
    <row r="417" spans="1:14" s="79" customFormat="1" ht="12" x14ac:dyDescent="0.2">
      <c r="A417" s="89">
        <v>453</v>
      </c>
      <c r="B417" s="89">
        <v>453137278</v>
      </c>
      <c r="C417" s="90" t="s">
        <v>520</v>
      </c>
      <c r="D417" s="89">
        <v>137</v>
      </c>
      <c r="E417" s="90" t="s">
        <v>169</v>
      </c>
      <c r="F417" s="89">
        <v>278</v>
      </c>
      <c r="G417" s="90" t="s">
        <v>310</v>
      </c>
      <c r="H417" s="91">
        <v>7.5</v>
      </c>
      <c r="I417" s="92"/>
      <c r="J417" s="93">
        <v>13987</v>
      </c>
      <c r="K417" s="94">
        <v>2651</v>
      </c>
      <c r="L417" s="94">
        <v>0</v>
      </c>
      <c r="M417" s="94">
        <v>937.65</v>
      </c>
      <c r="N417" s="95">
        <f t="shared" si="6"/>
        <v>17575.650000000001</v>
      </c>
    </row>
    <row r="418" spans="1:14" s="79" customFormat="1" ht="12" x14ac:dyDescent="0.2">
      <c r="A418" s="89">
        <v>453</v>
      </c>
      <c r="B418" s="89">
        <v>453137281</v>
      </c>
      <c r="C418" s="90" t="s">
        <v>520</v>
      </c>
      <c r="D418" s="89">
        <v>137</v>
      </c>
      <c r="E418" s="90" t="s">
        <v>169</v>
      </c>
      <c r="F418" s="89">
        <v>281</v>
      </c>
      <c r="G418" s="90" t="s">
        <v>313</v>
      </c>
      <c r="H418" s="91">
        <v>89.750000000000014</v>
      </c>
      <c r="I418" s="92"/>
      <c r="J418" s="93">
        <v>12946</v>
      </c>
      <c r="K418" s="94">
        <v>0</v>
      </c>
      <c r="L418" s="94">
        <v>0</v>
      </c>
      <c r="M418" s="94">
        <v>937.65</v>
      </c>
      <c r="N418" s="95">
        <f t="shared" si="6"/>
        <v>13883.65</v>
      </c>
    </row>
    <row r="419" spans="1:14" s="79" customFormat="1" ht="12" x14ac:dyDescent="0.2">
      <c r="A419" s="89">
        <v>453</v>
      </c>
      <c r="B419" s="89">
        <v>453137325</v>
      </c>
      <c r="C419" s="90" t="s">
        <v>520</v>
      </c>
      <c r="D419" s="89">
        <v>137</v>
      </c>
      <c r="E419" s="90" t="s">
        <v>169</v>
      </c>
      <c r="F419" s="89">
        <v>325</v>
      </c>
      <c r="G419" s="90" t="s">
        <v>357</v>
      </c>
      <c r="H419" s="91">
        <v>5</v>
      </c>
      <c r="I419" s="92"/>
      <c r="J419" s="93">
        <v>9123</v>
      </c>
      <c r="K419" s="94">
        <v>1166</v>
      </c>
      <c r="L419" s="94">
        <v>0</v>
      </c>
      <c r="M419" s="94">
        <v>937.65</v>
      </c>
      <c r="N419" s="95">
        <f t="shared" si="6"/>
        <v>11226.65</v>
      </c>
    </row>
    <row r="420" spans="1:14" s="79" customFormat="1" ht="12" x14ac:dyDescent="0.2">
      <c r="A420" s="89">
        <v>453</v>
      </c>
      <c r="B420" s="89">
        <v>453137332</v>
      </c>
      <c r="C420" s="90" t="s">
        <v>520</v>
      </c>
      <c r="D420" s="89">
        <v>137</v>
      </c>
      <c r="E420" s="90" t="s">
        <v>169</v>
      </c>
      <c r="F420" s="89">
        <v>332</v>
      </c>
      <c r="G420" s="90" t="s">
        <v>364</v>
      </c>
      <c r="H420" s="91">
        <v>13.57</v>
      </c>
      <c r="I420" s="92"/>
      <c r="J420" s="93">
        <v>11418</v>
      </c>
      <c r="K420" s="94">
        <v>705</v>
      </c>
      <c r="L420" s="94">
        <v>0</v>
      </c>
      <c r="M420" s="94">
        <v>937.65</v>
      </c>
      <c r="N420" s="95">
        <f t="shared" si="6"/>
        <v>13060.65</v>
      </c>
    </row>
    <row r="421" spans="1:14" s="79" customFormat="1" ht="12" x14ac:dyDescent="0.2">
      <c r="A421" s="89">
        <v>454</v>
      </c>
      <c r="B421" s="89">
        <v>454149009</v>
      </c>
      <c r="C421" s="90" t="s">
        <v>521</v>
      </c>
      <c r="D421" s="89">
        <v>149</v>
      </c>
      <c r="E421" s="90" t="s">
        <v>181</v>
      </c>
      <c r="F421" s="89">
        <v>9</v>
      </c>
      <c r="G421" s="90" t="s">
        <v>41</v>
      </c>
      <c r="H421" s="91">
        <v>1</v>
      </c>
      <c r="I421" s="92"/>
      <c r="J421" s="93">
        <v>10216</v>
      </c>
      <c r="K421" s="94">
        <v>6387</v>
      </c>
      <c r="L421" s="94">
        <v>0</v>
      </c>
      <c r="M421" s="94">
        <v>937.65</v>
      </c>
      <c r="N421" s="95">
        <f t="shared" si="6"/>
        <v>17540.650000000001</v>
      </c>
    </row>
    <row r="422" spans="1:14" s="79" customFormat="1" ht="12" x14ac:dyDescent="0.2">
      <c r="A422" s="89">
        <v>454</v>
      </c>
      <c r="B422" s="89">
        <v>454149128</v>
      </c>
      <c r="C422" s="90" t="s">
        <v>521</v>
      </c>
      <c r="D422" s="89">
        <v>149</v>
      </c>
      <c r="E422" s="90" t="s">
        <v>181</v>
      </c>
      <c r="F422" s="89">
        <v>128</v>
      </c>
      <c r="G422" s="90" t="s">
        <v>160</v>
      </c>
      <c r="H422" s="91">
        <v>12.25</v>
      </c>
      <c r="I422" s="92"/>
      <c r="J422" s="93">
        <v>12523</v>
      </c>
      <c r="K422" s="94">
        <v>894</v>
      </c>
      <c r="L422" s="94">
        <v>0</v>
      </c>
      <c r="M422" s="94">
        <v>937.65</v>
      </c>
      <c r="N422" s="95">
        <f t="shared" si="6"/>
        <v>14354.65</v>
      </c>
    </row>
    <row r="423" spans="1:14" s="79" customFormat="1" ht="12" x14ac:dyDescent="0.2">
      <c r="A423" s="89">
        <v>454</v>
      </c>
      <c r="B423" s="89">
        <v>454149149</v>
      </c>
      <c r="C423" s="90" t="s">
        <v>521</v>
      </c>
      <c r="D423" s="89">
        <v>149</v>
      </c>
      <c r="E423" s="90" t="s">
        <v>181</v>
      </c>
      <c r="F423" s="89">
        <v>149</v>
      </c>
      <c r="G423" s="90" t="s">
        <v>181</v>
      </c>
      <c r="H423" s="91">
        <v>702.40000000000009</v>
      </c>
      <c r="I423" s="92"/>
      <c r="J423" s="93">
        <v>12746</v>
      </c>
      <c r="K423" s="94">
        <v>0</v>
      </c>
      <c r="L423" s="94">
        <v>341.69988610478356</v>
      </c>
      <c r="M423" s="94">
        <v>937.65</v>
      </c>
      <c r="N423" s="95">
        <f t="shared" si="6"/>
        <v>14025.349886104783</v>
      </c>
    </row>
    <row r="424" spans="1:14" s="79" customFormat="1" ht="12" x14ac:dyDescent="0.2">
      <c r="A424" s="89">
        <v>454</v>
      </c>
      <c r="B424" s="89">
        <v>454149181</v>
      </c>
      <c r="C424" s="90" t="s">
        <v>521</v>
      </c>
      <c r="D424" s="89">
        <v>149</v>
      </c>
      <c r="E424" s="90" t="s">
        <v>181</v>
      </c>
      <c r="F424" s="89">
        <v>181</v>
      </c>
      <c r="G424" s="90" t="s">
        <v>213</v>
      </c>
      <c r="H424" s="91">
        <v>60.72</v>
      </c>
      <c r="I424" s="92"/>
      <c r="J424" s="93">
        <v>11615</v>
      </c>
      <c r="K424" s="94">
        <v>552</v>
      </c>
      <c r="L424" s="94">
        <v>0</v>
      </c>
      <c r="M424" s="94">
        <v>937.65</v>
      </c>
      <c r="N424" s="95">
        <f t="shared" si="6"/>
        <v>13104.65</v>
      </c>
    </row>
    <row r="425" spans="1:14" s="79" customFormat="1" ht="12" x14ac:dyDescent="0.2">
      <c r="A425" s="89">
        <v>454</v>
      </c>
      <c r="B425" s="89">
        <v>454149211</v>
      </c>
      <c r="C425" s="90" t="s">
        <v>521</v>
      </c>
      <c r="D425" s="89">
        <v>149</v>
      </c>
      <c r="E425" s="90" t="s">
        <v>181</v>
      </c>
      <c r="F425" s="89">
        <v>211</v>
      </c>
      <c r="G425" s="90" t="s">
        <v>243</v>
      </c>
      <c r="H425" s="91">
        <v>1.5899999999999999</v>
      </c>
      <c r="I425" s="92"/>
      <c r="J425" s="93">
        <v>10493.407939716872</v>
      </c>
      <c r="K425" s="94">
        <v>1974</v>
      </c>
      <c r="L425" s="94">
        <v>0</v>
      </c>
      <c r="M425" s="94">
        <v>937.65</v>
      </c>
      <c r="N425" s="95">
        <f t="shared" si="6"/>
        <v>13405.057939716871</v>
      </c>
    </row>
    <row r="426" spans="1:14" s="79" customFormat="1" ht="12" x14ac:dyDescent="0.2">
      <c r="A426" s="89">
        <v>455</v>
      </c>
      <c r="B426" s="89">
        <v>455128007</v>
      </c>
      <c r="C426" s="90" t="s">
        <v>522</v>
      </c>
      <c r="D426" s="89">
        <v>128</v>
      </c>
      <c r="E426" s="90" t="s">
        <v>160</v>
      </c>
      <c r="F426" s="89">
        <v>7</v>
      </c>
      <c r="G426" s="90" t="s">
        <v>39</v>
      </c>
      <c r="H426" s="91">
        <v>3</v>
      </c>
      <c r="I426" s="92"/>
      <c r="J426" s="93">
        <v>8785</v>
      </c>
      <c r="K426" s="94">
        <v>3663</v>
      </c>
      <c r="L426" s="94">
        <v>0</v>
      </c>
      <c r="M426" s="94">
        <v>937.65</v>
      </c>
      <c r="N426" s="95">
        <f t="shared" si="6"/>
        <v>13385.65</v>
      </c>
    </row>
    <row r="427" spans="1:14" s="79" customFormat="1" ht="12" x14ac:dyDescent="0.2">
      <c r="A427" s="89">
        <v>455</v>
      </c>
      <c r="B427" s="89">
        <v>455128009</v>
      </c>
      <c r="C427" s="90" t="s">
        <v>522</v>
      </c>
      <c r="D427" s="89">
        <v>128</v>
      </c>
      <c r="E427" s="90" t="s">
        <v>160</v>
      </c>
      <c r="F427" s="89">
        <v>9</v>
      </c>
      <c r="G427" s="90" t="s">
        <v>41</v>
      </c>
      <c r="H427" s="91">
        <v>1</v>
      </c>
      <c r="I427" s="92"/>
      <c r="J427" s="93">
        <v>10940.126100074811</v>
      </c>
      <c r="K427" s="94">
        <v>6840</v>
      </c>
      <c r="L427" s="94">
        <v>0</v>
      </c>
      <c r="M427" s="94">
        <v>937.65</v>
      </c>
      <c r="N427" s="95">
        <f t="shared" si="6"/>
        <v>18717.776100074814</v>
      </c>
    </row>
    <row r="428" spans="1:14" s="79" customFormat="1" ht="12" x14ac:dyDescent="0.2">
      <c r="A428" s="89">
        <v>455</v>
      </c>
      <c r="B428" s="89">
        <v>455128128</v>
      </c>
      <c r="C428" s="90" t="s">
        <v>522</v>
      </c>
      <c r="D428" s="89">
        <v>128</v>
      </c>
      <c r="E428" s="90" t="s">
        <v>160</v>
      </c>
      <c r="F428" s="89">
        <v>128</v>
      </c>
      <c r="G428" s="90" t="s">
        <v>160</v>
      </c>
      <c r="H428" s="91">
        <v>303.5</v>
      </c>
      <c r="I428" s="92"/>
      <c r="J428" s="93">
        <v>10105</v>
      </c>
      <c r="K428" s="94">
        <v>721</v>
      </c>
      <c r="L428" s="94">
        <v>0</v>
      </c>
      <c r="M428" s="94">
        <v>937.65</v>
      </c>
      <c r="N428" s="95">
        <f t="shared" si="6"/>
        <v>11763.65</v>
      </c>
    </row>
    <row r="429" spans="1:14" s="79" customFormat="1" ht="12" x14ac:dyDescent="0.2">
      <c r="A429" s="89">
        <v>455</v>
      </c>
      <c r="B429" s="89">
        <v>455128149</v>
      </c>
      <c r="C429" s="90" t="s">
        <v>522</v>
      </c>
      <c r="D429" s="89">
        <v>128</v>
      </c>
      <c r="E429" s="90" t="s">
        <v>160</v>
      </c>
      <c r="F429" s="89">
        <v>149</v>
      </c>
      <c r="G429" s="90" t="s">
        <v>181</v>
      </c>
      <c r="H429" s="91">
        <v>4</v>
      </c>
      <c r="I429" s="92"/>
      <c r="J429" s="93">
        <v>13668.070175188335</v>
      </c>
      <c r="K429" s="94">
        <v>0</v>
      </c>
      <c r="L429" s="94">
        <v>0</v>
      </c>
      <c r="M429" s="94">
        <v>937.65</v>
      </c>
      <c r="N429" s="95">
        <f t="shared" si="6"/>
        <v>14605.720175188335</v>
      </c>
    </row>
    <row r="430" spans="1:14" s="79" customFormat="1" ht="12" x14ac:dyDescent="0.2">
      <c r="A430" s="89">
        <v>455</v>
      </c>
      <c r="B430" s="89">
        <v>455128181</v>
      </c>
      <c r="C430" s="90" t="s">
        <v>522</v>
      </c>
      <c r="D430" s="89">
        <v>128</v>
      </c>
      <c r="E430" s="90" t="s">
        <v>160</v>
      </c>
      <c r="F430" s="89">
        <v>181</v>
      </c>
      <c r="G430" s="90" t="s">
        <v>213</v>
      </c>
      <c r="H430" s="91">
        <v>1</v>
      </c>
      <c r="I430" s="92"/>
      <c r="J430" s="93">
        <v>12072.515470674136</v>
      </c>
      <c r="K430" s="94">
        <v>574</v>
      </c>
      <c r="L430" s="94">
        <v>0</v>
      </c>
      <c r="M430" s="94">
        <v>937.65</v>
      </c>
      <c r="N430" s="95">
        <f t="shared" si="6"/>
        <v>13584.165470674136</v>
      </c>
    </row>
    <row r="431" spans="1:14" s="79" customFormat="1" ht="12" x14ac:dyDescent="0.2">
      <c r="A431" s="89">
        <v>456</v>
      </c>
      <c r="B431" s="89">
        <v>456160009</v>
      </c>
      <c r="C431" s="90" t="s">
        <v>523</v>
      </c>
      <c r="D431" s="89">
        <v>160</v>
      </c>
      <c r="E431" s="90" t="s">
        <v>192</v>
      </c>
      <c r="F431" s="89">
        <v>9</v>
      </c>
      <c r="G431" s="90" t="s">
        <v>41</v>
      </c>
      <c r="H431" s="91">
        <v>2</v>
      </c>
      <c r="I431" s="92"/>
      <c r="J431" s="93">
        <v>9123</v>
      </c>
      <c r="K431" s="94">
        <v>5704</v>
      </c>
      <c r="L431" s="94">
        <v>0</v>
      </c>
      <c r="M431" s="94">
        <v>937.65</v>
      </c>
      <c r="N431" s="95">
        <f t="shared" si="6"/>
        <v>15764.65</v>
      </c>
    </row>
    <row r="432" spans="1:14" s="79" customFormat="1" ht="12" x14ac:dyDescent="0.2">
      <c r="A432" s="89">
        <v>456</v>
      </c>
      <c r="B432" s="89">
        <v>456160031</v>
      </c>
      <c r="C432" s="90" t="s">
        <v>523</v>
      </c>
      <c r="D432" s="89">
        <v>160</v>
      </c>
      <c r="E432" s="90" t="s">
        <v>192</v>
      </c>
      <c r="F432" s="89">
        <v>31</v>
      </c>
      <c r="G432" s="90" t="s">
        <v>63</v>
      </c>
      <c r="H432" s="91">
        <v>6.93</v>
      </c>
      <c r="I432" s="92"/>
      <c r="J432" s="93">
        <v>11418</v>
      </c>
      <c r="K432" s="94">
        <v>5372</v>
      </c>
      <c r="L432" s="94">
        <v>0</v>
      </c>
      <c r="M432" s="94">
        <v>937.65</v>
      </c>
      <c r="N432" s="95">
        <f t="shared" si="6"/>
        <v>17727.650000000001</v>
      </c>
    </row>
    <row r="433" spans="1:14" s="79" customFormat="1" ht="12" x14ac:dyDescent="0.2">
      <c r="A433" s="89">
        <v>456</v>
      </c>
      <c r="B433" s="89">
        <v>456160056</v>
      </c>
      <c r="C433" s="90" t="s">
        <v>523</v>
      </c>
      <c r="D433" s="89">
        <v>160</v>
      </c>
      <c r="E433" s="90" t="s">
        <v>192</v>
      </c>
      <c r="F433" s="89">
        <v>56</v>
      </c>
      <c r="G433" s="90" t="s">
        <v>88</v>
      </c>
      <c r="H433" s="91">
        <v>6</v>
      </c>
      <c r="I433" s="92"/>
      <c r="J433" s="93">
        <v>10173</v>
      </c>
      <c r="K433" s="94">
        <v>3440</v>
      </c>
      <c r="L433" s="94">
        <v>0</v>
      </c>
      <c r="M433" s="94">
        <v>937.65</v>
      </c>
      <c r="N433" s="95">
        <f t="shared" si="6"/>
        <v>14550.65</v>
      </c>
    </row>
    <row r="434" spans="1:14" s="79" customFormat="1" ht="12" x14ac:dyDescent="0.2">
      <c r="A434" s="89">
        <v>456</v>
      </c>
      <c r="B434" s="89">
        <v>456160079</v>
      </c>
      <c r="C434" s="90" t="s">
        <v>523</v>
      </c>
      <c r="D434" s="89">
        <v>160</v>
      </c>
      <c r="E434" s="90" t="s">
        <v>192</v>
      </c>
      <c r="F434" s="89">
        <v>79</v>
      </c>
      <c r="G434" s="90" t="s">
        <v>111</v>
      </c>
      <c r="H434" s="91">
        <v>33.790000000000006</v>
      </c>
      <c r="I434" s="92"/>
      <c r="J434" s="93">
        <v>12077</v>
      </c>
      <c r="K434" s="94">
        <v>220</v>
      </c>
      <c r="L434" s="94">
        <v>0</v>
      </c>
      <c r="M434" s="94">
        <v>937.65</v>
      </c>
      <c r="N434" s="95">
        <f t="shared" si="6"/>
        <v>13234.65</v>
      </c>
    </row>
    <row r="435" spans="1:14" s="79" customFormat="1" ht="12" x14ac:dyDescent="0.2">
      <c r="A435" s="89">
        <v>456</v>
      </c>
      <c r="B435" s="89">
        <v>456160128</v>
      </c>
      <c r="C435" s="90" t="s">
        <v>523</v>
      </c>
      <c r="D435" s="89">
        <v>160</v>
      </c>
      <c r="E435" s="90" t="s">
        <v>192</v>
      </c>
      <c r="F435" s="89">
        <v>128</v>
      </c>
      <c r="G435" s="90" t="s">
        <v>160</v>
      </c>
      <c r="H435" s="91">
        <v>2.1399999999999997</v>
      </c>
      <c r="I435" s="92"/>
      <c r="J435" s="93">
        <v>9123</v>
      </c>
      <c r="K435" s="94">
        <v>651</v>
      </c>
      <c r="L435" s="94">
        <v>0</v>
      </c>
      <c r="M435" s="94">
        <v>937.65</v>
      </c>
      <c r="N435" s="95">
        <f t="shared" si="6"/>
        <v>10711.65</v>
      </c>
    </row>
    <row r="436" spans="1:14" s="79" customFormat="1" ht="12" x14ac:dyDescent="0.2">
      <c r="A436" s="89">
        <v>456</v>
      </c>
      <c r="B436" s="89">
        <v>456160149</v>
      </c>
      <c r="C436" s="90" t="s">
        <v>523</v>
      </c>
      <c r="D436" s="89">
        <v>160</v>
      </c>
      <c r="E436" s="90" t="s">
        <v>192</v>
      </c>
      <c r="F436" s="89">
        <v>149</v>
      </c>
      <c r="G436" s="90" t="s">
        <v>181</v>
      </c>
      <c r="H436" s="91">
        <v>2.8</v>
      </c>
      <c r="I436" s="92"/>
      <c r="J436" s="93">
        <v>11399</v>
      </c>
      <c r="K436" s="94">
        <v>0</v>
      </c>
      <c r="L436" s="94">
        <v>0</v>
      </c>
      <c r="M436" s="94">
        <v>937.65</v>
      </c>
      <c r="N436" s="95">
        <f t="shared" si="6"/>
        <v>12336.65</v>
      </c>
    </row>
    <row r="437" spans="1:14" s="79" customFormat="1" ht="12" x14ac:dyDescent="0.2">
      <c r="A437" s="89">
        <v>456</v>
      </c>
      <c r="B437" s="89">
        <v>456160153</v>
      </c>
      <c r="C437" s="90" t="s">
        <v>523</v>
      </c>
      <c r="D437" s="89">
        <v>160</v>
      </c>
      <c r="E437" s="90" t="s">
        <v>192</v>
      </c>
      <c r="F437" s="89">
        <v>153</v>
      </c>
      <c r="G437" s="90" t="s">
        <v>185</v>
      </c>
      <c r="H437" s="91">
        <v>2</v>
      </c>
      <c r="I437" s="92"/>
      <c r="J437" s="93">
        <v>12534.140483424882</v>
      </c>
      <c r="K437" s="94">
        <v>97</v>
      </c>
      <c r="L437" s="94">
        <v>0</v>
      </c>
      <c r="M437" s="94">
        <v>937.65</v>
      </c>
      <c r="N437" s="95">
        <f t="shared" si="6"/>
        <v>13568.790483424882</v>
      </c>
    </row>
    <row r="438" spans="1:14" s="79" customFormat="1" ht="12" x14ac:dyDescent="0.2">
      <c r="A438" s="89">
        <v>456</v>
      </c>
      <c r="B438" s="89">
        <v>456160160</v>
      </c>
      <c r="C438" s="90" t="s">
        <v>523</v>
      </c>
      <c r="D438" s="89">
        <v>160</v>
      </c>
      <c r="E438" s="90" t="s">
        <v>192</v>
      </c>
      <c r="F438" s="89">
        <v>160</v>
      </c>
      <c r="G438" s="90" t="s">
        <v>192</v>
      </c>
      <c r="H438" s="91">
        <v>742.74</v>
      </c>
      <c r="I438" s="92"/>
      <c r="J438" s="93">
        <v>12875</v>
      </c>
      <c r="K438" s="94">
        <v>31</v>
      </c>
      <c r="L438" s="94">
        <v>0</v>
      </c>
      <c r="M438" s="94">
        <v>937.65</v>
      </c>
      <c r="N438" s="95">
        <f t="shared" si="6"/>
        <v>13843.65</v>
      </c>
    </row>
    <row r="439" spans="1:14" s="79" customFormat="1" ht="12" x14ac:dyDescent="0.2">
      <c r="A439" s="89">
        <v>456</v>
      </c>
      <c r="B439" s="89">
        <v>456160170</v>
      </c>
      <c r="C439" s="90" t="s">
        <v>523</v>
      </c>
      <c r="D439" s="89">
        <v>160</v>
      </c>
      <c r="E439" s="90" t="s">
        <v>192</v>
      </c>
      <c r="F439" s="89">
        <v>170</v>
      </c>
      <c r="G439" s="90" t="s">
        <v>202</v>
      </c>
      <c r="H439" s="91">
        <v>3</v>
      </c>
      <c r="I439" s="92"/>
      <c r="J439" s="93">
        <v>11306</v>
      </c>
      <c r="K439" s="94">
        <v>3612</v>
      </c>
      <c r="L439" s="94">
        <v>0</v>
      </c>
      <c r="M439" s="94">
        <v>937.65</v>
      </c>
      <c r="N439" s="95">
        <f t="shared" si="6"/>
        <v>15855.65</v>
      </c>
    </row>
    <row r="440" spans="1:14" s="79" customFormat="1" ht="12" x14ac:dyDescent="0.2">
      <c r="A440" s="89">
        <v>456</v>
      </c>
      <c r="B440" s="89">
        <v>456160181</v>
      </c>
      <c r="C440" s="90" t="s">
        <v>523</v>
      </c>
      <c r="D440" s="89">
        <v>160</v>
      </c>
      <c r="E440" s="90" t="s">
        <v>192</v>
      </c>
      <c r="F440" s="89">
        <v>181</v>
      </c>
      <c r="G440" s="90" t="s">
        <v>213</v>
      </c>
      <c r="H440" s="91">
        <v>1</v>
      </c>
      <c r="I440" s="92"/>
      <c r="J440" s="93">
        <v>8785</v>
      </c>
      <c r="K440" s="94">
        <v>418</v>
      </c>
      <c r="L440" s="94">
        <v>0</v>
      </c>
      <c r="M440" s="94">
        <v>937.65</v>
      </c>
      <c r="N440" s="95">
        <f t="shared" si="6"/>
        <v>10140.65</v>
      </c>
    </row>
    <row r="441" spans="1:14" s="79" customFormat="1" ht="12" x14ac:dyDescent="0.2">
      <c r="A441" s="89">
        <v>456</v>
      </c>
      <c r="B441" s="89">
        <v>456160295</v>
      </c>
      <c r="C441" s="90" t="s">
        <v>523</v>
      </c>
      <c r="D441" s="89">
        <v>160</v>
      </c>
      <c r="E441" s="90" t="s">
        <v>192</v>
      </c>
      <c r="F441" s="89">
        <v>295</v>
      </c>
      <c r="G441" s="90" t="s">
        <v>327</v>
      </c>
      <c r="H441" s="91">
        <v>5</v>
      </c>
      <c r="I441" s="92"/>
      <c r="J441" s="93">
        <v>11980</v>
      </c>
      <c r="K441" s="94">
        <v>6629</v>
      </c>
      <c r="L441" s="94">
        <v>0</v>
      </c>
      <c r="M441" s="94">
        <v>937.65</v>
      </c>
      <c r="N441" s="95">
        <f t="shared" si="6"/>
        <v>19546.650000000001</v>
      </c>
    </row>
    <row r="442" spans="1:14" s="79" customFormat="1" ht="12" x14ac:dyDescent="0.2">
      <c r="A442" s="89">
        <v>456</v>
      </c>
      <c r="B442" s="89">
        <v>456160301</v>
      </c>
      <c r="C442" s="90" t="s">
        <v>523</v>
      </c>
      <c r="D442" s="89">
        <v>160</v>
      </c>
      <c r="E442" s="90" t="s">
        <v>192</v>
      </c>
      <c r="F442" s="89">
        <v>301</v>
      </c>
      <c r="G442" s="90" t="s">
        <v>333</v>
      </c>
      <c r="H442" s="91">
        <v>2</v>
      </c>
      <c r="I442" s="92"/>
      <c r="J442" s="93">
        <v>11775</v>
      </c>
      <c r="K442" s="94">
        <v>4787</v>
      </c>
      <c r="L442" s="94">
        <v>0</v>
      </c>
      <c r="M442" s="94">
        <v>937.65</v>
      </c>
      <c r="N442" s="95">
        <f t="shared" si="6"/>
        <v>17499.650000000001</v>
      </c>
    </row>
    <row r="443" spans="1:14" s="79" customFormat="1" ht="12" x14ac:dyDescent="0.2">
      <c r="A443" s="89">
        <v>456</v>
      </c>
      <c r="B443" s="89">
        <v>456160673</v>
      </c>
      <c r="C443" s="90" t="s">
        <v>523</v>
      </c>
      <c r="D443" s="89">
        <v>160</v>
      </c>
      <c r="E443" s="90" t="s">
        <v>192</v>
      </c>
      <c r="F443" s="89">
        <v>673</v>
      </c>
      <c r="G443" s="90" t="s">
        <v>408</v>
      </c>
      <c r="H443" s="91">
        <v>2</v>
      </c>
      <c r="I443" s="92"/>
      <c r="J443" s="93">
        <v>15988</v>
      </c>
      <c r="K443" s="94">
        <v>8449</v>
      </c>
      <c r="L443" s="94">
        <v>0</v>
      </c>
      <c r="M443" s="94">
        <v>937.65</v>
      </c>
      <c r="N443" s="95">
        <f t="shared" si="6"/>
        <v>25374.65</v>
      </c>
    </row>
    <row r="444" spans="1:14" s="79" customFormat="1" ht="12" x14ac:dyDescent="0.2">
      <c r="A444" s="89">
        <v>456</v>
      </c>
      <c r="B444" s="89">
        <v>456160735</v>
      </c>
      <c r="C444" s="90" t="s">
        <v>523</v>
      </c>
      <c r="D444" s="89">
        <v>160</v>
      </c>
      <c r="E444" s="90" t="s">
        <v>192</v>
      </c>
      <c r="F444" s="89">
        <v>735</v>
      </c>
      <c r="G444" s="90" t="s">
        <v>427</v>
      </c>
      <c r="H444" s="91">
        <v>2.41</v>
      </c>
      <c r="I444" s="92"/>
      <c r="J444" s="93">
        <v>10604.446604810182</v>
      </c>
      <c r="K444" s="94">
        <v>4139</v>
      </c>
      <c r="L444" s="94">
        <v>0</v>
      </c>
      <c r="M444" s="94">
        <v>937.65</v>
      </c>
      <c r="N444" s="95">
        <f t="shared" si="6"/>
        <v>15681.096604810182</v>
      </c>
    </row>
    <row r="445" spans="1:14" s="79" customFormat="1" ht="12" x14ac:dyDescent="0.2">
      <c r="A445" s="89">
        <v>458</v>
      </c>
      <c r="B445" s="89">
        <v>458160031</v>
      </c>
      <c r="C445" s="90" t="s">
        <v>524</v>
      </c>
      <c r="D445" s="89">
        <v>160</v>
      </c>
      <c r="E445" s="90" t="s">
        <v>192</v>
      </c>
      <c r="F445" s="89">
        <v>31</v>
      </c>
      <c r="G445" s="90" t="s">
        <v>63</v>
      </c>
      <c r="H445" s="91">
        <v>3.25</v>
      </c>
      <c r="I445" s="92"/>
      <c r="J445" s="93">
        <v>15145</v>
      </c>
      <c r="K445" s="94">
        <v>7125</v>
      </c>
      <c r="L445" s="94">
        <v>0</v>
      </c>
      <c r="M445" s="94">
        <v>937.65</v>
      </c>
      <c r="N445" s="95">
        <f t="shared" si="6"/>
        <v>23207.65</v>
      </c>
    </row>
    <row r="446" spans="1:14" s="79" customFormat="1" ht="12" x14ac:dyDescent="0.2">
      <c r="A446" s="89">
        <v>458</v>
      </c>
      <c r="B446" s="89">
        <v>458160056</v>
      </c>
      <c r="C446" s="90" t="s">
        <v>524</v>
      </c>
      <c r="D446" s="89">
        <v>160</v>
      </c>
      <c r="E446" s="90" t="s">
        <v>192</v>
      </c>
      <c r="F446" s="89">
        <v>56</v>
      </c>
      <c r="G446" s="90" t="s">
        <v>88</v>
      </c>
      <c r="H446" s="91">
        <v>1.41</v>
      </c>
      <c r="I446" s="92"/>
      <c r="J446" s="93">
        <v>10430.527679713074</v>
      </c>
      <c r="K446" s="94">
        <v>3527</v>
      </c>
      <c r="L446" s="94">
        <v>0</v>
      </c>
      <c r="M446" s="94">
        <v>937.65</v>
      </c>
      <c r="N446" s="95">
        <f t="shared" si="6"/>
        <v>14895.177679713073</v>
      </c>
    </row>
    <row r="447" spans="1:14" s="79" customFormat="1" ht="12" x14ac:dyDescent="0.2">
      <c r="A447" s="89">
        <v>458</v>
      </c>
      <c r="B447" s="89">
        <v>458160079</v>
      </c>
      <c r="C447" s="90" t="s">
        <v>524</v>
      </c>
      <c r="D447" s="89">
        <v>160</v>
      </c>
      <c r="E447" s="90" t="s">
        <v>192</v>
      </c>
      <c r="F447" s="89">
        <v>79</v>
      </c>
      <c r="G447" s="90" t="s">
        <v>111</v>
      </c>
      <c r="H447" s="91">
        <v>8.2799999999999994</v>
      </c>
      <c r="I447" s="92"/>
      <c r="J447" s="93">
        <v>11331</v>
      </c>
      <c r="K447" s="94">
        <v>206</v>
      </c>
      <c r="L447" s="94">
        <v>0</v>
      </c>
      <c r="M447" s="94">
        <v>937.65</v>
      </c>
      <c r="N447" s="95">
        <f t="shared" si="6"/>
        <v>12474.65</v>
      </c>
    </row>
    <row r="448" spans="1:14" s="79" customFormat="1" ht="12" x14ac:dyDescent="0.2">
      <c r="A448" s="89">
        <v>458</v>
      </c>
      <c r="B448" s="89">
        <v>458160160</v>
      </c>
      <c r="C448" s="90" t="s">
        <v>524</v>
      </c>
      <c r="D448" s="89">
        <v>160</v>
      </c>
      <c r="E448" s="90" t="s">
        <v>192</v>
      </c>
      <c r="F448" s="89">
        <v>160</v>
      </c>
      <c r="G448" s="90" t="s">
        <v>192</v>
      </c>
      <c r="H448" s="91">
        <v>82.169999999999973</v>
      </c>
      <c r="I448" s="92"/>
      <c r="J448" s="93">
        <v>14268</v>
      </c>
      <c r="K448" s="94">
        <v>34</v>
      </c>
      <c r="L448" s="94">
        <v>0</v>
      </c>
      <c r="M448" s="94">
        <v>937.65</v>
      </c>
      <c r="N448" s="95">
        <f t="shared" si="6"/>
        <v>15239.65</v>
      </c>
    </row>
    <row r="449" spans="1:14" s="79" customFormat="1" ht="12" x14ac:dyDescent="0.2">
      <c r="A449" s="89">
        <v>458</v>
      </c>
      <c r="B449" s="89">
        <v>458160301</v>
      </c>
      <c r="C449" s="90" t="s">
        <v>524</v>
      </c>
      <c r="D449" s="89">
        <v>160</v>
      </c>
      <c r="E449" s="90" t="s">
        <v>192</v>
      </c>
      <c r="F449" s="89">
        <v>301</v>
      </c>
      <c r="G449" s="90" t="s">
        <v>333</v>
      </c>
      <c r="H449" s="91">
        <v>1</v>
      </c>
      <c r="I449" s="92"/>
      <c r="J449" s="93">
        <v>13615</v>
      </c>
      <c r="K449" s="94">
        <v>5535</v>
      </c>
      <c r="L449" s="94">
        <v>0</v>
      </c>
      <c r="M449" s="94">
        <v>937.65</v>
      </c>
      <c r="N449" s="95">
        <f t="shared" si="6"/>
        <v>20087.650000000001</v>
      </c>
    </row>
    <row r="450" spans="1:14" s="79" customFormat="1" ht="12" x14ac:dyDescent="0.2">
      <c r="A450" s="89">
        <v>458</v>
      </c>
      <c r="B450" s="89">
        <v>458160326</v>
      </c>
      <c r="C450" s="90" t="s">
        <v>524</v>
      </c>
      <c r="D450" s="89">
        <v>160</v>
      </c>
      <c r="E450" s="90" t="s">
        <v>192</v>
      </c>
      <c r="F450" s="89">
        <v>326</v>
      </c>
      <c r="G450" s="90" t="s">
        <v>358</v>
      </c>
      <c r="H450" s="91">
        <v>1</v>
      </c>
      <c r="I450" s="92"/>
      <c r="J450" s="93">
        <v>10360.962747448524</v>
      </c>
      <c r="K450" s="94">
        <v>3536</v>
      </c>
      <c r="L450" s="94">
        <v>0</v>
      </c>
      <c r="M450" s="94">
        <v>937.65</v>
      </c>
      <c r="N450" s="95">
        <f t="shared" si="6"/>
        <v>14834.612747448524</v>
      </c>
    </row>
    <row r="451" spans="1:14" s="79" customFormat="1" ht="12" x14ac:dyDescent="0.2">
      <c r="A451" s="89">
        <v>463</v>
      </c>
      <c r="B451" s="89">
        <v>463035035</v>
      </c>
      <c r="C451" s="90" t="s">
        <v>525</v>
      </c>
      <c r="D451" s="89">
        <v>35</v>
      </c>
      <c r="E451" s="90" t="s">
        <v>67</v>
      </c>
      <c r="F451" s="89">
        <v>35</v>
      </c>
      <c r="G451" s="90" t="s">
        <v>67</v>
      </c>
      <c r="H451" s="91">
        <v>581.72</v>
      </c>
      <c r="I451" s="92"/>
      <c r="J451" s="93">
        <v>13848</v>
      </c>
      <c r="K451" s="94">
        <v>4722</v>
      </c>
      <c r="L451" s="94">
        <v>0</v>
      </c>
      <c r="M451" s="94">
        <v>937.65</v>
      </c>
      <c r="N451" s="95">
        <f t="shared" si="6"/>
        <v>19507.650000000001</v>
      </c>
    </row>
    <row r="452" spans="1:14" s="79" customFormat="1" ht="12" x14ac:dyDescent="0.2">
      <c r="A452" s="89">
        <v>463</v>
      </c>
      <c r="B452" s="89">
        <v>463035057</v>
      </c>
      <c r="C452" s="90" t="s">
        <v>525</v>
      </c>
      <c r="D452" s="89">
        <v>35</v>
      </c>
      <c r="E452" s="90" t="s">
        <v>67</v>
      </c>
      <c r="F452" s="89">
        <v>57</v>
      </c>
      <c r="G452" s="90" t="s">
        <v>89</v>
      </c>
      <c r="H452" s="91">
        <v>1</v>
      </c>
      <c r="I452" s="92"/>
      <c r="J452" s="93">
        <v>17081</v>
      </c>
      <c r="K452" s="94">
        <v>457</v>
      </c>
      <c r="L452" s="94">
        <v>0</v>
      </c>
      <c r="M452" s="94">
        <v>937.65</v>
      </c>
      <c r="N452" s="95">
        <f t="shared" si="6"/>
        <v>18475.650000000001</v>
      </c>
    </row>
    <row r="453" spans="1:14" s="79" customFormat="1" ht="12" x14ac:dyDescent="0.2">
      <c r="A453" s="89">
        <v>463</v>
      </c>
      <c r="B453" s="89">
        <v>463035163</v>
      </c>
      <c r="C453" s="90" t="s">
        <v>525</v>
      </c>
      <c r="D453" s="89">
        <v>35</v>
      </c>
      <c r="E453" s="90" t="s">
        <v>67</v>
      </c>
      <c r="F453" s="89">
        <v>163</v>
      </c>
      <c r="G453" s="90" t="s">
        <v>195</v>
      </c>
      <c r="H453" s="91">
        <v>0.42</v>
      </c>
      <c r="I453" s="92"/>
      <c r="J453" s="93">
        <v>13524.833516994266</v>
      </c>
      <c r="K453" s="94">
        <v>0</v>
      </c>
      <c r="L453" s="94">
        <v>0</v>
      </c>
      <c r="M453" s="94">
        <v>937.65</v>
      </c>
      <c r="N453" s="95">
        <f t="shared" si="6"/>
        <v>14462.483516994265</v>
      </c>
    </row>
    <row r="454" spans="1:14" s="79" customFormat="1" ht="12" x14ac:dyDescent="0.2">
      <c r="A454" s="89">
        <v>463</v>
      </c>
      <c r="B454" s="89">
        <v>463035207</v>
      </c>
      <c r="C454" s="90" t="s">
        <v>525</v>
      </c>
      <c r="D454" s="89">
        <v>35</v>
      </c>
      <c r="E454" s="90" t="s">
        <v>67</v>
      </c>
      <c r="F454" s="89">
        <v>207</v>
      </c>
      <c r="G454" s="90" t="s">
        <v>239</v>
      </c>
      <c r="H454" s="91">
        <v>0.57999999999999996</v>
      </c>
      <c r="I454" s="92"/>
      <c r="J454" s="93">
        <v>10984.481268070062</v>
      </c>
      <c r="K454" s="94">
        <v>7042</v>
      </c>
      <c r="L454" s="94">
        <v>0</v>
      </c>
      <c r="M454" s="94">
        <v>937.65</v>
      </c>
      <c r="N454" s="95">
        <f t="shared" si="6"/>
        <v>18964.131268070065</v>
      </c>
    </row>
    <row r="455" spans="1:14" s="79" customFormat="1" ht="12" x14ac:dyDescent="0.2">
      <c r="A455" s="89">
        <v>463</v>
      </c>
      <c r="B455" s="89">
        <v>463035220</v>
      </c>
      <c r="C455" s="90" t="s">
        <v>525</v>
      </c>
      <c r="D455" s="89">
        <v>35</v>
      </c>
      <c r="E455" s="90" t="s">
        <v>67</v>
      </c>
      <c r="F455" s="89">
        <v>220</v>
      </c>
      <c r="G455" s="90" t="s">
        <v>252</v>
      </c>
      <c r="H455" s="91">
        <v>1.49</v>
      </c>
      <c r="I455" s="92"/>
      <c r="J455" s="93">
        <v>11691.573738218611</v>
      </c>
      <c r="K455" s="94">
        <v>5012</v>
      </c>
      <c r="L455" s="94">
        <v>0</v>
      </c>
      <c r="M455" s="94">
        <v>937.65</v>
      </c>
      <c r="N455" s="95">
        <f t="shared" si="6"/>
        <v>17641.223738218614</v>
      </c>
    </row>
    <row r="456" spans="1:14" s="79" customFormat="1" ht="12" x14ac:dyDescent="0.2">
      <c r="A456" s="89">
        <v>463</v>
      </c>
      <c r="B456" s="89">
        <v>463035244</v>
      </c>
      <c r="C456" s="90" t="s">
        <v>525</v>
      </c>
      <c r="D456" s="89">
        <v>35</v>
      </c>
      <c r="E456" s="90" t="s">
        <v>67</v>
      </c>
      <c r="F456" s="89">
        <v>244</v>
      </c>
      <c r="G456" s="90" t="s">
        <v>276</v>
      </c>
      <c r="H456" s="91">
        <v>5</v>
      </c>
      <c r="I456" s="92"/>
      <c r="J456" s="93">
        <v>14650</v>
      </c>
      <c r="K456" s="94">
        <v>5283</v>
      </c>
      <c r="L456" s="94">
        <v>0</v>
      </c>
      <c r="M456" s="94">
        <v>937.65</v>
      </c>
      <c r="N456" s="95">
        <f t="shared" si="6"/>
        <v>20870.650000000001</v>
      </c>
    </row>
    <row r="457" spans="1:14" s="79" customFormat="1" ht="12" x14ac:dyDescent="0.2">
      <c r="A457" s="89">
        <v>463</v>
      </c>
      <c r="B457" s="89">
        <v>463035285</v>
      </c>
      <c r="C457" s="90" t="s">
        <v>525</v>
      </c>
      <c r="D457" s="89">
        <v>35</v>
      </c>
      <c r="E457" s="90" t="s">
        <v>67</v>
      </c>
      <c r="F457" s="89">
        <v>285</v>
      </c>
      <c r="G457" s="90" t="s">
        <v>317</v>
      </c>
      <c r="H457" s="91">
        <v>1</v>
      </c>
      <c r="I457" s="92"/>
      <c r="J457" s="93">
        <v>11688.430466808875</v>
      </c>
      <c r="K457" s="94">
        <v>3312</v>
      </c>
      <c r="L457" s="94">
        <v>0</v>
      </c>
      <c r="M457" s="94">
        <v>937.65</v>
      </c>
      <c r="N457" s="95">
        <f t="shared" si="6"/>
        <v>15938.080466808875</v>
      </c>
    </row>
    <row r="458" spans="1:14" s="79" customFormat="1" ht="12" x14ac:dyDescent="0.2">
      <c r="A458" s="89">
        <v>463</v>
      </c>
      <c r="B458" s="89">
        <v>463035293</v>
      </c>
      <c r="C458" s="90" t="s">
        <v>525</v>
      </c>
      <c r="D458" s="89">
        <v>35</v>
      </c>
      <c r="E458" s="90" t="s">
        <v>67</v>
      </c>
      <c r="F458" s="89">
        <v>293</v>
      </c>
      <c r="G458" s="90" t="s">
        <v>325</v>
      </c>
      <c r="H458" s="91">
        <v>2</v>
      </c>
      <c r="I458" s="92"/>
      <c r="J458" s="93">
        <v>12430.019406017627</v>
      </c>
      <c r="K458" s="94">
        <v>747</v>
      </c>
      <c r="L458" s="94">
        <v>0</v>
      </c>
      <c r="M458" s="94">
        <v>937.65</v>
      </c>
      <c r="N458" s="95">
        <f t="shared" si="6"/>
        <v>14114.669406017627</v>
      </c>
    </row>
    <row r="459" spans="1:14" s="79" customFormat="1" ht="12" x14ac:dyDescent="0.2">
      <c r="A459" s="89">
        <v>463</v>
      </c>
      <c r="B459" s="89">
        <v>463035307</v>
      </c>
      <c r="C459" s="90" t="s">
        <v>525</v>
      </c>
      <c r="D459" s="89">
        <v>35</v>
      </c>
      <c r="E459" s="90" t="s">
        <v>67</v>
      </c>
      <c r="F459" s="89">
        <v>307</v>
      </c>
      <c r="G459" s="90" t="s">
        <v>339</v>
      </c>
      <c r="H459" s="91">
        <v>2</v>
      </c>
      <c r="I459" s="92"/>
      <c r="J459" s="93">
        <v>10709.427148722187</v>
      </c>
      <c r="K459" s="94">
        <v>4503</v>
      </c>
      <c r="L459" s="94">
        <v>0</v>
      </c>
      <c r="M459" s="94">
        <v>937.65</v>
      </c>
      <c r="N459" s="95">
        <f t="shared" ref="N459:N522" si="7">SUM(J459:M459)</f>
        <v>16150.077148722186</v>
      </c>
    </row>
    <row r="460" spans="1:14" s="79" customFormat="1" ht="12" x14ac:dyDescent="0.2">
      <c r="A460" s="89">
        <v>464</v>
      </c>
      <c r="B460" s="89">
        <v>464168030</v>
      </c>
      <c r="C460" s="90" t="s">
        <v>526</v>
      </c>
      <c r="D460" s="89">
        <v>168</v>
      </c>
      <c r="E460" s="90" t="s">
        <v>200</v>
      </c>
      <c r="F460" s="89">
        <v>30</v>
      </c>
      <c r="G460" s="90" t="s">
        <v>62</v>
      </c>
      <c r="H460" s="91">
        <v>1</v>
      </c>
      <c r="I460" s="92"/>
      <c r="J460" s="93">
        <v>9123</v>
      </c>
      <c r="K460" s="94">
        <v>2429</v>
      </c>
      <c r="L460" s="94">
        <v>0</v>
      </c>
      <c r="M460" s="94">
        <v>937.65</v>
      </c>
      <c r="N460" s="95">
        <f t="shared" si="7"/>
        <v>12489.65</v>
      </c>
    </row>
    <row r="461" spans="1:14" s="79" customFormat="1" ht="12" x14ac:dyDescent="0.2">
      <c r="A461" s="89">
        <v>464</v>
      </c>
      <c r="B461" s="89">
        <v>464168163</v>
      </c>
      <c r="C461" s="90" t="s">
        <v>526</v>
      </c>
      <c r="D461" s="89">
        <v>168</v>
      </c>
      <c r="E461" s="90" t="s">
        <v>200</v>
      </c>
      <c r="F461" s="89">
        <v>163</v>
      </c>
      <c r="G461" s="90" t="s">
        <v>195</v>
      </c>
      <c r="H461" s="91">
        <v>18.66</v>
      </c>
      <c r="I461" s="92"/>
      <c r="J461" s="93">
        <v>10938</v>
      </c>
      <c r="K461" s="94">
        <v>0</v>
      </c>
      <c r="L461" s="94">
        <v>0</v>
      </c>
      <c r="M461" s="94">
        <v>937.65</v>
      </c>
      <c r="N461" s="95">
        <f t="shared" si="7"/>
        <v>11875.65</v>
      </c>
    </row>
    <row r="462" spans="1:14" s="79" customFormat="1" ht="12" x14ac:dyDescent="0.2">
      <c r="A462" s="89">
        <v>464</v>
      </c>
      <c r="B462" s="89">
        <v>464168168</v>
      </c>
      <c r="C462" s="90" t="s">
        <v>526</v>
      </c>
      <c r="D462" s="89">
        <v>168</v>
      </c>
      <c r="E462" s="90" t="s">
        <v>200</v>
      </c>
      <c r="F462" s="89">
        <v>168</v>
      </c>
      <c r="G462" s="90" t="s">
        <v>200</v>
      </c>
      <c r="H462" s="91">
        <v>117.30999999999999</v>
      </c>
      <c r="I462" s="92"/>
      <c r="J462" s="93">
        <v>9477</v>
      </c>
      <c r="K462" s="94">
        <v>5040</v>
      </c>
      <c r="L462" s="94">
        <v>0</v>
      </c>
      <c r="M462" s="94">
        <v>937.65</v>
      </c>
      <c r="N462" s="95">
        <f t="shared" si="7"/>
        <v>15454.65</v>
      </c>
    </row>
    <row r="463" spans="1:14" s="79" customFormat="1" ht="12" x14ac:dyDescent="0.2">
      <c r="A463" s="89">
        <v>464</v>
      </c>
      <c r="B463" s="89">
        <v>464168196</v>
      </c>
      <c r="C463" s="90" t="s">
        <v>526</v>
      </c>
      <c r="D463" s="89">
        <v>168</v>
      </c>
      <c r="E463" s="90" t="s">
        <v>200</v>
      </c>
      <c r="F463" s="89">
        <v>196</v>
      </c>
      <c r="G463" s="90" t="s">
        <v>228</v>
      </c>
      <c r="H463" s="91">
        <v>7</v>
      </c>
      <c r="I463" s="92"/>
      <c r="J463" s="93">
        <v>8954</v>
      </c>
      <c r="K463" s="94">
        <v>5167</v>
      </c>
      <c r="L463" s="94">
        <v>0</v>
      </c>
      <c r="M463" s="94">
        <v>937.65</v>
      </c>
      <c r="N463" s="95">
        <f t="shared" si="7"/>
        <v>15058.65</v>
      </c>
    </row>
    <row r="464" spans="1:14" s="79" customFormat="1" ht="12" x14ac:dyDescent="0.2">
      <c r="A464" s="89">
        <v>464</v>
      </c>
      <c r="B464" s="89">
        <v>464168229</v>
      </c>
      <c r="C464" s="90" t="s">
        <v>526</v>
      </c>
      <c r="D464" s="89">
        <v>168</v>
      </c>
      <c r="E464" s="90" t="s">
        <v>200</v>
      </c>
      <c r="F464" s="89">
        <v>229</v>
      </c>
      <c r="G464" s="90" t="s">
        <v>261</v>
      </c>
      <c r="H464" s="91">
        <v>5</v>
      </c>
      <c r="I464" s="92"/>
      <c r="J464" s="93">
        <v>10818</v>
      </c>
      <c r="K464" s="94">
        <v>1767</v>
      </c>
      <c r="L464" s="94">
        <v>0</v>
      </c>
      <c r="M464" s="94">
        <v>937.65</v>
      </c>
      <c r="N464" s="95">
        <f t="shared" si="7"/>
        <v>13522.65</v>
      </c>
    </row>
    <row r="465" spans="1:14" s="79" customFormat="1" ht="12" x14ac:dyDescent="0.2">
      <c r="A465" s="89">
        <v>464</v>
      </c>
      <c r="B465" s="89">
        <v>464168248</v>
      </c>
      <c r="C465" s="90" t="s">
        <v>526</v>
      </c>
      <c r="D465" s="89">
        <v>168</v>
      </c>
      <c r="E465" s="90" t="s">
        <v>200</v>
      </c>
      <c r="F465" s="89">
        <v>248</v>
      </c>
      <c r="G465" s="90" t="s">
        <v>280</v>
      </c>
      <c r="H465" s="91">
        <v>0.5</v>
      </c>
      <c r="I465" s="92"/>
      <c r="J465" s="93">
        <v>13080.948125085341</v>
      </c>
      <c r="K465" s="94">
        <v>750</v>
      </c>
      <c r="L465" s="94">
        <v>0</v>
      </c>
      <c r="M465" s="94">
        <v>937.65</v>
      </c>
      <c r="N465" s="95">
        <f t="shared" si="7"/>
        <v>14768.59812508534</v>
      </c>
    </row>
    <row r="466" spans="1:14" s="79" customFormat="1" ht="12" x14ac:dyDescent="0.2">
      <c r="A466" s="89">
        <v>464</v>
      </c>
      <c r="B466" s="89">
        <v>464168258</v>
      </c>
      <c r="C466" s="90" t="s">
        <v>526</v>
      </c>
      <c r="D466" s="89">
        <v>168</v>
      </c>
      <c r="E466" s="90" t="s">
        <v>200</v>
      </c>
      <c r="F466" s="89">
        <v>258</v>
      </c>
      <c r="G466" s="90" t="s">
        <v>290</v>
      </c>
      <c r="H466" s="91">
        <v>12.61</v>
      </c>
      <c r="I466" s="92"/>
      <c r="J466" s="93">
        <v>9892</v>
      </c>
      <c r="K466" s="94">
        <v>2136</v>
      </c>
      <c r="L466" s="94">
        <v>0</v>
      </c>
      <c r="M466" s="94">
        <v>937.65</v>
      </c>
      <c r="N466" s="95">
        <f t="shared" si="7"/>
        <v>12965.65</v>
      </c>
    </row>
    <row r="467" spans="1:14" s="79" customFormat="1" ht="12" x14ac:dyDescent="0.2">
      <c r="A467" s="89">
        <v>464</v>
      </c>
      <c r="B467" s="89">
        <v>464168262</v>
      </c>
      <c r="C467" s="90" t="s">
        <v>526</v>
      </c>
      <c r="D467" s="89">
        <v>168</v>
      </c>
      <c r="E467" s="90" t="s">
        <v>200</v>
      </c>
      <c r="F467" s="89">
        <v>262</v>
      </c>
      <c r="G467" s="90" t="s">
        <v>294</v>
      </c>
      <c r="H467" s="91">
        <v>1.67</v>
      </c>
      <c r="I467" s="92"/>
      <c r="J467" s="93">
        <v>11379.205712709654</v>
      </c>
      <c r="K467" s="94">
        <v>4217</v>
      </c>
      <c r="L467" s="94">
        <v>0</v>
      </c>
      <c r="M467" s="94">
        <v>937.65</v>
      </c>
      <c r="N467" s="95">
        <f t="shared" si="7"/>
        <v>16533.855712709654</v>
      </c>
    </row>
    <row r="468" spans="1:14" s="79" customFormat="1" ht="12" x14ac:dyDescent="0.2">
      <c r="A468" s="89">
        <v>464</v>
      </c>
      <c r="B468" s="89">
        <v>464168291</v>
      </c>
      <c r="C468" s="90" t="s">
        <v>526</v>
      </c>
      <c r="D468" s="89">
        <v>168</v>
      </c>
      <c r="E468" s="90" t="s">
        <v>200</v>
      </c>
      <c r="F468" s="89">
        <v>291</v>
      </c>
      <c r="G468" s="90" t="s">
        <v>323</v>
      </c>
      <c r="H468" s="91">
        <v>42.41</v>
      </c>
      <c r="I468" s="92"/>
      <c r="J468" s="93">
        <v>8984</v>
      </c>
      <c r="K468" s="94">
        <v>4398</v>
      </c>
      <c r="L468" s="94">
        <v>0</v>
      </c>
      <c r="M468" s="94">
        <v>937.65</v>
      </c>
      <c r="N468" s="95">
        <f t="shared" si="7"/>
        <v>14319.65</v>
      </c>
    </row>
    <row r="469" spans="1:14" s="79" customFormat="1" ht="12" x14ac:dyDescent="0.2">
      <c r="A469" s="89">
        <v>466</v>
      </c>
      <c r="B469" s="89">
        <v>466700096</v>
      </c>
      <c r="C469" s="90" t="s">
        <v>527</v>
      </c>
      <c r="D469" s="89">
        <v>700</v>
      </c>
      <c r="E469" s="90" t="s">
        <v>417</v>
      </c>
      <c r="F469" s="89">
        <v>96</v>
      </c>
      <c r="G469" s="90" t="s">
        <v>128</v>
      </c>
      <c r="H469" s="91">
        <v>1</v>
      </c>
      <c r="I469" s="92"/>
      <c r="J469" s="93">
        <v>10556</v>
      </c>
      <c r="K469" s="94">
        <v>5746</v>
      </c>
      <c r="L469" s="94">
        <v>0</v>
      </c>
      <c r="M469" s="94">
        <v>937.65</v>
      </c>
      <c r="N469" s="95">
        <f t="shared" si="7"/>
        <v>17239.650000000001</v>
      </c>
    </row>
    <row r="470" spans="1:14" s="79" customFormat="1" ht="12" x14ac:dyDescent="0.2">
      <c r="A470" s="89">
        <v>466</v>
      </c>
      <c r="B470" s="89">
        <v>466700700</v>
      </c>
      <c r="C470" s="90" t="s">
        <v>527</v>
      </c>
      <c r="D470" s="89">
        <v>700</v>
      </c>
      <c r="E470" s="90" t="s">
        <v>417</v>
      </c>
      <c r="F470" s="89">
        <v>700</v>
      </c>
      <c r="G470" s="90" t="s">
        <v>417</v>
      </c>
      <c r="H470" s="91">
        <v>28.400000000000002</v>
      </c>
      <c r="I470" s="92"/>
      <c r="J470" s="93">
        <v>12285</v>
      </c>
      <c r="K470" s="94">
        <v>12957</v>
      </c>
      <c r="L470" s="94">
        <v>0</v>
      </c>
      <c r="M470" s="94">
        <v>937.65</v>
      </c>
      <c r="N470" s="95">
        <f t="shared" si="7"/>
        <v>26179.65</v>
      </c>
    </row>
    <row r="471" spans="1:14" s="79" customFormat="1" ht="12" x14ac:dyDescent="0.2">
      <c r="A471" s="89">
        <v>466</v>
      </c>
      <c r="B471" s="89">
        <v>466774089</v>
      </c>
      <c r="C471" s="90" t="s">
        <v>527</v>
      </c>
      <c r="D471" s="89">
        <v>774</v>
      </c>
      <c r="E471" s="90" t="s">
        <v>440</v>
      </c>
      <c r="F471" s="89">
        <v>89</v>
      </c>
      <c r="G471" s="90" t="s">
        <v>121</v>
      </c>
      <c r="H471" s="91">
        <v>31.810000000000002</v>
      </c>
      <c r="I471" s="92"/>
      <c r="J471" s="93">
        <v>10903</v>
      </c>
      <c r="K471" s="94">
        <v>14839</v>
      </c>
      <c r="L471" s="94">
        <v>0</v>
      </c>
      <c r="M471" s="94">
        <v>937.65</v>
      </c>
      <c r="N471" s="95">
        <f t="shared" si="7"/>
        <v>26679.65</v>
      </c>
    </row>
    <row r="472" spans="1:14" s="79" customFormat="1" ht="12" x14ac:dyDescent="0.2">
      <c r="A472" s="89">
        <v>466</v>
      </c>
      <c r="B472" s="89">
        <v>466774096</v>
      </c>
      <c r="C472" s="90" t="s">
        <v>527</v>
      </c>
      <c r="D472" s="89">
        <v>774</v>
      </c>
      <c r="E472" s="90" t="s">
        <v>440</v>
      </c>
      <c r="F472" s="89">
        <v>96</v>
      </c>
      <c r="G472" s="90" t="s">
        <v>128</v>
      </c>
      <c r="H472" s="91">
        <v>2</v>
      </c>
      <c r="I472" s="92"/>
      <c r="J472" s="93">
        <v>11494.50871795174</v>
      </c>
      <c r="K472" s="94">
        <v>6257</v>
      </c>
      <c r="L472" s="94">
        <v>0</v>
      </c>
      <c r="M472" s="94">
        <v>937.65</v>
      </c>
      <c r="N472" s="95">
        <f t="shared" si="7"/>
        <v>18689.158717951741</v>
      </c>
    </row>
    <row r="473" spans="1:14" s="79" customFormat="1" ht="12" x14ac:dyDescent="0.2">
      <c r="A473" s="89">
        <v>466</v>
      </c>
      <c r="B473" s="89">
        <v>466774221</v>
      </c>
      <c r="C473" s="90" t="s">
        <v>527</v>
      </c>
      <c r="D473" s="89">
        <v>774</v>
      </c>
      <c r="E473" s="90" t="s">
        <v>440</v>
      </c>
      <c r="F473" s="89">
        <v>221</v>
      </c>
      <c r="G473" s="90" t="s">
        <v>253</v>
      </c>
      <c r="H473" s="91">
        <v>33.33</v>
      </c>
      <c r="I473" s="92"/>
      <c r="J473" s="93">
        <v>11176</v>
      </c>
      <c r="K473" s="94">
        <v>13420</v>
      </c>
      <c r="L473" s="94">
        <v>0</v>
      </c>
      <c r="M473" s="94">
        <v>937.65</v>
      </c>
      <c r="N473" s="95">
        <f t="shared" si="7"/>
        <v>25533.65</v>
      </c>
    </row>
    <row r="474" spans="1:14" s="79" customFormat="1" ht="12" x14ac:dyDescent="0.2">
      <c r="A474" s="89">
        <v>466</v>
      </c>
      <c r="B474" s="89">
        <v>466774296</v>
      </c>
      <c r="C474" s="90" t="s">
        <v>527</v>
      </c>
      <c r="D474" s="89">
        <v>774</v>
      </c>
      <c r="E474" s="90" t="s">
        <v>440</v>
      </c>
      <c r="F474" s="89">
        <v>296</v>
      </c>
      <c r="G474" s="90" t="s">
        <v>328</v>
      </c>
      <c r="H474" s="91">
        <v>31.290000000000006</v>
      </c>
      <c r="I474" s="92"/>
      <c r="J474" s="93">
        <v>10977</v>
      </c>
      <c r="K474" s="94">
        <v>16038</v>
      </c>
      <c r="L474" s="94">
        <v>0</v>
      </c>
      <c r="M474" s="94">
        <v>937.65</v>
      </c>
      <c r="N474" s="95">
        <f t="shared" si="7"/>
        <v>27952.65</v>
      </c>
    </row>
    <row r="475" spans="1:14" s="79" customFormat="1" ht="12" x14ac:dyDescent="0.2">
      <c r="A475" s="89">
        <v>466</v>
      </c>
      <c r="B475" s="89">
        <v>466774774</v>
      </c>
      <c r="C475" s="90" t="s">
        <v>527</v>
      </c>
      <c r="D475" s="89">
        <v>774</v>
      </c>
      <c r="E475" s="90" t="s">
        <v>440</v>
      </c>
      <c r="F475" s="89">
        <v>774</v>
      </c>
      <c r="G475" s="90" t="s">
        <v>440</v>
      </c>
      <c r="H475" s="91">
        <v>45.19</v>
      </c>
      <c r="I475" s="92"/>
      <c r="J475" s="93">
        <v>10295</v>
      </c>
      <c r="K475" s="94">
        <v>17302</v>
      </c>
      <c r="L475" s="94">
        <v>0</v>
      </c>
      <c r="M475" s="94">
        <v>937.65</v>
      </c>
      <c r="N475" s="95">
        <f t="shared" si="7"/>
        <v>28534.65</v>
      </c>
    </row>
    <row r="476" spans="1:14" s="79" customFormat="1" ht="12" x14ac:dyDescent="0.2">
      <c r="A476" s="89">
        <v>469</v>
      </c>
      <c r="B476" s="89">
        <v>469035018</v>
      </c>
      <c r="C476" s="90" t="s">
        <v>528</v>
      </c>
      <c r="D476" s="89">
        <v>35</v>
      </c>
      <c r="E476" s="90" t="s">
        <v>67</v>
      </c>
      <c r="F476" s="89">
        <v>18</v>
      </c>
      <c r="G476" s="90" t="s">
        <v>50</v>
      </c>
      <c r="H476" s="91">
        <v>2</v>
      </c>
      <c r="I476" s="92"/>
      <c r="J476" s="93">
        <v>11818.706982097145</v>
      </c>
      <c r="K476" s="94">
        <v>7332</v>
      </c>
      <c r="L476" s="94">
        <v>0</v>
      </c>
      <c r="M476" s="94">
        <v>937.65</v>
      </c>
      <c r="N476" s="95">
        <f t="shared" si="7"/>
        <v>20088.356982097146</v>
      </c>
    </row>
    <row r="477" spans="1:14" s="79" customFormat="1" ht="12" x14ac:dyDescent="0.2">
      <c r="A477" s="89">
        <v>469</v>
      </c>
      <c r="B477" s="89">
        <v>469035035</v>
      </c>
      <c r="C477" s="90" t="s">
        <v>528</v>
      </c>
      <c r="D477" s="89">
        <v>35</v>
      </c>
      <c r="E477" s="90" t="s">
        <v>67</v>
      </c>
      <c r="F477" s="89">
        <v>35</v>
      </c>
      <c r="G477" s="90" t="s">
        <v>67</v>
      </c>
      <c r="H477" s="91">
        <v>1190.1500000000001</v>
      </c>
      <c r="I477" s="92"/>
      <c r="J477" s="93">
        <v>13964</v>
      </c>
      <c r="K477" s="94">
        <v>4761</v>
      </c>
      <c r="L477" s="94">
        <v>0</v>
      </c>
      <c r="M477" s="94">
        <v>937.65</v>
      </c>
      <c r="N477" s="95">
        <f t="shared" si="7"/>
        <v>19662.650000000001</v>
      </c>
    </row>
    <row r="478" spans="1:14" s="79" customFormat="1" ht="12" x14ac:dyDescent="0.2">
      <c r="A478" s="89">
        <v>469</v>
      </c>
      <c r="B478" s="89">
        <v>469035044</v>
      </c>
      <c r="C478" s="90" t="s">
        <v>528</v>
      </c>
      <c r="D478" s="89">
        <v>35</v>
      </c>
      <c r="E478" s="90" t="s">
        <v>67</v>
      </c>
      <c r="F478" s="89">
        <v>44</v>
      </c>
      <c r="G478" s="90" t="s">
        <v>76</v>
      </c>
      <c r="H478" s="91">
        <v>5</v>
      </c>
      <c r="I478" s="92"/>
      <c r="J478" s="93">
        <v>14330</v>
      </c>
      <c r="K478" s="94">
        <v>0</v>
      </c>
      <c r="L478" s="94">
        <v>0</v>
      </c>
      <c r="M478" s="94">
        <v>937.65</v>
      </c>
      <c r="N478" s="95">
        <f t="shared" si="7"/>
        <v>15267.65</v>
      </c>
    </row>
    <row r="479" spans="1:14" s="79" customFormat="1" ht="12" x14ac:dyDescent="0.2">
      <c r="A479" s="89">
        <v>469</v>
      </c>
      <c r="B479" s="89">
        <v>469035073</v>
      </c>
      <c r="C479" s="90" t="s">
        <v>528</v>
      </c>
      <c r="D479" s="89">
        <v>35</v>
      </c>
      <c r="E479" s="90" t="s">
        <v>67</v>
      </c>
      <c r="F479" s="89">
        <v>73</v>
      </c>
      <c r="G479" s="90" t="s">
        <v>105</v>
      </c>
      <c r="H479" s="91">
        <v>1</v>
      </c>
      <c r="I479" s="92"/>
      <c r="J479" s="93">
        <v>16181</v>
      </c>
      <c r="K479" s="94">
        <v>10571</v>
      </c>
      <c r="L479" s="94">
        <v>0</v>
      </c>
      <c r="M479" s="94">
        <v>937.65</v>
      </c>
      <c r="N479" s="95">
        <f t="shared" si="7"/>
        <v>27689.65</v>
      </c>
    </row>
    <row r="480" spans="1:14" s="79" customFormat="1" ht="12" x14ac:dyDescent="0.2">
      <c r="A480" s="89">
        <v>469</v>
      </c>
      <c r="B480" s="89">
        <v>469035093</v>
      </c>
      <c r="C480" s="90" t="s">
        <v>528</v>
      </c>
      <c r="D480" s="89">
        <v>35</v>
      </c>
      <c r="E480" s="90" t="s">
        <v>67</v>
      </c>
      <c r="F480" s="89">
        <v>93</v>
      </c>
      <c r="G480" s="90" t="s">
        <v>125</v>
      </c>
      <c r="H480" s="91">
        <v>1</v>
      </c>
      <c r="I480" s="92"/>
      <c r="J480" s="93">
        <v>11260</v>
      </c>
      <c r="K480" s="94">
        <v>384</v>
      </c>
      <c r="L480" s="94">
        <v>0</v>
      </c>
      <c r="M480" s="94">
        <v>937.65</v>
      </c>
      <c r="N480" s="95">
        <f t="shared" si="7"/>
        <v>12581.65</v>
      </c>
    </row>
    <row r="481" spans="1:14" s="79" customFormat="1" ht="12" x14ac:dyDescent="0.2">
      <c r="A481" s="89">
        <v>469</v>
      </c>
      <c r="B481" s="89">
        <v>469035163</v>
      </c>
      <c r="C481" s="90" t="s">
        <v>528</v>
      </c>
      <c r="D481" s="89">
        <v>35</v>
      </c>
      <c r="E481" s="90" t="s">
        <v>67</v>
      </c>
      <c r="F481" s="89">
        <v>163</v>
      </c>
      <c r="G481" s="90" t="s">
        <v>195</v>
      </c>
      <c r="H481" s="91">
        <v>1</v>
      </c>
      <c r="I481" s="92"/>
      <c r="J481" s="93">
        <v>16181</v>
      </c>
      <c r="K481" s="94">
        <v>0</v>
      </c>
      <c r="L481" s="94">
        <v>0</v>
      </c>
      <c r="M481" s="94">
        <v>937.65</v>
      </c>
      <c r="N481" s="95">
        <f t="shared" si="7"/>
        <v>17118.650000000001</v>
      </c>
    </row>
    <row r="482" spans="1:14" s="79" customFormat="1" ht="12" x14ac:dyDescent="0.2">
      <c r="A482" s="89">
        <v>469</v>
      </c>
      <c r="B482" s="89">
        <v>469035165</v>
      </c>
      <c r="C482" s="90" t="s">
        <v>528</v>
      </c>
      <c r="D482" s="89">
        <v>35</v>
      </c>
      <c r="E482" s="90" t="s">
        <v>67</v>
      </c>
      <c r="F482" s="89">
        <v>165</v>
      </c>
      <c r="G482" s="90" t="s">
        <v>197</v>
      </c>
      <c r="H482" s="91">
        <v>2</v>
      </c>
      <c r="I482" s="92"/>
      <c r="J482" s="93">
        <v>11260</v>
      </c>
      <c r="K482" s="94">
        <v>204</v>
      </c>
      <c r="L482" s="94">
        <v>0</v>
      </c>
      <c r="M482" s="94">
        <v>937.65</v>
      </c>
      <c r="N482" s="95">
        <f t="shared" si="7"/>
        <v>12401.65</v>
      </c>
    </row>
    <row r="483" spans="1:14" s="79" customFormat="1" ht="12" x14ac:dyDescent="0.2">
      <c r="A483" s="89">
        <v>469</v>
      </c>
      <c r="B483" s="89">
        <v>469035176</v>
      </c>
      <c r="C483" s="90" t="s">
        <v>528</v>
      </c>
      <c r="D483" s="89">
        <v>35</v>
      </c>
      <c r="E483" s="90" t="s">
        <v>67</v>
      </c>
      <c r="F483" s="89">
        <v>176</v>
      </c>
      <c r="G483" s="90" t="s">
        <v>208</v>
      </c>
      <c r="H483" s="91">
        <v>2</v>
      </c>
      <c r="I483" s="92"/>
      <c r="J483" s="93">
        <v>12642.869099404985</v>
      </c>
      <c r="K483" s="94">
        <v>4354</v>
      </c>
      <c r="L483" s="94">
        <v>0</v>
      </c>
      <c r="M483" s="94">
        <v>937.65</v>
      </c>
      <c r="N483" s="95">
        <f t="shared" si="7"/>
        <v>17934.519099404984</v>
      </c>
    </row>
    <row r="484" spans="1:14" s="79" customFormat="1" ht="12" x14ac:dyDescent="0.2">
      <c r="A484" s="89">
        <v>469</v>
      </c>
      <c r="B484" s="89">
        <v>469035207</v>
      </c>
      <c r="C484" s="90" t="s">
        <v>528</v>
      </c>
      <c r="D484" s="89">
        <v>35</v>
      </c>
      <c r="E484" s="90" t="s">
        <v>67</v>
      </c>
      <c r="F484" s="89">
        <v>207</v>
      </c>
      <c r="G484" s="90" t="s">
        <v>239</v>
      </c>
      <c r="H484" s="91">
        <v>2</v>
      </c>
      <c r="I484" s="92"/>
      <c r="J484" s="93">
        <v>16181</v>
      </c>
      <c r="K484" s="94">
        <v>10374</v>
      </c>
      <c r="L484" s="94">
        <v>0</v>
      </c>
      <c r="M484" s="94">
        <v>937.65</v>
      </c>
      <c r="N484" s="95">
        <f t="shared" si="7"/>
        <v>27492.65</v>
      </c>
    </row>
    <row r="485" spans="1:14" s="79" customFormat="1" ht="12" x14ac:dyDescent="0.2">
      <c r="A485" s="89">
        <v>469</v>
      </c>
      <c r="B485" s="89">
        <v>469035220</v>
      </c>
      <c r="C485" s="90" t="s">
        <v>528</v>
      </c>
      <c r="D485" s="89">
        <v>35</v>
      </c>
      <c r="E485" s="90" t="s">
        <v>67</v>
      </c>
      <c r="F485" s="89">
        <v>220</v>
      </c>
      <c r="G485" s="90" t="s">
        <v>252</v>
      </c>
      <c r="H485" s="91">
        <v>0.82</v>
      </c>
      <c r="I485" s="92"/>
      <c r="J485" s="93">
        <v>16181</v>
      </c>
      <c r="K485" s="94">
        <v>6937</v>
      </c>
      <c r="L485" s="94">
        <v>0</v>
      </c>
      <c r="M485" s="94">
        <v>937.65</v>
      </c>
      <c r="N485" s="95">
        <f t="shared" si="7"/>
        <v>24055.65</v>
      </c>
    </row>
    <row r="486" spans="1:14" s="79" customFormat="1" ht="12" x14ac:dyDescent="0.2">
      <c r="A486" s="89">
        <v>469</v>
      </c>
      <c r="B486" s="89">
        <v>469035243</v>
      </c>
      <c r="C486" s="90" t="s">
        <v>528</v>
      </c>
      <c r="D486" s="89">
        <v>35</v>
      </c>
      <c r="E486" s="90" t="s">
        <v>67</v>
      </c>
      <c r="F486" s="89">
        <v>243</v>
      </c>
      <c r="G486" s="90" t="s">
        <v>275</v>
      </c>
      <c r="H486" s="91">
        <v>2</v>
      </c>
      <c r="I486" s="92"/>
      <c r="J486" s="93">
        <v>17081</v>
      </c>
      <c r="K486" s="94">
        <v>3535</v>
      </c>
      <c r="L486" s="94">
        <v>0</v>
      </c>
      <c r="M486" s="94">
        <v>937.65</v>
      </c>
      <c r="N486" s="95">
        <f t="shared" si="7"/>
        <v>21553.65</v>
      </c>
    </row>
    <row r="487" spans="1:14" s="79" customFormat="1" ht="12" x14ac:dyDescent="0.2">
      <c r="A487" s="89">
        <v>469</v>
      </c>
      <c r="B487" s="89">
        <v>469035244</v>
      </c>
      <c r="C487" s="90" t="s">
        <v>528</v>
      </c>
      <c r="D487" s="89">
        <v>35</v>
      </c>
      <c r="E487" s="90" t="s">
        <v>67</v>
      </c>
      <c r="F487" s="89">
        <v>244</v>
      </c>
      <c r="G487" s="90" t="s">
        <v>276</v>
      </c>
      <c r="H487" s="91">
        <v>6.9600000000000009</v>
      </c>
      <c r="I487" s="92"/>
      <c r="J487" s="93">
        <v>12840</v>
      </c>
      <c r="K487" s="94">
        <v>4630</v>
      </c>
      <c r="L487" s="94">
        <v>0</v>
      </c>
      <c r="M487" s="94">
        <v>937.65</v>
      </c>
      <c r="N487" s="95">
        <f t="shared" si="7"/>
        <v>18407.650000000001</v>
      </c>
    </row>
    <row r="488" spans="1:14" s="79" customFormat="1" ht="12" x14ac:dyDescent="0.2">
      <c r="A488" s="89">
        <v>469</v>
      </c>
      <c r="B488" s="89">
        <v>469035336</v>
      </c>
      <c r="C488" s="90" t="s">
        <v>528</v>
      </c>
      <c r="D488" s="89">
        <v>35</v>
      </c>
      <c r="E488" s="90" t="s">
        <v>67</v>
      </c>
      <c r="F488" s="89">
        <v>336</v>
      </c>
      <c r="G488" s="90" t="s">
        <v>368</v>
      </c>
      <c r="H488" s="91">
        <v>0.32</v>
      </c>
      <c r="I488" s="92"/>
      <c r="J488" s="93">
        <v>12033.357723379762</v>
      </c>
      <c r="K488" s="94">
        <v>2611</v>
      </c>
      <c r="L488" s="94">
        <v>0</v>
      </c>
      <c r="M488" s="94">
        <v>937.65</v>
      </c>
      <c r="N488" s="95">
        <f t="shared" si="7"/>
        <v>15582.007723379762</v>
      </c>
    </row>
    <row r="489" spans="1:14" s="79" customFormat="1" ht="12" x14ac:dyDescent="0.2">
      <c r="A489" s="89">
        <v>470</v>
      </c>
      <c r="B489" s="89">
        <v>470165009</v>
      </c>
      <c r="C489" s="90" t="s">
        <v>529</v>
      </c>
      <c r="D489" s="89">
        <v>165</v>
      </c>
      <c r="E489" s="90" t="s">
        <v>197</v>
      </c>
      <c r="F489" s="89">
        <v>9</v>
      </c>
      <c r="G489" s="90" t="s">
        <v>41</v>
      </c>
      <c r="H489" s="91">
        <v>4</v>
      </c>
      <c r="I489" s="92"/>
      <c r="J489" s="93">
        <v>10392</v>
      </c>
      <c r="K489" s="94">
        <v>6497</v>
      </c>
      <c r="L489" s="94">
        <v>0</v>
      </c>
      <c r="M489" s="94">
        <v>937.65</v>
      </c>
      <c r="N489" s="95">
        <f t="shared" si="7"/>
        <v>17826.650000000001</v>
      </c>
    </row>
    <row r="490" spans="1:14" s="79" customFormat="1" ht="12" x14ac:dyDescent="0.2">
      <c r="A490" s="89">
        <v>470</v>
      </c>
      <c r="B490" s="89">
        <v>470165035</v>
      </c>
      <c r="C490" s="90" t="s">
        <v>529</v>
      </c>
      <c r="D490" s="89">
        <v>165</v>
      </c>
      <c r="E490" s="90" t="s">
        <v>197</v>
      </c>
      <c r="F490" s="89">
        <v>35</v>
      </c>
      <c r="G490" s="90" t="s">
        <v>67</v>
      </c>
      <c r="H490" s="91">
        <v>4</v>
      </c>
      <c r="I490" s="92"/>
      <c r="J490" s="93">
        <v>9142</v>
      </c>
      <c r="K490" s="94">
        <v>3117</v>
      </c>
      <c r="L490" s="94">
        <v>0</v>
      </c>
      <c r="M490" s="94">
        <v>937.65</v>
      </c>
      <c r="N490" s="95">
        <f t="shared" si="7"/>
        <v>13196.65</v>
      </c>
    </row>
    <row r="491" spans="1:14" s="79" customFormat="1" ht="12" x14ac:dyDescent="0.2">
      <c r="A491" s="89">
        <v>470</v>
      </c>
      <c r="B491" s="89">
        <v>470165057</v>
      </c>
      <c r="C491" s="90" t="s">
        <v>529</v>
      </c>
      <c r="D491" s="89">
        <v>165</v>
      </c>
      <c r="E491" s="90" t="s">
        <v>197</v>
      </c>
      <c r="F491" s="89">
        <v>57</v>
      </c>
      <c r="G491" s="90" t="s">
        <v>89</v>
      </c>
      <c r="H491" s="91">
        <v>3</v>
      </c>
      <c r="I491" s="92"/>
      <c r="J491" s="93">
        <v>10735</v>
      </c>
      <c r="K491" s="94">
        <v>287</v>
      </c>
      <c r="L491" s="94">
        <v>0</v>
      </c>
      <c r="M491" s="94">
        <v>937.65</v>
      </c>
      <c r="N491" s="95">
        <f t="shared" si="7"/>
        <v>11959.65</v>
      </c>
    </row>
    <row r="492" spans="1:14" s="79" customFormat="1" ht="12" x14ac:dyDescent="0.2">
      <c r="A492" s="89">
        <v>470</v>
      </c>
      <c r="B492" s="89">
        <v>470165071</v>
      </c>
      <c r="C492" s="90" t="s">
        <v>529</v>
      </c>
      <c r="D492" s="89">
        <v>165</v>
      </c>
      <c r="E492" s="90" t="s">
        <v>197</v>
      </c>
      <c r="F492" s="89">
        <v>71</v>
      </c>
      <c r="G492" s="90" t="s">
        <v>103</v>
      </c>
      <c r="H492" s="91">
        <v>3</v>
      </c>
      <c r="I492" s="92"/>
      <c r="J492" s="93">
        <v>10467.592438273588</v>
      </c>
      <c r="K492" s="94">
        <v>4906</v>
      </c>
      <c r="L492" s="94">
        <v>0</v>
      </c>
      <c r="M492" s="94">
        <v>937.65</v>
      </c>
      <c r="N492" s="95">
        <f t="shared" si="7"/>
        <v>16311.242438273588</v>
      </c>
    </row>
    <row r="493" spans="1:14" s="79" customFormat="1" ht="12" x14ac:dyDescent="0.2">
      <c r="A493" s="89">
        <v>470</v>
      </c>
      <c r="B493" s="89">
        <v>470165093</v>
      </c>
      <c r="C493" s="90" t="s">
        <v>529</v>
      </c>
      <c r="D493" s="89">
        <v>165</v>
      </c>
      <c r="E493" s="90" t="s">
        <v>197</v>
      </c>
      <c r="F493" s="89">
        <v>93</v>
      </c>
      <c r="G493" s="90" t="s">
        <v>125</v>
      </c>
      <c r="H493" s="91">
        <v>160.37</v>
      </c>
      <c r="I493" s="92"/>
      <c r="J493" s="93">
        <v>10976</v>
      </c>
      <c r="K493" s="94">
        <v>375</v>
      </c>
      <c r="L493" s="94">
        <v>0</v>
      </c>
      <c r="M493" s="94">
        <v>937.65</v>
      </c>
      <c r="N493" s="95">
        <f t="shared" si="7"/>
        <v>12288.65</v>
      </c>
    </row>
    <row r="494" spans="1:14" s="79" customFormat="1" ht="12" x14ac:dyDescent="0.2">
      <c r="A494" s="89">
        <v>470</v>
      </c>
      <c r="B494" s="89">
        <v>470165128</v>
      </c>
      <c r="C494" s="90" t="s">
        <v>529</v>
      </c>
      <c r="D494" s="89">
        <v>165</v>
      </c>
      <c r="E494" s="90" t="s">
        <v>197</v>
      </c>
      <c r="F494" s="89">
        <v>128</v>
      </c>
      <c r="G494" s="90" t="s">
        <v>160</v>
      </c>
      <c r="H494" s="91">
        <v>1</v>
      </c>
      <c r="I494" s="92"/>
      <c r="J494" s="93">
        <v>12196.58468970729</v>
      </c>
      <c r="K494" s="94">
        <v>871</v>
      </c>
      <c r="L494" s="94">
        <v>0</v>
      </c>
      <c r="M494" s="94">
        <v>937.65</v>
      </c>
      <c r="N494" s="95">
        <f t="shared" si="7"/>
        <v>14005.234689707289</v>
      </c>
    </row>
    <row r="495" spans="1:14" s="79" customFormat="1" ht="12" x14ac:dyDescent="0.2">
      <c r="A495" s="89">
        <v>470</v>
      </c>
      <c r="B495" s="89">
        <v>470165149</v>
      </c>
      <c r="C495" s="90" t="s">
        <v>529</v>
      </c>
      <c r="D495" s="89">
        <v>165</v>
      </c>
      <c r="E495" s="90" t="s">
        <v>197</v>
      </c>
      <c r="F495" s="89">
        <v>149</v>
      </c>
      <c r="G495" s="90" t="s">
        <v>181</v>
      </c>
      <c r="H495" s="91">
        <v>2</v>
      </c>
      <c r="I495" s="92"/>
      <c r="J495" s="93">
        <v>13668.070175188335</v>
      </c>
      <c r="K495" s="94">
        <v>0</v>
      </c>
      <c r="L495" s="94">
        <v>0</v>
      </c>
      <c r="M495" s="94">
        <v>937.65</v>
      </c>
      <c r="N495" s="95">
        <f t="shared" si="7"/>
        <v>14605.720175188335</v>
      </c>
    </row>
    <row r="496" spans="1:14" s="79" customFormat="1" ht="12" x14ac:dyDescent="0.2">
      <c r="A496" s="89">
        <v>470</v>
      </c>
      <c r="B496" s="89">
        <v>470165163</v>
      </c>
      <c r="C496" s="90" t="s">
        <v>529</v>
      </c>
      <c r="D496" s="89">
        <v>165</v>
      </c>
      <c r="E496" s="90" t="s">
        <v>197</v>
      </c>
      <c r="F496" s="89">
        <v>163</v>
      </c>
      <c r="G496" s="90" t="s">
        <v>195</v>
      </c>
      <c r="H496" s="91">
        <v>30.990000000000002</v>
      </c>
      <c r="I496" s="92"/>
      <c r="J496" s="93">
        <v>11000</v>
      </c>
      <c r="K496" s="94">
        <v>0</v>
      </c>
      <c r="L496" s="94">
        <v>0</v>
      </c>
      <c r="M496" s="94">
        <v>937.65</v>
      </c>
      <c r="N496" s="95">
        <f t="shared" si="7"/>
        <v>11937.65</v>
      </c>
    </row>
    <row r="497" spans="1:14" s="79" customFormat="1" ht="12" x14ac:dyDescent="0.2">
      <c r="A497" s="89">
        <v>470</v>
      </c>
      <c r="B497" s="89">
        <v>470165164</v>
      </c>
      <c r="C497" s="90" t="s">
        <v>529</v>
      </c>
      <c r="D497" s="89">
        <v>165</v>
      </c>
      <c r="E497" s="90" t="s">
        <v>197</v>
      </c>
      <c r="F497" s="89">
        <v>164</v>
      </c>
      <c r="G497" s="90" t="s">
        <v>196</v>
      </c>
      <c r="H497" s="91">
        <v>3</v>
      </c>
      <c r="I497" s="92"/>
      <c r="J497" s="93">
        <v>12534</v>
      </c>
      <c r="K497" s="94">
        <v>5742</v>
      </c>
      <c r="L497" s="94">
        <v>0</v>
      </c>
      <c r="M497" s="94">
        <v>937.65</v>
      </c>
      <c r="N497" s="95">
        <f t="shared" si="7"/>
        <v>19213.650000000001</v>
      </c>
    </row>
    <row r="498" spans="1:14" s="79" customFormat="1" ht="12" x14ac:dyDescent="0.2">
      <c r="A498" s="89">
        <v>470</v>
      </c>
      <c r="B498" s="89">
        <v>470165165</v>
      </c>
      <c r="C498" s="90" t="s">
        <v>529</v>
      </c>
      <c r="D498" s="89">
        <v>165</v>
      </c>
      <c r="E498" s="90" t="s">
        <v>197</v>
      </c>
      <c r="F498" s="89">
        <v>165</v>
      </c>
      <c r="G498" s="90" t="s">
        <v>197</v>
      </c>
      <c r="H498" s="91">
        <v>588.58000000000015</v>
      </c>
      <c r="I498" s="92"/>
      <c r="J498" s="93">
        <v>10999</v>
      </c>
      <c r="K498" s="94">
        <v>200</v>
      </c>
      <c r="L498" s="94">
        <v>140.69115498317981</v>
      </c>
      <c r="M498" s="94">
        <v>937.65</v>
      </c>
      <c r="N498" s="95">
        <f t="shared" si="7"/>
        <v>12277.34115498318</v>
      </c>
    </row>
    <row r="499" spans="1:14" s="79" customFormat="1" ht="12" x14ac:dyDescent="0.2">
      <c r="A499" s="89">
        <v>470</v>
      </c>
      <c r="B499" s="89">
        <v>470165176</v>
      </c>
      <c r="C499" s="90" t="s">
        <v>529</v>
      </c>
      <c r="D499" s="89">
        <v>165</v>
      </c>
      <c r="E499" s="90" t="s">
        <v>197</v>
      </c>
      <c r="F499" s="89">
        <v>176</v>
      </c>
      <c r="G499" s="90" t="s">
        <v>208</v>
      </c>
      <c r="H499" s="91">
        <v>272.74</v>
      </c>
      <c r="I499" s="92"/>
      <c r="J499" s="93">
        <v>10621</v>
      </c>
      <c r="K499" s="94">
        <v>3658</v>
      </c>
      <c r="L499" s="94">
        <v>0</v>
      </c>
      <c r="M499" s="94">
        <v>937.65</v>
      </c>
      <c r="N499" s="95">
        <f t="shared" si="7"/>
        <v>15216.65</v>
      </c>
    </row>
    <row r="500" spans="1:14" s="79" customFormat="1" ht="12" x14ac:dyDescent="0.2">
      <c r="A500" s="89">
        <v>470</v>
      </c>
      <c r="B500" s="89">
        <v>470165178</v>
      </c>
      <c r="C500" s="90" t="s">
        <v>529</v>
      </c>
      <c r="D500" s="89">
        <v>165</v>
      </c>
      <c r="E500" s="90" t="s">
        <v>197</v>
      </c>
      <c r="F500" s="89">
        <v>178</v>
      </c>
      <c r="G500" s="90" t="s">
        <v>210</v>
      </c>
      <c r="H500" s="91">
        <v>229.21</v>
      </c>
      <c r="I500" s="92"/>
      <c r="J500" s="93">
        <v>10136</v>
      </c>
      <c r="K500" s="94">
        <v>1219</v>
      </c>
      <c r="L500" s="94">
        <v>0</v>
      </c>
      <c r="M500" s="94">
        <v>937.65</v>
      </c>
      <c r="N500" s="95">
        <f t="shared" si="7"/>
        <v>12292.65</v>
      </c>
    </row>
    <row r="501" spans="1:14" s="79" customFormat="1" ht="12" x14ac:dyDescent="0.2">
      <c r="A501" s="89">
        <v>470</v>
      </c>
      <c r="B501" s="89">
        <v>470165184</v>
      </c>
      <c r="C501" s="90" t="s">
        <v>529</v>
      </c>
      <c r="D501" s="89">
        <v>165</v>
      </c>
      <c r="E501" s="90" t="s">
        <v>197</v>
      </c>
      <c r="F501" s="89">
        <v>184</v>
      </c>
      <c r="G501" s="90" t="s">
        <v>216</v>
      </c>
      <c r="H501" s="91">
        <v>2</v>
      </c>
      <c r="I501" s="92"/>
      <c r="J501" s="93">
        <v>9983.854045965516</v>
      </c>
      <c r="K501" s="94">
        <v>8257</v>
      </c>
      <c r="L501" s="94">
        <v>0</v>
      </c>
      <c r="M501" s="94">
        <v>937.65</v>
      </c>
      <c r="N501" s="95">
        <f t="shared" si="7"/>
        <v>19178.504045965517</v>
      </c>
    </row>
    <row r="502" spans="1:14" s="79" customFormat="1" ht="12" x14ac:dyDescent="0.2">
      <c r="A502" s="89">
        <v>470</v>
      </c>
      <c r="B502" s="89">
        <v>470165217</v>
      </c>
      <c r="C502" s="90" t="s">
        <v>529</v>
      </c>
      <c r="D502" s="89">
        <v>165</v>
      </c>
      <c r="E502" s="90" t="s">
        <v>197</v>
      </c>
      <c r="F502" s="89">
        <v>217</v>
      </c>
      <c r="G502" s="90" t="s">
        <v>249</v>
      </c>
      <c r="H502" s="91">
        <v>0.99</v>
      </c>
      <c r="I502" s="92"/>
      <c r="J502" s="93">
        <v>10717.785840565259</v>
      </c>
      <c r="K502" s="94">
        <v>5287</v>
      </c>
      <c r="L502" s="94">
        <v>0</v>
      </c>
      <c r="M502" s="94">
        <v>937.65</v>
      </c>
      <c r="N502" s="95">
        <f t="shared" si="7"/>
        <v>16942.43584056526</v>
      </c>
    </row>
    <row r="503" spans="1:14" s="79" customFormat="1" ht="12" x14ac:dyDescent="0.2">
      <c r="A503" s="89">
        <v>470</v>
      </c>
      <c r="B503" s="89">
        <v>470165229</v>
      </c>
      <c r="C503" s="90" t="s">
        <v>529</v>
      </c>
      <c r="D503" s="89">
        <v>165</v>
      </c>
      <c r="E503" s="90" t="s">
        <v>197</v>
      </c>
      <c r="F503" s="89">
        <v>229</v>
      </c>
      <c r="G503" s="90" t="s">
        <v>261</v>
      </c>
      <c r="H503" s="91">
        <v>6.27</v>
      </c>
      <c r="I503" s="92"/>
      <c r="J503" s="93">
        <v>10456</v>
      </c>
      <c r="K503" s="94">
        <v>1708</v>
      </c>
      <c r="L503" s="94">
        <v>0</v>
      </c>
      <c r="M503" s="94">
        <v>937.65</v>
      </c>
      <c r="N503" s="95">
        <f t="shared" si="7"/>
        <v>13101.65</v>
      </c>
    </row>
    <row r="504" spans="1:14" s="79" customFormat="1" ht="12" x14ac:dyDescent="0.2">
      <c r="A504" s="89">
        <v>470</v>
      </c>
      <c r="B504" s="89">
        <v>470165248</v>
      </c>
      <c r="C504" s="90" t="s">
        <v>529</v>
      </c>
      <c r="D504" s="89">
        <v>165</v>
      </c>
      <c r="E504" s="90" t="s">
        <v>197</v>
      </c>
      <c r="F504" s="89">
        <v>248</v>
      </c>
      <c r="G504" s="90" t="s">
        <v>280</v>
      </c>
      <c r="H504" s="91">
        <v>23.09</v>
      </c>
      <c r="I504" s="92"/>
      <c r="J504" s="93">
        <v>10444</v>
      </c>
      <c r="K504" s="94">
        <v>599</v>
      </c>
      <c r="L504" s="94">
        <v>0</v>
      </c>
      <c r="M504" s="94">
        <v>937.65</v>
      </c>
      <c r="N504" s="95">
        <f t="shared" si="7"/>
        <v>11980.65</v>
      </c>
    </row>
    <row r="505" spans="1:14" s="79" customFormat="1" ht="12" x14ac:dyDescent="0.2">
      <c r="A505" s="89">
        <v>470</v>
      </c>
      <c r="B505" s="89">
        <v>470165262</v>
      </c>
      <c r="C505" s="90" t="s">
        <v>529</v>
      </c>
      <c r="D505" s="89">
        <v>165</v>
      </c>
      <c r="E505" s="90" t="s">
        <v>197</v>
      </c>
      <c r="F505" s="89">
        <v>262</v>
      </c>
      <c r="G505" s="90" t="s">
        <v>294</v>
      </c>
      <c r="H505" s="91">
        <v>73.600000000000009</v>
      </c>
      <c r="I505" s="92"/>
      <c r="J505" s="93">
        <v>10393</v>
      </c>
      <c r="K505" s="94">
        <v>3851</v>
      </c>
      <c r="L505" s="94">
        <v>0</v>
      </c>
      <c r="M505" s="94">
        <v>937.65</v>
      </c>
      <c r="N505" s="95">
        <f t="shared" si="7"/>
        <v>15181.65</v>
      </c>
    </row>
    <row r="506" spans="1:14" s="79" customFormat="1" ht="12" x14ac:dyDescent="0.2">
      <c r="A506" s="89">
        <v>470</v>
      </c>
      <c r="B506" s="89">
        <v>470165274</v>
      </c>
      <c r="C506" s="90" t="s">
        <v>529</v>
      </c>
      <c r="D506" s="89">
        <v>165</v>
      </c>
      <c r="E506" s="90" t="s">
        <v>197</v>
      </c>
      <c r="F506" s="89">
        <v>274</v>
      </c>
      <c r="G506" s="90" t="s">
        <v>306</v>
      </c>
      <c r="H506" s="91">
        <v>1.98</v>
      </c>
      <c r="I506" s="92"/>
      <c r="J506" s="93">
        <v>13084.368871016801</v>
      </c>
      <c r="K506" s="94">
        <v>6045</v>
      </c>
      <c r="L506" s="94">
        <v>0</v>
      </c>
      <c r="M506" s="94">
        <v>937.65</v>
      </c>
      <c r="N506" s="95">
        <f t="shared" si="7"/>
        <v>20067.0188710168</v>
      </c>
    </row>
    <row r="507" spans="1:14" s="79" customFormat="1" ht="12" x14ac:dyDescent="0.2">
      <c r="A507" s="89">
        <v>470</v>
      </c>
      <c r="B507" s="89">
        <v>470165284</v>
      </c>
      <c r="C507" s="90" t="s">
        <v>529</v>
      </c>
      <c r="D507" s="89">
        <v>165</v>
      </c>
      <c r="E507" s="90" t="s">
        <v>197</v>
      </c>
      <c r="F507" s="89">
        <v>284</v>
      </c>
      <c r="G507" s="90" t="s">
        <v>316</v>
      </c>
      <c r="H507" s="91">
        <v>104.37000000000002</v>
      </c>
      <c r="I507" s="92"/>
      <c r="J507" s="93">
        <v>9996</v>
      </c>
      <c r="K507" s="94">
        <v>4202</v>
      </c>
      <c r="L507" s="94">
        <v>0</v>
      </c>
      <c r="M507" s="94">
        <v>937.65</v>
      </c>
      <c r="N507" s="95">
        <f t="shared" si="7"/>
        <v>15135.65</v>
      </c>
    </row>
    <row r="508" spans="1:14" s="79" customFormat="1" ht="12" x14ac:dyDescent="0.2">
      <c r="A508" s="89">
        <v>470</v>
      </c>
      <c r="B508" s="89">
        <v>470165305</v>
      </c>
      <c r="C508" s="90" t="s">
        <v>529</v>
      </c>
      <c r="D508" s="89">
        <v>165</v>
      </c>
      <c r="E508" s="90" t="s">
        <v>197</v>
      </c>
      <c r="F508" s="89">
        <v>305</v>
      </c>
      <c r="G508" s="90" t="s">
        <v>337</v>
      </c>
      <c r="H508" s="91">
        <v>60.69</v>
      </c>
      <c r="I508" s="92"/>
      <c r="J508" s="93">
        <v>10106</v>
      </c>
      <c r="K508" s="94">
        <v>3730</v>
      </c>
      <c r="L508" s="94">
        <v>0</v>
      </c>
      <c r="M508" s="94">
        <v>937.65</v>
      </c>
      <c r="N508" s="95">
        <f t="shared" si="7"/>
        <v>14773.65</v>
      </c>
    </row>
    <row r="509" spans="1:14" s="79" customFormat="1" ht="12" x14ac:dyDescent="0.2">
      <c r="A509" s="89">
        <v>470</v>
      </c>
      <c r="B509" s="89">
        <v>470165314</v>
      </c>
      <c r="C509" s="90" t="s">
        <v>529</v>
      </c>
      <c r="D509" s="89">
        <v>165</v>
      </c>
      <c r="E509" s="90" t="s">
        <v>197</v>
      </c>
      <c r="F509" s="89">
        <v>314</v>
      </c>
      <c r="G509" s="90" t="s">
        <v>346</v>
      </c>
      <c r="H509" s="91">
        <v>1</v>
      </c>
      <c r="I509" s="92"/>
      <c r="J509" s="93">
        <v>15606</v>
      </c>
      <c r="K509" s="94">
        <v>12510</v>
      </c>
      <c r="L509" s="94">
        <v>0</v>
      </c>
      <c r="M509" s="94">
        <v>937.65</v>
      </c>
      <c r="N509" s="95">
        <f t="shared" si="7"/>
        <v>29053.65</v>
      </c>
    </row>
    <row r="510" spans="1:14" s="79" customFormat="1" ht="12" x14ac:dyDescent="0.2">
      <c r="A510" s="89">
        <v>470</v>
      </c>
      <c r="B510" s="89">
        <v>470165342</v>
      </c>
      <c r="C510" s="90" t="s">
        <v>529</v>
      </c>
      <c r="D510" s="89">
        <v>165</v>
      </c>
      <c r="E510" s="90" t="s">
        <v>197</v>
      </c>
      <c r="F510" s="89">
        <v>342</v>
      </c>
      <c r="G510" s="90" t="s">
        <v>374</v>
      </c>
      <c r="H510" s="91">
        <v>3.99</v>
      </c>
      <c r="I510" s="92"/>
      <c r="J510" s="93">
        <v>9687</v>
      </c>
      <c r="K510" s="94">
        <v>5669</v>
      </c>
      <c r="L510" s="94">
        <v>0</v>
      </c>
      <c r="M510" s="94">
        <v>937.65</v>
      </c>
      <c r="N510" s="95">
        <f t="shared" si="7"/>
        <v>16293.65</v>
      </c>
    </row>
    <row r="511" spans="1:14" s="79" customFormat="1" ht="12" x14ac:dyDescent="0.2">
      <c r="A511" s="89">
        <v>470</v>
      </c>
      <c r="B511" s="89">
        <v>470165344</v>
      </c>
      <c r="C511" s="90" t="s">
        <v>529</v>
      </c>
      <c r="D511" s="89">
        <v>165</v>
      </c>
      <c r="E511" s="90" t="s">
        <v>197</v>
      </c>
      <c r="F511" s="89">
        <v>344</v>
      </c>
      <c r="G511" s="90" t="s">
        <v>376</v>
      </c>
      <c r="H511" s="91">
        <v>1.5</v>
      </c>
      <c r="I511" s="92"/>
      <c r="J511" s="93">
        <v>9392</v>
      </c>
      <c r="K511" s="94">
        <v>3208</v>
      </c>
      <c r="L511" s="94">
        <v>0</v>
      </c>
      <c r="M511" s="94">
        <v>937.65</v>
      </c>
      <c r="N511" s="95">
        <f t="shared" si="7"/>
        <v>13537.65</v>
      </c>
    </row>
    <row r="512" spans="1:14" s="79" customFormat="1" ht="12" x14ac:dyDescent="0.2">
      <c r="A512" s="89">
        <v>470</v>
      </c>
      <c r="B512" s="89">
        <v>470165347</v>
      </c>
      <c r="C512" s="90" t="s">
        <v>529</v>
      </c>
      <c r="D512" s="89">
        <v>165</v>
      </c>
      <c r="E512" s="90" t="s">
        <v>197</v>
      </c>
      <c r="F512" s="89">
        <v>347</v>
      </c>
      <c r="G512" s="90" t="s">
        <v>379</v>
      </c>
      <c r="H512" s="91">
        <v>5.97</v>
      </c>
      <c r="I512" s="92"/>
      <c r="J512" s="93">
        <v>12499</v>
      </c>
      <c r="K512" s="94">
        <v>5590</v>
      </c>
      <c r="L512" s="94">
        <v>0</v>
      </c>
      <c r="M512" s="94">
        <v>937.65</v>
      </c>
      <c r="N512" s="95">
        <f t="shared" si="7"/>
        <v>19026.650000000001</v>
      </c>
    </row>
    <row r="513" spans="1:14" s="79" customFormat="1" ht="12" x14ac:dyDescent="0.2">
      <c r="A513" s="89">
        <v>470</v>
      </c>
      <c r="B513" s="89">
        <v>470165705</v>
      </c>
      <c r="C513" s="90" t="s">
        <v>529</v>
      </c>
      <c r="D513" s="89">
        <v>165</v>
      </c>
      <c r="E513" s="90" t="s">
        <v>197</v>
      </c>
      <c r="F513" s="89">
        <v>705</v>
      </c>
      <c r="G513" s="90" t="s">
        <v>418</v>
      </c>
      <c r="H513" s="91">
        <v>1</v>
      </c>
      <c r="I513" s="92"/>
      <c r="J513" s="93">
        <v>10816.359870774884</v>
      </c>
      <c r="K513" s="94">
        <v>6269</v>
      </c>
      <c r="L513" s="94">
        <v>0</v>
      </c>
      <c r="M513" s="94">
        <v>937.65</v>
      </c>
      <c r="N513" s="95">
        <f t="shared" si="7"/>
        <v>18023.009870774884</v>
      </c>
    </row>
    <row r="514" spans="1:14" s="79" customFormat="1" ht="12" x14ac:dyDescent="0.2">
      <c r="A514" s="89">
        <v>474</v>
      </c>
      <c r="B514" s="89">
        <v>474097046</v>
      </c>
      <c r="C514" s="90" t="s">
        <v>530</v>
      </c>
      <c r="D514" s="89">
        <v>97</v>
      </c>
      <c r="E514" s="90" t="s">
        <v>129</v>
      </c>
      <c r="F514" s="89">
        <v>46</v>
      </c>
      <c r="G514" s="90" t="s">
        <v>78</v>
      </c>
      <c r="H514" s="91">
        <v>0.5</v>
      </c>
      <c r="I514" s="92"/>
      <c r="J514" s="93">
        <v>10758.161659638534</v>
      </c>
      <c r="K514" s="94">
        <v>8506</v>
      </c>
      <c r="L514" s="94">
        <v>0</v>
      </c>
      <c r="M514" s="94">
        <v>937.65</v>
      </c>
      <c r="N514" s="95">
        <f t="shared" si="7"/>
        <v>20201.811659638537</v>
      </c>
    </row>
    <row r="515" spans="1:14" s="79" customFormat="1" ht="12" x14ac:dyDescent="0.2">
      <c r="A515" s="89">
        <v>474</v>
      </c>
      <c r="B515" s="89">
        <v>474097057</v>
      </c>
      <c r="C515" s="90" t="s">
        <v>530</v>
      </c>
      <c r="D515" s="89">
        <v>97</v>
      </c>
      <c r="E515" s="90" t="s">
        <v>129</v>
      </c>
      <c r="F515" s="89">
        <v>57</v>
      </c>
      <c r="G515" s="90" t="s">
        <v>89</v>
      </c>
      <c r="H515" s="91">
        <v>1</v>
      </c>
      <c r="I515" s="92"/>
      <c r="J515" s="93">
        <v>15145</v>
      </c>
      <c r="K515" s="94">
        <v>405</v>
      </c>
      <c r="L515" s="94">
        <v>0</v>
      </c>
      <c r="M515" s="94">
        <v>937.65</v>
      </c>
      <c r="N515" s="95">
        <f t="shared" si="7"/>
        <v>16487.650000000001</v>
      </c>
    </row>
    <row r="516" spans="1:14" s="79" customFormat="1" ht="12" x14ac:dyDescent="0.2">
      <c r="A516" s="89">
        <v>474</v>
      </c>
      <c r="B516" s="89">
        <v>474097064</v>
      </c>
      <c r="C516" s="90" t="s">
        <v>530</v>
      </c>
      <c r="D516" s="89">
        <v>97</v>
      </c>
      <c r="E516" s="90" t="s">
        <v>129</v>
      </c>
      <c r="F516" s="89">
        <v>64</v>
      </c>
      <c r="G516" s="90" t="s">
        <v>96</v>
      </c>
      <c r="H516" s="91">
        <v>1</v>
      </c>
      <c r="I516" s="92"/>
      <c r="J516" s="93">
        <v>11912.03669415659</v>
      </c>
      <c r="K516" s="94">
        <v>1334</v>
      </c>
      <c r="L516" s="94">
        <v>0</v>
      </c>
      <c r="M516" s="94">
        <v>937.65</v>
      </c>
      <c r="N516" s="95">
        <f t="shared" si="7"/>
        <v>14183.68669415659</v>
      </c>
    </row>
    <row r="517" spans="1:14" s="79" customFormat="1" ht="12" x14ac:dyDescent="0.2">
      <c r="A517" s="89">
        <v>474</v>
      </c>
      <c r="B517" s="89">
        <v>474097097</v>
      </c>
      <c r="C517" s="90" t="s">
        <v>530</v>
      </c>
      <c r="D517" s="89">
        <v>97</v>
      </c>
      <c r="E517" s="90" t="s">
        <v>129</v>
      </c>
      <c r="F517" s="89">
        <v>97</v>
      </c>
      <c r="G517" s="90" t="s">
        <v>129</v>
      </c>
      <c r="H517" s="91">
        <v>205.76000000000002</v>
      </c>
      <c r="I517" s="92"/>
      <c r="J517" s="93">
        <v>12361</v>
      </c>
      <c r="K517" s="94">
        <v>0</v>
      </c>
      <c r="L517" s="94">
        <v>0</v>
      </c>
      <c r="M517" s="94">
        <v>937.65</v>
      </c>
      <c r="N517" s="95">
        <f t="shared" si="7"/>
        <v>13298.65</v>
      </c>
    </row>
    <row r="518" spans="1:14" s="79" customFormat="1" ht="12" x14ac:dyDescent="0.2">
      <c r="A518" s="89">
        <v>474</v>
      </c>
      <c r="B518" s="89">
        <v>474097103</v>
      </c>
      <c r="C518" s="90" t="s">
        <v>530</v>
      </c>
      <c r="D518" s="89">
        <v>97</v>
      </c>
      <c r="E518" s="90" t="s">
        <v>129</v>
      </c>
      <c r="F518" s="89">
        <v>103</v>
      </c>
      <c r="G518" s="90" t="s">
        <v>135</v>
      </c>
      <c r="H518" s="91">
        <v>23.08</v>
      </c>
      <c r="I518" s="92"/>
      <c r="J518" s="93">
        <v>12504</v>
      </c>
      <c r="K518" s="94">
        <v>47</v>
      </c>
      <c r="L518" s="94">
        <v>0</v>
      </c>
      <c r="M518" s="94">
        <v>937.65</v>
      </c>
      <c r="N518" s="95">
        <f t="shared" si="7"/>
        <v>13488.65</v>
      </c>
    </row>
    <row r="519" spans="1:14" s="79" customFormat="1" ht="12" x14ac:dyDescent="0.2">
      <c r="A519" s="89">
        <v>474</v>
      </c>
      <c r="B519" s="89">
        <v>474097153</v>
      </c>
      <c r="C519" s="90" t="s">
        <v>530</v>
      </c>
      <c r="D519" s="89">
        <v>97</v>
      </c>
      <c r="E519" s="90" t="s">
        <v>129</v>
      </c>
      <c r="F519" s="89">
        <v>153</v>
      </c>
      <c r="G519" s="90" t="s">
        <v>185</v>
      </c>
      <c r="H519" s="91">
        <v>36.230000000000004</v>
      </c>
      <c r="I519" s="92"/>
      <c r="J519" s="93">
        <v>11179</v>
      </c>
      <c r="K519" s="94">
        <v>86</v>
      </c>
      <c r="L519" s="94">
        <v>0</v>
      </c>
      <c r="M519" s="94">
        <v>937.65</v>
      </c>
      <c r="N519" s="95">
        <f t="shared" si="7"/>
        <v>12202.65</v>
      </c>
    </row>
    <row r="520" spans="1:14" s="79" customFormat="1" ht="12" x14ac:dyDescent="0.2">
      <c r="A520" s="89">
        <v>474</v>
      </c>
      <c r="B520" s="89">
        <v>474097162</v>
      </c>
      <c r="C520" s="90" t="s">
        <v>530</v>
      </c>
      <c r="D520" s="89">
        <v>97</v>
      </c>
      <c r="E520" s="90" t="s">
        <v>129</v>
      </c>
      <c r="F520" s="89">
        <v>162</v>
      </c>
      <c r="G520" s="90" t="s">
        <v>194</v>
      </c>
      <c r="H520" s="91">
        <v>14.23</v>
      </c>
      <c r="I520" s="92"/>
      <c r="J520" s="93">
        <v>10359</v>
      </c>
      <c r="K520" s="94">
        <v>2467</v>
      </c>
      <c r="L520" s="94">
        <v>0</v>
      </c>
      <c r="M520" s="94">
        <v>937.65</v>
      </c>
      <c r="N520" s="95">
        <f t="shared" si="7"/>
        <v>13763.65</v>
      </c>
    </row>
    <row r="521" spans="1:14" s="79" customFormat="1" ht="12" x14ac:dyDescent="0.2">
      <c r="A521" s="89">
        <v>474</v>
      </c>
      <c r="B521" s="89">
        <v>474097258</v>
      </c>
      <c r="C521" s="90" t="s">
        <v>530</v>
      </c>
      <c r="D521" s="89">
        <v>97</v>
      </c>
      <c r="E521" s="90" t="s">
        <v>129</v>
      </c>
      <c r="F521" s="89">
        <v>258</v>
      </c>
      <c r="G521" s="90" t="s">
        <v>290</v>
      </c>
      <c r="H521" s="91">
        <v>0.41</v>
      </c>
      <c r="I521" s="92"/>
      <c r="J521" s="93">
        <v>12941.452297129659</v>
      </c>
      <c r="K521" s="94">
        <v>2794</v>
      </c>
      <c r="L521" s="94">
        <v>0</v>
      </c>
      <c r="M521" s="94">
        <v>937.65</v>
      </c>
      <c r="N521" s="95">
        <f t="shared" si="7"/>
        <v>16673.102297129659</v>
      </c>
    </row>
    <row r="522" spans="1:14" s="79" customFormat="1" ht="12" x14ac:dyDescent="0.2">
      <c r="A522" s="89">
        <v>474</v>
      </c>
      <c r="B522" s="89">
        <v>474097322</v>
      </c>
      <c r="C522" s="90" t="s">
        <v>530</v>
      </c>
      <c r="D522" s="89">
        <v>97</v>
      </c>
      <c r="E522" s="90" t="s">
        <v>129</v>
      </c>
      <c r="F522" s="89">
        <v>322</v>
      </c>
      <c r="G522" s="90" t="s">
        <v>354</v>
      </c>
      <c r="H522" s="91">
        <v>1.49</v>
      </c>
      <c r="I522" s="92"/>
      <c r="J522" s="93">
        <v>11150.054424775108</v>
      </c>
      <c r="K522" s="94">
        <v>5685</v>
      </c>
      <c r="L522" s="94">
        <v>0</v>
      </c>
      <c r="M522" s="94">
        <v>937.65</v>
      </c>
      <c r="N522" s="95">
        <f t="shared" si="7"/>
        <v>17772.704424775111</v>
      </c>
    </row>
    <row r="523" spans="1:14" s="79" customFormat="1" ht="12" x14ac:dyDescent="0.2">
      <c r="A523" s="89">
        <v>474</v>
      </c>
      <c r="B523" s="89">
        <v>474097343</v>
      </c>
      <c r="C523" s="90" t="s">
        <v>530</v>
      </c>
      <c r="D523" s="89">
        <v>97</v>
      </c>
      <c r="E523" s="90" t="s">
        <v>129</v>
      </c>
      <c r="F523" s="89">
        <v>343</v>
      </c>
      <c r="G523" s="90" t="s">
        <v>375</v>
      </c>
      <c r="H523" s="91">
        <v>21.560000000000002</v>
      </c>
      <c r="I523" s="92"/>
      <c r="J523" s="93">
        <v>11278</v>
      </c>
      <c r="K523" s="94">
        <v>356</v>
      </c>
      <c r="L523" s="94">
        <v>0</v>
      </c>
      <c r="M523" s="94">
        <v>937.65</v>
      </c>
      <c r="N523" s="95">
        <f t="shared" ref="N523:N586" si="8">SUM(J523:M523)</f>
        <v>12571.65</v>
      </c>
    </row>
    <row r="524" spans="1:14" s="79" customFormat="1" ht="12" x14ac:dyDescent="0.2">
      <c r="A524" s="89">
        <v>474</v>
      </c>
      <c r="B524" s="89">
        <v>474097610</v>
      </c>
      <c r="C524" s="90" t="s">
        <v>530</v>
      </c>
      <c r="D524" s="89">
        <v>97</v>
      </c>
      <c r="E524" s="90" t="s">
        <v>129</v>
      </c>
      <c r="F524" s="89">
        <v>610</v>
      </c>
      <c r="G524" s="90" t="s">
        <v>389</v>
      </c>
      <c r="H524" s="91">
        <v>10</v>
      </c>
      <c r="I524" s="92"/>
      <c r="J524" s="93">
        <v>9966</v>
      </c>
      <c r="K524" s="94">
        <v>1877</v>
      </c>
      <c r="L524" s="94">
        <v>0</v>
      </c>
      <c r="M524" s="94">
        <v>937.65</v>
      </c>
      <c r="N524" s="95">
        <f t="shared" si="8"/>
        <v>12780.65</v>
      </c>
    </row>
    <row r="525" spans="1:14" s="79" customFormat="1" ht="12" x14ac:dyDescent="0.2">
      <c r="A525" s="89">
        <v>474</v>
      </c>
      <c r="B525" s="89">
        <v>474097615</v>
      </c>
      <c r="C525" s="90" t="s">
        <v>530</v>
      </c>
      <c r="D525" s="89">
        <v>97</v>
      </c>
      <c r="E525" s="90" t="s">
        <v>129</v>
      </c>
      <c r="F525" s="89">
        <v>615</v>
      </c>
      <c r="G525" s="90" t="s">
        <v>390</v>
      </c>
      <c r="H525" s="91">
        <v>1.5</v>
      </c>
      <c r="I525" s="92"/>
      <c r="J525" s="93">
        <v>8785</v>
      </c>
      <c r="K525" s="94">
        <v>588</v>
      </c>
      <c r="L525" s="94">
        <v>0</v>
      </c>
      <c r="M525" s="94">
        <v>937.65</v>
      </c>
      <c r="N525" s="95">
        <f t="shared" si="8"/>
        <v>10310.65</v>
      </c>
    </row>
    <row r="526" spans="1:14" s="79" customFormat="1" ht="12" x14ac:dyDescent="0.2">
      <c r="A526" s="89">
        <v>474</v>
      </c>
      <c r="B526" s="89">
        <v>474097616</v>
      </c>
      <c r="C526" s="90" t="s">
        <v>530</v>
      </c>
      <c r="D526" s="89">
        <v>97</v>
      </c>
      <c r="E526" s="90" t="s">
        <v>129</v>
      </c>
      <c r="F526" s="89">
        <v>616</v>
      </c>
      <c r="G526" s="90" t="s">
        <v>391</v>
      </c>
      <c r="H526" s="91">
        <v>2</v>
      </c>
      <c r="I526" s="92"/>
      <c r="J526" s="93">
        <v>10556</v>
      </c>
      <c r="K526" s="94">
        <v>3181</v>
      </c>
      <c r="L526" s="94">
        <v>0</v>
      </c>
      <c r="M526" s="94">
        <v>937.65</v>
      </c>
      <c r="N526" s="95">
        <f t="shared" si="8"/>
        <v>14674.65</v>
      </c>
    </row>
    <row r="527" spans="1:14" s="79" customFormat="1" ht="12" x14ac:dyDescent="0.2">
      <c r="A527" s="89">
        <v>474</v>
      </c>
      <c r="B527" s="89">
        <v>474097720</v>
      </c>
      <c r="C527" s="90" t="s">
        <v>530</v>
      </c>
      <c r="D527" s="89">
        <v>97</v>
      </c>
      <c r="E527" s="90" t="s">
        <v>129</v>
      </c>
      <c r="F527" s="89">
        <v>720</v>
      </c>
      <c r="G527" s="90" t="s">
        <v>423</v>
      </c>
      <c r="H527" s="91">
        <v>7.67</v>
      </c>
      <c r="I527" s="92"/>
      <c r="J527" s="93">
        <v>11317</v>
      </c>
      <c r="K527" s="94">
        <v>2187</v>
      </c>
      <c r="L527" s="94">
        <v>0</v>
      </c>
      <c r="M527" s="94">
        <v>937.65</v>
      </c>
      <c r="N527" s="95">
        <f t="shared" si="8"/>
        <v>14441.65</v>
      </c>
    </row>
    <row r="528" spans="1:14" s="79" customFormat="1" ht="12" x14ac:dyDescent="0.2">
      <c r="A528" s="89">
        <v>474</v>
      </c>
      <c r="B528" s="89">
        <v>474097735</v>
      </c>
      <c r="C528" s="90" t="s">
        <v>530</v>
      </c>
      <c r="D528" s="89">
        <v>97</v>
      </c>
      <c r="E528" s="90" t="s">
        <v>129</v>
      </c>
      <c r="F528" s="89">
        <v>735</v>
      </c>
      <c r="G528" s="90" t="s">
        <v>427</v>
      </c>
      <c r="H528" s="91">
        <v>14.51</v>
      </c>
      <c r="I528" s="92"/>
      <c r="J528" s="93">
        <v>10287</v>
      </c>
      <c r="K528" s="94">
        <v>4015</v>
      </c>
      <c r="L528" s="94">
        <v>0</v>
      </c>
      <c r="M528" s="94">
        <v>937.65</v>
      </c>
      <c r="N528" s="95">
        <f t="shared" si="8"/>
        <v>15239.65</v>
      </c>
    </row>
    <row r="529" spans="1:14" s="79" customFormat="1" ht="12" x14ac:dyDescent="0.2">
      <c r="A529" s="89">
        <v>474</v>
      </c>
      <c r="B529" s="89">
        <v>474097753</v>
      </c>
      <c r="C529" s="90" t="s">
        <v>530</v>
      </c>
      <c r="D529" s="89">
        <v>97</v>
      </c>
      <c r="E529" s="90" t="s">
        <v>129</v>
      </c>
      <c r="F529" s="89">
        <v>753</v>
      </c>
      <c r="G529" s="90" t="s">
        <v>431</v>
      </c>
      <c r="H529" s="91">
        <v>12.83</v>
      </c>
      <c r="I529" s="92"/>
      <c r="J529" s="93">
        <v>10192</v>
      </c>
      <c r="K529" s="94">
        <v>4196</v>
      </c>
      <c r="L529" s="94">
        <v>0</v>
      </c>
      <c r="M529" s="94">
        <v>937.65</v>
      </c>
      <c r="N529" s="95">
        <f t="shared" si="8"/>
        <v>15325.65</v>
      </c>
    </row>
    <row r="530" spans="1:14" s="79" customFormat="1" ht="12" x14ac:dyDescent="0.2">
      <c r="A530" s="89">
        <v>474</v>
      </c>
      <c r="B530" s="89">
        <v>474097755</v>
      </c>
      <c r="C530" s="90" t="s">
        <v>530</v>
      </c>
      <c r="D530" s="89">
        <v>97</v>
      </c>
      <c r="E530" s="90" t="s">
        <v>129</v>
      </c>
      <c r="F530" s="89">
        <v>755</v>
      </c>
      <c r="G530" s="90" t="s">
        <v>432</v>
      </c>
      <c r="H530" s="91">
        <v>0.99</v>
      </c>
      <c r="I530" s="92"/>
      <c r="J530" s="93">
        <v>12825.378226559917</v>
      </c>
      <c r="K530" s="94">
        <v>6391</v>
      </c>
      <c r="L530" s="94">
        <v>0</v>
      </c>
      <c r="M530" s="94">
        <v>937.65</v>
      </c>
      <c r="N530" s="95">
        <f t="shared" si="8"/>
        <v>20154.028226559916</v>
      </c>
    </row>
    <row r="531" spans="1:14" s="79" customFormat="1" ht="12" x14ac:dyDescent="0.2">
      <c r="A531" s="89">
        <v>474</v>
      </c>
      <c r="B531" s="89">
        <v>474097775</v>
      </c>
      <c r="C531" s="90" t="s">
        <v>530</v>
      </c>
      <c r="D531" s="89">
        <v>97</v>
      </c>
      <c r="E531" s="90" t="s">
        <v>129</v>
      </c>
      <c r="F531" s="89">
        <v>775</v>
      </c>
      <c r="G531" s="90" t="s">
        <v>441</v>
      </c>
      <c r="H531" s="91">
        <v>4.09</v>
      </c>
      <c r="I531" s="92"/>
      <c r="J531" s="93">
        <v>11093</v>
      </c>
      <c r="K531" s="94">
        <v>2403</v>
      </c>
      <c r="L531" s="94">
        <v>0</v>
      </c>
      <c r="M531" s="94">
        <v>937.65</v>
      </c>
      <c r="N531" s="95">
        <f t="shared" si="8"/>
        <v>14433.65</v>
      </c>
    </row>
    <row r="532" spans="1:14" s="79" customFormat="1" ht="12" x14ac:dyDescent="0.2">
      <c r="A532" s="89">
        <v>478</v>
      </c>
      <c r="B532" s="89">
        <v>478352064</v>
      </c>
      <c r="C532" s="90" t="s">
        <v>531</v>
      </c>
      <c r="D532" s="89">
        <v>352</v>
      </c>
      <c r="E532" s="90" t="s">
        <v>384</v>
      </c>
      <c r="F532" s="89">
        <v>64</v>
      </c>
      <c r="G532" s="90" t="s">
        <v>96</v>
      </c>
      <c r="H532" s="91">
        <v>2</v>
      </c>
      <c r="I532" s="92"/>
      <c r="J532" s="93">
        <v>9976</v>
      </c>
      <c r="K532" s="94">
        <v>1117</v>
      </c>
      <c r="L532" s="94">
        <v>0</v>
      </c>
      <c r="M532" s="94">
        <v>937.65</v>
      </c>
      <c r="N532" s="95">
        <f t="shared" si="8"/>
        <v>12030.65</v>
      </c>
    </row>
    <row r="533" spans="1:14" s="79" customFormat="1" ht="12" x14ac:dyDescent="0.2">
      <c r="A533" s="89">
        <v>478</v>
      </c>
      <c r="B533" s="89">
        <v>478352067</v>
      </c>
      <c r="C533" s="90" t="s">
        <v>531</v>
      </c>
      <c r="D533" s="89">
        <v>352</v>
      </c>
      <c r="E533" s="90" t="s">
        <v>384</v>
      </c>
      <c r="F533" s="89">
        <v>67</v>
      </c>
      <c r="G533" s="90" t="s">
        <v>99</v>
      </c>
      <c r="H533" s="91">
        <v>1</v>
      </c>
      <c r="I533" s="92"/>
      <c r="J533" s="93">
        <v>8795</v>
      </c>
      <c r="K533" s="94">
        <v>8806</v>
      </c>
      <c r="L533" s="94">
        <v>0</v>
      </c>
      <c r="M533" s="94">
        <v>937.65</v>
      </c>
      <c r="N533" s="95">
        <f t="shared" si="8"/>
        <v>18538.650000000001</v>
      </c>
    </row>
    <row r="534" spans="1:14" s="79" customFormat="1" ht="12" x14ac:dyDescent="0.2">
      <c r="A534" s="89">
        <v>478</v>
      </c>
      <c r="B534" s="89">
        <v>478352097</v>
      </c>
      <c r="C534" s="90" t="s">
        <v>531</v>
      </c>
      <c r="D534" s="89">
        <v>352</v>
      </c>
      <c r="E534" s="90" t="s">
        <v>384</v>
      </c>
      <c r="F534" s="89">
        <v>97</v>
      </c>
      <c r="G534" s="90" t="s">
        <v>129</v>
      </c>
      <c r="H534" s="91">
        <v>7.95</v>
      </c>
      <c r="I534" s="92"/>
      <c r="J534" s="93">
        <v>12449</v>
      </c>
      <c r="K534" s="94">
        <v>0</v>
      </c>
      <c r="L534" s="94">
        <v>0</v>
      </c>
      <c r="M534" s="94">
        <v>937.65</v>
      </c>
      <c r="N534" s="95">
        <f t="shared" si="8"/>
        <v>13386.65</v>
      </c>
    </row>
    <row r="535" spans="1:14" s="79" customFormat="1" ht="12" x14ac:dyDescent="0.2">
      <c r="A535" s="89">
        <v>478</v>
      </c>
      <c r="B535" s="89">
        <v>478352103</v>
      </c>
      <c r="C535" s="90" t="s">
        <v>531</v>
      </c>
      <c r="D535" s="89">
        <v>352</v>
      </c>
      <c r="E535" s="90" t="s">
        <v>384</v>
      </c>
      <c r="F535" s="89">
        <v>103</v>
      </c>
      <c r="G535" s="90" t="s">
        <v>135</v>
      </c>
      <c r="H535" s="91">
        <v>0.5</v>
      </c>
      <c r="I535" s="92"/>
      <c r="J535" s="93">
        <v>12311.715309719371</v>
      </c>
      <c r="K535" s="94">
        <v>46</v>
      </c>
      <c r="L535" s="94">
        <v>0</v>
      </c>
      <c r="M535" s="94">
        <v>937.65</v>
      </c>
      <c r="N535" s="95">
        <f t="shared" si="8"/>
        <v>13295.365309719371</v>
      </c>
    </row>
    <row r="536" spans="1:14" s="79" customFormat="1" ht="12" x14ac:dyDescent="0.2">
      <c r="A536" s="89">
        <v>478</v>
      </c>
      <c r="B536" s="89">
        <v>478352125</v>
      </c>
      <c r="C536" s="90" t="s">
        <v>531</v>
      </c>
      <c r="D536" s="89">
        <v>352</v>
      </c>
      <c r="E536" s="90" t="s">
        <v>384</v>
      </c>
      <c r="F536" s="89">
        <v>125</v>
      </c>
      <c r="G536" s="90" t="s">
        <v>157</v>
      </c>
      <c r="H536" s="91">
        <v>22.87</v>
      </c>
      <c r="I536" s="92"/>
      <c r="J536" s="93">
        <v>9954</v>
      </c>
      <c r="K536" s="94">
        <v>5790</v>
      </c>
      <c r="L536" s="94">
        <v>0</v>
      </c>
      <c r="M536" s="94">
        <v>937.65</v>
      </c>
      <c r="N536" s="95">
        <f t="shared" si="8"/>
        <v>16681.650000000001</v>
      </c>
    </row>
    <row r="537" spans="1:14" s="79" customFormat="1" ht="12" x14ac:dyDescent="0.2">
      <c r="A537" s="89">
        <v>478</v>
      </c>
      <c r="B537" s="89">
        <v>478352141</v>
      </c>
      <c r="C537" s="90" t="s">
        <v>531</v>
      </c>
      <c r="D537" s="89">
        <v>352</v>
      </c>
      <c r="E537" s="90" t="s">
        <v>384</v>
      </c>
      <c r="F537" s="89">
        <v>141</v>
      </c>
      <c r="G537" s="90" t="s">
        <v>173</v>
      </c>
      <c r="H537" s="91">
        <v>4</v>
      </c>
      <c r="I537" s="92"/>
      <c r="J537" s="93">
        <v>11075.770233157029</v>
      </c>
      <c r="K537" s="94">
        <v>5343</v>
      </c>
      <c r="L537" s="94">
        <v>0</v>
      </c>
      <c r="M537" s="94">
        <v>937.65</v>
      </c>
      <c r="N537" s="95">
        <f t="shared" si="8"/>
        <v>17356.42023315703</v>
      </c>
    </row>
    <row r="538" spans="1:14" s="79" customFormat="1" ht="12" x14ac:dyDescent="0.2">
      <c r="A538" s="89">
        <v>478</v>
      </c>
      <c r="B538" s="89">
        <v>478352153</v>
      </c>
      <c r="C538" s="90" t="s">
        <v>531</v>
      </c>
      <c r="D538" s="89">
        <v>352</v>
      </c>
      <c r="E538" s="90" t="s">
        <v>384</v>
      </c>
      <c r="F538" s="89">
        <v>153</v>
      </c>
      <c r="G538" s="90" t="s">
        <v>185</v>
      </c>
      <c r="H538" s="91">
        <v>47.47</v>
      </c>
      <c r="I538" s="92"/>
      <c r="J538" s="93">
        <v>10573</v>
      </c>
      <c r="K538" s="94">
        <v>82</v>
      </c>
      <c r="L538" s="94">
        <v>0</v>
      </c>
      <c r="M538" s="94">
        <v>937.65</v>
      </c>
      <c r="N538" s="95">
        <f t="shared" si="8"/>
        <v>11592.65</v>
      </c>
    </row>
    <row r="539" spans="1:14" s="79" customFormat="1" ht="12" x14ac:dyDescent="0.2">
      <c r="A539" s="89">
        <v>478</v>
      </c>
      <c r="B539" s="89">
        <v>478352158</v>
      </c>
      <c r="C539" s="90" t="s">
        <v>531</v>
      </c>
      <c r="D539" s="89">
        <v>352</v>
      </c>
      <c r="E539" s="90" t="s">
        <v>384</v>
      </c>
      <c r="F539" s="89">
        <v>158</v>
      </c>
      <c r="G539" s="90" t="s">
        <v>190</v>
      </c>
      <c r="H539" s="91">
        <v>50.25</v>
      </c>
      <c r="I539" s="92"/>
      <c r="J539" s="93">
        <v>10314</v>
      </c>
      <c r="K539" s="94">
        <v>5236</v>
      </c>
      <c r="L539" s="94">
        <v>0</v>
      </c>
      <c r="M539" s="94">
        <v>937.65</v>
      </c>
      <c r="N539" s="95">
        <f t="shared" si="8"/>
        <v>16487.650000000001</v>
      </c>
    </row>
    <row r="540" spans="1:14" s="79" customFormat="1" ht="12" x14ac:dyDescent="0.2">
      <c r="A540" s="89">
        <v>478</v>
      </c>
      <c r="B540" s="89">
        <v>478352162</v>
      </c>
      <c r="C540" s="90" t="s">
        <v>531</v>
      </c>
      <c r="D540" s="89">
        <v>352</v>
      </c>
      <c r="E540" s="90" t="s">
        <v>384</v>
      </c>
      <c r="F540" s="89">
        <v>162</v>
      </c>
      <c r="G540" s="90" t="s">
        <v>194</v>
      </c>
      <c r="H540" s="91">
        <v>12.879999999999999</v>
      </c>
      <c r="I540" s="92"/>
      <c r="J540" s="93">
        <v>10590</v>
      </c>
      <c r="K540" s="94">
        <v>2522</v>
      </c>
      <c r="L540" s="94">
        <v>0</v>
      </c>
      <c r="M540" s="94">
        <v>937.65</v>
      </c>
      <c r="N540" s="95">
        <f t="shared" si="8"/>
        <v>14049.65</v>
      </c>
    </row>
    <row r="541" spans="1:14" s="79" customFormat="1" ht="12" x14ac:dyDescent="0.2">
      <c r="A541" s="89">
        <v>478</v>
      </c>
      <c r="B541" s="89">
        <v>478352174</v>
      </c>
      <c r="C541" s="90" t="s">
        <v>531</v>
      </c>
      <c r="D541" s="89">
        <v>352</v>
      </c>
      <c r="E541" s="90" t="s">
        <v>384</v>
      </c>
      <c r="F541" s="89">
        <v>174</v>
      </c>
      <c r="G541" s="90" t="s">
        <v>206</v>
      </c>
      <c r="H541" s="91">
        <v>8</v>
      </c>
      <c r="I541" s="92"/>
      <c r="J541" s="93">
        <v>9779</v>
      </c>
      <c r="K541" s="94">
        <v>5061</v>
      </c>
      <c r="L541" s="94">
        <v>0</v>
      </c>
      <c r="M541" s="94">
        <v>937.65</v>
      </c>
      <c r="N541" s="95">
        <f t="shared" si="8"/>
        <v>15777.65</v>
      </c>
    </row>
    <row r="542" spans="1:14" s="79" customFormat="1" ht="12" x14ac:dyDescent="0.2">
      <c r="A542" s="89">
        <v>478</v>
      </c>
      <c r="B542" s="89">
        <v>478352288</v>
      </c>
      <c r="C542" s="90" t="s">
        <v>531</v>
      </c>
      <c r="D542" s="89">
        <v>352</v>
      </c>
      <c r="E542" s="90" t="s">
        <v>384</v>
      </c>
      <c r="F542" s="89">
        <v>288</v>
      </c>
      <c r="G542" s="90" t="s">
        <v>320</v>
      </c>
      <c r="H542" s="91">
        <v>2</v>
      </c>
      <c r="I542" s="92"/>
      <c r="J542" s="93">
        <v>8795</v>
      </c>
      <c r="K542" s="94">
        <v>5965</v>
      </c>
      <c r="L542" s="94">
        <v>0</v>
      </c>
      <c r="M542" s="94">
        <v>937.65</v>
      </c>
      <c r="N542" s="95">
        <f t="shared" si="8"/>
        <v>15697.65</v>
      </c>
    </row>
    <row r="543" spans="1:14" s="79" customFormat="1" ht="12" x14ac:dyDescent="0.2">
      <c r="A543" s="89">
        <v>478</v>
      </c>
      <c r="B543" s="89">
        <v>478352322</v>
      </c>
      <c r="C543" s="90" t="s">
        <v>531</v>
      </c>
      <c r="D543" s="89">
        <v>352</v>
      </c>
      <c r="E543" s="90" t="s">
        <v>384</v>
      </c>
      <c r="F543" s="89">
        <v>322</v>
      </c>
      <c r="G543" s="90" t="s">
        <v>354</v>
      </c>
      <c r="H543" s="91">
        <v>1</v>
      </c>
      <c r="I543" s="92"/>
      <c r="J543" s="93">
        <v>11150.054424775108</v>
      </c>
      <c r="K543" s="94">
        <v>5685</v>
      </c>
      <c r="L543" s="94">
        <v>0</v>
      </c>
      <c r="M543" s="94">
        <v>937.65</v>
      </c>
      <c r="N543" s="95">
        <f t="shared" si="8"/>
        <v>17772.704424775111</v>
      </c>
    </row>
    <row r="544" spans="1:14" s="79" customFormat="1" ht="12" x14ac:dyDescent="0.2">
      <c r="A544" s="89">
        <v>478</v>
      </c>
      <c r="B544" s="89">
        <v>478352326</v>
      </c>
      <c r="C544" s="90" t="s">
        <v>531</v>
      </c>
      <c r="D544" s="89">
        <v>352</v>
      </c>
      <c r="E544" s="90" t="s">
        <v>384</v>
      </c>
      <c r="F544" s="89">
        <v>326</v>
      </c>
      <c r="G544" s="90" t="s">
        <v>358</v>
      </c>
      <c r="H544" s="91">
        <v>5.5</v>
      </c>
      <c r="I544" s="92"/>
      <c r="J544" s="93">
        <v>9858</v>
      </c>
      <c r="K544" s="94">
        <v>3364</v>
      </c>
      <c r="L544" s="94">
        <v>0</v>
      </c>
      <c r="M544" s="94">
        <v>937.65</v>
      </c>
      <c r="N544" s="95">
        <f t="shared" si="8"/>
        <v>14159.65</v>
      </c>
    </row>
    <row r="545" spans="1:14" s="79" customFormat="1" ht="12" x14ac:dyDescent="0.2">
      <c r="A545" s="89">
        <v>478</v>
      </c>
      <c r="B545" s="89">
        <v>478352348</v>
      </c>
      <c r="C545" s="90" t="s">
        <v>531</v>
      </c>
      <c r="D545" s="89">
        <v>352</v>
      </c>
      <c r="E545" s="90" t="s">
        <v>384</v>
      </c>
      <c r="F545" s="89">
        <v>348</v>
      </c>
      <c r="G545" s="90" t="s">
        <v>380</v>
      </c>
      <c r="H545" s="91">
        <v>10</v>
      </c>
      <c r="I545" s="92"/>
      <c r="J545" s="93">
        <v>10951</v>
      </c>
      <c r="K545" s="94">
        <v>40</v>
      </c>
      <c r="L545" s="94">
        <v>0</v>
      </c>
      <c r="M545" s="94">
        <v>937.65</v>
      </c>
      <c r="N545" s="95">
        <f t="shared" si="8"/>
        <v>11928.65</v>
      </c>
    </row>
    <row r="546" spans="1:14" s="79" customFormat="1" ht="12" x14ac:dyDescent="0.2">
      <c r="A546" s="89">
        <v>478</v>
      </c>
      <c r="B546" s="89">
        <v>478352352</v>
      </c>
      <c r="C546" s="90" t="s">
        <v>531</v>
      </c>
      <c r="D546" s="89">
        <v>352</v>
      </c>
      <c r="E546" s="90" t="s">
        <v>384</v>
      </c>
      <c r="F546" s="89">
        <v>352</v>
      </c>
      <c r="G546" s="90" t="s">
        <v>384</v>
      </c>
      <c r="H546" s="91">
        <v>7.5</v>
      </c>
      <c r="I546" s="92"/>
      <c r="J546" s="93">
        <v>10219</v>
      </c>
      <c r="K546" s="94">
        <v>5944</v>
      </c>
      <c r="L546" s="94">
        <v>0</v>
      </c>
      <c r="M546" s="94">
        <v>937.65</v>
      </c>
      <c r="N546" s="95">
        <f t="shared" si="8"/>
        <v>17100.650000000001</v>
      </c>
    </row>
    <row r="547" spans="1:14" s="79" customFormat="1" ht="12" x14ac:dyDescent="0.2">
      <c r="A547" s="89">
        <v>478</v>
      </c>
      <c r="B547" s="89">
        <v>478352600</v>
      </c>
      <c r="C547" s="90" t="s">
        <v>531</v>
      </c>
      <c r="D547" s="89">
        <v>352</v>
      </c>
      <c r="E547" s="90" t="s">
        <v>384</v>
      </c>
      <c r="F547" s="89">
        <v>600</v>
      </c>
      <c r="G547" s="90" t="s">
        <v>386</v>
      </c>
      <c r="H547" s="91">
        <v>25.990000000000002</v>
      </c>
      <c r="I547" s="92"/>
      <c r="J547" s="93">
        <v>10238</v>
      </c>
      <c r="K547" s="94">
        <v>3891</v>
      </c>
      <c r="L547" s="94">
        <v>0</v>
      </c>
      <c r="M547" s="94">
        <v>937.65</v>
      </c>
      <c r="N547" s="95">
        <f t="shared" si="8"/>
        <v>15066.65</v>
      </c>
    </row>
    <row r="548" spans="1:14" s="79" customFormat="1" ht="12" x14ac:dyDescent="0.2">
      <c r="A548" s="89">
        <v>478</v>
      </c>
      <c r="B548" s="89">
        <v>478352610</v>
      </c>
      <c r="C548" s="90" t="s">
        <v>531</v>
      </c>
      <c r="D548" s="89">
        <v>352</v>
      </c>
      <c r="E548" s="90" t="s">
        <v>384</v>
      </c>
      <c r="F548" s="89">
        <v>610</v>
      </c>
      <c r="G548" s="90" t="s">
        <v>389</v>
      </c>
      <c r="H548" s="91">
        <v>9.74</v>
      </c>
      <c r="I548" s="92"/>
      <c r="J548" s="93">
        <v>9858</v>
      </c>
      <c r="K548" s="94">
        <v>1857</v>
      </c>
      <c r="L548" s="94">
        <v>0</v>
      </c>
      <c r="M548" s="94">
        <v>937.65</v>
      </c>
      <c r="N548" s="95">
        <f t="shared" si="8"/>
        <v>12652.65</v>
      </c>
    </row>
    <row r="549" spans="1:14" s="79" customFormat="1" ht="12" x14ac:dyDescent="0.2">
      <c r="A549" s="89">
        <v>478</v>
      </c>
      <c r="B549" s="89">
        <v>478352616</v>
      </c>
      <c r="C549" s="90" t="s">
        <v>531</v>
      </c>
      <c r="D549" s="89">
        <v>352</v>
      </c>
      <c r="E549" s="90" t="s">
        <v>384</v>
      </c>
      <c r="F549" s="89">
        <v>616</v>
      </c>
      <c r="G549" s="90" t="s">
        <v>391</v>
      </c>
      <c r="H549" s="91">
        <v>60.740000000000009</v>
      </c>
      <c r="I549" s="92"/>
      <c r="J549" s="93">
        <v>10396</v>
      </c>
      <c r="K549" s="94">
        <v>3132</v>
      </c>
      <c r="L549" s="94">
        <v>0</v>
      </c>
      <c r="M549" s="94">
        <v>937.65</v>
      </c>
      <c r="N549" s="95">
        <f t="shared" si="8"/>
        <v>14465.65</v>
      </c>
    </row>
    <row r="550" spans="1:14" s="79" customFormat="1" ht="12" x14ac:dyDescent="0.2">
      <c r="A550" s="89">
        <v>478</v>
      </c>
      <c r="B550" s="89">
        <v>478352620</v>
      </c>
      <c r="C550" s="90" t="s">
        <v>531</v>
      </c>
      <c r="D550" s="89">
        <v>352</v>
      </c>
      <c r="E550" s="90" t="s">
        <v>384</v>
      </c>
      <c r="F550" s="89">
        <v>620</v>
      </c>
      <c r="G550" s="90" t="s">
        <v>393</v>
      </c>
      <c r="H550" s="91">
        <v>2</v>
      </c>
      <c r="I550" s="92"/>
      <c r="J550" s="93">
        <v>9681</v>
      </c>
      <c r="K550" s="94">
        <v>5117</v>
      </c>
      <c r="L550" s="94">
        <v>0</v>
      </c>
      <c r="M550" s="94">
        <v>937.65</v>
      </c>
      <c r="N550" s="95">
        <f t="shared" si="8"/>
        <v>15735.65</v>
      </c>
    </row>
    <row r="551" spans="1:14" s="79" customFormat="1" ht="12" x14ac:dyDescent="0.2">
      <c r="A551" s="89">
        <v>478</v>
      </c>
      <c r="B551" s="89">
        <v>478352640</v>
      </c>
      <c r="C551" s="90" t="s">
        <v>531</v>
      </c>
      <c r="D551" s="89">
        <v>352</v>
      </c>
      <c r="E551" s="90" t="s">
        <v>384</v>
      </c>
      <c r="F551" s="89">
        <v>640</v>
      </c>
      <c r="G551" s="90" t="s">
        <v>398</v>
      </c>
      <c r="H551" s="91">
        <v>3</v>
      </c>
      <c r="I551" s="92"/>
      <c r="J551" s="93">
        <v>10567</v>
      </c>
      <c r="K551" s="94">
        <v>7669</v>
      </c>
      <c r="L551" s="94">
        <v>0</v>
      </c>
      <c r="M551" s="94">
        <v>937.65</v>
      </c>
      <c r="N551" s="95">
        <f t="shared" si="8"/>
        <v>19173.650000000001</v>
      </c>
    </row>
    <row r="552" spans="1:14" s="79" customFormat="1" ht="12" x14ac:dyDescent="0.2">
      <c r="A552" s="89">
        <v>478</v>
      </c>
      <c r="B552" s="89">
        <v>478352673</v>
      </c>
      <c r="C552" s="90" t="s">
        <v>531</v>
      </c>
      <c r="D552" s="89">
        <v>352</v>
      </c>
      <c r="E552" s="90" t="s">
        <v>384</v>
      </c>
      <c r="F552" s="89">
        <v>673</v>
      </c>
      <c r="G552" s="90" t="s">
        <v>408</v>
      </c>
      <c r="H552" s="91">
        <v>25.159999999999997</v>
      </c>
      <c r="I552" s="92"/>
      <c r="J552" s="93">
        <v>9767</v>
      </c>
      <c r="K552" s="94">
        <v>5161</v>
      </c>
      <c r="L552" s="94">
        <v>0</v>
      </c>
      <c r="M552" s="94">
        <v>937.65</v>
      </c>
      <c r="N552" s="95">
        <f t="shared" si="8"/>
        <v>15865.65</v>
      </c>
    </row>
    <row r="553" spans="1:14" s="79" customFormat="1" ht="12" x14ac:dyDescent="0.2">
      <c r="A553" s="89">
        <v>478</v>
      </c>
      <c r="B553" s="89">
        <v>478352695</v>
      </c>
      <c r="C553" s="90" t="s">
        <v>531</v>
      </c>
      <c r="D553" s="89">
        <v>352</v>
      </c>
      <c r="E553" s="90" t="s">
        <v>384</v>
      </c>
      <c r="F553" s="89">
        <v>695</v>
      </c>
      <c r="G553" s="90" t="s">
        <v>415</v>
      </c>
      <c r="H553" s="91">
        <v>2</v>
      </c>
      <c r="I553" s="92"/>
      <c r="J553" s="93">
        <v>10567</v>
      </c>
      <c r="K553" s="94">
        <v>6518</v>
      </c>
      <c r="L553" s="94">
        <v>0</v>
      </c>
      <c r="M553" s="94">
        <v>937.65</v>
      </c>
      <c r="N553" s="95">
        <f t="shared" si="8"/>
        <v>18022.650000000001</v>
      </c>
    </row>
    <row r="554" spans="1:14" s="79" customFormat="1" ht="12" x14ac:dyDescent="0.2">
      <c r="A554" s="89">
        <v>478</v>
      </c>
      <c r="B554" s="89">
        <v>478352720</v>
      </c>
      <c r="C554" s="90" t="s">
        <v>531</v>
      </c>
      <c r="D554" s="89">
        <v>352</v>
      </c>
      <c r="E554" s="90" t="s">
        <v>384</v>
      </c>
      <c r="F554" s="89">
        <v>720</v>
      </c>
      <c r="G554" s="90" t="s">
        <v>423</v>
      </c>
      <c r="H554" s="91">
        <v>1</v>
      </c>
      <c r="I554" s="92"/>
      <c r="J554" s="93">
        <v>9858</v>
      </c>
      <c r="K554" s="94">
        <v>1905</v>
      </c>
      <c r="L554" s="94">
        <v>0</v>
      </c>
      <c r="M554" s="94">
        <v>937.65</v>
      </c>
      <c r="N554" s="95">
        <f t="shared" si="8"/>
        <v>12700.65</v>
      </c>
    </row>
    <row r="555" spans="1:14" s="79" customFormat="1" ht="12" x14ac:dyDescent="0.2">
      <c r="A555" s="89">
        <v>478</v>
      </c>
      <c r="B555" s="89">
        <v>478352725</v>
      </c>
      <c r="C555" s="90" t="s">
        <v>531</v>
      </c>
      <c r="D555" s="89">
        <v>352</v>
      </c>
      <c r="E555" s="90" t="s">
        <v>384</v>
      </c>
      <c r="F555" s="89">
        <v>725</v>
      </c>
      <c r="G555" s="90" t="s">
        <v>424</v>
      </c>
      <c r="H555" s="91">
        <v>20.86</v>
      </c>
      <c r="I555" s="92"/>
      <c r="J555" s="93">
        <v>10639</v>
      </c>
      <c r="K555" s="94">
        <v>3404</v>
      </c>
      <c r="L555" s="94">
        <v>0</v>
      </c>
      <c r="M555" s="94">
        <v>937.65</v>
      </c>
      <c r="N555" s="95">
        <f t="shared" si="8"/>
        <v>14980.65</v>
      </c>
    </row>
    <row r="556" spans="1:14" s="79" customFormat="1" ht="12" x14ac:dyDescent="0.2">
      <c r="A556" s="89">
        <v>478</v>
      </c>
      <c r="B556" s="89">
        <v>478352730</v>
      </c>
      <c r="C556" s="90" t="s">
        <v>531</v>
      </c>
      <c r="D556" s="89">
        <v>352</v>
      </c>
      <c r="E556" s="90" t="s">
        <v>384</v>
      </c>
      <c r="F556" s="89">
        <v>730</v>
      </c>
      <c r="G556" s="90" t="s">
        <v>426</v>
      </c>
      <c r="H556" s="91">
        <v>1</v>
      </c>
      <c r="I556" s="92"/>
      <c r="J556" s="93">
        <v>10567</v>
      </c>
      <c r="K556" s="94">
        <v>3284</v>
      </c>
      <c r="L556" s="94">
        <v>0</v>
      </c>
      <c r="M556" s="94">
        <v>937.65</v>
      </c>
      <c r="N556" s="95">
        <f t="shared" si="8"/>
        <v>14788.65</v>
      </c>
    </row>
    <row r="557" spans="1:14" s="79" customFormat="1" ht="12" x14ac:dyDescent="0.2">
      <c r="A557" s="89">
        <v>478</v>
      </c>
      <c r="B557" s="89">
        <v>478352735</v>
      </c>
      <c r="C557" s="90" t="s">
        <v>531</v>
      </c>
      <c r="D557" s="89">
        <v>352</v>
      </c>
      <c r="E557" s="90" t="s">
        <v>384</v>
      </c>
      <c r="F557" s="89">
        <v>735</v>
      </c>
      <c r="G557" s="90" t="s">
        <v>427</v>
      </c>
      <c r="H557" s="91">
        <v>33.5</v>
      </c>
      <c r="I557" s="92"/>
      <c r="J557" s="93">
        <v>10203</v>
      </c>
      <c r="K557" s="94">
        <v>3983</v>
      </c>
      <c r="L557" s="94">
        <v>0</v>
      </c>
      <c r="M557" s="94">
        <v>937.65</v>
      </c>
      <c r="N557" s="95">
        <f t="shared" si="8"/>
        <v>15123.65</v>
      </c>
    </row>
    <row r="558" spans="1:14" s="79" customFormat="1" ht="12" x14ac:dyDescent="0.2">
      <c r="A558" s="89">
        <v>478</v>
      </c>
      <c r="B558" s="89">
        <v>478352753</v>
      </c>
      <c r="C558" s="90" t="s">
        <v>531</v>
      </c>
      <c r="D558" s="89">
        <v>352</v>
      </c>
      <c r="E558" s="90" t="s">
        <v>384</v>
      </c>
      <c r="F558" s="89">
        <v>753</v>
      </c>
      <c r="G558" s="90" t="s">
        <v>431</v>
      </c>
      <c r="H558" s="91">
        <v>7</v>
      </c>
      <c r="I558" s="92"/>
      <c r="J558" s="93">
        <v>10912</v>
      </c>
      <c r="K558" s="94">
        <v>4492</v>
      </c>
      <c r="L558" s="94">
        <v>0</v>
      </c>
      <c r="M558" s="94">
        <v>937.65</v>
      </c>
      <c r="N558" s="95">
        <f t="shared" si="8"/>
        <v>16341.65</v>
      </c>
    </row>
    <row r="559" spans="1:14" s="79" customFormat="1" ht="12" x14ac:dyDescent="0.2">
      <c r="A559" s="89">
        <v>478</v>
      </c>
      <c r="B559" s="89">
        <v>478352755</v>
      </c>
      <c r="C559" s="90" t="s">
        <v>531</v>
      </c>
      <c r="D559" s="89">
        <v>352</v>
      </c>
      <c r="E559" s="90" t="s">
        <v>384</v>
      </c>
      <c r="F559" s="89">
        <v>755</v>
      </c>
      <c r="G559" s="90" t="s">
        <v>432</v>
      </c>
      <c r="H559" s="91">
        <v>1</v>
      </c>
      <c r="I559" s="92"/>
      <c r="J559" s="93">
        <v>10567</v>
      </c>
      <c r="K559" s="94">
        <v>5266</v>
      </c>
      <c r="L559" s="94">
        <v>0</v>
      </c>
      <c r="M559" s="94">
        <v>937.65</v>
      </c>
      <c r="N559" s="95">
        <f t="shared" si="8"/>
        <v>16770.650000000001</v>
      </c>
    </row>
    <row r="560" spans="1:14" s="79" customFormat="1" ht="12" x14ac:dyDescent="0.2">
      <c r="A560" s="89">
        <v>478</v>
      </c>
      <c r="B560" s="89">
        <v>478352770</v>
      </c>
      <c r="C560" s="90" t="s">
        <v>531</v>
      </c>
      <c r="D560" s="89">
        <v>352</v>
      </c>
      <c r="E560" s="90" t="s">
        <v>384</v>
      </c>
      <c r="F560" s="89">
        <v>770</v>
      </c>
      <c r="G560" s="90" t="s">
        <v>438</v>
      </c>
      <c r="H560" s="91">
        <v>2</v>
      </c>
      <c r="I560" s="92"/>
      <c r="J560" s="93">
        <v>12505.786036100717</v>
      </c>
      <c r="K560" s="94">
        <v>1852</v>
      </c>
      <c r="L560" s="94">
        <v>0</v>
      </c>
      <c r="M560" s="94">
        <v>937.65</v>
      </c>
      <c r="N560" s="95">
        <f t="shared" si="8"/>
        <v>15295.436036100717</v>
      </c>
    </row>
    <row r="561" spans="1:14" s="79" customFormat="1" ht="12" x14ac:dyDescent="0.2">
      <c r="A561" s="89">
        <v>478</v>
      </c>
      <c r="B561" s="89">
        <v>478352775</v>
      </c>
      <c r="C561" s="90" t="s">
        <v>531</v>
      </c>
      <c r="D561" s="89">
        <v>352</v>
      </c>
      <c r="E561" s="90" t="s">
        <v>384</v>
      </c>
      <c r="F561" s="89">
        <v>775</v>
      </c>
      <c r="G561" s="90" t="s">
        <v>441</v>
      </c>
      <c r="H561" s="91">
        <v>18.57</v>
      </c>
      <c r="I561" s="92"/>
      <c r="J561" s="93">
        <v>9770</v>
      </c>
      <c r="K561" s="94">
        <v>2116</v>
      </c>
      <c r="L561" s="94">
        <v>0</v>
      </c>
      <c r="M561" s="94">
        <v>937.65</v>
      </c>
      <c r="N561" s="95">
        <f t="shared" si="8"/>
        <v>12823.65</v>
      </c>
    </row>
    <row r="562" spans="1:14" s="79" customFormat="1" ht="12" x14ac:dyDescent="0.2">
      <c r="A562" s="89">
        <v>479</v>
      </c>
      <c r="B562" s="89">
        <v>479278005</v>
      </c>
      <c r="C562" s="90" t="s">
        <v>532</v>
      </c>
      <c r="D562" s="89">
        <v>278</v>
      </c>
      <c r="E562" s="90" t="s">
        <v>310</v>
      </c>
      <c r="F562" s="89">
        <v>5</v>
      </c>
      <c r="G562" s="90" t="s">
        <v>37</v>
      </c>
      <c r="H562" s="91">
        <v>5</v>
      </c>
      <c r="I562" s="92"/>
      <c r="J562" s="93">
        <v>10623</v>
      </c>
      <c r="K562" s="94">
        <v>4634</v>
      </c>
      <c r="L562" s="94">
        <v>0</v>
      </c>
      <c r="M562" s="94">
        <v>937.65</v>
      </c>
      <c r="N562" s="95">
        <f t="shared" si="8"/>
        <v>16194.65</v>
      </c>
    </row>
    <row r="563" spans="1:14" s="79" customFormat="1" ht="12" x14ac:dyDescent="0.2">
      <c r="A563" s="89">
        <v>479</v>
      </c>
      <c r="B563" s="89">
        <v>479278024</v>
      </c>
      <c r="C563" s="90" t="s">
        <v>532</v>
      </c>
      <c r="D563" s="89">
        <v>278</v>
      </c>
      <c r="E563" s="90" t="s">
        <v>310</v>
      </c>
      <c r="F563" s="89">
        <v>24</v>
      </c>
      <c r="G563" s="90" t="s">
        <v>56</v>
      </c>
      <c r="H563" s="91">
        <v>21.560000000000002</v>
      </c>
      <c r="I563" s="92"/>
      <c r="J563" s="93">
        <v>10397</v>
      </c>
      <c r="K563" s="94">
        <v>2074</v>
      </c>
      <c r="L563" s="94">
        <v>0</v>
      </c>
      <c r="M563" s="94">
        <v>937.65</v>
      </c>
      <c r="N563" s="95">
        <f t="shared" si="8"/>
        <v>13408.65</v>
      </c>
    </row>
    <row r="564" spans="1:14" s="79" customFormat="1" ht="12" x14ac:dyDescent="0.2">
      <c r="A564" s="89">
        <v>479</v>
      </c>
      <c r="B564" s="89">
        <v>479278061</v>
      </c>
      <c r="C564" s="90" t="s">
        <v>532</v>
      </c>
      <c r="D564" s="89">
        <v>278</v>
      </c>
      <c r="E564" s="90" t="s">
        <v>310</v>
      </c>
      <c r="F564" s="89">
        <v>61</v>
      </c>
      <c r="G564" s="90" t="s">
        <v>93</v>
      </c>
      <c r="H564" s="91">
        <v>39.129999999999988</v>
      </c>
      <c r="I564" s="92"/>
      <c r="J564" s="93">
        <v>12548</v>
      </c>
      <c r="K564" s="94">
        <v>575</v>
      </c>
      <c r="L564" s="94">
        <v>0</v>
      </c>
      <c r="M564" s="94">
        <v>937.65</v>
      </c>
      <c r="N564" s="95">
        <f t="shared" si="8"/>
        <v>14060.65</v>
      </c>
    </row>
    <row r="565" spans="1:14" s="79" customFormat="1" ht="12" x14ac:dyDescent="0.2">
      <c r="A565" s="89">
        <v>479</v>
      </c>
      <c r="B565" s="89">
        <v>479278086</v>
      </c>
      <c r="C565" s="90" t="s">
        <v>532</v>
      </c>
      <c r="D565" s="89">
        <v>278</v>
      </c>
      <c r="E565" s="90" t="s">
        <v>310</v>
      </c>
      <c r="F565" s="89">
        <v>86</v>
      </c>
      <c r="G565" s="90" t="s">
        <v>118</v>
      </c>
      <c r="H565" s="91">
        <v>9</v>
      </c>
      <c r="I565" s="92"/>
      <c r="J565" s="93">
        <v>9873</v>
      </c>
      <c r="K565" s="94">
        <v>1640</v>
      </c>
      <c r="L565" s="94">
        <v>0</v>
      </c>
      <c r="M565" s="94">
        <v>937.65</v>
      </c>
      <c r="N565" s="95">
        <f t="shared" si="8"/>
        <v>12450.65</v>
      </c>
    </row>
    <row r="566" spans="1:14" s="79" customFormat="1" ht="12" x14ac:dyDescent="0.2">
      <c r="A566" s="89">
        <v>479</v>
      </c>
      <c r="B566" s="89">
        <v>479278087</v>
      </c>
      <c r="C566" s="90" t="s">
        <v>532</v>
      </c>
      <c r="D566" s="89">
        <v>278</v>
      </c>
      <c r="E566" s="90" t="s">
        <v>310</v>
      </c>
      <c r="F566" s="89">
        <v>87</v>
      </c>
      <c r="G566" s="90" t="s">
        <v>119</v>
      </c>
      <c r="H566" s="91">
        <v>5.2</v>
      </c>
      <c r="I566" s="92"/>
      <c r="J566" s="93">
        <v>10269</v>
      </c>
      <c r="K566" s="94">
        <v>3485</v>
      </c>
      <c r="L566" s="94">
        <v>0</v>
      </c>
      <c r="M566" s="94">
        <v>937.65</v>
      </c>
      <c r="N566" s="95">
        <f t="shared" si="8"/>
        <v>14691.65</v>
      </c>
    </row>
    <row r="567" spans="1:14" s="79" customFormat="1" ht="12" x14ac:dyDescent="0.2">
      <c r="A567" s="89">
        <v>479</v>
      </c>
      <c r="B567" s="89">
        <v>479278091</v>
      </c>
      <c r="C567" s="90" t="s">
        <v>532</v>
      </c>
      <c r="D567" s="89">
        <v>278</v>
      </c>
      <c r="E567" s="90" t="s">
        <v>310</v>
      </c>
      <c r="F567" s="89">
        <v>91</v>
      </c>
      <c r="G567" s="90" t="s">
        <v>123</v>
      </c>
      <c r="H567" s="91">
        <v>1</v>
      </c>
      <c r="I567" s="92"/>
      <c r="J567" s="93">
        <v>8785</v>
      </c>
      <c r="K567" s="94">
        <v>11114</v>
      </c>
      <c r="L567" s="94">
        <v>0</v>
      </c>
      <c r="M567" s="94">
        <v>937.65</v>
      </c>
      <c r="N567" s="95">
        <f t="shared" si="8"/>
        <v>20836.650000000001</v>
      </c>
    </row>
    <row r="568" spans="1:14" s="79" customFormat="1" ht="12" x14ac:dyDescent="0.2">
      <c r="A568" s="89">
        <v>479</v>
      </c>
      <c r="B568" s="89">
        <v>479278111</v>
      </c>
      <c r="C568" s="90" t="s">
        <v>532</v>
      </c>
      <c r="D568" s="89">
        <v>278</v>
      </c>
      <c r="E568" s="90" t="s">
        <v>310</v>
      </c>
      <c r="F568" s="89">
        <v>111</v>
      </c>
      <c r="G568" s="90" t="s">
        <v>143</v>
      </c>
      <c r="H568" s="91">
        <v>8.14</v>
      </c>
      <c r="I568" s="92"/>
      <c r="J568" s="93">
        <v>10208</v>
      </c>
      <c r="K568" s="94">
        <v>2822</v>
      </c>
      <c r="L568" s="94">
        <v>0</v>
      </c>
      <c r="M568" s="94">
        <v>937.65</v>
      </c>
      <c r="N568" s="95">
        <f t="shared" si="8"/>
        <v>13967.65</v>
      </c>
    </row>
    <row r="569" spans="1:14" s="79" customFormat="1" ht="12" x14ac:dyDescent="0.2">
      <c r="A569" s="89">
        <v>479</v>
      </c>
      <c r="B569" s="89">
        <v>479278114</v>
      </c>
      <c r="C569" s="90" t="s">
        <v>532</v>
      </c>
      <c r="D569" s="89">
        <v>278</v>
      </c>
      <c r="E569" s="90" t="s">
        <v>310</v>
      </c>
      <c r="F569" s="89">
        <v>114</v>
      </c>
      <c r="G569" s="90" t="s">
        <v>146</v>
      </c>
      <c r="H569" s="91">
        <v>4.7300000000000004</v>
      </c>
      <c r="I569" s="92"/>
      <c r="J569" s="93">
        <v>11105</v>
      </c>
      <c r="K569" s="94">
        <v>1964</v>
      </c>
      <c r="L569" s="94">
        <v>0</v>
      </c>
      <c r="M569" s="94">
        <v>937.65</v>
      </c>
      <c r="N569" s="95">
        <f t="shared" si="8"/>
        <v>14006.65</v>
      </c>
    </row>
    <row r="570" spans="1:14" s="79" customFormat="1" ht="12" x14ac:dyDescent="0.2">
      <c r="A570" s="89">
        <v>479</v>
      </c>
      <c r="B570" s="89">
        <v>479278117</v>
      </c>
      <c r="C570" s="90" t="s">
        <v>532</v>
      </c>
      <c r="D570" s="89">
        <v>278</v>
      </c>
      <c r="E570" s="90" t="s">
        <v>310</v>
      </c>
      <c r="F570" s="89">
        <v>117</v>
      </c>
      <c r="G570" s="90" t="s">
        <v>149</v>
      </c>
      <c r="H570" s="91">
        <v>9.51</v>
      </c>
      <c r="I570" s="92"/>
      <c r="J570" s="93">
        <v>10778</v>
      </c>
      <c r="K570" s="94">
        <v>4416</v>
      </c>
      <c r="L570" s="94">
        <v>0</v>
      </c>
      <c r="M570" s="94">
        <v>937.65</v>
      </c>
      <c r="N570" s="95">
        <f t="shared" si="8"/>
        <v>16131.65</v>
      </c>
    </row>
    <row r="571" spans="1:14" s="79" customFormat="1" ht="12" x14ac:dyDescent="0.2">
      <c r="A571" s="89">
        <v>479</v>
      </c>
      <c r="B571" s="89">
        <v>479278127</v>
      </c>
      <c r="C571" s="90" t="s">
        <v>532</v>
      </c>
      <c r="D571" s="89">
        <v>278</v>
      </c>
      <c r="E571" s="90" t="s">
        <v>310</v>
      </c>
      <c r="F571" s="89">
        <v>127</v>
      </c>
      <c r="G571" s="90" t="s">
        <v>159</v>
      </c>
      <c r="H571" s="91">
        <v>4.43</v>
      </c>
      <c r="I571" s="92"/>
      <c r="J571" s="93">
        <v>9228</v>
      </c>
      <c r="K571" s="94">
        <v>4328</v>
      </c>
      <c r="L571" s="94">
        <v>0</v>
      </c>
      <c r="M571" s="94">
        <v>937.65</v>
      </c>
      <c r="N571" s="95">
        <f t="shared" si="8"/>
        <v>14493.65</v>
      </c>
    </row>
    <row r="572" spans="1:14" s="79" customFormat="1" ht="12" x14ac:dyDescent="0.2">
      <c r="A572" s="89">
        <v>479</v>
      </c>
      <c r="B572" s="89">
        <v>479278137</v>
      </c>
      <c r="C572" s="90" t="s">
        <v>532</v>
      </c>
      <c r="D572" s="89">
        <v>278</v>
      </c>
      <c r="E572" s="90" t="s">
        <v>310</v>
      </c>
      <c r="F572" s="89">
        <v>137</v>
      </c>
      <c r="G572" s="90" t="s">
        <v>169</v>
      </c>
      <c r="H572" s="91">
        <v>23.27</v>
      </c>
      <c r="I572" s="92"/>
      <c r="J572" s="93">
        <v>12335</v>
      </c>
      <c r="K572" s="94">
        <v>0</v>
      </c>
      <c r="L572" s="94">
        <v>0</v>
      </c>
      <c r="M572" s="94">
        <v>937.65</v>
      </c>
      <c r="N572" s="95">
        <f t="shared" si="8"/>
        <v>13272.65</v>
      </c>
    </row>
    <row r="573" spans="1:14" s="79" customFormat="1" ht="12" x14ac:dyDescent="0.2">
      <c r="A573" s="89">
        <v>479</v>
      </c>
      <c r="B573" s="89">
        <v>479278159</v>
      </c>
      <c r="C573" s="90" t="s">
        <v>532</v>
      </c>
      <c r="D573" s="89">
        <v>278</v>
      </c>
      <c r="E573" s="90" t="s">
        <v>310</v>
      </c>
      <c r="F573" s="89">
        <v>159</v>
      </c>
      <c r="G573" s="90" t="s">
        <v>191</v>
      </c>
      <c r="H573" s="91">
        <v>3</v>
      </c>
      <c r="I573" s="92"/>
      <c r="J573" s="93">
        <v>9966</v>
      </c>
      <c r="K573" s="94">
        <v>4375</v>
      </c>
      <c r="L573" s="94">
        <v>0</v>
      </c>
      <c r="M573" s="94">
        <v>937.65</v>
      </c>
      <c r="N573" s="95">
        <f t="shared" si="8"/>
        <v>15278.65</v>
      </c>
    </row>
    <row r="574" spans="1:14" s="79" customFormat="1" ht="12" x14ac:dyDescent="0.2">
      <c r="A574" s="89">
        <v>479</v>
      </c>
      <c r="B574" s="89">
        <v>479278161</v>
      </c>
      <c r="C574" s="90" t="s">
        <v>532</v>
      </c>
      <c r="D574" s="89">
        <v>278</v>
      </c>
      <c r="E574" s="90" t="s">
        <v>310</v>
      </c>
      <c r="F574" s="89">
        <v>161</v>
      </c>
      <c r="G574" s="90" t="s">
        <v>193</v>
      </c>
      <c r="H574" s="91">
        <v>7.87</v>
      </c>
      <c r="I574" s="92"/>
      <c r="J574" s="93">
        <v>10202</v>
      </c>
      <c r="K574" s="94">
        <v>4012</v>
      </c>
      <c r="L574" s="94">
        <v>0</v>
      </c>
      <c r="M574" s="94">
        <v>937.65</v>
      </c>
      <c r="N574" s="95">
        <f t="shared" si="8"/>
        <v>15151.65</v>
      </c>
    </row>
    <row r="575" spans="1:14" s="79" customFormat="1" ht="12" x14ac:dyDescent="0.2">
      <c r="A575" s="89">
        <v>479</v>
      </c>
      <c r="B575" s="89">
        <v>479278191</v>
      </c>
      <c r="C575" s="90" t="s">
        <v>532</v>
      </c>
      <c r="D575" s="89">
        <v>278</v>
      </c>
      <c r="E575" s="90" t="s">
        <v>310</v>
      </c>
      <c r="F575" s="89">
        <v>191</v>
      </c>
      <c r="G575" s="90" t="s">
        <v>223</v>
      </c>
      <c r="H575" s="91">
        <v>3.62</v>
      </c>
      <c r="I575" s="92"/>
      <c r="J575" s="93">
        <v>11093</v>
      </c>
      <c r="K575" s="94">
        <v>3432</v>
      </c>
      <c r="L575" s="94">
        <v>0</v>
      </c>
      <c r="M575" s="94">
        <v>937.65</v>
      </c>
      <c r="N575" s="95">
        <f t="shared" si="8"/>
        <v>15462.65</v>
      </c>
    </row>
    <row r="576" spans="1:14" s="79" customFormat="1" ht="12" x14ac:dyDescent="0.2">
      <c r="A576" s="89">
        <v>479</v>
      </c>
      <c r="B576" s="89">
        <v>479278210</v>
      </c>
      <c r="C576" s="90" t="s">
        <v>532</v>
      </c>
      <c r="D576" s="89">
        <v>278</v>
      </c>
      <c r="E576" s="90" t="s">
        <v>310</v>
      </c>
      <c r="F576" s="89">
        <v>210</v>
      </c>
      <c r="G576" s="90" t="s">
        <v>242</v>
      </c>
      <c r="H576" s="91">
        <v>29.24</v>
      </c>
      <c r="I576" s="92"/>
      <c r="J576" s="93">
        <v>11044</v>
      </c>
      <c r="K576" s="94">
        <v>3515</v>
      </c>
      <c r="L576" s="94">
        <v>0</v>
      </c>
      <c r="M576" s="94">
        <v>937.65</v>
      </c>
      <c r="N576" s="95">
        <f t="shared" si="8"/>
        <v>15496.65</v>
      </c>
    </row>
    <row r="577" spans="1:14" s="79" customFormat="1" ht="12" x14ac:dyDescent="0.2">
      <c r="A577" s="89">
        <v>479</v>
      </c>
      <c r="B577" s="89">
        <v>479278227</v>
      </c>
      <c r="C577" s="90" t="s">
        <v>532</v>
      </c>
      <c r="D577" s="89">
        <v>278</v>
      </c>
      <c r="E577" s="90" t="s">
        <v>310</v>
      </c>
      <c r="F577" s="89">
        <v>227</v>
      </c>
      <c r="G577" s="90" t="s">
        <v>259</v>
      </c>
      <c r="H577" s="91">
        <v>4.84</v>
      </c>
      <c r="I577" s="92"/>
      <c r="J577" s="93">
        <v>11396</v>
      </c>
      <c r="K577" s="94">
        <v>3331</v>
      </c>
      <c r="L577" s="94">
        <v>0</v>
      </c>
      <c r="M577" s="94">
        <v>937.65</v>
      </c>
      <c r="N577" s="95">
        <f t="shared" si="8"/>
        <v>15664.65</v>
      </c>
    </row>
    <row r="578" spans="1:14" s="79" customFormat="1" ht="12" x14ac:dyDescent="0.2">
      <c r="A578" s="89">
        <v>479</v>
      </c>
      <c r="B578" s="89">
        <v>479278278</v>
      </c>
      <c r="C578" s="90" t="s">
        <v>532</v>
      </c>
      <c r="D578" s="89">
        <v>278</v>
      </c>
      <c r="E578" s="90" t="s">
        <v>310</v>
      </c>
      <c r="F578" s="89">
        <v>278</v>
      </c>
      <c r="G578" s="90" t="s">
        <v>310</v>
      </c>
      <c r="H578" s="91">
        <v>59.99</v>
      </c>
      <c r="I578" s="92"/>
      <c r="J578" s="93">
        <v>10861</v>
      </c>
      <c r="K578" s="94">
        <v>2059</v>
      </c>
      <c r="L578" s="94">
        <v>0</v>
      </c>
      <c r="M578" s="94">
        <v>937.65</v>
      </c>
      <c r="N578" s="95">
        <f t="shared" si="8"/>
        <v>13857.65</v>
      </c>
    </row>
    <row r="579" spans="1:14" s="79" customFormat="1" ht="12" x14ac:dyDescent="0.2">
      <c r="A579" s="89">
        <v>479</v>
      </c>
      <c r="B579" s="89">
        <v>479278281</v>
      </c>
      <c r="C579" s="90" t="s">
        <v>532</v>
      </c>
      <c r="D579" s="89">
        <v>278</v>
      </c>
      <c r="E579" s="90" t="s">
        <v>310</v>
      </c>
      <c r="F579" s="89">
        <v>281</v>
      </c>
      <c r="G579" s="90" t="s">
        <v>313</v>
      </c>
      <c r="H579" s="91">
        <v>54.609999999999992</v>
      </c>
      <c r="I579" s="92"/>
      <c r="J579" s="93">
        <v>12731</v>
      </c>
      <c r="K579" s="94">
        <v>0</v>
      </c>
      <c r="L579" s="94">
        <v>0</v>
      </c>
      <c r="M579" s="94">
        <v>937.65</v>
      </c>
      <c r="N579" s="95">
        <f t="shared" si="8"/>
        <v>13668.65</v>
      </c>
    </row>
    <row r="580" spans="1:14" s="79" customFormat="1" ht="12" x14ac:dyDescent="0.2">
      <c r="A580" s="89">
        <v>479</v>
      </c>
      <c r="B580" s="89">
        <v>479278309</v>
      </c>
      <c r="C580" s="90" t="s">
        <v>532</v>
      </c>
      <c r="D580" s="89">
        <v>278</v>
      </c>
      <c r="E580" s="90" t="s">
        <v>310</v>
      </c>
      <c r="F580" s="89">
        <v>309</v>
      </c>
      <c r="G580" s="90" t="s">
        <v>341</v>
      </c>
      <c r="H580" s="91">
        <v>2.79</v>
      </c>
      <c r="I580" s="92"/>
      <c r="J580" s="93">
        <v>15145</v>
      </c>
      <c r="K580" s="94">
        <v>1387</v>
      </c>
      <c r="L580" s="94">
        <v>0</v>
      </c>
      <c r="M580" s="94">
        <v>937.65</v>
      </c>
      <c r="N580" s="95">
        <f t="shared" si="8"/>
        <v>17469.650000000001</v>
      </c>
    </row>
    <row r="581" spans="1:14" s="79" customFormat="1" ht="12" x14ac:dyDescent="0.2">
      <c r="A581" s="89">
        <v>479</v>
      </c>
      <c r="B581" s="89">
        <v>479278325</v>
      </c>
      <c r="C581" s="90" t="s">
        <v>532</v>
      </c>
      <c r="D581" s="89">
        <v>278</v>
      </c>
      <c r="E581" s="90" t="s">
        <v>310</v>
      </c>
      <c r="F581" s="89">
        <v>325</v>
      </c>
      <c r="G581" s="90" t="s">
        <v>357</v>
      </c>
      <c r="H581" s="91">
        <v>9.98</v>
      </c>
      <c r="I581" s="92"/>
      <c r="J581" s="93">
        <v>11093</v>
      </c>
      <c r="K581" s="94">
        <v>1417</v>
      </c>
      <c r="L581" s="94">
        <v>0</v>
      </c>
      <c r="M581" s="94">
        <v>937.65</v>
      </c>
      <c r="N581" s="95">
        <f t="shared" si="8"/>
        <v>13447.65</v>
      </c>
    </row>
    <row r="582" spans="1:14" s="79" customFormat="1" ht="12" x14ac:dyDescent="0.2">
      <c r="A582" s="89">
        <v>479</v>
      </c>
      <c r="B582" s="89">
        <v>479278332</v>
      </c>
      <c r="C582" s="90" t="s">
        <v>532</v>
      </c>
      <c r="D582" s="89">
        <v>278</v>
      </c>
      <c r="E582" s="90" t="s">
        <v>310</v>
      </c>
      <c r="F582" s="89">
        <v>332</v>
      </c>
      <c r="G582" s="90" t="s">
        <v>364</v>
      </c>
      <c r="H582" s="91">
        <v>11</v>
      </c>
      <c r="I582" s="92"/>
      <c r="J582" s="93">
        <v>10814</v>
      </c>
      <c r="K582" s="94">
        <v>668</v>
      </c>
      <c r="L582" s="94">
        <v>0</v>
      </c>
      <c r="M582" s="94">
        <v>937.65</v>
      </c>
      <c r="N582" s="95">
        <f t="shared" si="8"/>
        <v>12419.65</v>
      </c>
    </row>
    <row r="583" spans="1:14" s="79" customFormat="1" ht="12" x14ac:dyDescent="0.2">
      <c r="A583" s="89">
        <v>479</v>
      </c>
      <c r="B583" s="89">
        <v>479278605</v>
      </c>
      <c r="C583" s="90" t="s">
        <v>532</v>
      </c>
      <c r="D583" s="89">
        <v>278</v>
      </c>
      <c r="E583" s="90" t="s">
        <v>310</v>
      </c>
      <c r="F583" s="89">
        <v>605</v>
      </c>
      <c r="G583" s="90" t="s">
        <v>388</v>
      </c>
      <c r="H583" s="91">
        <v>38.53</v>
      </c>
      <c r="I583" s="92"/>
      <c r="J583" s="93">
        <v>10363</v>
      </c>
      <c r="K583" s="94">
        <v>7416</v>
      </c>
      <c r="L583" s="94">
        <v>0</v>
      </c>
      <c r="M583" s="94">
        <v>937.65</v>
      </c>
      <c r="N583" s="95">
        <f t="shared" si="8"/>
        <v>18716.650000000001</v>
      </c>
    </row>
    <row r="584" spans="1:14" s="79" customFormat="1" ht="12" x14ac:dyDescent="0.2">
      <c r="A584" s="89">
        <v>479</v>
      </c>
      <c r="B584" s="89">
        <v>479278635</v>
      </c>
      <c r="C584" s="90" t="s">
        <v>532</v>
      </c>
      <c r="D584" s="89">
        <v>278</v>
      </c>
      <c r="E584" s="90" t="s">
        <v>310</v>
      </c>
      <c r="F584" s="89">
        <v>635</v>
      </c>
      <c r="G584" s="90" t="s">
        <v>397</v>
      </c>
      <c r="H584" s="91">
        <v>2</v>
      </c>
      <c r="I584" s="92"/>
      <c r="J584" s="93">
        <v>9966</v>
      </c>
      <c r="K584" s="94">
        <v>4167</v>
      </c>
      <c r="L584" s="94">
        <v>0</v>
      </c>
      <c r="M584" s="94">
        <v>937.65</v>
      </c>
      <c r="N584" s="95">
        <f t="shared" si="8"/>
        <v>15070.65</v>
      </c>
    </row>
    <row r="585" spans="1:14" s="79" customFormat="1" ht="12" x14ac:dyDescent="0.2">
      <c r="A585" s="89">
        <v>479</v>
      </c>
      <c r="B585" s="89">
        <v>479278670</v>
      </c>
      <c r="C585" s="90" t="s">
        <v>532</v>
      </c>
      <c r="D585" s="89">
        <v>278</v>
      </c>
      <c r="E585" s="90" t="s">
        <v>310</v>
      </c>
      <c r="F585" s="89">
        <v>670</v>
      </c>
      <c r="G585" s="90" t="s">
        <v>406</v>
      </c>
      <c r="H585" s="91">
        <v>12.24</v>
      </c>
      <c r="I585" s="92"/>
      <c r="J585" s="93">
        <v>10237</v>
      </c>
      <c r="K585" s="94">
        <v>8066</v>
      </c>
      <c r="L585" s="94">
        <v>0</v>
      </c>
      <c r="M585" s="94">
        <v>937.65</v>
      </c>
      <c r="N585" s="95">
        <f t="shared" si="8"/>
        <v>19240.650000000001</v>
      </c>
    </row>
    <row r="586" spans="1:14" s="79" customFormat="1" ht="12" x14ac:dyDescent="0.2">
      <c r="A586" s="89">
        <v>479</v>
      </c>
      <c r="B586" s="89">
        <v>479278672</v>
      </c>
      <c r="C586" s="90" t="s">
        <v>532</v>
      </c>
      <c r="D586" s="89">
        <v>278</v>
      </c>
      <c r="E586" s="90" t="s">
        <v>310</v>
      </c>
      <c r="F586" s="89">
        <v>672</v>
      </c>
      <c r="G586" s="90" t="s">
        <v>407</v>
      </c>
      <c r="H586" s="91">
        <v>2</v>
      </c>
      <c r="I586" s="92"/>
      <c r="J586" s="93">
        <v>13615</v>
      </c>
      <c r="K586" s="94">
        <v>4727</v>
      </c>
      <c r="L586" s="94">
        <v>0</v>
      </c>
      <c r="M586" s="94">
        <v>937.65</v>
      </c>
      <c r="N586" s="95">
        <f t="shared" si="8"/>
        <v>19279.650000000001</v>
      </c>
    </row>
    <row r="587" spans="1:14" s="79" customFormat="1" ht="12" x14ac:dyDescent="0.2">
      <c r="A587" s="89">
        <v>479</v>
      </c>
      <c r="B587" s="89">
        <v>479278674</v>
      </c>
      <c r="C587" s="90" t="s">
        <v>532</v>
      </c>
      <c r="D587" s="89">
        <v>278</v>
      </c>
      <c r="E587" s="90" t="s">
        <v>310</v>
      </c>
      <c r="F587" s="89">
        <v>674</v>
      </c>
      <c r="G587" s="90" t="s">
        <v>409</v>
      </c>
      <c r="H587" s="91">
        <v>4.75</v>
      </c>
      <c r="I587" s="92"/>
      <c r="J587" s="93">
        <v>15145</v>
      </c>
      <c r="K587" s="94">
        <v>5359</v>
      </c>
      <c r="L587" s="94">
        <v>0</v>
      </c>
      <c r="M587" s="94">
        <v>937.65</v>
      </c>
      <c r="N587" s="95">
        <f t="shared" ref="N587:N650" si="9">SUM(J587:M587)</f>
        <v>21441.65</v>
      </c>
    </row>
    <row r="588" spans="1:14" s="79" customFormat="1" ht="12" x14ac:dyDescent="0.2">
      <c r="A588" s="89">
        <v>479</v>
      </c>
      <c r="B588" s="89">
        <v>479278680</v>
      </c>
      <c r="C588" s="90" t="s">
        <v>532</v>
      </c>
      <c r="D588" s="89">
        <v>278</v>
      </c>
      <c r="E588" s="90" t="s">
        <v>310</v>
      </c>
      <c r="F588" s="89">
        <v>680</v>
      </c>
      <c r="G588" s="90" t="s">
        <v>411</v>
      </c>
      <c r="H588" s="91">
        <v>4</v>
      </c>
      <c r="I588" s="92"/>
      <c r="J588" s="93">
        <v>10651</v>
      </c>
      <c r="K588" s="94">
        <v>3566</v>
      </c>
      <c r="L588" s="94">
        <v>0</v>
      </c>
      <c r="M588" s="94">
        <v>937.65</v>
      </c>
      <c r="N588" s="95">
        <f t="shared" si="9"/>
        <v>15154.65</v>
      </c>
    </row>
    <row r="589" spans="1:14" s="79" customFormat="1" ht="12" x14ac:dyDescent="0.2">
      <c r="A589" s="89">
        <v>479</v>
      </c>
      <c r="B589" s="89">
        <v>479278683</v>
      </c>
      <c r="C589" s="90" t="s">
        <v>532</v>
      </c>
      <c r="D589" s="89">
        <v>278</v>
      </c>
      <c r="E589" s="90" t="s">
        <v>310</v>
      </c>
      <c r="F589" s="89">
        <v>683</v>
      </c>
      <c r="G589" s="90" t="s">
        <v>412</v>
      </c>
      <c r="H589" s="91">
        <v>8.5</v>
      </c>
      <c r="I589" s="92"/>
      <c r="J589" s="93">
        <v>10404</v>
      </c>
      <c r="K589" s="94">
        <v>7426</v>
      </c>
      <c r="L589" s="94">
        <v>0</v>
      </c>
      <c r="M589" s="94">
        <v>937.65</v>
      </c>
      <c r="N589" s="95">
        <f t="shared" si="9"/>
        <v>18767.650000000001</v>
      </c>
    </row>
    <row r="590" spans="1:14" s="79" customFormat="1" ht="12" x14ac:dyDescent="0.2">
      <c r="A590" s="89">
        <v>479</v>
      </c>
      <c r="B590" s="89">
        <v>479278717</v>
      </c>
      <c r="C590" s="90" t="s">
        <v>532</v>
      </c>
      <c r="D590" s="89">
        <v>278</v>
      </c>
      <c r="E590" s="90" t="s">
        <v>310</v>
      </c>
      <c r="F590" s="89">
        <v>717</v>
      </c>
      <c r="G590" s="90" t="s">
        <v>422</v>
      </c>
      <c r="H590" s="91">
        <v>1</v>
      </c>
      <c r="I590" s="92"/>
      <c r="J590" s="93">
        <v>12850</v>
      </c>
      <c r="K590" s="94">
        <v>6932</v>
      </c>
      <c r="L590" s="94">
        <v>0</v>
      </c>
      <c r="M590" s="94">
        <v>937.65</v>
      </c>
      <c r="N590" s="95">
        <f t="shared" si="9"/>
        <v>20719.650000000001</v>
      </c>
    </row>
    <row r="591" spans="1:14" s="79" customFormat="1" ht="12" x14ac:dyDescent="0.2">
      <c r="A591" s="89">
        <v>479</v>
      </c>
      <c r="B591" s="89">
        <v>479278755</v>
      </c>
      <c r="C591" s="90" t="s">
        <v>532</v>
      </c>
      <c r="D591" s="89">
        <v>278</v>
      </c>
      <c r="E591" s="90" t="s">
        <v>310</v>
      </c>
      <c r="F591" s="89">
        <v>755</v>
      </c>
      <c r="G591" s="90" t="s">
        <v>432</v>
      </c>
      <c r="H591" s="91">
        <v>3</v>
      </c>
      <c r="I591" s="92"/>
      <c r="J591" s="93">
        <v>11965</v>
      </c>
      <c r="K591" s="94">
        <v>5963</v>
      </c>
      <c r="L591" s="94">
        <v>0</v>
      </c>
      <c r="M591" s="94">
        <v>937.65</v>
      </c>
      <c r="N591" s="95">
        <f t="shared" si="9"/>
        <v>18865.650000000001</v>
      </c>
    </row>
    <row r="592" spans="1:14" s="79" customFormat="1" ht="12" x14ac:dyDescent="0.2">
      <c r="A592" s="89">
        <v>479</v>
      </c>
      <c r="B592" s="89">
        <v>479278766</v>
      </c>
      <c r="C592" s="90" t="s">
        <v>532</v>
      </c>
      <c r="D592" s="89">
        <v>278</v>
      </c>
      <c r="E592" s="90" t="s">
        <v>310</v>
      </c>
      <c r="F592" s="89">
        <v>766</v>
      </c>
      <c r="G592" s="90" t="s">
        <v>436</v>
      </c>
      <c r="H592" s="91">
        <v>3</v>
      </c>
      <c r="I592" s="92"/>
      <c r="J592" s="93">
        <v>11396</v>
      </c>
      <c r="K592" s="94">
        <v>3804</v>
      </c>
      <c r="L592" s="94">
        <v>0</v>
      </c>
      <c r="M592" s="94">
        <v>937.65</v>
      </c>
      <c r="N592" s="95">
        <f t="shared" si="9"/>
        <v>16137.65</v>
      </c>
    </row>
    <row r="593" spans="1:14" s="79" customFormat="1" ht="12" x14ac:dyDescent="0.2">
      <c r="A593" s="89">
        <v>481</v>
      </c>
      <c r="B593" s="89">
        <v>481035016</v>
      </c>
      <c r="C593" s="90" t="s">
        <v>533</v>
      </c>
      <c r="D593" s="89">
        <v>35</v>
      </c>
      <c r="E593" s="90" t="s">
        <v>67</v>
      </c>
      <c r="F593" s="89">
        <v>16</v>
      </c>
      <c r="G593" s="90" t="s">
        <v>48</v>
      </c>
      <c r="H593" s="91">
        <v>1</v>
      </c>
      <c r="I593" s="92"/>
      <c r="J593" s="93">
        <v>12236.155870717672</v>
      </c>
      <c r="K593" s="94">
        <v>295</v>
      </c>
      <c r="L593" s="94">
        <v>0</v>
      </c>
      <c r="M593" s="94">
        <v>937.65</v>
      </c>
      <c r="N593" s="95">
        <f t="shared" si="9"/>
        <v>13468.805870717671</v>
      </c>
    </row>
    <row r="594" spans="1:14" s="79" customFormat="1" ht="12" x14ac:dyDescent="0.2">
      <c r="A594" s="89">
        <v>481</v>
      </c>
      <c r="B594" s="89">
        <v>481035018</v>
      </c>
      <c r="C594" s="90" t="s">
        <v>533</v>
      </c>
      <c r="D594" s="89">
        <v>35</v>
      </c>
      <c r="E594" s="90" t="s">
        <v>67</v>
      </c>
      <c r="F594" s="89">
        <v>18</v>
      </c>
      <c r="G594" s="90" t="s">
        <v>50</v>
      </c>
      <c r="H594" s="91">
        <v>1</v>
      </c>
      <c r="I594" s="92"/>
      <c r="J594" s="93">
        <v>11818.706982097145</v>
      </c>
      <c r="K594" s="94">
        <v>7332</v>
      </c>
      <c r="L594" s="94">
        <v>0</v>
      </c>
      <c r="M594" s="94">
        <v>937.65</v>
      </c>
      <c r="N594" s="95">
        <f t="shared" si="9"/>
        <v>20088.356982097146</v>
      </c>
    </row>
    <row r="595" spans="1:14" s="79" customFormat="1" ht="12" x14ac:dyDescent="0.2">
      <c r="A595" s="89">
        <v>481</v>
      </c>
      <c r="B595" s="89">
        <v>481035035</v>
      </c>
      <c r="C595" s="90" t="s">
        <v>533</v>
      </c>
      <c r="D595" s="89">
        <v>35</v>
      </c>
      <c r="E595" s="90" t="s">
        <v>67</v>
      </c>
      <c r="F595" s="89">
        <v>35</v>
      </c>
      <c r="G595" s="90" t="s">
        <v>67</v>
      </c>
      <c r="H595" s="91">
        <v>885.9100000000002</v>
      </c>
      <c r="I595" s="92"/>
      <c r="J595" s="93">
        <v>12848</v>
      </c>
      <c r="K595" s="94">
        <v>4381</v>
      </c>
      <c r="L595" s="94">
        <v>0</v>
      </c>
      <c r="M595" s="94">
        <v>937.65</v>
      </c>
      <c r="N595" s="95">
        <f t="shared" si="9"/>
        <v>18166.650000000001</v>
      </c>
    </row>
    <row r="596" spans="1:14" s="79" customFormat="1" ht="12" x14ac:dyDescent="0.2">
      <c r="A596" s="89">
        <v>481</v>
      </c>
      <c r="B596" s="89">
        <v>481035044</v>
      </c>
      <c r="C596" s="90" t="s">
        <v>533</v>
      </c>
      <c r="D596" s="89">
        <v>35</v>
      </c>
      <c r="E596" s="90" t="s">
        <v>67</v>
      </c>
      <c r="F596" s="89">
        <v>44</v>
      </c>
      <c r="G596" s="90" t="s">
        <v>76</v>
      </c>
      <c r="H596" s="91">
        <v>9.09</v>
      </c>
      <c r="I596" s="92"/>
      <c r="J596" s="93">
        <v>13811</v>
      </c>
      <c r="K596" s="94">
        <v>0</v>
      </c>
      <c r="L596" s="94">
        <v>0</v>
      </c>
      <c r="M596" s="94">
        <v>937.65</v>
      </c>
      <c r="N596" s="95">
        <f t="shared" si="9"/>
        <v>14748.65</v>
      </c>
    </row>
    <row r="597" spans="1:14" s="79" customFormat="1" ht="12" x14ac:dyDescent="0.2">
      <c r="A597" s="89">
        <v>481</v>
      </c>
      <c r="B597" s="89">
        <v>481035050</v>
      </c>
      <c r="C597" s="90" t="s">
        <v>533</v>
      </c>
      <c r="D597" s="89">
        <v>35</v>
      </c>
      <c r="E597" s="90" t="s">
        <v>67</v>
      </c>
      <c r="F597" s="89">
        <v>50</v>
      </c>
      <c r="G597" s="90" t="s">
        <v>82</v>
      </c>
      <c r="H597" s="91">
        <v>2</v>
      </c>
      <c r="I597" s="92"/>
      <c r="J597" s="93">
        <v>12189</v>
      </c>
      <c r="K597" s="94">
        <v>5101</v>
      </c>
      <c r="L597" s="94">
        <v>0</v>
      </c>
      <c r="M597" s="94">
        <v>937.65</v>
      </c>
      <c r="N597" s="95">
        <f t="shared" si="9"/>
        <v>18227.650000000001</v>
      </c>
    </row>
    <row r="598" spans="1:14" s="79" customFormat="1" ht="12" x14ac:dyDescent="0.2">
      <c r="A598" s="89">
        <v>481</v>
      </c>
      <c r="B598" s="89">
        <v>481035073</v>
      </c>
      <c r="C598" s="90" t="s">
        <v>533</v>
      </c>
      <c r="D598" s="89">
        <v>35</v>
      </c>
      <c r="E598" s="90" t="s">
        <v>67</v>
      </c>
      <c r="F598" s="89">
        <v>73</v>
      </c>
      <c r="G598" s="90" t="s">
        <v>105</v>
      </c>
      <c r="H598" s="91">
        <v>3</v>
      </c>
      <c r="I598" s="92"/>
      <c r="J598" s="93">
        <v>11349</v>
      </c>
      <c r="K598" s="94">
        <v>7414</v>
      </c>
      <c r="L598" s="94">
        <v>0</v>
      </c>
      <c r="M598" s="94">
        <v>937.65</v>
      </c>
      <c r="N598" s="95">
        <f t="shared" si="9"/>
        <v>19700.650000000001</v>
      </c>
    </row>
    <row r="599" spans="1:14" s="79" customFormat="1" ht="12" x14ac:dyDescent="0.2">
      <c r="A599" s="89">
        <v>481</v>
      </c>
      <c r="B599" s="89">
        <v>481035189</v>
      </c>
      <c r="C599" s="90" t="s">
        <v>533</v>
      </c>
      <c r="D599" s="89">
        <v>35</v>
      </c>
      <c r="E599" s="90" t="s">
        <v>67</v>
      </c>
      <c r="F599" s="89">
        <v>189</v>
      </c>
      <c r="G599" s="90" t="s">
        <v>221</v>
      </c>
      <c r="H599" s="91">
        <v>1.63</v>
      </c>
      <c r="I599" s="92"/>
      <c r="J599" s="93">
        <v>6983</v>
      </c>
      <c r="K599" s="94">
        <v>2590</v>
      </c>
      <c r="L599" s="94">
        <v>0</v>
      </c>
      <c r="M599" s="94">
        <v>937.65</v>
      </c>
      <c r="N599" s="95">
        <f t="shared" si="9"/>
        <v>10510.65</v>
      </c>
    </row>
    <row r="600" spans="1:14" s="79" customFormat="1" ht="12" x14ac:dyDescent="0.2">
      <c r="A600" s="89">
        <v>481</v>
      </c>
      <c r="B600" s="89">
        <v>481035212</v>
      </c>
      <c r="C600" s="90" t="s">
        <v>533</v>
      </c>
      <c r="D600" s="89">
        <v>35</v>
      </c>
      <c r="E600" s="90" t="s">
        <v>67</v>
      </c>
      <c r="F600" s="89">
        <v>212</v>
      </c>
      <c r="G600" s="90" t="s">
        <v>244</v>
      </c>
      <c r="H600" s="91">
        <v>2</v>
      </c>
      <c r="I600" s="92"/>
      <c r="J600" s="93">
        <v>7008</v>
      </c>
      <c r="K600" s="94">
        <v>1751</v>
      </c>
      <c r="L600" s="94">
        <v>0</v>
      </c>
      <c r="M600" s="94">
        <v>937.65</v>
      </c>
      <c r="N600" s="95">
        <f t="shared" si="9"/>
        <v>9696.65</v>
      </c>
    </row>
    <row r="601" spans="1:14" s="79" customFormat="1" ht="12" x14ac:dyDescent="0.2">
      <c r="A601" s="89">
        <v>481</v>
      </c>
      <c r="B601" s="89">
        <v>481035218</v>
      </c>
      <c r="C601" s="90" t="s">
        <v>533</v>
      </c>
      <c r="D601" s="89">
        <v>35</v>
      </c>
      <c r="E601" s="90" t="s">
        <v>67</v>
      </c>
      <c r="F601" s="89">
        <v>218</v>
      </c>
      <c r="G601" s="90" t="s">
        <v>250</v>
      </c>
      <c r="H601" s="91">
        <v>1</v>
      </c>
      <c r="I601" s="92"/>
      <c r="J601" s="93">
        <v>10677.291788183042</v>
      </c>
      <c r="K601" s="94">
        <v>3818</v>
      </c>
      <c r="L601" s="94">
        <v>0</v>
      </c>
      <c r="M601" s="94">
        <v>937.65</v>
      </c>
      <c r="N601" s="95">
        <f t="shared" si="9"/>
        <v>15432.941788183041</v>
      </c>
    </row>
    <row r="602" spans="1:14" s="79" customFormat="1" ht="12" x14ac:dyDescent="0.2">
      <c r="A602" s="89">
        <v>481</v>
      </c>
      <c r="B602" s="89">
        <v>481035220</v>
      </c>
      <c r="C602" s="90" t="s">
        <v>533</v>
      </c>
      <c r="D602" s="89">
        <v>35</v>
      </c>
      <c r="E602" s="90" t="s">
        <v>67</v>
      </c>
      <c r="F602" s="89">
        <v>220</v>
      </c>
      <c r="G602" s="90" t="s">
        <v>252</v>
      </c>
      <c r="H602" s="91">
        <v>6</v>
      </c>
      <c r="I602" s="92"/>
      <c r="J602" s="93">
        <v>10560</v>
      </c>
      <c r="K602" s="94">
        <v>4527</v>
      </c>
      <c r="L602" s="94">
        <v>0</v>
      </c>
      <c r="M602" s="94">
        <v>937.65</v>
      </c>
      <c r="N602" s="95">
        <f t="shared" si="9"/>
        <v>16024.65</v>
      </c>
    </row>
    <row r="603" spans="1:14" s="79" customFormat="1" ht="12" x14ac:dyDescent="0.2">
      <c r="A603" s="89">
        <v>481</v>
      </c>
      <c r="B603" s="89">
        <v>481035243</v>
      </c>
      <c r="C603" s="90" t="s">
        <v>533</v>
      </c>
      <c r="D603" s="89">
        <v>35</v>
      </c>
      <c r="E603" s="90" t="s">
        <v>67</v>
      </c>
      <c r="F603" s="89">
        <v>243</v>
      </c>
      <c r="G603" s="90" t="s">
        <v>275</v>
      </c>
      <c r="H603" s="91">
        <v>3</v>
      </c>
      <c r="I603" s="92"/>
      <c r="J603" s="93">
        <v>14650</v>
      </c>
      <c r="K603" s="94">
        <v>3032</v>
      </c>
      <c r="L603" s="94">
        <v>0</v>
      </c>
      <c r="M603" s="94">
        <v>937.65</v>
      </c>
      <c r="N603" s="95">
        <f t="shared" si="9"/>
        <v>18619.650000000001</v>
      </c>
    </row>
    <row r="604" spans="1:14" s="79" customFormat="1" ht="12" x14ac:dyDescent="0.2">
      <c r="A604" s="89">
        <v>481</v>
      </c>
      <c r="B604" s="89">
        <v>481035244</v>
      </c>
      <c r="C604" s="90" t="s">
        <v>533</v>
      </c>
      <c r="D604" s="89">
        <v>35</v>
      </c>
      <c r="E604" s="90" t="s">
        <v>67</v>
      </c>
      <c r="F604" s="89">
        <v>244</v>
      </c>
      <c r="G604" s="90" t="s">
        <v>276</v>
      </c>
      <c r="H604" s="91">
        <v>16.41</v>
      </c>
      <c r="I604" s="92"/>
      <c r="J604" s="93">
        <v>12773</v>
      </c>
      <c r="K604" s="94">
        <v>4606</v>
      </c>
      <c r="L604" s="94">
        <v>0</v>
      </c>
      <c r="M604" s="94">
        <v>937.65</v>
      </c>
      <c r="N604" s="95">
        <f t="shared" si="9"/>
        <v>18316.650000000001</v>
      </c>
    </row>
    <row r="605" spans="1:14" s="79" customFormat="1" ht="12" x14ac:dyDescent="0.2">
      <c r="A605" s="89">
        <v>481</v>
      </c>
      <c r="B605" s="89">
        <v>481035251</v>
      </c>
      <c r="C605" s="90" t="s">
        <v>533</v>
      </c>
      <c r="D605" s="89">
        <v>35</v>
      </c>
      <c r="E605" s="90" t="s">
        <v>67</v>
      </c>
      <c r="F605" s="89">
        <v>251</v>
      </c>
      <c r="G605" s="90" t="s">
        <v>283</v>
      </c>
      <c r="H605" s="91">
        <v>1</v>
      </c>
      <c r="I605" s="92"/>
      <c r="J605" s="93">
        <v>12087.64868019136</v>
      </c>
      <c r="K605" s="94">
        <v>2778</v>
      </c>
      <c r="L605" s="94">
        <v>0</v>
      </c>
      <c r="M605" s="94">
        <v>937.65</v>
      </c>
      <c r="N605" s="95">
        <f t="shared" si="9"/>
        <v>15803.298680191359</v>
      </c>
    </row>
    <row r="606" spans="1:14" s="79" customFormat="1" ht="12" x14ac:dyDescent="0.2">
      <c r="A606" s="89">
        <v>481</v>
      </c>
      <c r="B606" s="89">
        <v>481035285</v>
      </c>
      <c r="C606" s="90" t="s">
        <v>533</v>
      </c>
      <c r="D606" s="89">
        <v>35</v>
      </c>
      <c r="E606" s="90" t="s">
        <v>67</v>
      </c>
      <c r="F606" s="89">
        <v>285</v>
      </c>
      <c r="G606" s="90" t="s">
        <v>317</v>
      </c>
      <c r="H606" s="91">
        <v>6</v>
      </c>
      <c r="I606" s="92"/>
      <c r="J606" s="93">
        <v>10027</v>
      </c>
      <c r="K606" s="94">
        <v>2841</v>
      </c>
      <c r="L606" s="94">
        <v>0</v>
      </c>
      <c r="M606" s="94">
        <v>937.65</v>
      </c>
      <c r="N606" s="95">
        <f t="shared" si="9"/>
        <v>13805.65</v>
      </c>
    </row>
    <row r="607" spans="1:14" s="79" customFormat="1" ht="12" x14ac:dyDescent="0.2">
      <c r="A607" s="89">
        <v>481</v>
      </c>
      <c r="B607" s="89">
        <v>481035307</v>
      </c>
      <c r="C607" s="90" t="s">
        <v>533</v>
      </c>
      <c r="D607" s="89">
        <v>35</v>
      </c>
      <c r="E607" s="90" t="s">
        <v>67</v>
      </c>
      <c r="F607" s="89">
        <v>307</v>
      </c>
      <c r="G607" s="90" t="s">
        <v>339</v>
      </c>
      <c r="H607" s="91">
        <v>1</v>
      </c>
      <c r="I607" s="92"/>
      <c r="J607" s="93">
        <v>9678</v>
      </c>
      <c r="K607" s="94">
        <v>4069</v>
      </c>
      <c r="L607" s="94">
        <v>0</v>
      </c>
      <c r="M607" s="94">
        <v>937.65</v>
      </c>
      <c r="N607" s="95">
        <f t="shared" si="9"/>
        <v>14684.65</v>
      </c>
    </row>
    <row r="608" spans="1:14" s="79" customFormat="1" ht="12" x14ac:dyDescent="0.2">
      <c r="A608" s="89">
        <v>481</v>
      </c>
      <c r="B608" s="89">
        <v>481035336</v>
      </c>
      <c r="C608" s="90" t="s">
        <v>533</v>
      </c>
      <c r="D608" s="89">
        <v>35</v>
      </c>
      <c r="E608" s="90" t="s">
        <v>67</v>
      </c>
      <c r="F608" s="89">
        <v>336</v>
      </c>
      <c r="G608" s="90" t="s">
        <v>368</v>
      </c>
      <c r="H608" s="91">
        <v>0.09</v>
      </c>
      <c r="I608" s="92"/>
      <c r="J608" s="93">
        <v>12033.357723379762</v>
      </c>
      <c r="K608" s="94">
        <v>2611</v>
      </c>
      <c r="L608" s="94">
        <v>0</v>
      </c>
      <c r="M608" s="94">
        <v>937.65</v>
      </c>
      <c r="N608" s="95">
        <f t="shared" si="9"/>
        <v>15582.007723379762</v>
      </c>
    </row>
    <row r="609" spans="1:14" s="79" customFormat="1" ht="12" x14ac:dyDescent="0.2">
      <c r="A609" s="89">
        <v>481</v>
      </c>
      <c r="B609" s="89">
        <v>481035625</v>
      </c>
      <c r="C609" s="90" t="s">
        <v>533</v>
      </c>
      <c r="D609" s="89">
        <v>35</v>
      </c>
      <c r="E609" s="90" t="s">
        <v>67</v>
      </c>
      <c r="F609" s="89">
        <v>625</v>
      </c>
      <c r="G609" s="90" t="s">
        <v>395</v>
      </c>
      <c r="H609" s="91">
        <v>1</v>
      </c>
      <c r="I609" s="92"/>
      <c r="J609" s="93">
        <v>10508.673207733596</v>
      </c>
      <c r="K609" s="94">
        <v>1519</v>
      </c>
      <c r="L609" s="94">
        <v>0</v>
      </c>
      <c r="M609" s="94">
        <v>937.65</v>
      </c>
      <c r="N609" s="95">
        <f t="shared" si="9"/>
        <v>12965.323207733596</v>
      </c>
    </row>
    <row r="610" spans="1:14" s="79" customFormat="1" ht="12" x14ac:dyDescent="0.2">
      <c r="A610" s="89">
        <v>482</v>
      </c>
      <c r="B610" s="89">
        <v>482204007</v>
      </c>
      <c r="C610" s="90" t="s">
        <v>534</v>
      </c>
      <c r="D610" s="89">
        <v>204</v>
      </c>
      <c r="E610" s="90" t="s">
        <v>236</v>
      </c>
      <c r="F610" s="89">
        <v>7</v>
      </c>
      <c r="G610" s="90" t="s">
        <v>39</v>
      </c>
      <c r="H610" s="91">
        <v>63.050000000000004</v>
      </c>
      <c r="I610" s="92"/>
      <c r="J610" s="93">
        <v>9379</v>
      </c>
      <c r="K610" s="94">
        <v>3911</v>
      </c>
      <c r="L610" s="94">
        <v>0</v>
      </c>
      <c r="M610" s="94">
        <v>937.65</v>
      </c>
      <c r="N610" s="95">
        <f t="shared" si="9"/>
        <v>14227.65</v>
      </c>
    </row>
    <row r="611" spans="1:14" s="79" customFormat="1" ht="12" x14ac:dyDescent="0.2">
      <c r="A611" s="89">
        <v>482</v>
      </c>
      <c r="B611" s="89">
        <v>482204030</v>
      </c>
      <c r="C611" s="90" t="s">
        <v>534</v>
      </c>
      <c r="D611" s="89">
        <v>204</v>
      </c>
      <c r="E611" s="90" t="s">
        <v>236</v>
      </c>
      <c r="F611" s="89">
        <v>30</v>
      </c>
      <c r="G611" s="90" t="s">
        <v>62</v>
      </c>
      <c r="H611" s="91">
        <v>0.99</v>
      </c>
      <c r="I611" s="92"/>
      <c r="J611" s="93">
        <v>11091.610376181779</v>
      </c>
      <c r="K611" s="94">
        <v>2953</v>
      </c>
      <c r="L611" s="94">
        <v>0</v>
      </c>
      <c r="M611" s="94">
        <v>937.65</v>
      </c>
      <c r="N611" s="95">
        <f t="shared" si="9"/>
        <v>14982.260376181779</v>
      </c>
    </row>
    <row r="612" spans="1:14" s="79" customFormat="1" ht="12" x14ac:dyDescent="0.2">
      <c r="A612" s="89">
        <v>482</v>
      </c>
      <c r="B612" s="89">
        <v>482204038</v>
      </c>
      <c r="C612" s="90" t="s">
        <v>534</v>
      </c>
      <c r="D612" s="89">
        <v>204</v>
      </c>
      <c r="E612" s="90" t="s">
        <v>236</v>
      </c>
      <c r="F612" s="89">
        <v>38</v>
      </c>
      <c r="G612" s="90" t="s">
        <v>70</v>
      </c>
      <c r="H612" s="91">
        <v>1</v>
      </c>
      <c r="I612" s="92"/>
      <c r="J612" s="93">
        <v>8785</v>
      </c>
      <c r="K612" s="94">
        <v>7169</v>
      </c>
      <c r="L612" s="94">
        <v>0</v>
      </c>
      <c r="M612" s="94">
        <v>937.65</v>
      </c>
      <c r="N612" s="95">
        <f t="shared" si="9"/>
        <v>16891.650000000001</v>
      </c>
    </row>
    <row r="613" spans="1:14" s="79" customFormat="1" ht="12" x14ac:dyDescent="0.2">
      <c r="A613" s="89">
        <v>482</v>
      </c>
      <c r="B613" s="89">
        <v>482204105</v>
      </c>
      <c r="C613" s="90" t="s">
        <v>534</v>
      </c>
      <c r="D613" s="89">
        <v>204</v>
      </c>
      <c r="E613" s="90" t="s">
        <v>236</v>
      </c>
      <c r="F613" s="89">
        <v>105</v>
      </c>
      <c r="G613" s="90" t="s">
        <v>137</v>
      </c>
      <c r="H613" s="91">
        <v>3</v>
      </c>
      <c r="I613" s="92"/>
      <c r="J613" s="93">
        <v>8954</v>
      </c>
      <c r="K613" s="94">
        <v>3451</v>
      </c>
      <c r="L613" s="94">
        <v>0</v>
      </c>
      <c r="M613" s="94">
        <v>937.65</v>
      </c>
      <c r="N613" s="95">
        <f t="shared" si="9"/>
        <v>13342.65</v>
      </c>
    </row>
    <row r="614" spans="1:14" s="79" customFormat="1" ht="12" x14ac:dyDescent="0.2">
      <c r="A614" s="89">
        <v>482</v>
      </c>
      <c r="B614" s="89">
        <v>482204128</v>
      </c>
      <c r="C614" s="90" t="s">
        <v>534</v>
      </c>
      <c r="D614" s="89">
        <v>204</v>
      </c>
      <c r="E614" s="90" t="s">
        <v>236</v>
      </c>
      <c r="F614" s="89">
        <v>128</v>
      </c>
      <c r="G614" s="90" t="s">
        <v>160</v>
      </c>
      <c r="H614" s="91">
        <v>1</v>
      </c>
      <c r="I614" s="92"/>
      <c r="J614" s="93">
        <v>12196.58468970729</v>
      </c>
      <c r="K614" s="94">
        <v>871</v>
      </c>
      <c r="L614" s="94">
        <v>0</v>
      </c>
      <c r="M614" s="94">
        <v>937.65</v>
      </c>
      <c r="N614" s="95">
        <f t="shared" si="9"/>
        <v>14005.234689707289</v>
      </c>
    </row>
    <row r="615" spans="1:14" s="79" customFormat="1" ht="12" x14ac:dyDescent="0.2">
      <c r="A615" s="89">
        <v>482</v>
      </c>
      <c r="B615" s="89">
        <v>482204204</v>
      </c>
      <c r="C615" s="90" t="s">
        <v>534</v>
      </c>
      <c r="D615" s="89">
        <v>204</v>
      </c>
      <c r="E615" s="90" t="s">
        <v>236</v>
      </c>
      <c r="F615" s="89">
        <v>204</v>
      </c>
      <c r="G615" s="90" t="s">
        <v>236</v>
      </c>
      <c r="H615" s="91">
        <v>145.66999999999999</v>
      </c>
      <c r="I615" s="92"/>
      <c r="J615" s="93">
        <v>9260</v>
      </c>
      <c r="K615" s="94">
        <v>5381</v>
      </c>
      <c r="L615" s="94">
        <v>0</v>
      </c>
      <c r="M615" s="94">
        <v>937.65</v>
      </c>
      <c r="N615" s="95">
        <f t="shared" si="9"/>
        <v>15578.65</v>
      </c>
    </row>
    <row r="616" spans="1:14" s="79" customFormat="1" ht="12" x14ac:dyDescent="0.2">
      <c r="A616" s="89">
        <v>482</v>
      </c>
      <c r="B616" s="89">
        <v>482204705</v>
      </c>
      <c r="C616" s="90" t="s">
        <v>534</v>
      </c>
      <c r="D616" s="89">
        <v>204</v>
      </c>
      <c r="E616" s="90" t="s">
        <v>236</v>
      </c>
      <c r="F616" s="89">
        <v>705</v>
      </c>
      <c r="G616" s="90" t="s">
        <v>418</v>
      </c>
      <c r="H616" s="91">
        <v>1</v>
      </c>
      <c r="I616" s="92"/>
      <c r="J616" s="93">
        <v>8785</v>
      </c>
      <c r="K616" s="94">
        <v>5092</v>
      </c>
      <c r="L616" s="94">
        <v>0</v>
      </c>
      <c r="M616" s="94">
        <v>937.65</v>
      </c>
      <c r="N616" s="95">
        <f t="shared" si="9"/>
        <v>14814.65</v>
      </c>
    </row>
    <row r="617" spans="1:14" s="79" customFormat="1" ht="12" x14ac:dyDescent="0.2">
      <c r="A617" s="89">
        <v>482</v>
      </c>
      <c r="B617" s="89">
        <v>482204745</v>
      </c>
      <c r="C617" s="90" t="s">
        <v>534</v>
      </c>
      <c r="D617" s="89">
        <v>204</v>
      </c>
      <c r="E617" s="90" t="s">
        <v>236</v>
      </c>
      <c r="F617" s="89">
        <v>745</v>
      </c>
      <c r="G617" s="90" t="s">
        <v>429</v>
      </c>
      <c r="H617" s="91">
        <v>31.39</v>
      </c>
      <c r="I617" s="92"/>
      <c r="J617" s="93">
        <v>9538</v>
      </c>
      <c r="K617" s="94">
        <v>4251</v>
      </c>
      <c r="L617" s="94">
        <v>0</v>
      </c>
      <c r="M617" s="94">
        <v>937.65</v>
      </c>
      <c r="N617" s="95">
        <f t="shared" si="9"/>
        <v>14726.65</v>
      </c>
    </row>
    <row r="618" spans="1:14" s="79" customFormat="1" ht="12" x14ac:dyDescent="0.2">
      <c r="A618" s="89">
        <v>482</v>
      </c>
      <c r="B618" s="89">
        <v>482204773</v>
      </c>
      <c r="C618" s="90" t="s">
        <v>534</v>
      </c>
      <c r="D618" s="89">
        <v>204</v>
      </c>
      <c r="E618" s="90" t="s">
        <v>236</v>
      </c>
      <c r="F618" s="89">
        <v>773</v>
      </c>
      <c r="G618" s="90" t="s">
        <v>439</v>
      </c>
      <c r="H618" s="91">
        <v>59.81</v>
      </c>
      <c r="I618" s="92"/>
      <c r="J618" s="93">
        <v>9766</v>
      </c>
      <c r="K618" s="94">
        <v>4918</v>
      </c>
      <c r="L618" s="94">
        <v>0</v>
      </c>
      <c r="M618" s="94">
        <v>937.65</v>
      </c>
      <c r="N618" s="95">
        <f t="shared" si="9"/>
        <v>15621.65</v>
      </c>
    </row>
    <row r="619" spans="1:14" s="79" customFormat="1" ht="12" x14ac:dyDescent="0.2">
      <c r="A619" s="89">
        <v>483</v>
      </c>
      <c r="B619" s="89">
        <v>483239020</v>
      </c>
      <c r="C619" s="90" t="s">
        <v>535</v>
      </c>
      <c r="D619" s="89">
        <v>239</v>
      </c>
      <c r="E619" s="90" t="s">
        <v>271</v>
      </c>
      <c r="F619" s="89">
        <v>20</v>
      </c>
      <c r="G619" s="90" t="s">
        <v>52</v>
      </c>
      <c r="H619" s="91">
        <v>7.76</v>
      </c>
      <c r="I619" s="92"/>
      <c r="J619" s="93">
        <v>10123</v>
      </c>
      <c r="K619" s="94">
        <v>2810</v>
      </c>
      <c r="L619" s="94">
        <v>0</v>
      </c>
      <c r="M619" s="94">
        <v>937.65</v>
      </c>
      <c r="N619" s="95">
        <f t="shared" si="9"/>
        <v>13870.65</v>
      </c>
    </row>
    <row r="620" spans="1:14" s="79" customFormat="1" ht="12" x14ac:dyDescent="0.2">
      <c r="A620" s="89">
        <v>483</v>
      </c>
      <c r="B620" s="89">
        <v>483239036</v>
      </c>
      <c r="C620" s="90" t="s">
        <v>535</v>
      </c>
      <c r="D620" s="89">
        <v>239</v>
      </c>
      <c r="E620" s="90" t="s">
        <v>271</v>
      </c>
      <c r="F620" s="89">
        <v>36</v>
      </c>
      <c r="G620" s="90" t="s">
        <v>68</v>
      </c>
      <c r="H620" s="91">
        <v>23.340000000000003</v>
      </c>
      <c r="I620" s="92"/>
      <c r="J620" s="93">
        <v>10227</v>
      </c>
      <c r="K620" s="94">
        <v>3343</v>
      </c>
      <c r="L620" s="94">
        <v>0</v>
      </c>
      <c r="M620" s="94">
        <v>937.65</v>
      </c>
      <c r="N620" s="95">
        <f t="shared" si="9"/>
        <v>14507.65</v>
      </c>
    </row>
    <row r="621" spans="1:14" s="79" customFormat="1" ht="12" x14ac:dyDescent="0.2">
      <c r="A621" s="89">
        <v>483</v>
      </c>
      <c r="B621" s="89">
        <v>483239040</v>
      </c>
      <c r="C621" s="90" t="s">
        <v>535</v>
      </c>
      <c r="D621" s="89">
        <v>239</v>
      </c>
      <c r="E621" s="90" t="s">
        <v>271</v>
      </c>
      <c r="F621" s="89">
        <v>40</v>
      </c>
      <c r="G621" s="90" t="s">
        <v>72</v>
      </c>
      <c r="H621" s="91">
        <v>0.5</v>
      </c>
      <c r="I621" s="92"/>
      <c r="J621" s="93">
        <v>11093.29775429089</v>
      </c>
      <c r="K621" s="94">
        <v>2878</v>
      </c>
      <c r="L621" s="94">
        <v>0</v>
      </c>
      <c r="M621" s="94">
        <v>937.65</v>
      </c>
      <c r="N621" s="95">
        <f t="shared" si="9"/>
        <v>14908.94775429089</v>
      </c>
    </row>
    <row r="622" spans="1:14" s="79" customFormat="1" ht="12" x14ac:dyDescent="0.2">
      <c r="A622" s="89">
        <v>483</v>
      </c>
      <c r="B622" s="89">
        <v>483239044</v>
      </c>
      <c r="C622" s="90" t="s">
        <v>535</v>
      </c>
      <c r="D622" s="89">
        <v>239</v>
      </c>
      <c r="E622" s="90" t="s">
        <v>271</v>
      </c>
      <c r="F622" s="89">
        <v>44</v>
      </c>
      <c r="G622" s="90" t="s">
        <v>76</v>
      </c>
      <c r="H622" s="91">
        <v>0.5</v>
      </c>
      <c r="I622" s="92"/>
      <c r="J622" s="93">
        <v>13120.546869664635</v>
      </c>
      <c r="K622" s="94">
        <v>0</v>
      </c>
      <c r="L622" s="94">
        <v>0</v>
      </c>
      <c r="M622" s="94">
        <v>937.65</v>
      </c>
      <c r="N622" s="95">
        <f t="shared" si="9"/>
        <v>14058.196869664635</v>
      </c>
    </row>
    <row r="623" spans="1:14" s="79" customFormat="1" ht="12" x14ac:dyDescent="0.2">
      <c r="A623" s="89">
        <v>483</v>
      </c>
      <c r="B623" s="89">
        <v>483239052</v>
      </c>
      <c r="C623" s="90" t="s">
        <v>535</v>
      </c>
      <c r="D623" s="89">
        <v>239</v>
      </c>
      <c r="E623" s="90" t="s">
        <v>271</v>
      </c>
      <c r="F623" s="89">
        <v>52</v>
      </c>
      <c r="G623" s="90" t="s">
        <v>84</v>
      </c>
      <c r="H623" s="91">
        <v>35.110000000000007</v>
      </c>
      <c r="I623" s="92"/>
      <c r="J623" s="93">
        <v>10218</v>
      </c>
      <c r="K623" s="94">
        <v>3266</v>
      </c>
      <c r="L623" s="94">
        <v>0</v>
      </c>
      <c r="M623" s="94">
        <v>937.65</v>
      </c>
      <c r="N623" s="95">
        <f t="shared" si="9"/>
        <v>14421.65</v>
      </c>
    </row>
    <row r="624" spans="1:14" s="79" customFormat="1" ht="12" x14ac:dyDescent="0.2">
      <c r="A624" s="89">
        <v>483</v>
      </c>
      <c r="B624" s="89">
        <v>483239082</v>
      </c>
      <c r="C624" s="90" t="s">
        <v>535</v>
      </c>
      <c r="D624" s="89">
        <v>239</v>
      </c>
      <c r="E624" s="90" t="s">
        <v>271</v>
      </c>
      <c r="F624" s="89">
        <v>82</v>
      </c>
      <c r="G624" s="90" t="s">
        <v>114</v>
      </c>
      <c r="H624" s="91">
        <v>6.96</v>
      </c>
      <c r="I624" s="92"/>
      <c r="J624" s="93">
        <v>10674</v>
      </c>
      <c r="K624" s="94">
        <v>4188</v>
      </c>
      <c r="L624" s="94">
        <v>0</v>
      </c>
      <c r="M624" s="94">
        <v>937.65</v>
      </c>
      <c r="N624" s="95">
        <f t="shared" si="9"/>
        <v>15799.65</v>
      </c>
    </row>
    <row r="625" spans="1:14" s="79" customFormat="1" ht="12" x14ac:dyDescent="0.2">
      <c r="A625" s="89">
        <v>483</v>
      </c>
      <c r="B625" s="89">
        <v>483239083</v>
      </c>
      <c r="C625" s="90" t="s">
        <v>535</v>
      </c>
      <c r="D625" s="89">
        <v>239</v>
      </c>
      <c r="E625" s="90" t="s">
        <v>271</v>
      </c>
      <c r="F625" s="89">
        <v>83</v>
      </c>
      <c r="G625" s="90" t="s">
        <v>115</v>
      </c>
      <c r="H625" s="91">
        <v>1</v>
      </c>
      <c r="I625" s="92"/>
      <c r="J625" s="93">
        <v>10663.031898635332</v>
      </c>
      <c r="K625" s="94">
        <v>1792</v>
      </c>
      <c r="L625" s="94">
        <v>0</v>
      </c>
      <c r="M625" s="94">
        <v>937.65</v>
      </c>
      <c r="N625" s="95">
        <f t="shared" si="9"/>
        <v>13392.681898635332</v>
      </c>
    </row>
    <row r="626" spans="1:14" s="79" customFormat="1" ht="12" x14ac:dyDescent="0.2">
      <c r="A626" s="89">
        <v>483</v>
      </c>
      <c r="B626" s="89">
        <v>483239096</v>
      </c>
      <c r="C626" s="90" t="s">
        <v>535</v>
      </c>
      <c r="D626" s="89">
        <v>239</v>
      </c>
      <c r="E626" s="90" t="s">
        <v>271</v>
      </c>
      <c r="F626" s="89">
        <v>96</v>
      </c>
      <c r="G626" s="90" t="s">
        <v>128</v>
      </c>
      <c r="H626" s="91">
        <v>1.21</v>
      </c>
      <c r="I626" s="92"/>
      <c r="J626" s="93">
        <v>11494.50871795174</v>
      </c>
      <c r="K626" s="94">
        <v>6257</v>
      </c>
      <c r="L626" s="94">
        <v>0</v>
      </c>
      <c r="M626" s="94">
        <v>937.65</v>
      </c>
      <c r="N626" s="95">
        <f t="shared" si="9"/>
        <v>18689.158717951741</v>
      </c>
    </row>
    <row r="627" spans="1:14" s="79" customFormat="1" ht="12" x14ac:dyDescent="0.2">
      <c r="A627" s="89">
        <v>483</v>
      </c>
      <c r="B627" s="89">
        <v>483239118</v>
      </c>
      <c r="C627" s="90" t="s">
        <v>535</v>
      </c>
      <c r="D627" s="89">
        <v>239</v>
      </c>
      <c r="E627" s="90" t="s">
        <v>271</v>
      </c>
      <c r="F627" s="89">
        <v>118</v>
      </c>
      <c r="G627" s="90" t="s">
        <v>150</v>
      </c>
      <c r="H627" s="91">
        <v>2</v>
      </c>
      <c r="I627" s="92"/>
      <c r="J627" s="93">
        <v>9275</v>
      </c>
      <c r="K627" s="94">
        <v>1942</v>
      </c>
      <c r="L627" s="94">
        <v>0</v>
      </c>
      <c r="M627" s="94">
        <v>937.65</v>
      </c>
      <c r="N627" s="95">
        <f t="shared" si="9"/>
        <v>12154.65</v>
      </c>
    </row>
    <row r="628" spans="1:14" s="79" customFormat="1" ht="12" x14ac:dyDescent="0.2">
      <c r="A628" s="89">
        <v>483</v>
      </c>
      <c r="B628" s="89">
        <v>483239145</v>
      </c>
      <c r="C628" s="90" t="s">
        <v>535</v>
      </c>
      <c r="D628" s="89">
        <v>239</v>
      </c>
      <c r="E628" s="90" t="s">
        <v>271</v>
      </c>
      <c r="F628" s="89">
        <v>145</v>
      </c>
      <c r="G628" s="90" t="s">
        <v>177</v>
      </c>
      <c r="H628" s="91">
        <v>12</v>
      </c>
      <c r="I628" s="92"/>
      <c r="J628" s="93">
        <v>9322</v>
      </c>
      <c r="K628" s="94">
        <v>2464</v>
      </c>
      <c r="L628" s="94">
        <v>0</v>
      </c>
      <c r="M628" s="94">
        <v>937.65</v>
      </c>
      <c r="N628" s="95">
        <f t="shared" si="9"/>
        <v>12723.65</v>
      </c>
    </row>
    <row r="629" spans="1:14" s="79" customFormat="1" ht="12" x14ac:dyDescent="0.2">
      <c r="A629" s="89">
        <v>483</v>
      </c>
      <c r="B629" s="89">
        <v>483239171</v>
      </c>
      <c r="C629" s="90" t="s">
        <v>535</v>
      </c>
      <c r="D629" s="89">
        <v>239</v>
      </c>
      <c r="E629" s="90" t="s">
        <v>271</v>
      </c>
      <c r="F629" s="89">
        <v>171</v>
      </c>
      <c r="G629" s="90" t="s">
        <v>203</v>
      </c>
      <c r="H629" s="91">
        <v>9.32</v>
      </c>
      <c r="I629" s="92"/>
      <c r="J629" s="93">
        <v>10792</v>
      </c>
      <c r="K629" s="94">
        <v>2837</v>
      </c>
      <c r="L629" s="94">
        <v>0</v>
      </c>
      <c r="M629" s="94">
        <v>937.65</v>
      </c>
      <c r="N629" s="95">
        <f t="shared" si="9"/>
        <v>14566.65</v>
      </c>
    </row>
    <row r="630" spans="1:14" s="79" customFormat="1" ht="12" x14ac:dyDescent="0.2">
      <c r="A630" s="89">
        <v>483</v>
      </c>
      <c r="B630" s="89">
        <v>483239172</v>
      </c>
      <c r="C630" s="90" t="s">
        <v>535</v>
      </c>
      <c r="D630" s="89">
        <v>239</v>
      </c>
      <c r="E630" s="90" t="s">
        <v>271</v>
      </c>
      <c r="F630" s="89">
        <v>172</v>
      </c>
      <c r="G630" s="90" t="s">
        <v>204</v>
      </c>
      <c r="H630" s="91">
        <v>3</v>
      </c>
      <c r="I630" s="92"/>
      <c r="J630" s="93">
        <v>9041</v>
      </c>
      <c r="K630" s="94">
        <v>5367</v>
      </c>
      <c r="L630" s="94">
        <v>0</v>
      </c>
      <c r="M630" s="94">
        <v>937.65</v>
      </c>
      <c r="N630" s="95">
        <f t="shared" si="9"/>
        <v>15345.65</v>
      </c>
    </row>
    <row r="631" spans="1:14" s="79" customFormat="1" ht="12" x14ac:dyDescent="0.2">
      <c r="A631" s="89">
        <v>483</v>
      </c>
      <c r="B631" s="89">
        <v>483239173</v>
      </c>
      <c r="C631" s="90" t="s">
        <v>535</v>
      </c>
      <c r="D631" s="89">
        <v>239</v>
      </c>
      <c r="E631" s="90" t="s">
        <v>271</v>
      </c>
      <c r="F631" s="89">
        <v>173</v>
      </c>
      <c r="G631" s="90" t="s">
        <v>205</v>
      </c>
      <c r="H631" s="91">
        <v>1</v>
      </c>
      <c r="I631" s="92"/>
      <c r="J631" s="93">
        <v>14129</v>
      </c>
      <c r="K631" s="94">
        <v>12612</v>
      </c>
      <c r="L631" s="94">
        <v>0</v>
      </c>
      <c r="M631" s="94">
        <v>937.65</v>
      </c>
      <c r="N631" s="95">
        <f t="shared" si="9"/>
        <v>27678.65</v>
      </c>
    </row>
    <row r="632" spans="1:14" s="79" customFormat="1" ht="12" x14ac:dyDescent="0.2">
      <c r="A632" s="89">
        <v>483</v>
      </c>
      <c r="B632" s="89">
        <v>483239182</v>
      </c>
      <c r="C632" s="90" t="s">
        <v>535</v>
      </c>
      <c r="D632" s="89">
        <v>239</v>
      </c>
      <c r="E632" s="90" t="s">
        <v>271</v>
      </c>
      <c r="F632" s="89">
        <v>182</v>
      </c>
      <c r="G632" s="90" t="s">
        <v>214</v>
      </c>
      <c r="H632" s="91">
        <v>32.51</v>
      </c>
      <c r="I632" s="92"/>
      <c r="J632" s="93">
        <v>10241</v>
      </c>
      <c r="K632" s="94">
        <v>2087</v>
      </c>
      <c r="L632" s="94">
        <v>0</v>
      </c>
      <c r="M632" s="94">
        <v>937.65</v>
      </c>
      <c r="N632" s="95">
        <f t="shared" si="9"/>
        <v>13265.65</v>
      </c>
    </row>
    <row r="633" spans="1:14" s="79" customFormat="1" ht="12" x14ac:dyDescent="0.2">
      <c r="A633" s="89">
        <v>483</v>
      </c>
      <c r="B633" s="89">
        <v>483239231</v>
      </c>
      <c r="C633" s="90" t="s">
        <v>535</v>
      </c>
      <c r="D633" s="89">
        <v>239</v>
      </c>
      <c r="E633" s="90" t="s">
        <v>271</v>
      </c>
      <c r="F633" s="89">
        <v>231</v>
      </c>
      <c r="G633" s="90" t="s">
        <v>263</v>
      </c>
      <c r="H633" s="91">
        <v>14.46</v>
      </c>
      <c r="I633" s="92"/>
      <c r="J633" s="93">
        <v>10937</v>
      </c>
      <c r="K633" s="94">
        <v>2604</v>
      </c>
      <c r="L633" s="94">
        <v>0</v>
      </c>
      <c r="M633" s="94">
        <v>937.65</v>
      </c>
      <c r="N633" s="95">
        <f t="shared" si="9"/>
        <v>14478.65</v>
      </c>
    </row>
    <row r="634" spans="1:14" s="79" customFormat="1" ht="12" x14ac:dyDescent="0.2">
      <c r="A634" s="89">
        <v>483</v>
      </c>
      <c r="B634" s="89">
        <v>483239239</v>
      </c>
      <c r="C634" s="90" t="s">
        <v>535</v>
      </c>
      <c r="D634" s="89">
        <v>239</v>
      </c>
      <c r="E634" s="90" t="s">
        <v>271</v>
      </c>
      <c r="F634" s="89">
        <v>239</v>
      </c>
      <c r="G634" s="90" t="s">
        <v>271</v>
      </c>
      <c r="H634" s="91">
        <v>371.24</v>
      </c>
      <c r="I634" s="92"/>
      <c r="J634" s="93">
        <v>10315</v>
      </c>
      <c r="K634" s="94">
        <v>3875</v>
      </c>
      <c r="L634" s="94">
        <v>0</v>
      </c>
      <c r="M634" s="94">
        <v>937.65</v>
      </c>
      <c r="N634" s="95">
        <f t="shared" si="9"/>
        <v>15127.65</v>
      </c>
    </row>
    <row r="635" spans="1:14" s="79" customFormat="1" ht="12" x14ac:dyDescent="0.2">
      <c r="A635" s="89">
        <v>483</v>
      </c>
      <c r="B635" s="89">
        <v>483239244</v>
      </c>
      <c r="C635" s="90" t="s">
        <v>535</v>
      </c>
      <c r="D635" s="89">
        <v>239</v>
      </c>
      <c r="E635" s="90" t="s">
        <v>271</v>
      </c>
      <c r="F635" s="89">
        <v>244</v>
      </c>
      <c r="G635" s="90" t="s">
        <v>276</v>
      </c>
      <c r="H635" s="91">
        <v>0.5</v>
      </c>
      <c r="I635" s="92"/>
      <c r="J635" s="93">
        <v>12517.586445965193</v>
      </c>
      <c r="K635" s="94">
        <v>4514</v>
      </c>
      <c r="L635" s="94">
        <v>0</v>
      </c>
      <c r="M635" s="94">
        <v>937.65</v>
      </c>
      <c r="N635" s="95">
        <f t="shared" si="9"/>
        <v>17969.236445965194</v>
      </c>
    </row>
    <row r="636" spans="1:14" s="79" customFormat="1" ht="12" x14ac:dyDescent="0.2">
      <c r="A636" s="89">
        <v>483</v>
      </c>
      <c r="B636" s="89">
        <v>483239261</v>
      </c>
      <c r="C636" s="90" t="s">
        <v>535</v>
      </c>
      <c r="D636" s="89">
        <v>239</v>
      </c>
      <c r="E636" s="90" t="s">
        <v>271</v>
      </c>
      <c r="F636" s="89">
        <v>261</v>
      </c>
      <c r="G636" s="90" t="s">
        <v>293</v>
      </c>
      <c r="H636" s="91">
        <v>8</v>
      </c>
      <c r="I636" s="92"/>
      <c r="J636" s="93">
        <v>11126</v>
      </c>
      <c r="K636" s="94">
        <v>7056</v>
      </c>
      <c r="L636" s="94">
        <v>0</v>
      </c>
      <c r="M636" s="94">
        <v>937.65</v>
      </c>
      <c r="N636" s="95">
        <f t="shared" si="9"/>
        <v>19119.650000000001</v>
      </c>
    </row>
    <row r="637" spans="1:14" s="79" customFormat="1" ht="12" x14ac:dyDescent="0.2">
      <c r="A637" s="89">
        <v>483</v>
      </c>
      <c r="B637" s="89">
        <v>483239264</v>
      </c>
      <c r="C637" s="90" t="s">
        <v>535</v>
      </c>
      <c r="D637" s="89">
        <v>239</v>
      </c>
      <c r="E637" s="90" t="s">
        <v>271</v>
      </c>
      <c r="F637" s="89">
        <v>264</v>
      </c>
      <c r="G637" s="90" t="s">
        <v>296</v>
      </c>
      <c r="H637" s="91">
        <v>0.5</v>
      </c>
      <c r="I637" s="92"/>
      <c r="J637" s="93">
        <v>10583.570450529871</v>
      </c>
      <c r="K637" s="94">
        <v>4266</v>
      </c>
      <c r="L637" s="94">
        <v>0</v>
      </c>
      <c r="M637" s="94">
        <v>937.65</v>
      </c>
      <c r="N637" s="95">
        <f t="shared" si="9"/>
        <v>15787.220450529871</v>
      </c>
    </row>
    <row r="638" spans="1:14" s="79" customFormat="1" ht="12" x14ac:dyDescent="0.2">
      <c r="A638" s="89">
        <v>483</v>
      </c>
      <c r="B638" s="89">
        <v>483239310</v>
      </c>
      <c r="C638" s="90" t="s">
        <v>535</v>
      </c>
      <c r="D638" s="89">
        <v>239</v>
      </c>
      <c r="E638" s="90" t="s">
        <v>271</v>
      </c>
      <c r="F638" s="89">
        <v>310</v>
      </c>
      <c r="G638" s="90" t="s">
        <v>342</v>
      </c>
      <c r="H638" s="91">
        <v>59.739999999999995</v>
      </c>
      <c r="I638" s="92"/>
      <c r="J638" s="93">
        <v>11561</v>
      </c>
      <c r="K638" s="94">
        <v>1196</v>
      </c>
      <c r="L638" s="94">
        <v>0</v>
      </c>
      <c r="M638" s="94">
        <v>937.65</v>
      </c>
      <c r="N638" s="95">
        <f t="shared" si="9"/>
        <v>13694.65</v>
      </c>
    </row>
    <row r="639" spans="1:14" s="79" customFormat="1" ht="12" x14ac:dyDescent="0.2">
      <c r="A639" s="89">
        <v>483</v>
      </c>
      <c r="B639" s="89">
        <v>483239336</v>
      </c>
      <c r="C639" s="90" t="s">
        <v>535</v>
      </c>
      <c r="D639" s="89">
        <v>239</v>
      </c>
      <c r="E639" s="90" t="s">
        <v>271</v>
      </c>
      <c r="F639" s="89">
        <v>336</v>
      </c>
      <c r="G639" s="90" t="s">
        <v>368</v>
      </c>
      <c r="H639" s="91">
        <v>2</v>
      </c>
      <c r="I639" s="92"/>
      <c r="J639" s="93">
        <v>12033.357723379762</v>
      </c>
      <c r="K639" s="94">
        <v>2611</v>
      </c>
      <c r="L639" s="94">
        <v>0</v>
      </c>
      <c r="M639" s="94">
        <v>937.65</v>
      </c>
      <c r="N639" s="95">
        <f t="shared" si="9"/>
        <v>15582.007723379762</v>
      </c>
    </row>
    <row r="640" spans="1:14" s="79" customFormat="1" ht="12" x14ac:dyDescent="0.2">
      <c r="A640" s="89">
        <v>483</v>
      </c>
      <c r="B640" s="89">
        <v>483239625</v>
      </c>
      <c r="C640" s="90" t="s">
        <v>535</v>
      </c>
      <c r="D640" s="89">
        <v>239</v>
      </c>
      <c r="E640" s="90" t="s">
        <v>271</v>
      </c>
      <c r="F640" s="89">
        <v>625</v>
      </c>
      <c r="G640" s="90" t="s">
        <v>395</v>
      </c>
      <c r="H640" s="91">
        <v>1</v>
      </c>
      <c r="I640" s="92"/>
      <c r="J640" s="93">
        <v>10869</v>
      </c>
      <c r="K640" s="94">
        <v>1571</v>
      </c>
      <c r="L640" s="94">
        <v>0</v>
      </c>
      <c r="M640" s="94">
        <v>937.65</v>
      </c>
      <c r="N640" s="95">
        <f t="shared" si="9"/>
        <v>13377.65</v>
      </c>
    </row>
    <row r="641" spans="1:14" s="79" customFormat="1" ht="12" x14ac:dyDescent="0.2">
      <c r="A641" s="89">
        <v>483</v>
      </c>
      <c r="B641" s="89">
        <v>483239665</v>
      </c>
      <c r="C641" s="90" t="s">
        <v>535</v>
      </c>
      <c r="D641" s="89">
        <v>239</v>
      </c>
      <c r="E641" s="90" t="s">
        <v>271</v>
      </c>
      <c r="F641" s="89">
        <v>665</v>
      </c>
      <c r="G641" s="90" t="s">
        <v>405</v>
      </c>
      <c r="H641" s="91">
        <v>9</v>
      </c>
      <c r="I641" s="92"/>
      <c r="J641" s="93">
        <v>12018</v>
      </c>
      <c r="K641" s="94">
        <v>2157</v>
      </c>
      <c r="L641" s="94">
        <v>0</v>
      </c>
      <c r="M641" s="94">
        <v>937.65</v>
      </c>
      <c r="N641" s="95">
        <f t="shared" si="9"/>
        <v>15112.65</v>
      </c>
    </row>
    <row r="642" spans="1:14" s="79" customFormat="1" ht="12" x14ac:dyDescent="0.2">
      <c r="A642" s="89">
        <v>483</v>
      </c>
      <c r="B642" s="89">
        <v>483239740</v>
      </c>
      <c r="C642" s="90" t="s">
        <v>535</v>
      </c>
      <c r="D642" s="89">
        <v>239</v>
      </c>
      <c r="E642" s="90" t="s">
        <v>271</v>
      </c>
      <c r="F642" s="89">
        <v>740</v>
      </c>
      <c r="G642" s="90" t="s">
        <v>428</v>
      </c>
      <c r="H642" s="91">
        <v>2.5</v>
      </c>
      <c r="I642" s="92"/>
      <c r="J642" s="93">
        <v>10819.667771984386</v>
      </c>
      <c r="K642" s="94">
        <v>4950</v>
      </c>
      <c r="L642" s="94">
        <v>0</v>
      </c>
      <c r="M642" s="94">
        <v>937.65</v>
      </c>
      <c r="N642" s="95">
        <f t="shared" si="9"/>
        <v>16707.317771984388</v>
      </c>
    </row>
    <row r="643" spans="1:14" s="79" customFormat="1" ht="12" x14ac:dyDescent="0.2">
      <c r="A643" s="89">
        <v>483</v>
      </c>
      <c r="B643" s="89">
        <v>483239760</v>
      </c>
      <c r="C643" s="90" t="s">
        <v>535</v>
      </c>
      <c r="D643" s="89">
        <v>239</v>
      </c>
      <c r="E643" s="90" t="s">
        <v>271</v>
      </c>
      <c r="F643" s="89">
        <v>760</v>
      </c>
      <c r="G643" s="90" t="s">
        <v>433</v>
      </c>
      <c r="H643" s="91">
        <v>41.85</v>
      </c>
      <c r="I643" s="92"/>
      <c r="J643" s="93">
        <v>10991</v>
      </c>
      <c r="K643" s="94">
        <v>2507</v>
      </c>
      <c r="L643" s="94">
        <v>0</v>
      </c>
      <c r="M643" s="94">
        <v>937.65</v>
      </c>
      <c r="N643" s="95">
        <f t="shared" si="9"/>
        <v>14435.65</v>
      </c>
    </row>
    <row r="644" spans="1:14" s="79" customFormat="1" ht="12" x14ac:dyDescent="0.2">
      <c r="A644" s="89">
        <v>483</v>
      </c>
      <c r="B644" s="89">
        <v>483239780</v>
      </c>
      <c r="C644" s="90" t="s">
        <v>535</v>
      </c>
      <c r="D644" s="89">
        <v>239</v>
      </c>
      <c r="E644" s="90" t="s">
        <v>271</v>
      </c>
      <c r="F644" s="89">
        <v>780</v>
      </c>
      <c r="G644" s="90" t="s">
        <v>443</v>
      </c>
      <c r="H644" s="91">
        <v>0.28000000000000003</v>
      </c>
      <c r="I644" s="92"/>
      <c r="J644" s="93">
        <v>10752.450832366469</v>
      </c>
      <c r="K644" s="94">
        <v>2048</v>
      </c>
      <c r="L644" s="94">
        <v>0</v>
      </c>
      <c r="M644" s="94">
        <v>937.65</v>
      </c>
      <c r="N644" s="95">
        <f t="shared" si="9"/>
        <v>13738.100832366468</v>
      </c>
    </row>
    <row r="645" spans="1:14" s="79" customFormat="1" ht="12" x14ac:dyDescent="0.2">
      <c r="A645" s="89">
        <v>484</v>
      </c>
      <c r="B645" s="89">
        <v>484035018</v>
      </c>
      <c r="C645" s="90" t="s">
        <v>536</v>
      </c>
      <c r="D645" s="89">
        <v>35</v>
      </c>
      <c r="E645" s="90" t="s">
        <v>67</v>
      </c>
      <c r="F645" s="89">
        <v>18</v>
      </c>
      <c r="G645" s="90" t="s">
        <v>50</v>
      </c>
      <c r="H645" s="91">
        <v>1</v>
      </c>
      <c r="I645" s="92"/>
      <c r="J645" s="93">
        <v>11904</v>
      </c>
      <c r="K645" s="94">
        <v>7385</v>
      </c>
      <c r="L645" s="94">
        <v>0</v>
      </c>
      <c r="M645" s="94">
        <v>937.65</v>
      </c>
      <c r="N645" s="95">
        <f t="shared" si="9"/>
        <v>20226.650000000001</v>
      </c>
    </row>
    <row r="646" spans="1:14" s="79" customFormat="1" ht="12" x14ac:dyDescent="0.2">
      <c r="A646" s="89">
        <v>484</v>
      </c>
      <c r="B646" s="89">
        <v>484035035</v>
      </c>
      <c r="C646" s="90" t="s">
        <v>536</v>
      </c>
      <c r="D646" s="89">
        <v>35</v>
      </c>
      <c r="E646" s="90" t="s">
        <v>67</v>
      </c>
      <c r="F646" s="89">
        <v>35</v>
      </c>
      <c r="G646" s="90" t="s">
        <v>67</v>
      </c>
      <c r="H646" s="91">
        <v>1505.7500000000011</v>
      </c>
      <c r="I646" s="92"/>
      <c r="J646" s="93">
        <v>13906</v>
      </c>
      <c r="K646" s="94">
        <v>4741</v>
      </c>
      <c r="L646" s="94">
        <v>0</v>
      </c>
      <c r="M646" s="94">
        <v>937.65</v>
      </c>
      <c r="N646" s="95">
        <f t="shared" si="9"/>
        <v>19584.650000000001</v>
      </c>
    </row>
    <row r="647" spans="1:14" s="79" customFormat="1" ht="12" x14ac:dyDescent="0.2">
      <c r="A647" s="89">
        <v>484</v>
      </c>
      <c r="B647" s="89">
        <v>484035040</v>
      </c>
      <c r="C647" s="90" t="s">
        <v>536</v>
      </c>
      <c r="D647" s="89">
        <v>35</v>
      </c>
      <c r="E647" s="90" t="s">
        <v>67</v>
      </c>
      <c r="F647" s="89">
        <v>40</v>
      </c>
      <c r="G647" s="90" t="s">
        <v>72</v>
      </c>
      <c r="H647" s="91">
        <v>0.55000000000000004</v>
      </c>
      <c r="I647" s="92"/>
      <c r="J647" s="93">
        <v>16825</v>
      </c>
      <c r="K647" s="94">
        <v>4365</v>
      </c>
      <c r="L647" s="94">
        <v>0</v>
      </c>
      <c r="M647" s="94">
        <v>937.65</v>
      </c>
      <c r="N647" s="95">
        <f t="shared" si="9"/>
        <v>22127.65</v>
      </c>
    </row>
    <row r="648" spans="1:14" s="79" customFormat="1" ht="12" x14ac:dyDescent="0.2">
      <c r="A648" s="89">
        <v>484</v>
      </c>
      <c r="B648" s="89">
        <v>484035044</v>
      </c>
      <c r="C648" s="90" t="s">
        <v>536</v>
      </c>
      <c r="D648" s="89">
        <v>35</v>
      </c>
      <c r="E648" s="90" t="s">
        <v>67</v>
      </c>
      <c r="F648" s="89">
        <v>44</v>
      </c>
      <c r="G648" s="90" t="s">
        <v>76</v>
      </c>
      <c r="H648" s="91">
        <v>4.6899999999999995</v>
      </c>
      <c r="I648" s="92"/>
      <c r="J648" s="93">
        <v>10574</v>
      </c>
      <c r="K648" s="94">
        <v>0</v>
      </c>
      <c r="L648" s="94">
        <v>0</v>
      </c>
      <c r="M648" s="94">
        <v>937.65</v>
      </c>
      <c r="N648" s="95">
        <f t="shared" si="9"/>
        <v>11511.65</v>
      </c>
    </row>
    <row r="649" spans="1:14" s="79" customFormat="1" ht="12" x14ac:dyDescent="0.2">
      <c r="A649" s="89">
        <v>484</v>
      </c>
      <c r="B649" s="89">
        <v>484035049</v>
      </c>
      <c r="C649" s="90" t="s">
        <v>536</v>
      </c>
      <c r="D649" s="89">
        <v>35</v>
      </c>
      <c r="E649" s="90" t="s">
        <v>67</v>
      </c>
      <c r="F649" s="89">
        <v>49</v>
      </c>
      <c r="G649" s="90" t="s">
        <v>81</v>
      </c>
      <c r="H649" s="91">
        <v>1</v>
      </c>
      <c r="I649" s="92"/>
      <c r="J649" s="93">
        <v>12835.73758161946</v>
      </c>
      <c r="K649" s="94">
        <v>15278</v>
      </c>
      <c r="L649" s="94">
        <v>0</v>
      </c>
      <c r="M649" s="94">
        <v>937.65</v>
      </c>
      <c r="N649" s="95">
        <f t="shared" si="9"/>
        <v>29051.387581619463</v>
      </c>
    </row>
    <row r="650" spans="1:14" s="79" customFormat="1" ht="12" x14ac:dyDescent="0.2">
      <c r="A650" s="89">
        <v>484</v>
      </c>
      <c r="B650" s="89">
        <v>484035050</v>
      </c>
      <c r="C650" s="90" t="s">
        <v>536</v>
      </c>
      <c r="D650" s="89">
        <v>35</v>
      </c>
      <c r="E650" s="90" t="s">
        <v>67</v>
      </c>
      <c r="F650" s="89">
        <v>50</v>
      </c>
      <c r="G650" s="90" t="s">
        <v>82</v>
      </c>
      <c r="H650" s="91">
        <v>1</v>
      </c>
      <c r="I650" s="92"/>
      <c r="J650" s="93">
        <v>14283</v>
      </c>
      <c r="K650" s="94">
        <v>5977</v>
      </c>
      <c r="L650" s="94">
        <v>0</v>
      </c>
      <c r="M650" s="94">
        <v>937.65</v>
      </c>
      <c r="N650" s="95">
        <f t="shared" si="9"/>
        <v>21197.65</v>
      </c>
    </row>
    <row r="651" spans="1:14" s="79" customFormat="1" ht="12" x14ac:dyDescent="0.2">
      <c r="A651" s="89">
        <v>484</v>
      </c>
      <c r="B651" s="89">
        <v>484035057</v>
      </c>
      <c r="C651" s="90" t="s">
        <v>536</v>
      </c>
      <c r="D651" s="89">
        <v>35</v>
      </c>
      <c r="E651" s="90" t="s">
        <v>67</v>
      </c>
      <c r="F651" s="89">
        <v>57</v>
      </c>
      <c r="G651" s="90" t="s">
        <v>89</v>
      </c>
      <c r="H651" s="91">
        <v>1.9400000000000002</v>
      </c>
      <c r="I651" s="92"/>
      <c r="J651" s="93">
        <v>9361</v>
      </c>
      <c r="K651" s="94">
        <v>250</v>
      </c>
      <c r="L651" s="94">
        <v>0</v>
      </c>
      <c r="M651" s="94">
        <v>937.65</v>
      </c>
      <c r="N651" s="95">
        <f t="shared" ref="N651:N714" si="10">SUM(J651:M651)</f>
        <v>10548.65</v>
      </c>
    </row>
    <row r="652" spans="1:14" s="79" customFormat="1" ht="12" x14ac:dyDescent="0.2">
      <c r="A652" s="89">
        <v>484</v>
      </c>
      <c r="B652" s="89">
        <v>484035073</v>
      </c>
      <c r="C652" s="90" t="s">
        <v>536</v>
      </c>
      <c r="D652" s="89">
        <v>35</v>
      </c>
      <c r="E652" s="90" t="s">
        <v>67</v>
      </c>
      <c r="F652" s="89">
        <v>73</v>
      </c>
      <c r="G652" s="90" t="s">
        <v>105</v>
      </c>
      <c r="H652" s="91">
        <v>2.19</v>
      </c>
      <c r="I652" s="92"/>
      <c r="J652" s="93">
        <v>11312.126870607293</v>
      </c>
      <c r="K652" s="94">
        <v>7390</v>
      </c>
      <c r="L652" s="94">
        <v>0</v>
      </c>
      <c r="M652" s="94">
        <v>937.65</v>
      </c>
      <c r="N652" s="95">
        <f t="shared" si="10"/>
        <v>19639.776870607297</v>
      </c>
    </row>
    <row r="653" spans="1:14" s="79" customFormat="1" ht="12" x14ac:dyDescent="0.2">
      <c r="A653" s="89">
        <v>484</v>
      </c>
      <c r="B653" s="89">
        <v>484035093</v>
      </c>
      <c r="C653" s="90" t="s">
        <v>536</v>
      </c>
      <c r="D653" s="89">
        <v>35</v>
      </c>
      <c r="E653" s="90" t="s">
        <v>67</v>
      </c>
      <c r="F653" s="89">
        <v>93</v>
      </c>
      <c r="G653" s="90" t="s">
        <v>125</v>
      </c>
      <c r="H653" s="91">
        <v>0.26</v>
      </c>
      <c r="I653" s="92"/>
      <c r="J653" s="93">
        <v>9361</v>
      </c>
      <c r="K653" s="94">
        <v>319</v>
      </c>
      <c r="L653" s="94">
        <v>0</v>
      </c>
      <c r="M653" s="94">
        <v>937.65</v>
      </c>
      <c r="N653" s="95">
        <f t="shared" si="10"/>
        <v>10617.65</v>
      </c>
    </row>
    <row r="654" spans="1:14" s="79" customFormat="1" ht="12" x14ac:dyDescent="0.2">
      <c r="A654" s="89">
        <v>484</v>
      </c>
      <c r="B654" s="89">
        <v>484035097</v>
      </c>
      <c r="C654" s="90" t="s">
        <v>536</v>
      </c>
      <c r="D654" s="89">
        <v>35</v>
      </c>
      <c r="E654" s="90" t="s">
        <v>67</v>
      </c>
      <c r="F654" s="89">
        <v>97</v>
      </c>
      <c r="G654" s="90" t="s">
        <v>129</v>
      </c>
      <c r="H654" s="91">
        <v>1</v>
      </c>
      <c r="I654" s="92"/>
      <c r="J654" s="93">
        <v>12986.041569496731</v>
      </c>
      <c r="K654" s="94">
        <v>0</v>
      </c>
      <c r="L654" s="94">
        <v>0</v>
      </c>
      <c r="M654" s="94">
        <v>937.65</v>
      </c>
      <c r="N654" s="95">
        <f t="shared" si="10"/>
        <v>13923.69156949673</v>
      </c>
    </row>
    <row r="655" spans="1:14" s="79" customFormat="1" ht="12" x14ac:dyDescent="0.2">
      <c r="A655" s="89">
        <v>484</v>
      </c>
      <c r="B655" s="89">
        <v>484035133</v>
      </c>
      <c r="C655" s="90" t="s">
        <v>536</v>
      </c>
      <c r="D655" s="89">
        <v>35</v>
      </c>
      <c r="E655" s="90" t="s">
        <v>67</v>
      </c>
      <c r="F655" s="89">
        <v>133</v>
      </c>
      <c r="G655" s="90" t="s">
        <v>165</v>
      </c>
      <c r="H655" s="91">
        <v>0.94</v>
      </c>
      <c r="I655" s="92"/>
      <c r="J655" s="93">
        <v>11303</v>
      </c>
      <c r="K655" s="94">
        <v>2235</v>
      </c>
      <c r="L655" s="94">
        <v>0</v>
      </c>
      <c r="M655" s="94">
        <v>937.65</v>
      </c>
      <c r="N655" s="95">
        <f t="shared" si="10"/>
        <v>14475.65</v>
      </c>
    </row>
    <row r="656" spans="1:14" s="79" customFormat="1" ht="12" x14ac:dyDescent="0.2">
      <c r="A656" s="89">
        <v>484</v>
      </c>
      <c r="B656" s="89">
        <v>484035239</v>
      </c>
      <c r="C656" s="90" t="s">
        <v>536</v>
      </c>
      <c r="D656" s="89">
        <v>35</v>
      </c>
      <c r="E656" s="90" t="s">
        <v>67</v>
      </c>
      <c r="F656" s="89">
        <v>239</v>
      </c>
      <c r="G656" s="90" t="s">
        <v>271</v>
      </c>
      <c r="H656" s="91">
        <v>0.08</v>
      </c>
      <c r="I656" s="92"/>
      <c r="J656" s="93">
        <v>14650</v>
      </c>
      <c r="K656" s="94">
        <v>5503</v>
      </c>
      <c r="L656" s="94">
        <v>0</v>
      </c>
      <c r="M656" s="94">
        <v>937.65</v>
      </c>
      <c r="N656" s="95">
        <f t="shared" si="10"/>
        <v>21090.65</v>
      </c>
    </row>
    <row r="657" spans="1:14" s="79" customFormat="1" ht="12" x14ac:dyDescent="0.2">
      <c r="A657" s="89">
        <v>484</v>
      </c>
      <c r="B657" s="89">
        <v>484035243</v>
      </c>
      <c r="C657" s="90" t="s">
        <v>536</v>
      </c>
      <c r="D657" s="89">
        <v>35</v>
      </c>
      <c r="E657" s="90" t="s">
        <v>67</v>
      </c>
      <c r="F657" s="89">
        <v>243</v>
      </c>
      <c r="G657" s="90" t="s">
        <v>275</v>
      </c>
      <c r="H657" s="91">
        <v>3</v>
      </c>
      <c r="I657" s="92"/>
      <c r="J657" s="93">
        <v>13093</v>
      </c>
      <c r="K657" s="94">
        <v>2710</v>
      </c>
      <c r="L657" s="94">
        <v>0</v>
      </c>
      <c r="M657" s="94">
        <v>937.65</v>
      </c>
      <c r="N657" s="95">
        <f t="shared" si="10"/>
        <v>16740.650000000001</v>
      </c>
    </row>
    <row r="658" spans="1:14" s="79" customFormat="1" ht="12" x14ac:dyDescent="0.2">
      <c r="A658" s="89">
        <v>484</v>
      </c>
      <c r="B658" s="89">
        <v>484035244</v>
      </c>
      <c r="C658" s="90" t="s">
        <v>536</v>
      </c>
      <c r="D658" s="89">
        <v>35</v>
      </c>
      <c r="E658" s="90" t="s">
        <v>67</v>
      </c>
      <c r="F658" s="89">
        <v>244</v>
      </c>
      <c r="G658" s="90" t="s">
        <v>276</v>
      </c>
      <c r="H658" s="91">
        <v>7.8</v>
      </c>
      <c r="I658" s="92"/>
      <c r="J658" s="93">
        <v>13275</v>
      </c>
      <c r="K658" s="94">
        <v>4787</v>
      </c>
      <c r="L658" s="94">
        <v>0</v>
      </c>
      <c r="M658" s="94">
        <v>937.65</v>
      </c>
      <c r="N658" s="95">
        <f t="shared" si="10"/>
        <v>18999.650000000001</v>
      </c>
    </row>
    <row r="659" spans="1:14" s="79" customFormat="1" ht="12" x14ac:dyDescent="0.2">
      <c r="A659" s="89">
        <v>484</v>
      </c>
      <c r="B659" s="89">
        <v>484035248</v>
      </c>
      <c r="C659" s="90" t="s">
        <v>536</v>
      </c>
      <c r="D659" s="89">
        <v>35</v>
      </c>
      <c r="E659" s="90" t="s">
        <v>67</v>
      </c>
      <c r="F659" s="89">
        <v>248</v>
      </c>
      <c r="G659" s="90" t="s">
        <v>280</v>
      </c>
      <c r="H659" s="91">
        <v>0.12</v>
      </c>
      <c r="I659" s="92"/>
      <c r="J659" s="93">
        <v>13080.948125085341</v>
      </c>
      <c r="K659" s="94">
        <v>750</v>
      </c>
      <c r="L659" s="94">
        <v>0</v>
      </c>
      <c r="M659" s="94">
        <v>937.65</v>
      </c>
      <c r="N659" s="95">
        <f t="shared" si="10"/>
        <v>14768.59812508534</v>
      </c>
    </row>
    <row r="660" spans="1:14" s="79" customFormat="1" ht="12" x14ac:dyDescent="0.2">
      <c r="A660" s="89">
        <v>484</v>
      </c>
      <c r="B660" s="89">
        <v>484035274</v>
      </c>
      <c r="C660" s="90" t="s">
        <v>536</v>
      </c>
      <c r="D660" s="89">
        <v>35</v>
      </c>
      <c r="E660" s="90" t="s">
        <v>67</v>
      </c>
      <c r="F660" s="89">
        <v>274</v>
      </c>
      <c r="G660" s="90" t="s">
        <v>306</v>
      </c>
      <c r="H660" s="91">
        <v>0.11</v>
      </c>
      <c r="I660" s="92"/>
      <c r="J660" s="93">
        <v>13084.368871016801</v>
      </c>
      <c r="K660" s="94">
        <v>6045</v>
      </c>
      <c r="L660" s="94">
        <v>0</v>
      </c>
      <c r="M660" s="94">
        <v>937.65</v>
      </c>
      <c r="N660" s="95">
        <f t="shared" si="10"/>
        <v>20067.0188710168</v>
      </c>
    </row>
    <row r="661" spans="1:14" s="79" customFormat="1" ht="12" x14ac:dyDescent="0.2">
      <c r="A661" s="89">
        <v>484</v>
      </c>
      <c r="B661" s="89">
        <v>484035285</v>
      </c>
      <c r="C661" s="90" t="s">
        <v>536</v>
      </c>
      <c r="D661" s="89">
        <v>35</v>
      </c>
      <c r="E661" s="90" t="s">
        <v>67</v>
      </c>
      <c r="F661" s="89">
        <v>285</v>
      </c>
      <c r="G661" s="90" t="s">
        <v>317</v>
      </c>
      <c r="H661" s="91">
        <v>3</v>
      </c>
      <c r="I661" s="92"/>
      <c r="J661" s="93">
        <v>11688.430466808875</v>
      </c>
      <c r="K661" s="94">
        <v>3312</v>
      </c>
      <c r="L661" s="94">
        <v>0</v>
      </c>
      <c r="M661" s="94">
        <v>937.65</v>
      </c>
      <c r="N661" s="95">
        <f t="shared" si="10"/>
        <v>15938.080466808875</v>
      </c>
    </row>
    <row r="662" spans="1:14" s="79" customFormat="1" ht="12" x14ac:dyDescent="0.2">
      <c r="A662" s="89">
        <v>484</v>
      </c>
      <c r="B662" s="89">
        <v>484035307</v>
      </c>
      <c r="C662" s="90" t="s">
        <v>536</v>
      </c>
      <c r="D662" s="89">
        <v>35</v>
      </c>
      <c r="E662" s="90" t="s">
        <v>67</v>
      </c>
      <c r="F662" s="89">
        <v>307</v>
      </c>
      <c r="G662" s="90" t="s">
        <v>339</v>
      </c>
      <c r="H662" s="91">
        <v>1</v>
      </c>
      <c r="I662" s="92"/>
      <c r="J662" s="93">
        <v>10709.427148722187</v>
      </c>
      <c r="K662" s="94">
        <v>4503</v>
      </c>
      <c r="L662" s="94">
        <v>0</v>
      </c>
      <c r="M662" s="94">
        <v>937.65</v>
      </c>
      <c r="N662" s="95">
        <f t="shared" si="10"/>
        <v>16150.077148722186</v>
      </c>
    </row>
    <row r="663" spans="1:14" s="79" customFormat="1" ht="12" x14ac:dyDescent="0.2">
      <c r="A663" s="89">
        <v>484</v>
      </c>
      <c r="B663" s="89">
        <v>484035308</v>
      </c>
      <c r="C663" s="90" t="s">
        <v>536</v>
      </c>
      <c r="D663" s="89">
        <v>35</v>
      </c>
      <c r="E663" s="90" t="s">
        <v>67</v>
      </c>
      <c r="F663" s="89">
        <v>308</v>
      </c>
      <c r="G663" s="90" t="s">
        <v>340</v>
      </c>
      <c r="H663" s="91">
        <v>1</v>
      </c>
      <c r="I663" s="92"/>
      <c r="J663" s="93">
        <v>13280.983978729773</v>
      </c>
      <c r="K663" s="94">
        <v>6624</v>
      </c>
      <c r="L663" s="94">
        <v>0</v>
      </c>
      <c r="M663" s="94">
        <v>937.65</v>
      </c>
      <c r="N663" s="95">
        <f t="shared" si="10"/>
        <v>20842.633978729777</v>
      </c>
    </row>
    <row r="664" spans="1:14" s="79" customFormat="1" ht="12" x14ac:dyDescent="0.2">
      <c r="A664" s="89">
        <v>484</v>
      </c>
      <c r="B664" s="89">
        <v>484035314</v>
      </c>
      <c r="C664" s="90" t="s">
        <v>536</v>
      </c>
      <c r="D664" s="89">
        <v>35</v>
      </c>
      <c r="E664" s="90" t="s">
        <v>67</v>
      </c>
      <c r="F664" s="89">
        <v>314</v>
      </c>
      <c r="G664" s="90" t="s">
        <v>346</v>
      </c>
      <c r="H664" s="91">
        <v>0.41</v>
      </c>
      <c r="I664" s="92"/>
      <c r="J664" s="93">
        <v>11914.967758299314</v>
      </c>
      <c r="K664" s="94">
        <v>9551</v>
      </c>
      <c r="L664" s="94">
        <v>0</v>
      </c>
      <c r="M664" s="94">
        <v>937.65</v>
      </c>
      <c r="N664" s="95">
        <f t="shared" si="10"/>
        <v>22403.617758299315</v>
      </c>
    </row>
    <row r="665" spans="1:14" s="79" customFormat="1" ht="12" x14ac:dyDescent="0.2">
      <c r="A665" s="89">
        <v>485</v>
      </c>
      <c r="B665" s="89">
        <v>485258030</v>
      </c>
      <c r="C665" s="90" t="s">
        <v>537</v>
      </c>
      <c r="D665" s="89">
        <v>258</v>
      </c>
      <c r="E665" s="90" t="s">
        <v>290</v>
      </c>
      <c r="F665" s="89">
        <v>30</v>
      </c>
      <c r="G665" s="90" t="s">
        <v>62</v>
      </c>
      <c r="H665" s="91">
        <v>0.78</v>
      </c>
      <c r="I665" s="92"/>
      <c r="J665" s="93">
        <v>15145</v>
      </c>
      <c r="K665" s="94">
        <v>4032</v>
      </c>
      <c r="L665" s="94">
        <v>0</v>
      </c>
      <c r="M665" s="94">
        <v>937.65</v>
      </c>
      <c r="N665" s="95">
        <f t="shared" si="10"/>
        <v>20114.650000000001</v>
      </c>
    </row>
    <row r="666" spans="1:14" s="79" customFormat="1" ht="12" x14ac:dyDescent="0.2">
      <c r="A666" s="89">
        <v>485</v>
      </c>
      <c r="B666" s="89">
        <v>485258071</v>
      </c>
      <c r="C666" s="90" t="s">
        <v>537</v>
      </c>
      <c r="D666" s="89">
        <v>258</v>
      </c>
      <c r="E666" s="90" t="s">
        <v>290</v>
      </c>
      <c r="F666" s="89">
        <v>71</v>
      </c>
      <c r="G666" s="90" t="s">
        <v>103</v>
      </c>
      <c r="H666" s="91">
        <v>0.36</v>
      </c>
      <c r="I666" s="92"/>
      <c r="J666" s="93">
        <v>11965</v>
      </c>
      <c r="K666" s="94">
        <v>5608</v>
      </c>
      <c r="L666" s="94">
        <v>0</v>
      </c>
      <c r="M666" s="94">
        <v>937.65</v>
      </c>
      <c r="N666" s="95">
        <f t="shared" si="10"/>
        <v>18510.650000000001</v>
      </c>
    </row>
    <row r="667" spans="1:14" s="79" customFormat="1" ht="12" x14ac:dyDescent="0.2">
      <c r="A667" s="89">
        <v>485</v>
      </c>
      <c r="B667" s="89">
        <v>485258107</v>
      </c>
      <c r="C667" s="90" t="s">
        <v>537</v>
      </c>
      <c r="D667" s="89">
        <v>258</v>
      </c>
      <c r="E667" s="90" t="s">
        <v>290</v>
      </c>
      <c r="F667" s="89">
        <v>107</v>
      </c>
      <c r="G667" s="90" t="s">
        <v>139</v>
      </c>
      <c r="H667" s="91">
        <v>1</v>
      </c>
      <c r="I667" s="92"/>
      <c r="J667" s="93">
        <v>10556</v>
      </c>
      <c r="K667" s="94">
        <v>3658</v>
      </c>
      <c r="L667" s="94">
        <v>0</v>
      </c>
      <c r="M667" s="94">
        <v>937.65</v>
      </c>
      <c r="N667" s="95">
        <f t="shared" si="10"/>
        <v>15151.65</v>
      </c>
    </row>
    <row r="668" spans="1:14" s="79" customFormat="1" ht="12" x14ac:dyDescent="0.2">
      <c r="A668" s="89">
        <v>485</v>
      </c>
      <c r="B668" s="89">
        <v>485258128</v>
      </c>
      <c r="C668" s="90" t="s">
        <v>537</v>
      </c>
      <c r="D668" s="89">
        <v>258</v>
      </c>
      <c r="E668" s="90" t="s">
        <v>290</v>
      </c>
      <c r="F668" s="89">
        <v>128</v>
      </c>
      <c r="G668" s="90" t="s">
        <v>160</v>
      </c>
      <c r="H668" s="91">
        <v>0.71</v>
      </c>
      <c r="I668" s="92"/>
      <c r="J668" s="93">
        <v>12196.58468970729</v>
      </c>
      <c r="K668" s="94">
        <v>871</v>
      </c>
      <c r="L668" s="94">
        <v>0</v>
      </c>
      <c r="M668" s="94">
        <v>937.65</v>
      </c>
      <c r="N668" s="95">
        <f t="shared" si="10"/>
        <v>14005.234689707289</v>
      </c>
    </row>
    <row r="669" spans="1:14" s="79" customFormat="1" ht="12" x14ac:dyDescent="0.2">
      <c r="A669" s="89">
        <v>485</v>
      </c>
      <c r="B669" s="89">
        <v>485258163</v>
      </c>
      <c r="C669" s="90" t="s">
        <v>537</v>
      </c>
      <c r="D669" s="89">
        <v>258</v>
      </c>
      <c r="E669" s="90" t="s">
        <v>290</v>
      </c>
      <c r="F669" s="89">
        <v>163</v>
      </c>
      <c r="G669" s="90" t="s">
        <v>195</v>
      </c>
      <c r="H669" s="91">
        <v>13.19</v>
      </c>
      <c r="I669" s="92"/>
      <c r="J669" s="93">
        <v>11972</v>
      </c>
      <c r="K669" s="94">
        <v>0</v>
      </c>
      <c r="L669" s="94">
        <v>0</v>
      </c>
      <c r="M669" s="94">
        <v>937.65</v>
      </c>
      <c r="N669" s="95">
        <f t="shared" si="10"/>
        <v>12909.65</v>
      </c>
    </row>
    <row r="670" spans="1:14" s="79" customFormat="1" ht="12" x14ac:dyDescent="0.2">
      <c r="A670" s="89">
        <v>485</v>
      </c>
      <c r="B670" s="89">
        <v>485258168</v>
      </c>
      <c r="C670" s="90" t="s">
        <v>537</v>
      </c>
      <c r="D670" s="89">
        <v>258</v>
      </c>
      <c r="E670" s="90" t="s">
        <v>290</v>
      </c>
      <c r="F670" s="89">
        <v>168</v>
      </c>
      <c r="G670" s="90" t="s">
        <v>200</v>
      </c>
      <c r="H670" s="91">
        <v>0.22</v>
      </c>
      <c r="I670" s="92"/>
      <c r="J670" s="93">
        <v>15145</v>
      </c>
      <c r="K670" s="94">
        <v>8054</v>
      </c>
      <c r="L670" s="94">
        <v>0</v>
      </c>
      <c r="M670" s="94">
        <v>937.65</v>
      </c>
      <c r="N670" s="95">
        <f t="shared" si="10"/>
        <v>24136.65</v>
      </c>
    </row>
    <row r="671" spans="1:14" s="79" customFormat="1" ht="12" x14ac:dyDescent="0.2">
      <c r="A671" s="89">
        <v>485</v>
      </c>
      <c r="B671" s="89">
        <v>485258229</v>
      </c>
      <c r="C671" s="90" t="s">
        <v>537</v>
      </c>
      <c r="D671" s="89">
        <v>258</v>
      </c>
      <c r="E671" s="90" t="s">
        <v>290</v>
      </c>
      <c r="F671" s="89">
        <v>229</v>
      </c>
      <c r="G671" s="90" t="s">
        <v>261</v>
      </c>
      <c r="H671" s="91">
        <v>13.560000000000002</v>
      </c>
      <c r="I671" s="92"/>
      <c r="J671" s="93">
        <v>12799</v>
      </c>
      <c r="K671" s="94">
        <v>2091</v>
      </c>
      <c r="L671" s="94">
        <v>0</v>
      </c>
      <c r="M671" s="94">
        <v>937.65</v>
      </c>
      <c r="N671" s="95">
        <f t="shared" si="10"/>
        <v>15827.65</v>
      </c>
    </row>
    <row r="672" spans="1:14" s="79" customFormat="1" ht="12" x14ac:dyDescent="0.2">
      <c r="A672" s="89">
        <v>485</v>
      </c>
      <c r="B672" s="89">
        <v>485258248</v>
      </c>
      <c r="C672" s="90" t="s">
        <v>537</v>
      </c>
      <c r="D672" s="89">
        <v>258</v>
      </c>
      <c r="E672" s="90" t="s">
        <v>290</v>
      </c>
      <c r="F672" s="89">
        <v>248</v>
      </c>
      <c r="G672" s="90" t="s">
        <v>280</v>
      </c>
      <c r="H672" s="91">
        <v>2</v>
      </c>
      <c r="I672" s="92"/>
      <c r="J672" s="93">
        <v>9670</v>
      </c>
      <c r="K672" s="94">
        <v>555</v>
      </c>
      <c r="L672" s="94">
        <v>0</v>
      </c>
      <c r="M672" s="94">
        <v>937.65</v>
      </c>
      <c r="N672" s="95">
        <f t="shared" si="10"/>
        <v>11162.65</v>
      </c>
    </row>
    <row r="673" spans="1:14" s="79" customFormat="1" ht="12" x14ac:dyDescent="0.2">
      <c r="A673" s="89">
        <v>485</v>
      </c>
      <c r="B673" s="89">
        <v>485258258</v>
      </c>
      <c r="C673" s="90" t="s">
        <v>537</v>
      </c>
      <c r="D673" s="89">
        <v>258</v>
      </c>
      <c r="E673" s="90" t="s">
        <v>290</v>
      </c>
      <c r="F673" s="89">
        <v>258</v>
      </c>
      <c r="G673" s="90" t="s">
        <v>290</v>
      </c>
      <c r="H673" s="91">
        <v>456.36999999999995</v>
      </c>
      <c r="I673" s="92"/>
      <c r="J673" s="93">
        <v>11439</v>
      </c>
      <c r="K673" s="94">
        <v>2470</v>
      </c>
      <c r="L673" s="94">
        <v>0</v>
      </c>
      <c r="M673" s="94">
        <v>937.65</v>
      </c>
      <c r="N673" s="95">
        <f t="shared" si="10"/>
        <v>14846.65</v>
      </c>
    </row>
    <row r="674" spans="1:14" s="79" customFormat="1" ht="12" x14ac:dyDescent="0.2">
      <c r="A674" s="89">
        <v>485</v>
      </c>
      <c r="B674" s="89">
        <v>485258291</v>
      </c>
      <c r="C674" s="90" t="s">
        <v>537</v>
      </c>
      <c r="D674" s="89">
        <v>258</v>
      </c>
      <c r="E674" s="90" t="s">
        <v>290</v>
      </c>
      <c r="F674" s="89">
        <v>291</v>
      </c>
      <c r="G674" s="90" t="s">
        <v>323</v>
      </c>
      <c r="H674" s="91">
        <v>2.96</v>
      </c>
      <c r="I674" s="92"/>
      <c r="J674" s="93">
        <v>9670</v>
      </c>
      <c r="K674" s="94">
        <v>4734</v>
      </c>
      <c r="L674" s="94">
        <v>0</v>
      </c>
      <c r="M674" s="94">
        <v>937.65</v>
      </c>
      <c r="N674" s="95">
        <f t="shared" si="10"/>
        <v>15341.65</v>
      </c>
    </row>
    <row r="675" spans="1:14" s="79" customFormat="1" ht="12" x14ac:dyDescent="0.2">
      <c r="A675" s="89">
        <v>485</v>
      </c>
      <c r="B675" s="89">
        <v>485258305</v>
      </c>
      <c r="C675" s="90" t="s">
        <v>537</v>
      </c>
      <c r="D675" s="89">
        <v>258</v>
      </c>
      <c r="E675" s="90" t="s">
        <v>290</v>
      </c>
      <c r="F675" s="89">
        <v>305</v>
      </c>
      <c r="G675" s="90" t="s">
        <v>337</v>
      </c>
      <c r="H675" s="91">
        <v>1</v>
      </c>
      <c r="I675" s="92"/>
      <c r="J675" s="93">
        <v>10864.468084310676</v>
      </c>
      <c r="K675" s="94">
        <v>4010</v>
      </c>
      <c r="L675" s="94">
        <v>0</v>
      </c>
      <c r="M675" s="94">
        <v>937.65</v>
      </c>
      <c r="N675" s="95">
        <f t="shared" si="10"/>
        <v>15812.118084310676</v>
      </c>
    </row>
    <row r="676" spans="1:14" s="79" customFormat="1" ht="12" x14ac:dyDescent="0.2">
      <c r="A676" s="89">
        <v>486</v>
      </c>
      <c r="B676" s="89">
        <v>486348017</v>
      </c>
      <c r="C676" s="90" t="s">
        <v>538</v>
      </c>
      <c r="D676" s="89">
        <v>348</v>
      </c>
      <c r="E676" s="90" t="s">
        <v>380</v>
      </c>
      <c r="F676" s="89">
        <v>17</v>
      </c>
      <c r="G676" s="90" t="s">
        <v>49</v>
      </c>
      <c r="H676" s="91">
        <v>3</v>
      </c>
      <c r="I676" s="92"/>
      <c r="J676" s="93">
        <v>10730.931535531907</v>
      </c>
      <c r="K676" s="94">
        <v>2829</v>
      </c>
      <c r="L676" s="94">
        <v>0</v>
      </c>
      <c r="M676" s="94">
        <v>937.65</v>
      </c>
      <c r="N676" s="95">
        <f t="shared" si="10"/>
        <v>14497.581535531906</v>
      </c>
    </row>
    <row r="677" spans="1:14" s="79" customFormat="1" ht="12" x14ac:dyDescent="0.2">
      <c r="A677" s="89">
        <v>486</v>
      </c>
      <c r="B677" s="89">
        <v>486348151</v>
      </c>
      <c r="C677" s="90" t="s">
        <v>538</v>
      </c>
      <c r="D677" s="89">
        <v>348</v>
      </c>
      <c r="E677" s="90" t="s">
        <v>380</v>
      </c>
      <c r="F677" s="89">
        <v>151</v>
      </c>
      <c r="G677" s="90" t="s">
        <v>183</v>
      </c>
      <c r="H677" s="91">
        <v>3</v>
      </c>
      <c r="I677" s="92"/>
      <c r="J677" s="93">
        <v>10261</v>
      </c>
      <c r="K677" s="94">
        <v>1563</v>
      </c>
      <c r="L677" s="94">
        <v>0</v>
      </c>
      <c r="M677" s="94">
        <v>937.65</v>
      </c>
      <c r="N677" s="95">
        <f t="shared" si="10"/>
        <v>12761.65</v>
      </c>
    </row>
    <row r="678" spans="1:14" s="79" customFormat="1" ht="12" x14ac:dyDescent="0.2">
      <c r="A678" s="89">
        <v>486</v>
      </c>
      <c r="B678" s="89">
        <v>486348186</v>
      </c>
      <c r="C678" s="90" t="s">
        <v>538</v>
      </c>
      <c r="D678" s="89">
        <v>348</v>
      </c>
      <c r="E678" s="90" t="s">
        <v>380</v>
      </c>
      <c r="F678" s="89">
        <v>186</v>
      </c>
      <c r="G678" s="90" t="s">
        <v>218</v>
      </c>
      <c r="H678" s="91">
        <v>2.95</v>
      </c>
      <c r="I678" s="92"/>
      <c r="J678" s="93">
        <v>15988</v>
      </c>
      <c r="K678" s="94">
        <v>6300</v>
      </c>
      <c r="L678" s="94">
        <v>0</v>
      </c>
      <c r="M678" s="94">
        <v>937.65</v>
      </c>
      <c r="N678" s="95">
        <f t="shared" si="10"/>
        <v>23225.65</v>
      </c>
    </row>
    <row r="679" spans="1:14" s="79" customFormat="1" ht="12" x14ac:dyDescent="0.2">
      <c r="A679" s="89">
        <v>486</v>
      </c>
      <c r="B679" s="89">
        <v>486348214</v>
      </c>
      <c r="C679" s="90" t="s">
        <v>538</v>
      </c>
      <c r="D679" s="89">
        <v>348</v>
      </c>
      <c r="E679" s="90" t="s">
        <v>380</v>
      </c>
      <c r="F679" s="89">
        <v>214</v>
      </c>
      <c r="G679" s="90" t="s">
        <v>246</v>
      </c>
      <c r="H679" s="91">
        <v>2</v>
      </c>
      <c r="I679" s="92"/>
      <c r="J679" s="93">
        <v>9123</v>
      </c>
      <c r="K679" s="94">
        <v>1394</v>
      </c>
      <c r="L679" s="94">
        <v>0</v>
      </c>
      <c r="M679" s="94">
        <v>937.65</v>
      </c>
      <c r="N679" s="95">
        <f t="shared" si="10"/>
        <v>11454.65</v>
      </c>
    </row>
    <row r="680" spans="1:14" s="79" customFormat="1" ht="12" x14ac:dyDescent="0.2">
      <c r="A680" s="89">
        <v>486</v>
      </c>
      <c r="B680" s="89">
        <v>486348226</v>
      </c>
      <c r="C680" s="90" t="s">
        <v>538</v>
      </c>
      <c r="D680" s="89">
        <v>348</v>
      </c>
      <c r="E680" s="90" t="s">
        <v>380</v>
      </c>
      <c r="F680" s="89">
        <v>226</v>
      </c>
      <c r="G680" s="90" t="s">
        <v>258</v>
      </c>
      <c r="H680" s="91">
        <v>3</v>
      </c>
      <c r="I680" s="92"/>
      <c r="J680" s="93">
        <v>11333.853438325716</v>
      </c>
      <c r="K680" s="94">
        <v>1231</v>
      </c>
      <c r="L680" s="94">
        <v>0</v>
      </c>
      <c r="M680" s="94">
        <v>937.65</v>
      </c>
      <c r="N680" s="95">
        <f t="shared" si="10"/>
        <v>13502.503438325715</v>
      </c>
    </row>
    <row r="681" spans="1:14" s="79" customFormat="1" ht="12" x14ac:dyDescent="0.2">
      <c r="A681" s="89">
        <v>486</v>
      </c>
      <c r="B681" s="89">
        <v>486348271</v>
      </c>
      <c r="C681" s="90" t="s">
        <v>538</v>
      </c>
      <c r="D681" s="89">
        <v>348</v>
      </c>
      <c r="E681" s="90" t="s">
        <v>380</v>
      </c>
      <c r="F681" s="89">
        <v>271</v>
      </c>
      <c r="G681" s="90" t="s">
        <v>303</v>
      </c>
      <c r="H681" s="91">
        <v>5.98</v>
      </c>
      <c r="I681" s="92"/>
      <c r="J681" s="93">
        <v>13666</v>
      </c>
      <c r="K681" s="94">
        <v>3717</v>
      </c>
      <c r="L681" s="94">
        <v>0</v>
      </c>
      <c r="M681" s="94">
        <v>937.65</v>
      </c>
      <c r="N681" s="95">
        <f t="shared" si="10"/>
        <v>18320.650000000001</v>
      </c>
    </row>
    <row r="682" spans="1:14" s="79" customFormat="1" ht="12" x14ac:dyDescent="0.2">
      <c r="A682" s="89">
        <v>486</v>
      </c>
      <c r="B682" s="89">
        <v>486348277</v>
      </c>
      <c r="C682" s="90" t="s">
        <v>538</v>
      </c>
      <c r="D682" s="89">
        <v>348</v>
      </c>
      <c r="E682" s="90" t="s">
        <v>380</v>
      </c>
      <c r="F682" s="89">
        <v>277</v>
      </c>
      <c r="G682" s="90" t="s">
        <v>309</v>
      </c>
      <c r="H682" s="91">
        <v>1</v>
      </c>
      <c r="I682" s="92"/>
      <c r="J682" s="93">
        <v>13268.669946648453</v>
      </c>
      <c r="K682" s="94">
        <v>538</v>
      </c>
      <c r="L682" s="94">
        <v>0</v>
      </c>
      <c r="M682" s="94">
        <v>937.65</v>
      </c>
      <c r="N682" s="95">
        <f t="shared" si="10"/>
        <v>14744.319946648453</v>
      </c>
    </row>
    <row r="683" spans="1:14" s="79" customFormat="1" ht="12" x14ac:dyDescent="0.2">
      <c r="A683" s="89">
        <v>486</v>
      </c>
      <c r="B683" s="89">
        <v>486348316</v>
      </c>
      <c r="C683" s="90" t="s">
        <v>538</v>
      </c>
      <c r="D683" s="89">
        <v>348</v>
      </c>
      <c r="E683" s="90" t="s">
        <v>380</v>
      </c>
      <c r="F683" s="89">
        <v>316</v>
      </c>
      <c r="G683" s="90" t="s">
        <v>348</v>
      </c>
      <c r="H683" s="91">
        <v>7.89</v>
      </c>
      <c r="I683" s="92"/>
      <c r="J683" s="93">
        <v>9123</v>
      </c>
      <c r="K683" s="94">
        <v>1086</v>
      </c>
      <c r="L683" s="94">
        <v>0</v>
      </c>
      <c r="M683" s="94">
        <v>937.65</v>
      </c>
      <c r="N683" s="95">
        <f t="shared" si="10"/>
        <v>11146.65</v>
      </c>
    </row>
    <row r="684" spans="1:14" s="79" customFormat="1" ht="12" x14ac:dyDescent="0.2">
      <c r="A684" s="89">
        <v>486</v>
      </c>
      <c r="B684" s="89">
        <v>486348348</v>
      </c>
      <c r="C684" s="90" t="s">
        <v>538</v>
      </c>
      <c r="D684" s="89">
        <v>348</v>
      </c>
      <c r="E684" s="90" t="s">
        <v>380</v>
      </c>
      <c r="F684" s="89">
        <v>348</v>
      </c>
      <c r="G684" s="90" t="s">
        <v>380</v>
      </c>
      <c r="H684" s="91">
        <v>632.02000000000021</v>
      </c>
      <c r="I684" s="92"/>
      <c r="J684" s="93">
        <v>12936</v>
      </c>
      <c r="K684" s="94">
        <v>47</v>
      </c>
      <c r="L684" s="94">
        <v>0</v>
      </c>
      <c r="M684" s="94">
        <v>937.65</v>
      </c>
      <c r="N684" s="95">
        <f t="shared" si="10"/>
        <v>13920.65</v>
      </c>
    </row>
    <row r="685" spans="1:14" s="79" customFormat="1" ht="12" x14ac:dyDescent="0.2">
      <c r="A685" s="89">
        <v>486</v>
      </c>
      <c r="B685" s="89">
        <v>486348753</v>
      </c>
      <c r="C685" s="90" t="s">
        <v>538</v>
      </c>
      <c r="D685" s="89">
        <v>348</v>
      </c>
      <c r="E685" s="90" t="s">
        <v>380</v>
      </c>
      <c r="F685" s="89">
        <v>753</v>
      </c>
      <c r="G685" s="90" t="s">
        <v>431</v>
      </c>
      <c r="H685" s="91">
        <v>1</v>
      </c>
      <c r="I685" s="92"/>
      <c r="J685" s="93">
        <v>11076.503278166167</v>
      </c>
      <c r="K685" s="94">
        <v>4560</v>
      </c>
      <c r="L685" s="94">
        <v>0</v>
      </c>
      <c r="M685" s="94">
        <v>937.65</v>
      </c>
      <c r="N685" s="95">
        <f t="shared" si="10"/>
        <v>16574.153278166166</v>
      </c>
    </row>
    <row r="686" spans="1:14" s="79" customFormat="1" ht="12" x14ac:dyDescent="0.2">
      <c r="A686" s="89">
        <v>486</v>
      </c>
      <c r="B686" s="89">
        <v>486348767</v>
      </c>
      <c r="C686" s="90" t="s">
        <v>538</v>
      </c>
      <c r="D686" s="89">
        <v>348</v>
      </c>
      <c r="E686" s="90" t="s">
        <v>380</v>
      </c>
      <c r="F686" s="89">
        <v>767</v>
      </c>
      <c r="G686" s="90" t="s">
        <v>437</v>
      </c>
      <c r="H686" s="91">
        <v>4.29</v>
      </c>
      <c r="I686" s="92"/>
      <c r="J686" s="93">
        <v>11903.439164296964</v>
      </c>
      <c r="K686" s="94">
        <v>3009</v>
      </c>
      <c r="L686" s="94">
        <v>0</v>
      </c>
      <c r="M686" s="94">
        <v>937.65</v>
      </c>
      <c r="N686" s="95">
        <f t="shared" si="10"/>
        <v>15850.089164296964</v>
      </c>
    </row>
    <row r="687" spans="1:14" s="79" customFormat="1" ht="12" x14ac:dyDescent="0.2">
      <c r="A687" s="89">
        <v>486</v>
      </c>
      <c r="B687" s="89">
        <v>486348775</v>
      </c>
      <c r="C687" s="90" t="s">
        <v>538</v>
      </c>
      <c r="D687" s="89">
        <v>348</v>
      </c>
      <c r="E687" s="90" t="s">
        <v>380</v>
      </c>
      <c r="F687" s="89">
        <v>775</v>
      </c>
      <c r="G687" s="90" t="s">
        <v>441</v>
      </c>
      <c r="H687" s="91">
        <v>1</v>
      </c>
      <c r="I687" s="92"/>
      <c r="J687" s="93">
        <v>10297.891884483211</v>
      </c>
      <c r="K687" s="94">
        <v>2230</v>
      </c>
      <c r="L687" s="94">
        <v>0</v>
      </c>
      <c r="M687" s="94">
        <v>937.65</v>
      </c>
      <c r="N687" s="95">
        <f t="shared" si="10"/>
        <v>13465.541884483211</v>
      </c>
    </row>
    <row r="688" spans="1:14" s="79" customFormat="1" ht="12" x14ac:dyDescent="0.2">
      <c r="A688" s="89">
        <v>487</v>
      </c>
      <c r="B688" s="89">
        <v>487049031</v>
      </c>
      <c r="C688" s="90" t="s">
        <v>539</v>
      </c>
      <c r="D688" s="89">
        <v>49</v>
      </c>
      <c r="E688" s="90" t="s">
        <v>81</v>
      </c>
      <c r="F688" s="89">
        <v>31</v>
      </c>
      <c r="G688" s="90" t="s">
        <v>63</v>
      </c>
      <c r="H688" s="91">
        <v>4</v>
      </c>
      <c r="I688" s="92"/>
      <c r="J688" s="93">
        <v>11425</v>
      </c>
      <c r="K688" s="94">
        <v>5375</v>
      </c>
      <c r="L688" s="94">
        <v>0</v>
      </c>
      <c r="M688" s="94">
        <v>937.65</v>
      </c>
      <c r="N688" s="95">
        <f t="shared" si="10"/>
        <v>17737.650000000001</v>
      </c>
    </row>
    <row r="689" spans="1:14" s="79" customFormat="1" ht="12" x14ac:dyDescent="0.2">
      <c r="A689" s="89">
        <v>487</v>
      </c>
      <c r="B689" s="89">
        <v>487049035</v>
      </c>
      <c r="C689" s="90" t="s">
        <v>539</v>
      </c>
      <c r="D689" s="89">
        <v>49</v>
      </c>
      <c r="E689" s="90" t="s">
        <v>81</v>
      </c>
      <c r="F689" s="89">
        <v>35</v>
      </c>
      <c r="G689" s="90" t="s">
        <v>67</v>
      </c>
      <c r="H689" s="91">
        <v>46.26</v>
      </c>
      <c r="I689" s="92"/>
      <c r="J689" s="93">
        <v>13355</v>
      </c>
      <c r="K689" s="94">
        <v>4553</v>
      </c>
      <c r="L689" s="94">
        <v>0</v>
      </c>
      <c r="M689" s="94">
        <v>937.65</v>
      </c>
      <c r="N689" s="95">
        <f t="shared" si="10"/>
        <v>18845.650000000001</v>
      </c>
    </row>
    <row r="690" spans="1:14" s="79" customFormat="1" ht="12" x14ac:dyDescent="0.2">
      <c r="A690" s="89">
        <v>487</v>
      </c>
      <c r="B690" s="89">
        <v>487049044</v>
      </c>
      <c r="C690" s="90" t="s">
        <v>539</v>
      </c>
      <c r="D690" s="89">
        <v>49</v>
      </c>
      <c r="E690" s="90" t="s">
        <v>81</v>
      </c>
      <c r="F690" s="89">
        <v>44</v>
      </c>
      <c r="G690" s="90" t="s">
        <v>76</v>
      </c>
      <c r="H690" s="91">
        <v>1</v>
      </c>
      <c r="I690" s="92"/>
      <c r="J690" s="93">
        <v>10460</v>
      </c>
      <c r="K690" s="94">
        <v>0</v>
      </c>
      <c r="L690" s="94">
        <v>0</v>
      </c>
      <c r="M690" s="94">
        <v>937.65</v>
      </c>
      <c r="N690" s="95">
        <f t="shared" si="10"/>
        <v>11397.65</v>
      </c>
    </row>
    <row r="691" spans="1:14" s="79" customFormat="1" ht="12" x14ac:dyDescent="0.2">
      <c r="A691" s="89">
        <v>487</v>
      </c>
      <c r="B691" s="89">
        <v>487049046</v>
      </c>
      <c r="C691" s="90" t="s">
        <v>539</v>
      </c>
      <c r="D691" s="89">
        <v>49</v>
      </c>
      <c r="E691" s="90" t="s">
        <v>81</v>
      </c>
      <c r="F691" s="89">
        <v>46</v>
      </c>
      <c r="G691" s="90" t="s">
        <v>78</v>
      </c>
      <c r="H691" s="91">
        <v>1</v>
      </c>
      <c r="I691" s="92"/>
      <c r="J691" s="93">
        <v>14496</v>
      </c>
      <c r="K691" s="94">
        <v>11461</v>
      </c>
      <c r="L691" s="94">
        <v>0</v>
      </c>
      <c r="M691" s="94">
        <v>937.65</v>
      </c>
      <c r="N691" s="95">
        <f t="shared" si="10"/>
        <v>26894.65</v>
      </c>
    </row>
    <row r="692" spans="1:14" s="79" customFormat="1" ht="12" x14ac:dyDescent="0.2">
      <c r="A692" s="89">
        <v>487</v>
      </c>
      <c r="B692" s="89">
        <v>487049048</v>
      </c>
      <c r="C692" s="90" t="s">
        <v>539</v>
      </c>
      <c r="D692" s="89">
        <v>49</v>
      </c>
      <c r="E692" s="90" t="s">
        <v>81</v>
      </c>
      <c r="F692" s="89">
        <v>48</v>
      </c>
      <c r="G692" s="90" t="s">
        <v>80</v>
      </c>
      <c r="H692" s="91">
        <v>1</v>
      </c>
      <c r="I692" s="92"/>
      <c r="J692" s="93">
        <v>11098.353773469309</v>
      </c>
      <c r="K692" s="94">
        <v>8919</v>
      </c>
      <c r="L692" s="94">
        <v>0</v>
      </c>
      <c r="M692" s="94">
        <v>937.65</v>
      </c>
      <c r="N692" s="95">
        <f t="shared" si="10"/>
        <v>20955.003773469311</v>
      </c>
    </row>
    <row r="693" spans="1:14" s="79" customFormat="1" ht="12" x14ac:dyDescent="0.2">
      <c r="A693" s="89">
        <v>487</v>
      </c>
      <c r="B693" s="89">
        <v>487049049</v>
      </c>
      <c r="C693" s="90" t="s">
        <v>539</v>
      </c>
      <c r="D693" s="89">
        <v>49</v>
      </c>
      <c r="E693" s="90" t="s">
        <v>81</v>
      </c>
      <c r="F693" s="89">
        <v>49</v>
      </c>
      <c r="G693" s="90" t="s">
        <v>81</v>
      </c>
      <c r="H693" s="91">
        <v>53</v>
      </c>
      <c r="I693" s="92"/>
      <c r="J693" s="93">
        <v>13602</v>
      </c>
      <c r="K693" s="94">
        <v>16190</v>
      </c>
      <c r="L693" s="94">
        <v>0</v>
      </c>
      <c r="M693" s="94">
        <v>937.65</v>
      </c>
      <c r="N693" s="95">
        <f t="shared" si="10"/>
        <v>30729.65</v>
      </c>
    </row>
    <row r="694" spans="1:14" s="79" customFormat="1" ht="12" x14ac:dyDescent="0.2">
      <c r="A694" s="89">
        <v>487</v>
      </c>
      <c r="B694" s="89">
        <v>487049057</v>
      </c>
      <c r="C694" s="90" t="s">
        <v>539</v>
      </c>
      <c r="D694" s="89">
        <v>49</v>
      </c>
      <c r="E694" s="90" t="s">
        <v>81</v>
      </c>
      <c r="F694" s="89">
        <v>57</v>
      </c>
      <c r="G694" s="90" t="s">
        <v>89</v>
      </c>
      <c r="H694" s="91">
        <v>4</v>
      </c>
      <c r="I694" s="92"/>
      <c r="J694" s="93">
        <v>11220</v>
      </c>
      <c r="K694" s="94">
        <v>300</v>
      </c>
      <c r="L694" s="94">
        <v>0</v>
      </c>
      <c r="M694" s="94">
        <v>937.65</v>
      </c>
      <c r="N694" s="95">
        <f t="shared" si="10"/>
        <v>12457.65</v>
      </c>
    </row>
    <row r="695" spans="1:14" s="79" customFormat="1" ht="12" x14ac:dyDescent="0.2">
      <c r="A695" s="89">
        <v>487</v>
      </c>
      <c r="B695" s="89">
        <v>487049093</v>
      </c>
      <c r="C695" s="90" t="s">
        <v>539</v>
      </c>
      <c r="D695" s="89">
        <v>49</v>
      </c>
      <c r="E695" s="90" t="s">
        <v>81</v>
      </c>
      <c r="F695" s="89">
        <v>93</v>
      </c>
      <c r="G695" s="90" t="s">
        <v>125</v>
      </c>
      <c r="H695" s="91">
        <v>47</v>
      </c>
      <c r="I695" s="92"/>
      <c r="J695" s="93">
        <v>12818</v>
      </c>
      <c r="K695" s="94">
        <v>437</v>
      </c>
      <c r="L695" s="94">
        <v>0</v>
      </c>
      <c r="M695" s="94">
        <v>937.65</v>
      </c>
      <c r="N695" s="95">
        <f t="shared" si="10"/>
        <v>14192.65</v>
      </c>
    </row>
    <row r="696" spans="1:14" s="79" customFormat="1" ht="12" x14ac:dyDescent="0.2">
      <c r="A696" s="89">
        <v>487</v>
      </c>
      <c r="B696" s="89">
        <v>487049095</v>
      </c>
      <c r="C696" s="90" t="s">
        <v>539</v>
      </c>
      <c r="D696" s="89">
        <v>49</v>
      </c>
      <c r="E696" s="90" t="s">
        <v>81</v>
      </c>
      <c r="F696" s="89">
        <v>95</v>
      </c>
      <c r="G696" s="90" t="s">
        <v>127</v>
      </c>
      <c r="H696" s="91">
        <v>1</v>
      </c>
      <c r="I696" s="92"/>
      <c r="J696" s="93">
        <v>13523.922462156292</v>
      </c>
      <c r="K696" s="94">
        <v>0</v>
      </c>
      <c r="L696" s="94">
        <v>0</v>
      </c>
      <c r="M696" s="94">
        <v>937.65</v>
      </c>
      <c r="N696" s="95">
        <f t="shared" si="10"/>
        <v>14461.572462156291</v>
      </c>
    </row>
    <row r="697" spans="1:14" s="79" customFormat="1" ht="12" x14ac:dyDescent="0.2">
      <c r="A697" s="89">
        <v>487</v>
      </c>
      <c r="B697" s="89">
        <v>487049128</v>
      </c>
      <c r="C697" s="90" t="s">
        <v>539</v>
      </c>
      <c r="D697" s="89">
        <v>49</v>
      </c>
      <c r="E697" s="90" t="s">
        <v>81</v>
      </c>
      <c r="F697" s="89">
        <v>128</v>
      </c>
      <c r="G697" s="90" t="s">
        <v>160</v>
      </c>
      <c r="H697" s="91">
        <v>1</v>
      </c>
      <c r="I697" s="92"/>
      <c r="J697" s="93">
        <v>11425</v>
      </c>
      <c r="K697" s="94">
        <v>816</v>
      </c>
      <c r="L697" s="94">
        <v>0</v>
      </c>
      <c r="M697" s="94">
        <v>937.65</v>
      </c>
      <c r="N697" s="95">
        <f t="shared" si="10"/>
        <v>13178.65</v>
      </c>
    </row>
    <row r="698" spans="1:14" s="79" customFormat="1" ht="12" x14ac:dyDescent="0.2">
      <c r="A698" s="89">
        <v>487</v>
      </c>
      <c r="B698" s="89">
        <v>487049149</v>
      </c>
      <c r="C698" s="90" t="s">
        <v>539</v>
      </c>
      <c r="D698" s="89">
        <v>49</v>
      </c>
      <c r="E698" s="90" t="s">
        <v>81</v>
      </c>
      <c r="F698" s="89">
        <v>149</v>
      </c>
      <c r="G698" s="90" t="s">
        <v>181</v>
      </c>
      <c r="H698" s="91">
        <v>1</v>
      </c>
      <c r="I698" s="92"/>
      <c r="J698" s="93">
        <v>10460</v>
      </c>
      <c r="K698" s="94">
        <v>0</v>
      </c>
      <c r="L698" s="94">
        <v>0</v>
      </c>
      <c r="M698" s="94">
        <v>937.65</v>
      </c>
      <c r="N698" s="95">
        <f t="shared" si="10"/>
        <v>11397.65</v>
      </c>
    </row>
    <row r="699" spans="1:14" s="79" customFormat="1" ht="12" x14ac:dyDescent="0.2">
      <c r="A699" s="89">
        <v>487</v>
      </c>
      <c r="B699" s="89">
        <v>487049153</v>
      </c>
      <c r="C699" s="90" t="s">
        <v>539</v>
      </c>
      <c r="D699" s="89">
        <v>49</v>
      </c>
      <c r="E699" s="90" t="s">
        <v>81</v>
      </c>
      <c r="F699" s="89">
        <v>153</v>
      </c>
      <c r="G699" s="90" t="s">
        <v>185</v>
      </c>
      <c r="H699" s="91">
        <v>1</v>
      </c>
      <c r="I699" s="92"/>
      <c r="J699" s="93">
        <v>11425</v>
      </c>
      <c r="K699" s="94">
        <v>88</v>
      </c>
      <c r="L699" s="94">
        <v>0</v>
      </c>
      <c r="M699" s="94">
        <v>937.65</v>
      </c>
      <c r="N699" s="95">
        <f t="shared" si="10"/>
        <v>12450.65</v>
      </c>
    </row>
    <row r="700" spans="1:14" s="79" customFormat="1" ht="12" x14ac:dyDescent="0.2">
      <c r="A700" s="89">
        <v>487</v>
      </c>
      <c r="B700" s="89">
        <v>487049163</v>
      </c>
      <c r="C700" s="90" t="s">
        <v>539</v>
      </c>
      <c r="D700" s="89">
        <v>49</v>
      </c>
      <c r="E700" s="90" t="s">
        <v>81</v>
      </c>
      <c r="F700" s="89">
        <v>163</v>
      </c>
      <c r="G700" s="90" t="s">
        <v>195</v>
      </c>
      <c r="H700" s="91">
        <v>17</v>
      </c>
      <c r="I700" s="92"/>
      <c r="J700" s="93">
        <v>13825</v>
      </c>
      <c r="K700" s="94">
        <v>0</v>
      </c>
      <c r="L700" s="94">
        <v>0</v>
      </c>
      <c r="M700" s="94">
        <v>937.65</v>
      </c>
      <c r="N700" s="95">
        <f t="shared" si="10"/>
        <v>14762.65</v>
      </c>
    </row>
    <row r="701" spans="1:14" s="79" customFormat="1" ht="12" x14ac:dyDescent="0.2">
      <c r="A701" s="89">
        <v>487</v>
      </c>
      <c r="B701" s="89">
        <v>487049165</v>
      </c>
      <c r="C701" s="90" t="s">
        <v>539</v>
      </c>
      <c r="D701" s="89">
        <v>49</v>
      </c>
      <c r="E701" s="90" t="s">
        <v>81</v>
      </c>
      <c r="F701" s="89">
        <v>165</v>
      </c>
      <c r="G701" s="90" t="s">
        <v>197</v>
      </c>
      <c r="H701" s="91">
        <v>47</v>
      </c>
      <c r="I701" s="92"/>
      <c r="J701" s="93">
        <v>12430</v>
      </c>
      <c r="K701" s="94">
        <v>226</v>
      </c>
      <c r="L701" s="94">
        <v>0</v>
      </c>
      <c r="M701" s="94">
        <v>937.65</v>
      </c>
      <c r="N701" s="95">
        <f t="shared" si="10"/>
        <v>13593.65</v>
      </c>
    </row>
    <row r="702" spans="1:14" s="79" customFormat="1" ht="12" x14ac:dyDescent="0.2">
      <c r="A702" s="89">
        <v>487</v>
      </c>
      <c r="B702" s="89">
        <v>487049176</v>
      </c>
      <c r="C702" s="90" t="s">
        <v>539</v>
      </c>
      <c r="D702" s="89">
        <v>49</v>
      </c>
      <c r="E702" s="90" t="s">
        <v>81</v>
      </c>
      <c r="F702" s="89">
        <v>176</v>
      </c>
      <c r="G702" s="90" t="s">
        <v>208</v>
      </c>
      <c r="H702" s="91">
        <v>52</v>
      </c>
      <c r="I702" s="92"/>
      <c r="J702" s="93">
        <v>13054</v>
      </c>
      <c r="K702" s="94">
        <v>4496</v>
      </c>
      <c r="L702" s="94">
        <v>0</v>
      </c>
      <c r="M702" s="94">
        <v>937.65</v>
      </c>
      <c r="N702" s="95">
        <f t="shared" si="10"/>
        <v>18487.650000000001</v>
      </c>
    </row>
    <row r="703" spans="1:14" s="79" customFormat="1" ht="12" x14ac:dyDescent="0.2">
      <c r="A703" s="89">
        <v>487</v>
      </c>
      <c r="B703" s="89">
        <v>487049178</v>
      </c>
      <c r="C703" s="90" t="s">
        <v>539</v>
      </c>
      <c r="D703" s="89">
        <v>49</v>
      </c>
      <c r="E703" s="90" t="s">
        <v>81</v>
      </c>
      <c r="F703" s="89">
        <v>178</v>
      </c>
      <c r="G703" s="90" t="s">
        <v>210</v>
      </c>
      <c r="H703" s="91">
        <v>3</v>
      </c>
      <c r="I703" s="92"/>
      <c r="J703" s="93">
        <v>11425</v>
      </c>
      <c r="K703" s="94">
        <v>1375</v>
      </c>
      <c r="L703" s="94">
        <v>0</v>
      </c>
      <c r="M703" s="94">
        <v>937.65</v>
      </c>
      <c r="N703" s="95">
        <f t="shared" si="10"/>
        <v>13737.65</v>
      </c>
    </row>
    <row r="704" spans="1:14" s="79" customFormat="1" ht="12" x14ac:dyDescent="0.2">
      <c r="A704" s="89">
        <v>487</v>
      </c>
      <c r="B704" s="89">
        <v>487049181</v>
      </c>
      <c r="C704" s="90" t="s">
        <v>539</v>
      </c>
      <c r="D704" s="89">
        <v>49</v>
      </c>
      <c r="E704" s="90" t="s">
        <v>81</v>
      </c>
      <c r="F704" s="89">
        <v>181</v>
      </c>
      <c r="G704" s="90" t="s">
        <v>213</v>
      </c>
      <c r="H704" s="91">
        <v>2</v>
      </c>
      <c r="I704" s="92"/>
      <c r="J704" s="93">
        <v>14496</v>
      </c>
      <c r="K704" s="94">
        <v>689</v>
      </c>
      <c r="L704" s="94">
        <v>0</v>
      </c>
      <c r="M704" s="94">
        <v>937.65</v>
      </c>
      <c r="N704" s="95">
        <f t="shared" si="10"/>
        <v>16122.65</v>
      </c>
    </row>
    <row r="705" spans="1:14" s="79" customFormat="1" ht="12" x14ac:dyDescent="0.2">
      <c r="A705" s="89">
        <v>487</v>
      </c>
      <c r="B705" s="89">
        <v>487049211</v>
      </c>
      <c r="C705" s="90" t="s">
        <v>539</v>
      </c>
      <c r="D705" s="89">
        <v>49</v>
      </c>
      <c r="E705" s="90" t="s">
        <v>81</v>
      </c>
      <c r="F705" s="89">
        <v>211</v>
      </c>
      <c r="G705" s="90" t="s">
        <v>243</v>
      </c>
      <c r="H705" s="91">
        <v>1</v>
      </c>
      <c r="I705" s="92"/>
      <c r="J705" s="93">
        <v>16425</v>
      </c>
      <c r="K705" s="94">
        <v>3091</v>
      </c>
      <c r="L705" s="94">
        <v>0</v>
      </c>
      <c r="M705" s="94">
        <v>937.65</v>
      </c>
      <c r="N705" s="95">
        <f t="shared" si="10"/>
        <v>20453.650000000001</v>
      </c>
    </row>
    <row r="706" spans="1:14" s="79" customFormat="1" ht="12" x14ac:dyDescent="0.2">
      <c r="A706" s="89">
        <v>487</v>
      </c>
      <c r="B706" s="89">
        <v>487049229</v>
      </c>
      <c r="C706" s="90" t="s">
        <v>539</v>
      </c>
      <c r="D706" s="89">
        <v>49</v>
      </c>
      <c r="E706" s="90" t="s">
        <v>81</v>
      </c>
      <c r="F706" s="89">
        <v>229</v>
      </c>
      <c r="G706" s="90" t="s">
        <v>261</v>
      </c>
      <c r="H706" s="91">
        <v>2</v>
      </c>
      <c r="I706" s="92"/>
      <c r="J706" s="93">
        <v>11726.721266519022</v>
      </c>
      <c r="K706" s="94">
        <v>1916</v>
      </c>
      <c r="L706" s="94">
        <v>0</v>
      </c>
      <c r="M706" s="94">
        <v>937.65</v>
      </c>
      <c r="N706" s="95">
        <f t="shared" si="10"/>
        <v>14580.371266519021</v>
      </c>
    </row>
    <row r="707" spans="1:14" s="79" customFormat="1" ht="12" x14ac:dyDescent="0.2">
      <c r="A707" s="89">
        <v>487</v>
      </c>
      <c r="B707" s="89">
        <v>487049243</v>
      </c>
      <c r="C707" s="90" t="s">
        <v>539</v>
      </c>
      <c r="D707" s="89">
        <v>49</v>
      </c>
      <c r="E707" s="90" t="s">
        <v>81</v>
      </c>
      <c r="F707" s="89">
        <v>243</v>
      </c>
      <c r="G707" s="90" t="s">
        <v>275</v>
      </c>
      <c r="H707" s="91">
        <v>1</v>
      </c>
      <c r="I707" s="92"/>
      <c r="J707" s="93">
        <v>16425</v>
      </c>
      <c r="K707" s="94">
        <v>3399</v>
      </c>
      <c r="L707" s="94">
        <v>0</v>
      </c>
      <c r="M707" s="94">
        <v>937.65</v>
      </c>
      <c r="N707" s="95">
        <f t="shared" si="10"/>
        <v>20761.650000000001</v>
      </c>
    </row>
    <row r="708" spans="1:14" s="79" customFormat="1" ht="12" x14ac:dyDescent="0.2">
      <c r="A708" s="89">
        <v>487</v>
      </c>
      <c r="B708" s="89">
        <v>487049244</v>
      </c>
      <c r="C708" s="90" t="s">
        <v>539</v>
      </c>
      <c r="D708" s="89">
        <v>49</v>
      </c>
      <c r="E708" s="90" t="s">
        <v>81</v>
      </c>
      <c r="F708" s="89">
        <v>244</v>
      </c>
      <c r="G708" s="90" t="s">
        <v>276</v>
      </c>
      <c r="H708" s="91">
        <v>11</v>
      </c>
      <c r="I708" s="92"/>
      <c r="J708" s="93">
        <v>12088</v>
      </c>
      <c r="K708" s="94">
        <v>4359</v>
      </c>
      <c r="L708" s="94">
        <v>0</v>
      </c>
      <c r="M708" s="94">
        <v>937.65</v>
      </c>
      <c r="N708" s="95">
        <f t="shared" si="10"/>
        <v>17384.650000000001</v>
      </c>
    </row>
    <row r="709" spans="1:14" s="79" customFormat="1" ht="12" x14ac:dyDescent="0.2">
      <c r="A709" s="89">
        <v>487</v>
      </c>
      <c r="B709" s="89">
        <v>487049246</v>
      </c>
      <c r="C709" s="90" t="s">
        <v>539</v>
      </c>
      <c r="D709" s="89">
        <v>49</v>
      </c>
      <c r="E709" s="90" t="s">
        <v>81</v>
      </c>
      <c r="F709" s="89">
        <v>246</v>
      </c>
      <c r="G709" s="90" t="s">
        <v>278</v>
      </c>
      <c r="H709" s="91">
        <v>1</v>
      </c>
      <c r="I709" s="92"/>
      <c r="J709" s="93">
        <v>14496</v>
      </c>
      <c r="K709" s="94">
        <v>5022</v>
      </c>
      <c r="L709" s="94">
        <v>0</v>
      </c>
      <c r="M709" s="94">
        <v>937.65</v>
      </c>
      <c r="N709" s="95">
        <f t="shared" si="10"/>
        <v>20455.650000000001</v>
      </c>
    </row>
    <row r="710" spans="1:14" s="79" customFormat="1" ht="12" x14ac:dyDescent="0.2">
      <c r="A710" s="89">
        <v>487</v>
      </c>
      <c r="B710" s="89">
        <v>487049248</v>
      </c>
      <c r="C710" s="90" t="s">
        <v>539</v>
      </c>
      <c r="D710" s="89">
        <v>49</v>
      </c>
      <c r="E710" s="90" t="s">
        <v>81</v>
      </c>
      <c r="F710" s="89">
        <v>248</v>
      </c>
      <c r="G710" s="90" t="s">
        <v>280</v>
      </c>
      <c r="H710" s="91">
        <v>10</v>
      </c>
      <c r="I710" s="92"/>
      <c r="J710" s="93">
        <v>12869</v>
      </c>
      <c r="K710" s="94">
        <v>738</v>
      </c>
      <c r="L710" s="94">
        <v>0</v>
      </c>
      <c r="M710" s="94">
        <v>937.65</v>
      </c>
      <c r="N710" s="95">
        <f t="shared" si="10"/>
        <v>14544.65</v>
      </c>
    </row>
    <row r="711" spans="1:14" s="79" customFormat="1" ht="12" x14ac:dyDescent="0.2">
      <c r="A711" s="89">
        <v>487</v>
      </c>
      <c r="B711" s="89">
        <v>487049262</v>
      </c>
      <c r="C711" s="90" t="s">
        <v>539</v>
      </c>
      <c r="D711" s="89">
        <v>49</v>
      </c>
      <c r="E711" s="90" t="s">
        <v>81</v>
      </c>
      <c r="F711" s="89">
        <v>262</v>
      </c>
      <c r="G711" s="90" t="s">
        <v>294</v>
      </c>
      <c r="H711" s="91">
        <v>9</v>
      </c>
      <c r="I711" s="92"/>
      <c r="J711" s="93">
        <v>12960</v>
      </c>
      <c r="K711" s="94">
        <v>4802</v>
      </c>
      <c r="L711" s="94">
        <v>0</v>
      </c>
      <c r="M711" s="94">
        <v>937.65</v>
      </c>
      <c r="N711" s="95">
        <f t="shared" si="10"/>
        <v>18699.650000000001</v>
      </c>
    </row>
    <row r="712" spans="1:14" s="79" customFormat="1" ht="12" x14ac:dyDescent="0.2">
      <c r="A712" s="89">
        <v>487</v>
      </c>
      <c r="B712" s="89">
        <v>487049274</v>
      </c>
      <c r="C712" s="90" t="s">
        <v>539</v>
      </c>
      <c r="D712" s="89">
        <v>49</v>
      </c>
      <c r="E712" s="90" t="s">
        <v>81</v>
      </c>
      <c r="F712" s="89">
        <v>274</v>
      </c>
      <c r="G712" s="90" t="s">
        <v>306</v>
      </c>
      <c r="H712" s="91">
        <v>151</v>
      </c>
      <c r="I712" s="92"/>
      <c r="J712" s="93">
        <v>13202</v>
      </c>
      <c r="K712" s="94">
        <v>6099</v>
      </c>
      <c r="L712" s="94">
        <v>0</v>
      </c>
      <c r="M712" s="94">
        <v>937.65</v>
      </c>
      <c r="N712" s="95">
        <f t="shared" si="10"/>
        <v>20238.650000000001</v>
      </c>
    </row>
    <row r="713" spans="1:14" s="79" customFormat="1" ht="12" x14ac:dyDescent="0.2">
      <c r="A713" s="89">
        <v>487</v>
      </c>
      <c r="B713" s="89">
        <v>487049285</v>
      </c>
      <c r="C713" s="90" t="s">
        <v>539</v>
      </c>
      <c r="D713" s="89">
        <v>49</v>
      </c>
      <c r="E713" s="90" t="s">
        <v>81</v>
      </c>
      <c r="F713" s="89">
        <v>285</v>
      </c>
      <c r="G713" s="90" t="s">
        <v>317</v>
      </c>
      <c r="H713" s="91">
        <v>1</v>
      </c>
      <c r="I713" s="92"/>
      <c r="J713" s="93">
        <v>11688.430466808875</v>
      </c>
      <c r="K713" s="94">
        <v>3312</v>
      </c>
      <c r="L713" s="94">
        <v>0</v>
      </c>
      <c r="M713" s="94">
        <v>937.65</v>
      </c>
      <c r="N713" s="95">
        <f t="shared" si="10"/>
        <v>15938.080466808875</v>
      </c>
    </row>
    <row r="714" spans="1:14" s="79" customFormat="1" ht="12" x14ac:dyDescent="0.2">
      <c r="A714" s="89">
        <v>487</v>
      </c>
      <c r="B714" s="89">
        <v>487049308</v>
      </c>
      <c r="C714" s="90" t="s">
        <v>539</v>
      </c>
      <c r="D714" s="89">
        <v>49</v>
      </c>
      <c r="E714" s="90" t="s">
        <v>81</v>
      </c>
      <c r="F714" s="89">
        <v>308</v>
      </c>
      <c r="G714" s="90" t="s">
        <v>340</v>
      </c>
      <c r="H714" s="91">
        <v>3</v>
      </c>
      <c r="I714" s="92"/>
      <c r="J714" s="93">
        <v>13442</v>
      </c>
      <c r="K714" s="94">
        <v>6705</v>
      </c>
      <c r="L714" s="94">
        <v>0</v>
      </c>
      <c r="M714" s="94">
        <v>937.65</v>
      </c>
      <c r="N714" s="95">
        <f t="shared" si="10"/>
        <v>21084.65</v>
      </c>
    </row>
    <row r="715" spans="1:14" s="79" customFormat="1" ht="12" x14ac:dyDescent="0.2">
      <c r="A715" s="89">
        <v>487</v>
      </c>
      <c r="B715" s="89">
        <v>487049314</v>
      </c>
      <c r="C715" s="90" t="s">
        <v>539</v>
      </c>
      <c r="D715" s="89">
        <v>49</v>
      </c>
      <c r="E715" s="90" t="s">
        <v>81</v>
      </c>
      <c r="F715" s="89">
        <v>314</v>
      </c>
      <c r="G715" s="90" t="s">
        <v>346</v>
      </c>
      <c r="H715" s="91">
        <v>3</v>
      </c>
      <c r="I715" s="92"/>
      <c r="J715" s="93">
        <v>10460</v>
      </c>
      <c r="K715" s="94">
        <v>8385</v>
      </c>
      <c r="L715" s="94">
        <v>0</v>
      </c>
      <c r="M715" s="94">
        <v>937.65</v>
      </c>
      <c r="N715" s="95">
        <f t="shared" ref="N715:N778" si="11">SUM(J715:M715)</f>
        <v>19782.650000000001</v>
      </c>
    </row>
    <row r="716" spans="1:14" s="79" customFormat="1" ht="12" x14ac:dyDescent="0.2">
      <c r="A716" s="89">
        <v>487</v>
      </c>
      <c r="B716" s="89">
        <v>487049347</v>
      </c>
      <c r="C716" s="90" t="s">
        <v>539</v>
      </c>
      <c r="D716" s="89">
        <v>49</v>
      </c>
      <c r="E716" s="90" t="s">
        <v>81</v>
      </c>
      <c r="F716" s="89">
        <v>347</v>
      </c>
      <c r="G716" s="90" t="s">
        <v>379</v>
      </c>
      <c r="H716" s="91">
        <v>5</v>
      </c>
      <c r="I716" s="92"/>
      <c r="J716" s="93">
        <v>13472</v>
      </c>
      <c r="K716" s="94">
        <v>6025</v>
      </c>
      <c r="L716" s="94">
        <v>0</v>
      </c>
      <c r="M716" s="94">
        <v>937.65</v>
      </c>
      <c r="N716" s="95">
        <f t="shared" si="11"/>
        <v>20434.650000000001</v>
      </c>
    </row>
    <row r="717" spans="1:14" s="79" customFormat="1" ht="12" x14ac:dyDescent="0.2">
      <c r="A717" s="89">
        <v>487</v>
      </c>
      <c r="B717" s="89">
        <v>487274010</v>
      </c>
      <c r="C717" s="90" t="s">
        <v>539</v>
      </c>
      <c r="D717" s="89">
        <v>274</v>
      </c>
      <c r="E717" s="90" t="s">
        <v>306</v>
      </c>
      <c r="F717" s="89">
        <v>10</v>
      </c>
      <c r="G717" s="90" t="s">
        <v>42</v>
      </c>
      <c r="H717" s="91">
        <v>7.98</v>
      </c>
      <c r="I717" s="92"/>
      <c r="J717" s="93">
        <v>9374</v>
      </c>
      <c r="K717" s="94">
        <v>3044</v>
      </c>
      <c r="L717" s="94">
        <v>0</v>
      </c>
      <c r="M717" s="94">
        <v>937.65</v>
      </c>
      <c r="N717" s="95">
        <f t="shared" si="11"/>
        <v>13355.65</v>
      </c>
    </row>
    <row r="718" spans="1:14" s="79" customFormat="1" ht="12" x14ac:dyDescent="0.2">
      <c r="A718" s="89">
        <v>487</v>
      </c>
      <c r="B718" s="89">
        <v>487274031</v>
      </c>
      <c r="C718" s="90" t="s">
        <v>539</v>
      </c>
      <c r="D718" s="89">
        <v>274</v>
      </c>
      <c r="E718" s="90" t="s">
        <v>306</v>
      </c>
      <c r="F718" s="89">
        <v>31</v>
      </c>
      <c r="G718" s="90" t="s">
        <v>63</v>
      </c>
      <c r="H718" s="91">
        <v>3</v>
      </c>
      <c r="I718" s="92"/>
      <c r="J718" s="93">
        <v>9055</v>
      </c>
      <c r="K718" s="94">
        <v>4260</v>
      </c>
      <c r="L718" s="94">
        <v>0</v>
      </c>
      <c r="M718" s="94">
        <v>937.65</v>
      </c>
      <c r="N718" s="95">
        <f t="shared" si="11"/>
        <v>14252.65</v>
      </c>
    </row>
    <row r="719" spans="1:14" s="79" customFormat="1" ht="12" x14ac:dyDescent="0.2">
      <c r="A719" s="89">
        <v>487</v>
      </c>
      <c r="B719" s="89">
        <v>487274035</v>
      </c>
      <c r="C719" s="90" t="s">
        <v>539</v>
      </c>
      <c r="D719" s="89">
        <v>274</v>
      </c>
      <c r="E719" s="90" t="s">
        <v>306</v>
      </c>
      <c r="F719" s="89">
        <v>35</v>
      </c>
      <c r="G719" s="90" t="s">
        <v>67</v>
      </c>
      <c r="H719" s="91">
        <v>28.520000000000003</v>
      </c>
      <c r="I719" s="92"/>
      <c r="J719" s="93">
        <v>12472</v>
      </c>
      <c r="K719" s="94">
        <v>4252</v>
      </c>
      <c r="L719" s="94">
        <v>0</v>
      </c>
      <c r="M719" s="94">
        <v>937.65</v>
      </c>
      <c r="N719" s="95">
        <f t="shared" si="11"/>
        <v>17661.650000000001</v>
      </c>
    </row>
    <row r="720" spans="1:14" s="79" customFormat="1" ht="12" x14ac:dyDescent="0.2">
      <c r="A720" s="89">
        <v>487</v>
      </c>
      <c r="B720" s="89">
        <v>487274048</v>
      </c>
      <c r="C720" s="90" t="s">
        <v>539</v>
      </c>
      <c r="D720" s="89">
        <v>274</v>
      </c>
      <c r="E720" s="90" t="s">
        <v>306</v>
      </c>
      <c r="F720" s="89">
        <v>48</v>
      </c>
      <c r="G720" s="90" t="s">
        <v>80</v>
      </c>
      <c r="H720" s="91">
        <v>1</v>
      </c>
      <c r="I720" s="92"/>
      <c r="J720" s="93">
        <v>9207</v>
      </c>
      <c r="K720" s="94">
        <v>7399</v>
      </c>
      <c r="L720" s="94">
        <v>0</v>
      </c>
      <c r="M720" s="94">
        <v>937.65</v>
      </c>
      <c r="N720" s="95">
        <f t="shared" si="11"/>
        <v>17543.650000000001</v>
      </c>
    </row>
    <row r="721" spans="1:14" s="79" customFormat="1" ht="12" x14ac:dyDescent="0.2">
      <c r="A721" s="89">
        <v>487</v>
      </c>
      <c r="B721" s="89">
        <v>487274049</v>
      </c>
      <c r="C721" s="90" t="s">
        <v>539</v>
      </c>
      <c r="D721" s="89">
        <v>274</v>
      </c>
      <c r="E721" s="90" t="s">
        <v>306</v>
      </c>
      <c r="F721" s="89">
        <v>49</v>
      </c>
      <c r="G721" s="90" t="s">
        <v>81</v>
      </c>
      <c r="H721" s="91">
        <v>76.3</v>
      </c>
      <c r="I721" s="92"/>
      <c r="J721" s="93">
        <v>12497</v>
      </c>
      <c r="K721" s="94">
        <v>14875</v>
      </c>
      <c r="L721" s="94">
        <v>0</v>
      </c>
      <c r="M721" s="94">
        <v>937.65</v>
      </c>
      <c r="N721" s="95">
        <f t="shared" si="11"/>
        <v>28309.65</v>
      </c>
    </row>
    <row r="722" spans="1:14" s="79" customFormat="1" ht="12" x14ac:dyDescent="0.2">
      <c r="A722" s="89">
        <v>487</v>
      </c>
      <c r="B722" s="89">
        <v>487274057</v>
      </c>
      <c r="C722" s="90" t="s">
        <v>539</v>
      </c>
      <c r="D722" s="89">
        <v>274</v>
      </c>
      <c r="E722" s="90" t="s">
        <v>306</v>
      </c>
      <c r="F722" s="89">
        <v>57</v>
      </c>
      <c r="G722" s="90" t="s">
        <v>89</v>
      </c>
      <c r="H722" s="91">
        <v>19</v>
      </c>
      <c r="I722" s="92"/>
      <c r="J722" s="93">
        <v>12402</v>
      </c>
      <c r="K722" s="94">
        <v>332</v>
      </c>
      <c r="L722" s="94">
        <v>0</v>
      </c>
      <c r="M722" s="94">
        <v>937.65</v>
      </c>
      <c r="N722" s="95">
        <f t="shared" si="11"/>
        <v>13671.65</v>
      </c>
    </row>
    <row r="723" spans="1:14" s="79" customFormat="1" ht="12" x14ac:dyDescent="0.2">
      <c r="A723" s="89">
        <v>487</v>
      </c>
      <c r="B723" s="89">
        <v>487274071</v>
      </c>
      <c r="C723" s="90" t="s">
        <v>539</v>
      </c>
      <c r="D723" s="89">
        <v>274</v>
      </c>
      <c r="E723" s="90" t="s">
        <v>306</v>
      </c>
      <c r="F723" s="89">
        <v>71</v>
      </c>
      <c r="G723" s="90" t="s">
        <v>103</v>
      </c>
      <c r="H723" s="91">
        <v>1</v>
      </c>
      <c r="I723" s="92"/>
      <c r="J723" s="93">
        <v>10467.592438273588</v>
      </c>
      <c r="K723" s="94">
        <v>4906</v>
      </c>
      <c r="L723" s="94">
        <v>0</v>
      </c>
      <c r="M723" s="94">
        <v>937.65</v>
      </c>
      <c r="N723" s="95">
        <f t="shared" si="11"/>
        <v>16311.242438273588</v>
      </c>
    </row>
    <row r="724" spans="1:14" s="79" customFormat="1" ht="12" x14ac:dyDescent="0.2">
      <c r="A724" s="89">
        <v>487</v>
      </c>
      <c r="B724" s="89">
        <v>487274093</v>
      </c>
      <c r="C724" s="90" t="s">
        <v>539</v>
      </c>
      <c r="D724" s="89">
        <v>274</v>
      </c>
      <c r="E724" s="90" t="s">
        <v>306</v>
      </c>
      <c r="F724" s="89">
        <v>93</v>
      </c>
      <c r="G724" s="90" t="s">
        <v>125</v>
      </c>
      <c r="H724" s="91">
        <v>37</v>
      </c>
      <c r="I724" s="92"/>
      <c r="J724" s="93">
        <v>12897</v>
      </c>
      <c r="K724" s="94">
        <v>440</v>
      </c>
      <c r="L724" s="94">
        <v>0</v>
      </c>
      <c r="M724" s="94">
        <v>937.65</v>
      </c>
      <c r="N724" s="95">
        <f t="shared" si="11"/>
        <v>14274.65</v>
      </c>
    </row>
    <row r="725" spans="1:14" s="79" customFormat="1" ht="12" x14ac:dyDescent="0.2">
      <c r="A725" s="89">
        <v>487</v>
      </c>
      <c r="B725" s="89">
        <v>487274095</v>
      </c>
      <c r="C725" s="90" t="s">
        <v>539</v>
      </c>
      <c r="D725" s="89">
        <v>274</v>
      </c>
      <c r="E725" s="90" t="s">
        <v>306</v>
      </c>
      <c r="F725" s="89">
        <v>95</v>
      </c>
      <c r="G725" s="90" t="s">
        <v>127</v>
      </c>
      <c r="H725" s="91">
        <v>2</v>
      </c>
      <c r="I725" s="92"/>
      <c r="J725" s="93">
        <v>14104</v>
      </c>
      <c r="K725" s="94">
        <v>0</v>
      </c>
      <c r="L725" s="94">
        <v>0</v>
      </c>
      <c r="M725" s="94">
        <v>937.65</v>
      </c>
      <c r="N725" s="95">
        <f t="shared" si="11"/>
        <v>15041.65</v>
      </c>
    </row>
    <row r="726" spans="1:14" s="79" customFormat="1" ht="12" x14ac:dyDescent="0.2">
      <c r="A726" s="89">
        <v>487</v>
      </c>
      <c r="B726" s="89">
        <v>487274103</v>
      </c>
      <c r="C726" s="90" t="s">
        <v>539</v>
      </c>
      <c r="D726" s="89">
        <v>274</v>
      </c>
      <c r="E726" s="90" t="s">
        <v>306</v>
      </c>
      <c r="F726" s="89">
        <v>103</v>
      </c>
      <c r="G726" s="90" t="s">
        <v>135</v>
      </c>
      <c r="H726" s="91">
        <v>1</v>
      </c>
      <c r="I726" s="92"/>
      <c r="J726" s="93">
        <v>12311.715309719371</v>
      </c>
      <c r="K726" s="94">
        <v>46</v>
      </c>
      <c r="L726" s="94">
        <v>0</v>
      </c>
      <c r="M726" s="94">
        <v>937.65</v>
      </c>
      <c r="N726" s="95">
        <f t="shared" si="11"/>
        <v>13295.365309719371</v>
      </c>
    </row>
    <row r="727" spans="1:14" s="79" customFormat="1" ht="12" x14ac:dyDescent="0.2">
      <c r="A727" s="89">
        <v>487</v>
      </c>
      <c r="B727" s="89">
        <v>487274149</v>
      </c>
      <c r="C727" s="90" t="s">
        <v>539</v>
      </c>
      <c r="D727" s="89">
        <v>274</v>
      </c>
      <c r="E727" s="90" t="s">
        <v>306</v>
      </c>
      <c r="F727" s="89">
        <v>149</v>
      </c>
      <c r="G727" s="90" t="s">
        <v>181</v>
      </c>
      <c r="H727" s="91">
        <v>2</v>
      </c>
      <c r="I727" s="92"/>
      <c r="J727" s="93">
        <v>9407</v>
      </c>
      <c r="K727" s="94">
        <v>0</v>
      </c>
      <c r="L727" s="94">
        <v>0</v>
      </c>
      <c r="M727" s="94">
        <v>937.65</v>
      </c>
      <c r="N727" s="95">
        <f t="shared" si="11"/>
        <v>10344.65</v>
      </c>
    </row>
    <row r="728" spans="1:14" s="79" customFormat="1" ht="12" x14ac:dyDescent="0.2">
      <c r="A728" s="89">
        <v>487</v>
      </c>
      <c r="B728" s="89">
        <v>487274163</v>
      </c>
      <c r="C728" s="90" t="s">
        <v>539</v>
      </c>
      <c r="D728" s="89">
        <v>274</v>
      </c>
      <c r="E728" s="90" t="s">
        <v>306</v>
      </c>
      <c r="F728" s="89">
        <v>163</v>
      </c>
      <c r="G728" s="90" t="s">
        <v>195</v>
      </c>
      <c r="H728" s="91">
        <v>11</v>
      </c>
      <c r="I728" s="92"/>
      <c r="J728" s="93">
        <v>11241</v>
      </c>
      <c r="K728" s="94">
        <v>0</v>
      </c>
      <c r="L728" s="94">
        <v>0</v>
      </c>
      <c r="M728" s="94">
        <v>937.65</v>
      </c>
      <c r="N728" s="95">
        <f t="shared" si="11"/>
        <v>12178.65</v>
      </c>
    </row>
    <row r="729" spans="1:14" s="79" customFormat="1" ht="12" x14ac:dyDescent="0.2">
      <c r="A729" s="89">
        <v>487</v>
      </c>
      <c r="B729" s="89">
        <v>487274165</v>
      </c>
      <c r="C729" s="90" t="s">
        <v>539</v>
      </c>
      <c r="D729" s="89">
        <v>274</v>
      </c>
      <c r="E729" s="90" t="s">
        <v>306</v>
      </c>
      <c r="F729" s="89">
        <v>165</v>
      </c>
      <c r="G729" s="90" t="s">
        <v>197</v>
      </c>
      <c r="H729" s="91">
        <v>44.32</v>
      </c>
      <c r="I729" s="92"/>
      <c r="J729" s="93">
        <v>12148</v>
      </c>
      <c r="K729" s="94">
        <v>220</v>
      </c>
      <c r="L729" s="94">
        <v>0</v>
      </c>
      <c r="M729" s="94">
        <v>937.65</v>
      </c>
      <c r="N729" s="95">
        <f t="shared" si="11"/>
        <v>13305.65</v>
      </c>
    </row>
    <row r="730" spans="1:14" s="79" customFormat="1" ht="12" x14ac:dyDescent="0.2">
      <c r="A730" s="89">
        <v>487</v>
      </c>
      <c r="B730" s="89">
        <v>487274174</v>
      </c>
      <c r="C730" s="90" t="s">
        <v>539</v>
      </c>
      <c r="D730" s="89">
        <v>274</v>
      </c>
      <c r="E730" s="90" t="s">
        <v>306</v>
      </c>
      <c r="F730" s="89">
        <v>174</v>
      </c>
      <c r="G730" s="90" t="s">
        <v>206</v>
      </c>
      <c r="H730" s="91">
        <v>0.66</v>
      </c>
      <c r="I730" s="92"/>
      <c r="J730" s="93">
        <v>11210.85316117426</v>
      </c>
      <c r="K730" s="94">
        <v>5802</v>
      </c>
      <c r="L730" s="94">
        <v>0</v>
      </c>
      <c r="M730" s="94">
        <v>937.65</v>
      </c>
      <c r="N730" s="95">
        <f t="shared" si="11"/>
        <v>17950.50316117426</v>
      </c>
    </row>
    <row r="731" spans="1:14" s="79" customFormat="1" ht="12" x14ac:dyDescent="0.2">
      <c r="A731" s="89">
        <v>487</v>
      </c>
      <c r="B731" s="89">
        <v>487274176</v>
      </c>
      <c r="C731" s="90" t="s">
        <v>539</v>
      </c>
      <c r="D731" s="89">
        <v>274</v>
      </c>
      <c r="E731" s="90" t="s">
        <v>306</v>
      </c>
      <c r="F731" s="89">
        <v>176</v>
      </c>
      <c r="G731" s="90" t="s">
        <v>208</v>
      </c>
      <c r="H731" s="91">
        <v>80.63</v>
      </c>
      <c r="I731" s="92"/>
      <c r="J731" s="93">
        <v>12469</v>
      </c>
      <c r="K731" s="94">
        <v>4295</v>
      </c>
      <c r="L731" s="94">
        <v>0</v>
      </c>
      <c r="M731" s="94">
        <v>937.65</v>
      </c>
      <c r="N731" s="95">
        <f t="shared" si="11"/>
        <v>17701.650000000001</v>
      </c>
    </row>
    <row r="732" spans="1:14" s="79" customFormat="1" ht="12" x14ac:dyDescent="0.2">
      <c r="A732" s="89">
        <v>487</v>
      </c>
      <c r="B732" s="89">
        <v>487274178</v>
      </c>
      <c r="C732" s="90" t="s">
        <v>539</v>
      </c>
      <c r="D732" s="89">
        <v>274</v>
      </c>
      <c r="E732" s="90" t="s">
        <v>306</v>
      </c>
      <c r="F732" s="89">
        <v>178</v>
      </c>
      <c r="G732" s="90" t="s">
        <v>210</v>
      </c>
      <c r="H732" s="91">
        <v>1</v>
      </c>
      <c r="I732" s="92"/>
      <c r="J732" s="93">
        <v>14152</v>
      </c>
      <c r="K732" s="94">
        <v>1703</v>
      </c>
      <c r="L732" s="94">
        <v>0</v>
      </c>
      <c r="M732" s="94">
        <v>937.65</v>
      </c>
      <c r="N732" s="95">
        <f t="shared" si="11"/>
        <v>16792.650000000001</v>
      </c>
    </row>
    <row r="733" spans="1:14" s="79" customFormat="1" ht="12" x14ac:dyDescent="0.2">
      <c r="A733" s="89">
        <v>487</v>
      </c>
      <c r="B733" s="89">
        <v>487274181</v>
      </c>
      <c r="C733" s="90" t="s">
        <v>539</v>
      </c>
      <c r="D733" s="89">
        <v>274</v>
      </c>
      <c r="E733" s="90" t="s">
        <v>306</v>
      </c>
      <c r="F733" s="89">
        <v>181</v>
      </c>
      <c r="G733" s="90" t="s">
        <v>213</v>
      </c>
      <c r="H733" s="91">
        <v>3</v>
      </c>
      <c r="I733" s="92"/>
      <c r="J733" s="93">
        <v>12878</v>
      </c>
      <c r="K733" s="94">
        <v>612</v>
      </c>
      <c r="L733" s="94">
        <v>0</v>
      </c>
      <c r="M733" s="94">
        <v>937.65</v>
      </c>
      <c r="N733" s="95">
        <f t="shared" si="11"/>
        <v>14427.65</v>
      </c>
    </row>
    <row r="734" spans="1:14" s="79" customFormat="1" ht="12" x14ac:dyDescent="0.2">
      <c r="A734" s="89">
        <v>487</v>
      </c>
      <c r="B734" s="89">
        <v>487274182</v>
      </c>
      <c r="C734" s="90" t="s">
        <v>539</v>
      </c>
      <c r="D734" s="89">
        <v>274</v>
      </c>
      <c r="E734" s="90" t="s">
        <v>306</v>
      </c>
      <c r="F734" s="89">
        <v>182</v>
      </c>
      <c r="G734" s="90" t="s">
        <v>214</v>
      </c>
      <c r="H734" s="91">
        <v>3</v>
      </c>
      <c r="I734" s="92"/>
      <c r="J734" s="93">
        <v>9407</v>
      </c>
      <c r="K734" s="94">
        <v>1917</v>
      </c>
      <c r="L734" s="94">
        <v>0</v>
      </c>
      <c r="M734" s="94">
        <v>937.65</v>
      </c>
      <c r="N734" s="95">
        <f t="shared" si="11"/>
        <v>12261.65</v>
      </c>
    </row>
    <row r="735" spans="1:14" s="79" customFormat="1" ht="12" x14ac:dyDescent="0.2">
      <c r="A735" s="89">
        <v>487</v>
      </c>
      <c r="B735" s="89">
        <v>487274220</v>
      </c>
      <c r="C735" s="90" t="s">
        <v>539</v>
      </c>
      <c r="D735" s="89">
        <v>274</v>
      </c>
      <c r="E735" s="90" t="s">
        <v>306</v>
      </c>
      <c r="F735" s="89">
        <v>220</v>
      </c>
      <c r="G735" s="90" t="s">
        <v>252</v>
      </c>
      <c r="H735" s="91">
        <v>1</v>
      </c>
      <c r="I735" s="92"/>
      <c r="J735" s="93">
        <v>11691.573738218611</v>
      </c>
      <c r="K735" s="94">
        <v>5012</v>
      </c>
      <c r="L735" s="94">
        <v>0</v>
      </c>
      <c r="M735" s="94">
        <v>937.65</v>
      </c>
      <c r="N735" s="95">
        <f t="shared" si="11"/>
        <v>17641.223738218614</v>
      </c>
    </row>
    <row r="736" spans="1:14" s="79" customFormat="1" ht="12" x14ac:dyDescent="0.2">
      <c r="A736" s="89">
        <v>487</v>
      </c>
      <c r="B736" s="89">
        <v>487274229</v>
      </c>
      <c r="C736" s="90" t="s">
        <v>539</v>
      </c>
      <c r="D736" s="89">
        <v>274</v>
      </c>
      <c r="E736" s="90" t="s">
        <v>306</v>
      </c>
      <c r="F736" s="89">
        <v>229</v>
      </c>
      <c r="G736" s="90" t="s">
        <v>261</v>
      </c>
      <c r="H736" s="91">
        <v>3</v>
      </c>
      <c r="I736" s="92"/>
      <c r="J736" s="93">
        <v>10381</v>
      </c>
      <c r="K736" s="94">
        <v>1696</v>
      </c>
      <c r="L736" s="94">
        <v>0</v>
      </c>
      <c r="M736" s="94">
        <v>937.65</v>
      </c>
      <c r="N736" s="95">
        <f t="shared" si="11"/>
        <v>13014.65</v>
      </c>
    </row>
    <row r="737" spans="1:14" s="79" customFormat="1" ht="12" x14ac:dyDescent="0.2">
      <c r="A737" s="89">
        <v>487</v>
      </c>
      <c r="B737" s="89">
        <v>487274243</v>
      </c>
      <c r="C737" s="90" t="s">
        <v>539</v>
      </c>
      <c r="D737" s="89">
        <v>274</v>
      </c>
      <c r="E737" s="90" t="s">
        <v>306</v>
      </c>
      <c r="F737" s="89">
        <v>243</v>
      </c>
      <c r="G737" s="90" t="s">
        <v>275</v>
      </c>
      <c r="H737" s="91">
        <v>3</v>
      </c>
      <c r="I737" s="92"/>
      <c r="J737" s="93">
        <v>10853</v>
      </c>
      <c r="K737" s="94">
        <v>2246</v>
      </c>
      <c r="L737" s="94">
        <v>0</v>
      </c>
      <c r="M737" s="94">
        <v>937.65</v>
      </c>
      <c r="N737" s="95">
        <f t="shared" si="11"/>
        <v>14036.65</v>
      </c>
    </row>
    <row r="738" spans="1:14" s="79" customFormat="1" ht="12" x14ac:dyDescent="0.2">
      <c r="A738" s="89">
        <v>487</v>
      </c>
      <c r="B738" s="89">
        <v>487274244</v>
      </c>
      <c r="C738" s="90" t="s">
        <v>539</v>
      </c>
      <c r="D738" s="89">
        <v>274</v>
      </c>
      <c r="E738" s="90" t="s">
        <v>306</v>
      </c>
      <c r="F738" s="89">
        <v>244</v>
      </c>
      <c r="G738" s="90" t="s">
        <v>276</v>
      </c>
      <c r="H738" s="91">
        <v>2.58</v>
      </c>
      <c r="I738" s="92"/>
      <c r="J738" s="93">
        <v>9290</v>
      </c>
      <c r="K738" s="94">
        <v>3350</v>
      </c>
      <c r="L738" s="94">
        <v>0</v>
      </c>
      <c r="M738" s="94">
        <v>937.65</v>
      </c>
      <c r="N738" s="95">
        <f t="shared" si="11"/>
        <v>13577.65</v>
      </c>
    </row>
    <row r="739" spans="1:14" s="79" customFormat="1" ht="12" x14ac:dyDescent="0.2">
      <c r="A739" s="89">
        <v>487</v>
      </c>
      <c r="B739" s="89">
        <v>487274248</v>
      </c>
      <c r="C739" s="90" t="s">
        <v>539</v>
      </c>
      <c r="D739" s="89">
        <v>274</v>
      </c>
      <c r="E739" s="90" t="s">
        <v>306</v>
      </c>
      <c r="F739" s="89">
        <v>248</v>
      </c>
      <c r="G739" s="90" t="s">
        <v>280</v>
      </c>
      <c r="H739" s="91">
        <v>20.28</v>
      </c>
      <c r="I739" s="92"/>
      <c r="J739" s="93">
        <v>11683</v>
      </c>
      <c r="K739" s="94">
        <v>670</v>
      </c>
      <c r="L739" s="94">
        <v>0</v>
      </c>
      <c r="M739" s="94">
        <v>937.65</v>
      </c>
      <c r="N739" s="95">
        <f t="shared" si="11"/>
        <v>13290.65</v>
      </c>
    </row>
    <row r="740" spans="1:14" s="79" customFormat="1" ht="12" x14ac:dyDescent="0.2">
      <c r="A740" s="89">
        <v>487</v>
      </c>
      <c r="B740" s="89">
        <v>487274258</v>
      </c>
      <c r="C740" s="90" t="s">
        <v>539</v>
      </c>
      <c r="D740" s="89">
        <v>274</v>
      </c>
      <c r="E740" s="90" t="s">
        <v>306</v>
      </c>
      <c r="F740" s="89">
        <v>258</v>
      </c>
      <c r="G740" s="90" t="s">
        <v>290</v>
      </c>
      <c r="H740" s="91">
        <v>1</v>
      </c>
      <c r="I740" s="92"/>
      <c r="J740" s="93">
        <v>12941.452297129659</v>
      </c>
      <c r="K740" s="94">
        <v>2794</v>
      </c>
      <c r="L740" s="94">
        <v>0</v>
      </c>
      <c r="M740" s="94">
        <v>937.65</v>
      </c>
      <c r="N740" s="95">
        <f t="shared" si="11"/>
        <v>16673.102297129659</v>
      </c>
    </row>
    <row r="741" spans="1:14" s="79" customFormat="1" ht="12" x14ac:dyDescent="0.2">
      <c r="A741" s="89">
        <v>487</v>
      </c>
      <c r="B741" s="89">
        <v>487274262</v>
      </c>
      <c r="C741" s="90" t="s">
        <v>539</v>
      </c>
      <c r="D741" s="89">
        <v>274</v>
      </c>
      <c r="E741" s="90" t="s">
        <v>306</v>
      </c>
      <c r="F741" s="89">
        <v>262</v>
      </c>
      <c r="G741" s="90" t="s">
        <v>294</v>
      </c>
      <c r="H741" s="91">
        <v>9.66</v>
      </c>
      <c r="I741" s="92"/>
      <c r="J741" s="93">
        <v>11277</v>
      </c>
      <c r="K741" s="94">
        <v>4179</v>
      </c>
      <c r="L741" s="94">
        <v>0</v>
      </c>
      <c r="M741" s="94">
        <v>937.65</v>
      </c>
      <c r="N741" s="95">
        <f t="shared" si="11"/>
        <v>16393.650000000001</v>
      </c>
    </row>
    <row r="742" spans="1:14" s="79" customFormat="1" ht="12" x14ac:dyDescent="0.2">
      <c r="A742" s="89">
        <v>487</v>
      </c>
      <c r="B742" s="89">
        <v>487274274</v>
      </c>
      <c r="C742" s="90" t="s">
        <v>539</v>
      </c>
      <c r="D742" s="89">
        <v>274</v>
      </c>
      <c r="E742" s="90" t="s">
        <v>306</v>
      </c>
      <c r="F742" s="89">
        <v>274</v>
      </c>
      <c r="G742" s="90" t="s">
        <v>306</v>
      </c>
      <c r="H742" s="91">
        <v>233.76000000000002</v>
      </c>
      <c r="I742" s="92"/>
      <c r="J742" s="93">
        <v>12665</v>
      </c>
      <c r="K742" s="94">
        <v>5851</v>
      </c>
      <c r="L742" s="94">
        <v>0</v>
      </c>
      <c r="M742" s="94">
        <v>937.65</v>
      </c>
      <c r="N742" s="95">
        <f t="shared" si="11"/>
        <v>19453.650000000001</v>
      </c>
    </row>
    <row r="743" spans="1:14" s="79" customFormat="1" ht="12" x14ac:dyDescent="0.2">
      <c r="A743" s="89">
        <v>487</v>
      </c>
      <c r="B743" s="89">
        <v>487274284</v>
      </c>
      <c r="C743" s="90" t="s">
        <v>539</v>
      </c>
      <c r="D743" s="89">
        <v>274</v>
      </c>
      <c r="E743" s="90" t="s">
        <v>306</v>
      </c>
      <c r="F743" s="89">
        <v>284</v>
      </c>
      <c r="G743" s="90" t="s">
        <v>316</v>
      </c>
      <c r="H743" s="91">
        <v>3.2</v>
      </c>
      <c r="I743" s="92"/>
      <c r="J743" s="93">
        <v>14152</v>
      </c>
      <c r="K743" s="94">
        <v>5949</v>
      </c>
      <c r="L743" s="94">
        <v>0</v>
      </c>
      <c r="M743" s="94">
        <v>937.65</v>
      </c>
      <c r="N743" s="95">
        <f t="shared" si="11"/>
        <v>21038.65</v>
      </c>
    </row>
    <row r="744" spans="1:14" s="79" customFormat="1" ht="12" x14ac:dyDescent="0.2">
      <c r="A744" s="89">
        <v>487</v>
      </c>
      <c r="B744" s="89">
        <v>487274285</v>
      </c>
      <c r="C744" s="90" t="s">
        <v>539</v>
      </c>
      <c r="D744" s="89">
        <v>274</v>
      </c>
      <c r="E744" s="90" t="s">
        <v>306</v>
      </c>
      <c r="F744" s="89">
        <v>285</v>
      </c>
      <c r="G744" s="90" t="s">
        <v>317</v>
      </c>
      <c r="H744" s="91">
        <v>2</v>
      </c>
      <c r="I744" s="92"/>
      <c r="J744" s="93">
        <v>9407</v>
      </c>
      <c r="K744" s="94">
        <v>2666</v>
      </c>
      <c r="L744" s="94">
        <v>0</v>
      </c>
      <c r="M744" s="94">
        <v>937.65</v>
      </c>
      <c r="N744" s="95">
        <f t="shared" si="11"/>
        <v>13010.65</v>
      </c>
    </row>
    <row r="745" spans="1:14" s="79" customFormat="1" ht="12" x14ac:dyDescent="0.2">
      <c r="A745" s="89">
        <v>487</v>
      </c>
      <c r="B745" s="89">
        <v>487274308</v>
      </c>
      <c r="C745" s="90" t="s">
        <v>539</v>
      </c>
      <c r="D745" s="89">
        <v>274</v>
      </c>
      <c r="E745" s="90" t="s">
        <v>306</v>
      </c>
      <c r="F745" s="89">
        <v>308</v>
      </c>
      <c r="G745" s="90" t="s">
        <v>340</v>
      </c>
      <c r="H745" s="91">
        <v>7.2900000000000009</v>
      </c>
      <c r="I745" s="92"/>
      <c r="J745" s="93">
        <v>10599</v>
      </c>
      <c r="K745" s="94">
        <v>5287</v>
      </c>
      <c r="L745" s="94">
        <v>0</v>
      </c>
      <c r="M745" s="94">
        <v>937.65</v>
      </c>
      <c r="N745" s="95">
        <f t="shared" si="11"/>
        <v>16823.650000000001</v>
      </c>
    </row>
    <row r="746" spans="1:14" s="79" customFormat="1" ht="12" x14ac:dyDescent="0.2">
      <c r="A746" s="89">
        <v>487</v>
      </c>
      <c r="B746" s="89">
        <v>487274346</v>
      </c>
      <c r="C746" s="90" t="s">
        <v>539</v>
      </c>
      <c r="D746" s="89">
        <v>274</v>
      </c>
      <c r="E746" s="90" t="s">
        <v>306</v>
      </c>
      <c r="F746" s="89">
        <v>346</v>
      </c>
      <c r="G746" s="90" t="s">
        <v>378</v>
      </c>
      <c r="H746" s="91">
        <v>1</v>
      </c>
      <c r="I746" s="92"/>
      <c r="J746" s="93">
        <v>11606.305722145815</v>
      </c>
      <c r="K746" s="94">
        <v>1225</v>
      </c>
      <c r="L746" s="94">
        <v>0</v>
      </c>
      <c r="M746" s="94">
        <v>937.65</v>
      </c>
      <c r="N746" s="95">
        <f t="shared" si="11"/>
        <v>13768.955722145814</v>
      </c>
    </row>
    <row r="747" spans="1:14" s="79" customFormat="1" ht="12" x14ac:dyDescent="0.2">
      <c r="A747" s="89">
        <v>487</v>
      </c>
      <c r="B747" s="89">
        <v>487274347</v>
      </c>
      <c r="C747" s="90" t="s">
        <v>539</v>
      </c>
      <c r="D747" s="89">
        <v>274</v>
      </c>
      <c r="E747" s="90" t="s">
        <v>306</v>
      </c>
      <c r="F747" s="89">
        <v>347</v>
      </c>
      <c r="G747" s="90" t="s">
        <v>379</v>
      </c>
      <c r="H747" s="91">
        <v>8</v>
      </c>
      <c r="I747" s="92"/>
      <c r="J747" s="93">
        <v>12054</v>
      </c>
      <c r="K747" s="94">
        <v>5391</v>
      </c>
      <c r="L747" s="94">
        <v>0</v>
      </c>
      <c r="M747" s="94">
        <v>937.65</v>
      </c>
      <c r="N747" s="95">
        <f t="shared" si="11"/>
        <v>18382.650000000001</v>
      </c>
    </row>
    <row r="748" spans="1:14" s="79" customFormat="1" ht="12" x14ac:dyDescent="0.2">
      <c r="A748" s="89">
        <v>488</v>
      </c>
      <c r="B748" s="89">
        <v>488219001</v>
      </c>
      <c r="C748" s="90" t="s">
        <v>465</v>
      </c>
      <c r="D748" s="89">
        <v>219</v>
      </c>
      <c r="E748" s="90" t="s">
        <v>251</v>
      </c>
      <c r="F748" s="89">
        <v>1</v>
      </c>
      <c r="G748" s="90" t="s">
        <v>33</v>
      </c>
      <c r="H748" s="91">
        <v>24</v>
      </c>
      <c r="I748" s="92"/>
      <c r="J748" s="93">
        <v>10833</v>
      </c>
      <c r="K748" s="94">
        <v>1939</v>
      </c>
      <c r="L748" s="94">
        <v>0</v>
      </c>
      <c r="M748" s="94">
        <v>937.65</v>
      </c>
      <c r="N748" s="95">
        <f t="shared" si="11"/>
        <v>13709.65</v>
      </c>
    </row>
    <row r="749" spans="1:14" s="79" customFormat="1" ht="12" x14ac:dyDescent="0.2">
      <c r="A749" s="89">
        <v>488</v>
      </c>
      <c r="B749" s="89">
        <v>488219016</v>
      </c>
      <c r="C749" s="90" t="s">
        <v>465</v>
      </c>
      <c r="D749" s="89">
        <v>219</v>
      </c>
      <c r="E749" s="90" t="s">
        <v>251</v>
      </c>
      <c r="F749" s="89">
        <v>16</v>
      </c>
      <c r="G749" s="90" t="s">
        <v>48</v>
      </c>
      <c r="H749" s="91">
        <v>2</v>
      </c>
      <c r="I749" s="92"/>
      <c r="J749" s="93">
        <v>12236.155870717672</v>
      </c>
      <c r="K749" s="94">
        <v>295</v>
      </c>
      <c r="L749" s="94">
        <v>0</v>
      </c>
      <c r="M749" s="94">
        <v>937.65</v>
      </c>
      <c r="N749" s="95">
        <f t="shared" si="11"/>
        <v>13468.805870717671</v>
      </c>
    </row>
    <row r="750" spans="1:14" s="79" customFormat="1" ht="12" x14ac:dyDescent="0.2">
      <c r="A750" s="89">
        <v>488</v>
      </c>
      <c r="B750" s="89">
        <v>488219018</v>
      </c>
      <c r="C750" s="90" t="s">
        <v>465</v>
      </c>
      <c r="D750" s="89">
        <v>219</v>
      </c>
      <c r="E750" s="90" t="s">
        <v>251</v>
      </c>
      <c r="F750" s="89">
        <v>18</v>
      </c>
      <c r="G750" s="90" t="s">
        <v>50</v>
      </c>
      <c r="H750" s="91">
        <v>3</v>
      </c>
      <c r="I750" s="92"/>
      <c r="J750" s="93">
        <v>16703</v>
      </c>
      <c r="K750" s="94">
        <v>10362</v>
      </c>
      <c r="L750" s="94">
        <v>0</v>
      </c>
      <c r="M750" s="94">
        <v>937.65</v>
      </c>
      <c r="N750" s="95">
        <f t="shared" si="11"/>
        <v>28002.65</v>
      </c>
    </row>
    <row r="751" spans="1:14" s="79" customFormat="1" ht="12" x14ac:dyDescent="0.2">
      <c r="A751" s="89">
        <v>488</v>
      </c>
      <c r="B751" s="89">
        <v>488219035</v>
      </c>
      <c r="C751" s="90" t="s">
        <v>465</v>
      </c>
      <c r="D751" s="89">
        <v>219</v>
      </c>
      <c r="E751" s="90" t="s">
        <v>251</v>
      </c>
      <c r="F751" s="89">
        <v>35</v>
      </c>
      <c r="G751" s="90" t="s">
        <v>67</v>
      </c>
      <c r="H751" s="91">
        <v>1</v>
      </c>
      <c r="I751" s="92"/>
      <c r="J751" s="93">
        <v>14896</v>
      </c>
      <c r="K751" s="94">
        <v>5079</v>
      </c>
      <c r="L751" s="94">
        <v>0</v>
      </c>
      <c r="M751" s="94">
        <v>937.65</v>
      </c>
      <c r="N751" s="95">
        <f t="shared" si="11"/>
        <v>20912.650000000001</v>
      </c>
    </row>
    <row r="752" spans="1:14" s="79" customFormat="1" ht="12" x14ac:dyDescent="0.2">
      <c r="A752" s="89">
        <v>488</v>
      </c>
      <c r="B752" s="89">
        <v>488219040</v>
      </c>
      <c r="C752" s="90" t="s">
        <v>465</v>
      </c>
      <c r="D752" s="89">
        <v>219</v>
      </c>
      <c r="E752" s="90" t="s">
        <v>251</v>
      </c>
      <c r="F752" s="89">
        <v>40</v>
      </c>
      <c r="G752" s="90" t="s">
        <v>72</v>
      </c>
      <c r="H752" s="91">
        <v>14.58</v>
      </c>
      <c r="I752" s="92"/>
      <c r="J752" s="93">
        <v>13082</v>
      </c>
      <c r="K752" s="94">
        <v>3394</v>
      </c>
      <c r="L752" s="94">
        <v>0</v>
      </c>
      <c r="M752" s="94">
        <v>937.65</v>
      </c>
      <c r="N752" s="95">
        <f t="shared" si="11"/>
        <v>17413.650000000001</v>
      </c>
    </row>
    <row r="753" spans="1:14" s="79" customFormat="1" ht="12" x14ac:dyDescent="0.2">
      <c r="A753" s="89">
        <v>488</v>
      </c>
      <c r="B753" s="89">
        <v>488219044</v>
      </c>
      <c r="C753" s="90" t="s">
        <v>465</v>
      </c>
      <c r="D753" s="89">
        <v>219</v>
      </c>
      <c r="E753" s="90" t="s">
        <v>251</v>
      </c>
      <c r="F753" s="89">
        <v>44</v>
      </c>
      <c r="G753" s="90" t="s">
        <v>76</v>
      </c>
      <c r="H753" s="91">
        <v>107.37</v>
      </c>
      <c r="I753" s="92"/>
      <c r="J753" s="93">
        <v>13100</v>
      </c>
      <c r="K753" s="94">
        <v>0</v>
      </c>
      <c r="L753" s="94">
        <v>0</v>
      </c>
      <c r="M753" s="94">
        <v>937.65</v>
      </c>
      <c r="N753" s="95">
        <f t="shared" si="11"/>
        <v>14037.65</v>
      </c>
    </row>
    <row r="754" spans="1:14" s="79" customFormat="1" ht="12" x14ac:dyDescent="0.2">
      <c r="A754" s="89">
        <v>488</v>
      </c>
      <c r="B754" s="89">
        <v>488219052</v>
      </c>
      <c r="C754" s="90" t="s">
        <v>465</v>
      </c>
      <c r="D754" s="89">
        <v>219</v>
      </c>
      <c r="E754" s="90" t="s">
        <v>251</v>
      </c>
      <c r="F754" s="89">
        <v>52</v>
      </c>
      <c r="G754" s="90" t="s">
        <v>84</v>
      </c>
      <c r="H754" s="91">
        <v>1.8399999999999999</v>
      </c>
      <c r="I754" s="92"/>
      <c r="J754" s="93">
        <v>14147</v>
      </c>
      <c r="K754" s="94">
        <v>4522</v>
      </c>
      <c r="L754" s="94">
        <v>0</v>
      </c>
      <c r="M754" s="94">
        <v>937.65</v>
      </c>
      <c r="N754" s="95">
        <f t="shared" si="11"/>
        <v>19606.650000000001</v>
      </c>
    </row>
    <row r="755" spans="1:14" s="79" customFormat="1" ht="12" x14ac:dyDescent="0.2">
      <c r="A755" s="89">
        <v>488</v>
      </c>
      <c r="B755" s="89">
        <v>488219065</v>
      </c>
      <c r="C755" s="90" t="s">
        <v>465</v>
      </c>
      <c r="D755" s="89">
        <v>219</v>
      </c>
      <c r="E755" s="90" t="s">
        <v>251</v>
      </c>
      <c r="F755" s="89">
        <v>65</v>
      </c>
      <c r="G755" s="90" t="s">
        <v>97</v>
      </c>
      <c r="H755" s="91">
        <v>7</v>
      </c>
      <c r="I755" s="92"/>
      <c r="J755" s="93">
        <v>10417</v>
      </c>
      <c r="K755" s="94">
        <v>5954</v>
      </c>
      <c r="L755" s="94">
        <v>0</v>
      </c>
      <c r="M755" s="94">
        <v>937.65</v>
      </c>
      <c r="N755" s="95">
        <f t="shared" si="11"/>
        <v>17308.650000000001</v>
      </c>
    </row>
    <row r="756" spans="1:14" s="79" customFormat="1" ht="12" x14ac:dyDescent="0.2">
      <c r="A756" s="89">
        <v>488</v>
      </c>
      <c r="B756" s="89">
        <v>488219082</v>
      </c>
      <c r="C756" s="90" t="s">
        <v>465</v>
      </c>
      <c r="D756" s="89">
        <v>219</v>
      </c>
      <c r="E756" s="90" t="s">
        <v>251</v>
      </c>
      <c r="F756" s="89">
        <v>82</v>
      </c>
      <c r="G756" s="90" t="s">
        <v>114</v>
      </c>
      <c r="H756" s="91">
        <v>3</v>
      </c>
      <c r="I756" s="92"/>
      <c r="J756" s="93">
        <v>10859</v>
      </c>
      <c r="K756" s="94">
        <v>4261</v>
      </c>
      <c r="L756" s="94">
        <v>0</v>
      </c>
      <c r="M756" s="94">
        <v>937.65</v>
      </c>
      <c r="N756" s="95">
        <f t="shared" si="11"/>
        <v>16057.65</v>
      </c>
    </row>
    <row r="757" spans="1:14" s="79" customFormat="1" ht="12" x14ac:dyDescent="0.2">
      <c r="A757" s="89">
        <v>488</v>
      </c>
      <c r="B757" s="89">
        <v>488219083</v>
      </c>
      <c r="C757" s="90" t="s">
        <v>465</v>
      </c>
      <c r="D757" s="89">
        <v>219</v>
      </c>
      <c r="E757" s="90" t="s">
        <v>251</v>
      </c>
      <c r="F757" s="89">
        <v>83</v>
      </c>
      <c r="G757" s="90" t="s">
        <v>115</v>
      </c>
      <c r="H757" s="91">
        <v>9.7800000000000011</v>
      </c>
      <c r="I757" s="92"/>
      <c r="J757" s="93">
        <v>9804</v>
      </c>
      <c r="K757" s="94">
        <v>1648</v>
      </c>
      <c r="L757" s="94">
        <v>0</v>
      </c>
      <c r="M757" s="94">
        <v>937.65</v>
      </c>
      <c r="N757" s="95">
        <f t="shared" si="11"/>
        <v>12389.65</v>
      </c>
    </row>
    <row r="758" spans="1:14" s="79" customFormat="1" ht="12" x14ac:dyDescent="0.2">
      <c r="A758" s="89">
        <v>488</v>
      </c>
      <c r="B758" s="89">
        <v>488219118</v>
      </c>
      <c r="C758" s="90" t="s">
        <v>465</v>
      </c>
      <c r="D758" s="89">
        <v>219</v>
      </c>
      <c r="E758" s="90" t="s">
        <v>251</v>
      </c>
      <c r="F758" s="89">
        <v>118</v>
      </c>
      <c r="G758" s="90" t="s">
        <v>150</v>
      </c>
      <c r="H758" s="91">
        <v>0.5</v>
      </c>
      <c r="I758" s="92"/>
      <c r="J758" s="93">
        <v>9519</v>
      </c>
      <c r="K758" s="94">
        <v>1993</v>
      </c>
      <c r="L758" s="94">
        <v>0</v>
      </c>
      <c r="M758" s="94">
        <v>937.65</v>
      </c>
      <c r="N758" s="95">
        <f t="shared" si="11"/>
        <v>12449.65</v>
      </c>
    </row>
    <row r="759" spans="1:14" s="79" customFormat="1" ht="12" x14ac:dyDescent="0.2">
      <c r="A759" s="89">
        <v>488</v>
      </c>
      <c r="B759" s="89">
        <v>488219122</v>
      </c>
      <c r="C759" s="90" t="s">
        <v>465</v>
      </c>
      <c r="D759" s="89">
        <v>219</v>
      </c>
      <c r="E759" s="90" t="s">
        <v>251</v>
      </c>
      <c r="F759" s="89">
        <v>122</v>
      </c>
      <c r="G759" s="90" t="s">
        <v>154</v>
      </c>
      <c r="H759" s="91">
        <v>31</v>
      </c>
      <c r="I759" s="92"/>
      <c r="J759" s="93">
        <v>10534</v>
      </c>
      <c r="K759" s="94">
        <v>3518</v>
      </c>
      <c r="L759" s="94">
        <v>0</v>
      </c>
      <c r="M759" s="94">
        <v>937.65</v>
      </c>
      <c r="N759" s="95">
        <f t="shared" si="11"/>
        <v>14989.65</v>
      </c>
    </row>
    <row r="760" spans="1:14" s="79" customFormat="1" ht="12" x14ac:dyDescent="0.2">
      <c r="A760" s="89">
        <v>488</v>
      </c>
      <c r="B760" s="89">
        <v>488219131</v>
      </c>
      <c r="C760" s="90" t="s">
        <v>465</v>
      </c>
      <c r="D760" s="89">
        <v>219</v>
      </c>
      <c r="E760" s="90" t="s">
        <v>251</v>
      </c>
      <c r="F760" s="89">
        <v>131</v>
      </c>
      <c r="G760" s="90" t="s">
        <v>163</v>
      </c>
      <c r="H760" s="91">
        <v>12.400000000000002</v>
      </c>
      <c r="I760" s="92"/>
      <c r="J760" s="93">
        <v>10410</v>
      </c>
      <c r="K760" s="94">
        <v>2968</v>
      </c>
      <c r="L760" s="94">
        <v>0</v>
      </c>
      <c r="M760" s="94">
        <v>937.65</v>
      </c>
      <c r="N760" s="95">
        <f t="shared" si="11"/>
        <v>14315.65</v>
      </c>
    </row>
    <row r="761" spans="1:14" s="79" customFormat="1" ht="12" x14ac:dyDescent="0.2">
      <c r="A761" s="89">
        <v>488</v>
      </c>
      <c r="B761" s="89">
        <v>488219133</v>
      </c>
      <c r="C761" s="90" t="s">
        <v>465</v>
      </c>
      <c r="D761" s="89">
        <v>219</v>
      </c>
      <c r="E761" s="90" t="s">
        <v>251</v>
      </c>
      <c r="F761" s="89">
        <v>133</v>
      </c>
      <c r="G761" s="90" t="s">
        <v>165</v>
      </c>
      <c r="H761" s="91">
        <v>27</v>
      </c>
      <c r="I761" s="92"/>
      <c r="J761" s="93">
        <v>11158</v>
      </c>
      <c r="K761" s="94">
        <v>2206</v>
      </c>
      <c r="L761" s="94">
        <v>0</v>
      </c>
      <c r="M761" s="94">
        <v>937.65</v>
      </c>
      <c r="N761" s="95">
        <f t="shared" si="11"/>
        <v>14301.65</v>
      </c>
    </row>
    <row r="762" spans="1:14" s="79" customFormat="1" ht="12" x14ac:dyDescent="0.2">
      <c r="A762" s="89">
        <v>488</v>
      </c>
      <c r="B762" s="89">
        <v>488219142</v>
      </c>
      <c r="C762" s="90" t="s">
        <v>465</v>
      </c>
      <c r="D762" s="89">
        <v>219</v>
      </c>
      <c r="E762" s="90" t="s">
        <v>251</v>
      </c>
      <c r="F762" s="89">
        <v>142</v>
      </c>
      <c r="G762" s="90" t="s">
        <v>174</v>
      </c>
      <c r="H762" s="91">
        <v>30</v>
      </c>
      <c r="I762" s="92"/>
      <c r="J762" s="93">
        <v>10934</v>
      </c>
      <c r="K762" s="94">
        <v>8044</v>
      </c>
      <c r="L762" s="94">
        <v>0</v>
      </c>
      <c r="M762" s="94">
        <v>937.65</v>
      </c>
      <c r="N762" s="95">
        <f t="shared" si="11"/>
        <v>19915.650000000001</v>
      </c>
    </row>
    <row r="763" spans="1:14" s="79" customFormat="1" ht="12" x14ac:dyDescent="0.2">
      <c r="A763" s="89">
        <v>488</v>
      </c>
      <c r="B763" s="89">
        <v>488219145</v>
      </c>
      <c r="C763" s="90" t="s">
        <v>465</v>
      </c>
      <c r="D763" s="89">
        <v>219</v>
      </c>
      <c r="E763" s="90" t="s">
        <v>251</v>
      </c>
      <c r="F763" s="89">
        <v>145</v>
      </c>
      <c r="G763" s="90" t="s">
        <v>177</v>
      </c>
      <c r="H763" s="91">
        <v>6.98</v>
      </c>
      <c r="I763" s="92"/>
      <c r="J763" s="93">
        <v>10042</v>
      </c>
      <c r="K763" s="94">
        <v>2654</v>
      </c>
      <c r="L763" s="94">
        <v>0</v>
      </c>
      <c r="M763" s="94">
        <v>937.65</v>
      </c>
      <c r="N763" s="95">
        <f t="shared" si="11"/>
        <v>13633.65</v>
      </c>
    </row>
    <row r="764" spans="1:14" s="79" customFormat="1" ht="12" x14ac:dyDescent="0.2">
      <c r="A764" s="89">
        <v>488</v>
      </c>
      <c r="B764" s="89">
        <v>488219171</v>
      </c>
      <c r="C764" s="90" t="s">
        <v>465</v>
      </c>
      <c r="D764" s="89">
        <v>219</v>
      </c>
      <c r="E764" s="90" t="s">
        <v>251</v>
      </c>
      <c r="F764" s="89">
        <v>171</v>
      </c>
      <c r="G764" s="90" t="s">
        <v>203</v>
      </c>
      <c r="H764" s="91">
        <v>9</v>
      </c>
      <c r="I764" s="92"/>
      <c r="J764" s="93">
        <v>11007</v>
      </c>
      <c r="K764" s="94">
        <v>2894</v>
      </c>
      <c r="L764" s="94">
        <v>0</v>
      </c>
      <c r="M764" s="94">
        <v>937.65</v>
      </c>
      <c r="N764" s="95">
        <f t="shared" si="11"/>
        <v>14838.65</v>
      </c>
    </row>
    <row r="765" spans="1:14" s="79" customFormat="1" ht="12" x14ac:dyDescent="0.2">
      <c r="A765" s="89">
        <v>488</v>
      </c>
      <c r="B765" s="89">
        <v>488219219</v>
      </c>
      <c r="C765" s="90" t="s">
        <v>465</v>
      </c>
      <c r="D765" s="89">
        <v>219</v>
      </c>
      <c r="E765" s="90" t="s">
        <v>251</v>
      </c>
      <c r="F765" s="89">
        <v>219</v>
      </c>
      <c r="G765" s="90" t="s">
        <v>251</v>
      </c>
      <c r="H765" s="91">
        <v>14.95</v>
      </c>
      <c r="I765" s="92"/>
      <c r="J765" s="93">
        <v>11039</v>
      </c>
      <c r="K765" s="94">
        <v>5286</v>
      </c>
      <c r="L765" s="94">
        <v>0</v>
      </c>
      <c r="M765" s="94">
        <v>937.65</v>
      </c>
      <c r="N765" s="95">
        <f t="shared" si="11"/>
        <v>17262.650000000001</v>
      </c>
    </row>
    <row r="766" spans="1:14" s="79" customFormat="1" ht="12" x14ac:dyDescent="0.2">
      <c r="A766" s="89">
        <v>488</v>
      </c>
      <c r="B766" s="89">
        <v>488219231</v>
      </c>
      <c r="C766" s="90" t="s">
        <v>465</v>
      </c>
      <c r="D766" s="89">
        <v>219</v>
      </c>
      <c r="E766" s="90" t="s">
        <v>251</v>
      </c>
      <c r="F766" s="89">
        <v>231</v>
      </c>
      <c r="G766" s="90" t="s">
        <v>263</v>
      </c>
      <c r="H766" s="91">
        <v>26.15</v>
      </c>
      <c r="I766" s="92"/>
      <c r="J766" s="93">
        <v>10740</v>
      </c>
      <c r="K766" s="94">
        <v>2557</v>
      </c>
      <c r="L766" s="94">
        <v>0</v>
      </c>
      <c r="M766" s="94">
        <v>937.65</v>
      </c>
      <c r="N766" s="95">
        <f t="shared" si="11"/>
        <v>14234.65</v>
      </c>
    </row>
    <row r="767" spans="1:14" s="79" customFormat="1" ht="12" x14ac:dyDescent="0.2">
      <c r="A767" s="89">
        <v>488</v>
      </c>
      <c r="B767" s="89">
        <v>488219239</v>
      </c>
      <c r="C767" s="90" t="s">
        <v>465</v>
      </c>
      <c r="D767" s="89">
        <v>219</v>
      </c>
      <c r="E767" s="90" t="s">
        <v>251</v>
      </c>
      <c r="F767" s="89">
        <v>239</v>
      </c>
      <c r="G767" s="90" t="s">
        <v>271</v>
      </c>
      <c r="H767" s="91">
        <v>9.09</v>
      </c>
      <c r="I767" s="92"/>
      <c r="J767" s="93">
        <v>10036</v>
      </c>
      <c r="K767" s="94">
        <v>3770</v>
      </c>
      <c r="L767" s="94">
        <v>0</v>
      </c>
      <c r="M767" s="94">
        <v>937.65</v>
      </c>
      <c r="N767" s="95">
        <f t="shared" si="11"/>
        <v>14743.65</v>
      </c>
    </row>
    <row r="768" spans="1:14" s="79" customFormat="1" ht="12" x14ac:dyDescent="0.2">
      <c r="A768" s="89">
        <v>488</v>
      </c>
      <c r="B768" s="89">
        <v>488219243</v>
      </c>
      <c r="C768" s="90" t="s">
        <v>465</v>
      </c>
      <c r="D768" s="89">
        <v>219</v>
      </c>
      <c r="E768" s="90" t="s">
        <v>251</v>
      </c>
      <c r="F768" s="89">
        <v>243</v>
      </c>
      <c r="G768" s="90" t="s">
        <v>275</v>
      </c>
      <c r="H768" s="91">
        <v>21.92</v>
      </c>
      <c r="I768" s="92"/>
      <c r="J768" s="93">
        <v>10520</v>
      </c>
      <c r="K768" s="94">
        <v>2177</v>
      </c>
      <c r="L768" s="94">
        <v>0</v>
      </c>
      <c r="M768" s="94">
        <v>937.65</v>
      </c>
      <c r="N768" s="95">
        <f t="shared" si="11"/>
        <v>13634.65</v>
      </c>
    </row>
    <row r="769" spans="1:14" s="79" customFormat="1" ht="12" x14ac:dyDescent="0.2">
      <c r="A769" s="89">
        <v>488</v>
      </c>
      <c r="B769" s="89">
        <v>488219244</v>
      </c>
      <c r="C769" s="90" t="s">
        <v>465</v>
      </c>
      <c r="D769" s="89">
        <v>219</v>
      </c>
      <c r="E769" s="90" t="s">
        <v>251</v>
      </c>
      <c r="F769" s="89">
        <v>244</v>
      </c>
      <c r="G769" s="90" t="s">
        <v>276</v>
      </c>
      <c r="H769" s="91">
        <v>203.35</v>
      </c>
      <c r="I769" s="92"/>
      <c r="J769" s="93">
        <v>11837</v>
      </c>
      <c r="K769" s="94">
        <v>4268</v>
      </c>
      <c r="L769" s="94">
        <v>0</v>
      </c>
      <c r="M769" s="94">
        <v>937.65</v>
      </c>
      <c r="N769" s="95">
        <f t="shared" si="11"/>
        <v>17042.650000000001</v>
      </c>
    </row>
    <row r="770" spans="1:14" s="79" customFormat="1" ht="12" x14ac:dyDescent="0.2">
      <c r="A770" s="89">
        <v>488</v>
      </c>
      <c r="B770" s="89">
        <v>488219251</v>
      </c>
      <c r="C770" s="90" t="s">
        <v>465</v>
      </c>
      <c r="D770" s="89">
        <v>219</v>
      </c>
      <c r="E770" s="90" t="s">
        <v>251</v>
      </c>
      <c r="F770" s="89">
        <v>251</v>
      </c>
      <c r="G770" s="90" t="s">
        <v>283</v>
      </c>
      <c r="H770" s="91">
        <v>100.24999999999999</v>
      </c>
      <c r="I770" s="92"/>
      <c r="J770" s="93">
        <v>10781</v>
      </c>
      <c r="K770" s="94">
        <v>2478</v>
      </c>
      <c r="L770" s="94">
        <v>0</v>
      </c>
      <c r="M770" s="94">
        <v>937.65</v>
      </c>
      <c r="N770" s="95">
        <f t="shared" si="11"/>
        <v>14196.65</v>
      </c>
    </row>
    <row r="771" spans="1:14" s="79" customFormat="1" ht="12" x14ac:dyDescent="0.2">
      <c r="A771" s="89">
        <v>488</v>
      </c>
      <c r="B771" s="89">
        <v>488219264</v>
      </c>
      <c r="C771" s="90" t="s">
        <v>465</v>
      </c>
      <c r="D771" s="89">
        <v>219</v>
      </c>
      <c r="E771" s="90" t="s">
        <v>251</v>
      </c>
      <c r="F771" s="89">
        <v>264</v>
      </c>
      <c r="G771" s="90" t="s">
        <v>296</v>
      </c>
      <c r="H771" s="91">
        <v>17</v>
      </c>
      <c r="I771" s="92"/>
      <c r="J771" s="93">
        <v>10238</v>
      </c>
      <c r="K771" s="94">
        <v>4127</v>
      </c>
      <c r="L771" s="94">
        <v>0</v>
      </c>
      <c r="M771" s="94">
        <v>937.65</v>
      </c>
      <c r="N771" s="95">
        <f t="shared" si="11"/>
        <v>15302.65</v>
      </c>
    </row>
    <row r="772" spans="1:14" s="79" customFormat="1" ht="12" x14ac:dyDescent="0.2">
      <c r="A772" s="89">
        <v>488</v>
      </c>
      <c r="B772" s="89">
        <v>488219285</v>
      </c>
      <c r="C772" s="90" t="s">
        <v>465</v>
      </c>
      <c r="D772" s="89">
        <v>219</v>
      </c>
      <c r="E772" s="90" t="s">
        <v>251</v>
      </c>
      <c r="F772" s="89">
        <v>285</v>
      </c>
      <c r="G772" s="90" t="s">
        <v>317</v>
      </c>
      <c r="H772" s="91">
        <v>1.47</v>
      </c>
      <c r="I772" s="92"/>
      <c r="J772" s="93">
        <v>11688.430466808875</v>
      </c>
      <c r="K772" s="94">
        <v>3312</v>
      </c>
      <c r="L772" s="94">
        <v>0</v>
      </c>
      <c r="M772" s="94">
        <v>937.65</v>
      </c>
      <c r="N772" s="95">
        <f t="shared" si="11"/>
        <v>15938.080466808875</v>
      </c>
    </row>
    <row r="773" spans="1:14" s="79" customFormat="1" ht="12" x14ac:dyDescent="0.2">
      <c r="A773" s="89">
        <v>488</v>
      </c>
      <c r="B773" s="89">
        <v>488219293</v>
      </c>
      <c r="C773" s="90" t="s">
        <v>465</v>
      </c>
      <c r="D773" s="89">
        <v>219</v>
      </c>
      <c r="E773" s="90" t="s">
        <v>251</v>
      </c>
      <c r="F773" s="89">
        <v>293</v>
      </c>
      <c r="G773" s="90" t="s">
        <v>325</v>
      </c>
      <c r="H773" s="91">
        <v>3</v>
      </c>
      <c r="I773" s="92"/>
      <c r="J773" s="93">
        <v>14147</v>
      </c>
      <c r="K773" s="94">
        <v>851</v>
      </c>
      <c r="L773" s="94">
        <v>0</v>
      </c>
      <c r="M773" s="94">
        <v>937.65</v>
      </c>
      <c r="N773" s="95">
        <f t="shared" si="11"/>
        <v>15935.65</v>
      </c>
    </row>
    <row r="774" spans="1:14" s="79" customFormat="1" ht="12" x14ac:dyDescent="0.2">
      <c r="A774" s="89">
        <v>488</v>
      </c>
      <c r="B774" s="89">
        <v>488219336</v>
      </c>
      <c r="C774" s="90" t="s">
        <v>465</v>
      </c>
      <c r="D774" s="89">
        <v>219</v>
      </c>
      <c r="E774" s="90" t="s">
        <v>251</v>
      </c>
      <c r="F774" s="89">
        <v>336</v>
      </c>
      <c r="G774" s="90" t="s">
        <v>368</v>
      </c>
      <c r="H774" s="91">
        <v>262.17000000000007</v>
      </c>
      <c r="I774" s="92"/>
      <c r="J774" s="93">
        <v>10745</v>
      </c>
      <c r="K774" s="94">
        <v>2331</v>
      </c>
      <c r="L774" s="94">
        <v>0</v>
      </c>
      <c r="M774" s="94">
        <v>937.65</v>
      </c>
      <c r="N774" s="95">
        <f t="shared" si="11"/>
        <v>14013.65</v>
      </c>
    </row>
    <row r="775" spans="1:14" s="79" customFormat="1" ht="12" x14ac:dyDescent="0.2">
      <c r="A775" s="89">
        <v>488</v>
      </c>
      <c r="B775" s="89">
        <v>488219625</v>
      </c>
      <c r="C775" s="90" t="s">
        <v>465</v>
      </c>
      <c r="D775" s="89">
        <v>219</v>
      </c>
      <c r="E775" s="90" t="s">
        <v>251</v>
      </c>
      <c r="F775" s="89">
        <v>625</v>
      </c>
      <c r="G775" s="90" t="s">
        <v>395</v>
      </c>
      <c r="H775" s="91">
        <v>5</v>
      </c>
      <c r="I775" s="92"/>
      <c r="J775" s="93">
        <v>9341</v>
      </c>
      <c r="K775" s="94">
        <v>1350</v>
      </c>
      <c r="L775" s="94">
        <v>0</v>
      </c>
      <c r="M775" s="94">
        <v>937.65</v>
      </c>
      <c r="N775" s="95">
        <f t="shared" si="11"/>
        <v>11628.65</v>
      </c>
    </row>
    <row r="776" spans="1:14" s="79" customFormat="1" ht="12" x14ac:dyDescent="0.2">
      <c r="A776" s="89">
        <v>488</v>
      </c>
      <c r="B776" s="89">
        <v>488219760</v>
      </c>
      <c r="C776" s="90" t="s">
        <v>465</v>
      </c>
      <c r="D776" s="89">
        <v>219</v>
      </c>
      <c r="E776" s="90" t="s">
        <v>251</v>
      </c>
      <c r="F776" s="89">
        <v>760</v>
      </c>
      <c r="G776" s="90" t="s">
        <v>433</v>
      </c>
      <c r="H776" s="91">
        <v>7.5</v>
      </c>
      <c r="I776" s="92"/>
      <c r="J776" s="93">
        <v>10759</v>
      </c>
      <c r="K776" s="94">
        <v>2454</v>
      </c>
      <c r="L776" s="94">
        <v>0</v>
      </c>
      <c r="M776" s="94">
        <v>937.65</v>
      </c>
      <c r="N776" s="95">
        <f t="shared" si="11"/>
        <v>14150.65</v>
      </c>
    </row>
    <row r="777" spans="1:14" s="79" customFormat="1" ht="12" x14ac:dyDescent="0.2">
      <c r="A777" s="89">
        <v>488</v>
      </c>
      <c r="B777" s="89">
        <v>488219780</v>
      </c>
      <c r="C777" s="90" t="s">
        <v>465</v>
      </c>
      <c r="D777" s="89">
        <v>219</v>
      </c>
      <c r="E777" s="90" t="s">
        <v>251</v>
      </c>
      <c r="F777" s="89">
        <v>780</v>
      </c>
      <c r="G777" s="90" t="s">
        <v>443</v>
      </c>
      <c r="H777" s="91">
        <v>40.36</v>
      </c>
      <c r="I777" s="92"/>
      <c r="J777" s="93">
        <v>11604</v>
      </c>
      <c r="K777" s="94">
        <v>2211</v>
      </c>
      <c r="L777" s="94">
        <v>0</v>
      </c>
      <c r="M777" s="94">
        <v>937.65</v>
      </c>
      <c r="N777" s="95">
        <f t="shared" si="11"/>
        <v>14752.65</v>
      </c>
    </row>
    <row r="778" spans="1:14" s="79" customFormat="1" ht="12" x14ac:dyDescent="0.2">
      <c r="A778" s="89">
        <v>489</v>
      </c>
      <c r="B778" s="89">
        <v>489020020</v>
      </c>
      <c r="C778" s="90" t="s">
        <v>540</v>
      </c>
      <c r="D778" s="89">
        <v>20</v>
      </c>
      <c r="E778" s="90" t="s">
        <v>52</v>
      </c>
      <c r="F778" s="89">
        <v>20</v>
      </c>
      <c r="G778" s="90" t="s">
        <v>52</v>
      </c>
      <c r="H778" s="91">
        <v>180.25999999999996</v>
      </c>
      <c r="I778" s="92"/>
      <c r="J778" s="93">
        <v>11386</v>
      </c>
      <c r="K778" s="94">
        <v>3161</v>
      </c>
      <c r="L778" s="94">
        <v>0</v>
      </c>
      <c r="M778" s="94">
        <v>937.65</v>
      </c>
      <c r="N778" s="95">
        <f t="shared" si="11"/>
        <v>15484.65</v>
      </c>
    </row>
    <row r="779" spans="1:14" s="79" customFormat="1" ht="12" x14ac:dyDescent="0.2">
      <c r="A779" s="89">
        <v>489</v>
      </c>
      <c r="B779" s="89">
        <v>489020036</v>
      </c>
      <c r="C779" s="90" t="s">
        <v>540</v>
      </c>
      <c r="D779" s="89">
        <v>20</v>
      </c>
      <c r="E779" s="90" t="s">
        <v>52</v>
      </c>
      <c r="F779" s="89">
        <v>36</v>
      </c>
      <c r="G779" s="90" t="s">
        <v>68</v>
      </c>
      <c r="H779" s="91">
        <v>102.75</v>
      </c>
      <c r="I779" s="92"/>
      <c r="J779" s="93">
        <v>11293</v>
      </c>
      <c r="K779" s="94">
        <v>3692</v>
      </c>
      <c r="L779" s="94">
        <v>0</v>
      </c>
      <c r="M779" s="94">
        <v>937.65</v>
      </c>
      <c r="N779" s="95">
        <f t="shared" ref="N779:N842" si="12">SUM(J779:M779)</f>
        <v>15922.65</v>
      </c>
    </row>
    <row r="780" spans="1:14" s="79" customFormat="1" ht="12" x14ac:dyDescent="0.2">
      <c r="A780" s="89">
        <v>489</v>
      </c>
      <c r="B780" s="89">
        <v>489020052</v>
      </c>
      <c r="C780" s="90" t="s">
        <v>540</v>
      </c>
      <c r="D780" s="89">
        <v>20</v>
      </c>
      <c r="E780" s="90" t="s">
        <v>52</v>
      </c>
      <c r="F780" s="89">
        <v>52</v>
      </c>
      <c r="G780" s="90" t="s">
        <v>84</v>
      </c>
      <c r="H780" s="91">
        <v>10</v>
      </c>
      <c r="I780" s="92"/>
      <c r="J780" s="93">
        <v>11427</v>
      </c>
      <c r="K780" s="94">
        <v>3652</v>
      </c>
      <c r="L780" s="94">
        <v>0</v>
      </c>
      <c r="M780" s="94">
        <v>937.65</v>
      </c>
      <c r="N780" s="95">
        <f t="shared" si="12"/>
        <v>16016.65</v>
      </c>
    </row>
    <row r="781" spans="1:14" s="79" customFormat="1" ht="12" x14ac:dyDescent="0.2">
      <c r="A781" s="89">
        <v>489</v>
      </c>
      <c r="B781" s="89">
        <v>489020096</v>
      </c>
      <c r="C781" s="90" t="s">
        <v>540</v>
      </c>
      <c r="D781" s="89">
        <v>20</v>
      </c>
      <c r="E781" s="90" t="s">
        <v>52</v>
      </c>
      <c r="F781" s="89">
        <v>96</v>
      </c>
      <c r="G781" s="90" t="s">
        <v>128</v>
      </c>
      <c r="H781" s="91">
        <v>103.03000000000002</v>
      </c>
      <c r="I781" s="92"/>
      <c r="J781" s="93">
        <v>11403</v>
      </c>
      <c r="K781" s="94">
        <v>6207</v>
      </c>
      <c r="L781" s="94">
        <v>0</v>
      </c>
      <c r="M781" s="94">
        <v>937.65</v>
      </c>
      <c r="N781" s="95">
        <f t="shared" si="12"/>
        <v>18547.650000000001</v>
      </c>
    </row>
    <row r="782" spans="1:14" s="79" customFormat="1" ht="12" x14ac:dyDescent="0.2">
      <c r="A782" s="89">
        <v>489</v>
      </c>
      <c r="B782" s="89">
        <v>489020172</v>
      </c>
      <c r="C782" s="90" t="s">
        <v>540</v>
      </c>
      <c r="D782" s="89">
        <v>20</v>
      </c>
      <c r="E782" s="90" t="s">
        <v>52</v>
      </c>
      <c r="F782" s="89">
        <v>172</v>
      </c>
      <c r="G782" s="90" t="s">
        <v>204</v>
      </c>
      <c r="H782" s="91">
        <v>48.74</v>
      </c>
      <c r="I782" s="92"/>
      <c r="J782" s="93">
        <v>10981</v>
      </c>
      <c r="K782" s="94">
        <v>6518</v>
      </c>
      <c r="L782" s="94">
        <v>0</v>
      </c>
      <c r="M782" s="94">
        <v>937.65</v>
      </c>
      <c r="N782" s="95">
        <f t="shared" si="12"/>
        <v>18436.650000000001</v>
      </c>
    </row>
    <row r="783" spans="1:14" s="79" customFormat="1" ht="12" x14ac:dyDescent="0.2">
      <c r="A783" s="89">
        <v>489</v>
      </c>
      <c r="B783" s="89">
        <v>489020201</v>
      </c>
      <c r="C783" s="90" t="s">
        <v>540</v>
      </c>
      <c r="D783" s="89">
        <v>20</v>
      </c>
      <c r="E783" s="90" t="s">
        <v>52</v>
      </c>
      <c r="F783" s="89">
        <v>201</v>
      </c>
      <c r="G783" s="90" t="s">
        <v>233</v>
      </c>
      <c r="H783" s="91">
        <v>1</v>
      </c>
      <c r="I783" s="92"/>
      <c r="J783" s="93">
        <v>15145</v>
      </c>
      <c r="K783" s="94">
        <v>0</v>
      </c>
      <c r="L783" s="94">
        <v>0</v>
      </c>
      <c r="M783" s="94">
        <v>937.65</v>
      </c>
      <c r="N783" s="95">
        <f t="shared" si="12"/>
        <v>16082.65</v>
      </c>
    </row>
    <row r="784" spans="1:14" s="79" customFormat="1" ht="12" x14ac:dyDescent="0.2">
      <c r="A784" s="89">
        <v>489</v>
      </c>
      <c r="B784" s="89">
        <v>489020239</v>
      </c>
      <c r="C784" s="90" t="s">
        <v>540</v>
      </c>
      <c r="D784" s="89">
        <v>20</v>
      </c>
      <c r="E784" s="90" t="s">
        <v>52</v>
      </c>
      <c r="F784" s="89">
        <v>239</v>
      </c>
      <c r="G784" s="90" t="s">
        <v>271</v>
      </c>
      <c r="H784" s="91">
        <v>60.220000000000006</v>
      </c>
      <c r="I784" s="92"/>
      <c r="J784" s="93">
        <v>11021</v>
      </c>
      <c r="K784" s="94">
        <v>4140</v>
      </c>
      <c r="L784" s="94">
        <v>0</v>
      </c>
      <c r="M784" s="94">
        <v>937.65</v>
      </c>
      <c r="N784" s="95">
        <f t="shared" si="12"/>
        <v>16098.65</v>
      </c>
    </row>
    <row r="785" spans="1:14" s="79" customFormat="1" ht="12" x14ac:dyDescent="0.2">
      <c r="A785" s="89">
        <v>489</v>
      </c>
      <c r="B785" s="89">
        <v>489020242</v>
      </c>
      <c r="C785" s="90" t="s">
        <v>540</v>
      </c>
      <c r="D785" s="89">
        <v>20</v>
      </c>
      <c r="E785" s="90" t="s">
        <v>52</v>
      </c>
      <c r="F785" s="89">
        <v>242</v>
      </c>
      <c r="G785" s="90" t="s">
        <v>274</v>
      </c>
      <c r="H785" s="91">
        <v>3.05</v>
      </c>
      <c r="I785" s="92"/>
      <c r="J785" s="93">
        <v>13444</v>
      </c>
      <c r="K785" s="94">
        <v>54685</v>
      </c>
      <c r="L785" s="94">
        <v>0</v>
      </c>
      <c r="M785" s="94">
        <v>937.65</v>
      </c>
      <c r="N785" s="95">
        <f t="shared" si="12"/>
        <v>69066.649999999994</v>
      </c>
    </row>
    <row r="786" spans="1:14" s="79" customFormat="1" ht="12" x14ac:dyDescent="0.2">
      <c r="A786" s="89">
        <v>489</v>
      </c>
      <c r="B786" s="89">
        <v>489020261</v>
      </c>
      <c r="C786" s="90" t="s">
        <v>540</v>
      </c>
      <c r="D786" s="89">
        <v>20</v>
      </c>
      <c r="E786" s="90" t="s">
        <v>52</v>
      </c>
      <c r="F786" s="89">
        <v>261</v>
      </c>
      <c r="G786" s="90" t="s">
        <v>293</v>
      </c>
      <c r="H786" s="91">
        <v>185.07</v>
      </c>
      <c r="I786" s="92"/>
      <c r="J786" s="93">
        <v>11089</v>
      </c>
      <c r="K786" s="94">
        <v>7033</v>
      </c>
      <c r="L786" s="94">
        <v>0</v>
      </c>
      <c r="M786" s="94">
        <v>937.65</v>
      </c>
      <c r="N786" s="95">
        <f t="shared" si="12"/>
        <v>19059.650000000001</v>
      </c>
    </row>
    <row r="787" spans="1:14" s="79" customFormat="1" ht="12" x14ac:dyDescent="0.2">
      <c r="A787" s="89">
        <v>489</v>
      </c>
      <c r="B787" s="89">
        <v>489020300</v>
      </c>
      <c r="C787" s="90" t="s">
        <v>540</v>
      </c>
      <c r="D787" s="89">
        <v>20</v>
      </c>
      <c r="E787" s="90" t="s">
        <v>52</v>
      </c>
      <c r="F787" s="89">
        <v>300</v>
      </c>
      <c r="G787" s="90" t="s">
        <v>332</v>
      </c>
      <c r="H787" s="91">
        <v>3</v>
      </c>
      <c r="I787" s="92"/>
      <c r="J787" s="93">
        <v>10556</v>
      </c>
      <c r="K787" s="94">
        <v>19944</v>
      </c>
      <c r="L787" s="94">
        <v>0</v>
      </c>
      <c r="M787" s="94">
        <v>937.65</v>
      </c>
      <c r="N787" s="95">
        <f t="shared" si="12"/>
        <v>31437.65</v>
      </c>
    </row>
    <row r="788" spans="1:14" s="79" customFormat="1" ht="12" x14ac:dyDescent="0.2">
      <c r="A788" s="89">
        <v>489</v>
      </c>
      <c r="B788" s="89">
        <v>489020310</v>
      </c>
      <c r="C788" s="90" t="s">
        <v>540</v>
      </c>
      <c r="D788" s="89">
        <v>20</v>
      </c>
      <c r="E788" s="90" t="s">
        <v>52</v>
      </c>
      <c r="F788" s="89">
        <v>310</v>
      </c>
      <c r="G788" s="90" t="s">
        <v>342</v>
      </c>
      <c r="H788" s="91">
        <v>18.78</v>
      </c>
      <c r="I788" s="92"/>
      <c r="J788" s="93">
        <v>10882</v>
      </c>
      <c r="K788" s="94">
        <v>1126</v>
      </c>
      <c r="L788" s="94">
        <v>0</v>
      </c>
      <c r="M788" s="94">
        <v>937.65</v>
      </c>
      <c r="N788" s="95">
        <f t="shared" si="12"/>
        <v>12945.65</v>
      </c>
    </row>
    <row r="789" spans="1:14" s="79" customFormat="1" ht="12" x14ac:dyDescent="0.2">
      <c r="A789" s="89">
        <v>489</v>
      </c>
      <c r="B789" s="89">
        <v>489020645</v>
      </c>
      <c r="C789" s="90" t="s">
        <v>540</v>
      </c>
      <c r="D789" s="89">
        <v>20</v>
      </c>
      <c r="E789" s="90" t="s">
        <v>52</v>
      </c>
      <c r="F789" s="89">
        <v>645</v>
      </c>
      <c r="G789" s="90" t="s">
        <v>399</v>
      </c>
      <c r="H789" s="91">
        <v>79.59</v>
      </c>
      <c r="I789" s="92"/>
      <c r="J789" s="93">
        <v>11550</v>
      </c>
      <c r="K789" s="94">
        <v>4407</v>
      </c>
      <c r="L789" s="94">
        <v>0</v>
      </c>
      <c r="M789" s="94">
        <v>937.65</v>
      </c>
      <c r="N789" s="95">
        <f t="shared" si="12"/>
        <v>16894.650000000001</v>
      </c>
    </row>
    <row r="790" spans="1:14" s="79" customFormat="1" ht="12" x14ac:dyDescent="0.2">
      <c r="A790" s="89">
        <v>489</v>
      </c>
      <c r="B790" s="89">
        <v>489020660</v>
      </c>
      <c r="C790" s="90" t="s">
        <v>540</v>
      </c>
      <c r="D790" s="89">
        <v>20</v>
      </c>
      <c r="E790" s="90" t="s">
        <v>52</v>
      </c>
      <c r="F790" s="89">
        <v>660</v>
      </c>
      <c r="G790" s="90" t="s">
        <v>403</v>
      </c>
      <c r="H790" s="91">
        <v>12.12</v>
      </c>
      <c r="I790" s="92"/>
      <c r="J790" s="93">
        <v>11986</v>
      </c>
      <c r="K790" s="94">
        <v>9707</v>
      </c>
      <c r="L790" s="94">
        <v>0</v>
      </c>
      <c r="M790" s="94">
        <v>937.65</v>
      </c>
      <c r="N790" s="95">
        <f t="shared" si="12"/>
        <v>22630.65</v>
      </c>
    </row>
    <row r="791" spans="1:14" s="79" customFormat="1" ht="12" x14ac:dyDescent="0.2">
      <c r="A791" s="89">
        <v>489</v>
      </c>
      <c r="B791" s="89">
        <v>489020712</v>
      </c>
      <c r="C791" s="90" t="s">
        <v>540</v>
      </c>
      <c r="D791" s="89">
        <v>20</v>
      </c>
      <c r="E791" s="90" t="s">
        <v>52</v>
      </c>
      <c r="F791" s="89">
        <v>712</v>
      </c>
      <c r="G791" s="90" t="s">
        <v>420</v>
      </c>
      <c r="H791" s="91">
        <v>34</v>
      </c>
      <c r="I791" s="92"/>
      <c r="J791" s="93">
        <v>10923</v>
      </c>
      <c r="K791" s="94">
        <v>7655</v>
      </c>
      <c r="L791" s="94">
        <v>0</v>
      </c>
      <c r="M791" s="94">
        <v>937.65</v>
      </c>
      <c r="N791" s="95">
        <f t="shared" si="12"/>
        <v>19515.650000000001</v>
      </c>
    </row>
    <row r="792" spans="1:14" s="79" customFormat="1" ht="12" x14ac:dyDescent="0.2">
      <c r="A792" s="89">
        <v>491</v>
      </c>
      <c r="B792" s="89">
        <v>491095072</v>
      </c>
      <c r="C792" s="90" t="s">
        <v>541</v>
      </c>
      <c r="D792" s="89">
        <v>95</v>
      </c>
      <c r="E792" s="90" t="s">
        <v>127</v>
      </c>
      <c r="F792" s="89">
        <v>72</v>
      </c>
      <c r="G792" s="90" t="s">
        <v>104</v>
      </c>
      <c r="H792" s="91">
        <v>4</v>
      </c>
      <c r="I792" s="92"/>
      <c r="J792" s="93">
        <v>10806.205558336456</v>
      </c>
      <c r="K792" s="94">
        <v>2436</v>
      </c>
      <c r="L792" s="94">
        <v>0</v>
      </c>
      <c r="M792" s="94">
        <v>937.65</v>
      </c>
      <c r="N792" s="95">
        <f t="shared" si="12"/>
        <v>14179.855558336456</v>
      </c>
    </row>
    <row r="793" spans="1:14" s="79" customFormat="1" ht="12" x14ac:dyDescent="0.2">
      <c r="A793" s="89">
        <v>491</v>
      </c>
      <c r="B793" s="89">
        <v>491095094</v>
      </c>
      <c r="C793" s="90" t="s">
        <v>541</v>
      </c>
      <c r="D793" s="89">
        <v>95</v>
      </c>
      <c r="E793" s="90" t="s">
        <v>127</v>
      </c>
      <c r="F793" s="89">
        <v>94</v>
      </c>
      <c r="G793" s="90" t="s">
        <v>126</v>
      </c>
      <c r="H793" s="91">
        <v>2</v>
      </c>
      <c r="I793" s="92"/>
      <c r="J793" s="93">
        <v>11395.758941280055</v>
      </c>
      <c r="K793" s="94">
        <v>799</v>
      </c>
      <c r="L793" s="94">
        <v>0</v>
      </c>
      <c r="M793" s="94">
        <v>937.65</v>
      </c>
      <c r="N793" s="95">
        <f t="shared" si="12"/>
        <v>13132.408941280055</v>
      </c>
    </row>
    <row r="794" spans="1:14" s="79" customFormat="1" ht="12" x14ac:dyDescent="0.2">
      <c r="A794" s="89">
        <v>491</v>
      </c>
      <c r="B794" s="89">
        <v>491095095</v>
      </c>
      <c r="C794" s="90" t="s">
        <v>541</v>
      </c>
      <c r="D794" s="89">
        <v>95</v>
      </c>
      <c r="E794" s="90" t="s">
        <v>127</v>
      </c>
      <c r="F794" s="89">
        <v>95</v>
      </c>
      <c r="G794" s="90" t="s">
        <v>127</v>
      </c>
      <c r="H794" s="91">
        <v>1228.6300000000006</v>
      </c>
      <c r="I794" s="92"/>
      <c r="J794" s="93">
        <v>11905</v>
      </c>
      <c r="K794" s="94">
        <v>0</v>
      </c>
      <c r="L794" s="94">
        <v>0</v>
      </c>
      <c r="M794" s="94">
        <v>937.65</v>
      </c>
      <c r="N794" s="95">
        <f t="shared" si="12"/>
        <v>12842.65</v>
      </c>
    </row>
    <row r="795" spans="1:14" s="79" customFormat="1" ht="12" x14ac:dyDescent="0.2">
      <c r="A795" s="89">
        <v>491</v>
      </c>
      <c r="B795" s="89">
        <v>491095185</v>
      </c>
      <c r="C795" s="90" t="s">
        <v>541</v>
      </c>
      <c r="D795" s="89">
        <v>95</v>
      </c>
      <c r="E795" s="90" t="s">
        <v>127</v>
      </c>
      <c r="F795" s="89">
        <v>185</v>
      </c>
      <c r="G795" s="90" t="s">
        <v>217</v>
      </c>
      <c r="H795" s="91">
        <v>0.99</v>
      </c>
      <c r="I795" s="92"/>
      <c r="J795" s="93">
        <v>12079.893070956668</v>
      </c>
      <c r="K795" s="94">
        <v>1966</v>
      </c>
      <c r="L795" s="94">
        <v>0</v>
      </c>
      <c r="M795" s="94">
        <v>937.65</v>
      </c>
      <c r="N795" s="95">
        <f t="shared" si="12"/>
        <v>14983.543070956668</v>
      </c>
    </row>
    <row r="796" spans="1:14" s="79" customFormat="1" ht="12" x14ac:dyDescent="0.2">
      <c r="A796" s="89">
        <v>491</v>
      </c>
      <c r="B796" s="89">
        <v>491095201</v>
      </c>
      <c r="C796" s="90" t="s">
        <v>541</v>
      </c>
      <c r="D796" s="89">
        <v>95</v>
      </c>
      <c r="E796" s="90" t="s">
        <v>127</v>
      </c>
      <c r="F796" s="89">
        <v>201</v>
      </c>
      <c r="G796" s="90" t="s">
        <v>233</v>
      </c>
      <c r="H796" s="91">
        <v>6.66</v>
      </c>
      <c r="I796" s="92"/>
      <c r="J796" s="93">
        <v>9076</v>
      </c>
      <c r="K796" s="94">
        <v>0</v>
      </c>
      <c r="L796" s="94">
        <v>0</v>
      </c>
      <c r="M796" s="94">
        <v>937.65</v>
      </c>
      <c r="N796" s="95">
        <f t="shared" si="12"/>
        <v>10013.65</v>
      </c>
    </row>
    <row r="797" spans="1:14" s="79" customFormat="1" ht="12" x14ac:dyDescent="0.2">
      <c r="A797" s="89">
        <v>491</v>
      </c>
      <c r="B797" s="89">
        <v>491095218</v>
      </c>
      <c r="C797" s="90" t="s">
        <v>541</v>
      </c>
      <c r="D797" s="89">
        <v>95</v>
      </c>
      <c r="E797" s="90" t="s">
        <v>127</v>
      </c>
      <c r="F797" s="89">
        <v>218</v>
      </c>
      <c r="G797" s="90" t="s">
        <v>250</v>
      </c>
      <c r="H797" s="91">
        <v>3</v>
      </c>
      <c r="I797" s="92"/>
      <c r="J797" s="93">
        <v>15145</v>
      </c>
      <c r="K797" s="94">
        <v>5416</v>
      </c>
      <c r="L797" s="94">
        <v>0</v>
      </c>
      <c r="M797" s="94">
        <v>937.65</v>
      </c>
      <c r="N797" s="95">
        <f t="shared" si="12"/>
        <v>21498.65</v>
      </c>
    </row>
    <row r="798" spans="1:14" s="79" customFormat="1" ht="12" x14ac:dyDescent="0.2">
      <c r="A798" s="89">
        <v>491</v>
      </c>
      <c r="B798" s="89">
        <v>491095265</v>
      </c>
      <c r="C798" s="90" t="s">
        <v>541</v>
      </c>
      <c r="D798" s="89">
        <v>95</v>
      </c>
      <c r="E798" s="90" t="s">
        <v>127</v>
      </c>
      <c r="F798" s="89">
        <v>265</v>
      </c>
      <c r="G798" s="90" t="s">
        <v>297</v>
      </c>
      <c r="H798" s="91">
        <v>0.94</v>
      </c>
      <c r="I798" s="92"/>
      <c r="J798" s="93">
        <v>10499.184729073064</v>
      </c>
      <c r="K798" s="94">
        <v>4428</v>
      </c>
      <c r="L798" s="94">
        <v>0</v>
      </c>
      <c r="M798" s="94">
        <v>937.65</v>
      </c>
      <c r="N798" s="95">
        <f t="shared" si="12"/>
        <v>15864.834729073063</v>
      </c>
    </row>
    <row r="799" spans="1:14" s="79" customFormat="1" ht="12" x14ac:dyDescent="0.2">
      <c r="A799" s="89">
        <v>491</v>
      </c>
      <c r="B799" s="89">
        <v>491095273</v>
      </c>
      <c r="C799" s="90" t="s">
        <v>541</v>
      </c>
      <c r="D799" s="89">
        <v>95</v>
      </c>
      <c r="E799" s="90" t="s">
        <v>127</v>
      </c>
      <c r="F799" s="89">
        <v>273</v>
      </c>
      <c r="G799" s="90" t="s">
        <v>305</v>
      </c>
      <c r="H799" s="91">
        <v>7</v>
      </c>
      <c r="I799" s="92"/>
      <c r="J799" s="93">
        <v>9123</v>
      </c>
      <c r="K799" s="94">
        <v>2912</v>
      </c>
      <c r="L799" s="94">
        <v>0</v>
      </c>
      <c r="M799" s="94">
        <v>937.65</v>
      </c>
      <c r="N799" s="95">
        <f t="shared" si="12"/>
        <v>12972.65</v>
      </c>
    </row>
    <row r="800" spans="1:14" s="79" customFormat="1" ht="12" x14ac:dyDescent="0.2">
      <c r="A800" s="89">
        <v>491</v>
      </c>
      <c r="B800" s="89">
        <v>491095292</v>
      </c>
      <c r="C800" s="90" t="s">
        <v>541</v>
      </c>
      <c r="D800" s="89">
        <v>95</v>
      </c>
      <c r="E800" s="90" t="s">
        <v>127</v>
      </c>
      <c r="F800" s="89">
        <v>292</v>
      </c>
      <c r="G800" s="90" t="s">
        <v>324</v>
      </c>
      <c r="H800" s="91">
        <v>8.5500000000000007</v>
      </c>
      <c r="I800" s="92"/>
      <c r="J800" s="93">
        <v>9634</v>
      </c>
      <c r="K800" s="94">
        <v>1675</v>
      </c>
      <c r="L800" s="94">
        <v>0</v>
      </c>
      <c r="M800" s="94">
        <v>937.65</v>
      </c>
      <c r="N800" s="95">
        <f t="shared" si="12"/>
        <v>12246.65</v>
      </c>
    </row>
    <row r="801" spans="1:14" s="79" customFormat="1" ht="12" x14ac:dyDescent="0.2">
      <c r="A801" s="89">
        <v>491</v>
      </c>
      <c r="B801" s="89">
        <v>491095293</v>
      </c>
      <c r="C801" s="90" t="s">
        <v>541</v>
      </c>
      <c r="D801" s="89">
        <v>95</v>
      </c>
      <c r="E801" s="90" t="s">
        <v>127</v>
      </c>
      <c r="F801" s="89">
        <v>293</v>
      </c>
      <c r="G801" s="90" t="s">
        <v>325</v>
      </c>
      <c r="H801" s="91">
        <v>0.45</v>
      </c>
      <c r="I801" s="92"/>
      <c r="J801" s="93">
        <v>12430.019406017627</v>
      </c>
      <c r="K801" s="94">
        <v>747</v>
      </c>
      <c r="L801" s="94">
        <v>0</v>
      </c>
      <c r="M801" s="94">
        <v>937.65</v>
      </c>
      <c r="N801" s="95">
        <f t="shared" si="12"/>
        <v>14114.669406017627</v>
      </c>
    </row>
    <row r="802" spans="1:14" s="79" customFormat="1" ht="12" x14ac:dyDescent="0.2">
      <c r="A802" s="89">
        <v>491</v>
      </c>
      <c r="B802" s="89">
        <v>491095331</v>
      </c>
      <c r="C802" s="90" t="s">
        <v>541</v>
      </c>
      <c r="D802" s="89">
        <v>95</v>
      </c>
      <c r="E802" s="90" t="s">
        <v>127</v>
      </c>
      <c r="F802" s="89">
        <v>331</v>
      </c>
      <c r="G802" s="90" t="s">
        <v>363</v>
      </c>
      <c r="H802" s="91">
        <v>28.790000000000003</v>
      </c>
      <c r="I802" s="92"/>
      <c r="J802" s="93">
        <v>12421</v>
      </c>
      <c r="K802" s="94">
        <v>4246</v>
      </c>
      <c r="L802" s="94">
        <v>0</v>
      </c>
      <c r="M802" s="94">
        <v>937.65</v>
      </c>
      <c r="N802" s="95">
        <f t="shared" si="12"/>
        <v>17604.650000000001</v>
      </c>
    </row>
    <row r="803" spans="1:14" s="79" customFormat="1" ht="12" x14ac:dyDescent="0.2">
      <c r="A803" s="89">
        <v>491</v>
      </c>
      <c r="B803" s="89">
        <v>491095650</v>
      </c>
      <c r="C803" s="90" t="s">
        <v>541</v>
      </c>
      <c r="D803" s="89">
        <v>95</v>
      </c>
      <c r="E803" s="90" t="s">
        <v>127</v>
      </c>
      <c r="F803" s="89">
        <v>650</v>
      </c>
      <c r="G803" s="90" t="s">
        <v>400</v>
      </c>
      <c r="H803" s="91">
        <v>4.88</v>
      </c>
      <c r="I803" s="92"/>
      <c r="J803" s="93">
        <v>11965</v>
      </c>
      <c r="K803" s="94">
        <v>3317</v>
      </c>
      <c r="L803" s="94">
        <v>0</v>
      </c>
      <c r="M803" s="94">
        <v>937.65</v>
      </c>
      <c r="N803" s="95">
        <f t="shared" si="12"/>
        <v>16219.65</v>
      </c>
    </row>
    <row r="804" spans="1:14" s="79" customFormat="1" ht="12" x14ac:dyDescent="0.2">
      <c r="A804" s="89">
        <v>491</v>
      </c>
      <c r="B804" s="89">
        <v>491095665</v>
      </c>
      <c r="C804" s="90" t="s">
        <v>541</v>
      </c>
      <c r="D804" s="89">
        <v>95</v>
      </c>
      <c r="E804" s="90" t="s">
        <v>127</v>
      </c>
      <c r="F804" s="89">
        <v>665</v>
      </c>
      <c r="G804" s="90" t="s">
        <v>405</v>
      </c>
      <c r="H804" s="91">
        <v>2</v>
      </c>
      <c r="I804" s="92"/>
      <c r="J804" s="93">
        <v>10525.424922197219</v>
      </c>
      <c r="K804" s="94">
        <v>1889</v>
      </c>
      <c r="L804" s="94">
        <v>0</v>
      </c>
      <c r="M804" s="94">
        <v>937.65</v>
      </c>
      <c r="N804" s="95">
        <f t="shared" si="12"/>
        <v>13352.074922197218</v>
      </c>
    </row>
    <row r="805" spans="1:14" s="79" customFormat="1" ht="12" x14ac:dyDescent="0.2">
      <c r="A805" s="89">
        <v>491</v>
      </c>
      <c r="B805" s="89">
        <v>491095763</v>
      </c>
      <c r="C805" s="90" t="s">
        <v>541</v>
      </c>
      <c r="D805" s="89">
        <v>95</v>
      </c>
      <c r="E805" s="90" t="s">
        <v>127</v>
      </c>
      <c r="F805" s="89">
        <v>763</v>
      </c>
      <c r="G805" s="90" t="s">
        <v>434</v>
      </c>
      <c r="H805" s="91">
        <v>3.7199999999999998</v>
      </c>
      <c r="I805" s="92"/>
      <c r="J805" s="93">
        <v>12850</v>
      </c>
      <c r="K805" s="94">
        <v>2608</v>
      </c>
      <c r="L805" s="94">
        <v>0</v>
      </c>
      <c r="M805" s="94">
        <v>937.65</v>
      </c>
      <c r="N805" s="95">
        <f t="shared" si="12"/>
        <v>16395.650000000001</v>
      </c>
    </row>
    <row r="806" spans="1:14" s="79" customFormat="1" ht="12" x14ac:dyDescent="0.2">
      <c r="A806" s="89">
        <v>492</v>
      </c>
      <c r="B806" s="89">
        <v>492281005</v>
      </c>
      <c r="C806" s="90" t="s">
        <v>542</v>
      </c>
      <c r="D806" s="89">
        <v>281</v>
      </c>
      <c r="E806" s="90" t="s">
        <v>313</v>
      </c>
      <c r="F806" s="89">
        <v>5</v>
      </c>
      <c r="G806" s="90" t="s">
        <v>37</v>
      </c>
      <c r="H806" s="91">
        <v>1</v>
      </c>
      <c r="I806" s="92"/>
      <c r="J806" s="93">
        <v>11484.212958768376</v>
      </c>
      <c r="K806" s="94">
        <v>5010</v>
      </c>
      <c r="L806" s="94">
        <v>0</v>
      </c>
      <c r="M806" s="94">
        <v>937.65</v>
      </c>
      <c r="N806" s="95">
        <f t="shared" si="12"/>
        <v>17431.862958768375</v>
      </c>
    </row>
    <row r="807" spans="1:14" s="79" customFormat="1" ht="12" x14ac:dyDescent="0.2">
      <c r="A807" s="89">
        <v>492</v>
      </c>
      <c r="B807" s="89">
        <v>492281137</v>
      </c>
      <c r="C807" s="90" t="s">
        <v>542</v>
      </c>
      <c r="D807" s="89">
        <v>281</v>
      </c>
      <c r="E807" s="90" t="s">
        <v>313</v>
      </c>
      <c r="F807" s="89">
        <v>137</v>
      </c>
      <c r="G807" s="90" t="s">
        <v>169</v>
      </c>
      <c r="H807" s="91">
        <v>2.9</v>
      </c>
      <c r="I807" s="92"/>
      <c r="J807" s="93">
        <v>13713</v>
      </c>
      <c r="K807" s="94">
        <v>0</v>
      </c>
      <c r="L807" s="94">
        <v>0</v>
      </c>
      <c r="M807" s="94">
        <v>937.65</v>
      </c>
      <c r="N807" s="95">
        <f t="shared" si="12"/>
        <v>14650.65</v>
      </c>
    </row>
    <row r="808" spans="1:14" s="79" customFormat="1" ht="12" x14ac:dyDescent="0.2">
      <c r="A808" s="89">
        <v>492</v>
      </c>
      <c r="B808" s="89">
        <v>492281281</v>
      </c>
      <c r="C808" s="90" t="s">
        <v>542</v>
      </c>
      <c r="D808" s="89">
        <v>281</v>
      </c>
      <c r="E808" s="90" t="s">
        <v>313</v>
      </c>
      <c r="F808" s="89">
        <v>281</v>
      </c>
      <c r="G808" s="90" t="s">
        <v>313</v>
      </c>
      <c r="H808" s="91">
        <v>359.71000000000004</v>
      </c>
      <c r="I808" s="92"/>
      <c r="J808" s="93">
        <v>13335</v>
      </c>
      <c r="K808" s="94">
        <v>0</v>
      </c>
      <c r="L808" s="94">
        <v>0</v>
      </c>
      <c r="M808" s="94">
        <v>937.65</v>
      </c>
      <c r="N808" s="95">
        <f t="shared" si="12"/>
        <v>14272.65</v>
      </c>
    </row>
    <row r="809" spans="1:14" s="79" customFormat="1" ht="12" x14ac:dyDescent="0.2">
      <c r="A809" s="89">
        <v>493</v>
      </c>
      <c r="B809" s="89">
        <v>493057035</v>
      </c>
      <c r="C809" s="90" t="s">
        <v>543</v>
      </c>
      <c r="D809" s="89">
        <v>57</v>
      </c>
      <c r="E809" s="90" t="s">
        <v>89</v>
      </c>
      <c r="F809" s="89">
        <v>35</v>
      </c>
      <c r="G809" s="90" t="s">
        <v>67</v>
      </c>
      <c r="H809" s="91">
        <v>28.309999999999995</v>
      </c>
      <c r="I809" s="92"/>
      <c r="J809" s="93">
        <v>14110</v>
      </c>
      <c r="K809" s="94">
        <v>4811</v>
      </c>
      <c r="L809" s="94">
        <v>0</v>
      </c>
      <c r="M809" s="94">
        <v>937.65</v>
      </c>
      <c r="N809" s="95">
        <f t="shared" si="12"/>
        <v>19858.650000000001</v>
      </c>
    </row>
    <row r="810" spans="1:14" s="79" customFormat="1" ht="12" x14ac:dyDescent="0.2">
      <c r="A810" s="89">
        <v>493</v>
      </c>
      <c r="B810" s="89">
        <v>493057057</v>
      </c>
      <c r="C810" s="90" t="s">
        <v>543</v>
      </c>
      <c r="D810" s="89">
        <v>57</v>
      </c>
      <c r="E810" s="90" t="s">
        <v>89</v>
      </c>
      <c r="F810" s="89">
        <v>57</v>
      </c>
      <c r="G810" s="90" t="s">
        <v>89</v>
      </c>
      <c r="H810" s="91">
        <v>95.750000000000057</v>
      </c>
      <c r="I810" s="92"/>
      <c r="J810" s="93">
        <v>15228</v>
      </c>
      <c r="K810" s="94">
        <v>407</v>
      </c>
      <c r="L810" s="94">
        <v>0</v>
      </c>
      <c r="M810" s="94">
        <v>937.65</v>
      </c>
      <c r="N810" s="95">
        <f t="shared" si="12"/>
        <v>16572.650000000001</v>
      </c>
    </row>
    <row r="811" spans="1:14" s="79" customFormat="1" ht="12" x14ac:dyDescent="0.2">
      <c r="A811" s="89">
        <v>493</v>
      </c>
      <c r="B811" s="89">
        <v>493057093</v>
      </c>
      <c r="C811" s="90" t="s">
        <v>543</v>
      </c>
      <c r="D811" s="89">
        <v>57</v>
      </c>
      <c r="E811" s="90" t="s">
        <v>89</v>
      </c>
      <c r="F811" s="89">
        <v>93</v>
      </c>
      <c r="G811" s="90" t="s">
        <v>125</v>
      </c>
      <c r="H811" s="91">
        <v>25.79</v>
      </c>
      <c r="I811" s="92"/>
      <c r="J811" s="93">
        <v>14043</v>
      </c>
      <c r="K811" s="94">
        <v>479</v>
      </c>
      <c r="L811" s="94">
        <v>0</v>
      </c>
      <c r="M811" s="94">
        <v>937.65</v>
      </c>
      <c r="N811" s="95">
        <f t="shared" si="12"/>
        <v>15459.65</v>
      </c>
    </row>
    <row r="812" spans="1:14" s="79" customFormat="1" ht="12" x14ac:dyDescent="0.2">
      <c r="A812" s="89">
        <v>493</v>
      </c>
      <c r="B812" s="89">
        <v>493057149</v>
      </c>
      <c r="C812" s="90" t="s">
        <v>543</v>
      </c>
      <c r="D812" s="89">
        <v>57</v>
      </c>
      <c r="E812" s="90" t="s">
        <v>89</v>
      </c>
      <c r="F812" s="89">
        <v>149</v>
      </c>
      <c r="G812" s="90" t="s">
        <v>181</v>
      </c>
      <c r="H812" s="91">
        <v>0.2</v>
      </c>
      <c r="I812" s="92"/>
      <c r="J812" s="93">
        <v>13668.070175188335</v>
      </c>
      <c r="K812" s="94">
        <v>0</v>
      </c>
      <c r="L812" s="94">
        <v>0</v>
      </c>
      <c r="M812" s="94">
        <v>937.65</v>
      </c>
      <c r="N812" s="95">
        <f t="shared" si="12"/>
        <v>14605.720175188335</v>
      </c>
    </row>
    <row r="813" spans="1:14" s="79" customFormat="1" ht="12" x14ac:dyDescent="0.2">
      <c r="A813" s="89">
        <v>493</v>
      </c>
      <c r="B813" s="89">
        <v>493057163</v>
      </c>
      <c r="C813" s="90" t="s">
        <v>543</v>
      </c>
      <c r="D813" s="89">
        <v>57</v>
      </c>
      <c r="E813" s="90" t="s">
        <v>89</v>
      </c>
      <c r="F813" s="89">
        <v>163</v>
      </c>
      <c r="G813" s="90" t="s">
        <v>195</v>
      </c>
      <c r="H813" s="91">
        <v>10.379999999999999</v>
      </c>
      <c r="I813" s="92"/>
      <c r="J813" s="93">
        <v>15437</v>
      </c>
      <c r="K813" s="94">
        <v>0</v>
      </c>
      <c r="L813" s="94">
        <v>0</v>
      </c>
      <c r="M813" s="94">
        <v>937.65</v>
      </c>
      <c r="N813" s="95">
        <f t="shared" si="12"/>
        <v>16374.65</v>
      </c>
    </row>
    <row r="814" spans="1:14" s="79" customFormat="1" ht="12" x14ac:dyDescent="0.2">
      <c r="A814" s="89">
        <v>493</v>
      </c>
      <c r="B814" s="89">
        <v>493057165</v>
      </c>
      <c r="C814" s="90" t="s">
        <v>543</v>
      </c>
      <c r="D814" s="89">
        <v>57</v>
      </c>
      <c r="E814" s="90" t="s">
        <v>89</v>
      </c>
      <c r="F814" s="89">
        <v>165</v>
      </c>
      <c r="G814" s="90" t="s">
        <v>197</v>
      </c>
      <c r="H814" s="91">
        <v>5.58</v>
      </c>
      <c r="I814" s="92"/>
      <c r="J814" s="93">
        <v>13248</v>
      </c>
      <c r="K814" s="94">
        <v>240</v>
      </c>
      <c r="L814" s="94">
        <v>0</v>
      </c>
      <c r="M814" s="94">
        <v>937.65</v>
      </c>
      <c r="N814" s="95">
        <f t="shared" si="12"/>
        <v>14425.65</v>
      </c>
    </row>
    <row r="815" spans="1:14" s="79" customFormat="1" ht="12" x14ac:dyDescent="0.2">
      <c r="A815" s="89">
        <v>493</v>
      </c>
      <c r="B815" s="89">
        <v>493057176</v>
      </c>
      <c r="C815" s="90" t="s">
        <v>543</v>
      </c>
      <c r="D815" s="89">
        <v>57</v>
      </c>
      <c r="E815" s="90" t="s">
        <v>89</v>
      </c>
      <c r="F815" s="89">
        <v>176</v>
      </c>
      <c r="G815" s="90" t="s">
        <v>208</v>
      </c>
      <c r="H815" s="91">
        <v>1.9300000000000002</v>
      </c>
      <c r="I815" s="92"/>
      <c r="J815" s="93">
        <v>15618</v>
      </c>
      <c r="K815" s="94">
        <v>5379</v>
      </c>
      <c r="L815" s="94">
        <v>0</v>
      </c>
      <c r="M815" s="94">
        <v>937.65</v>
      </c>
      <c r="N815" s="95">
        <f t="shared" si="12"/>
        <v>21934.65</v>
      </c>
    </row>
    <row r="816" spans="1:14" s="79" customFormat="1" ht="12" x14ac:dyDescent="0.2">
      <c r="A816" s="89">
        <v>493</v>
      </c>
      <c r="B816" s="89">
        <v>493057229</v>
      </c>
      <c r="C816" s="90" t="s">
        <v>543</v>
      </c>
      <c r="D816" s="89">
        <v>57</v>
      </c>
      <c r="E816" s="90" t="s">
        <v>89</v>
      </c>
      <c r="F816" s="89">
        <v>229</v>
      </c>
      <c r="G816" s="90" t="s">
        <v>261</v>
      </c>
      <c r="H816" s="91">
        <v>1</v>
      </c>
      <c r="I816" s="92"/>
      <c r="J816" s="93">
        <v>11726.721266519022</v>
      </c>
      <c r="K816" s="94">
        <v>1916</v>
      </c>
      <c r="L816" s="94">
        <v>0</v>
      </c>
      <c r="M816" s="94">
        <v>937.65</v>
      </c>
      <c r="N816" s="95">
        <f t="shared" si="12"/>
        <v>14580.371266519021</v>
      </c>
    </row>
    <row r="817" spans="1:14" s="79" customFormat="1" ht="12" x14ac:dyDescent="0.2">
      <c r="A817" s="89">
        <v>493</v>
      </c>
      <c r="B817" s="89">
        <v>493057244</v>
      </c>
      <c r="C817" s="90" t="s">
        <v>543</v>
      </c>
      <c r="D817" s="89">
        <v>57</v>
      </c>
      <c r="E817" s="90" t="s">
        <v>89</v>
      </c>
      <c r="F817" s="89">
        <v>244</v>
      </c>
      <c r="G817" s="90" t="s">
        <v>276</v>
      </c>
      <c r="H817" s="91">
        <v>0.88</v>
      </c>
      <c r="I817" s="92"/>
      <c r="J817" s="93">
        <v>12517.586445965193</v>
      </c>
      <c r="K817" s="94">
        <v>4514</v>
      </c>
      <c r="L817" s="94">
        <v>0</v>
      </c>
      <c r="M817" s="94">
        <v>937.65</v>
      </c>
      <c r="N817" s="95">
        <f t="shared" si="12"/>
        <v>17969.236445965194</v>
      </c>
    </row>
    <row r="818" spans="1:14" s="79" customFormat="1" ht="12" x14ac:dyDescent="0.2">
      <c r="A818" s="89">
        <v>493</v>
      </c>
      <c r="B818" s="89">
        <v>493057248</v>
      </c>
      <c r="C818" s="90" t="s">
        <v>543</v>
      </c>
      <c r="D818" s="89">
        <v>57</v>
      </c>
      <c r="E818" s="90" t="s">
        <v>89</v>
      </c>
      <c r="F818" s="89">
        <v>248</v>
      </c>
      <c r="G818" s="90" t="s">
        <v>280</v>
      </c>
      <c r="H818" s="91">
        <v>23.37</v>
      </c>
      <c r="I818" s="92"/>
      <c r="J818" s="93">
        <v>15052</v>
      </c>
      <c r="K818" s="94">
        <v>863</v>
      </c>
      <c r="L818" s="94">
        <v>0</v>
      </c>
      <c r="M818" s="94">
        <v>937.65</v>
      </c>
      <c r="N818" s="95">
        <f t="shared" si="12"/>
        <v>16852.650000000001</v>
      </c>
    </row>
    <row r="819" spans="1:14" s="79" customFormat="1" ht="12" x14ac:dyDescent="0.2">
      <c r="A819" s="89">
        <v>493</v>
      </c>
      <c r="B819" s="89">
        <v>493057262</v>
      </c>
      <c r="C819" s="90" t="s">
        <v>543</v>
      </c>
      <c r="D819" s="89">
        <v>57</v>
      </c>
      <c r="E819" s="90" t="s">
        <v>89</v>
      </c>
      <c r="F819" s="89">
        <v>262</v>
      </c>
      <c r="G819" s="90" t="s">
        <v>294</v>
      </c>
      <c r="H819" s="91">
        <v>2.1</v>
      </c>
      <c r="I819" s="92"/>
      <c r="J819" s="93">
        <v>17534</v>
      </c>
      <c r="K819" s="94">
        <v>6497</v>
      </c>
      <c r="L819" s="94">
        <v>0</v>
      </c>
      <c r="M819" s="94">
        <v>937.65</v>
      </c>
      <c r="N819" s="95">
        <f t="shared" si="12"/>
        <v>24968.65</v>
      </c>
    </row>
    <row r="820" spans="1:14" s="79" customFormat="1" ht="12" x14ac:dyDescent="0.2">
      <c r="A820" s="89">
        <v>493</v>
      </c>
      <c r="B820" s="89">
        <v>493057274</v>
      </c>
      <c r="C820" s="90" t="s">
        <v>543</v>
      </c>
      <c r="D820" s="89">
        <v>57</v>
      </c>
      <c r="E820" s="90" t="s">
        <v>89</v>
      </c>
      <c r="F820" s="89">
        <v>274</v>
      </c>
      <c r="G820" s="90" t="s">
        <v>306</v>
      </c>
      <c r="H820" s="91">
        <v>3.05</v>
      </c>
      <c r="I820" s="92"/>
      <c r="J820" s="93">
        <v>15618</v>
      </c>
      <c r="K820" s="94">
        <v>7216</v>
      </c>
      <c r="L820" s="94">
        <v>0</v>
      </c>
      <c r="M820" s="94">
        <v>937.65</v>
      </c>
      <c r="N820" s="95">
        <f t="shared" si="12"/>
        <v>23771.65</v>
      </c>
    </row>
    <row r="821" spans="1:14" s="79" customFormat="1" ht="12" x14ac:dyDescent="0.2">
      <c r="A821" s="89">
        <v>493</v>
      </c>
      <c r="B821" s="89">
        <v>493057346</v>
      </c>
      <c r="C821" s="90" t="s">
        <v>543</v>
      </c>
      <c r="D821" s="89">
        <v>57</v>
      </c>
      <c r="E821" s="90" t="s">
        <v>89</v>
      </c>
      <c r="F821" s="89">
        <v>346</v>
      </c>
      <c r="G821" s="90" t="s">
        <v>378</v>
      </c>
      <c r="H821" s="91">
        <v>0.91999999999999993</v>
      </c>
      <c r="I821" s="92"/>
      <c r="J821" s="93">
        <v>15618</v>
      </c>
      <c r="K821" s="94">
        <v>1648</v>
      </c>
      <c r="L821" s="94">
        <v>0</v>
      </c>
      <c r="M821" s="94">
        <v>937.65</v>
      </c>
      <c r="N821" s="95">
        <f t="shared" si="12"/>
        <v>18203.650000000001</v>
      </c>
    </row>
    <row r="822" spans="1:14" s="79" customFormat="1" ht="12" x14ac:dyDescent="0.2">
      <c r="A822" s="89">
        <v>494</v>
      </c>
      <c r="B822" s="89">
        <v>494093035</v>
      </c>
      <c r="C822" s="90" t="s">
        <v>544</v>
      </c>
      <c r="D822" s="89">
        <v>93</v>
      </c>
      <c r="E822" s="90" t="s">
        <v>125</v>
      </c>
      <c r="F822" s="89">
        <v>35</v>
      </c>
      <c r="G822" s="90" t="s">
        <v>67</v>
      </c>
      <c r="H822" s="91">
        <v>4</v>
      </c>
      <c r="I822" s="92"/>
      <c r="J822" s="93">
        <v>12840</v>
      </c>
      <c r="K822" s="94">
        <v>4378</v>
      </c>
      <c r="L822" s="94">
        <v>0</v>
      </c>
      <c r="M822" s="94">
        <v>937.65</v>
      </c>
      <c r="N822" s="95">
        <f t="shared" si="12"/>
        <v>18155.650000000001</v>
      </c>
    </row>
    <row r="823" spans="1:14" s="79" customFormat="1" ht="12" x14ac:dyDescent="0.2">
      <c r="A823" s="89">
        <v>494</v>
      </c>
      <c r="B823" s="89">
        <v>494093049</v>
      </c>
      <c r="C823" s="90" t="s">
        <v>544</v>
      </c>
      <c r="D823" s="89">
        <v>93</v>
      </c>
      <c r="E823" s="90" t="s">
        <v>125</v>
      </c>
      <c r="F823" s="89">
        <v>49</v>
      </c>
      <c r="G823" s="90" t="s">
        <v>81</v>
      </c>
      <c r="H823" s="91">
        <v>1</v>
      </c>
      <c r="I823" s="92"/>
      <c r="J823" s="93">
        <v>12835.73758161946</v>
      </c>
      <c r="K823" s="94">
        <v>15278</v>
      </c>
      <c r="L823" s="94">
        <v>0</v>
      </c>
      <c r="M823" s="94">
        <v>937.65</v>
      </c>
      <c r="N823" s="95">
        <f t="shared" si="12"/>
        <v>29051.387581619463</v>
      </c>
    </row>
    <row r="824" spans="1:14" s="79" customFormat="1" ht="12" x14ac:dyDescent="0.2">
      <c r="A824" s="89">
        <v>494</v>
      </c>
      <c r="B824" s="89">
        <v>494093056</v>
      </c>
      <c r="C824" s="90" t="s">
        <v>544</v>
      </c>
      <c r="D824" s="89">
        <v>93</v>
      </c>
      <c r="E824" s="90" t="s">
        <v>125</v>
      </c>
      <c r="F824" s="89">
        <v>56</v>
      </c>
      <c r="G824" s="90" t="s">
        <v>88</v>
      </c>
      <c r="H824" s="91">
        <v>2</v>
      </c>
      <c r="I824" s="92"/>
      <c r="J824" s="93">
        <v>11375</v>
      </c>
      <c r="K824" s="94">
        <v>3846</v>
      </c>
      <c r="L824" s="94">
        <v>0</v>
      </c>
      <c r="M824" s="94">
        <v>937.65</v>
      </c>
      <c r="N824" s="95">
        <f t="shared" si="12"/>
        <v>16158.65</v>
      </c>
    </row>
    <row r="825" spans="1:14" s="79" customFormat="1" ht="12" x14ac:dyDescent="0.2">
      <c r="A825" s="89">
        <v>494</v>
      </c>
      <c r="B825" s="89">
        <v>494093057</v>
      </c>
      <c r="C825" s="90" t="s">
        <v>544</v>
      </c>
      <c r="D825" s="89">
        <v>93</v>
      </c>
      <c r="E825" s="90" t="s">
        <v>125</v>
      </c>
      <c r="F825" s="89">
        <v>57</v>
      </c>
      <c r="G825" s="90" t="s">
        <v>89</v>
      </c>
      <c r="H825" s="91">
        <v>77.460000000000008</v>
      </c>
      <c r="I825" s="92"/>
      <c r="J825" s="93">
        <v>13009</v>
      </c>
      <c r="K825" s="94">
        <v>348</v>
      </c>
      <c r="L825" s="94">
        <v>0</v>
      </c>
      <c r="M825" s="94">
        <v>937.65</v>
      </c>
      <c r="N825" s="95">
        <f t="shared" si="12"/>
        <v>14294.65</v>
      </c>
    </row>
    <row r="826" spans="1:14" s="79" customFormat="1" ht="12" x14ac:dyDescent="0.2">
      <c r="A826" s="89">
        <v>494</v>
      </c>
      <c r="B826" s="89">
        <v>494093071</v>
      </c>
      <c r="C826" s="90" t="s">
        <v>544</v>
      </c>
      <c r="D826" s="89">
        <v>93</v>
      </c>
      <c r="E826" s="90" t="s">
        <v>125</v>
      </c>
      <c r="F826" s="89">
        <v>71</v>
      </c>
      <c r="G826" s="90" t="s">
        <v>103</v>
      </c>
      <c r="H826" s="91">
        <v>2</v>
      </c>
      <c r="I826" s="92"/>
      <c r="J826" s="93">
        <v>10467.592438273588</v>
      </c>
      <c r="K826" s="94">
        <v>4906</v>
      </c>
      <c r="L826" s="94">
        <v>0</v>
      </c>
      <c r="M826" s="94">
        <v>937.65</v>
      </c>
      <c r="N826" s="95">
        <f t="shared" si="12"/>
        <v>16311.242438273588</v>
      </c>
    </row>
    <row r="827" spans="1:14" s="79" customFormat="1" ht="12" x14ac:dyDescent="0.2">
      <c r="A827" s="89">
        <v>494</v>
      </c>
      <c r="B827" s="89">
        <v>494093093</v>
      </c>
      <c r="C827" s="90" t="s">
        <v>544</v>
      </c>
      <c r="D827" s="89">
        <v>93</v>
      </c>
      <c r="E827" s="90" t="s">
        <v>125</v>
      </c>
      <c r="F827" s="89">
        <v>93</v>
      </c>
      <c r="G827" s="90" t="s">
        <v>125</v>
      </c>
      <c r="H827" s="91">
        <v>322.45999999999998</v>
      </c>
      <c r="I827" s="92"/>
      <c r="J827" s="93">
        <v>12513</v>
      </c>
      <c r="K827" s="94">
        <v>427</v>
      </c>
      <c r="L827" s="94">
        <v>0</v>
      </c>
      <c r="M827" s="94">
        <v>937.65</v>
      </c>
      <c r="N827" s="95">
        <f t="shared" si="12"/>
        <v>13877.65</v>
      </c>
    </row>
    <row r="828" spans="1:14" s="79" customFormat="1" ht="12" x14ac:dyDescent="0.2">
      <c r="A828" s="89">
        <v>494</v>
      </c>
      <c r="B828" s="89">
        <v>494093128</v>
      </c>
      <c r="C828" s="90" t="s">
        <v>544</v>
      </c>
      <c r="D828" s="89">
        <v>93</v>
      </c>
      <c r="E828" s="90" t="s">
        <v>125</v>
      </c>
      <c r="F828" s="89">
        <v>128</v>
      </c>
      <c r="G828" s="90" t="s">
        <v>160</v>
      </c>
      <c r="H828" s="91">
        <v>1</v>
      </c>
      <c r="I828" s="92"/>
      <c r="J828" s="93">
        <v>9452</v>
      </c>
      <c r="K828" s="94">
        <v>675</v>
      </c>
      <c r="L828" s="94">
        <v>0</v>
      </c>
      <c r="M828" s="94">
        <v>937.65</v>
      </c>
      <c r="N828" s="95">
        <f t="shared" si="12"/>
        <v>11064.65</v>
      </c>
    </row>
    <row r="829" spans="1:14" s="79" customFormat="1" ht="12" x14ac:dyDescent="0.2">
      <c r="A829" s="89">
        <v>494</v>
      </c>
      <c r="B829" s="89">
        <v>494093133</v>
      </c>
      <c r="C829" s="90" t="s">
        <v>544</v>
      </c>
      <c r="D829" s="89">
        <v>93</v>
      </c>
      <c r="E829" s="90" t="s">
        <v>125</v>
      </c>
      <c r="F829" s="89">
        <v>133</v>
      </c>
      <c r="G829" s="90" t="s">
        <v>165</v>
      </c>
      <c r="H829" s="91">
        <v>0.22</v>
      </c>
      <c r="I829" s="92"/>
      <c r="J829" s="93">
        <v>11801.284612904081</v>
      </c>
      <c r="K829" s="94">
        <v>2334</v>
      </c>
      <c r="L829" s="94">
        <v>0</v>
      </c>
      <c r="M829" s="94">
        <v>937.65</v>
      </c>
      <c r="N829" s="95">
        <f t="shared" si="12"/>
        <v>15072.93461290408</v>
      </c>
    </row>
    <row r="830" spans="1:14" s="79" customFormat="1" ht="12" x14ac:dyDescent="0.2">
      <c r="A830" s="89">
        <v>494</v>
      </c>
      <c r="B830" s="89">
        <v>494093149</v>
      </c>
      <c r="C830" s="90" t="s">
        <v>544</v>
      </c>
      <c r="D830" s="89">
        <v>93</v>
      </c>
      <c r="E830" s="90" t="s">
        <v>125</v>
      </c>
      <c r="F830" s="89">
        <v>149</v>
      </c>
      <c r="G830" s="90" t="s">
        <v>181</v>
      </c>
      <c r="H830" s="91">
        <v>2</v>
      </c>
      <c r="I830" s="92"/>
      <c r="J830" s="93">
        <v>9452</v>
      </c>
      <c r="K830" s="94">
        <v>0</v>
      </c>
      <c r="L830" s="94">
        <v>0</v>
      </c>
      <c r="M830" s="94">
        <v>937.65</v>
      </c>
      <c r="N830" s="95">
        <f t="shared" si="12"/>
        <v>10389.65</v>
      </c>
    </row>
    <row r="831" spans="1:14" s="79" customFormat="1" ht="12" x14ac:dyDescent="0.2">
      <c r="A831" s="89">
        <v>494</v>
      </c>
      <c r="B831" s="89">
        <v>494093163</v>
      </c>
      <c r="C831" s="90" t="s">
        <v>544</v>
      </c>
      <c r="D831" s="89">
        <v>93</v>
      </c>
      <c r="E831" s="90" t="s">
        <v>125</v>
      </c>
      <c r="F831" s="89">
        <v>163</v>
      </c>
      <c r="G831" s="90" t="s">
        <v>195</v>
      </c>
      <c r="H831" s="91">
        <v>11</v>
      </c>
      <c r="I831" s="92"/>
      <c r="J831" s="93">
        <v>11837</v>
      </c>
      <c r="K831" s="94">
        <v>0</v>
      </c>
      <c r="L831" s="94">
        <v>0</v>
      </c>
      <c r="M831" s="94">
        <v>937.65</v>
      </c>
      <c r="N831" s="95">
        <f t="shared" si="12"/>
        <v>12774.65</v>
      </c>
    </row>
    <row r="832" spans="1:14" s="79" customFormat="1" ht="12" x14ac:dyDescent="0.2">
      <c r="A832" s="89">
        <v>494</v>
      </c>
      <c r="B832" s="89">
        <v>494093165</v>
      </c>
      <c r="C832" s="90" t="s">
        <v>544</v>
      </c>
      <c r="D832" s="89">
        <v>93</v>
      </c>
      <c r="E832" s="90" t="s">
        <v>125</v>
      </c>
      <c r="F832" s="89">
        <v>165</v>
      </c>
      <c r="G832" s="90" t="s">
        <v>197</v>
      </c>
      <c r="H832" s="91">
        <v>63</v>
      </c>
      <c r="I832" s="92"/>
      <c r="J832" s="93">
        <v>13612</v>
      </c>
      <c r="K832" s="94">
        <v>247</v>
      </c>
      <c r="L832" s="94">
        <v>0</v>
      </c>
      <c r="M832" s="94">
        <v>937.65</v>
      </c>
      <c r="N832" s="95">
        <f t="shared" si="12"/>
        <v>14796.65</v>
      </c>
    </row>
    <row r="833" spans="1:14" s="79" customFormat="1" ht="12" x14ac:dyDescent="0.2">
      <c r="A833" s="89">
        <v>494</v>
      </c>
      <c r="B833" s="89">
        <v>494093176</v>
      </c>
      <c r="C833" s="90" t="s">
        <v>544</v>
      </c>
      <c r="D833" s="89">
        <v>93</v>
      </c>
      <c r="E833" s="90" t="s">
        <v>125</v>
      </c>
      <c r="F833" s="89">
        <v>176</v>
      </c>
      <c r="G833" s="90" t="s">
        <v>208</v>
      </c>
      <c r="H833" s="91">
        <v>5.21</v>
      </c>
      <c r="I833" s="92"/>
      <c r="J833" s="93">
        <v>14041</v>
      </c>
      <c r="K833" s="94">
        <v>4836</v>
      </c>
      <c r="L833" s="94">
        <v>0</v>
      </c>
      <c r="M833" s="94">
        <v>937.65</v>
      </c>
      <c r="N833" s="95">
        <f t="shared" si="12"/>
        <v>19814.650000000001</v>
      </c>
    </row>
    <row r="834" spans="1:14" s="79" customFormat="1" ht="12" x14ac:dyDescent="0.2">
      <c r="A834" s="89">
        <v>494</v>
      </c>
      <c r="B834" s="89">
        <v>494093178</v>
      </c>
      <c r="C834" s="90" t="s">
        <v>544</v>
      </c>
      <c r="D834" s="89">
        <v>93</v>
      </c>
      <c r="E834" s="90" t="s">
        <v>125</v>
      </c>
      <c r="F834" s="89">
        <v>178</v>
      </c>
      <c r="G834" s="90" t="s">
        <v>210</v>
      </c>
      <c r="H834" s="91">
        <v>2</v>
      </c>
      <c r="I834" s="92"/>
      <c r="J834" s="93">
        <v>10938</v>
      </c>
      <c r="K834" s="94">
        <v>1316</v>
      </c>
      <c r="L834" s="94">
        <v>0</v>
      </c>
      <c r="M834" s="94">
        <v>937.65</v>
      </c>
      <c r="N834" s="95">
        <f t="shared" si="12"/>
        <v>13191.65</v>
      </c>
    </row>
    <row r="835" spans="1:14" s="79" customFormat="1" ht="12" x14ac:dyDescent="0.2">
      <c r="A835" s="89">
        <v>494</v>
      </c>
      <c r="B835" s="89">
        <v>494093181</v>
      </c>
      <c r="C835" s="90" t="s">
        <v>544</v>
      </c>
      <c r="D835" s="89">
        <v>93</v>
      </c>
      <c r="E835" s="90" t="s">
        <v>125</v>
      </c>
      <c r="F835" s="89">
        <v>181</v>
      </c>
      <c r="G835" s="90" t="s">
        <v>213</v>
      </c>
      <c r="H835" s="91">
        <v>5</v>
      </c>
      <c r="I835" s="92"/>
      <c r="J835" s="93">
        <v>12072.515470674136</v>
      </c>
      <c r="K835" s="94">
        <v>574</v>
      </c>
      <c r="L835" s="94">
        <v>0</v>
      </c>
      <c r="M835" s="94">
        <v>937.65</v>
      </c>
      <c r="N835" s="95">
        <f t="shared" si="12"/>
        <v>13584.165470674136</v>
      </c>
    </row>
    <row r="836" spans="1:14" s="79" customFormat="1" ht="12" x14ac:dyDescent="0.2">
      <c r="A836" s="89">
        <v>494</v>
      </c>
      <c r="B836" s="89">
        <v>494093229</v>
      </c>
      <c r="C836" s="90" t="s">
        <v>544</v>
      </c>
      <c r="D836" s="89">
        <v>93</v>
      </c>
      <c r="E836" s="90" t="s">
        <v>125</v>
      </c>
      <c r="F836" s="89">
        <v>229</v>
      </c>
      <c r="G836" s="90" t="s">
        <v>261</v>
      </c>
      <c r="H836" s="91">
        <v>5</v>
      </c>
      <c r="I836" s="92"/>
      <c r="J836" s="93">
        <v>11726.721266519022</v>
      </c>
      <c r="K836" s="94">
        <v>1916</v>
      </c>
      <c r="L836" s="94">
        <v>0</v>
      </c>
      <c r="M836" s="94">
        <v>937.65</v>
      </c>
      <c r="N836" s="95">
        <f t="shared" si="12"/>
        <v>14580.371266519021</v>
      </c>
    </row>
    <row r="837" spans="1:14" s="79" customFormat="1" ht="12" x14ac:dyDescent="0.2">
      <c r="A837" s="89">
        <v>494</v>
      </c>
      <c r="B837" s="89">
        <v>494093244</v>
      </c>
      <c r="C837" s="90" t="s">
        <v>544</v>
      </c>
      <c r="D837" s="89">
        <v>93</v>
      </c>
      <c r="E837" s="90" t="s">
        <v>125</v>
      </c>
      <c r="F837" s="89">
        <v>244</v>
      </c>
      <c r="G837" s="90" t="s">
        <v>276</v>
      </c>
      <c r="H837" s="91">
        <v>4</v>
      </c>
      <c r="I837" s="92"/>
      <c r="J837" s="93">
        <v>12517.586445965193</v>
      </c>
      <c r="K837" s="94">
        <v>4514</v>
      </c>
      <c r="L837" s="94">
        <v>0</v>
      </c>
      <c r="M837" s="94">
        <v>937.65</v>
      </c>
      <c r="N837" s="95">
        <f t="shared" si="12"/>
        <v>17969.236445965194</v>
      </c>
    </row>
    <row r="838" spans="1:14" s="79" customFormat="1" ht="12" x14ac:dyDescent="0.2">
      <c r="A838" s="89">
        <v>494</v>
      </c>
      <c r="B838" s="89">
        <v>494093248</v>
      </c>
      <c r="C838" s="90" t="s">
        <v>544</v>
      </c>
      <c r="D838" s="89">
        <v>93</v>
      </c>
      <c r="E838" s="90" t="s">
        <v>125</v>
      </c>
      <c r="F838" s="89">
        <v>248</v>
      </c>
      <c r="G838" s="90" t="s">
        <v>280</v>
      </c>
      <c r="H838" s="91">
        <v>255.76</v>
      </c>
      <c r="I838" s="92"/>
      <c r="J838" s="93">
        <v>12622</v>
      </c>
      <c r="K838" s="94">
        <v>724</v>
      </c>
      <c r="L838" s="94">
        <v>0</v>
      </c>
      <c r="M838" s="94">
        <v>937.65</v>
      </c>
      <c r="N838" s="95">
        <f t="shared" si="12"/>
        <v>14283.65</v>
      </c>
    </row>
    <row r="839" spans="1:14" s="79" customFormat="1" ht="12" x14ac:dyDescent="0.2">
      <c r="A839" s="89">
        <v>494</v>
      </c>
      <c r="B839" s="89">
        <v>494093262</v>
      </c>
      <c r="C839" s="90" t="s">
        <v>544</v>
      </c>
      <c r="D839" s="89">
        <v>93</v>
      </c>
      <c r="E839" s="90" t="s">
        <v>125</v>
      </c>
      <c r="F839" s="89">
        <v>262</v>
      </c>
      <c r="G839" s="90" t="s">
        <v>294</v>
      </c>
      <c r="H839" s="91">
        <v>15</v>
      </c>
      <c r="I839" s="92"/>
      <c r="J839" s="93">
        <v>14717</v>
      </c>
      <c r="K839" s="94">
        <v>5454</v>
      </c>
      <c r="L839" s="94">
        <v>0</v>
      </c>
      <c r="M839" s="94">
        <v>937.65</v>
      </c>
      <c r="N839" s="95">
        <f t="shared" si="12"/>
        <v>21108.65</v>
      </c>
    </row>
    <row r="840" spans="1:14" s="79" customFormat="1" ht="12" x14ac:dyDescent="0.2">
      <c r="A840" s="89">
        <v>494</v>
      </c>
      <c r="B840" s="89">
        <v>494093291</v>
      </c>
      <c r="C840" s="90" t="s">
        <v>544</v>
      </c>
      <c r="D840" s="89">
        <v>93</v>
      </c>
      <c r="E840" s="90" t="s">
        <v>125</v>
      </c>
      <c r="F840" s="89">
        <v>291</v>
      </c>
      <c r="G840" s="90" t="s">
        <v>323</v>
      </c>
      <c r="H840" s="91">
        <v>2</v>
      </c>
      <c r="I840" s="92"/>
      <c r="J840" s="93">
        <v>13868</v>
      </c>
      <c r="K840" s="94">
        <v>6788</v>
      </c>
      <c r="L840" s="94">
        <v>0</v>
      </c>
      <c r="M840" s="94">
        <v>937.65</v>
      </c>
      <c r="N840" s="95">
        <f t="shared" si="12"/>
        <v>21593.65</v>
      </c>
    </row>
    <row r="841" spans="1:14" s="79" customFormat="1" ht="12" x14ac:dyDescent="0.2">
      <c r="A841" s="89">
        <v>494</v>
      </c>
      <c r="B841" s="89">
        <v>494093293</v>
      </c>
      <c r="C841" s="90" t="s">
        <v>544</v>
      </c>
      <c r="D841" s="89">
        <v>93</v>
      </c>
      <c r="E841" s="90" t="s">
        <v>125</v>
      </c>
      <c r="F841" s="89">
        <v>293</v>
      </c>
      <c r="G841" s="90" t="s">
        <v>325</v>
      </c>
      <c r="H841" s="91">
        <v>3</v>
      </c>
      <c r="I841" s="92"/>
      <c r="J841" s="93">
        <v>15213</v>
      </c>
      <c r="K841" s="94">
        <v>915</v>
      </c>
      <c r="L841" s="94">
        <v>0</v>
      </c>
      <c r="M841" s="94">
        <v>937.65</v>
      </c>
      <c r="N841" s="95">
        <f t="shared" si="12"/>
        <v>17065.650000000001</v>
      </c>
    </row>
    <row r="842" spans="1:14" s="79" customFormat="1" ht="12" x14ac:dyDescent="0.2">
      <c r="A842" s="89">
        <v>494</v>
      </c>
      <c r="B842" s="89">
        <v>494093295</v>
      </c>
      <c r="C842" s="90" t="s">
        <v>544</v>
      </c>
      <c r="D842" s="89">
        <v>93</v>
      </c>
      <c r="E842" s="90" t="s">
        <v>125</v>
      </c>
      <c r="F842" s="89">
        <v>295</v>
      </c>
      <c r="G842" s="90" t="s">
        <v>327</v>
      </c>
      <c r="H842" s="91">
        <v>2</v>
      </c>
      <c r="I842" s="92"/>
      <c r="J842" s="93">
        <v>10515.244450766257</v>
      </c>
      <c r="K842" s="94">
        <v>5818</v>
      </c>
      <c r="L842" s="94">
        <v>0</v>
      </c>
      <c r="M842" s="94">
        <v>937.65</v>
      </c>
      <c r="N842" s="95">
        <f t="shared" si="12"/>
        <v>17270.894450766256</v>
      </c>
    </row>
    <row r="843" spans="1:14" s="79" customFormat="1" ht="12" x14ac:dyDescent="0.2">
      <c r="A843" s="89">
        <v>494</v>
      </c>
      <c r="B843" s="89">
        <v>494093346</v>
      </c>
      <c r="C843" s="90" t="s">
        <v>544</v>
      </c>
      <c r="D843" s="89">
        <v>93</v>
      </c>
      <c r="E843" s="90" t="s">
        <v>125</v>
      </c>
      <c r="F843" s="89">
        <v>346</v>
      </c>
      <c r="G843" s="90" t="s">
        <v>378</v>
      </c>
      <c r="H843" s="91">
        <v>4</v>
      </c>
      <c r="I843" s="92"/>
      <c r="J843" s="93">
        <v>12278</v>
      </c>
      <c r="K843" s="94">
        <v>1296</v>
      </c>
      <c r="L843" s="94">
        <v>0</v>
      </c>
      <c r="M843" s="94">
        <v>937.65</v>
      </c>
      <c r="N843" s="95">
        <f t="shared" ref="N843:N906" si="13">SUM(J843:M843)</f>
        <v>14511.65</v>
      </c>
    </row>
    <row r="844" spans="1:14" s="79" customFormat="1" ht="12" x14ac:dyDescent="0.2">
      <c r="A844" s="89">
        <v>494</v>
      </c>
      <c r="B844" s="89">
        <v>494093347</v>
      </c>
      <c r="C844" s="90" t="s">
        <v>544</v>
      </c>
      <c r="D844" s="89">
        <v>93</v>
      </c>
      <c r="E844" s="90" t="s">
        <v>125</v>
      </c>
      <c r="F844" s="89">
        <v>347</v>
      </c>
      <c r="G844" s="90" t="s">
        <v>379</v>
      </c>
      <c r="H844" s="91">
        <v>1</v>
      </c>
      <c r="I844" s="92"/>
      <c r="J844" s="93">
        <v>11714.818489909112</v>
      </c>
      <c r="K844" s="94">
        <v>5239</v>
      </c>
      <c r="L844" s="94">
        <v>0</v>
      </c>
      <c r="M844" s="94">
        <v>937.65</v>
      </c>
      <c r="N844" s="95">
        <f t="shared" si="13"/>
        <v>17891.468489909115</v>
      </c>
    </row>
    <row r="845" spans="1:14" s="79" customFormat="1" ht="12" x14ac:dyDescent="0.2">
      <c r="A845" s="89">
        <v>496</v>
      </c>
      <c r="B845" s="89">
        <v>496201003</v>
      </c>
      <c r="C845" s="90" t="s">
        <v>545</v>
      </c>
      <c r="D845" s="89">
        <v>201</v>
      </c>
      <c r="E845" s="90" t="s">
        <v>233</v>
      </c>
      <c r="F845" s="89">
        <v>3</v>
      </c>
      <c r="G845" s="90" t="s">
        <v>35</v>
      </c>
      <c r="H845" s="91">
        <v>2</v>
      </c>
      <c r="I845" s="92"/>
      <c r="J845" s="93">
        <v>10556</v>
      </c>
      <c r="K845" s="94">
        <v>1438</v>
      </c>
      <c r="L845" s="94">
        <v>0</v>
      </c>
      <c r="M845" s="94">
        <v>937.65</v>
      </c>
      <c r="N845" s="95">
        <f t="shared" si="13"/>
        <v>12931.65</v>
      </c>
    </row>
    <row r="846" spans="1:14" s="79" customFormat="1" ht="12" x14ac:dyDescent="0.2">
      <c r="A846" s="89">
        <v>496</v>
      </c>
      <c r="B846" s="89">
        <v>496201072</v>
      </c>
      <c r="C846" s="90" t="s">
        <v>545</v>
      </c>
      <c r="D846" s="89">
        <v>201</v>
      </c>
      <c r="E846" s="90" t="s">
        <v>233</v>
      </c>
      <c r="F846" s="89">
        <v>72</v>
      </c>
      <c r="G846" s="90" t="s">
        <v>104</v>
      </c>
      <c r="H846" s="91">
        <v>3.5</v>
      </c>
      <c r="I846" s="92"/>
      <c r="J846" s="93">
        <v>13998</v>
      </c>
      <c r="K846" s="94">
        <v>3156</v>
      </c>
      <c r="L846" s="94">
        <v>0</v>
      </c>
      <c r="M846" s="94">
        <v>937.65</v>
      </c>
      <c r="N846" s="95">
        <f t="shared" si="13"/>
        <v>18091.650000000001</v>
      </c>
    </row>
    <row r="847" spans="1:14" s="79" customFormat="1" ht="12" x14ac:dyDescent="0.2">
      <c r="A847" s="89">
        <v>496</v>
      </c>
      <c r="B847" s="89">
        <v>496201095</v>
      </c>
      <c r="C847" s="90" t="s">
        <v>545</v>
      </c>
      <c r="D847" s="89">
        <v>201</v>
      </c>
      <c r="E847" s="90" t="s">
        <v>233</v>
      </c>
      <c r="F847" s="89">
        <v>95</v>
      </c>
      <c r="G847" s="90" t="s">
        <v>127</v>
      </c>
      <c r="H847" s="91">
        <v>3</v>
      </c>
      <c r="I847" s="92"/>
      <c r="J847" s="93">
        <v>13375</v>
      </c>
      <c r="K847" s="94">
        <v>0</v>
      </c>
      <c r="L847" s="94">
        <v>0</v>
      </c>
      <c r="M847" s="94">
        <v>937.65</v>
      </c>
      <c r="N847" s="95">
        <f t="shared" si="13"/>
        <v>14312.65</v>
      </c>
    </row>
    <row r="848" spans="1:14" s="79" customFormat="1" ht="12" x14ac:dyDescent="0.2">
      <c r="A848" s="89">
        <v>496</v>
      </c>
      <c r="B848" s="89">
        <v>496201201</v>
      </c>
      <c r="C848" s="90" t="s">
        <v>545</v>
      </c>
      <c r="D848" s="89">
        <v>201</v>
      </c>
      <c r="E848" s="90" t="s">
        <v>233</v>
      </c>
      <c r="F848" s="89">
        <v>201</v>
      </c>
      <c r="G848" s="90" t="s">
        <v>233</v>
      </c>
      <c r="H848" s="91">
        <v>492.01</v>
      </c>
      <c r="I848" s="92"/>
      <c r="J848" s="93">
        <v>12456</v>
      </c>
      <c r="K848" s="94">
        <v>0</v>
      </c>
      <c r="L848" s="94">
        <v>437.98288116095205</v>
      </c>
      <c r="M848" s="94">
        <v>937.65</v>
      </c>
      <c r="N848" s="95">
        <f t="shared" si="13"/>
        <v>13831.632881160951</v>
      </c>
    </row>
    <row r="849" spans="1:14" s="79" customFormat="1" ht="12" x14ac:dyDescent="0.2">
      <c r="A849" s="89">
        <v>496</v>
      </c>
      <c r="B849" s="89">
        <v>496201292</v>
      </c>
      <c r="C849" s="90" t="s">
        <v>545</v>
      </c>
      <c r="D849" s="89">
        <v>201</v>
      </c>
      <c r="E849" s="90" t="s">
        <v>233</v>
      </c>
      <c r="F849" s="89">
        <v>292</v>
      </c>
      <c r="G849" s="90" t="s">
        <v>324</v>
      </c>
      <c r="H849" s="91">
        <v>0.91</v>
      </c>
      <c r="I849" s="92"/>
      <c r="J849" s="93">
        <v>10603.425215749898</v>
      </c>
      <c r="K849" s="94">
        <v>1843</v>
      </c>
      <c r="L849" s="94">
        <v>0</v>
      </c>
      <c r="M849" s="94">
        <v>937.65</v>
      </c>
      <c r="N849" s="95">
        <f t="shared" si="13"/>
        <v>13384.075215749897</v>
      </c>
    </row>
    <row r="850" spans="1:14" s="79" customFormat="1" ht="12" x14ac:dyDescent="0.2">
      <c r="A850" s="89">
        <v>496</v>
      </c>
      <c r="B850" s="89">
        <v>496201763</v>
      </c>
      <c r="C850" s="90" t="s">
        <v>545</v>
      </c>
      <c r="D850" s="89">
        <v>201</v>
      </c>
      <c r="E850" s="90" t="s">
        <v>233</v>
      </c>
      <c r="F850" s="89">
        <v>763</v>
      </c>
      <c r="G850" s="90" t="s">
        <v>434</v>
      </c>
      <c r="H850" s="91">
        <v>1</v>
      </c>
      <c r="I850" s="92"/>
      <c r="J850" s="93">
        <v>11680.397943773243</v>
      </c>
      <c r="K850" s="94">
        <v>2371</v>
      </c>
      <c r="L850" s="94">
        <v>0</v>
      </c>
      <c r="M850" s="94">
        <v>937.65</v>
      </c>
      <c r="N850" s="95">
        <f t="shared" si="13"/>
        <v>14989.047943773243</v>
      </c>
    </row>
    <row r="851" spans="1:14" s="79" customFormat="1" ht="12" x14ac:dyDescent="0.2">
      <c r="A851" s="89">
        <v>497</v>
      </c>
      <c r="B851" s="89">
        <v>497117005</v>
      </c>
      <c r="C851" s="90" t="s">
        <v>546</v>
      </c>
      <c r="D851" s="89">
        <v>117</v>
      </c>
      <c r="E851" s="90" t="s">
        <v>149</v>
      </c>
      <c r="F851" s="89">
        <v>5</v>
      </c>
      <c r="G851" s="90" t="s">
        <v>37</v>
      </c>
      <c r="H851" s="91">
        <v>8</v>
      </c>
      <c r="I851" s="92"/>
      <c r="J851" s="93">
        <v>9495</v>
      </c>
      <c r="K851" s="94">
        <v>4142</v>
      </c>
      <c r="L851" s="94">
        <v>0</v>
      </c>
      <c r="M851" s="94">
        <v>937.65</v>
      </c>
      <c r="N851" s="95">
        <f t="shared" si="13"/>
        <v>14574.65</v>
      </c>
    </row>
    <row r="852" spans="1:14" s="79" customFormat="1" ht="12" x14ac:dyDescent="0.2">
      <c r="A852" s="89">
        <v>497</v>
      </c>
      <c r="B852" s="89">
        <v>497117008</v>
      </c>
      <c r="C852" s="90" t="s">
        <v>546</v>
      </c>
      <c r="D852" s="89">
        <v>117</v>
      </c>
      <c r="E852" s="90" t="s">
        <v>149</v>
      </c>
      <c r="F852" s="89">
        <v>8</v>
      </c>
      <c r="G852" s="90" t="s">
        <v>40</v>
      </c>
      <c r="H852" s="91">
        <v>79.87</v>
      </c>
      <c r="I852" s="92"/>
      <c r="J852" s="93">
        <v>9927</v>
      </c>
      <c r="K852" s="94">
        <v>9806</v>
      </c>
      <c r="L852" s="94">
        <v>0</v>
      </c>
      <c r="M852" s="94">
        <v>937.65</v>
      </c>
      <c r="N852" s="95">
        <f t="shared" si="13"/>
        <v>20670.650000000001</v>
      </c>
    </row>
    <row r="853" spans="1:14" s="79" customFormat="1" ht="12" x14ac:dyDescent="0.2">
      <c r="A853" s="89">
        <v>497</v>
      </c>
      <c r="B853" s="89">
        <v>497117024</v>
      </c>
      <c r="C853" s="90" t="s">
        <v>546</v>
      </c>
      <c r="D853" s="89">
        <v>117</v>
      </c>
      <c r="E853" s="90" t="s">
        <v>149</v>
      </c>
      <c r="F853" s="89">
        <v>24</v>
      </c>
      <c r="G853" s="90" t="s">
        <v>56</v>
      </c>
      <c r="H853" s="91">
        <v>27.44</v>
      </c>
      <c r="I853" s="92"/>
      <c r="J853" s="93">
        <v>10067</v>
      </c>
      <c r="K853" s="94">
        <v>2008</v>
      </c>
      <c r="L853" s="94">
        <v>0</v>
      </c>
      <c r="M853" s="94">
        <v>937.65</v>
      </c>
      <c r="N853" s="95">
        <f t="shared" si="13"/>
        <v>13012.65</v>
      </c>
    </row>
    <row r="854" spans="1:14" s="79" customFormat="1" ht="12" x14ac:dyDescent="0.2">
      <c r="A854" s="89">
        <v>497</v>
      </c>
      <c r="B854" s="89">
        <v>497117035</v>
      </c>
      <c r="C854" s="90" t="s">
        <v>546</v>
      </c>
      <c r="D854" s="89">
        <v>117</v>
      </c>
      <c r="E854" s="90" t="s">
        <v>149</v>
      </c>
      <c r="F854" s="89">
        <v>35</v>
      </c>
      <c r="G854" s="90" t="s">
        <v>67</v>
      </c>
      <c r="H854" s="91">
        <v>2</v>
      </c>
      <c r="I854" s="92"/>
      <c r="J854" s="93">
        <v>14282.026065243112</v>
      </c>
      <c r="K854" s="94">
        <v>4869</v>
      </c>
      <c r="L854" s="94">
        <v>0</v>
      </c>
      <c r="M854" s="94">
        <v>937.65</v>
      </c>
      <c r="N854" s="95">
        <f t="shared" si="13"/>
        <v>20088.676065243111</v>
      </c>
    </row>
    <row r="855" spans="1:14" s="79" customFormat="1" ht="12" x14ac:dyDescent="0.2">
      <c r="A855" s="89">
        <v>497</v>
      </c>
      <c r="B855" s="89">
        <v>497117061</v>
      </c>
      <c r="C855" s="90" t="s">
        <v>546</v>
      </c>
      <c r="D855" s="89">
        <v>117</v>
      </c>
      <c r="E855" s="90" t="s">
        <v>149</v>
      </c>
      <c r="F855" s="89">
        <v>61</v>
      </c>
      <c r="G855" s="90" t="s">
        <v>93</v>
      </c>
      <c r="H855" s="91">
        <v>15.2</v>
      </c>
      <c r="I855" s="92"/>
      <c r="J855" s="93">
        <v>10722</v>
      </c>
      <c r="K855" s="94">
        <v>491</v>
      </c>
      <c r="L855" s="94">
        <v>0</v>
      </c>
      <c r="M855" s="94">
        <v>937.65</v>
      </c>
      <c r="N855" s="95">
        <f t="shared" si="13"/>
        <v>12150.65</v>
      </c>
    </row>
    <row r="856" spans="1:14" s="79" customFormat="1" ht="12" x14ac:dyDescent="0.2">
      <c r="A856" s="89">
        <v>497</v>
      </c>
      <c r="B856" s="89">
        <v>497117074</v>
      </c>
      <c r="C856" s="90" t="s">
        <v>546</v>
      </c>
      <c r="D856" s="89">
        <v>117</v>
      </c>
      <c r="E856" s="90" t="s">
        <v>149</v>
      </c>
      <c r="F856" s="89">
        <v>74</v>
      </c>
      <c r="G856" s="90" t="s">
        <v>106</v>
      </c>
      <c r="H856" s="91">
        <v>5</v>
      </c>
      <c r="I856" s="92"/>
      <c r="J856" s="93">
        <v>9831</v>
      </c>
      <c r="K856" s="94">
        <v>7514</v>
      </c>
      <c r="L856" s="94">
        <v>0</v>
      </c>
      <c r="M856" s="94">
        <v>937.65</v>
      </c>
      <c r="N856" s="95">
        <f t="shared" si="13"/>
        <v>18282.650000000001</v>
      </c>
    </row>
    <row r="857" spans="1:14" s="79" customFormat="1" ht="12" x14ac:dyDescent="0.2">
      <c r="A857" s="89">
        <v>497</v>
      </c>
      <c r="B857" s="89">
        <v>497117086</v>
      </c>
      <c r="C857" s="90" t="s">
        <v>546</v>
      </c>
      <c r="D857" s="89">
        <v>117</v>
      </c>
      <c r="E857" s="90" t="s">
        <v>149</v>
      </c>
      <c r="F857" s="89">
        <v>86</v>
      </c>
      <c r="G857" s="90" t="s">
        <v>118</v>
      </c>
      <c r="H857" s="91">
        <v>30.279999999999998</v>
      </c>
      <c r="I857" s="92"/>
      <c r="J857" s="93">
        <v>9810</v>
      </c>
      <c r="K857" s="94">
        <v>1629</v>
      </c>
      <c r="L857" s="94">
        <v>0</v>
      </c>
      <c r="M857" s="94">
        <v>937.65</v>
      </c>
      <c r="N857" s="95">
        <f t="shared" si="13"/>
        <v>12376.65</v>
      </c>
    </row>
    <row r="858" spans="1:14" s="79" customFormat="1" ht="12" x14ac:dyDescent="0.2">
      <c r="A858" s="89">
        <v>497</v>
      </c>
      <c r="B858" s="89">
        <v>497117087</v>
      </c>
      <c r="C858" s="90" t="s">
        <v>546</v>
      </c>
      <c r="D858" s="89">
        <v>117</v>
      </c>
      <c r="E858" s="90" t="s">
        <v>149</v>
      </c>
      <c r="F858" s="89">
        <v>87</v>
      </c>
      <c r="G858" s="90" t="s">
        <v>119</v>
      </c>
      <c r="H858" s="91">
        <v>2</v>
      </c>
      <c r="I858" s="92"/>
      <c r="J858" s="93">
        <v>13713</v>
      </c>
      <c r="K858" s="94">
        <v>4653</v>
      </c>
      <c r="L858" s="94">
        <v>0</v>
      </c>
      <c r="M858" s="94">
        <v>937.65</v>
      </c>
      <c r="N858" s="95">
        <f t="shared" si="13"/>
        <v>19303.650000000001</v>
      </c>
    </row>
    <row r="859" spans="1:14" s="79" customFormat="1" ht="12" x14ac:dyDescent="0.2">
      <c r="A859" s="89">
        <v>497</v>
      </c>
      <c r="B859" s="89">
        <v>497117111</v>
      </c>
      <c r="C859" s="90" t="s">
        <v>546</v>
      </c>
      <c r="D859" s="89">
        <v>117</v>
      </c>
      <c r="E859" s="90" t="s">
        <v>149</v>
      </c>
      <c r="F859" s="89">
        <v>111</v>
      </c>
      <c r="G859" s="90" t="s">
        <v>143</v>
      </c>
      <c r="H859" s="91">
        <v>7.8999999999999995</v>
      </c>
      <c r="I859" s="92"/>
      <c r="J859" s="93">
        <v>9487</v>
      </c>
      <c r="K859" s="94">
        <v>2623</v>
      </c>
      <c r="L859" s="94">
        <v>0</v>
      </c>
      <c r="M859" s="94">
        <v>937.65</v>
      </c>
      <c r="N859" s="95">
        <f t="shared" si="13"/>
        <v>13047.65</v>
      </c>
    </row>
    <row r="860" spans="1:14" s="79" customFormat="1" ht="12" x14ac:dyDescent="0.2">
      <c r="A860" s="89">
        <v>497</v>
      </c>
      <c r="B860" s="89">
        <v>497117114</v>
      </c>
      <c r="C860" s="90" t="s">
        <v>546</v>
      </c>
      <c r="D860" s="89">
        <v>117</v>
      </c>
      <c r="E860" s="90" t="s">
        <v>149</v>
      </c>
      <c r="F860" s="89">
        <v>114</v>
      </c>
      <c r="G860" s="90" t="s">
        <v>146</v>
      </c>
      <c r="H860" s="91">
        <v>15.39</v>
      </c>
      <c r="I860" s="92"/>
      <c r="J860" s="93">
        <v>9626</v>
      </c>
      <c r="K860" s="94">
        <v>1702</v>
      </c>
      <c r="L860" s="94">
        <v>0</v>
      </c>
      <c r="M860" s="94">
        <v>937.65</v>
      </c>
      <c r="N860" s="95">
        <f t="shared" si="13"/>
        <v>12265.65</v>
      </c>
    </row>
    <row r="861" spans="1:14" s="79" customFormat="1" ht="12" x14ac:dyDescent="0.2">
      <c r="A861" s="89">
        <v>497</v>
      </c>
      <c r="B861" s="89">
        <v>497117117</v>
      </c>
      <c r="C861" s="90" t="s">
        <v>546</v>
      </c>
      <c r="D861" s="89">
        <v>117</v>
      </c>
      <c r="E861" s="90" t="s">
        <v>149</v>
      </c>
      <c r="F861" s="89">
        <v>117</v>
      </c>
      <c r="G861" s="90" t="s">
        <v>149</v>
      </c>
      <c r="H861" s="91">
        <v>27.78</v>
      </c>
      <c r="I861" s="92"/>
      <c r="J861" s="93">
        <v>9329</v>
      </c>
      <c r="K861" s="94">
        <v>3822</v>
      </c>
      <c r="L861" s="94">
        <v>0</v>
      </c>
      <c r="M861" s="94">
        <v>937.65</v>
      </c>
      <c r="N861" s="95">
        <f t="shared" si="13"/>
        <v>14088.65</v>
      </c>
    </row>
    <row r="862" spans="1:14" s="79" customFormat="1" ht="12" x14ac:dyDescent="0.2">
      <c r="A862" s="89">
        <v>497</v>
      </c>
      <c r="B862" s="89">
        <v>497117137</v>
      </c>
      <c r="C862" s="90" t="s">
        <v>546</v>
      </c>
      <c r="D862" s="89">
        <v>117</v>
      </c>
      <c r="E862" s="90" t="s">
        <v>149</v>
      </c>
      <c r="F862" s="89">
        <v>137</v>
      </c>
      <c r="G862" s="90" t="s">
        <v>169</v>
      </c>
      <c r="H862" s="91">
        <v>39.959999999999994</v>
      </c>
      <c r="I862" s="92"/>
      <c r="J862" s="93">
        <v>10300</v>
      </c>
      <c r="K862" s="94">
        <v>0</v>
      </c>
      <c r="L862" s="94">
        <v>0</v>
      </c>
      <c r="M862" s="94">
        <v>937.65</v>
      </c>
      <c r="N862" s="95">
        <f t="shared" si="13"/>
        <v>11237.65</v>
      </c>
    </row>
    <row r="863" spans="1:14" s="79" customFormat="1" ht="12" x14ac:dyDescent="0.2">
      <c r="A863" s="89">
        <v>497</v>
      </c>
      <c r="B863" s="89">
        <v>497117154</v>
      </c>
      <c r="C863" s="90" t="s">
        <v>546</v>
      </c>
      <c r="D863" s="89">
        <v>117</v>
      </c>
      <c r="E863" s="90" t="s">
        <v>149</v>
      </c>
      <c r="F863" s="89">
        <v>154</v>
      </c>
      <c r="G863" s="90" t="s">
        <v>186</v>
      </c>
      <c r="H863" s="91">
        <v>6</v>
      </c>
      <c r="I863" s="92"/>
      <c r="J863" s="93">
        <v>9114</v>
      </c>
      <c r="K863" s="94">
        <v>11803</v>
      </c>
      <c r="L863" s="94">
        <v>0</v>
      </c>
      <c r="M863" s="94">
        <v>937.65</v>
      </c>
      <c r="N863" s="95">
        <f t="shared" si="13"/>
        <v>21854.65</v>
      </c>
    </row>
    <row r="864" spans="1:14" s="79" customFormat="1" ht="12" x14ac:dyDescent="0.2">
      <c r="A864" s="89">
        <v>497</v>
      </c>
      <c r="B864" s="89">
        <v>497117159</v>
      </c>
      <c r="C864" s="90" t="s">
        <v>546</v>
      </c>
      <c r="D864" s="89">
        <v>117</v>
      </c>
      <c r="E864" s="90" t="s">
        <v>149</v>
      </c>
      <c r="F864" s="89">
        <v>159</v>
      </c>
      <c r="G864" s="90" t="s">
        <v>191</v>
      </c>
      <c r="H864" s="91">
        <v>5</v>
      </c>
      <c r="I864" s="92"/>
      <c r="J864" s="93">
        <v>9530</v>
      </c>
      <c r="K864" s="94">
        <v>4184</v>
      </c>
      <c r="L864" s="94">
        <v>0</v>
      </c>
      <c r="M864" s="94">
        <v>937.65</v>
      </c>
      <c r="N864" s="95">
        <f t="shared" si="13"/>
        <v>14651.65</v>
      </c>
    </row>
    <row r="865" spans="1:14" s="79" customFormat="1" ht="12" x14ac:dyDescent="0.2">
      <c r="A865" s="89">
        <v>497</v>
      </c>
      <c r="B865" s="89">
        <v>497117210</v>
      </c>
      <c r="C865" s="90" t="s">
        <v>546</v>
      </c>
      <c r="D865" s="89">
        <v>117</v>
      </c>
      <c r="E865" s="90" t="s">
        <v>149</v>
      </c>
      <c r="F865" s="89">
        <v>210</v>
      </c>
      <c r="G865" s="90" t="s">
        <v>242</v>
      </c>
      <c r="H865" s="91">
        <v>47.64</v>
      </c>
      <c r="I865" s="92"/>
      <c r="J865" s="93">
        <v>9599</v>
      </c>
      <c r="K865" s="94">
        <v>3055</v>
      </c>
      <c r="L865" s="94">
        <v>0</v>
      </c>
      <c r="M865" s="94">
        <v>937.65</v>
      </c>
      <c r="N865" s="95">
        <f t="shared" si="13"/>
        <v>13591.65</v>
      </c>
    </row>
    <row r="866" spans="1:14" s="79" customFormat="1" ht="12" x14ac:dyDescent="0.2">
      <c r="A866" s="89">
        <v>497</v>
      </c>
      <c r="B866" s="89">
        <v>497117223</v>
      </c>
      <c r="C866" s="90" t="s">
        <v>546</v>
      </c>
      <c r="D866" s="89">
        <v>117</v>
      </c>
      <c r="E866" s="90" t="s">
        <v>149</v>
      </c>
      <c r="F866" s="89">
        <v>223</v>
      </c>
      <c r="G866" s="90" t="s">
        <v>255</v>
      </c>
      <c r="H866" s="91">
        <v>4</v>
      </c>
      <c r="I866" s="92"/>
      <c r="J866" s="93">
        <v>9111</v>
      </c>
      <c r="K866" s="94">
        <v>474</v>
      </c>
      <c r="L866" s="94">
        <v>0</v>
      </c>
      <c r="M866" s="94">
        <v>937.65</v>
      </c>
      <c r="N866" s="95">
        <f t="shared" si="13"/>
        <v>10522.65</v>
      </c>
    </row>
    <row r="867" spans="1:14" s="79" customFormat="1" ht="12" x14ac:dyDescent="0.2">
      <c r="A867" s="89">
        <v>497</v>
      </c>
      <c r="B867" s="89">
        <v>497117272</v>
      </c>
      <c r="C867" s="90" t="s">
        <v>546</v>
      </c>
      <c r="D867" s="89">
        <v>117</v>
      </c>
      <c r="E867" s="90" t="s">
        <v>149</v>
      </c>
      <c r="F867" s="89">
        <v>272</v>
      </c>
      <c r="G867" s="90" t="s">
        <v>304</v>
      </c>
      <c r="H867" s="91">
        <v>2</v>
      </c>
      <c r="I867" s="92"/>
      <c r="J867" s="93">
        <v>8995</v>
      </c>
      <c r="K867" s="94">
        <v>8725</v>
      </c>
      <c r="L867" s="94">
        <v>0</v>
      </c>
      <c r="M867" s="94">
        <v>937.65</v>
      </c>
      <c r="N867" s="95">
        <f t="shared" si="13"/>
        <v>18657.650000000001</v>
      </c>
    </row>
    <row r="868" spans="1:14" s="79" customFormat="1" ht="12" x14ac:dyDescent="0.2">
      <c r="A868" s="89">
        <v>497</v>
      </c>
      <c r="B868" s="89">
        <v>497117275</v>
      </c>
      <c r="C868" s="90" t="s">
        <v>546</v>
      </c>
      <c r="D868" s="89">
        <v>117</v>
      </c>
      <c r="E868" s="90" t="s">
        <v>149</v>
      </c>
      <c r="F868" s="89">
        <v>275</v>
      </c>
      <c r="G868" s="90" t="s">
        <v>307</v>
      </c>
      <c r="H868" s="91">
        <v>3</v>
      </c>
      <c r="I868" s="92"/>
      <c r="J868" s="93">
        <v>10498.243551820928</v>
      </c>
      <c r="K868" s="94">
        <v>3496</v>
      </c>
      <c r="L868" s="94">
        <v>0</v>
      </c>
      <c r="M868" s="94">
        <v>937.65</v>
      </c>
      <c r="N868" s="95">
        <f t="shared" si="13"/>
        <v>14931.893551820927</v>
      </c>
    </row>
    <row r="869" spans="1:14" s="79" customFormat="1" ht="12" x14ac:dyDescent="0.2">
      <c r="A869" s="89">
        <v>497</v>
      </c>
      <c r="B869" s="89">
        <v>497117278</v>
      </c>
      <c r="C869" s="90" t="s">
        <v>546</v>
      </c>
      <c r="D869" s="89">
        <v>117</v>
      </c>
      <c r="E869" s="90" t="s">
        <v>149</v>
      </c>
      <c r="F869" s="89">
        <v>278</v>
      </c>
      <c r="G869" s="90" t="s">
        <v>310</v>
      </c>
      <c r="H869" s="91">
        <v>38.909999999999997</v>
      </c>
      <c r="I869" s="92"/>
      <c r="J869" s="93">
        <v>9520</v>
      </c>
      <c r="K869" s="94">
        <v>1805</v>
      </c>
      <c r="L869" s="94">
        <v>0</v>
      </c>
      <c r="M869" s="94">
        <v>937.65</v>
      </c>
      <c r="N869" s="95">
        <f t="shared" si="13"/>
        <v>12262.65</v>
      </c>
    </row>
    <row r="870" spans="1:14" s="79" customFormat="1" ht="12" x14ac:dyDescent="0.2">
      <c r="A870" s="89">
        <v>497</v>
      </c>
      <c r="B870" s="89">
        <v>497117281</v>
      </c>
      <c r="C870" s="90" t="s">
        <v>546</v>
      </c>
      <c r="D870" s="89">
        <v>117</v>
      </c>
      <c r="E870" s="90" t="s">
        <v>149</v>
      </c>
      <c r="F870" s="89">
        <v>281</v>
      </c>
      <c r="G870" s="90" t="s">
        <v>313</v>
      </c>
      <c r="H870" s="91">
        <v>72.290000000000006</v>
      </c>
      <c r="I870" s="92"/>
      <c r="J870" s="93">
        <v>11824</v>
      </c>
      <c r="K870" s="94">
        <v>0</v>
      </c>
      <c r="L870" s="94">
        <v>0</v>
      </c>
      <c r="M870" s="94">
        <v>937.65</v>
      </c>
      <c r="N870" s="95">
        <f t="shared" si="13"/>
        <v>12761.65</v>
      </c>
    </row>
    <row r="871" spans="1:14" s="79" customFormat="1" ht="12" x14ac:dyDescent="0.2">
      <c r="A871" s="89">
        <v>497</v>
      </c>
      <c r="B871" s="89">
        <v>497117289</v>
      </c>
      <c r="C871" s="90" t="s">
        <v>546</v>
      </c>
      <c r="D871" s="89">
        <v>117</v>
      </c>
      <c r="E871" s="90" t="s">
        <v>149</v>
      </c>
      <c r="F871" s="89">
        <v>289</v>
      </c>
      <c r="G871" s="90" t="s">
        <v>321</v>
      </c>
      <c r="H871" s="91">
        <v>0.49</v>
      </c>
      <c r="I871" s="92"/>
      <c r="J871" s="93">
        <v>11607.363884160122</v>
      </c>
      <c r="K871" s="94">
        <v>6816</v>
      </c>
      <c r="L871" s="94">
        <v>0</v>
      </c>
      <c r="M871" s="94">
        <v>937.65</v>
      </c>
      <c r="N871" s="95">
        <f t="shared" si="13"/>
        <v>19361.013884160122</v>
      </c>
    </row>
    <row r="872" spans="1:14" s="79" customFormat="1" ht="12" x14ac:dyDescent="0.2">
      <c r="A872" s="89">
        <v>497</v>
      </c>
      <c r="B872" s="89">
        <v>497117325</v>
      </c>
      <c r="C872" s="90" t="s">
        <v>546</v>
      </c>
      <c r="D872" s="89">
        <v>117</v>
      </c>
      <c r="E872" s="90" t="s">
        <v>149</v>
      </c>
      <c r="F872" s="89">
        <v>325</v>
      </c>
      <c r="G872" s="90" t="s">
        <v>357</v>
      </c>
      <c r="H872" s="91">
        <v>6</v>
      </c>
      <c r="I872" s="92"/>
      <c r="J872" s="93">
        <v>10265</v>
      </c>
      <c r="K872" s="94">
        <v>1312</v>
      </c>
      <c r="L872" s="94">
        <v>0</v>
      </c>
      <c r="M872" s="94">
        <v>937.65</v>
      </c>
      <c r="N872" s="95">
        <f t="shared" si="13"/>
        <v>12514.65</v>
      </c>
    </row>
    <row r="873" spans="1:14" s="79" customFormat="1" ht="12" x14ac:dyDescent="0.2">
      <c r="A873" s="89">
        <v>497</v>
      </c>
      <c r="B873" s="89">
        <v>497117327</v>
      </c>
      <c r="C873" s="90" t="s">
        <v>546</v>
      </c>
      <c r="D873" s="89">
        <v>117</v>
      </c>
      <c r="E873" s="90" t="s">
        <v>149</v>
      </c>
      <c r="F873" s="89">
        <v>327</v>
      </c>
      <c r="G873" s="90" t="s">
        <v>359</v>
      </c>
      <c r="H873" s="91">
        <v>3</v>
      </c>
      <c r="I873" s="92"/>
      <c r="J873" s="93">
        <v>9123</v>
      </c>
      <c r="K873" s="94">
        <v>7981</v>
      </c>
      <c r="L873" s="94">
        <v>0</v>
      </c>
      <c r="M873" s="94">
        <v>937.65</v>
      </c>
      <c r="N873" s="95">
        <f t="shared" si="13"/>
        <v>18041.650000000001</v>
      </c>
    </row>
    <row r="874" spans="1:14" s="79" customFormat="1" ht="12" x14ac:dyDescent="0.2">
      <c r="A874" s="89">
        <v>497</v>
      </c>
      <c r="B874" s="89">
        <v>497117332</v>
      </c>
      <c r="C874" s="90" t="s">
        <v>546</v>
      </c>
      <c r="D874" s="89">
        <v>117</v>
      </c>
      <c r="E874" s="90" t="s">
        <v>149</v>
      </c>
      <c r="F874" s="89">
        <v>332</v>
      </c>
      <c r="G874" s="90" t="s">
        <v>364</v>
      </c>
      <c r="H874" s="91">
        <v>4</v>
      </c>
      <c r="I874" s="92"/>
      <c r="J874" s="93">
        <v>8954</v>
      </c>
      <c r="K874" s="94">
        <v>553</v>
      </c>
      <c r="L874" s="94">
        <v>0</v>
      </c>
      <c r="M874" s="94">
        <v>937.65</v>
      </c>
      <c r="N874" s="95">
        <f t="shared" si="13"/>
        <v>10444.65</v>
      </c>
    </row>
    <row r="875" spans="1:14" s="79" customFormat="1" ht="12" x14ac:dyDescent="0.2">
      <c r="A875" s="89">
        <v>497</v>
      </c>
      <c r="B875" s="89">
        <v>497117340</v>
      </c>
      <c r="C875" s="90" t="s">
        <v>546</v>
      </c>
      <c r="D875" s="89">
        <v>117</v>
      </c>
      <c r="E875" s="90" t="s">
        <v>149</v>
      </c>
      <c r="F875" s="89">
        <v>340</v>
      </c>
      <c r="G875" s="90" t="s">
        <v>372</v>
      </c>
      <c r="H875" s="91">
        <v>2</v>
      </c>
      <c r="I875" s="92"/>
      <c r="J875" s="93">
        <v>11809</v>
      </c>
      <c r="K875" s="94">
        <v>9375</v>
      </c>
      <c r="L875" s="94">
        <v>0</v>
      </c>
      <c r="M875" s="94">
        <v>937.65</v>
      </c>
      <c r="N875" s="95">
        <f t="shared" si="13"/>
        <v>22121.65</v>
      </c>
    </row>
    <row r="876" spans="1:14" s="79" customFormat="1" ht="12" x14ac:dyDescent="0.2">
      <c r="A876" s="89">
        <v>497</v>
      </c>
      <c r="B876" s="89">
        <v>497117605</v>
      </c>
      <c r="C876" s="90" t="s">
        <v>546</v>
      </c>
      <c r="D876" s="89">
        <v>117</v>
      </c>
      <c r="E876" s="90" t="s">
        <v>149</v>
      </c>
      <c r="F876" s="89">
        <v>605</v>
      </c>
      <c r="G876" s="90" t="s">
        <v>388</v>
      </c>
      <c r="H876" s="91">
        <v>45.41</v>
      </c>
      <c r="I876" s="92"/>
      <c r="J876" s="93">
        <v>10596</v>
      </c>
      <c r="K876" s="94">
        <v>7583</v>
      </c>
      <c r="L876" s="94">
        <v>0</v>
      </c>
      <c r="M876" s="94">
        <v>937.65</v>
      </c>
      <c r="N876" s="95">
        <f t="shared" si="13"/>
        <v>19116.650000000001</v>
      </c>
    </row>
    <row r="877" spans="1:14" s="79" customFormat="1" ht="12" x14ac:dyDescent="0.2">
      <c r="A877" s="89">
        <v>497</v>
      </c>
      <c r="B877" s="89">
        <v>497117670</v>
      </c>
      <c r="C877" s="90" t="s">
        <v>546</v>
      </c>
      <c r="D877" s="89">
        <v>117</v>
      </c>
      <c r="E877" s="90" t="s">
        <v>149</v>
      </c>
      <c r="F877" s="89">
        <v>670</v>
      </c>
      <c r="G877" s="90" t="s">
        <v>406</v>
      </c>
      <c r="H877" s="91">
        <v>8</v>
      </c>
      <c r="I877" s="92"/>
      <c r="J877" s="93">
        <v>9929</v>
      </c>
      <c r="K877" s="94">
        <v>7823</v>
      </c>
      <c r="L877" s="94">
        <v>0</v>
      </c>
      <c r="M877" s="94">
        <v>937.65</v>
      </c>
      <c r="N877" s="95">
        <f t="shared" si="13"/>
        <v>18689.650000000001</v>
      </c>
    </row>
    <row r="878" spans="1:14" s="79" customFormat="1" ht="12" x14ac:dyDescent="0.2">
      <c r="A878" s="89">
        <v>497</v>
      </c>
      <c r="B878" s="89">
        <v>497117672</v>
      </c>
      <c r="C878" s="90" t="s">
        <v>546</v>
      </c>
      <c r="D878" s="89">
        <v>117</v>
      </c>
      <c r="E878" s="90" t="s">
        <v>149</v>
      </c>
      <c r="F878" s="89">
        <v>672</v>
      </c>
      <c r="G878" s="90" t="s">
        <v>407</v>
      </c>
      <c r="H878" s="91">
        <v>1.98</v>
      </c>
      <c r="I878" s="92"/>
      <c r="J878" s="93">
        <v>11417.772716368092</v>
      </c>
      <c r="K878" s="94">
        <v>3964</v>
      </c>
      <c r="L878" s="94">
        <v>0</v>
      </c>
      <c r="M878" s="94">
        <v>937.65</v>
      </c>
      <c r="N878" s="95">
        <f t="shared" si="13"/>
        <v>16319.422716368092</v>
      </c>
    </row>
    <row r="879" spans="1:14" s="79" customFormat="1" ht="12" x14ac:dyDescent="0.2">
      <c r="A879" s="89">
        <v>497</v>
      </c>
      <c r="B879" s="89">
        <v>497117674</v>
      </c>
      <c r="C879" s="90" t="s">
        <v>546</v>
      </c>
      <c r="D879" s="89">
        <v>117</v>
      </c>
      <c r="E879" s="90" t="s">
        <v>149</v>
      </c>
      <c r="F879" s="89">
        <v>674</v>
      </c>
      <c r="G879" s="90" t="s">
        <v>409</v>
      </c>
      <c r="H879" s="91">
        <v>16</v>
      </c>
      <c r="I879" s="92"/>
      <c r="J879" s="93">
        <v>10940</v>
      </c>
      <c r="K879" s="94">
        <v>3871</v>
      </c>
      <c r="L879" s="94">
        <v>0</v>
      </c>
      <c r="M879" s="94">
        <v>937.65</v>
      </c>
      <c r="N879" s="95">
        <f t="shared" si="13"/>
        <v>15748.65</v>
      </c>
    </row>
    <row r="880" spans="1:14" s="79" customFormat="1" ht="12" x14ac:dyDescent="0.2">
      <c r="A880" s="89">
        <v>497</v>
      </c>
      <c r="B880" s="89">
        <v>497117680</v>
      </c>
      <c r="C880" s="90" t="s">
        <v>546</v>
      </c>
      <c r="D880" s="89">
        <v>117</v>
      </c>
      <c r="E880" s="90" t="s">
        <v>149</v>
      </c>
      <c r="F880" s="89">
        <v>680</v>
      </c>
      <c r="G880" s="90" t="s">
        <v>411</v>
      </c>
      <c r="H880" s="91">
        <v>1.49</v>
      </c>
      <c r="I880" s="92"/>
      <c r="J880" s="93">
        <v>13666</v>
      </c>
      <c r="K880" s="94">
        <v>4575</v>
      </c>
      <c r="L880" s="94">
        <v>0</v>
      </c>
      <c r="M880" s="94">
        <v>937.65</v>
      </c>
      <c r="N880" s="95">
        <f t="shared" si="13"/>
        <v>19178.650000000001</v>
      </c>
    </row>
    <row r="881" spans="1:14" s="79" customFormat="1" ht="12" x14ac:dyDescent="0.2">
      <c r="A881" s="89">
        <v>497</v>
      </c>
      <c r="B881" s="89">
        <v>497117683</v>
      </c>
      <c r="C881" s="90" t="s">
        <v>546</v>
      </c>
      <c r="D881" s="89">
        <v>117</v>
      </c>
      <c r="E881" s="90" t="s">
        <v>149</v>
      </c>
      <c r="F881" s="89">
        <v>683</v>
      </c>
      <c r="G881" s="90" t="s">
        <v>412</v>
      </c>
      <c r="H881" s="91">
        <v>2.02</v>
      </c>
      <c r="I881" s="92"/>
      <c r="J881" s="93">
        <v>11523</v>
      </c>
      <c r="K881" s="94">
        <v>8225</v>
      </c>
      <c r="L881" s="94">
        <v>0</v>
      </c>
      <c r="M881" s="94">
        <v>937.65</v>
      </c>
      <c r="N881" s="95">
        <f t="shared" si="13"/>
        <v>20685.650000000001</v>
      </c>
    </row>
    <row r="882" spans="1:14" s="79" customFormat="1" ht="12" x14ac:dyDescent="0.2">
      <c r="A882" s="89">
        <v>497</v>
      </c>
      <c r="B882" s="89">
        <v>497117750</v>
      </c>
      <c r="C882" s="90" t="s">
        <v>546</v>
      </c>
      <c r="D882" s="89">
        <v>117</v>
      </c>
      <c r="E882" s="90" t="s">
        <v>149</v>
      </c>
      <c r="F882" s="89">
        <v>750</v>
      </c>
      <c r="G882" s="90" t="s">
        <v>430</v>
      </c>
      <c r="H882" s="91">
        <v>1</v>
      </c>
      <c r="I882" s="92"/>
      <c r="J882" s="93">
        <v>10556</v>
      </c>
      <c r="K882" s="94">
        <v>6814</v>
      </c>
      <c r="L882" s="94">
        <v>0</v>
      </c>
      <c r="M882" s="94">
        <v>937.65</v>
      </c>
      <c r="N882" s="95">
        <f t="shared" si="13"/>
        <v>18307.650000000001</v>
      </c>
    </row>
    <row r="883" spans="1:14" s="79" customFormat="1" ht="12" x14ac:dyDescent="0.2">
      <c r="A883" s="89">
        <v>497</v>
      </c>
      <c r="B883" s="89">
        <v>497117755</v>
      </c>
      <c r="C883" s="90" t="s">
        <v>546</v>
      </c>
      <c r="D883" s="89">
        <v>117</v>
      </c>
      <c r="E883" s="90" t="s">
        <v>149</v>
      </c>
      <c r="F883" s="89">
        <v>755</v>
      </c>
      <c r="G883" s="90" t="s">
        <v>432</v>
      </c>
      <c r="H883" s="91">
        <v>3</v>
      </c>
      <c r="I883" s="92"/>
      <c r="J883" s="93">
        <v>9670</v>
      </c>
      <c r="K883" s="94">
        <v>4819</v>
      </c>
      <c r="L883" s="94">
        <v>0</v>
      </c>
      <c r="M883" s="94">
        <v>937.65</v>
      </c>
      <c r="N883" s="95">
        <f t="shared" si="13"/>
        <v>15426.65</v>
      </c>
    </row>
    <row r="884" spans="1:14" s="79" customFormat="1" ht="12" x14ac:dyDescent="0.2">
      <c r="A884" s="89">
        <v>497</v>
      </c>
      <c r="B884" s="89">
        <v>497117766</v>
      </c>
      <c r="C884" s="90" t="s">
        <v>546</v>
      </c>
      <c r="D884" s="89">
        <v>117</v>
      </c>
      <c r="E884" s="90" t="s">
        <v>149</v>
      </c>
      <c r="F884" s="89">
        <v>766</v>
      </c>
      <c r="G884" s="90" t="s">
        <v>436</v>
      </c>
      <c r="H884" s="91">
        <v>1.52</v>
      </c>
      <c r="I884" s="92"/>
      <c r="J884" s="93">
        <v>10556</v>
      </c>
      <c r="K884" s="94">
        <v>3523</v>
      </c>
      <c r="L884" s="94">
        <v>0</v>
      </c>
      <c r="M884" s="94">
        <v>937.65</v>
      </c>
      <c r="N884" s="95">
        <f t="shared" si="13"/>
        <v>15016.65</v>
      </c>
    </row>
    <row r="885" spans="1:14" s="79" customFormat="1" ht="12" x14ac:dyDescent="0.2">
      <c r="A885" s="89">
        <v>498</v>
      </c>
      <c r="B885" s="89">
        <v>498281061</v>
      </c>
      <c r="C885" s="90" t="s">
        <v>547</v>
      </c>
      <c r="D885" s="89">
        <v>281</v>
      </c>
      <c r="E885" s="90" t="s">
        <v>313</v>
      </c>
      <c r="F885" s="89">
        <v>61</v>
      </c>
      <c r="G885" s="90" t="s">
        <v>93</v>
      </c>
      <c r="H885" s="91">
        <v>3.9699999999999998</v>
      </c>
      <c r="I885" s="92"/>
      <c r="J885" s="93">
        <v>9123</v>
      </c>
      <c r="K885" s="94">
        <v>418</v>
      </c>
      <c r="L885" s="94">
        <v>0</v>
      </c>
      <c r="M885" s="94">
        <v>937.65</v>
      </c>
      <c r="N885" s="95">
        <f t="shared" si="13"/>
        <v>10478.65</v>
      </c>
    </row>
    <row r="886" spans="1:14" s="79" customFormat="1" ht="12" x14ac:dyDescent="0.2">
      <c r="A886" s="89">
        <v>498</v>
      </c>
      <c r="B886" s="89">
        <v>498281137</v>
      </c>
      <c r="C886" s="90" t="s">
        <v>547</v>
      </c>
      <c r="D886" s="89">
        <v>281</v>
      </c>
      <c r="E886" s="90" t="s">
        <v>313</v>
      </c>
      <c r="F886" s="89">
        <v>137</v>
      </c>
      <c r="G886" s="90" t="s">
        <v>169</v>
      </c>
      <c r="H886" s="91">
        <v>0.61</v>
      </c>
      <c r="I886" s="92"/>
      <c r="J886" s="93">
        <v>13919.612294660523</v>
      </c>
      <c r="K886" s="94">
        <v>0</v>
      </c>
      <c r="L886" s="94">
        <v>0</v>
      </c>
      <c r="M886" s="94">
        <v>937.65</v>
      </c>
      <c r="N886" s="95">
        <f t="shared" si="13"/>
        <v>14857.262294660522</v>
      </c>
    </row>
    <row r="887" spans="1:14" s="79" customFormat="1" ht="12" x14ac:dyDescent="0.2">
      <c r="A887" s="89">
        <v>498</v>
      </c>
      <c r="B887" s="89">
        <v>498281281</v>
      </c>
      <c r="C887" s="90" t="s">
        <v>547</v>
      </c>
      <c r="D887" s="89">
        <v>281</v>
      </c>
      <c r="E887" s="90" t="s">
        <v>313</v>
      </c>
      <c r="F887" s="89">
        <v>281</v>
      </c>
      <c r="G887" s="90" t="s">
        <v>313</v>
      </c>
      <c r="H887" s="91">
        <v>364.67</v>
      </c>
      <c r="I887" s="92"/>
      <c r="J887" s="93">
        <v>12862</v>
      </c>
      <c r="K887" s="94">
        <v>0</v>
      </c>
      <c r="L887" s="94">
        <v>0</v>
      </c>
      <c r="M887" s="94">
        <v>937.65</v>
      </c>
      <c r="N887" s="95">
        <f t="shared" si="13"/>
        <v>13799.65</v>
      </c>
    </row>
    <row r="888" spans="1:14" s="79" customFormat="1" ht="12" x14ac:dyDescent="0.2">
      <c r="A888" s="89">
        <v>498</v>
      </c>
      <c r="B888" s="89">
        <v>498281332</v>
      </c>
      <c r="C888" s="90" t="s">
        <v>547</v>
      </c>
      <c r="D888" s="89">
        <v>281</v>
      </c>
      <c r="E888" s="90" t="s">
        <v>313</v>
      </c>
      <c r="F888" s="89">
        <v>332</v>
      </c>
      <c r="G888" s="90" t="s">
        <v>364</v>
      </c>
      <c r="H888" s="91">
        <v>1</v>
      </c>
      <c r="I888" s="92"/>
      <c r="J888" s="93">
        <v>12448.342661352113</v>
      </c>
      <c r="K888" s="94">
        <v>769</v>
      </c>
      <c r="L888" s="94">
        <v>0</v>
      </c>
      <c r="M888" s="94">
        <v>937.65</v>
      </c>
      <c r="N888" s="95">
        <f t="shared" si="13"/>
        <v>14154.992661352113</v>
      </c>
    </row>
    <row r="889" spans="1:14" s="79" customFormat="1" ht="12" x14ac:dyDescent="0.2">
      <c r="A889" s="89">
        <v>499</v>
      </c>
      <c r="B889" s="89">
        <v>499061061</v>
      </c>
      <c r="C889" s="90" t="s">
        <v>548</v>
      </c>
      <c r="D889" s="89">
        <v>61</v>
      </c>
      <c r="E889" s="90" t="s">
        <v>93</v>
      </c>
      <c r="F889" s="89">
        <v>61</v>
      </c>
      <c r="G889" s="90" t="s">
        <v>93</v>
      </c>
      <c r="H889" s="91">
        <v>128.99</v>
      </c>
      <c r="I889" s="92"/>
      <c r="J889" s="93">
        <v>11570</v>
      </c>
      <c r="K889" s="94">
        <v>530</v>
      </c>
      <c r="L889" s="94">
        <v>0</v>
      </c>
      <c r="M889" s="94">
        <v>937.65</v>
      </c>
      <c r="N889" s="95">
        <f t="shared" si="13"/>
        <v>13037.65</v>
      </c>
    </row>
    <row r="890" spans="1:14" s="79" customFormat="1" ht="12" x14ac:dyDescent="0.2">
      <c r="A890" s="89">
        <v>499</v>
      </c>
      <c r="B890" s="89">
        <v>499061111</v>
      </c>
      <c r="C890" s="90" t="s">
        <v>548</v>
      </c>
      <c r="D890" s="89">
        <v>61</v>
      </c>
      <c r="E890" s="90" t="s">
        <v>93</v>
      </c>
      <c r="F890" s="89">
        <v>111</v>
      </c>
      <c r="G890" s="90" t="s">
        <v>143</v>
      </c>
      <c r="H890" s="91">
        <v>1</v>
      </c>
      <c r="I890" s="92"/>
      <c r="J890" s="93">
        <v>11150.358491643728</v>
      </c>
      <c r="K890" s="94">
        <v>3082</v>
      </c>
      <c r="L890" s="94">
        <v>0</v>
      </c>
      <c r="M890" s="94">
        <v>937.65</v>
      </c>
      <c r="N890" s="95">
        <f t="shared" si="13"/>
        <v>15170.008491643728</v>
      </c>
    </row>
    <row r="891" spans="1:14" s="79" customFormat="1" ht="12" x14ac:dyDescent="0.2">
      <c r="A891" s="89">
        <v>499</v>
      </c>
      <c r="B891" s="89">
        <v>499061117</v>
      </c>
      <c r="C891" s="90" t="s">
        <v>548</v>
      </c>
      <c r="D891" s="89">
        <v>61</v>
      </c>
      <c r="E891" s="90" t="s">
        <v>93</v>
      </c>
      <c r="F891" s="89">
        <v>117</v>
      </c>
      <c r="G891" s="90" t="s">
        <v>149</v>
      </c>
      <c r="H891" s="91">
        <v>1</v>
      </c>
      <c r="I891" s="92"/>
      <c r="J891" s="93">
        <v>11146.071382604689</v>
      </c>
      <c r="K891" s="94">
        <v>4567</v>
      </c>
      <c r="L891" s="94">
        <v>0</v>
      </c>
      <c r="M891" s="94">
        <v>937.65</v>
      </c>
      <c r="N891" s="95">
        <f t="shared" si="13"/>
        <v>16650.72138260469</v>
      </c>
    </row>
    <row r="892" spans="1:14" s="79" customFormat="1" ht="12" x14ac:dyDescent="0.2">
      <c r="A892" s="89">
        <v>499</v>
      </c>
      <c r="B892" s="89">
        <v>499061137</v>
      </c>
      <c r="C892" s="90" t="s">
        <v>548</v>
      </c>
      <c r="D892" s="89">
        <v>61</v>
      </c>
      <c r="E892" s="90" t="s">
        <v>93</v>
      </c>
      <c r="F892" s="89">
        <v>137</v>
      </c>
      <c r="G892" s="90" t="s">
        <v>169</v>
      </c>
      <c r="H892" s="91">
        <v>7</v>
      </c>
      <c r="I892" s="92"/>
      <c r="J892" s="93">
        <v>13519</v>
      </c>
      <c r="K892" s="94">
        <v>0</v>
      </c>
      <c r="L892" s="94">
        <v>0</v>
      </c>
      <c r="M892" s="94">
        <v>937.65</v>
      </c>
      <c r="N892" s="95">
        <f t="shared" si="13"/>
        <v>14456.65</v>
      </c>
    </row>
    <row r="893" spans="1:14" s="79" customFormat="1" ht="12" x14ac:dyDescent="0.2">
      <c r="A893" s="89">
        <v>499</v>
      </c>
      <c r="B893" s="89">
        <v>499061161</v>
      </c>
      <c r="C893" s="90" t="s">
        <v>548</v>
      </c>
      <c r="D893" s="89">
        <v>61</v>
      </c>
      <c r="E893" s="90" t="s">
        <v>93</v>
      </c>
      <c r="F893" s="89">
        <v>161</v>
      </c>
      <c r="G893" s="90" t="s">
        <v>193</v>
      </c>
      <c r="H893" s="91">
        <v>12.629999999999999</v>
      </c>
      <c r="I893" s="92"/>
      <c r="J893" s="93">
        <v>11249</v>
      </c>
      <c r="K893" s="94">
        <v>4424</v>
      </c>
      <c r="L893" s="94">
        <v>0</v>
      </c>
      <c r="M893" s="94">
        <v>937.65</v>
      </c>
      <c r="N893" s="95">
        <f t="shared" si="13"/>
        <v>16610.650000000001</v>
      </c>
    </row>
    <row r="894" spans="1:14" s="79" customFormat="1" ht="12" x14ac:dyDescent="0.2">
      <c r="A894" s="89">
        <v>499</v>
      </c>
      <c r="B894" s="89">
        <v>499061227</v>
      </c>
      <c r="C894" s="90" t="s">
        <v>548</v>
      </c>
      <c r="D894" s="89">
        <v>61</v>
      </c>
      <c r="E894" s="90" t="s">
        <v>93</v>
      </c>
      <c r="F894" s="89">
        <v>227</v>
      </c>
      <c r="G894" s="90" t="s">
        <v>259</v>
      </c>
      <c r="H894" s="91">
        <v>0.85</v>
      </c>
      <c r="I894" s="92"/>
      <c r="J894" s="93">
        <v>10556</v>
      </c>
      <c r="K894" s="94">
        <v>3085</v>
      </c>
      <c r="L894" s="94">
        <v>0</v>
      </c>
      <c r="M894" s="94">
        <v>937.65</v>
      </c>
      <c r="N894" s="95">
        <f t="shared" si="13"/>
        <v>14578.65</v>
      </c>
    </row>
    <row r="895" spans="1:14" s="79" customFormat="1" ht="12" x14ac:dyDescent="0.2">
      <c r="A895" s="89">
        <v>499</v>
      </c>
      <c r="B895" s="89">
        <v>499061278</v>
      </c>
      <c r="C895" s="90" t="s">
        <v>548</v>
      </c>
      <c r="D895" s="89">
        <v>61</v>
      </c>
      <c r="E895" s="90" t="s">
        <v>93</v>
      </c>
      <c r="F895" s="89">
        <v>278</v>
      </c>
      <c r="G895" s="90" t="s">
        <v>310</v>
      </c>
      <c r="H895" s="91">
        <v>2</v>
      </c>
      <c r="I895" s="92"/>
      <c r="J895" s="93">
        <v>10556</v>
      </c>
      <c r="K895" s="94">
        <v>2001</v>
      </c>
      <c r="L895" s="94">
        <v>0</v>
      </c>
      <c r="M895" s="94">
        <v>937.65</v>
      </c>
      <c r="N895" s="95">
        <f t="shared" si="13"/>
        <v>13494.65</v>
      </c>
    </row>
    <row r="896" spans="1:14" s="79" customFormat="1" ht="12" x14ac:dyDescent="0.2">
      <c r="A896" s="89">
        <v>499</v>
      </c>
      <c r="B896" s="89">
        <v>499061281</v>
      </c>
      <c r="C896" s="90" t="s">
        <v>548</v>
      </c>
      <c r="D896" s="89">
        <v>61</v>
      </c>
      <c r="E896" s="90" t="s">
        <v>93</v>
      </c>
      <c r="F896" s="89">
        <v>281</v>
      </c>
      <c r="G896" s="90" t="s">
        <v>313</v>
      </c>
      <c r="H896" s="91">
        <v>357.29</v>
      </c>
      <c r="I896" s="92"/>
      <c r="J896" s="93">
        <v>12145</v>
      </c>
      <c r="K896" s="94">
        <v>0</v>
      </c>
      <c r="L896" s="94">
        <v>0</v>
      </c>
      <c r="M896" s="94">
        <v>937.65</v>
      </c>
      <c r="N896" s="95">
        <f t="shared" si="13"/>
        <v>13082.65</v>
      </c>
    </row>
    <row r="897" spans="1:14" s="79" customFormat="1" ht="12" x14ac:dyDescent="0.2">
      <c r="A897" s="89">
        <v>499</v>
      </c>
      <c r="B897" s="89">
        <v>499061325</v>
      </c>
      <c r="C897" s="90" t="s">
        <v>548</v>
      </c>
      <c r="D897" s="89">
        <v>61</v>
      </c>
      <c r="E897" s="90" t="s">
        <v>93</v>
      </c>
      <c r="F897" s="89">
        <v>325</v>
      </c>
      <c r="G897" s="90" t="s">
        <v>357</v>
      </c>
      <c r="H897" s="91">
        <v>2.2999999999999998</v>
      </c>
      <c r="I897" s="92"/>
      <c r="J897" s="93">
        <v>12171.454391264475</v>
      </c>
      <c r="K897" s="94">
        <v>1555</v>
      </c>
      <c r="L897" s="94">
        <v>0</v>
      </c>
      <c r="M897" s="94">
        <v>937.65</v>
      </c>
      <c r="N897" s="95">
        <f t="shared" si="13"/>
        <v>14664.104391264475</v>
      </c>
    </row>
    <row r="898" spans="1:14" s="79" customFormat="1" ht="12" x14ac:dyDescent="0.2">
      <c r="A898" s="89">
        <v>499</v>
      </c>
      <c r="B898" s="89">
        <v>499061332</v>
      </c>
      <c r="C898" s="90" t="s">
        <v>548</v>
      </c>
      <c r="D898" s="89">
        <v>61</v>
      </c>
      <c r="E898" s="90" t="s">
        <v>93</v>
      </c>
      <c r="F898" s="89">
        <v>332</v>
      </c>
      <c r="G898" s="90" t="s">
        <v>364</v>
      </c>
      <c r="H898" s="91">
        <v>11</v>
      </c>
      <c r="I898" s="92"/>
      <c r="J898" s="93">
        <v>13224</v>
      </c>
      <c r="K898" s="94">
        <v>817</v>
      </c>
      <c r="L898" s="94">
        <v>0</v>
      </c>
      <c r="M898" s="94">
        <v>937.65</v>
      </c>
      <c r="N898" s="95">
        <f t="shared" si="13"/>
        <v>14978.65</v>
      </c>
    </row>
    <row r="899" spans="1:14" s="79" customFormat="1" ht="12" x14ac:dyDescent="0.2">
      <c r="A899" s="89">
        <v>499</v>
      </c>
      <c r="B899" s="89">
        <v>499061672</v>
      </c>
      <c r="C899" s="90" t="s">
        <v>548</v>
      </c>
      <c r="D899" s="89">
        <v>61</v>
      </c>
      <c r="E899" s="90" t="s">
        <v>93</v>
      </c>
      <c r="F899" s="89">
        <v>672</v>
      </c>
      <c r="G899" s="90" t="s">
        <v>407</v>
      </c>
      <c r="H899" s="91">
        <v>1</v>
      </c>
      <c r="I899" s="92"/>
      <c r="J899" s="93">
        <v>11417.772716368092</v>
      </c>
      <c r="K899" s="94">
        <v>3964</v>
      </c>
      <c r="L899" s="94">
        <v>0</v>
      </c>
      <c r="M899" s="94">
        <v>937.65</v>
      </c>
      <c r="N899" s="95">
        <f t="shared" si="13"/>
        <v>16319.422716368092</v>
      </c>
    </row>
    <row r="900" spans="1:14" s="79" customFormat="1" ht="12" x14ac:dyDescent="0.2">
      <c r="A900" s="89">
        <v>3501</v>
      </c>
      <c r="B900" s="89">
        <v>3501061061</v>
      </c>
      <c r="C900" s="90" t="s">
        <v>549</v>
      </c>
      <c r="D900" s="89">
        <v>61</v>
      </c>
      <c r="E900" s="90" t="s">
        <v>93</v>
      </c>
      <c r="F900" s="89">
        <v>61</v>
      </c>
      <c r="G900" s="90" t="s">
        <v>93</v>
      </c>
      <c r="H900" s="91">
        <v>36.410000000000004</v>
      </c>
      <c r="I900" s="92"/>
      <c r="J900" s="93">
        <v>13870</v>
      </c>
      <c r="K900" s="94">
        <v>636</v>
      </c>
      <c r="L900" s="94">
        <v>0</v>
      </c>
      <c r="M900" s="94">
        <v>937.65</v>
      </c>
      <c r="N900" s="95">
        <f t="shared" si="13"/>
        <v>15443.65</v>
      </c>
    </row>
    <row r="901" spans="1:14" s="79" customFormat="1" ht="12" x14ac:dyDescent="0.2">
      <c r="A901" s="89">
        <v>3501</v>
      </c>
      <c r="B901" s="89">
        <v>3501061117</v>
      </c>
      <c r="C901" s="90" t="s">
        <v>549</v>
      </c>
      <c r="D901" s="89">
        <v>61</v>
      </c>
      <c r="E901" s="90" t="s">
        <v>93</v>
      </c>
      <c r="F901" s="89">
        <v>117</v>
      </c>
      <c r="G901" s="90" t="s">
        <v>149</v>
      </c>
      <c r="H901" s="91">
        <v>1.1000000000000001</v>
      </c>
      <c r="I901" s="92"/>
      <c r="J901" s="93">
        <v>11146.071382604689</v>
      </c>
      <c r="K901" s="94">
        <v>4567</v>
      </c>
      <c r="L901" s="94">
        <v>0</v>
      </c>
      <c r="M901" s="94">
        <v>937.65</v>
      </c>
      <c r="N901" s="95">
        <f t="shared" si="13"/>
        <v>16650.72138260469</v>
      </c>
    </row>
    <row r="902" spans="1:14" s="79" customFormat="1" ht="12" x14ac:dyDescent="0.2">
      <c r="A902" s="89">
        <v>3501</v>
      </c>
      <c r="B902" s="89">
        <v>3501061137</v>
      </c>
      <c r="C902" s="90" t="s">
        <v>549</v>
      </c>
      <c r="D902" s="89">
        <v>61</v>
      </c>
      <c r="E902" s="90" t="s">
        <v>93</v>
      </c>
      <c r="F902" s="89">
        <v>137</v>
      </c>
      <c r="G902" s="90" t="s">
        <v>169</v>
      </c>
      <c r="H902" s="91">
        <v>144.83000000000004</v>
      </c>
      <c r="I902" s="92"/>
      <c r="J902" s="93">
        <v>14742</v>
      </c>
      <c r="K902" s="94">
        <v>0</v>
      </c>
      <c r="L902" s="94">
        <v>0</v>
      </c>
      <c r="M902" s="94">
        <v>937.65</v>
      </c>
      <c r="N902" s="95">
        <f t="shared" si="13"/>
        <v>15679.65</v>
      </c>
    </row>
    <row r="903" spans="1:14" s="79" customFormat="1" ht="12" x14ac:dyDescent="0.2">
      <c r="A903" s="89">
        <v>3501</v>
      </c>
      <c r="B903" s="89">
        <v>3501061161</v>
      </c>
      <c r="C903" s="90" t="s">
        <v>549</v>
      </c>
      <c r="D903" s="89">
        <v>61</v>
      </c>
      <c r="E903" s="90" t="s">
        <v>93</v>
      </c>
      <c r="F903" s="89">
        <v>161</v>
      </c>
      <c r="G903" s="90" t="s">
        <v>193</v>
      </c>
      <c r="H903" s="91">
        <v>1</v>
      </c>
      <c r="I903" s="92"/>
      <c r="J903" s="93">
        <v>10556</v>
      </c>
      <c r="K903" s="94">
        <v>4151</v>
      </c>
      <c r="L903" s="94">
        <v>0</v>
      </c>
      <c r="M903" s="94">
        <v>937.65</v>
      </c>
      <c r="N903" s="95">
        <f t="shared" si="13"/>
        <v>15644.65</v>
      </c>
    </row>
    <row r="904" spans="1:14" s="79" customFormat="1" ht="12" x14ac:dyDescent="0.2">
      <c r="A904" s="89">
        <v>3501</v>
      </c>
      <c r="B904" s="89">
        <v>3501061210</v>
      </c>
      <c r="C904" s="90" t="s">
        <v>549</v>
      </c>
      <c r="D904" s="89">
        <v>61</v>
      </c>
      <c r="E904" s="90" t="s">
        <v>93</v>
      </c>
      <c r="F904" s="89">
        <v>210</v>
      </c>
      <c r="G904" s="90" t="s">
        <v>242</v>
      </c>
      <c r="H904" s="91">
        <v>1</v>
      </c>
      <c r="I904" s="92"/>
      <c r="J904" s="93">
        <v>10556</v>
      </c>
      <c r="K904" s="94">
        <v>3360</v>
      </c>
      <c r="L904" s="94">
        <v>0</v>
      </c>
      <c r="M904" s="94">
        <v>937.65</v>
      </c>
      <c r="N904" s="95">
        <f t="shared" si="13"/>
        <v>14853.65</v>
      </c>
    </row>
    <row r="905" spans="1:14" s="79" customFormat="1" ht="12" x14ac:dyDescent="0.2">
      <c r="A905" s="89">
        <v>3501</v>
      </c>
      <c r="B905" s="89">
        <v>3501061278</v>
      </c>
      <c r="C905" s="90" t="s">
        <v>549</v>
      </c>
      <c r="D905" s="89">
        <v>61</v>
      </c>
      <c r="E905" s="90" t="s">
        <v>93</v>
      </c>
      <c r="F905" s="89">
        <v>278</v>
      </c>
      <c r="G905" s="90" t="s">
        <v>310</v>
      </c>
      <c r="H905" s="91">
        <v>3.18</v>
      </c>
      <c r="I905" s="92"/>
      <c r="J905" s="93">
        <v>15145</v>
      </c>
      <c r="K905" s="94">
        <v>2871</v>
      </c>
      <c r="L905" s="94">
        <v>0</v>
      </c>
      <c r="M905" s="94">
        <v>937.65</v>
      </c>
      <c r="N905" s="95">
        <f t="shared" si="13"/>
        <v>18953.650000000001</v>
      </c>
    </row>
    <row r="906" spans="1:14" s="79" customFormat="1" ht="12" x14ac:dyDescent="0.2">
      <c r="A906" s="89">
        <v>3501</v>
      </c>
      <c r="B906" s="89">
        <v>3501061281</v>
      </c>
      <c r="C906" s="90" t="s">
        <v>549</v>
      </c>
      <c r="D906" s="89">
        <v>61</v>
      </c>
      <c r="E906" s="90" t="s">
        <v>93</v>
      </c>
      <c r="F906" s="89">
        <v>281</v>
      </c>
      <c r="G906" s="90" t="s">
        <v>313</v>
      </c>
      <c r="H906" s="91">
        <v>88.1</v>
      </c>
      <c r="I906" s="92"/>
      <c r="J906" s="93">
        <v>14849</v>
      </c>
      <c r="K906" s="94">
        <v>0</v>
      </c>
      <c r="L906" s="94">
        <v>0</v>
      </c>
      <c r="M906" s="94">
        <v>937.65</v>
      </c>
      <c r="N906" s="95">
        <f t="shared" si="13"/>
        <v>15786.65</v>
      </c>
    </row>
    <row r="907" spans="1:14" s="79" customFormat="1" ht="12" x14ac:dyDescent="0.2">
      <c r="A907" s="89">
        <v>3501</v>
      </c>
      <c r="B907" s="89">
        <v>3501061332</v>
      </c>
      <c r="C907" s="90" t="s">
        <v>549</v>
      </c>
      <c r="D907" s="89">
        <v>61</v>
      </c>
      <c r="E907" s="90" t="s">
        <v>93</v>
      </c>
      <c r="F907" s="89">
        <v>332</v>
      </c>
      <c r="G907" s="90" t="s">
        <v>364</v>
      </c>
      <c r="H907" s="91">
        <v>3</v>
      </c>
      <c r="I907" s="92"/>
      <c r="J907" s="93">
        <v>14235</v>
      </c>
      <c r="K907" s="94">
        <v>879</v>
      </c>
      <c r="L907" s="94">
        <v>0</v>
      </c>
      <c r="M907" s="94">
        <v>937.65</v>
      </c>
      <c r="N907" s="95">
        <f t="shared" ref="N907:N970" si="14">SUM(J907:M907)</f>
        <v>16051.65</v>
      </c>
    </row>
    <row r="908" spans="1:14" s="79" customFormat="1" ht="12" x14ac:dyDescent="0.2">
      <c r="A908" s="89">
        <v>3501</v>
      </c>
      <c r="B908" s="89">
        <v>3501061683</v>
      </c>
      <c r="C908" s="90" t="s">
        <v>549</v>
      </c>
      <c r="D908" s="89">
        <v>61</v>
      </c>
      <c r="E908" s="90" t="s">
        <v>93</v>
      </c>
      <c r="F908" s="89">
        <v>683</v>
      </c>
      <c r="G908" s="90" t="s">
        <v>412</v>
      </c>
      <c r="H908" s="91">
        <v>1</v>
      </c>
      <c r="I908" s="92"/>
      <c r="J908" s="93">
        <v>10999.493447986555</v>
      </c>
      <c r="K908" s="94">
        <v>7851</v>
      </c>
      <c r="L908" s="94">
        <v>0</v>
      </c>
      <c r="M908" s="94">
        <v>937.65</v>
      </c>
      <c r="N908" s="95">
        <f t="shared" si="14"/>
        <v>19788.143447986557</v>
      </c>
    </row>
    <row r="909" spans="1:14" s="79" customFormat="1" ht="12" x14ac:dyDescent="0.2">
      <c r="A909" s="89">
        <v>3502</v>
      </c>
      <c r="B909" s="89">
        <v>3502281061</v>
      </c>
      <c r="C909" s="90" t="s">
        <v>550</v>
      </c>
      <c r="D909" s="89">
        <v>281</v>
      </c>
      <c r="E909" s="90" t="s">
        <v>313</v>
      </c>
      <c r="F909" s="89">
        <v>61</v>
      </c>
      <c r="G909" s="90" t="s">
        <v>93</v>
      </c>
      <c r="H909" s="91">
        <v>2.94</v>
      </c>
      <c r="I909" s="92"/>
      <c r="J909" s="93">
        <v>13375</v>
      </c>
      <c r="K909" s="94">
        <v>613</v>
      </c>
      <c r="L909" s="94">
        <v>0</v>
      </c>
      <c r="M909" s="94">
        <v>937.65</v>
      </c>
      <c r="N909" s="95">
        <f t="shared" si="14"/>
        <v>14925.65</v>
      </c>
    </row>
    <row r="910" spans="1:14" s="79" customFormat="1" ht="12" x14ac:dyDescent="0.2">
      <c r="A910" s="89">
        <v>3502</v>
      </c>
      <c r="B910" s="89">
        <v>3502281281</v>
      </c>
      <c r="C910" s="90" t="s">
        <v>550</v>
      </c>
      <c r="D910" s="89">
        <v>281</v>
      </c>
      <c r="E910" s="90" t="s">
        <v>313</v>
      </c>
      <c r="F910" s="89">
        <v>281</v>
      </c>
      <c r="G910" s="90" t="s">
        <v>313</v>
      </c>
      <c r="H910" s="91">
        <v>470.77000000000004</v>
      </c>
      <c r="I910" s="92"/>
      <c r="J910" s="93">
        <v>13533</v>
      </c>
      <c r="K910" s="94">
        <v>0</v>
      </c>
      <c r="L910" s="94">
        <v>0</v>
      </c>
      <c r="M910" s="94">
        <v>937.65</v>
      </c>
      <c r="N910" s="95">
        <f t="shared" si="14"/>
        <v>14470.65</v>
      </c>
    </row>
    <row r="911" spans="1:14" s="79" customFormat="1" ht="12" x14ac:dyDescent="0.2">
      <c r="A911" s="89">
        <v>3503</v>
      </c>
      <c r="B911" s="89">
        <v>3503160031</v>
      </c>
      <c r="C911" s="90" t="s">
        <v>551</v>
      </c>
      <c r="D911" s="89">
        <v>160</v>
      </c>
      <c r="E911" s="90" t="s">
        <v>192</v>
      </c>
      <c r="F911" s="89">
        <v>31</v>
      </c>
      <c r="G911" s="90" t="s">
        <v>63</v>
      </c>
      <c r="H911" s="91">
        <v>5</v>
      </c>
      <c r="I911" s="92"/>
      <c r="J911" s="93">
        <v>10735</v>
      </c>
      <c r="K911" s="94">
        <v>5051</v>
      </c>
      <c r="L911" s="94">
        <v>0</v>
      </c>
      <c r="M911" s="94">
        <v>937.65</v>
      </c>
      <c r="N911" s="95">
        <f t="shared" si="14"/>
        <v>16723.650000000001</v>
      </c>
    </row>
    <row r="912" spans="1:14" s="79" customFormat="1" ht="12" x14ac:dyDescent="0.2">
      <c r="A912" s="89">
        <v>3503</v>
      </c>
      <c r="B912" s="89">
        <v>3503160044</v>
      </c>
      <c r="C912" s="90" t="s">
        <v>551</v>
      </c>
      <c r="D912" s="89">
        <v>160</v>
      </c>
      <c r="E912" s="90" t="s">
        <v>192</v>
      </c>
      <c r="F912" s="89">
        <v>44</v>
      </c>
      <c r="G912" s="90" t="s">
        <v>76</v>
      </c>
      <c r="H912" s="91">
        <v>2</v>
      </c>
      <c r="I912" s="92"/>
      <c r="J912" s="93">
        <v>9100</v>
      </c>
      <c r="K912" s="94">
        <v>0</v>
      </c>
      <c r="L912" s="94">
        <v>0</v>
      </c>
      <c r="M912" s="94">
        <v>937.65</v>
      </c>
      <c r="N912" s="95">
        <f t="shared" si="14"/>
        <v>10037.65</v>
      </c>
    </row>
    <row r="913" spans="1:14" s="79" customFormat="1" ht="12" x14ac:dyDescent="0.2">
      <c r="A913" s="89">
        <v>3503</v>
      </c>
      <c r="B913" s="89">
        <v>3503160048</v>
      </c>
      <c r="C913" s="90" t="s">
        <v>551</v>
      </c>
      <c r="D913" s="89">
        <v>160</v>
      </c>
      <c r="E913" s="90" t="s">
        <v>192</v>
      </c>
      <c r="F913" s="89">
        <v>48</v>
      </c>
      <c r="G913" s="90" t="s">
        <v>80</v>
      </c>
      <c r="H913" s="91">
        <v>4</v>
      </c>
      <c r="I913" s="92"/>
      <c r="J913" s="93">
        <v>9123</v>
      </c>
      <c r="K913" s="94">
        <v>7332</v>
      </c>
      <c r="L913" s="94">
        <v>0</v>
      </c>
      <c r="M913" s="94">
        <v>937.65</v>
      </c>
      <c r="N913" s="95">
        <f t="shared" si="14"/>
        <v>17392.650000000001</v>
      </c>
    </row>
    <row r="914" spans="1:14" s="79" customFormat="1" ht="12" x14ac:dyDescent="0.2">
      <c r="A914" s="89">
        <v>3503</v>
      </c>
      <c r="B914" s="89">
        <v>3503160056</v>
      </c>
      <c r="C914" s="90" t="s">
        <v>551</v>
      </c>
      <c r="D914" s="89">
        <v>160</v>
      </c>
      <c r="E914" s="90" t="s">
        <v>192</v>
      </c>
      <c r="F914" s="89">
        <v>56</v>
      </c>
      <c r="G914" s="90" t="s">
        <v>88</v>
      </c>
      <c r="H914" s="91">
        <v>5.58</v>
      </c>
      <c r="I914" s="92"/>
      <c r="J914" s="93">
        <v>10103</v>
      </c>
      <c r="K914" s="94">
        <v>3416</v>
      </c>
      <c r="L914" s="94">
        <v>0</v>
      </c>
      <c r="M914" s="94">
        <v>937.65</v>
      </c>
      <c r="N914" s="95">
        <f t="shared" si="14"/>
        <v>14456.65</v>
      </c>
    </row>
    <row r="915" spans="1:14" s="79" customFormat="1" ht="12" x14ac:dyDescent="0.2">
      <c r="A915" s="89">
        <v>3503</v>
      </c>
      <c r="B915" s="89">
        <v>3503160079</v>
      </c>
      <c r="C915" s="90" t="s">
        <v>551</v>
      </c>
      <c r="D915" s="89">
        <v>160</v>
      </c>
      <c r="E915" s="90" t="s">
        <v>192</v>
      </c>
      <c r="F915" s="89">
        <v>79</v>
      </c>
      <c r="G915" s="90" t="s">
        <v>111</v>
      </c>
      <c r="H915" s="91">
        <v>48.19</v>
      </c>
      <c r="I915" s="92"/>
      <c r="J915" s="93">
        <v>10289</v>
      </c>
      <c r="K915" s="94">
        <v>187</v>
      </c>
      <c r="L915" s="94">
        <v>0</v>
      </c>
      <c r="M915" s="94">
        <v>937.65</v>
      </c>
      <c r="N915" s="95">
        <f t="shared" si="14"/>
        <v>11413.65</v>
      </c>
    </row>
    <row r="916" spans="1:14" s="79" customFormat="1" ht="12" x14ac:dyDescent="0.2">
      <c r="A916" s="89">
        <v>3503</v>
      </c>
      <c r="B916" s="89">
        <v>3503160149</v>
      </c>
      <c r="C916" s="90" t="s">
        <v>551</v>
      </c>
      <c r="D916" s="89">
        <v>160</v>
      </c>
      <c r="E916" s="90" t="s">
        <v>192</v>
      </c>
      <c r="F916" s="89">
        <v>149</v>
      </c>
      <c r="G916" s="90" t="s">
        <v>181</v>
      </c>
      <c r="H916" s="91">
        <v>2</v>
      </c>
      <c r="I916" s="92"/>
      <c r="J916" s="93">
        <v>13689</v>
      </c>
      <c r="K916" s="94">
        <v>0</v>
      </c>
      <c r="L916" s="94">
        <v>0</v>
      </c>
      <c r="M916" s="94">
        <v>937.65</v>
      </c>
      <c r="N916" s="95">
        <f t="shared" si="14"/>
        <v>14626.65</v>
      </c>
    </row>
    <row r="917" spans="1:14" s="79" customFormat="1" ht="12" x14ac:dyDescent="0.2">
      <c r="A917" s="89">
        <v>3503</v>
      </c>
      <c r="B917" s="89">
        <v>3503160160</v>
      </c>
      <c r="C917" s="90" t="s">
        <v>551</v>
      </c>
      <c r="D917" s="89">
        <v>160</v>
      </c>
      <c r="E917" s="90" t="s">
        <v>192</v>
      </c>
      <c r="F917" s="89">
        <v>160</v>
      </c>
      <c r="G917" s="90" t="s">
        <v>192</v>
      </c>
      <c r="H917" s="91">
        <v>857.17</v>
      </c>
      <c r="I917" s="92"/>
      <c r="J917" s="93">
        <v>11885</v>
      </c>
      <c r="K917" s="94">
        <v>29</v>
      </c>
      <c r="L917" s="94">
        <v>0</v>
      </c>
      <c r="M917" s="94">
        <v>937.65</v>
      </c>
      <c r="N917" s="95">
        <f t="shared" si="14"/>
        <v>12851.65</v>
      </c>
    </row>
    <row r="918" spans="1:14" s="79" customFormat="1" ht="12" x14ac:dyDescent="0.2">
      <c r="A918" s="89">
        <v>3503</v>
      </c>
      <c r="B918" s="89">
        <v>3503160301</v>
      </c>
      <c r="C918" s="90" t="s">
        <v>551</v>
      </c>
      <c r="D918" s="89">
        <v>160</v>
      </c>
      <c r="E918" s="90" t="s">
        <v>192</v>
      </c>
      <c r="F918" s="89">
        <v>301</v>
      </c>
      <c r="G918" s="90" t="s">
        <v>333</v>
      </c>
      <c r="H918" s="91">
        <v>3</v>
      </c>
      <c r="I918" s="92"/>
      <c r="J918" s="93">
        <v>14028</v>
      </c>
      <c r="K918" s="94">
        <v>5703</v>
      </c>
      <c r="L918" s="94">
        <v>0</v>
      </c>
      <c r="M918" s="94">
        <v>937.65</v>
      </c>
      <c r="N918" s="95">
        <f t="shared" si="14"/>
        <v>20668.650000000001</v>
      </c>
    </row>
    <row r="919" spans="1:14" s="79" customFormat="1" ht="12" x14ac:dyDescent="0.2">
      <c r="A919" s="89">
        <v>3503</v>
      </c>
      <c r="B919" s="89">
        <v>3503160673</v>
      </c>
      <c r="C919" s="90" t="s">
        <v>551</v>
      </c>
      <c r="D919" s="89">
        <v>160</v>
      </c>
      <c r="E919" s="90" t="s">
        <v>192</v>
      </c>
      <c r="F919" s="89">
        <v>673</v>
      </c>
      <c r="G919" s="90" t="s">
        <v>408</v>
      </c>
      <c r="H919" s="91">
        <v>1</v>
      </c>
      <c r="I919" s="92"/>
      <c r="J919" s="93">
        <v>11399</v>
      </c>
      <c r="K919" s="94">
        <v>6024</v>
      </c>
      <c r="L919" s="94">
        <v>0</v>
      </c>
      <c r="M919" s="94">
        <v>937.65</v>
      </c>
      <c r="N919" s="95">
        <f t="shared" si="14"/>
        <v>18360.650000000001</v>
      </c>
    </row>
    <row r="920" spans="1:14" s="79" customFormat="1" ht="12" x14ac:dyDescent="0.2">
      <c r="A920" s="89">
        <v>3503</v>
      </c>
      <c r="B920" s="89">
        <v>3503160735</v>
      </c>
      <c r="C920" s="90" t="s">
        <v>551</v>
      </c>
      <c r="D920" s="89">
        <v>160</v>
      </c>
      <c r="E920" s="90" t="s">
        <v>192</v>
      </c>
      <c r="F920" s="89">
        <v>735</v>
      </c>
      <c r="G920" s="90" t="s">
        <v>427</v>
      </c>
      <c r="H920" s="91">
        <v>2</v>
      </c>
      <c r="I920" s="92"/>
      <c r="J920" s="93">
        <v>13713</v>
      </c>
      <c r="K920" s="94">
        <v>5353</v>
      </c>
      <c r="L920" s="94">
        <v>0</v>
      </c>
      <c r="M920" s="94">
        <v>937.65</v>
      </c>
      <c r="N920" s="95">
        <f t="shared" si="14"/>
        <v>20003.650000000001</v>
      </c>
    </row>
    <row r="921" spans="1:14" s="79" customFormat="1" ht="12" x14ac:dyDescent="0.2">
      <c r="A921" s="89">
        <v>3504</v>
      </c>
      <c r="B921" s="89">
        <v>3504035035</v>
      </c>
      <c r="C921" s="90" t="s">
        <v>552</v>
      </c>
      <c r="D921" s="89">
        <v>35</v>
      </c>
      <c r="E921" s="90" t="s">
        <v>67</v>
      </c>
      <c r="F921" s="89">
        <v>35</v>
      </c>
      <c r="G921" s="90" t="s">
        <v>67</v>
      </c>
      <c r="H921" s="91">
        <v>184.06</v>
      </c>
      <c r="I921" s="92"/>
      <c r="J921" s="93">
        <v>14861</v>
      </c>
      <c r="K921" s="94">
        <v>5067</v>
      </c>
      <c r="L921" s="94">
        <v>16.625013582527437</v>
      </c>
      <c r="M921" s="94">
        <v>937.65</v>
      </c>
      <c r="N921" s="95">
        <f t="shared" si="14"/>
        <v>20882.27501358253</v>
      </c>
    </row>
    <row r="922" spans="1:14" s="79" customFormat="1" ht="12" x14ac:dyDescent="0.2">
      <c r="A922" s="89">
        <v>3504</v>
      </c>
      <c r="B922" s="89">
        <v>3504035044</v>
      </c>
      <c r="C922" s="90" t="s">
        <v>552</v>
      </c>
      <c r="D922" s="89">
        <v>35</v>
      </c>
      <c r="E922" s="90" t="s">
        <v>67</v>
      </c>
      <c r="F922" s="89">
        <v>44</v>
      </c>
      <c r="G922" s="90" t="s">
        <v>76</v>
      </c>
      <c r="H922" s="91">
        <v>1.29</v>
      </c>
      <c r="I922" s="92"/>
      <c r="J922" s="93">
        <v>16181</v>
      </c>
      <c r="K922" s="94">
        <v>0</v>
      </c>
      <c r="L922" s="94">
        <v>0</v>
      </c>
      <c r="M922" s="94">
        <v>937.65</v>
      </c>
      <c r="N922" s="95">
        <f t="shared" si="14"/>
        <v>17118.650000000001</v>
      </c>
    </row>
    <row r="923" spans="1:14" s="79" customFormat="1" ht="12" x14ac:dyDescent="0.2">
      <c r="A923" s="89">
        <v>3504</v>
      </c>
      <c r="B923" s="89">
        <v>3504035088</v>
      </c>
      <c r="C923" s="90" t="s">
        <v>552</v>
      </c>
      <c r="D923" s="89">
        <v>35</v>
      </c>
      <c r="E923" s="90" t="s">
        <v>67</v>
      </c>
      <c r="F923" s="89">
        <v>88</v>
      </c>
      <c r="G923" s="90" t="s">
        <v>120</v>
      </c>
      <c r="H923" s="91">
        <v>1</v>
      </c>
      <c r="I923" s="92"/>
      <c r="J923" s="93">
        <v>16181</v>
      </c>
      <c r="K923" s="94">
        <v>4743</v>
      </c>
      <c r="L923" s="94">
        <v>0</v>
      </c>
      <c r="M923" s="94">
        <v>937.65</v>
      </c>
      <c r="N923" s="95">
        <f t="shared" si="14"/>
        <v>21861.65</v>
      </c>
    </row>
    <row r="924" spans="1:14" s="79" customFormat="1" ht="12" x14ac:dyDescent="0.2">
      <c r="A924" s="89">
        <v>3504</v>
      </c>
      <c r="B924" s="89">
        <v>3504035189</v>
      </c>
      <c r="C924" s="90" t="s">
        <v>552</v>
      </c>
      <c r="D924" s="89">
        <v>35</v>
      </c>
      <c r="E924" s="90" t="s">
        <v>67</v>
      </c>
      <c r="F924" s="89">
        <v>189</v>
      </c>
      <c r="G924" s="90" t="s">
        <v>221</v>
      </c>
      <c r="H924" s="91">
        <v>0.3</v>
      </c>
      <c r="I924" s="92"/>
      <c r="J924" s="93">
        <v>13721</v>
      </c>
      <c r="K924" s="94">
        <v>5089</v>
      </c>
      <c r="L924" s="94">
        <v>0</v>
      </c>
      <c r="M924" s="94">
        <v>937.65</v>
      </c>
      <c r="N924" s="95">
        <f t="shared" si="14"/>
        <v>19747.650000000001</v>
      </c>
    </row>
    <row r="925" spans="1:14" s="79" customFormat="1" ht="12" x14ac:dyDescent="0.2">
      <c r="A925" s="89">
        <v>3504</v>
      </c>
      <c r="B925" s="89">
        <v>3504035201</v>
      </c>
      <c r="C925" s="90" t="s">
        <v>552</v>
      </c>
      <c r="D925" s="89">
        <v>35</v>
      </c>
      <c r="E925" s="90" t="s">
        <v>67</v>
      </c>
      <c r="F925" s="89">
        <v>201</v>
      </c>
      <c r="G925" s="90" t="s">
        <v>233</v>
      </c>
      <c r="H925" s="91">
        <v>0.45</v>
      </c>
      <c r="I925" s="92"/>
      <c r="J925" s="93">
        <v>13512.466869602858</v>
      </c>
      <c r="K925" s="94">
        <v>0</v>
      </c>
      <c r="L925" s="94">
        <v>0</v>
      </c>
      <c r="M925" s="94">
        <v>937.65</v>
      </c>
      <c r="N925" s="95">
        <f t="shared" si="14"/>
        <v>14450.116869602858</v>
      </c>
    </row>
    <row r="926" spans="1:14" s="79" customFormat="1" ht="12" x14ac:dyDescent="0.2">
      <c r="A926" s="89">
        <v>3504</v>
      </c>
      <c r="B926" s="89">
        <v>3504035244</v>
      </c>
      <c r="C926" s="90" t="s">
        <v>552</v>
      </c>
      <c r="D926" s="89">
        <v>35</v>
      </c>
      <c r="E926" s="90" t="s">
        <v>67</v>
      </c>
      <c r="F926" s="89">
        <v>244</v>
      </c>
      <c r="G926" s="90" t="s">
        <v>276</v>
      </c>
      <c r="H926" s="91">
        <v>0.03</v>
      </c>
      <c r="I926" s="92"/>
      <c r="J926" s="93">
        <v>14713</v>
      </c>
      <c r="K926" s="94">
        <v>5306</v>
      </c>
      <c r="L926" s="94">
        <v>0</v>
      </c>
      <c r="M926" s="94">
        <v>937.65</v>
      </c>
      <c r="N926" s="95">
        <f t="shared" si="14"/>
        <v>20956.650000000001</v>
      </c>
    </row>
    <row r="927" spans="1:14" s="79" customFormat="1" ht="12" x14ac:dyDescent="0.2">
      <c r="A927" s="89">
        <v>3504</v>
      </c>
      <c r="B927" s="89">
        <v>3504035308</v>
      </c>
      <c r="C927" s="90" t="s">
        <v>552</v>
      </c>
      <c r="D927" s="89">
        <v>35</v>
      </c>
      <c r="E927" s="90" t="s">
        <v>67</v>
      </c>
      <c r="F927" s="89">
        <v>308</v>
      </c>
      <c r="G927" s="90" t="s">
        <v>340</v>
      </c>
      <c r="H927" s="91">
        <v>1</v>
      </c>
      <c r="I927" s="92"/>
      <c r="J927" s="93">
        <v>16181</v>
      </c>
      <c r="K927" s="94">
        <v>8071</v>
      </c>
      <c r="L927" s="94">
        <v>0</v>
      </c>
      <c r="M927" s="94">
        <v>937.65</v>
      </c>
      <c r="N927" s="95">
        <f t="shared" si="14"/>
        <v>25189.65</v>
      </c>
    </row>
    <row r="928" spans="1:14" s="79" customFormat="1" ht="12" x14ac:dyDescent="0.2">
      <c r="A928" s="89">
        <v>3506</v>
      </c>
      <c r="B928" s="89">
        <v>3506262030</v>
      </c>
      <c r="C928" s="90" t="s">
        <v>553</v>
      </c>
      <c r="D928" s="89">
        <v>262</v>
      </c>
      <c r="E928" s="90" t="s">
        <v>294</v>
      </c>
      <c r="F928" s="89">
        <v>30</v>
      </c>
      <c r="G928" s="90" t="s">
        <v>62</v>
      </c>
      <c r="H928" s="91">
        <v>2</v>
      </c>
      <c r="I928" s="92"/>
      <c r="J928" s="93">
        <v>11091.610376181779</v>
      </c>
      <c r="K928" s="94">
        <v>2953</v>
      </c>
      <c r="L928" s="94">
        <v>0</v>
      </c>
      <c r="M928" s="94">
        <v>937.65</v>
      </c>
      <c r="N928" s="95">
        <f t="shared" si="14"/>
        <v>14982.260376181779</v>
      </c>
    </row>
    <row r="929" spans="1:14" s="79" customFormat="1" ht="12" x14ac:dyDescent="0.2">
      <c r="A929" s="89">
        <v>3506</v>
      </c>
      <c r="B929" s="89">
        <v>3506262049</v>
      </c>
      <c r="C929" s="90" t="s">
        <v>553</v>
      </c>
      <c r="D929" s="89">
        <v>262</v>
      </c>
      <c r="E929" s="90" t="s">
        <v>294</v>
      </c>
      <c r="F929" s="89">
        <v>49</v>
      </c>
      <c r="G929" s="90" t="s">
        <v>81</v>
      </c>
      <c r="H929" s="91">
        <v>2</v>
      </c>
      <c r="I929" s="92"/>
      <c r="J929" s="93">
        <v>15450</v>
      </c>
      <c r="K929" s="94">
        <v>18390</v>
      </c>
      <c r="L929" s="94">
        <v>0</v>
      </c>
      <c r="M929" s="94">
        <v>937.65</v>
      </c>
      <c r="N929" s="95">
        <f t="shared" si="14"/>
        <v>34777.65</v>
      </c>
    </row>
    <row r="930" spans="1:14" s="79" customFormat="1" ht="12" x14ac:dyDescent="0.2">
      <c r="A930" s="89">
        <v>3506</v>
      </c>
      <c r="B930" s="89">
        <v>3506262071</v>
      </c>
      <c r="C930" s="90" t="s">
        <v>553</v>
      </c>
      <c r="D930" s="89">
        <v>262</v>
      </c>
      <c r="E930" s="90" t="s">
        <v>294</v>
      </c>
      <c r="F930" s="89">
        <v>71</v>
      </c>
      <c r="G930" s="90" t="s">
        <v>103</v>
      </c>
      <c r="H930" s="91">
        <v>3</v>
      </c>
      <c r="I930" s="92"/>
      <c r="J930" s="93">
        <v>10556</v>
      </c>
      <c r="K930" s="94">
        <v>4948</v>
      </c>
      <c r="L930" s="94">
        <v>0</v>
      </c>
      <c r="M930" s="94">
        <v>937.65</v>
      </c>
      <c r="N930" s="95">
        <f t="shared" si="14"/>
        <v>16441.650000000001</v>
      </c>
    </row>
    <row r="931" spans="1:14" s="79" customFormat="1" ht="12" x14ac:dyDescent="0.2">
      <c r="A931" s="89">
        <v>3506</v>
      </c>
      <c r="B931" s="89">
        <v>3506262093</v>
      </c>
      <c r="C931" s="90" t="s">
        <v>553</v>
      </c>
      <c r="D931" s="89">
        <v>262</v>
      </c>
      <c r="E931" s="90" t="s">
        <v>294</v>
      </c>
      <c r="F931" s="89">
        <v>93</v>
      </c>
      <c r="G931" s="90" t="s">
        <v>125</v>
      </c>
      <c r="H931" s="91">
        <v>3</v>
      </c>
      <c r="I931" s="92"/>
      <c r="J931" s="93">
        <v>11703</v>
      </c>
      <c r="K931" s="94">
        <v>399</v>
      </c>
      <c r="L931" s="94">
        <v>0</v>
      </c>
      <c r="M931" s="94">
        <v>937.65</v>
      </c>
      <c r="N931" s="95">
        <f t="shared" si="14"/>
        <v>13039.65</v>
      </c>
    </row>
    <row r="932" spans="1:14" s="79" customFormat="1" ht="12" x14ac:dyDescent="0.2">
      <c r="A932" s="89">
        <v>3506</v>
      </c>
      <c r="B932" s="89">
        <v>3506262149</v>
      </c>
      <c r="C932" s="90" t="s">
        <v>553</v>
      </c>
      <c r="D932" s="89">
        <v>262</v>
      </c>
      <c r="E932" s="90" t="s">
        <v>294</v>
      </c>
      <c r="F932" s="89">
        <v>149</v>
      </c>
      <c r="G932" s="90" t="s">
        <v>181</v>
      </c>
      <c r="H932" s="91">
        <v>3</v>
      </c>
      <c r="I932" s="92"/>
      <c r="J932" s="93">
        <v>13615</v>
      </c>
      <c r="K932" s="94">
        <v>0</v>
      </c>
      <c r="L932" s="94">
        <v>0</v>
      </c>
      <c r="M932" s="94">
        <v>937.65</v>
      </c>
      <c r="N932" s="95">
        <f t="shared" si="14"/>
        <v>14552.65</v>
      </c>
    </row>
    <row r="933" spans="1:14" s="79" customFormat="1" ht="12" x14ac:dyDescent="0.2">
      <c r="A933" s="89">
        <v>3506</v>
      </c>
      <c r="B933" s="89">
        <v>3506262163</v>
      </c>
      <c r="C933" s="90" t="s">
        <v>553</v>
      </c>
      <c r="D933" s="89">
        <v>262</v>
      </c>
      <c r="E933" s="90" t="s">
        <v>294</v>
      </c>
      <c r="F933" s="89">
        <v>163</v>
      </c>
      <c r="G933" s="90" t="s">
        <v>195</v>
      </c>
      <c r="H933" s="91">
        <v>149.47</v>
      </c>
      <c r="I933" s="92"/>
      <c r="J933" s="93">
        <v>12390</v>
      </c>
      <c r="K933" s="94">
        <v>0</v>
      </c>
      <c r="L933" s="94">
        <v>0</v>
      </c>
      <c r="M933" s="94">
        <v>937.65</v>
      </c>
      <c r="N933" s="95">
        <f t="shared" si="14"/>
        <v>13327.65</v>
      </c>
    </row>
    <row r="934" spans="1:14" s="79" customFormat="1" ht="12" x14ac:dyDescent="0.2">
      <c r="A934" s="89">
        <v>3506</v>
      </c>
      <c r="B934" s="89">
        <v>3506262165</v>
      </c>
      <c r="C934" s="90" t="s">
        <v>553</v>
      </c>
      <c r="D934" s="89">
        <v>262</v>
      </c>
      <c r="E934" s="90" t="s">
        <v>294</v>
      </c>
      <c r="F934" s="89">
        <v>165</v>
      </c>
      <c r="G934" s="90" t="s">
        <v>197</v>
      </c>
      <c r="H934" s="91">
        <v>39</v>
      </c>
      <c r="I934" s="92"/>
      <c r="J934" s="93">
        <v>11589</v>
      </c>
      <c r="K934" s="94">
        <v>210</v>
      </c>
      <c r="L934" s="94">
        <v>0</v>
      </c>
      <c r="M934" s="94">
        <v>937.65</v>
      </c>
      <c r="N934" s="95">
        <f t="shared" si="14"/>
        <v>12736.65</v>
      </c>
    </row>
    <row r="935" spans="1:14" s="79" customFormat="1" ht="12" x14ac:dyDescent="0.2">
      <c r="A935" s="89">
        <v>3506</v>
      </c>
      <c r="B935" s="89">
        <v>3506262176</v>
      </c>
      <c r="C935" s="90" t="s">
        <v>553</v>
      </c>
      <c r="D935" s="89">
        <v>262</v>
      </c>
      <c r="E935" s="90" t="s">
        <v>294</v>
      </c>
      <c r="F935" s="89">
        <v>176</v>
      </c>
      <c r="G935" s="90" t="s">
        <v>208</v>
      </c>
      <c r="H935" s="91">
        <v>10</v>
      </c>
      <c r="I935" s="92"/>
      <c r="J935" s="93">
        <v>11644</v>
      </c>
      <c r="K935" s="94">
        <v>4010</v>
      </c>
      <c r="L935" s="94">
        <v>0</v>
      </c>
      <c r="M935" s="94">
        <v>937.65</v>
      </c>
      <c r="N935" s="95">
        <f t="shared" si="14"/>
        <v>16591.650000000001</v>
      </c>
    </row>
    <row r="936" spans="1:14" s="79" customFormat="1" ht="12" x14ac:dyDescent="0.2">
      <c r="A936" s="89">
        <v>3506</v>
      </c>
      <c r="B936" s="89">
        <v>3506262178</v>
      </c>
      <c r="C936" s="90" t="s">
        <v>553</v>
      </c>
      <c r="D936" s="89">
        <v>262</v>
      </c>
      <c r="E936" s="90" t="s">
        <v>294</v>
      </c>
      <c r="F936" s="89">
        <v>178</v>
      </c>
      <c r="G936" s="90" t="s">
        <v>210</v>
      </c>
      <c r="H936" s="91">
        <v>6</v>
      </c>
      <c r="I936" s="92"/>
      <c r="J936" s="93">
        <v>12067</v>
      </c>
      <c r="K936" s="94">
        <v>1452</v>
      </c>
      <c r="L936" s="94">
        <v>0</v>
      </c>
      <c r="M936" s="94">
        <v>937.65</v>
      </c>
      <c r="N936" s="95">
        <f t="shared" si="14"/>
        <v>14456.65</v>
      </c>
    </row>
    <row r="937" spans="1:14" s="79" customFormat="1" ht="12" x14ac:dyDescent="0.2">
      <c r="A937" s="89">
        <v>3506</v>
      </c>
      <c r="B937" s="89">
        <v>3506262229</v>
      </c>
      <c r="C937" s="90" t="s">
        <v>553</v>
      </c>
      <c r="D937" s="89">
        <v>262</v>
      </c>
      <c r="E937" s="90" t="s">
        <v>294</v>
      </c>
      <c r="F937" s="89">
        <v>229</v>
      </c>
      <c r="G937" s="90" t="s">
        <v>261</v>
      </c>
      <c r="H937" s="91">
        <v>15</v>
      </c>
      <c r="I937" s="92"/>
      <c r="J937" s="93">
        <v>11175</v>
      </c>
      <c r="K937" s="94">
        <v>1826</v>
      </c>
      <c r="L937" s="94">
        <v>0</v>
      </c>
      <c r="M937" s="94">
        <v>937.65</v>
      </c>
      <c r="N937" s="95">
        <f t="shared" si="14"/>
        <v>13938.65</v>
      </c>
    </row>
    <row r="938" spans="1:14" s="79" customFormat="1" ht="12" x14ac:dyDescent="0.2">
      <c r="A938" s="89">
        <v>3506</v>
      </c>
      <c r="B938" s="89">
        <v>3506262244</v>
      </c>
      <c r="C938" s="90" t="s">
        <v>553</v>
      </c>
      <c r="D938" s="89">
        <v>262</v>
      </c>
      <c r="E938" s="90" t="s">
        <v>294</v>
      </c>
      <c r="F938" s="89">
        <v>244</v>
      </c>
      <c r="G938" s="90" t="s">
        <v>276</v>
      </c>
      <c r="H938" s="91">
        <v>2</v>
      </c>
      <c r="I938" s="92"/>
      <c r="J938" s="93">
        <v>12517.586445965193</v>
      </c>
      <c r="K938" s="94">
        <v>4514</v>
      </c>
      <c r="L938" s="94">
        <v>0</v>
      </c>
      <c r="M938" s="94">
        <v>937.65</v>
      </c>
      <c r="N938" s="95">
        <f t="shared" si="14"/>
        <v>17969.236445965194</v>
      </c>
    </row>
    <row r="939" spans="1:14" s="79" customFormat="1" ht="12" x14ac:dyDescent="0.2">
      <c r="A939" s="89">
        <v>3506</v>
      </c>
      <c r="B939" s="89">
        <v>3506262248</v>
      </c>
      <c r="C939" s="90" t="s">
        <v>553</v>
      </c>
      <c r="D939" s="89">
        <v>262</v>
      </c>
      <c r="E939" s="90" t="s">
        <v>294</v>
      </c>
      <c r="F939" s="89">
        <v>248</v>
      </c>
      <c r="G939" s="90" t="s">
        <v>280</v>
      </c>
      <c r="H939" s="91">
        <v>9</v>
      </c>
      <c r="I939" s="92"/>
      <c r="J939" s="93">
        <v>11800</v>
      </c>
      <c r="K939" s="94">
        <v>677</v>
      </c>
      <c r="L939" s="94">
        <v>0</v>
      </c>
      <c r="M939" s="94">
        <v>937.65</v>
      </c>
      <c r="N939" s="95">
        <f t="shared" si="14"/>
        <v>13414.65</v>
      </c>
    </row>
    <row r="940" spans="1:14" s="79" customFormat="1" ht="12" x14ac:dyDescent="0.2">
      <c r="A940" s="89">
        <v>3506</v>
      </c>
      <c r="B940" s="89">
        <v>3506262258</v>
      </c>
      <c r="C940" s="90" t="s">
        <v>553</v>
      </c>
      <c r="D940" s="89">
        <v>262</v>
      </c>
      <c r="E940" s="90" t="s">
        <v>294</v>
      </c>
      <c r="F940" s="89">
        <v>258</v>
      </c>
      <c r="G940" s="90" t="s">
        <v>290</v>
      </c>
      <c r="H940" s="91">
        <v>8</v>
      </c>
      <c r="I940" s="92"/>
      <c r="J940" s="93">
        <v>12193</v>
      </c>
      <c r="K940" s="94">
        <v>2633</v>
      </c>
      <c r="L940" s="94">
        <v>0</v>
      </c>
      <c r="M940" s="94">
        <v>937.65</v>
      </c>
      <c r="N940" s="95">
        <f t="shared" si="14"/>
        <v>15763.65</v>
      </c>
    </row>
    <row r="941" spans="1:14" s="79" customFormat="1" ht="12" x14ac:dyDescent="0.2">
      <c r="A941" s="89">
        <v>3506</v>
      </c>
      <c r="B941" s="89">
        <v>3506262262</v>
      </c>
      <c r="C941" s="90" t="s">
        <v>553</v>
      </c>
      <c r="D941" s="89">
        <v>262</v>
      </c>
      <c r="E941" s="90" t="s">
        <v>294</v>
      </c>
      <c r="F941" s="89">
        <v>262</v>
      </c>
      <c r="G941" s="90" t="s">
        <v>294</v>
      </c>
      <c r="H941" s="91">
        <v>87.98</v>
      </c>
      <c r="I941" s="92"/>
      <c r="J941" s="93">
        <v>11015</v>
      </c>
      <c r="K941" s="94">
        <v>4082</v>
      </c>
      <c r="L941" s="94">
        <v>0</v>
      </c>
      <c r="M941" s="94">
        <v>937.65</v>
      </c>
      <c r="N941" s="95">
        <f t="shared" si="14"/>
        <v>16034.65</v>
      </c>
    </row>
    <row r="942" spans="1:14" s="79" customFormat="1" ht="12" x14ac:dyDescent="0.2">
      <c r="A942" s="89">
        <v>3506</v>
      </c>
      <c r="B942" s="89">
        <v>3506262274</v>
      </c>
      <c r="C942" s="90" t="s">
        <v>553</v>
      </c>
      <c r="D942" s="89">
        <v>262</v>
      </c>
      <c r="E942" s="90" t="s">
        <v>294</v>
      </c>
      <c r="F942" s="89">
        <v>274</v>
      </c>
      <c r="G942" s="90" t="s">
        <v>306</v>
      </c>
      <c r="H942" s="91">
        <v>3</v>
      </c>
      <c r="I942" s="92"/>
      <c r="J942" s="93">
        <v>9995</v>
      </c>
      <c r="K942" s="94">
        <v>4618</v>
      </c>
      <c r="L942" s="94">
        <v>0</v>
      </c>
      <c r="M942" s="94">
        <v>937.65</v>
      </c>
      <c r="N942" s="95">
        <f t="shared" si="14"/>
        <v>15550.65</v>
      </c>
    </row>
    <row r="943" spans="1:14" s="79" customFormat="1" ht="12" x14ac:dyDescent="0.2">
      <c r="A943" s="89">
        <v>3506</v>
      </c>
      <c r="B943" s="89">
        <v>3506262284</v>
      </c>
      <c r="C943" s="90" t="s">
        <v>553</v>
      </c>
      <c r="D943" s="89">
        <v>262</v>
      </c>
      <c r="E943" s="90" t="s">
        <v>294</v>
      </c>
      <c r="F943" s="89">
        <v>284</v>
      </c>
      <c r="G943" s="90" t="s">
        <v>316</v>
      </c>
      <c r="H943" s="91">
        <v>3</v>
      </c>
      <c r="I943" s="92"/>
      <c r="J943" s="93">
        <v>10759</v>
      </c>
      <c r="K943" s="94">
        <v>4522</v>
      </c>
      <c r="L943" s="94">
        <v>0</v>
      </c>
      <c r="M943" s="94">
        <v>937.65</v>
      </c>
      <c r="N943" s="95">
        <f t="shared" si="14"/>
        <v>16218.65</v>
      </c>
    </row>
    <row r="944" spans="1:14" s="79" customFormat="1" ht="12" x14ac:dyDescent="0.2">
      <c r="A944" s="89">
        <v>3506</v>
      </c>
      <c r="B944" s="89">
        <v>3506262295</v>
      </c>
      <c r="C944" s="90" t="s">
        <v>553</v>
      </c>
      <c r="D944" s="89">
        <v>262</v>
      </c>
      <c r="E944" s="90" t="s">
        <v>294</v>
      </c>
      <c r="F944" s="89">
        <v>295</v>
      </c>
      <c r="G944" s="90" t="s">
        <v>327</v>
      </c>
      <c r="H944" s="91">
        <v>2</v>
      </c>
      <c r="I944" s="92"/>
      <c r="J944" s="93">
        <v>9670</v>
      </c>
      <c r="K944" s="94">
        <v>5351</v>
      </c>
      <c r="L944" s="94">
        <v>0</v>
      </c>
      <c r="M944" s="94">
        <v>937.65</v>
      </c>
      <c r="N944" s="95">
        <f t="shared" si="14"/>
        <v>15958.65</v>
      </c>
    </row>
    <row r="945" spans="1:14" s="79" customFormat="1" ht="12" x14ac:dyDescent="0.2">
      <c r="A945" s="89">
        <v>3506</v>
      </c>
      <c r="B945" s="89">
        <v>3506262346</v>
      </c>
      <c r="C945" s="90" t="s">
        <v>553</v>
      </c>
      <c r="D945" s="89">
        <v>262</v>
      </c>
      <c r="E945" s="90" t="s">
        <v>294</v>
      </c>
      <c r="F945" s="89">
        <v>346</v>
      </c>
      <c r="G945" s="90" t="s">
        <v>378</v>
      </c>
      <c r="H945" s="91">
        <v>2</v>
      </c>
      <c r="I945" s="92"/>
      <c r="J945" s="93">
        <v>15145</v>
      </c>
      <c r="K945" s="94">
        <v>1598</v>
      </c>
      <c r="L945" s="94">
        <v>0</v>
      </c>
      <c r="M945" s="94">
        <v>937.65</v>
      </c>
      <c r="N945" s="95">
        <f t="shared" si="14"/>
        <v>17680.650000000001</v>
      </c>
    </row>
    <row r="946" spans="1:14" s="79" customFormat="1" ht="12" x14ac:dyDescent="0.2">
      <c r="A946" s="89">
        <v>3506</v>
      </c>
      <c r="B946" s="89">
        <v>3506262347</v>
      </c>
      <c r="C946" s="90" t="s">
        <v>553</v>
      </c>
      <c r="D946" s="89">
        <v>262</v>
      </c>
      <c r="E946" s="90" t="s">
        <v>294</v>
      </c>
      <c r="F946" s="89">
        <v>347</v>
      </c>
      <c r="G946" s="90" t="s">
        <v>379</v>
      </c>
      <c r="H946" s="91">
        <v>8</v>
      </c>
      <c r="I946" s="92"/>
      <c r="J946" s="93">
        <v>11100</v>
      </c>
      <c r="K946" s="94">
        <v>4964</v>
      </c>
      <c r="L946" s="94">
        <v>0</v>
      </c>
      <c r="M946" s="94">
        <v>937.65</v>
      </c>
      <c r="N946" s="95">
        <f t="shared" si="14"/>
        <v>17001.650000000001</v>
      </c>
    </row>
    <row r="947" spans="1:14" s="79" customFormat="1" ht="12" x14ac:dyDescent="0.2">
      <c r="A947" s="89">
        <v>3507</v>
      </c>
      <c r="B947" s="89">
        <v>3507201035</v>
      </c>
      <c r="C947" s="90" t="s">
        <v>554</v>
      </c>
      <c r="D947" s="89">
        <v>201</v>
      </c>
      <c r="E947" s="90" t="s">
        <v>233</v>
      </c>
      <c r="F947" s="89">
        <v>35</v>
      </c>
      <c r="G947" s="90" t="s">
        <v>67</v>
      </c>
      <c r="H947" s="91">
        <v>1</v>
      </c>
      <c r="I947" s="92"/>
      <c r="J947" s="93">
        <v>14282.026065243112</v>
      </c>
      <c r="K947" s="94">
        <v>4869</v>
      </c>
      <c r="L947" s="94">
        <v>0</v>
      </c>
      <c r="M947" s="94">
        <v>937.65</v>
      </c>
      <c r="N947" s="95">
        <f t="shared" si="14"/>
        <v>20088.676065243111</v>
      </c>
    </row>
    <row r="948" spans="1:14" s="79" customFormat="1" ht="12" x14ac:dyDescent="0.2">
      <c r="A948" s="89">
        <v>3507</v>
      </c>
      <c r="B948" s="89">
        <v>3507201072</v>
      </c>
      <c r="C948" s="90" t="s">
        <v>554</v>
      </c>
      <c r="D948" s="89">
        <v>201</v>
      </c>
      <c r="E948" s="90" t="s">
        <v>233</v>
      </c>
      <c r="F948" s="89">
        <v>72</v>
      </c>
      <c r="G948" s="90" t="s">
        <v>104</v>
      </c>
      <c r="H948" s="91">
        <v>1</v>
      </c>
      <c r="I948" s="92"/>
      <c r="J948" s="93">
        <v>10806.205558336456</v>
      </c>
      <c r="K948" s="94">
        <v>2436</v>
      </c>
      <c r="L948" s="94">
        <v>0</v>
      </c>
      <c r="M948" s="94">
        <v>937.65</v>
      </c>
      <c r="N948" s="95">
        <f t="shared" si="14"/>
        <v>14179.855558336456</v>
      </c>
    </row>
    <row r="949" spans="1:14" s="79" customFormat="1" ht="12" x14ac:dyDescent="0.2">
      <c r="A949" s="89">
        <v>3507</v>
      </c>
      <c r="B949" s="89">
        <v>3507201094</v>
      </c>
      <c r="C949" s="90" t="s">
        <v>554</v>
      </c>
      <c r="D949" s="89">
        <v>201</v>
      </c>
      <c r="E949" s="90" t="s">
        <v>233</v>
      </c>
      <c r="F949" s="89">
        <v>94</v>
      </c>
      <c r="G949" s="90" t="s">
        <v>126</v>
      </c>
      <c r="H949" s="91">
        <v>0.01</v>
      </c>
      <c r="I949" s="92"/>
      <c r="J949" s="93">
        <v>11395.758941280055</v>
      </c>
      <c r="K949" s="94">
        <v>799</v>
      </c>
      <c r="L949" s="94">
        <v>0</v>
      </c>
      <c r="M949" s="94">
        <v>937.65</v>
      </c>
      <c r="N949" s="95">
        <f t="shared" si="14"/>
        <v>13132.408941280055</v>
      </c>
    </row>
    <row r="950" spans="1:14" s="79" customFormat="1" ht="12" x14ac:dyDescent="0.2">
      <c r="A950" s="89">
        <v>3507</v>
      </c>
      <c r="B950" s="89">
        <v>3507201095</v>
      </c>
      <c r="C950" s="90" t="s">
        <v>554</v>
      </c>
      <c r="D950" s="89">
        <v>201</v>
      </c>
      <c r="E950" s="90" t="s">
        <v>233</v>
      </c>
      <c r="F950" s="89">
        <v>95</v>
      </c>
      <c r="G950" s="90" t="s">
        <v>127</v>
      </c>
      <c r="H950" s="91">
        <v>1.08</v>
      </c>
      <c r="I950" s="92"/>
      <c r="J950" s="93">
        <v>13523.922462156292</v>
      </c>
      <c r="K950" s="94">
        <v>0</v>
      </c>
      <c r="L950" s="94">
        <v>0</v>
      </c>
      <c r="M950" s="94">
        <v>937.65</v>
      </c>
      <c r="N950" s="95">
        <f t="shared" si="14"/>
        <v>14461.572462156291</v>
      </c>
    </row>
    <row r="951" spans="1:14" s="79" customFormat="1" ht="12" x14ac:dyDescent="0.2">
      <c r="A951" s="89">
        <v>3507</v>
      </c>
      <c r="B951" s="89">
        <v>3507201201</v>
      </c>
      <c r="C951" s="90" t="s">
        <v>554</v>
      </c>
      <c r="D951" s="89">
        <v>201</v>
      </c>
      <c r="E951" s="90" t="s">
        <v>233</v>
      </c>
      <c r="F951" s="89">
        <v>201</v>
      </c>
      <c r="G951" s="90" t="s">
        <v>233</v>
      </c>
      <c r="H951" s="91">
        <v>99.529999999999944</v>
      </c>
      <c r="I951" s="92"/>
      <c r="J951" s="93">
        <v>14418</v>
      </c>
      <c r="K951" s="94">
        <v>0</v>
      </c>
      <c r="L951" s="94">
        <v>1112.227469104793</v>
      </c>
      <c r="M951" s="94">
        <v>937.65</v>
      </c>
      <c r="N951" s="95">
        <f t="shared" si="14"/>
        <v>16467.877469104795</v>
      </c>
    </row>
    <row r="952" spans="1:14" s="79" customFormat="1" ht="12" x14ac:dyDescent="0.2">
      <c r="A952" s="89">
        <v>3508</v>
      </c>
      <c r="B952" s="89">
        <v>3508281061</v>
      </c>
      <c r="C952" s="90" t="s">
        <v>555</v>
      </c>
      <c r="D952" s="89">
        <v>281</v>
      </c>
      <c r="E952" s="90" t="s">
        <v>313</v>
      </c>
      <c r="F952" s="89">
        <v>61</v>
      </c>
      <c r="G952" s="90" t="s">
        <v>93</v>
      </c>
      <c r="H952" s="91">
        <v>3.2</v>
      </c>
      <c r="I952" s="92"/>
      <c r="J952" s="93">
        <v>14690</v>
      </c>
      <c r="K952" s="94">
        <v>673</v>
      </c>
      <c r="L952" s="94">
        <v>0</v>
      </c>
      <c r="M952" s="94">
        <v>937.65</v>
      </c>
      <c r="N952" s="95">
        <f t="shared" si="14"/>
        <v>16300.65</v>
      </c>
    </row>
    <row r="953" spans="1:14" s="79" customFormat="1" ht="12" x14ac:dyDescent="0.2">
      <c r="A953" s="89">
        <v>3508</v>
      </c>
      <c r="B953" s="89">
        <v>3508281137</v>
      </c>
      <c r="C953" s="90" t="s">
        <v>555</v>
      </c>
      <c r="D953" s="89">
        <v>281</v>
      </c>
      <c r="E953" s="90" t="s">
        <v>313</v>
      </c>
      <c r="F953" s="89">
        <v>137</v>
      </c>
      <c r="G953" s="90" t="s">
        <v>169</v>
      </c>
      <c r="H953" s="91">
        <v>2.65</v>
      </c>
      <c r="I953" s="92"/>
      <c r="J953" s="93">
        <v>15145</v>
      </c>
      <c r="K953" s="94">
        <v>0</v>
      </c>
      <c r="L953" s="94">
        <v>0</v>
      </c>
      <c r="M953" s="94">
        <v>937.65</v>
      </c>
      <c r="N953" s="95">
        <f t="shared" si="14"/>
        <v>16082.65</v>
      </c>
    </row>
    <row r="954" spans="1:14" s="79" customFormat="1" ht="12" x14ac:dyDescent="0.2">
      <c r="A954" s="89">
        <v>3508</v>
      </c>
      <c r="B954" s="89">
        <v>3508281227</v>
      </c>
      <c r="C954" s="90" t="s">
        <v>555</v>
      </c>
      <c r="D954" s="89">
        <v>281</v>
      </c>
      <c r="E954" s="90" t="s">
        <v>313</v>
      </c>
      <c r="F954" s="89">
        <v>227</v>
      </c>
      <c r="G954" s="90" t="s">
        <v>259</v>
      </c>
      <c r="H954" s="91">
        <v>1.47</v>
      </c>
      <c r="I954" s="92"/>
      <c r="J954" s="93">
        <v>11710.825516123114</v>
      </c>
      <c r="K954" s="94">
        <v>3423</v>
      </c>
      <c r="L954" s="94">
        <v>0</v>
      </c>
      <c r="M954" s="94">
        <v>937.65</v>
      </c>
      <c r="N954" s="95">
        <f t="shared" si="14"/>
        <v>16071.475516123113</v>
      </c>
    </row>
    <row r="955" spans="1:14" s="79" customFormat="1" ht="12" x14ac:dyDescent="0.2">
      <c r="A955" s="89">
        <v>3508</v>
      </c>
      <c r="B955" s="89">
        <v>3508281236</v>
      </c>
      <c r="C955" s="90" t="s">
        <v>555</v>
      </c>
      <c r="D955" s="89">
        <v>281</v>
      </c>
      <c r="E955" s="90" t="s">
        <v>313</v>
      </c>
      <c r="F955" s="89">
        <v>236</v>
      </c>
      <c r="G955" s="90" t="s">
        <v>268</v>
      </c>
      <c r="H955" s="91">
        <v>0.23</v>
      </c>
      <c r="I955" s="92"/>
      <c r="J955" s="93">
        <v>12596.692217518252</v>
      </c>
      <c r="K955" s="94">
        <v>2296</v>
      </c>
      <c r="L955" s="94">
        <v>0</v>
      </c>
      <c r="M955" s="94">
        <v>937.65</v>
      </c>
      <c r="N955" s="95">
        <f t="shared" si="14"/>
        <v>15830.342217518251</v>
      </c>
    </row>
    <row r="956" spans="1:14" s="79" customFormat="1" ht="12" x14ac:dyDescent="0.2">
      <c r="A956" s="89">
        <v>3508</v>
      </c>
      <c r="B956" s="89">
        <v>3508281278</v>
      </c>
      <c r="C956" s="90" t="s">
        <v>555</v>
      </c>
      <c r="D956" s="89">
        <v>281</v>
      </c>
      <c r="E956" s="90" t="s">
        <v>313</v>
      </c>
      <c r="F956" s="89">
        <v>278</v>
      </c>
      <c r="G956" s="90" t="s">
        <v>310</v>
      </c>
      <c r="H956" s="91">
        <v>0.05</v>
      </c>
      <c r="I956" s="92"/>
      <c r="J956" s="93">
        <v>11322.773638541998</v>
      </c>
      <c r="K956" s="94">
        <v>2146</v>
      </c>
      <c r="L956" s="94">
        <v>0</v>
      </c>
      <c r="M956" s="94">
        <v>937.65</v>
      </c>
      <c r="N956" s="95">
        <f t="shared" si="14"/>
        <v>14406.423638541997</v>
      </c>
    </row>
    <row r="957" spans="1:14" s="79" customFormat="1" ht="12" x14ac:dyDescent="0.2">
      <c r="A957" s="89">
        <v>3508</v>
      </c>
      <c r="B957" s="89">
        <v>3508281281</v>
      </c>
      <c r="C957" s="90" t="s">
        <v>555</v>
      </c>
      <c r="D957" s="89">
        <v>281</v>
      </c>
      <c r="E957" s="90" t="s">
        <v>313</v>
      </c>
      <c r="F957" s="89">
        <v>281</v>
      </c>
      <c r="G957" s="90" t="s">
        <v>313</v>
      </c>
      <c r="H957" s="91">
        <v>173.31999999999985</v>
      </c>
      <c r="I957" s="92"/>
      <c r="J957" s="93">
        <v>15159</v>
      </c>
      <c r="K957" s="94">
        <v>0</v>
      </c>
      <c r="L957" s="94">
        <v>0</v>
      </c>
      <c r="M957" s="94">
        <v>937.65</v>
      </c>
      <c r="N957" s="95">
        <f t="shared" si="14"/>
        <v>16096.65</v>
      </c>
    </row>
    <row r="958" spans="1:14" s="79" customFormat="1" ht="12" x14ac:dyDescent="0.2">
      <c r="A958" s="89">
        <v>3508</v>
      </c>
      <c r="B958" s="89">
        <v>3508281325</v>
      </c>
      <c r="C958" s="90" t="s">
        <v>555</v>
      </c>
      <c r="D958" s="89">
        <v>281</v>
      </c>
      <c r="E958" s="90" t="s">
        <v>313</v>
      </c>
      <c r="F958" s="89">
        <v>325</v>
      </c>
      <c r="G958" s="90" t="s">
        <v>357</v>
      </c>
      <c r="H958" s="91">
        <v>1</v>
      </c>
      <c r="I958" s="92"/>
      <c r="J958" s="93">
        <v>12171.454391264475</v>
      </c>
      <c r="K958" s="94">
        <v>1555</v>
      </c>
      <c r="L958" s="94">
        <v>0</v>
      </c>
      <c r="M958" s="94">
        <v>937.65</v>
      </c>
      <c r="N958" s="95">
        <f t="shared" si="14"/>
        <v>14664.104391264475</v>
      </c>
    </row>
    <row r="959" spans="1:14" s="79" customFormat="1" ht="12" x14ac:dyDescent="0.2">
      <c r="A959" s="89">
        <v>3508</v>
      </c>
      <c r="B959" s="89">
        <v>3508281332</v>
      </c>
      <c r="C959" s="90" t="s">
        <v>555</v>
      </c>
      <c r="D959" s="89">
        <v>281</v>
      </c>
      <c r="E959" s="90" t="s">
        <v>313</v>
      </c>
      <c r="F959" s="89">
        <v>332</v>
      </c>
      <c r="G959" s="90" t="s">
        <v>364</v>
      </c>
      <c r="H959" s="91">
        <v>1.3599999999999999</v>
      </c>
      <c r="I959" s="92"/>
      <c r="J959" s="93">
        <v>15145</v>
      </c>
      <c r="K959" s="94">
        <v>936</v>
      </c>
      <c r="L959" s="94">
        <v>0</v>
      </c>
      <c r="M959" s="94">
        <v>937.65</v>
      </c>
      <c r="N959" s="95">
        <f t="shared" si="14"/>
        <v>17018.650000000001</v>
      </c>
    </row>
    <row r="960" spans="1:14" s="79" customFormat="1" ht="12" x14ac:dyDescent="0.2">
      <c r="A960" s="89">
        <v>3509</v>
      </c>
      <c r="B960" s="89">
        <v>3509095072</v>
      </c>
      <c r="C960" s="90" t="s">
        <v>556</v>
      </c>
      <c r="D960" s="89">
        <v>95</v>
      </c>
      <c r="E960" s="90" t="s">
        <v>127</v>
      </c>
      <c r="F960" s="89">
        <v>72</v>
      </c>
      <c r="G960" s="90" t="s">
        <v>104</v>
      </c>
      <c r="H960" s="91">
        <v>2</v>
      </c>
      <c r="I960" s="92"/>
      <c r="J960" s="93">
        <v>13375</v>
      </c>
      <c r="K960" s="94">
        <v>3015</v>
      </c>
      <c r="L960" s="94">
        <v>0</v>
      </c>
      <c r="M960" s="94">
        <v>937.65</v>
      </c>
      <c r="N960" s="95">
        <f t="shared" si="14"/>
        <v>17327.650000000001</v>
      </c>
    </row>
    <row r="961" spans="1:14" s="79" customFormat="1" ht="12" x14ac:dyDescent="0.2">
      <c r="A961" s="89">
        <v>3509</v>
      </c>
      <c r="B961" s="89">
        <v>3509095088</v>
      </c>
      <c r="C961" s="90" t="s">
        <v>556</v>
      </c>
      <c r="D961" s="89">
        <v>95</v>
      </c>
      <c r="E961" s="90" t="s">
        <v>127</v>
      </c>
      <c r="F961" s="89">
        <v>88</v>
      </c>
      <c r="G961" s="90" t="s">
        <v>120</v>
      </c>
      <c r="H961" s="91">
        <v>1</v>
      </c>
      <c r="I961" s="92"/>
      <c r="J961" s="93">
        <v>10470.651878469909</v>
      </c>
      <c r="K961" s="94">
        <v>3069</v>
      </c>
      <c r="L961" s="94">
        <v>0</v>
      </c>
      <c r="M961" s="94">
        <v>937.65</v>
      </c>
      <c r="N961" s="95">
        <f t="shared" si="14"/>
        <v>14477.301878469909</v>
      </c>
    </row>
    <row r="962" spans="1:14" s="79" customFormat="1" ht="12" x14ac:dyDescent="0.2">
      <c r="A962" s="89">
        <v>3509</v>
      </c>
      <c r="B962" s="89">
        <v>3509095095</v>
      </c>
      <c r="C962" s="90" t="s">
        <v>556</v>
      </c>
      <c r="D962" s="89">
        <v>95</v>
      </c>
      <c r="E962" s="90" t="s">
        <v>127</v>
      </c>
      <c r="F962" s="89">
        <v>95</v>
      </c>
      <c r="G962" s="90" t="s">
        <v>127</v>
      </c>
      <c r="H962" s="91">
        <v>495.37999999999994</v>
      </c>
      <c r="I962" s="92"/>
      <c r="J962" s="93">
        <v>13085</v>
      </c>
      <c r="K962" s="94">
        <v>0</v>
      </c>
      <c r="L962" s="94">
        <v>0</v>
      </c>
      <c r="M962" s="94">
        <v>937.65</v>
      </c>
      <c r="N962" s="95">
        <f t="shared" si="14"/>
        <v>14022.65</v>
      </c>
    </row>
    <row r="963" spans="1:14" s="79" customFormat="1" ht="12" x14ac:dyDescent="0.2">
      <c r="A963" s="89">
        <v>3509</v>
      </c>
      <c r="B963" s="89">
        <v>3509095201</v>
      </c>
      <c r="C963" s="90" t="s">
        <v>556</v>
      </c>
      <c r="D963" s="89">
        <v>95</v>
      </c>
      <c r="E963" s="90" t="s">
        <v>127</v>
      </c>
      <c r="F963" s="89">
        <v>201</v>
      </c>
      <c r="G963" s="90" t="s">
        <v>233</v>
      </c>
      <c r="H963" s="91">
        <v>2</v>
      </c>
      <c r="I963" s="92"/>
      <c r="J963" s="93">
        <v>10556</v>
      </c>
      <c r="K963" s="94">
        <v>0</v>
      </c>
      <c r="L963" s="94">
        <v>0</v>
      </c>
      <c r="M963" s="94">
        <v>937.65</v>
      </c>
      <c r="N963" s="95">
        <f t="shared" si="14"/>
        <v>11493.65</v>
      </c>
    </row>
    <row r="964" spans="1:14" s="79" customFormat="1" ht="12" x14ac:dyDescent="0.2">
      <c r="A964" s="89">
        <v>3509</v>
      </c>
      <c r="B964" s="89">
        <v>3509095265</v>
      </c>
      <c r="C964" s="90" t="s">
        <v>556</v>
      </c>
      <c r="D964" s="89">
        <v>95</v>
      </c>
      <c r="E964" s="90" t="s">
        <v>127</v>
      </c>
      <c r="F964" s="89">
        <v>265</v>
      </c>
      <c r="G964" s="90" t="s">
        <v>297</v>
      </c>
      <c r="H964" s="91">
        <v>1</v>
      </c>
      <c r="I964" s="92"/>
      <c r="J964" s="93">
        <v>10499.184729073064</v>
      </c>
      <c r="K964" s="94">
        <v>4428</v>
      </c>
      <c r="L964" s="94">
        <v>0</v>
      </c>
      <c r="M964" s="94">
        <v>937.65</v>
      </c>
      <c r="N964" s="95">
        <f t="shared" si="14"/>
        <v>15864.834729073063</v>
      </c>
    </row>
    <row r="965" spans="1:14" s="79" customFormat="1" ht="12" x14ac:dyDescent="0.2">
      <c r="A965" s="89">
        <v>3509</v>
      </c>
      <c r="B965" s="89">
        <v>3509095273</v>
      </c>
      <c r="C965" s="90" t="s">
        <v>556</v>
      </c>
      <c r="D965" s="89">
        <v>95</v>
      </c>
      <c r="E965" s="90" t="s">
        <v>127</v>
      </c>
      <c r="F965" s="89">
        <v>273</v>
      </c>
      <c r="G965" s="90" t="s">
        <v>305</v>
      </c>
      <c r="H965" s="91">
        <v>1.71</v>
      </c>
      <c r="I965" s="92"/>
      <c r="J965" s="93">
        <v>10309.066431617377</v>
      </c>
      <c r="K965" s="94">
        <v>3291</v>
      </c>
      <c r="L965" s="94">
        <v>0</v>
      </c>
      <c r="M965" s="94">
        <v>937.65</v>
      </c>
      <c r="N965" s="95">
        <f t="shared" si="14"/>
        <v>14537.716431617377</v>
      </c>
    </row>
    <row r="966" spans="1:14" s="79" customFormat="1" ht="12" x14ac:dyDescent="0.2">
      <c r="A966" s="89">
        <v>3509</v>
      </c>
      <c r="B966" s="89">
        <v>3509095293</v>
      </c>
      <c r="C966" s="90" t="s">
        <v>556</v>
      </c>
      <c r="D966" s="89">
        <v>95</v>
      </c>
      <c r="E966" s="90" t="s">
        <v>127</v>
      </c>
      <c r="F966" s="89">
        <v>293</v>
      </c>
      <c r="G966" s="90" t="s">
        <v>325</v>
      </c>
      <c r="H966" s="91">
        <v>0.1</v>
      </c>
      <c r="I966" s="92"/>
      <c r="J966" s="93">
        <v>12430.019406017627</v>
      </c>
      <c r="K966" s="94">
        <v>747</v>
      </c>
      <c r="L966" s="94">
        <v>0</v>
      </c>
      <c r="M966" s="94">
        <v>937.65</v>
      </c>
      <c r="N966" s="95">
        <f t="shared" si="14"/>
        <v>14114.669406017627</v>
      </c>
    </row>
    <row r="967" spans="1:14" s="79" customFormat="1" ht="12" x14ac:dyDescent="0.2">
      <c r="A967" s="89">
        <v>3509</v>
      </c>
      <c r="B967" s="89">
        <v>3509095331</v>
      </c>
      <c r="C967" s="90" t="s">
        <v>556</v>
      </c>
      <c r="D967" s="89">
        <v>95</v>
      </c>
      <c r="E967" s="90" t="s">
        <v>127</v>
      </c>
      <c r="F967" s="89">
        <v>331</v>
      </c>
      <c r="G967" s="90" t="s">
        <v>363</v>
      </c>
      <c r="H967" s="91">
        <v>2</v>
      </c>
      <c r="I967" s="92"/>
      <c r="J967" s="93">
        <v>10880.91009906836</v>
      </c>
      <c r="K967" s="94">
        <v>3719</v>
      </c>
      <c r="L967" s="94">
        <v>0</v>
      </c>
      <c r="M967" s="94">
        <v>937.65</v>
      </c>
      <c r="N967" s="95">
        <f t="shared" si="14"/>
        <v>15537.56009906836</v>
      </c>
    </row>
    <row r="968" spans="1:14" s="79" customFormat="1" ht="12" x14ac:dyDescent="0.2">
      <c r="A968" s="89">
        <v>3509</v>
      </c>
      <c r="B968" s="89">
        <v>3509095650</v>
      </c>
      <c r="C968" s="90" t="s">
        <v>556</v>
      </c>
      <c r="D968" s="89">
        <v>95</v>
      </c>
      <c r="E968" s="90" t="s">
        <v>127</v>
      </c>
      <c r="F968" s="89">
        <v>650</v>
      </c>
      <c r="G968" s="90" t="s">
        <v>400</v>
      </c>
      <c r="H968" s="91">
        <v>0.88</v>
      </c>
      <c r="I968" s="92"/>
      <c r="J968" s="93">
        <v>10887.166411892416</v>
      </c>
      <c r="K968" s="94">
        <v>3018</v>
      </c>
      <c r="L968" s="94">
        <v>0</v>
      </c>
      <c r="M968" s="94">
        <v>937.65</v>
      </c>
      <c r="N968" s="95">
        <f t="shared" si="14"/>
        <v>14842.816411892416</v>
      </c>
    </row>
    <row r="969" spans="1:14" s="79" customFormat="1" ht="12" x14ac:dyDescent="0.2">
      <c r="A969" s="89">
        <v>3509</v>
      </c>
      <c r="B969" s="89">
        <v>3509095763</v>
      </c>
      <c r="C969" s="90" t="s">
        <v>556</v>
      </c>
      <c r="D969" s="89">
        <v>95</v>
      </c>
      <c r="E969" s="90" t="s">
        <v>127</v>
      </c>
      <c r="F969" s="89">
        <v>763</v>
      </c>
      <c r="G969" s="90" t="s">
        <v>434</v>
      </c>
      <c r="H969" s="91">
        <v>2</v>
      </c>
      <c r="I969" s="92"/>
      <c r="J969" s="93">
        <v>12414</v>
      </c>
      <c r="K969" s="94">
        <v>2520</v>
      </c>
      <c r="L969" s="94">
        <v>0</v>
      </c>
      <c r="M969" s="94">
        <v>937.65</v>
      </c>
      <c r="N969" s="95">
        <f t="shared" si="14"/>
        <v>15871.65</v>
      </c>
    </row>
    <row r="970" spans="1:14" s="79" customFormat="1" ht="12" x14ac:dyDescent="0.2">
      <c r="A970" s="89">
        <v>3510</v>
      </c>
      <c r="B970" s="89">
        <v>3510281061</v>
      </c>
      <c r="C970" s="90" t="s">
        <v>557</v>
      </c>
      <c r="D970" s="89">
        <v>281</v>
      </c>
      <c r="E970" s="90" t="s">
        <v>313</v>
      </c>
      <c r="F970" s="89">
        <v>61</v>
      </c>
      <c r="G970" s="90" t="s">
        <v>93</v>
      </c>
      <c r="H970" s="91">
        <v>2.21</v>
      </c>
      <c r="I970" s="92"/>
      <c r="J970" s="93">
        <v>12183</v>
      </c>
      <c r="K970" s="94">
        <v>558</v>
      </c>
      <c r="L970" s="94">
        <v>0</v>
      </c>
      <c r="M970" s="94">
        <v>937.65</v>
      </c>
      <c r="N970" s="95">
        <f t="shared" si="14"/>
        <v>13678.65</v>
      </c>
    </row>
    <row r="971" spans="1:14" s="79" customFormat="1" ht="12" x14ac:dyDescent="0.2">
      <c r="A971" s="89">
        <v>3510</v>
      </c>
      <c r="B971" s="89">
        <v>3510281137</v>
      </c>
      <c r="C971" s="90" t="s">
        <v>557</v>
      </c>
      <c r="D971" s="89">
        <v>281</v>
      </c>
      <c r="E971" s="90" t="s">
        <v>313</v>
      </c>
      <c r="F971" s="89">
        <v>137</v>
      </c>
      <c r="G971" s="90" t="s">
        <v>169</v>
      </c>
      <c r="H971" s="91">
        <v>3.27</v>
      </c>
      <c r="I971" s="92"/>
      <c r="J971" s="93">
        <v>13919.612294660523</v>
      </c>
      <c r="K971" s="94">
        <v>0</v>
      </c>
      <c r="L971" s="94">
        <v>0</v>
      </c>
      <c r="M971" s="94">
        <v>937.65</v>
      </c>
      <c r="N971" s="95">
        <f t="shared" ref="N971:N1034" si="15">SUM(J971:M971)</f>
        <v>14857.262294660522</v>
      </c>
    </row>
    <row r="972" spans="1:14" s="79" customFormat="1" ht="12" x14ac:dyDescent="0.2">
      <c r="A972" s="89">
        <v>3510</v>
      </c>
      <c r="B972" s="89">
        <v>3510281281</v>
      </c>
      <c r="C972" s="90" t="s">
        <v>557</v>
      </c>
      <c r="D972" s="89">
        <v>281</v>
      </c>
      <c r="E972" s="90" t="s">
        <v>313</v>
      </c>
      <c r="F972" s="89">
        <v>281</v>
      </c>
      <c r="G972" s="90" t="s">
        <v>313</v>
      </c>
      <c r="H972" s="91">
        <v>316.07</v>
      </c>
      <c r="I972" s="92"/>
      <c r="J972" s="93">
        <v>13280</v>
      </c>
      <c r="K972" s="94">
        <v>0</v>
      </c>
      <c r="L972" s="94">
        <v>0</v>
      </c>
      <c r="M972" s="94">
        <v>937.65</v>
      </c>
      <c r="N972" s="95">
        <f t="shared" si="15"/>
        <v>14217.65</v>
      </c>
    </row>
    <row r="973" spans="1:14" s="79" customFormat="1" ht="12" x14ac:dyDescent="0.2">
      <c r="A973" s="89">
        <v>3510</v>
      </c>
      <c r="B973" s="89">
        <v>3510281332</v>
      </c>
      <c r="C973" s="90" t="s">
        <v>557</v>
      </c>
      <c r="D973" s="89">
        <v>281</v>
      </c>
      <c r="E973" s="90" t="s">
        <v>313</v>
      </c>
      <c r="F973" s="89">
        <v>332</v>
      </c>
      <c r="G973" s="90" t="s">
        <v>364</v>
      </c>
      <c r="H973" s="91">
        <v>3</v>
      </c>
      <c r="I973" s="92"/>
      <c r="J973" s="93">
        <v>12941</v>
      </c>
      <c r="K973" s="94">
        <v>799</v>
      </c>
      <c r="L973" s="94">
        <v>0</v>
      </c>
      <c r="M973" s="94">
        <v>937.65</v>
      </c>
      <c r="N973" s="95">
        <f t="shared" si="15"/>
        <v>14677.65</v>
      </c>
    </row>
    <row r="974" spans="1:14" s="79" customFormat="1" ht="12" x14ac:dyDescent="0.2">
      <c r="A974" s="89">
        <v>3513</v>
      </c>
      <c r="B974" s="89">
        <v>3513044018</v>
      </c>
      <c r="C974" s="90" t="s">
        <v>558</v>
      </c>
      <c r="D974" s="89">
        <v>44</v>
      </c>
      <c r="E974" s="90" t="s">
        <v>76</v>
      </c>
      <c r="F974" s="89">
        <v>18</v>
      </c>
      <c r="G974" s="90" t="s">
        <v>50</v>
      </c>
      <c r="H974" s="91">
        <v>2</v>
      </c>
      <c r="I974" s="92"/>
      <c r="J974" s="93">
        <v>11818.706982097145</v>
      </c>
      <c r="K974" s="94">
        <v>7332</v>
      </c>
      <c r="L974" s="94">
        <v>0</v>
      </c>
      <c r="M974" s="94">
        <v>937.65</v>
      </c>
      <c r="N974" s="95">
        <f t="shared" si="15"/>
        <v>20088.356982097146</v>
      </c>
    </row>
    <row r="975" spans="1:14" s="79" customFormat="1" ht="12" x14ac:dyDescent="0.2">
      <c r="A975" s="89">
        <v>3513</v>
      </c>
      <c r="B975" s="89">
        <v>3513044035</v>
      </c>
      <c r="C975" s="90" t="s">
        <v>558</v>
      </c>
      <c r="D975" s="89">
        <v>44</v>
      </c>
      <c r="E975" s="90" t="s">
        <v>76</v>
      </c>
      <c r="F975" s="89">
        <v>35</v>
      </c>
      <c r="G975" s="90" t="s">
        <v>67</v>
      </c>
      <c r="H975" s="91">
        <v>3.19</v>
      </c>
      <c r="I975" s="92"/>
      <c r="J975" s="93">
        <v>11965</v>
      </c>
      <c r="K975" s="94">
        <v>4080</v>
      </c>
      <c r="L975" s="94">
        <v>0</v>
      </c>
      <c r="M975" s="94">
        <v>937.65</v>
      </c>
      <c r="N975" s="95">
        <f t="shared" si="15"/>
        <v>16982.650000000001</v>
      </c>
    </row>
    <row r="976" spans="1:14" s="79" customFormat="1" ht="12" x14ac:dyDescent="0.2">
      <c r="A976" s="89">
        <v>3513</v>
      </c>
      <c r="B976" s="89">
        <v>3513044044</v>
      </c>
      <c r="C976" s="90" t="s">
        <v>558</v>
      </c>
      <c r="D976" s="89">
        <v>44</v>
      </c>
      <c r="E976" s="90" t="s">
        <v>76</v>
      </c>
      <c r="F976" s="89">
        <v>44</v>
      </c>
      <c r="G976" s="90" t="s">
        <v>76</v>
      </c>
      <c r="H976" s="91">
        <v>503.12000000000029</v>
      </c>
      <c r="I976" s="92"/>
      <c r="J976" s="93">
        <v>12127</v>
      </c>
      <c r="K976" s="94">
        <v>0</v>
      </c>
      <c r="L976" s="94">
        <v>0</v>
      </c>
      <c r="M976" s="94">
        <v>937.65</v>
      </c>
      <c r="N976" s="95">
        <f t="shared" si="15"/>
        <v>13064.65</v>
      </c>
    </row>
    <row r="977" spans="1:14" s="79" customFormat="1" ht="12" x14ac:dyDescent="0.2">
      <c r="A977" s="89">
        <v>3513</v>
      </c>
      <c r="B977" s="89">
        <v>3513044050</v>
      </c>
      <c r="C977" s="90" t="s">
        <v>558</v>
      </c>
      <c r="D977" s="89">
        <v>44</v>
      </c>
      <c r="E977" s="90" t="s">
        <v>76</v>
      </c>
      <c r="F977" s="89">
        <v>50</v>
      </c>
      <c r="G977" s="90" t="s">
        <v>82</v>
      </c>
      <c r="H977" s="91">
        <v>2</v>
      </c>
      <c r="I977" s="92"/>
      <c r="J977" s="93">
        <v>10951.007300388614</v>
      </c>
      <c r="K977" s="94">
        <v>4583</v>
      </c>
      <c r="L977" s="94">
        <v>0</v>
      </c>
      <c r="M977" s="94">
        <v>937.65</v>
      </c>
      <c r="N977" s="95">
        <f t="shared" si="15"/>
        <v>16471.657300388615</v>
      </c>
    </row>
    <row r="978" spans="1:14" s="79" customFormat="1" ht="12" x14ac:dyDescent="0.2">
      <c r="A978" s="89">
        <v>3513</v>
      </c>
      <c r="B978" s="89">
        <v>3513044088</v>
      </c>
      <c r="C978" s="90" t="s">
        <v>558</v>
      </c>
      <c r="D978" s="89">
        <v>44</v>
      </c>
      <c r="E978" s="90" t="s">
        <v>76</v>
      </c>
      <c r="F978" s="89">
        <v>88</v>
      </c>
      <c r="G978" s="90" t="s">
        <v>120</v>
      </c>
      <c r="H978" s="91">
        <v>0.89</v>
      </c>
      <c r="I978" s="92"/>
      <c r="J978" s="93">
        <v>10470.651878469909</v>
      </c>
      <c r="K978" s="94">
        <v>3069</v>
      </c>
      <c r="L978" s="94">
        <v>0</v>
      </c>
      <c r="M978" s="94">
        <v>937.65</v>
      </c>
      <c r="N978" s="95">
        <f t="shared" si="15"/>
        <v>14477.301878469909</v>
      </c>
    </row>
    <row r="979" spans="1:14" s="79" customFormat="1" ht="12" x14ac:dyDescent="0.2">
      <c r="A979" s="89">
        <v>3513</v>
      </c>
      <c r="B979" s="89">
        <v>3513044095</v>
      </c>
      <c r="C979" s="90" t="s">
        <v>558</v>
      </c>
      <c r="D979" s="89">
        <v>44</v>
      </c>
      <c r="E979" s="90" t="s">
        <v>76</v>
      </c>
      <c r="F979" s="89">
        <v>95</v>
      </c>
      <c r="G979" s="90" t="s">
        <v>127</v>
      </c>
      <c r="H979" s="91">
        <v>2.39</v>
      </c>
      <c r="I979" s="92"/>
      <c r="J979" s="93">
        <v>13375</v>
      </c>
      <c r="K979" s="94">
        <v>0</v>
      </c>
      <c r="L979" s="94">
        <v>0</v>
      </c>
      <c r="M979" s="94">
        <v>937.65</v>
      </c>
      <c r="N979" s="95">
        <f t="shared" si="15"/>
        <v>14312.65</v>
      </c>
    </row>
    <row r="980" spans="1:14" s="79" customFormat="1" ht="12" x14ac:dyDescent="0.2">
      <c r="A980" s="89">
        <v>3513</v>
      </c>
      <c r="B980" s="89">
        <v>3513044182</v>
      </c>
      <c r="C980" s="90" t="s">
        <v>558</v>
      </c>
      <c r="D980" s="89">
        <v>44</v>
      </c>
      <c r="E980" s="90" t="s">
        <v>76</v>
      </c>
      <c r="F980" s="89">
        <v>182</v>
      </c>
      <c r="G980" s="90" t="s">
        <v>214</v>
      </c>
      <c r="H980" s="91">
        <v>4</v>
      </c>
      <c r="I980" s="92"/>
      <c r="J980" s="93">
        <v>11173.700061997984</v>
      </c>
      <c r="K980" s="94">
        <v>2277</v>
      </c>
      <c r="L980" s="94">
        <v>0</v>
      </c>
      <c r="M980" s="94">
        <v>937.65</v>
      </c>
      <c r="N980" s="95">
        <f t="shared" si="15"/>
        <v>14388.350061997984</v>
      </c>
    </row>
    <row r="981" spans="1:14" s="79" customFormat="1" ht="12" x14ac:dyDescent="0.2">
      <c r="A981" s="89">
        <v>3513</v>
      </c>
      <c r="B981" s="89">
        <v>3513044244</v>
      </c>
      <c r="C981" s="90" t="s">
        <v>558</v>
      </c>
      <c r="D981" s="89">
        <v>44</v>
      </c>
      <c r="E981" s="90" t="s">
        <v>76</v>
      </c>
      <c r="F981" s="89">
        <v>244</v>
      </c>
      <c r="G981" s="90" t="s">
        <v>276</v>
      </c>
      <c r="H981" s="91">
        <v>65.91</v>
      </c>
      <c r="I981" s="92"/>
      <c r="J981" s="93">
        <v>11376</v>
      </c>
      <c r="K981" s="94">
        <v>4102</v>
      </c>
      <c r="L981" s="94">
        <v>0</v>
      </c>
      <c r="M981" s="94">
        <v>937.65</v>
      </c>
      <c r="N981" s="95">
        <f t="shared" si="15"/>
        <v>16415.650000000001</v>
      </c>
    </row>
    <row r="982" spans="1:14" s="79" customFormat="1" ht="12" x14ac:dyDescent="0.2">
      <c r="A982" s="89">
        <v>3513</v>
      </c>
      <c r="B982" s="89">
        <v>3513044251</v>
      </c>
      <c r="C982" s="90" t="s">
        <v>558</v>
      </c>
      <c r="D982" s="89">
        <v>44</v>
      </c>
      <c r="E982" s="90" t="s">
        <v>76</v>
      </c>
      <c r="F982" s="89">
        <v>251</v>
      </c>
      <c r="G982" s="90" t="s">
        <v>283</v>
      </c>
      <c r="H982" s="91">
        <v>2</v>
      </c>
      <c r="I982" s="92"/>
      <c r="J982" s="93">
        <v>8785</v>
      </c>
      <c r="K982" s="94">
        <v>2019</v>
      </c>
      <c r="L982" s="94">
        <v>0</v>
      </c>
      <c r="M982" s="94">
        <v>937.65</v>
      </c>
      <c r="N982" s="95">
        <f t="shared" si="15"/>
        <v>11741.65</v>
      </c>
    </row>
    <row r="983" spans="1:14" s="79" customFormat="1" ht="12" x14ac:dyDescent="0.2">
      <c r="A983" s="89">
        <v>3513</v>
      </c>
      <c r="B983" s="89">
        <v>3513044285</v>
      </c>
      <c r="C983" s="90" t="s">
        <v>558</v>
      </c>
      <c r="D983" s="89">
        <v>44</v>
      </c>
      <c r="E983" s="90" t="s">
        <v>76</v>
      </c>
      <c r="F983" s="89">
        <v>285</v>
      </c>
      <c r="G983" s="90" t="s">
        <v>317</v>
      </c>
      <c r="H983" s="91">
        <v>0.86</v>
      </c>
      <c r="I983" s="92"/>
      <c r="J983" s="93">
        <v>11688.430466808875</v>
      </c>
      <c r="K983" s="94">
        <v>3312</v>
      </c>
      <c r="L983" s="94">
        <v>0</v>
      </c>
      <c r="M983" s="94">
        <v>937.65</v>
      </c>
      <c r="N983" s="95">
        <f t="shared" si="15"/>
        <v>15938.080466808875</v>
      </c>
    </row>
    <row r="984" spans="1:14" s="79" customFormat="1" ht="12" x14ac:dyDescent="0.2">
      <c r="A984" s="89">
        <v>3513</v>
      </c>
      <c r="B984" s="89">
        <v>3513044293</v>
      </c>
      <c r="C984" s="90" t="s">
        <v>558</v>
      </c>
      <c r="D984" s="89">
        <v>44</v>
      </c>
      <c r="E984" s="90" t="s">
        <v>76</v>
      </c>
      <c r="F984" s="89">
        <v>293</v>
      </c>
      <c r="G984" s="90" t="s">
        <v>325</v>
      </c>
      <c r="H984" s="91">
        <v>32.919999999999995</v>
      </c>
      <c r="I984" s="92"/>
      <c r="J984" s="93">
        <v>10637</v>
      </c>
      <c r="K984" s="94">
        <v>639</v>
      </c>
      <c r="L984" s="94">
        <v>0</v>
      </c>
      <c r="M984" s="94">
        <v>937.65</v>
      </c>
      <c r="N984" s="95">
        <f t="shared" si="15"/>
        <v>12213.65</v>
      </c>
    </row>
    <row r="985" spans="1:14" s="79" customFormat="1" ht="12" x14ac:dyDescent="0.2">
      <c r="A985" s="89">
        <v>3513</v>
      </c>
      <c r="B985" s="89">
        <v>3513044323</v>
      </c>
      <c r="C985" s="90" t="s">
        <v>558</v>
      </c>
      <c r="D985" s="89">
        <v>44</v>
      </c>
      <c r="E985" s="90" t="s">
        <v>76</v>
      </c>
      <c r="F985" s="89">
        <v>323</v>
      </c>
      <c r="G985" s="90" t="s">
        <v>355</v>
      </c>
      <c r="H985" s="91">
        <v>1.06</v>
      </c>
      <c r="I985" s="92"/>
      <c r="J985" s="93">
        <v>8785</v>
      </c>
      <c r="K985" s="94">
        <v>2796</v>
      </c>
      <c r="L985" s="94">
        <v>0</v>
      </c>
      <c r="M985" s="94">
        <v>937.65</v>
      </c>
      <c r="N985" s="95">
        <f t="shared" si="15"/>
        <v>12518.65</v>
      </c>
    </row>
    <row r="986" spans="1:14" s="79" customFormat="1" ht="12" x14ac:dyDescent="0.2">
      <c r="A986" s="89">
        <v>3513</v>
      </c>
      <c r="B986" s="89">
        <v>3513044625</v>
      </c>
      <c r="C986" s="90" t="s">
        <v>558</v>
      </c>
      <c r="D986" s="89">
        <v>44</v>
      </c>
      <c r="E986" s="90" t="s">
        <v>76</v>
      </c>
      <c r="F986" s="89">
        <v>625</v>
      </c>
      <c r="G986" s="90" t="s">
        <v>395</v>
      </c>
      <c r="H986" s="91">
        <v>1</v>
      </c>
      <c r="I986" s="92"/>
      <c r="J986" s="93">
        <v>10508.673207733596</v>
      </c>
      <c r="K986" s="94">
        <v>1519</v>
      </c>
      <c r="L986" s="94">
        <v>0</v>
      </c>
      <c r="M986" s="94">
        <v>937.65</v>
      </c>
      <c r="N986" s="95">
        <f t="shared" si="15"/>
        <v>12965.323207733596</v>
      </c>
    </row>
    <row r="987" spans="1:14" s="79" customFormat="1" ht="12" x14ac:dyDescent="0.2">
      <c r="A987" s="89">
        <v>3513</v>
      </c>
      <c r="B987" s="89">
        <v>3513044690</v>
      </c>
      <c r="C987" s="90" t="s">
        <v>558</v>
      </c>
      <c r="D987" s="89">
        <v>44</v>
      </c>
      <c r="E987" s="90" t="s">
        <v>76</v>
      </c>
      <c r="F987" s="89">
        <v>690</v>
      </c>
      <c r="G987" s="90" t="s">
        <v>414</v>
      </c>
      <c r="H987" s="91">
        <v>1</v>
      </c>
      <c r="I987" s="92"/>
      <c r="J987" s="93">
        <v>10824.028614408538</v>
      </c>
      <c r="K987" s="94">
        <v>3356</v>
      </c>
      <c r="L987" s="94">
        <v>0</v>
      </c>
      <c r="M987" s="94">
        <v>937.65</v>
      </c>
      <c r="N987" s="95">
        <f t="shared" si="15"/>
        <v>15117.678614408538</v>
      </c>
    </row>
    <row r="988" spans="1:14" s="79" customFormat="1" ht="12" x14ac:dyDescent="0.2">
      <c r="A988" s="89">
        <v>3513</v>
      </c>
      <c r="B988" s="89">
        <v>3513044780</v>
      </c>
      <c r="C988" s="90" t="s">
        <v>558</v>
      </c>
      <c r="D988" s="89">
        <v>44</v>
      </c>
      <c r="E988" s="90" t="s">
        <v>76</v>
      </c>
      <c r="F988" s="89">
        <v>780</v>
      </c>
      <c r="G988" s="90" t="s">
        <v>443</v>
      </c>
      <c r="H988" s="91">
        <v>1</v>
      </c>
      <c r="I988" s="92"/>
      <c r="J988" s="93">
        <v>10752.450832366469</v>
      </c>
      <c r="K988" s="94">
        <v>2048</v>
      </c>
      <c r="L988" s="94">
        <v>0</v>
      </c>
      <c r="M988" s="94">
        <v>937.65</v>
      </c>
      <c r="N988" s="95">
        <f t="shared" si="15"/>
        <v>13738.100832366468</v>
      </c>
    </row>
    <row r="989" spans="1:14" s="79" customFormat="1" ht="12" x14ac:dyDescent="0.2">
      <c r="A989" s="89">
        <v>3514</v>
      </c>
      <c r="B989" s="89">
        <v>3514281005</v>
      </c>
      <c r="C989" s="90" t="s">
        <v>559</v>
      </c>
      <c r="D989" s="89">
        <v>281</v>
      </c>
      <c r="E989" s="90" t="s">
        <v>313</v>
      </c>
      <c r="F989" s="89">
        <v>5</v>
      </c>
      <c r="G989" s="90" t="s">
        <v>37</v>
      </c>
      <c r="H989" s="91">
        <v>2</v>
      </c>
      <c r="I989" s="92"/>
      <c r="J989" s="93">
        <v>11484.212958768376</v>
      </c>
      <c r="K989" s="94">
        <v>5010</v>
      </c>
      <c r="L989" s="94">
        <v>0</v>
      </c>
      <c r="M989" s="94">
        <v>937.65</v>
      </c>
      <c r="N989" s="95">
        <f t="shared" si="15"/>
        <v>17431.862958768375</v>
      </c>
    </row>
    <row r="990" spans="1:14" s="79" customFormat="1" ht="12" x14ac:dyDescent="0.2">
      <c r="A990" s="89">
        <v>3514</v>
      </c>
      <c r="B990" s="89">
        <v>3514281137</v>
      </c>
      <c r="C990" s="90" t="s">
        <v>559</v>
      </c>
      <c r="D990" s="89">
        <v>281</v>
      </c>
      <c r="E990" s="90" t="s">
        <v>313</v>
      </c>
      <c r="F990" s="89">
        <v>137</v>
      </c>
      <c r="G990" s="90" t="s">
        <v>169</v>
      </c>
      <c r="H990" s="91">
        <v>1</v>
      </c>
      <c r="I990" s="92"/>
      <c r="J990" s="93">
        <v>13919.612294660523</v>
      </c>
      <c r="K990" s="94">
        <v>0</v>
      </c>
      <c r="L990" s="94">
        <v>0</v>
      </c>
      <c r="M990" s="94">
        <v>937.65</v>
      </c>
      <c r="N990" s="95">
        <f t="shared" si="15"/>
        <v>14857.262294660522</v>
      </c>
    </row>
    <row r="991" spans="1:14" s="79" customFormat="1" ht="12" x14ac:dyDescent="0.2">
      <c r="A991" s="89">
        <v>3514</v>
      </c>
      <c r="B991" s="89">
        <v>3514281281</v>
      </c>
      <c r="C991" s="90" t="s">
        <v>559</v>
      </c>
      <c r="D991" s="89">
        <v>281</v>
      </c>
      <c r="E991" s="90" t="s">
        <v>313</v>
      </c>
      <c r="F991" s="89">
        <v>281</v>
      </c>
      <c r="G991" s="90" t="s">
        <v>313</v>
      </c>
      <c r="H991" s="91">
        <v>256.70999999999998</v>
      </c>
      <c r="I991" s="92"/>
      <c r="J991" s="93">
        <v>13370</v>
      </c>
      <c r="K991" s="94">
        <v>0</v>
      </c>
      <c r="L991" s="94">
        <v>0</v>
      </c>
      <c r="M991" s="94">
        <v>937.65</v>
      </c>
      <c r="N991" s="95">
        <f t="shared" si="15"/>
        <v>14307.65</v>
      </c>
    </row>
    <row r="992" spans="1:14" s="79" customFormat="1" ht="12" x14ac:dyDescent="0.2">
      <c r="A992" s="89">
        <v>3515</v>
      </c>
      <c r="B992" s="89">
        <v>3515287043</v>
      </c>
      <c r="C992" s="90" t="s">
        <v>560</v>
      </c>
      <c r="D992" s="89">
        <v>287</v>
      </c>
      <c r="E992" s="90" t="s">
        <v>319</v>
      </c>
      <c r="F992" s="89">
        <v>43</v>
      </c>
      <c r="G992" s="90" t="s">
        <v>75</v>
      </c>
      <c r="H992" s="91">
        <v>3.38</v>
      </c>
      <c r="I992" s="92"/>
      <c r="J992" s="93">
        <v>9123</v>
      </c>
      <c r="K992" s="94">
        <v>4363</v>
      </c>
      <c r="L992" s="94">
        <v>0</v>
      </c>
      <c r="M992" s="94">
        <v>937.65</v>
      </c>
      <c r="N992" s="95">
        <f t="shared" si="15"/>
        <v>14423.65</v>
      </c>
    </row>
    <row r="993" spans="1:14" s="79" customFormat="1" ht="12" x14ac:dyDescent="0.2">
      <c r="A993" s="89">
        <v>3515</v>
      </c>
      <c r="B993" s="89">
        <v>3515287045</v>
      </c>
      <c r="C993" s="90" t="s">
        <v>560</v>
      </c>
      <c r="D993" s="89">
        <v>287</v>
      </c>
      <c r="E993" s="90" t="s">
        <v>319</v>
      </c>
      <c r="F993" s="89">
        <v>45</v>
      </c>
      <c r="G993" s="90" t="s">
        <v>77</v>
      </c>
      <c r="H993" s="91">
        <v>5.3900000000000006</v>
      </c>
      <c r="I993" s="92"/>
      <c r="J993" s="93">
        <v>9123</v>
      </c>
      <c r="K993" s="94">
        <v>2608</v>
      </c>
      <c r="L993" s="94">
        <v>0</v>
      </c>
      <c r="M993" s="94">
        <v>937.65</v>
      </c>
      <c r="N993" s="95">
        <f t="shared" si="15"/>
        <v>12668.65</v>
      </c>
    </row>
    <row r="994" spans="1:14" s="79" customFormat="1" ht="12" x14ac:dyDescent="0.2">
      <c r="A994" s="89">
        <v>3515</v>
      </c>
      <c r="B994" s="89">
        <v>3515287135</v>
      </c>
      <c r="C994" s="90" t="s">
        <v>560</v>
      </c>
      <c r="D994" s="89">
        <v>287</v>
      </c>
      <c r="E994" s="90" t="s">
        <v>319</v>
      </c>
      <c r="F994" s="89">
        <v>135</v>
      </c>
      <c r="G994" s="90" t="s">
        <v>167</v>
      </c>
      <c r="H994" s="91">
        <v>4.53</v>
      </c>
      <c r="I994" s="92"/>
      <c r="J994" s="93">
        <v>10068</v>
      </c>
      <c r="K994" s="94">
        <v>5258</v>
      </c>
      <c r="L994" s="94">
        <v>0</v>
      </c>
      <c r="M994" s="94">
        <v>937.65</v>
      </c>
      <c r="N994" s="95">
        <f t="shared" si="15"/>
        <v>16263.65</v>
      </c>
    </row>
    <row r="995" spans="1:14" s="79" customFormat="1" ht="12" x14ac:dyDescent="0.2">
      <c r="A995" s="89">
        <v>3515</v>
      </c>
      <c r="B995" s="89">
        <v>3515287151</v>
      </c>
      <c r="C995" s="90" t="s">
        <v>560</v>
      </c>
      <c r="D995" s="89">
        <v>287</v>
      </c>
      <c r="E995" s="90" t="s">
        <v>319</v>
      </c>
      <c r="F995" s="89">
        <v>151</v>
      </c>
      <c r="G995" s="90" t="s">
        <v>183</v>
      </c>
      <c r="H995" s="91">
        <v>1</v>
      </c>
      <c r="I995" s="92"/>
      <c r="J995" s="93">
        <v>9123</v>
      </c>
      <c r="K995" s="94">
        <v>1390</v>
      </c>
      <c r="L995" s="94">
        <v>0</v>
      </c>
      <c r="M995" s="94">
        <v>937.65</v>
      </c>
      <c r="N995" s="95">
        <f t="shared" si="15"/>
        <v>11450.65</v>
      </c>
    </row>
    <row r="996" spans="1:14" s="79" customFormat="1" ht="12" x14ac:dyDescent="0.2">
      <c r="A996" s="89">
        <v>3515</v>
      </c>
      <c r="B996" s="89">
        <v>3515287191</v>
      </c>
      <c r="C996" s="90" t="s">
        <v>560</v>
      </c>
      <c r="D996" s="89">
        <v>287</v>
      </c>
      <c r="E996" s="90" t="s">
        <v>319</v>
      </c>
      <c r="F996" s="89">
        <v>191</v>
      </c>
      <c r="G996" s="90" t="s">
        <v>223</v>
      </c>
      <c r="H996" s="91">
        <v>30.479999999999997</v>
      </c>
      <c r="I996" s="92"/>
      <c r="J996" s="93">
        <v>10014</v>
      </c>
      <c r="K996" s="94">
        <v>3098</v>
      </c>
      <c r="L996" s="94">
        <v>0</v>
      </c>
      <c r="M996" s="94">
        <v>937.65</v>
      </c>
      <c r="N996" s="95">
        <f t="shared" si="15"/>
        <v>14049.65</v>
      </c>
    </row>
    <row r="997" spans="1:14" s="79" customFormat="1" ht="12" x14ac:dyDescent="0.2">
      <c r="A997" s="89">
        <v>3515</v>
      </c>
      <c r="B997" s="89">
        <v>3515287215</v>
      </c>
      <c r="C997" s="90" t="s">
        <v>560</v>
      </c>
      <c r="D997" s="89">
        <v>287</v>
      </c>
      <c r="E997" s="90" t="s">
        <v>319</v>
      </c>
      <c r="F997" s="89">
        <v>215</v>
      </c>
      <c r="G997" s="90" t="s">
        <v>247</v>
      </c>
      <c r="H997" s="91">
        <v>8</v>
      </c>
      <c r="I997" s="92"/>
      <c r="J997" s="93">
        <v>10879</v>
      </c>
      <c r="K997" s="94">
        <v>1665</v>
      </c>
      <c r="L997" s="94">
        <v>0</v>
      </c>
      <c r="M997" s="94">
        <v>937.65</v>
      </c>
      <c r="N997" s="95">
        <f t="shared" si="15"/>
        <v>13481.65</v>
      </c>
    </row>
    <row r="998" spans="1:14" s="79" customFormat="1" ht="12" x14ac:dyDescent="0.2">
      <c r="A998" s="89">
        <v>3515</v>
      </c>
      <c r="B998" s="89">
        <v>3515287227</v>
      </c>
      <c r="C998" s="90" t="s">
        <v>560</v>
      </c>
      <c r="D998" s="89">
        <v>287</v>
      </c>
      <c r="E998" s="90" t="s">
        <v>319</v>
      </c>
      <c r="F998" s="89">
        <v>227</v>
      </c>
      <c r="G998" s="90" t="s">
        <v>259</v>
      </c>
      <c r="H998" s="91">
        <v>10.67</v>
      </c>
      <c r="I998" s="92"/>
      <c r="J998" s="93">
        <v>11781</v>
      </c>
      <c r="K998" s="94">
        <v>3443</v>
      </c>
      <c r="L998" s="94">
        <v>0</v>
      </c>
      <c r="M998" s="94">
        <v>937.65</v>
      </c>
      <c r="N998" s="95">
        <f t="shared" si="15"/>
        <v>16161.65</v>
      </c>
    </row>
    <row r="999" spans="1:14" s="79" customFormat="1" ht="12" x14ac:dyDescent="0.2">
      <c r="A999" s="89">
        <v>3515</v>
      </c>
      <c r="B999" s="89">
        <v>3515287277</v>
      </c>
      <c r="C999" s="90" t="s">
        <v>560</v>
      </c>
      <c r="D999" s="89">
        <v>287</v>
      </c>
      <c r="E999" s="90" t="s">
        <v>319</v>
      </c>
      <c r="F999" s="89">
        <v>277</v>
      </c>
      <c r="G999" s="90" t="s">
        <v>309</v>
      </c>
      <c r="H999" s="91">
        <v>89.5</v>
      </c>
      <c r="I999" s="92"/>
      <c r="J999" s="93">
        <v>11528</v>
      </c>
      <c r="K999" s="94">
        <v>467</v>
      </c>
      <c r="L999" s="94">
        <v>0</v>
      </c>
      <c r="M999" s="94">
        <v>937.65</v>
      </c>
      <c r="N999" s="95">
        <f t="shared" si="15"/>
        <v>12932.65</v>
      </c>
    </row>
    <row r="1000" spans="1:14" s="79" customFormat="1" ht="12" x14ac:dyDescent="0.2">
      <c r="A1000" s="89">
        <v>3515</v>
      </c>
      <c r="B1000" s="89">
        <v>3515287287</v>
      </c>
      <c r="C1000" s="90" t="s">
        <v>560</v>
      </c>
      <c r="D1000" s="89">
        <v>287</v>
      </c>
      <c r="E1000" s="90" t="s">
        <v>319</v>
      </c>
      <c r="F1000" s="89">
        <v>287</v>
      </c>
      <c r="G1000" s="90" t="s">
        <v>319</v>
      </c>
      <c r="H1000" s="91">
        <v>10</v>
      </c>
      <c r="I1000" s="92"/>
      <c r="J1000" s="93">
        <v>9464</v>
      </c>
      <c r="K1000" s="94">
        <v>4156</v>
      </c>
      <c r="L1000" s="94">
        <v>0</v>
      </c>
      <c r="M1000" s="94">
        <v>937.65</v>
      </c>
      <c r="N1000" s="95">
        <f t="shared" si="15"/>
        <v>14557.65</v>
      </c>
    </row>
    <row r="1001" spans="1:14" s="79" customFormat="1" ht="12" x14ac:dyDescent="0.2">
      <c r="A1001" s="89">
        <v>3515</v>
      </c>
      <c r="B1001" s="89">
        <v>3515287306</v>
      </c>
      <c r="C1001" s="90" t="s">
        <v>560</v>
      </c>
      <c r="D1001" s="89">
        <v>287</v>
      </c>
      <c r="E1001" s="90" t="s">
        <v>319</v>
      </c>
      <c r="F1001" s="89">
        <v>306</v>
      </c>
      <c r="G1001" s="90" t="s">
        <v>338</v>
      </c>
      <c r="H1001" s="91">
        <v>8</v>
      </c>
      <c r="I1001" s="92"/>
      <c r="J1001" s="93">
        <v>9123</v>
      </c>
      <c r="K1001" s="94">
        <v>3774</v>
      </c>
      <c r="L1001" s="94">
        <v>0</v>
      </c>
      <c r="M1001" s="94">
        <v>937.65</v>
      </c>
      <c r="N1001" s="95">
        <f t="shared" si="15"/>
        <v>13834.65</v>
      </c>
    </row>
    <row r="1002" spans="1:14" s="79" customFormat="1" ht="12" x14ac:dyDescent="0.2">
      <c r="A1002" s="89">
        <v>3515</v>
      </c>
      <c r="B1002" s="89">
        <v>3515287316</v>
      </c>
      <c r="C1002" s="90" t="s">
        <v>560</v>
      </c>
      <c r="D1002" s="89">
        <v>287</v>
      </c>
      <c r="E1002" s="90" t="s">
        <v>319</v>
      </c>
      <c r="F1002" s="89">
        <v>316</v>
      </c>
      <c r="G1002" s="90" t="s">
        <v>348</v>
      </c>
      <c r="H1002" s="91">
        <v>8.51</v>
      </c>
      <c r="I1002" s="92"/>
      <c r="J1002" s="93">
        <v>11361</v>
      </c>
      <c r="K1002" s="94">
        <v>1353</v>
      </c>
      <c r="L1002" s="94">
        <v>0</v>
      </c>
      <c r="M1002" s="94">
        <v>937.65</v>
      </c>
      <c r="N1002" s="95">
        <f t="shared" si="15"/>
        <v>13651.65</v>
      </c>
    </row>
    <row r="1003" spans="1:14" s="79" customFormat="1" ht="12" x14ac:dyDescent="0.2">
      <c r="A1003" s="89">
        <v>3515</v>
      </c>
      <c r="B1003" s="89">
        <v>3515287658</v>
      </c>
      <c r="C1003" s="90" t="s">
        <v>560</v>
      </c>
      <c r="D1003" s="89">
        <v>287</v>
      </c>
      <c r="E1003" s="90" t="s">
        <v>319</v>
      </c>
      <c r="F1003" s="89">
        <v>658</v>
      </c>
      <c r="G1003" s="90" t="s">
        <v>402</v>
      </c>
      <c r="H1003" s="91">
        <v>10.48</v>
      </c>
      <c r="I1003" s="92"/>
      <c r="J1003" s="93">
        <v>9755</v>
      </c>
      <c r="K1003" s="94">
        <v>1472</v>
      </c>
      <c r="L1003" s="94">
        <v>0</v>
      </c>
      <c r="M1003" s="94">
        <v>937.65</v>
      </c>
      <c r="N1003" s="95">
        <f t="shared" si="15"/>
        <v>12164.65</v>
      </c>
    </row>
    <row r="1004" spans="1:14" s="79" customFormat="1" ht="12" x14ac:dyDescent="0.2">
      <c r="A1004" s="89">
        <v>3515</v>
      </c>
      <c r="B1004" s="89">
        <v>3515287753</v>
      </c>
      <c r="C1004" s="90" t="s">
        <v>560</v>
      </c>
      <c r="D1004" s="89">
        <v>287</v>
      </c>
      <c r="E1004" s="90" t="s">
        <v>319</v>
      </c>
      <c r="F1004" s="89">
        <v>753</v>
      </c>
      <c r="G1004" s="90" t="s">
        <v>431</v>
      </c>
      <c r="H1004" s="91">
        <v>1</v>
      </c>
      <c r="I1004" s="92"/>
      <c r="J1004" s="93">
        <v>11076.503278166167</v>
      </c>
      <c r="K1004" s="94">
        <v>4560</v>
      </c>
      <c r="L1004" s="94">
        <v>0</v>
      </c>
      <c r="M1004" s="94">
        <v>937.65</v>
      </c>
      <c r="N1004" s="95">
        <f t="shared" si="15"/>
        <v>16574.153278166166</v>
      </c>
    </row>
    <row r="1005" spans="1:14" s="79" customFormat="1" ht="12" x14ac:dyDescent="0.2">
      <c r="A1005" s="89">
        <v>3515</v>
      </c>
      <c r="B1005" s="89">
        <v>3515287767</v>
      </c>
      <c r="C1005" s="90" t="s">
        <v>560</v>
      </c>
      <c r="D1005" s="89">
        <v>287</v>
      </c>
      <c r="E1005" s="90" t="s">
        <v>319</v>
      </c>
      <c r="F1005" s="89">
        <v>767</v>
      </c>
      <c r="G1005" s="90" t="s">
        <v>437</v>
      </c>
      <c r="H1005" s="91">
        <v>46.769999999999996</v>
      </c>
      <c r="I1005" s="92"/>
      <c r="J1005" s="93">
        <v>10067</v>
      </c>
      <c r="K1005" s="94">
        <v>2545</v>
      </c>
      <c r="L1005" s="94">
        <v>0</v>
      </c>
      <c r="M1005" s="94">
        <v>937.65</v>
      </c>
      <c r="N1005" s="95">
        <f t="shared" si="15"/>
        <v>13549.65</v>
      </c>
    </row>
    <row r="1006" spans="1:14" s="79" customFormat="1" ht="12" x14ac:dyDescent="0.2">
      <c r="A1006" s="89">
        <v>3515</v>
      </c>
      <c r="B1006" s="89">
        <v>3515287778</v>
      </c>
      <c r="C1006" s="90" t="s">
        <v>560</v>
      </c>
      <c r="D1006" s="89">
        <v>287</v>
      </c>
      <c r="E1006" s="90" t="s">
        <v>319</v>
      </c>
      <c r="F1006" s="89">
        <v>778</v>
      </c>
      <c r="G1006" s="90" t="s">
        <v>442</v>
      </c>
      <c r="H1006" s="91">
        <v>2.04</v>
      </c>
      <c r="I1006" s="92"/>
      <c r="J1006" s="93">
        <v>12167</v>
      </c>
      <c r="K1006" s="94">
        <v>1608</v>
      </c>
      <c r="L1006" s="94">
        <v>0</v>
      </c>
      <c r="M1006" s="94">
        <v>937.65</v>
      </c>
      <c r="N1006" s="95">
        <f t="shared" si="15"/>
        <v>14712.65</v>
      </c>
    </row>
    <row r="1007" spans="1:14" s="79" customFormat="1" ht="12" x14ac:dyDescent="0.2">
      <c r="A1007" s="89">
        <v>3516</v>
      </c>
      <c r="B1007" s="89">
        <v>3516332005</v>
      </c>
      <c r="C1007" s="90" t="s">
        <v>561</v>
      </c>
      <c r="D1007" s="89">
        <v>332</v>
      </c>
      <c r="E1007" s="90" t="s">
        <v>364</v>
      </c>
      <c r="F1007" s="89">
        <v>5</v>
      </c>
      <c r="G1007" s="90" t="s">
        <v>37</v>
      </c>
      <c r="H1007" s="91">
        <v>33.350000000000009</v>
      </c>
      <c r="I1007" s="92"/>
      <c r="J1007" s="93">
        <v>9977</v>
      </c>
      <c r="K1007" s="94">
        <v>4352</v>
      </c>
      <c r="L1007" s="94">
        <v>0</v>
      </c>
      <c r="M1007" s="94">
        <v>937.65</v>
      </c>
      <c r="N1007" s="95">
        <f t="shared" si="15"/>
        <v>15266.65</v>
      </c>
    </row>
    <row r="1008" spans="1:14" s="79" customFormat="1" ht="12" x14ac:dyDescent="0.2">
      <c r="A1008" s="89">
        <v>3516</v>
      </c>
      <c r="B1008" s="89">
        <v>3516332061</v>
      </c>
      <c r="C1008" s="90" t="s">
        <v>561</v>
      </c>
      <c r="D1008" s="89">
        <v>332</v>
      </c>
      <c r="E1008" s="90" t="s">
        <v>364</v>
      </c>
      <c r="F1008" s="89">
        <v>61</v>
      </c>
      <c r="G1008" s="90" t="s">
        <v>93</v>
      </c>
      <c r="H1008" s="91">
        <v>7.98</v>
      </c>
      <c r="I1008" s="92"/>
      <c r="J1008" s="93">
        <v>11377</v>
      </c>
      <c r="K1008" s="94">
        <v>521</v>
      </c>
      <c r="L1008" s="94">
        <v>0</v>
      </c>
      <c r="M1008" s="94">
        <v>937.65</v>
      </c>
      <c r="N1008" s="95">
        <f t="shared" si="15"/>
        <v>12835.65</v>
      </c>
    </row>
    <row r="1009" spans="1:14" s="79" customFormat="1" ht="12" x14ac:dyDescent="0.2">
      <c r="A1009" s="89">
        <v>3516</v>
      </c>
      <c r="B1009" s="89">
        <v>3516332087</v>
      </c>
      <c r="C1009" s="90" t="s">
        <v>561</v>
      </c>
      <c r="D1009" s="89">
        <v>332</v>
      </c>
      <c r="E1009" s="90" t="s">
        <v>364</v>
      </c>
      <c r="F1009" s="89">
        <v>87</v>
      </c>
      <c r="G1009" s="90" t="s">
        <v>119</v>
      </c>
      <c r="H1009" s="91">
        <v>1</v>
      </c>
      <c r="I1009" s="92"/>
      <c r="J1009" s="93">
        <v>17003</v>
      </c>
      <c r="K1009" s="94">
        <v>5770</v>
      </c>
      <c r="L1009" s="94">
        <v>0</v>
      </c>
      <c r="M1009" s="94">
        <v>937.65</v>
      </c>
      <c r="N1009" s="95">
        <f t="shared" si="15"/>
        <v>23710.65</v>
      </c>
    </row>
    <row r="1010" spans="1:14" s="79" customFormat="1" ht="12" x14ac:dyDescent="0.2">
      <c r="A1010" s="89">
        <v>3516</v>
      </c>
      <c r="B1010" s="89">
        <v>3516332137</v>
      </c>
      <c r="C1010" s="90" t="s">
        <v>561</v>
      </c>
      <c r="D1010" s="89">
        <v>332</v>
      </c>
      <c r="E1010" s="90" t="s">
        <v>364</v>
      </c>
      <c r="F1010" s="89">
        <v>137</v>
      </c>
      <c r="G1010" s="90" t="s">
        <v>169</v>
      </c>
      <c r="H1010" s="91">
        <v>44.47999999999999</v>
      </c>
      <c r="I1010" s="92"/>
      <c r="J1010" s="93">
        <v>12560</v>
      </c>
      <c r="K1010" s="94">
        <v>0</v>
      </c>
      <c r="L1010" s="94">
        <v>0</v>
      </c>
      <c r="M1010" s="94">
        <v>937.65</v>
      </c>
      <c r="N1010" s="95">
        <f t="shared" si="15"/>
        <v>13497.65</v>
      </c>
    </row>
    <row r="1011" spans="1:14" s="79" customFormat="1" ht="12" x14ac:dyDescent="0.2">
      <c r="A1011" s="89">
        <v>3516</v>
      </c>
      <c r="B1011" s="89">
        <v>3516332210</v>
      </c>
      <c r="C1011" s="90" t="s">
        <v>561</v>
      </c>
      <c r="D1011" s="89">
        <v>332</v>
      </c>
      <c r="E1011" s="90" t="s">
        <v>364</v>
      </c>
      <c r="F1011" s="89">
        <v>210</v>
      </c>
      <c r="G1011" s="90" t="s">
        <v>242</v>
      </c>
      <c r="H1011" s="91">
        <v>0.5</v>
      </c>
      <c r="I1011" s="92"/>
      <c r="J1011" s="93">
        <v>11114.124445312063</v>
      </c>
      <c r="K1011" s="94">
        <v>3538</v>
      </c>
      <c r="L1011" s="94">
        <v>0</v>
      </c>
      <c r="M1011" s="94">
        <v>937.65</v>
      </c>
      <c r="N1011" s="95">
        <f t="shared" si="15"/>
        <v>15589.774445312063</v>
      </c>
    </row>
    <row r="1012" spans="1:14" s="79" customFormat="1" ht="12" x14ac:dyDescent="0.2">
      <c r="A1012" s="89">
        <v>3516</v>
      </c>
      <c r="B1012" s="89">
        <v>3516332278</v>
      </c>
      <c r="C1012" s="90" t="s">
        <v>561</v>
      </c>
      <c r="D1012" s="89">
        <v>332</v>
      </c>
      <c r="E1012" s="90" t="s">
        <v>364</v>
      </c>
      <c r="F1012" s="89">
        <v>278</v>
      </c>
      <c r="G1012" s="90" t="s">
        <v>310</v>
      </c>
      <c r="H1012" s="91">
        <v>3.88</v>
      </c>
      <c r="I1012" s="92"/>
      <c r="J1012" s="93">
        <v>9670</v>
      </c>
      <c r="K1012" s="94">
        <v>1833</v>
      </c>
      <c r="L1012" s="94">
        <v>0</v>
      </c>
      <c r="M1012" s="94">
        <v>937.65</v>
      </c>
      <c r="N1012" s="95">
        <f t="shared" si="15"/>
        <v>12440.65</v>
      </c>
    </row>
    <row r="1013" spans="1:14" s="79" customFormat="1" ht="12" x14ac:dyDescent="0.2">
      <c r="A1013" s="89">
        <v>3516</v>
      </c>
      <c r="B1013" s="89">
        <v>3516332281</v>
      </c>
      <c r="C1013" s="90" t="s">
        <v>561</v>
      </c>
      <c r="D1013" s="89">
        <v>332</v>
      </c>
      <c r="E1013" s="90" t="s">
        <v>364</v>
      </c>
      <c r="F1013" s="89">
        <v>281</v>
      </c>
      <c r="G1013" s="90" t="s">
        <v>313</v>
      </c>
      <c r="H1013" s="91">
        <v>104.76</v>
      </c>
      <c r="I1013" s="92"/>
      <c r="J1013" s="93">
        <v>13187</v>
      </c>
      <c r="K1013" s="94">
        <v>0</v>
      </c>
      <c r="L1013" s="94">
        <v>0</v>
      </c>
      <c r="M1013" s="94">
        <v>937.65</v>
      </c>
      <c r="N1013" s="95">
        <f t="shared" si="15"/>
        <v>14124.65</v>
      </c>
    </row>
    <row r="1014" spans="1:14" s="79" customFormat="1" ht="12" x14ac:dyDescent="0.2">
      <c r="A1014" s="89">
        <v>3516</v>
      </c>
      <c r="B1014" s="89">
        <v>3516332325</v>
      </c>
      <c r="C1014" s="90" t="s">
        <v>561</v>
      </c>
      <c r="D1014" s="89">
        <v>332</v>
      </c>
      <c r="E1014" s="90" t="s">
        <v>364</v>
      </c>
      <c r="F1014" s="89">
        <v>325</v>
      </c>
      <c r="G1014" s="90" t="s">
        <v>357</v>
      </c>
      <c r="H1014" s="91">
        <v>33.870000000000005</v>
      </c>
      <c r="I1014" s="92"/>
      <c r="J1014" s="93">
        <v>10650</v>
      </c>
      <c r="K1014" s="94">
        <v>1361</v>
      </c>
      <c r="L1014" s="94">
        <v>0</v>
      </c>
      <c r="M1014" s="94">
        <v>937.65</v>
      </c>
      <c r="N1014" s="95">
        <f t="shared" si="15"/>
        <v>12948.65</v>
      </c>
    </row>
    <row r="1015" spans="1:14" s="79" customFormat="1" ht="12" x14ac:dyDescent="0.2">
      <c r="A1015" s="89">
        <v>3516</v>
      </c>
      <c r="B1015" s="89">
        <v>3516332332</v>
      </c>
      <c r="C1015" s="90" t="s">
        <v>561</v>
      </c>
      <c r="D1015" s="89">
        <v>332</v>
      </c>
      <c r="E1015" s="90" t="s">
        <v>364</v>
      </c>
      <c r="F1015" s="89">
        <v>332</v>
      </c>
      <c r="G1015" s="90" t="s">
        <v>364</v>
      </c>
      <c r="H1015" s="91">
        <v>27.750000000000004</v>
      </c>
      <c r="I1015" s="92"/>
      <c r="J1015" s="93">
        <v>12128</v>
      </c>
      <c r="K1015" s="94">
        <v>749</v>
      </c>
      <c r="L1015" s="94">
        <v>0</v>
      </c>
      <c r="M1015" s="94">
        <v>937.65</v>
      </c>
      <c r="N1015" s="95">
        <f t="shared" si="15"/>
        <v>13814.65</v>
      </c>
    </row>
    <row r="1016" spans="1:14" s="79" customFormat="1" ht="12" x14ac:dyDescent="0.2">
      <c r="A1016" s="89">
        <v>3516</v>
      </c>
      <c r="B1016" s="89">
        <v>3516332680</v>
      </c>
      <c r="C1016" s="90" t="s">
        <v>561</v>
      </c>
      <c r="D1016" s="89">
        <v>332</v>
      </c>
      <c r="E1016" s="90" t="s">
        <v>364</v>
      </c>
      <c r="F1016" s="89">
        <v>680</v>
      </c>
      <c r="G1016" s="90" t="s">
        <v>411</v>
      </c>
      <c r="H1016" s="91">
        <v>1</v>
      </c>
      <c r="I1016" s="92"/>
      <c r="J1016" s="93">
        <v>8785</v>
      </c>
      <c r="K1016" s="94">
        <v>2941</v>
      </c>
      <c r="L1016" s="94">
        <v>0</v>
      </c>
      <c r="M1016" s="94">
        <v>937.65</v>
      </c>
      <c r="N1016" s="95">
        <f t="shared" si="15"/>
        <v>12663.65</v>
      </c>
    </row>
    <row r="1017" spans="1:14" s="79" customFormat="1" ht="12" x14ac:dyDescent="0.2">
      <c r="A1017" s="89">
        <v>3517</v>
      </c>
      <c r="B1017" s="89">
        <v>3517239020</v>
      </c>
      <c r="C1017" s="90" t="s">
        <v>562</v>
      </c>
      <c r="D1017" s="89">
        <v>239</v>
      </c>
      <c r="E1017" s="90" t="s">
        <v>271</v>
      </c>
      <c r="F1017" s="89">
        <v>20</v>
      </c>
      <c r="G1017" s="90" t="s">
        <v>52</v>
      </c>
      <c r="H1017" s="91">
        <v>1</v>
      </c>
      <c r="I1017" s="92"/>
      <c r="J1017" s="93">
        <v>11668.690029326068</v>
      </c>
      <c r="K1017" s="94">
        <v>3239</v>
      </c>
      <c r="L1017" s="94">
        <v>0</v>
      </c>
      <c r="M1017" s="94">
        <v>937.65</v>
      </c>
      <c r="N1017" s="95">
        <f t="shared" si="15"/>
        <v>15845.340029326067</v>
      </c>
    </row>
    <row r="1018" spans="1:14" s="79" customFormat="1" ht="12" x14ac:dyDescent="0.2">
      <c r="A1018" s="89">
        <v>3517</v>
      </c>
      <c r="B1018" s="89">
        <v>3517239036</v>
      </c>
      <c r="C1018" s="90" t="s">
        <v>562</v>
      </c>
      <c r="D1018" s="89">
        <v>239</v>
      </c>
      <c r="E1018" s="90" t="s">
        <v>271</v>
      </c>
      <c r="F1018" s="89">
        <v>36</v>
      </c>
      <c r="G1018" s="90" t="s">
        <v>68</v>
      </c>
      <c r="H1018" s="91">
        <v>4</v>
      </c>
      <c r="I1018" s="92"/>
      <c r="J1018" s="93">
        <v>13237</v>
      </c>
      <c r="K1018" s="94">
        <v>4327</v>
      </c>
      <c r="L1018" s="94">
        <v>0</v>
      </c>
      <c r="M1018" s="94">
        <v>937.65</v>
      </c>
      <c r="N1018" s="95">
        <f t="shared" si="15"/>
        <v>18501.650000000001</v>
      </c>
    </row>
    <row r="1019" spans="1:14" s="79" customFormat="1" ht="12" x14ac:dyDescent="0.2">
      <c r="A1019" s="89">
        <v>3517</v>
      </c>
      <c r="B1019" s="89">
        <v>3517239044</v>
      </c>
      <c r="C1019" s="90" t="s">
        <v>562</v>
      </c>
      <c r="D1019" s="89">
        <v>239</v>
      </c>
      <c r="E1019" s="90" t="s">
        <v>271</v>
      </c>
      <c r="F1019" s="89">
        <v>44</v>
      </c>
      <c r="G1019" s="90" t="s">
        <v>76</v>
      </c>
      <c r="H1019" s="91">
        <v>1</v>
      </c>
      <c r="I1019" s="92"/>
      <c r="J1019" s="93">
        <v>10869</v>
      </c>
      <c r="K1019" s="94">
        <v>0</v>
      </c>
      <c r="L1019" s="94">
        <v>0</v>
      </c>
      <c r="M1019" s="94">
        <v>937.65</v>
      </c>
      <c r="N1019" s="95">
        <f t="shared" si="15"/>
        <v>11806.65</v>
      </c>
    </row>
    <row r="1020" spans="1:14" s="79" customFormat="1" ht="12" x14ac:dyDescent="0.2">
      <c r="A1020" s="89">
        <v>3517</v>
      </c>
      <c r="B1020" s="89">
        <v>3517239052</v>
      </c>
      <c r="C1020" s="90" t="s">
        <v>562</v>
      </c>
      <c r="D1020" s="89">
        <v>239</v>
      </c>
      <c r="E1020" s="90" t="s">
        <v>271</v>
      </c>
      <c r="F1020" s="89">
        <v>52</v>
      </c>
      <c r="G1020" s="90" t="s">
        <v>84</v>
      </c>
      <c r="H1020" s="91">
        <v>11.48</v>
      </c>
      <c r="I1020" s="92"/>
      <c r="J1020" s="93">
        <v>13711</v>
      </c>
      <c r="K1020" s="94">
        <v>4382</v>
      </c>
      <c r="L1020" s="94">
        <v>0</v>
      </c>
      <c r="M1020" s="94">
        <v>937.65</v>
      </c>
      <c r="N1020" s="95">
        <f t="shared" si="15"/>
        <v>19030.650000000001</v>
      </c>
    </row>
    <row r="1021" spans="1:14" s="79" customFormat="1" ht="12" x14ac:dyDescent="0.2">
      <c r="A1021" s="89">
        <v>3517</v>
      </c>
      <c r="B1021" s="89">
        <v>3517239082</v>
      </c>
      <c r="C1021" s="90" t="s">
        <v>562</v>
      </c>
      <c r="D1021" s="89">
        <v>239</v>
      </c>
      <c r="E1021" s="90" t="s">
        <v>271</v>
      </c>
      <c r="F1021" s="89">
        <v>82</v>
      </c>
      <c r="G1021" s="90" t="s">
        <v>114</v>
      </c>
      <c r="H1021" s="91">
        <v>0.49</v>
      </c>
      <c r="I1021" s="92"/>
      <c r="J1021" s="93">
        <v>10408.487623171057</v>
      </c>
      <c r="K1021" s="94">
        <v>4084</v>
      </c>
      <c r="L1021" s="94">
        <v>0</v>
      </c>
      <c r="M1021" s="94">
        <v>937.65</v>
      </c>
      <c r="N1021" s="95">
        <f t="shared" si="15"/>
        <v>15430.137623171056</v>
      </c>
    </row>
    <row r="1022" spans="1:14" s="79" customFormat="1" ht="12" x14ac:dyDescent="0.2">
      <c r="A1022" s="89">
        <v>3517</v>
      </c>
      <c r="B1022" s="89">
        <v>3517239096</v>
      </c>
      <c r="C1022" s="90" t="s">
        <v>562</v>
      </c>
      <c r="D1022" s="89">
        <v>239</v>
      </c>
      <c r="E1022" s="90" t="s">
        <v>271</v>
      </c>
      <c r="F1022" s="89">
        <v>96</v>
      </c>
      <c r="G1022" s="90" t="s">
        <v>128</v>
      </c>
      <c r="H1022" s="91">
        <v>1</v>
      </c>
      <c r="I1022" s="92"/>
      <c r="J1022" s="93">
        <v>15606</v>
      </c>
      <c r="K1022" s="94">
        <v>8495</v>
      </c>
      <c r="L1022" s="94">
        <v>0</v>
      </c>
      <c r="M1022" s="94">
        <v>937.65</v>
      </c>
      <c r="N1022" s="95">
        <f t="shared" si="15"/>
        <v>25038.65</v>
      </c>
    </row>
    <row r="1023" spans="1:14" s="79" customFormat="1" ht="12" x14ac:dyDescent="0.2">
      <c r="A1023" s="89">
        <v>3517</v>
      </c>
      <c r="B1023" s="89">
        <v>3517239099</v>
      </c>
      <c r="C1023" s="90" t="s">
        <v>562</v>
      </c>
      <c r="D1023" s="89">
        <v>239</v>
      </c>
      <c r="E1023" s="90" t="s">
        <v>271</v>
      </c>
      <c r="F1023" s="89">
        <v>99</v>
      </c>
      <c r="G1023" s="90" t="s">
        <v>131</v>
      </c>
      <c r="H1023" s="91">
        <v>1</v>
      </c>
      <c r="I1023" s="92"/>
      <c r="J1023" s="93">
        <v>10869</v>
      </c>
      <c r="K1023" s="94">
        <v>5821</v>
      </c>
      <c r="L1023" s="94">
        <v>0</v>
      </c>
      <c r="M1023" s="94">
        <v>937.65</v>
      </c>
      <c r="N1023" s="95">
        <f t="shared" si="15"/>
        <v>17627.650000000001</v>
      </c>
    </row>
    <row r="1024" spans="1:14" s="79" customFormat="1" ht="12" x14ac:dyDescent="0.2">
      <c r="A1024" s="89">
        <v>3517</v>
      </c>
      <c r="B1024" s="89">
        <v>3517239131</v>
      </c>
      <c r="C1024" s="90" t="s">
        <v>562</v>
      </c>
      <c r="D1024" s="89">
        <v>239</v>
      </c>
      <c r="E1024" s="90" t="s">
        <v>271</v>
      </c>
      <c r="F1024" s="89">
        <v>131</v>
      </c>
      <c r="G1024" s="90" t="s">
        <v>163</v>
      </c>
      <c r="H1024" s="91">
        <v>0.93</v>
      </c>
      <c r="I1024" s="92"/>
      <c r="J1024" s="93">
        <v>10336.65585849546</v>
      </c>
      <c r="K1024" s="94">
        <v>2947</v>
      </c>
      <c r="L1024" s="94">
        <v>0</v>
      </c>
      <c r="M1024" s="94">
        <v>937.65</v>
      </c>
      <c r="N1024" s="95">
        <f t="shared" si="15"/>
        <v>14221.30585849546</v>
      </c>
    </row>
    <row r="1025" spans="1:14" s="79" customFormat="1" ht="12" x14ac:dyDescent="0.2">
      <c r="A1025" s="89">
        <v>3517</v>
      </c>
      <c r="B1025" s="89">
        <v>3517239167</v>
      </c>
      <c r="C1025" s="90" t="s">
        <v>562</v>
      </c>
      <c r="D1025" s="89">
        <v>239</v>
      </c>
      <c r="E1025" s="90" t="s">
        <v>271</v>
      </c>
      <c r="F1025" s="89">
        <v>167</v>
      </c>
      <c r="G1025" s="90" t="s">
        <v>199</v>
      </c>
      <c r="H1025" s="91">
        <v>1</v>
      </c>
      <c r="I1025" s="92"/>
      <c r="J1025" s="93">
        <v>15606</v>
      </c>
      <c r="K1025" s="94">
        <v>6294</v>
      </c>
      <c r="L1025" s="94">
        <v>0</v>
      </c>
      <c r="M1025" s="94">
        <v>937.65</v>
      </c>
      <c r="N1025" s="95">
        <f t="shared" si="15"/>
        <v>22837.65</v>
      </c>
    </row>
    <row r="1026" spans="1:14" s="79" customFormat="1" ht="12" x14ac:dyDescent="0.2">
      <c r="A1026" s="89">
        <v>3517</v>
      </c>
      <c r="B1026" s="89">
        <v>3517239171</v>
      </c>
      <c r="C1026" s="90" t="s">
        <v>562</v>
      </c>
      <c r="D1026" s="89">
        <v>239</v>
      </c>
      <c r="E1026" s="90" t="s">
        <v>271</v>
      </c>
      <c r="F1026" s="89">
        <v>171</v>
      </c>
      <c r="G1026" s="90" t="s">
        <v>203</v>
      </c>
      <c r="H1026" s="91">
        <v>3.45</v>
      </c>
      <c r="I1026" s="92"/>
      <c r="J1026" s="93">
        <v>13237</v>
      </c>
      <c r="K1026" s="94">
        <v>3480</v>
      </c>
      <c r="L1026" s="94">
        <v>0</v>
      </c>
      <c r="M1026" s="94">
        <v>937.65</v>
      </c>
      <c r="N1026" s="95">
        <f t="shared" si="15"/>
        <v>17654.650000000001</v>
      </c>
    </row>
    <row r="1027" spans="1:14" s="79" customFormat="1" ht="12" x14ac:dyDescent="0.2">
      <c r="A1027" s="89">
        <v>3517</v>
      </c>
      <c r="B1027" s="89">
        <v>3517239182</v>
      </c>
      <c r="C1027" s="90" t="s">
        <v>562</v>
      </c>
      <c r="D1027" s="89">
        <v>239</v>
      </c>
      <c r="E1027" s="90" t="s">
        <v>271</v>
      </c>
      <c r="F1027" s="89">
        <v>182</v>
      </c>
      <c r="G1027" s="90" t="s">
        <v>214</v>
      </c>
      <c r="H1027" s="91">
        <v>6.43</v>
      </c>
      <c r="I1027" s="92"/>
      <c r="J1027" s="93">
        <v>11880</v>
      </c>
      <c r="K1027" s="94">
        <v>2421</v>
      </c>
      <c r="L1027" s="94">
        <v>0</v>
      </c>
      <c r="M1027" s="94">
        <v>937.65</v>
      </c>
      <c r="N1027" s="95">
        <f t="shared" si="15"/>
        <v>15238.65</v>
      </c>
    </row>
    <row r="1028" spans="1:14" s="79" customFormat="1" ht="12" x14ac:dyDescent="0.2">
      <c r="A1028" s="89">
        <v>3517</v>
      </c>
      <c r="B1028" s="89">
        <v>3517239231</v>
      </c>
      <c r="C1028" s="90" t="s">
        <v>562</v>
      </c>
      <c r="D1028" s="89">
        <v>239</v>
      </c>
      <c r="E1028" s="90" t="s">
        <v>271</v>
      </c>
      <c r="F1028" s="89">
        <v>231</v>
      </c>
      <c r="G1028" s="90" t="s">
        <v>263</v>
      </c>
      <c r="H1028" s="91">
        <v>9</v>
      </c>
      <c r="I1028" s="92"/>
      <c r="J1028" s="93">
        <v>13575</v>
      </c>
      <c r="K1028" s="94">
        <v>3232</v>
      </c>
      <c r="L1028" s="94">
        <v>0</v>
      </c>
      <c r="M1028" s="94">
        <v>937.65</v>
      </c>
      <c r="N1028" s="95">
        <f t="shared" si="15"/>
        <v>17744.650000000001</v>
      </c>
    </row>
    <row r="1029" spans="1:14" s="79" customFormat="1" ht="12" x14ac:dyDescent="0.2">
      <c r="A1029" s="89">
        <v>3517</v>
      </c>
      <c r="B1029" s="89">
        <v>3517239239</v>
      </c>
      <c r="C1029" s="90" t="s">
        <v>562</v>
      </c>
      <c r="D1029" s="89">
        <v>239</v>
      </c>
      <c r="E1029" s="90" t="s">
        <v>271</v>
      </c>
      <c r="F1029" s="89">
        <v>239</v>
      </c>
      <c r="G1029" s="90" t="s">
        <v>271</v>
      </c>
      <c r="H1029" s="91">
        <v>88.840000000000018</v>
      </c>
      <c r="I1029" s="92"/>
      <c r="J1029" s="93">
        <v>13698</v>
      </c>
      <c r="K1029" s="94">
        <v>5145</v>
      </c>
      <c r="L1029" s="94">
        <v>0</v>
      </c>
      <c r="M1029" s="94">
        <v>937.65</v>
      </c>
      <c r="N1029" s="95">
        <f t="shared" si="15"/>
        <v>19780.650000000001</v>
      </c>
    </row>
    <row r="1030" spans="1:14" s="79" customFormat="1" ht="12" x14ac:dyDescent="0.2">
      <c r="A1030" s="89">
        <v>3517</v>
      </c>
      <c r="B1030" s="89">
        <v>3517239243</v>
      </c>
      <c r="C1030" s="90" t="s">
        <v>562</v>
      </c>
      <c r="D1030" s="89">
        <v>239</v>
      </c>
      <c r="E1030" s="90" t="s">
        <v>271</v>
      </c>
      <c r="F1030" s="89">
        <v>243</v>
      </c>
      <c r="G1030" s="90" t="s">
        <v>275</v>
      </c>
      <c r="H1030" s="91">
        <v>0.14000000000000001</v>
      </c>
      <c r="I1030" s="92"/>
      <c r="J1030" s="93">
        <v>10869</v>
      </c>
      <c r="K1030" s="94">
        <v>2250</v>
      </c>
      <c r="L1030" s="94">
        <v>0</v>
      </c>
      <c r="M1030" s="94">
        <v>937.65</v>
      </c>
      <c r="N1030" s="95">
        <f t="shared" si="15"/>
        <v>14056.65</v>
      </c>
    </row>
    <row r="1031" spans="1:14" s="79" customFormat="1" ht="12" x14ac:dyDescent="0.2">
      <c r="A1031" s="89">
        <v>3517</v>
      </c>
      <c r="B1031" s="89">
        <v>3517239261</v>
      </c>
      <c r="C1031" s="90" t="s">
        <v>562</v>
      </c>
      <c r="D1031" s="89">
        <v>239</v>
      </c>
      <c r="E1031" s="90" t="s">
        <v>271</v>
      </c>
      <c r="F1031" s="89">
        <v>261</v>
      </c>
      <c r="G1031" s="90" t="s">
        <v>293</v>
      </c>
      <c r="H1031" s="91">
        <v>2</v>
      </c>
      <c r="I1031" s="92"/>
      <c r="J1031" s="93">
        <v>10552.056897596538</v>
      </c>
      <c r="K1031" s="94">
        <v>6692</v>
      </c>
      <c r="L1031" s="94">
        <v>0</v>
      </c>
      <c r="M1031" s="94">
        <v>937.65</v>
      </c>
      <c r="N1031" s="95">
        <f t="shared" si="15"/>
        <v>18181.706897596538</v>
      </c>
    </row>
    <row r="1032" spans="1:14" s="79" customFormat="1" ht="12" x14ac:dyDescent="0.2">
      <c r="A1032" s="89">
        <v>3517</v>
      </c>
      <c r="B1032" s="89">
        <v>3517239293</v>
      </c>
      <c r="C1032" s="90" t="s">
        <v>562</v>
      </c>
      <c r="D1032" s="89">
        <v>239</v>
      </c>
      <c r="E1032" s="90" t="s">
        <v>271</v>
      </c>
      <c r="F1032" s="89">
        <v>293</v>
      </c>
      <c r="G1032" s="90" t="s">
        <v>325</v>
      </c>
      <c r="H1032" s="91">
        <v>2.17</v>
      </c>
      <c r="I1032" s="92"/>
      <c r="J1032" s="93">
        <v>14027</v>
      </c>
      <c r="K1032" s="94">
        <v>843</v>
      </c>
      <c r="L1032" s="94">
        <v>0</v>
      </c>
      <c r="M1032" s="94">
        <v>937.65</v>
      </c>
      <c r="N1032" s="95">
        <f t="shared" si="15"/>
        <v>15807.65</v>
      </c>
    </row>
    <row r="1033" spans="1:14" s="79" customFormat="1" ht="12" x14ac:dyDescent="0.2">
      <c r="A1033" s="89">
        <v>3517</v>
      </c>
      <c r="B1033" s="89">
        <v>3517239310</v>
      </c>
      <c r="C1033" s="90" t="s">
        <v>562</v>
      </c>
      <c r="D1033" s="89">
        <v>239</v>
      </c>
      <c r="E1033" s="90" t="s">
        <v>271</v>
      </c>
      <c r="F1033" s="89">
        <v>310</v>
      </c>
      <c r="G1033" s="90" t="s">
        <v>342</v>
      </c>
      <c r="H1033" s="91">
        <v>12.64</v>
      </c>
      <c r="I1033" s="92"/>
      <c r="J1033" s="93">
        <v>14421</v>
      </c>
      <c r="K1033" s="94">
        <v>1492</v>
      </c>
      <c r="L1033" s="94">
        <v>0</v>
      </c>
      <c r="M1033" s="94">
        <v>937.65</v>
      </c>
      <c r="N1033" s="95">
        <f t="shared" si="15"/>
        <v>16850.650000000001</v>
      </c>
    </row>
    <row r="1034" spans="1:14" s="79" customFormat="1" ht="12" x14ac:dyDescent="0.2">
      <c r="A1034" s="89">
        <v>3517</v>
      </c>
      <c r="B1034" s="89">
        <v>3517239336</v>
      </c>
      <c r="C1034" s="90" t="s">
        <v>562</v>
      </c>
      <c r="D1034" s="89">
        <v>239</v>
      </c>
      <c r="E1034" s="90" t="s">
        <v>271</v>
      </c>
      <c r="F1034" s="89">
        <v>336</v>
      </c>
      <c r="G1034" s="90" t="s">
        <v>368</v>
      </c>
      <c r="H1034" s="91">
        <v>1</v>
      </c>
      <c r="I1034" s="92"/>
      <c r="J1034" s="93">
        <v>15606</v>
      </c>
      <c r="K1034" s="94">
        <v>3386</v>
      </c>
      <c r="L1034" s="94">
        <v>0</v>
      </c>
      <c r="M1034" s="94">
        <v>937.65</v>
      </c>
      <c r="N1034" s="95">
        <f t="shared" si="15"/>
        <v>19929.650000000001</v>
      </c>
    </row>
    <row r="1035" spans="1:14" s="79" customFormat="1" ht="12" x14ac:dyDescent="0.2">
      <c r="A1035" s="89">
        <v>3517</v>
      </c>
      <c r="B1035" s="89">
        <v>3517239625</v>
      </c>
      <c r="C1035" s="90" t="s">
        <v>562</v>
      </c>
      <c r="D1035" s="89">
        <v>239</v>
      </c>
      <c r="E1035" s="90" t="s">
        <v>271</v>
      </c>
      <c r="F1035" s="89">
        <v>625</v>
      </c>
      <c r="G1035" s="90" t="s">
        <v>395</v>
      </c>
      <c r="H1035" s="91">
        <v>1</v>
      </c>
      <c r="I1035" s="92"/>
      <c r="J1035" s="93">
        <v>10869</v>
      </c>
      <c r="K1035" s="94">
        <v>1571</v>
      </c>
      <c r="L1035" s="94">
        <v>0</v>
      </c>
      <c r="M1035" s="94">
        <v>937.65</v>
      </c>
      <c r="N1035" s="95">
        <f t="shared" ref="N1035:N1044" si="16">SUM(J1035:M1035)</f>
        <v>13377.65</v>
      </c>
    </row>
    <row r="1036" spans="1:14" s="79" customFormat="1" ht="12" x14ac:dyDescent="0.2">
      <c r="A1036" s="89">
        <v>3517</v>
      </c>
      <c r="B1036" s="89">
        <v>3517239665</v>
      </c>
      <c r="C1036" s="90" t="s">
        <v>562</v>
      </c>
      <c r="D1036" s="89">
        <v>239</v>
      </c>
      <c r="E1036" s="90" t="s">
        <v>271</v>
      </c>
      <c r="F1036" s="89">
        <v>665</v>
      </c>
      <c r="G1036" s="90" t="s">
        <v>405</v>
      </c>
      <c r="H1036" s="91">
        <v>1</v>
      </c>
      <c r="I1036" s="92"/>
      <c r="J1036" s="93">
        <v>10525.424922197219</v>
      </c>
      <c r="K1036" s="94">
        <v>1889</v>
      </c>
      <c r="L1036" s="94">
        <v>0</v>
      </c>
      <c r="M1036" s="94">
        <v>937.65</v>
      </c>
      <c r="N1036" s="95">
        <f t="shared" si="16"/>
        <v>13352.074922197218</v>
      </c>
    </row>
    <row r="1037" spans="1:14" s="79" customFormat="1" ht="12" x14ac:dyDescent="0.2">
      <c r="A1037" s="89">
        <v>3517</v>
      </c>
      <c r="B1037" s="89">
        <v>3517239740</v>
      </c>
      <c r="C1037" s="90" t="s">
        <v>562</v>
      </c>
      <c r="D1037" s="89">
        <v>239</v>
      </c>
      <c r="E1037" s="90" t="s">
        <v>271</v>
      </c>
      <c r="F1037" s="89">
        <v>740</v>
      </c>
      <c r="G1037" s="90" t="s">
        <v>428</v>
      </c>
      <c r="H1037" s="91">
        <v>1</v>
      </c>
      <c r="I1037" s="92"/>
      <c r="J1037" s="93">
        <v>10869</v>
      </c>
      <c r="K1037" s="94">
        <v>4972</v>
      </c>
      <c r="L1037" s="94">
        <v>0</v>
      </c>
      <c r="M1037" s="94">
        <v>937.65</v>
      </c>
      <c r="N1037" s="95">
        <f t="shared" si="16"/>
        <v>16778.650000000001</v>
      </c>
    </row>
    <row r="1038" spans="1:14" s="79" customFormat="1" ht="12" x14ac:dyDescent="0.2">
      <c r="A1038" s="89">
        <v>3517</v>
      </c>
      <c r="B1038" s="89">
        <v>3517239760</v>
      </c>
      <c r="C1038" s="90" t="s">
        <v>562</v>
      </c>
      <c r="D1038" s="89">
        <v>239</v>
      </c>
      <c r="E1038" s="90" t="s">
        <v>271</v>
      </c>
      <c r="F1038" s="89">
        <v>760</v>
      </c>
      <c r="G1038" s="90" t="s">
        <v>433</v>
      </c>
      <c r="H1038" s="91">
        <v>8.93</v>
      </c>
      <c r="I1038" s="92"/>
      <c r="J1038" s="93">
        <v>13500</v>
      </c>
      <c r="K1038" s="94">
        <v>3079</v>
      </c>
      <c r="L1038" s="94">
        <v>0</v>
      </c>
      <c r="M1038" s="94">
        <v>937.65</v>
      </c>
      <c r="N1038" s="95">
        <f t="shared" si="16"/>
        <v>17516.650000000001</v>
      </c>
    </row>
    <row r="1039" spans="1:14" s="79" customFormat="1" ht="12" x14ac:dyDescent="0.2">
      <c r="A1039" s="89">
        <v>3517</v>
      </c>
      <c r="B1039" s="89">
        <v>3517239780</v>
      </c>
      <c r="C1039" s="90" t="s">
        <v>562</v>
      </c>
      <c r="D1039" s="89">
        <v>239</v>
      </c>
      <c r="E1039" s="90" t="s">
        <v>271</v>
      </c>
      <c r="F1039" s="89">
        <v>780</v>
      </c>
      <c r="G1039" s="90" t="s">
        <v>443</v>
      </c>
      <c r="H1039" s="91">
        <v>3</v>
      </c>
      <c r="I1039" s="92"/>
      <c r="J1039" s="93">
        <v>15606</v>
      </c>
      <c r="K1039" s="94">
        <v>2973</v>
      </c>
      <c r="L1039" s="94">
        <v>0</v>
      </c>
      <c r="M1039" s="94">
        <v>937.65</v>
      </c>
      <c r="N1039" s="95">
        <f t="shared" si="16"/>
        <v>19516.650000000001</v>
      </c>
    </row>
    <row r="1040" spans="1:14" s="79" customFormat="1" ht="12" x14ac:dyDescent="0.2">
      <c r="A1040" s="89">
        <v>3518</v>
      </c>
      <c r="B1040" s="89">
        <v>3518149128</v>
      </c>
      <c r="C1040" s="90" t="s">
        <v>563</v>
      </c>
      <c r="D1040" s="89">
        <v>149</v>
      </c>
      <c r="E1040" s="90" t="s">
        <v>181</v>
      </c>
      <c r="F1040" s="89">
        <v>128</v>
      </c>
      <c r="G1040" s="90" t="s">
        <v>160</v>
      </c>
      <c r="H1040" s="91">
        <v>16.169999999999998</v>
      </c>
      <c r="I1040" s="92"/>
      <c r="J1040" s="93">
        <v>15145</v>
      </c>
      <c r="K1040" s="94">
        <v>1081</v>
      </c>
      <c r="L1040" s="94">
        <v>0</v>
      </c>
      <c r="M1040" s="94">
        <v>937.65</v>
      </c>
      <c r="N1040" s="95">
        <f t="shared" si="16"/>
        <v>17163.650000000001</v>
      </c>
    </row>
    <row r="1041" spans="1:16" s="79" customFormat="1" ht="12" x14ac:dyDescent="0.2">
      <c r="A1041" s="89">
        <v>3518</v>
      </c>
      <c r="B1041" s="89">
        <v>3518149149</v>
      </c>
      <c r="C1041" s="90" t="s">
        <v>563</v>
      </c>
      <c r="D1041" s="89">
        <v>149</v>
      </c>
      <c r="E1041" s="90" t="s">
        <v>181</v>
      </c>
      <c r="F1041" s="89">
        <v>149</v>
      </c>
      <c r="G1041" s="90" t="s">
        <v>181</v>
      </c>
      <c r="H1041" s="91">
        <v>125.58000000000011</v>
      </c>
      <c r="I1041" s="92"/>
      <c r="J1041" s="93">
        <v>14224</v>
      </c>
      <c r="K1041" s="94">
        <v>0</v>
      </c>
      <c r="L1041" s="94">
        <v>0</v>
      </c>
      <c r="M1041" s="94">
        <v>937.65</v>
      </c>
      <c r="N1041" s="95">
        <f t="shared" si="16"/>
        <v>15161.65</v>
      </c>
    </row>
    <row r="1042" spans="1:16" s="79" customFormat="1" ht="12" x14ac:dyDescent="0.2">
      <c r="A1042" s="89">
        <v>3518</v>
      </c>
      <c r="B1042" s="89">
        <v>3518149160</v>
      </c>
      <c r="C1042" s="90" t="s">
        <v>563</v>
      </c>
      <c r="D1042" s="89">
        <v>149</v>
      </c>
      <c r="E1042" s="90" t="s">
        <v>181</v>
      </c>
      <c r="F1042" s="89">
        <v>160</v>
      </c>
      <c r="G1042" s="90" t="s">
        <v>192</v>
      </c>
      <c r="H1042" s="91">
        <v>0.57999999999999996</v>
      </c>
      <c r="I1042" s="92"/>
      <c r="J1042" s="93">
        <v>15309</v>
      </c>
      <c r="K1042" s="94">
        <v>37</v>
      </c>
      <c r="L1042" s="94">
        <v>0</v>
      </c>
      <c r="M1042" s="94">
        <v>937.65</v>
      </c>
      <c r="N1042" s="95">
        <f t="shared" si="16"/>
        <v>16283.65</v>
      </c>
    </row>
    <row r="1043" spans="1:16" s="79" customFormat="1" ht="12" x14ac:dyDescent="0.2">
      <c r="A1043" s="89">
        <v>3518</v>
      </c>
      <c r="B1043" s="89">
        <v>3518149165</v>
      </c>
      <c r="C1043" s="90" t="s">
        <v>563</v>
      </c>
      <c r="D1043" s="89">
        <v>149</v>
      </c>
      <c r="E1043" s="90" t="s">
        <v>181</v>
      </c>
      <c r="F1043" s="89">
        <v>165</v>
      </c>
      <c r="G1043" s="90" t="s">
        <v>197</v>
      </c>
      <c r="H1043" s="91">
        <v>0.14000000000000001</v>
      </c>
      <c r="I1043" s="92"/>
      <c r="J1043" s="93">
        <v>12758.148772361686</v>
      </c>
      <c r="K1043" s="94">
        <v>231</v>
      </c>
      <c r="L1043" s="94">
        <v>0</v>
      </c>
      <c r="M1043" s="94">
        <v>937.65</v>
      </c>
      <c r="N1043" s="95">
        <f t="shared" si="16"/>
        <v>13926.798772361686</v>
      </c>
    </row>
    <row r="1044" spans="1:16" s="79" customFormat="1" ht="12" x14ac:dyDescent="0.2">
      <c r="A1044" s="89">
        <v>3518</v>
      </c>
      <c r="B1044" s="89">
        <v>3518149181</v>
      </c>
      <c r="C1044" s="90" t="s">
        <v>563</v>
      </c>
      <c r="D1044" s="89">
        <v>149</v>
      </c>
      <c r="E1044" s="90" t="s">
        <v>181</v>
      </c>
      <c r="F1044" s="89">
        <v>181</v>
      </c>
      <c r="G1044" s="90" t="s">
        <v>213</v>
      </c>
      <c r="H1044" s="91">
        <v>7.54</v>
      </c>
      <c r="I1044" s="92"/>
      <c r="J1044" s="93">
        <v>13315</v>
      </c>
      <c r="K1044" s="94">
        <v>633</v>
      </c>
      <c r="L1044" s="94">
        <v>0</v>
      </c>
      <c r="M1044" s="94">
        <v>937.65</v>
      </c>
      <c r="N1044" s="95">
        <f t="shared" si="16"/>
        <v>14885.65</v>
      </c>
    </row>
    <row r="1045" spans="1:16" s="79" customFormat="1" ht="6.6" customHeight="1" x14ac:dyDescent="0.2">
      <c r="A1045" s="89"/>
      <c r="B1045" s="89"/>
      <c r="C1045" s="90"/>
      <c r="D1045" s="89"/>
      <c r="E1045" s="90"/>
      <c r="F1045" s="89"/>
      <c r="G1045" s="90"/>
      <c r="H1045" s="91"/>
      <c r="I1045" s="92"/>
      <c r="J1045" s="93"/>
      <c r="K1045" s="94"/>
      <c r="L1045" s="94"/>
      <c r="M1045" s="94"/>
      <c r="N1045" s="95"/>
    </row>
    <row r="1046" spans="1:16" s="79" customFormat="1" ht="12" x14ac:dyDescent="0.2">
      <c r="A1046" s="96">
        <v>9999</v>
      </c>
      <c r="B1046" s="97" t="s">
        <v>564</v>
      </c>
      <c r="C1046" s="98"/>
      <c r="D1046" s="98"/>
      <c r="E1046" s="98" t="s">
        <v>565</v>
      </c>
      <c r="F1046" s="98" t="s">
        <v>565</v>
      </c>
      <c r="G1046" s="98" t="s">
        <v>565</v>
      </c>
      <c r="H1046" s="99">
        <f>SUM(H10:H1045)</f>
        <v>44820.250000000036</v>
      </c>
      <c r="I1046" s="92" t="s">
        <v>484</v>
      </c>
      <c r="J1046" s="100">
        <f>SUM(J10:J1044)/COUNTIF(J10:J1044,"&gt;0")</f>
        <v>11657.141012730839</v>
      </c>
      <c r="K1046" s="98">
        <f>SUM(K10:K1044)/COUNTIF(K10:K1044,"&gt;0")</f>
        <v>4005.0503751339766</v>
      </c>
      <c r="L1046" s="98">
        <f>SUM(L10:L1044)/COUNTIF(L10:L1044,"&gt;0")</f>
        <v>476.7377849960688</v>
      </c>
      <c r="M1046" s="98">
        <f>SUM(M10:M1044)/COUNTIF(M10:M1044,"&gt;0")</f>
        <v>937.65000000001589</v>
      </c>
      <c r="N1046" s="101">
        <f>SUM(N10:N1044)/COUNTIF(N10:N1044,"&gt;0")</f>
        <v>16211.589398228563</v>
      </c>
    </row>
    <row r="1048" spans="1:16" ht="12" x14ac:dyDescent="0.2">
      <c r="A1048" s="102" t="s">
        <v>475</v>
      </c>
      <c r="B1048" s="102">
        <v>1</v>
      </c>
      <c r="C1048" s="102">
        <v>2</v>
      </c>
      <c r="D1048" s="102">
        <v>3</v>
      </c>
      <c r="E1048" s="102">
        <v>4</v>
      </c>
      <c r="F1048" s="102">
        <v>5</v>
      </c>
      <c r="G1048" s="102">
        <v>6</v>
      </c>
      <c r="H1048" s="102">
        <v>7</v>
      </c>
      <c r="I1048" s="102">
        <v>8</v>
      </c>
      <c r="J1048" s="102">
        <v>9</v>
      </c>
      <c r="K1048" s="102">
        <v>10</v>
      </c>
      <c r="L1048" s="102">
        <v>11</v>
      </c>
      <c r="M1048" s="102">
        <v>12</v>
      </c>
      <c r="N1048" s="102">
        <v>13</v>
      </c>
      <c r="O1048" s="102">
        <v>14</v>
      </c>
      <c r="P1048" s="102">
        <v>15</v>
      </c>
    </row>
  </sheetData>
  <autoFilter ref="A9:N1044" xr:uid="{F19B26C4-02DB-454A-9C5A-D44E09695DFE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8AACB-7410-4286-9977-D3EDFD36EEC5}">
  <dimension ref="A1:AH950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RowHeight="12" x14ac:dyDescent="0.2"/>
  <cols>
    <col min="1" max="1" width="6.33203125" customWidth="1"/>
    <col min="2" max="2" width="13.1640625" customWidth="1"/>
    <col min="3" max="3" width="30.83203125" customWidth="1"/>
    <col min="4" max="4" width="7.1640625" customWidth="1"/>
    <col min="5" max="5" width="15.6640625" customWidth="1"/>
    <col min="6" max="6" width="6.33203125" customWidth="1"/>
    <col min="7" max="7" width="21.5" customWidth="1"/>
    <col min="8" max="8" width="1.1640625" customWidth="1"/>
    <col min="9" max="13" width="11.83203125" customWidth="1"/>
    <col min="14" max="14" width="0.83203125" customWidth="1"/>
    <col min="15" max="15" width="10.5" customWidth="1"/>
    <col min="16" max="16" width="15" customWidth="1"/>
    <col min="17" max="17" width="12.6640625" customWidth="1"/>
    <col min="18" max="18" width="12.1640625" customWidth="1"/>
    <col min="19" max="19" width="12.6640625" customWidth="1"/>
    <col min="20" max="20" width="16" customWidth="1"/>
    <col min="21" max="21" width="0.83203125" customWidth="1"/>
    <col min="22" max="23" width="10.6640625" customWidth="1"/>
    <col min="24" max="24" width="10.1640625" customWidth="1"/>
    <col min="25" max="25" width="12.6640625" customWidth="1"/>
    <col min="26" max="26" width="13.83203125" customWidth="1"/>
    <col min="27" max="27" width="0.83203125" customWidth="1"/>
    <col min="28" max="32" width="11.83203125" customWidth="1"/>
  </cols>
  <sheetData>
    <row r="1" spans="1:34" ht="20.25" x14ac:dyDescent="0.2">
      <c r="A1" s="104" t="s">
        <v>566</v>
      </c>
    </row>
    <row r="2" spans="1:34" ht="18" x14ac:dyDescent="0.2">
      <c r="A2" s="105" t="s">
        <v>567</v>
      </c>
    </row>
    <row r="3" spans="1:34" s="185" customFormat="1" ht="19.899999999999999" customHeight="1" x14ac:dyDescent="0.2">
      <c r="A3" s="188" t="s">
        <v>611</v>
      </c>
    </row>
    <row r="4" spans="1:34" hidden="1" x14ac:dyDescent="0.2"/>
    <row r="5" spans="1:34" hidden="1" x14ac:dyDescent="0.2"/>
    <row r="6" spans="1:34" s="183" customFormat="1" ht="9" x14ac:dyDescent="0.2">
      <c r="A6" s="183" t="s">
        <v>475</v>
      </c>
      <c r="B6" s="183">
        <v>1</v>
      </c>
      <c r="C6" s="183">
        <v>2</v>
      </c>
      <c r="D6" s="183">
        <v>3</v>
      </c>
      <c r="E6" s="183">
        <v>4</v>
      </c>
      <c r="F6" s="183">
        <v>5</v>
      </c>
      <c r="G6" s="183">
        <v>6</v>
      </c>
      <c r="H6" s="183">
        <v>7</v>
      </c>
      <c r="I6" s="183">
        <v>8</v>
      </c>
      <c r="J6" s="183">
        <v>9</v>
      </c>
      <c r="K6" s="183">
        <v>10</v>
      </c>
      <c r="L6" s="183">
        <v>11</v>
      </c>
      <c r="M6" s="183">
        <v>12</v>
      </c>
      <c r="N6" s="183">
        <v>13</v>
      </c>
      <c r="O6" s="183">
        <v>14</v>
      </c>
      <c r="P6" s="183">
        <v>15</v>
      </c>
      <c r="Q6" s="183">
        <v>16</v>
      </c>
      <c r="R6" s="183">
        <v>17</v>
      </c>
      <c r="S6" s="183">
        <v>18</v>
      </c>
      <c r="T6" s="183">
        <v>19</v>
      </c>
      <c r="U6" s="183">
        <v>20</v>
      </c>
      <c r="V6" s="183">
        <v>21</v>
      </c>
      <c r="W6" s="183">
        <v>22</v>
      </c>
      <c r="X6" s="183">
        <v>23</v>
      </c>
      <c r="Y6" s="183">
        <v>24</v>
      </c>
      <c r="Z6" s="183">
        <v>25</v>
      </c>
      <c r="AA6" s="183">
        <v>26</v>
      </c>
      <c r="AB6" s="183">
        <v>27</v>
      </c>
      <c r="AC6" s="183">
        <v>28</v>
      </c>
      <c r="AD6" s="183">
        <v>29</v>
      </c>
      <c r="AE6" s="183">
        <v>30</v>
      </c>
      <c r="AF6" s="183">
        <v>31</v>
      </c>
      <c r="AG6" s="183">
        <v>32</v>
      </c>
      <c r="AH6" s="183">
        <v>33</v>
      </c>
    </row>
    <row r="7" spans="1:34" ht="12.75" thickBot="1" x14ac:dyDescent="0.25">
      <c r="A7" s="106" t="s">
        <v>568</v>
      </c>
      <c r="B7" s="107"/>
      <c r="C7" s="108"/>
      <c r="D7" s="107"/>
      <c r="E7" s="107"/>
      <c r="F7" s="107"/>
      <c r="G7" s="108"/>
      <c r="H7" s="79"/>
      <c r="I7" s="107" t="s">
        <v>569</v>
      </c>
      <c r="J7" s="107"/>
      <c r="K7" s="107"/>
      <c r="L7" s="107"/>
      <c r="M7" s="107" t="s">
        <v>484</v>
      </c>
      <c r="N7" s="109"/>
      <c r="O7" s="106" t="s">
        <v>570</v>
      </c>
      <c r="P7" s="107"/>
      <c r="Q7" s="107"/>
      <c r="R7" s="107"/>
      <c r="S7" s="107"/>
      <c r="T7" s="107"/>
      <c r="U7" s="109"/>
      <c r="V7" s="106" t="s">
        <v>571</v>
      </c>
      <c r="W7" s="106"/>
      <c r="X7" s="107"/>
      <c r="Y7" s="107"/>
      <c r="Z7" s="107"/>
      <c r="AA7" s="109"/>
      <c r="AB7" s="106" t="s">
        <v>572</v>
      </c>
      <c r="AC7" s="106"/>
      <c r="AD7" s="106"/>
      <c r="AE7" s="106"/>
      <c r="AF7" s="106"/>
    </row>
    <row r="8" spans="1:34" ht="48" x14ac:dyDescent="0.2">
      <c r="A8" s="111" t="s">
        <v>476</v>
      </c>
      <c r="B8" s="112" t="s">
        <v>573</v>
      </c>
      <c r="C8" s="113" t="s">
        <v>478</v>
      </c>
      <c r="D8" s="112" t="s">
        <v>479</v>
      </c>
      <c r="E8" s="112" t="s">
        <v>480</v>
      </c>
      <c r="F8" s="112" t="s">
        <v>481</v>
      </c>
      <c r="G8" s="114" t="s">
        <v>482</v>
      </c>
      <c r="H8" s="115"/>
      <c r="I8" s="111" t="s">
        <v>574</v>
      </c>
      <c r="J8" s="112" t="s">
        <v>575</v>
      </c>
      <c r="K8" s="112" t="s">
        <v>487</v>
      </c>
      <c r="L8" s="112" t="s">
        <v>576</v>
      </c>
      <c r="M8" s="112" t="s">
        <v>489</v>
      </c>
      <c r="N8" s="115"/>
      <c r="O8" s="116" t="s">
        <v>483</v>
      </c>
      <c r="P8" s="116" t="s">
        <v>577</v>
      </c>
      <c r="Q8" s="116" t="s">
        <v>578</v>
      </c>
      <c r="R8" s="116" t="s">
        <v>579</v>
      </c>
      <c r="S8" s="116" t="s">
        <v>580</v>
      </c>
      <c r="T8" s="117" t="s">
        <v>581</v>
      </c>
      <c r="U8" s="118"/>
      <c r="V8" s="116" t="s">
        <v>582</v>
      </c>
      <c r="W8" s="116" t="s">
        <v>583</v>
      </c>
      <c r="X8" s="116" t="s">
        <v>584</v>
      </c>
      <c r="Y8" s="116" t="s">
        <v>585</v>
      </c>
      <c r="Z8" s="117" t="s">
        <v>586</v>
      </c>
      <c r="AA8" s="118"/>
      <c r="AB8" s="116" t="s">
        <v>587</v>
      </c>
      <c r="AC8" s="116" t="s">
        <v>588</v>
      </c>
      <c r="AD8" s="116" t="s">
        <v>589</v>
      </c>
      <c r="AE8" s="116" t="s">
        <v>590</v>
      </c>
      <c r="AF8" s="117" t="s">
        <v>591</v>
      </c>
    </row>
    <row r="9" spans="1:34" ht="10.9" customHeight="1" thickBot="1" x14ac:dyDescent="0.25">
      <c r="A9" s="120" t="s">
        <v>476</v>
      </c>
      <c r="B9" s="121" t="s">
        <v>573</v>
      </c>
      <c r="C9" s="121" t="s">
        <v>478</v>
      </c>
      <c r="D9" s="121" t="s">
        <v>479</v>
      </c>
      <c r="E9" s="121" t="s">
        <v>480</v>
      </c>
      <c r="F9" s="121" t="s">
        <v>481</v>
      </c>
      <c r="G9" s="122" t="s">
        <v>482</v>
      </c>
      <c r="H9" s="115"/>
      <c r="I9" s="120" t="s">
        <v>592</v>
      </c>
      <c r="J9" s="121" t="s">
        <v>486</v>
      </c>
      <c r="K9" s="121" t="s">
        <v>487</v>
      </c>
      <c r="L9" s="121" t="s">
        <v>488</v>
      </c>
      <c r="M9" s="121" t="s">
        <v>489</v>
      </c>
      <c r="N9" s="115"/>
      <c r="O9" s="123" t="s">
        <v>593</v>
      </c>
      <c r="P9" s="123"/>
      <c r="Q9" s="123" t="s">
        <v>579</v>
      </c>
      <c r="R9" s="123" t="s">
        <v>594</v>
      </c>
      <c r="S9" s="123" t="s">
        <v>595</v>
      </c>
      <c r="T9" s="124" t="s">
        <v>596</v>
      </c>
      <c r="U9" s="118"/>
      <c r="V9" s="123" t="s">
        <v>582</v>
      </c>
      <c r="W9" s="123"/>
      <c r="X9" s="123" t="s">
        <v>597</v>
      </c>
      <c r="Y9" s="123" t="s">
        <v>598</v>
      </c>
      <c r="Z9" s="124" t="s">
        <v>599</v>
      </c>
      <c r="AA9" s="118"/>
      <c r="AB9" s="123" t="s">
        <v>593</v>
      </c>
      <c r="AC9" s="123" t="s">
        <v>593</v>
      </c>
      <c r="AD9" s="123"/>
      <c r="AE9" s="123"/>
      <c r="AF9" s="123" t="s">
        <v>596</v>
      </c>
    </row>
    <row r="10" spans="1:34" x14ac:dyDescent="0.2">
      <c r="A10" s="125">
        <v>409</v>
      </c>
      <c r="B10" s="126">
        <v>409201201</v>
      </c>
      <c r="C10" s="127" t="s">
        <v>490</v>
      </c>
      <c r="D10" s="128">
        <v>201</v>
      </c>
      <c r="E10" s="127" t="s">
        <v>233</v>
      </c>
      <c r="F10" s="128">
        <v>201</v>
      </c>
      <c r="G10" s="129" t="s">
        <v>233</v>
      </c>
      <c r="H10" s="130"/>
      <c r="I10" s="131">
        <v>13155</v>
      </c>
      <c r="J10" s="131">
        <v>0</v>
      </c>
      <c r="K10" s="131">
        <v>0</v>
      </c>
      <c r="L10" s="131">
        <v>937.65</v>
      </c>
      <c r="M10" s="131">
        <v>14092.65</v>
      </c>
      <c r="N10" s="130"/>
      <c r="O10" s="132">
        <v>800</v>
      </c>
      <c r="P10" s="133">
        <v>10524000</v>
      </c>
      <c r="Q10" s="133">
        <v>0</v>
      </c>
      <c r="R10" s="133">
        <v>0</v>
      </c>
      <c r="S10" s="133">
        <v>750122</v>
      </c>
      <c r="T10" s="134">
        <v>11274122</v>
      </c>
      <c r="U10" s="135"/>
      <c r="V10" s="136">
        <v>0</v>
      </c>
      <c r="W10" s="136">
        <v>0</v>
      </c>
      <c r="X10" s="133">
        <v>0.18</v>
      </c>
      <c r="Y10" s="133">
        <v>8.5571996816272561E-2</v>
      </c>
      <c r="Z10" s="134">
        <v>0</v>
      </c>
      <c r="AA10" s="137"/>
      <c r="AB10" s="136">
        <v>0</v>
      </c>
      <c r="AC10" s="136">
        <v>0</v>
      </c>
      <c r="AD10" s="133">
        <v>0</v>
      </c>
      <c r="AE10" s="133">
        <v>0</v>
      </c>
      <c r="AF10" s="134">
        <v>0</v>
      </c>
    </row>
    <row r="11" spans="1:34" x14ac:dyDescent="0.2">
      <c r="A11" s="138">
        <v>410</v>
      </c>
      <c r="B11" s="139">
        <v>410035031</v>
      </c>
      <c r="C11" s="140" t="s">
        <v>491</v>
      </c>
      <c r="D11" s="141">
        <v>35</v>
      </c>
      <c r="E11" s="140" t="s">
        <v>67</v>
      </c>
      <c r="F11" s="141">
        <v>31</v>
      </c>
      <c r="G11" s="142" t="s">
        <v>63</v>
      </c>
      <c r="H11" s="130"/>
      <c r="I11" s="131">
        <v>11519</v>
      </c>
      <c r="J11" s="131">
        <v>5419</v>
      </c>
      <c r="K11" s="131">
        <v>0</v>
      </c>
      <c r="L11" s="131">
        <v>937.65</v>
      </c>
      <c r="M11" s="131">
        <v>17875.650000000001</v>
      </c>
      <c r="N11" s="130"/>
      <c r="O11" s="132">
        <v>1</v>
      </c>
      <c r="P11" s="133">
        <v>16938</v>
      </c>
      <c r="Q11" s="133">
        <v>0</v>
      </c>
      <c r="R11" s="133">
        <v>0</v>
      </c>
      <c r="S11" s="133">
        <v>938</v>
      </c>
      <c r="T11" s="134">
        <v>17876</v>
      </c>
      <c r="U11" s="135"/>
      <c r="V11" s="136">
        <v>0</v>
      </c>
      <c r="W11" s="136">
        <v>0</v>
      </c>
      <c r="X11" s="133">
        <v>0.09</v>
      </c>
      <c r="Y11" s="133">
        <v>2.0376396811597829E-2</v>
      </c>
      <c r="Z11" s="134">
        <v>0</v>
      </c>
      <c r="AA11" s="137"/>
      <c r="AB11" s="136">
        <v>0</v>
      </c>
      <c r="AC11" s="136">
        <v>0</v>
      </c>
      <c r="AD11" s="133">
        <v>0</v>
      </c>
      <c r="AE11" s="133">
        <v>0</v>
      </c>
      <c r="AF11" s="134">
        <v>0</v>
      </c>
    </row>
    <row r="12" spans="1:34" x14ac:dyDescent="0.2">
      <c r="A12" s="138">
        <v>410</v>
      </c>
      <c r="B12" s="139">
        <v>410035035</v>
      </c>
      <c r="C12" s="140" t="s">
        <v>491</v>
      </c>
      <c r="D12" s="141">
        <v>35</v>
      </c>
      <c r="E12" s="140" t="s">
        <v>67</v>
      </c>
      <c r="F12" s="141">
        <v>35</v>
      </c>
      <c r="G12" s="142" t="s">
        <v>67</v>
      </c>
      <c r="H12" s="130"/>
      <c r="I12" s="131">
        <v>13437</v>
      </c>
      <c r="J12" s="131">
        <v>4581</v>
      </c>
      <c r="K12" s="131">
        <v>0</v>
      </c>
      <c r="L12" s="131">
        <v>937.65</v>
      </c>
      <c r="M12" s="131">
        <v>18955.650000000001</v>
      </c>
      <c r="N12" s="130"/>
      <c r="O12" s="132">
        <v>674</v>
      </c>
      <c r="P12" s="133">
        <v>12144132</v>
      </c>
      <c r="Q12" s="133">
        <v>0</v>
      </c>
      <c r="R12" s="133">
        <v>0</v>
      </c>
      <c r="S12" s="133">
        <v>631976</v>
      </c>
      <c r="T12" s="134">
        <v>12776108</v>
      </c>
      <c r="U12" s="135"/>
      <c r="V12" s="136">
        <v>0</v>
      </c>
      <c r="W12" s="136">
        <v>0</v>
      </c>
      <c r="X12" s="133">
        <v>0.18</v>
      </c>
      <c r="Y12" s="133">
        <v>0.16308478746425836</v>
      </c>
      <c r="Z12" s="134">
        <v>0</v>
      </c>
      <c r="AA12" s="137"/>
      <c r="AB12" s="136">
        <v>0</v>
      </c>
      <c r="AC12" s="136">
        <v>0</v>
      </c>
      <c r="AD12" s="133">
        <v>0</v>
      </c>
      <c r="AE12" s="133">
        <v>0</v>
      </c>
      <c r="AF12" s="134">
        <v>0</v>
      </c>
    </row>
    <row r="13" spans="1:34" x14ac:dyDescent="0.2">
      <c r="A13" s="138">
        <v>410</v>
      </c>
      <c r="B13" s="139">
        <v>410035057</v>
      </c>
      <c r="C13" s="140" t="s">
        <v>491</v>
      </c>
      <c r="D13" s="141">
        <v>35</v>
      </c>
      <c r="E13" s="140" t="s">
        <v>67</v>
      </c>
      <c r="F13" s="141">
        <v>57</v>
      </c>
      <c r="G13" s="142" t="s">
        <v>89</v>
      </c>
      <c r="H13" s="130"/>
      <c r="I13" s="131">
        <v>14056</v>
      </c>
      <c r="J13" s="131">
        <v>376</v>
      </c>
      <c r="K13" s="131">
        <v>0</v>
      </c>
      <c r="L13" s="131">
        <v>937.65</v>
      </c>
      <c r="M13" s="131">
        <v>15369.65</v>
      </c>
      <c r="N13" s="130"/>
      <c r="O13" s="132">
        <v>407</v>
      </c>
      <c r="P13" s="133">
        <v>5873824</v>
      </c>
      <c r="Q13" s="133">
        <v>0</v>
      </c>
      <c r="R13" s="133">
        <v>0</v>
      </c>
      <c r="S13" s="133">
        <v>381625</v>
      </c>
      <c r="T13" s="134">
        <v>6255449</v>
      </c>
      <c r="U13" s="135"/>
      <c r="V13" s="136">
        <v>0</v>
      </c>
      <c r="W13" s="136">
        <v>0</v>
      </c>
      <c r="X13" s="133">
        <v>0.18</v>
      </c>
      <c r="Y13" s="133">
        <v>0.13477016134300771</v>
      </c>
      <c r="Z13" s="134">
        <v>0</v>
      </c>
      <c r="AA13" s="137"/>
      <c r="AB13" s="136">
        <v>0</v>
      </c>
      <c r="AC13" s="136">
        <v>0</v>
      </c>
      <c r="AD13" s="133">
        <v>0</v>
      </c>
      <c r="AE13" s="133">
        <v>0</v>
      </c>
      <c r="AF13" s="134">
        <v>0</v>
      </c>
    </row>
    <row r="14" spans="1:34" x14ac:dyDescent="0.2">
      <c r="A14" s="138">
        <v>410</v>
      </c>
      <c r="B14" s="139">
        <v>410035093</v>
      </c>
      <c r="C14" s="140" t="s">
        <v>491</v>
      </c>
      <c r="D14" s="141">
        <v>35</v>
      </c>
      <c r="E14" s="140" t="s">
        <v>67</v>
      </c>
      <c r="F14" s="141">
        <v>93</v>
      </c>
      <c r="G14" s="142" t="s">
        <v>125</v>
      </c>
      <c r="H14" s="130"/>
      <c r="I14" s="131">
        <v>14616</v>
      </c>
      <c r="J14" s="131">
        <v>499</v>
      </c>
      <c r="K14" s="131">
        <v>0</v>
      </c>
      <c r="L14" s="131">
        <v>937.65</v>
      </c>
      <c r="M14" s="131">
        <v>16052.65</v>
      </c>
      <c r="N14" s="130"/>
      <c r="O14" s="132">
        <v>5</v>
      </c>
      <c r="P14" s="133">
        <v>75575</v>
      </c>
      <c r="Q14" s="133">
        <v>0</v>
      </c>
      <c r="R14" s="133">
        <v>0</v>
      </c>
      <c r="S14" s="133">
        <v>4689</v>
      </c>
      <c r="T14" s="134">
        <v>80264</v>
      </c>
      <c r="U14" s="135"/>
      <c r="V14" s="136">
        <v>0</v>
      </c>
      <c r="W14" s="136">
        <v>0</v>
      </c>
      <c r="X14" s="133">
        <v>0.18</v>
      </c>
      <c r="Y14" s="133">
        <v>7.4462659539690237E-2</v>
      </c>
      <c r="Z14" s="134">
        <v>0</v>
      </c>
      <c r="AA14" s="137"/>
      <c r="AB14" s="136">
        <v>0</v>
      </c>
      <c r="AC14" s="136">
        <v>0</v>
      </c>
      <c r="AD14" s="133">
        <v>0</v>
      </c>
      <c r="AE14" s="133">
        <v>0</v>
      </c>
      <c r="AF14" s="134">
        <v>0</v>
      </c>
    </row>
    <row r="15" spans="1:34" x14ac:dyDescent="0.2">
      <c r="A15" s="138">
        <v>410</v>
      </c>
      <c r="B15" s="139">
        <v>410035149</v>
      </c>
      <c r="C15" s="184" t="s">
        <v>491</v>
      </c>
      <c r="D15" s="141">
        <v>35</v>
      </c>
      <c r="E15" s="140" t="s">
        <v>67</v>
      </c>
      <c r="F15" s="141">
        <v>149</v>
      </c>
      <c r="G15" s="142" t="s">
        <v>181</v>
      </c>
      <c r="H15" s="130"/>
      <c r="I15" s="131">
        <v>14237.416310275265</v>
      </c>
      <c r="J15" s="131">
        <v>0</v>
      </c>
      <c r="K15" s="131">
        <v>0</v>
      </c>
      <c r="L15" s="131">
        <v>937.65</v>
      </c>
      <c r="M15" s="131">
        <v>15175.066310275264</v>
      </c>
      <c r="N15" s="130"/>
      <c r="O15" s="132">
        <v>1</v>
      </c>
      <c r="P15" s="133">
        <v>14237</v>
      </c>
      <c r="Q15" s="133">
        <v>0</v>
      </c>
      <c r="R15" s="133">
        <v>0</v>
      </c>
      <c r="S15" s="133">
        <v>938</v>
      </c>
      <c r="T15" s="134">
        <v>15175</v>
      </c>
      <c r="U15" s="135"/>
      <c r="V15" s="136">
        <v>0</v>
      </c>
      <c r="W15" s="136">
        <v>0</v>
      </c>
      <c r="X15" s="133">
        <v>0.18</v>
      </c>
      <c r="Y15" s="133">
        <v>0.11880546437681293</v>
      </c>
      <c r="Z15" s="134">
        <v>0</v>
      </c>
      <c r="AA15" s="137"/>
      <c r="AB15" s="136">
        <v>0</v>
      </c>
      <c r="AC15" s="136">
        <v>0</v>
      </c>
      <c r="AD15" s="133">
        <v>0</v>
      </c>
      <c r="AE15" s="133">
        <v>0</v>
      </c>
      <c r="AF15" s="134">
        <v>0</v>
      </c>
    </row>
    <row r="16" spans="1:34" x14ac:dyDescent="0.2">
      <c r="A16" s="138">
        <v>410</v>
      </c>
      <c r="B16" s="139">
        <v>410035163</v>
      </c>
      <c r="C16" s="140" t="s">
        <v>491</v>
      </c>
      <c r="D16" s="141">
        <v>35</v>
      </c>
      <c r="E16" s="140" t="s">
        <v>67</v>
      </c>
      <c r="F16" s="141">
        <v>163</v>
      </c>
      <c r="G16" s="142" t="s">
        <v>195</v>
      </c>
      <c r="H16" s="130"/>
      <c r="I16" s="131">
        <v>13729</v>
      </c>
      <c r="J16" s="131">
        <v>0</v>
      </c>
      <c r="K16" s="131">
        <v>0</v>
      </c>
      <c r="L16" s="131">
        <v>937.65</v>
      </c>
      <c r="M16" s="131">
        <v>14666.65</v>
      </c>
      <c r="N16" s="130"/>
      <c r="O16" s="132">
        <v>14</v>
      </c>
      <c r="P16" s="133">
        <v>192206</v>
      </c>
      <c r="Q16" s="133">
        <v>0</v>
      </c>
      <c r="R16" s="133">
        <v>0</v>
      </c>
      <c r="S16" s="133">
        <v>13128</v>
      </c>
      <c r="T16" s="134">
        <v>205334</v>
      </c>
      <c r="U16" s="135"/>
      <c r="V16" s="136">
        <v>0</v>
      </c>
      <c r="W16" s="136">
        <v>0</v>
      </c>
      <c r="X16" s="133">
        <v>0.18</v>
      </c>
      <c r="Y16" s="133">
        <v>9.2255483334996877E-2</v>
      </c>
      <c r="Z16" s="134">
        <v>0</v>
      </c>
      <c r="AA16" s="137"/>
      <c r="AB16" s="136">
        <v>0</v>
      </c>
      <c r="AC16" s="136">
        <v>0</v>
      </c>
      <c r="AD16" s="133">
        <v>0</v>
      </c>
      <c r="AE16" s="133">
        <v>0</v>
      </c>
      <c r="AF16" s="134">
        <v>0</v>
      </c>
    </row>
    <row r="17" spans="1:32" x14ac:dyDescent="0.2">
      <c r="A17" s="138">
        <v>410</v>
      </c>
      <c r="B17" s="139">
        <v>410035165</v>
      </c>
      <c r="C17" s="140" t="s">
        <v>491</v>
      </c>
      <c r="D17" s="141">
        <v>35</v>
      </c>
      <c r="E17" s="140" t="s">
        <v>67</v>
      </c>
      <c r="F17" s="141">
        <v>165</v>
      </c>
      <c r="G17" s="142" t="s">
        <v>197</v>
      </c>
      <c r="H17" s="130"/>
      <c r="I17" s="131">
        <v>12265</v>
      </c>
      <c r="J17" s="131">
        <v>223</v>
      </c>
      <c r="K17" s="131">
        <v>0</v>
      </c>
      <c r="L17" s="131">
        <v>937.65</v>
      </c>
      <c r="M17" s="131">
        <v>13425.65</v>
      </c>
      <c r="N17" s="130"/>
      <c r="O17" s="132">
        <v>4</v>
      </c>
      <c r="P17" s="133">
        <v>49952</v>
      </c>
      <c r="Q17" s="133">
        <v>0</v>
      </c>
      <c r="R17" s="133">
        <v>0</v>
      </c>
      <c r="S17" s="133">
        <v>3752</v>
      </c>
      <c r="T17" s="134">
        <v>53704</v>
      </c>
      <c r="U17" s="135"/>
      <c r="V17" s="136">
        <v>0</v>
      </c>
      <c r="W17" s="136">
        <v>0</v>
      </c>
      <c r="X17" s="133">
        <v>9.8299999999999998E-2</v>
      </c>
      <c r="Y17" s="133">
        <v>9.5435200850881502E-2</v>
      </c>
      <c r="Z17" s="134">
        <v>0</v>
      </c>
      <c r="AA17" s="137"/>
      <c r="AB17" s="136">
        <v>0</v>
      </c>
      <c r="AC17" s="136">
        <v>0</v>
      </c>
      <c r="AD17" s="133">
        <v>0</v>
      </c>
      <c r="AE17" s="133">
        <v>0</v>
      </c>
      <c r="AF17" s="134">
        <v>0</v>
      </c>
    </row>
    <row r="18" spans="1:32" x14ac:dyDescent="0.2">
      <c r="A18" s="138">
        <v>410</v>
      </c>
      <c r="B18" s="139">
        <v>410035217</v>
      </c>
      <c r="C18" s="140" t="s">
        <v>491</v>
      </c>
      <c r="D18" s="141">
        <v>35</v>
      </c>
      <c r="E18" s="140" t="s">
        <v>67</v>
      </c>
      <c r="F18" s="141">
        <v>217</v>
      </c>
      <c r="G18" s="142" t="s">
        <v>249</v>
      </c>
      <c r="H18" s="130"/>
      <c r="I18" s="131">
        <v>11519</v>
      </c>
      <c r="J18" s="131">
        <v>5682</v>
      </c>
      <c r="K18" s="131">
        <v>0</v>
      </c>
      <c r="L18" s="131">
        <v>937.65</v>
      </c>
      <c r="M18" s="131">
        <v>18138.650000000001</v>
      </c>
      <c r="N18" s="130"/>
      <c r="O18" s="132">
        <v>1</v>
      </c>
      <c r="P18" s="133">
        <v>17201</v>
      </c>
      <c r="Q18" s="133">
        <v>0</v>
      </c>
      <c r="R18" s="133">
        <v>0</v>
      </c>
      <c r="S18" s="133">
        <v>938</v>
      </c>
      <c r="T18" s="134">
        <v>18139</v>
      </c>
      <c r="U18" s="135"/>
      <c r="V18" s="136">
        <v>0</v>
      </c>
      <c r="W18" s="136">
        <v>0</v>
      </c>
      <c r="X18" s="133">
        <v>0.09</v>
      </c>
      <c r="Y18" s="133">
        <v>8.7045389560870632E-4</v>
      </c>
      <c r="Z18" s="134">
        <v>0</v>
      </c>
      <c r="AA18" s="137"/>
      <c r="AB18" s="136">
        <v>0</v>
      </c>
      <c r="AC18" s="136">
        <v>0</v>
      </c>
      <c r="AD18" s="133">
        <v>0</v>
      </c>
      <c r="AE18" s="133">
        <v>0</v>
      </c>
      <c r="AF18" s="134">
        <v>0</v>
      </c>
    </row>
    <row r="19" spans="1:32" x14ac:dyDescent="0.2">
      <c r="A19" s="138">
        <v>410</v>
      </c>
      <c r="B19" s="139">
        <v>410035248</v>
      </c>
      <c r="C19" s="140" t="s">
        <v>491</v>
      </c>
      <c r="D19" s="141">
        <v>35</v>
      </c>
      <c r="E19" s="140" t="s">
        <v>67</v>
      </c>
      <c r="F19" s="141">
        <v>248</v>
      </c>
      <c r="G19" s="142" t="s">
        <v>280</v>
      </c>
      <c r="H19" s="130"/>
      <c r="I19" s="131">
        <v>13958</v>
      </c>
      <c r="J19" s="131">
        <v>801</v>
      </c>
      <c r="K19" s="131">
        <v>0</v>
      </c>
      <c r="L19" s="131">
        <v>937.65</v>
      </c>
      <c r="M19" s="131">
        <v>15696.65</v>
      </c>
      <c r="N19" s="130"/>
      <c r="O19" s="132">
        <v>51</v>
      </c>
      <c r="P19" s="133">
        <v>752709</v>
      </c>
      <c r="Q19" s="133">
        <v>0</v>
      </c>
      <c r="R19" s="133">
        <v>0</v>
      </c>
      <c r="S19" s="133">
        <v>47822</v>
      </c>
      <c r="T19" s="134">
        <v>800531</v>
      </c>
      <c r="U19" s="135"/>
      <c r="V19" s="136">
        <v>0</v>
      </c>
      <c r="W19" s="136">
        <v>0</v>
      </c>
      <c r="X19" s="133">
        <v>0.09</v>
      </c>
      <c r="Y19" s="133">
        <v>5.5837497907575279E-2</v>
      </c>
      <c r="Z19" s="134">
        <v>0</v>
      </c>
      <c r="AA19" s="137"/>
      <c r="AB19" s="136">
        <v>0</v>
      </c>
      <c r="AC19" s="136">
        <v>0</v>
      </c>
      <c r="AD19" s="133">
        <v>0</v>
      </c>
      <c r="AE19" s="133">
        <v>0</v>
      </c>
      <c r="AF19" s="134">
        <v>0</v>
      </c>
    </row>
    <row r="20" spans="1:32" x14ac:dyDescent="0.2">
      <c r="A20" s="138">
        <v>410</v>
      </c>
      <c r="B20" s="139">
        <v>410035262</v>
      </c>
      <c r="C20" s="140" t="s">
        <v>491</v>
      </c>
      <c r="D20" s="141">
        <v>35</v>
      </c>
      <c r="E20" s="140" t="s">
        <v>67</v>
      </c>
      <c r="F20" s="141">
        <v>262</v>
      </c>
      <c r="G20" s="142" t="s">
        <v>294</v>
      </c>
      <c r="H20" s="130"/>
      <c r="I20" s="131">
        <v>14021</v>
      </c>
      <c r="J20" s="131">
        <v>5196</v>
      </c>
      <c r="K20" s="131">
        <v>0</v>
      </c>
      <c r="L20" s="131">
        <v>937.65</v>
      </c>
      <c r="M20" s="131">
        <v>20154.650000000001</v>
      </c>
      <c r="N20" s="130"/>
      <c r="O20" s="132">
        <v>4</v>
      </c>
      <c r="P20" s="133">
        <v>76868</v>
      </c>
      <c r="Q20" s="133">
        <v>0</v>
      </c>
      <c r="R20" s="133">
        <v>0</v>
      </c>
      <c r="S20" s="133">
        <v>3751</v>
      </c>
      <c r="T20" s="134">
        <v>80619</v>
      </c>
      <c r="U20" s="135"/>
      <c r="V20" s="136">
        <v>0</v>
      </c>
      <c r="W20" s="136">
        <v>0</v>
      </c>
      <c r="X20" s="133">
        <v>0.09</v>
      </c>
      <c r="Y20" s="133">
        <v>7.6925560402262325E-2</v>
      </c>
      <c r="Z20" s="134">
        <v>0</v>
      </c>
      <c r="AA20" s="137"/>
      <c r="AB20" s="136">
        <v>0</v>
      </c>
      <c r="AC20" s="136">
        <v>0</v>
      </c>
      <c r="AD20" s="133">
        <v>0</v>
      </c>
      <c r="AE20" s="133">
        <v>0</v>
      </c>
      <c r="AF20" s="134">
        <v>0</v>
      </c>
    </row>
    <row r="21" spans="1:32" x14ac:dyDescent="0.2">
      <c r="A21" s="138">
        <v>410</v>
      </c>
      <c r="B21" s="139">
        <v>410035346</v>
      </c>
      <c r="C21" s="140" t="s">
        <v>491</v>
      </c>
      <c r="D21" s="141">
        <v>35</v>
      </c>
      <c r="E21" s="140" t="s">
        <v>67</v>
      </c>
      <c r="F21" s="141">
        <v>346</v>
      </c>
      <c r="G21" s="142" t="s">
        <v>378</v>
      </c>
      <c r="H21" s="130"/>
      <c r="I21" s="131">
        <v>13550</v>
      </c>
      <c r="J21" s="131">
        <v>1430</v>
      </c>
      <c r="K21" s="131">
        <v>0</v>
      </c>
      <c r="L21" s="131">
        <v>937.65</v>
      </c>
      <c r="M21" s="131">
        <v>15917.65</v>
      </c>
      <c r="N21" s="130"/>
      <c r="O21" s="132">
        <v>6</v>
      </c>
      <c r="P21" s="133">
        <v>89880</v>
      </c>
      <c r="Q21" s="133">
        <v>0</v>
      </c>
      <c r="R21" s="133">
        <v>0</v>
      </c>
      <c r="S21" s="133">
        <v>5627</v>
      </c>
      <c r="T21" s="134">
        <v>95507</v>
      </c>
      <c r="U21" s="135"/>
      <c r="V21" s="136">
        <v>0</v>
      </c>
      <c r="W21" s="136">
        <v>0</v>
      </c>
      <c r="X21" s="133">
        <v>0.09</v>
      </c>
      <c r="Y21" s="133">
        <v>1.1211613477285482E-2</v>
      </c>
      <c r="Z21" s="134">
        <v>0</v>
      </c>
      <c r="AA21" s="137"/>
      <c r="AB21" s="136">
        <v>0</v>
      </c>
      <c r="AC21" s="136">
        <v>0</v>
      </c>
      <c r="AD21" s="133">
        <v>0</v>
      </c>
      <c r="AE21" s="133">
        <v>0</v>
      </c>
      <c r="AF21" s="134">
        <v>0</v>
      </c>
    </row>
    <row r="22" spans="1:32" x14ac:dyDescent="0.2">
      <c r="A22" s="138">
        <v>410</v>
      </c>
      <c r="B22" s="139">
        <v>410057035</v>
      </c>
      <c r="C22" s="140" t="s">
        <v>491</v>
      </c>
      <c r="D22" s="141">
        <v>57</v>
      </c>
      <c r="E22" s="140" t="s">
        <v>89</v>
      </c>
      <c r="F22" s="141">
        <v>35</v>
      </c>
      <c r="G22" s="142" t="s">
        <v>67</v>
      </c>
      <c r="H22" s="130"/>
      <c r="I22" s="131">
        <v>14113</v>
      </c>
      <c r="J22" s="131">
        <v>4812</v>
      </c>
      <c r="K22" s="131">
        <v>0</v>
      </c>
      <c r="L22" s="131">
        <v>937.65</v>
      </c>
      <c r="M22" s="131">
        <v>19862.650000000001</v>
      </c>
      <c r="N22" s="130"/>
      <c r="O22" s="132">
        <v>8</v>
      </c>
      <c r="P22" s="133">
        <v>151400</v>
      </c>
      <c r="Q22" s="133">
        <v>0</v>
      </c>
      <c r="R22" s="133">
        <v>0</v>
      </c>
      <c r="S22" s="133">
        <v>7502</v>
      </c>
      <c r="T22" s="134">
        <v>158902</v>
      </c>
      <c r="U22" s="135"/>
      <c r="V22" s="136">
        <v>0</v>
      </c>
      <c r="W22" s="136">
        <v>0</v>
      </c>
      <c r="X22" s="133">
        <v>0.18</v>
      </c>
      <c r="Y22" s="133">
        <v>0.16308478746425836</v>
      </c>
      <c r="Z22" s="134">
        <v>0</v>
      </c>
      <c r="AA22" s="137"/>
      <c r="AB22" s="136">
        <v>0</v>
      </c>
      <c r="AC22" s="136">
        <v>0</v>
      </c>
      <c r="AD22" s="133">
        <v>0</v>
      </c>
      <c r="AE22" s="133">
        <v>0</v>
      </c>
      <c r="AF22" s="134">
        <v>0</v>
      </c>
    </row>
    <row r="23" spans="1:32" x14ac:dyDescent="0.2">
      <c r="A23" s="138">
        <v>410</v>
      </c>
      <c r="B23" s="139">
        <v>410057057</v>
      </c>
      <c r="C23" s="140" t="s">
        <v>491</v>
      </c>
      <c r="D23" s="141">
        <v>57</v>
      </c>
      <c r="E23" s="140" t="s">
        <v>89</v>
      </c>
      <c r="F23" s="141">
        <v>57</v>
      </c>
      <c r="G23" s="142" t="s">
        <v>89</v>
      </c>
      <c r="H23" s="130"/>
      <c r="I23" s="131">
        <v>12691</v>
      </c>
      <c r="J23" s="131">
        <v>339</v>
      </c>
      <c r="K23" s="131">
        <v>0</v>
      </c>
      <c r="L23" s="131">
        <v>937.65</v>
      </c>
      <c r="M23" s="131">
        <v>13967.65</v>
      </c>
      <c r="N23" s="130"/>
      <c r="O23" s="132">
        <v>208</v>
      </c>
      <c r="P23" s="133">
        <v>2710240</v>
      </c>
      <c r="Q23" s="133">
        <v>0</v>
      </c>
      <c r="R23" s="133">
        <v>0</v>
      </c>
      <c r="S23" s="133">
        <v>195031</v>
      </c>
      <c r="T23" s="134">
        <v>2905271</v>
      </c>
      <c r="U23" s="135"/>
      <c r="V23" s="136">
        <v>0</v>
      </c>
      <c r="W23" s="136">
        <v>0</v>
      </c>
      <c r="X23" s="133">
        <v>0.18</v>
      </c>
      <c r="Y23" s="133">
        <v>0.13477016134300771</v>
      </c>
      <c r="Z23" s="134">
        <v>0</v>
      </c>
      <c r="AA23" s="137"/>
      <c r="AB23" s="136">
        <v>0</v>
      </c>
      <c r="AC23" s="136">
        <v>0</v>
      </c>
      <c r="AD23" s="133">
        <v>0</v>
      </c>
      <c r="AE23" s="133">
        <v>0</v>
      </c>
      <c r="AF23" s="134">
        <v>0</v>
      </c>
    </row>
    <row r="24" spans="1:32" x14ac:dyDescent="0.2">
      <c r="A24" s="138">
        <v>410</v>
      </c>
      <c r="B24" s="139">
        <v>410057093</v>
      </c>
      <c r="C24" s="140" t="s">
        <v>491</v>
      </c>
      <c r="D24" s="141">
        <v>57</v>
      </c>
      <c r="E24" s="140" t="s">
        <v>89</v>
      </c>
      <c r="F24" s="141">
        <v>93</v>
      </c>
      <c r="G24" s="142" t="s">
        <v>125</v>
      </c>
      <c r="H24" s="130"/>
      <c r="I24" s="131">
        <v>11656</v>
      </c>
      <c r="J24" s="131">
        <v>398</v>
      </c>
      <c r="K24" s="131">
        <v>0</v>
      </c>
      <c r="L24" s="131">
        <v>937.65</v>
      </c>
      <c r="M24" s="131">
        <v>12991.65</v>
      </c>
      <c r="N24" s="130"/>
      <c r="O24" s="132">
        <v>5</v>
      </c>
      <c r="P24" s="133">
        <v>60270</v>
      </c>
      <c r="Q24" s="133">
        <v>0</v>
      </c>
      <c r="R24" s="133">
        <v>0</v>
      </c>
      <c r="S24" s="133">
        <v>4688</v>
      </c>
      <c r="T24" s="134">
        <v>64958</v>
      </c>
      <c r="U24" s="135"/>
      <c r="V24" s="136">
        <v>0</v>
      </c>
      <c r="W24" s="136">
        <v>0</v>
      </c>
      <c r="X24" s="133">
        <v>0.18</v>
      </c>
      <c r="Y24" s="133">
        <v>7.4462659539690237E-2</v>
      </c>
      <c r="Z24" s="134">
        <v>0</v>
      </c>
      <c r="AA24" s="137"/>
      <c r="AB24" s="136">
        <v>0</v>
      </c>
      <c r="AC24" s="136">
        <v>0</v>
      </c>
      <c r="AD24" s="133">
        <v>0</v>
      </c>
      <c r="AE24" s="133">
        <v>0</v>
      </c>
      <c r="AF24" s="134">
        <v>0</v>
      </c>
    </row>
    <row r="25" spans="1:32" x14ac:dyDescent="0.2">
      <c r="A25" s="138">
        <v>410</v>
      </c>
      <c r="B25" s="139">
        <v>410057163</v>
      </c>
      <c r="C25" s="140" t="s">
        <v>491</v>
      </c>
      <c r="D25" s="141">
        <v>57</v>
      </c>
      <c r="E25" s="140" t="s">
        <v>89</v>
      </c>
      <c r="F25" s="141">
        <v>163</v>
      </c>
      <c r="G25" s="142" t="s">
        <v>195</v>
      </c>
      <c r="H25" s="130"/>
      <c r="I25" s="131">
        <v>12582</v>
      </c>
      <c r="J25" s="131">
        <v>0</v>
      </c>
      <c r="K25" s="131">
        <v>0</v>
      </c>
      <c r="L25" s="131">
        <v>937.65</v>
      </c>
      <c r="M25" s="131">
        <v>13519.65</v>
      </c>
      <c r="N25" s="130"/>
      <c r="O25" s="132">
        <v>5</v>
      </c>
      <c r="P25" s="133">
        <v>62910</v>
      </c>
      <c r="Q25" s="133">
        <v>0</v>
      </c>
      <c r="R25" s="133">
        <v>0</v>
      </c>
      <c r="S25" s="133">
        <v>4689</v>
      </c>
      <c r="T25" s="134">
        <v>67599</v>
      </c>
      <c r="U25" s="135"/>
      <c r="V25" s="136">
        <v>0</v>
      </c>
      <c r="W25" s="136">
        <v>0</v>
      </c>
      <c r="X25" s="133">
        <v>0.18</v>
      </c>
      <c r="Y25" s="133">
        <v>9.2255483334996877E-2</v>
      </c>
      <c r="Z25" s="134">
        <v>0</v>
      </c>
      <c r="AA25" s="137"/>
      <c r="AB25" s="136">
        <v>0</v>
      </c>
      <c r="AC25" s="136">
        <v>0</v>
      </c>
      <c r="AD25" s="133">
        <v>0</v>
      </c>
      <c r="AE25" s="133">
        <v>0</v>
      </c>
      <c r="AF25" s="134">
        <v>0</v>
      </c>
    </row>
    <row r="26" spans="1:32" x14ac:dyDescent="0.2">
      <c r="A26" s="138">
        <v>410</v>
      </c>
      <c r="B26" s="139">
        <v>410057248</v>
      </c>
      <c r="C26" s="140" t="s">
        <v>491</v>
      </c>
      <c r="D26" s="141">
        <v>57</v>
      </c>
      <c r="E26" s="140" t="s">
        <v>89</v>
      </c>
      <c r="F26" s="141">
        <v>248</v>
      </c>
      <c r="G26" s="142" t="s">
        <v>280</v>
      </c>
      <c r="H26" s="130"/>
      <c r="I26" s="131">
        <v>11498</v>
      </c>
      <c r="J26" s="131">
        <v>659</v>
      </c>
      <c r="K26" s="131">
        <v>0</v>
      </c>
      <c r="L26" s="131">
        <v>937.65</v>
      </c>
      <c r="M26" s="131">
        <v>13094.65</v>
      </c>
      <c r="N26" s="130"/>
      <c r="O26" s="132">
        <v>6</v>
      </c>
      <c r="P26" s="133">
        <v>72942</v>
      </c>
      <c r="Q26" s="133">
        <v>0</v>
      </c>
      <c r="R26" s="133">
        <v>0</v>
      </c>
      <c r="S26" s="133">
        <v>5626</v>
      </c>
      <c r="T26" s="134">
        <v>78568</v>
      </c>
      <c r="U26" s="135"/>
      <c r="V26" s="136">
        <v>0</v>
      </c>
      <c r="W26" s="136">
        <v>0</v>
      </c>
      <c r="X26" s="133">
        <v>0.09</v>
      </c>
      <c r="Y26" s="133">
        <v>5.5837497907575279E-2</v>
      </c>
      <c r="Z26" s="134">
        <v>0</v>
      </c>
      <c r="AA26" s="137"/>
      <c r="AB26" s="136">
        <v>0</v>
      </c>
      <c r="AC26" s="136">
        <v>0</v>
      </c>
      <c r="AD26" s="133">
        <v>0</v>
      </c>
      <c r="AE26" s="133">
        <v>0</v>
      </c>
      <c r="AF26" s="134">
        <v>0</v>
      </c>
    </row>
    <row r="27" spans="1:32" x14ac:dyDescent="0.2">
      <c r="A27" s="138">
        <v>412</v>
      </c>
      <c r="B27" s="139">
        <v>412035035</v>
      </c>
      <c r="C27" s="140" t="s">
        <v>492</v>
      </c>
      <c r="D27" s="141">
        <v>35</v>
      </c>
      <c r="E27" s="140" t="s">
        <v>67</v>
      </c>
      <c r="F27" s="141">
        <v>35</v>
      </c>
      <c r="G27" s="142" t="s">
        <v>67</v>
      </c>
      <c r="H27" s="130"/>
      <c r="I27" s="131">
        <v>13259</v>
      </c>
      <c r="J27" s="131">
        <v>4521</v>
      </c>
      <c r="K27" s="131">
        <v>0</v>
      </c>
      <c r="L27" s="131">
        <v>937.65</v>
      </c>
      <c r="M27" s="131">
        <v>18717.650000000001</v>
      </c>
      <c r="N27" s="130"/>
      <c r="O27" s="132">
        <v>514</v>
      </c>
      <c r="P27" s="133">
        <v>9138920</v>
      </c>
      <c r="Q27" s="133">
        <v>0</v>
      </c>
      <c r="R27" s="133">
        <v>0</v>
      </c>
      <c r="S27" s="133">
        <v>481954</v>
      </c>
      <c r="T27" s="134">
        <v>9620874</v>
      </c>
      <c r="U27" s="135"/>
      <c r="V27" s="136">
        <v>0</v>
      </c>
      <c r="W27" s="136">
        <v>0</v>
      </c>
      <c r="X27" s="133">
        <v>0.18</v>
      </c>
      <c r="Y27" s="133">
        <v>0.16308478746425836</v>
      </c>
      <c r="Z27" s="134">
        <v>0</v>
      </c>
      <c r="AA27" s="137"/>
      <c r="AB27" s="136">
        <v>0</v>
      </c>
      <c r="AC27" s="136">
        <v>0</v>
      </c>
      <c r="AD27" s="133">
        <v>0</v>
      </c>
      <c r="AE27" s="133">
        <v>0</v>
      </c>
      <c r="AF27" s="134">
        <v>0</v>
      </c>
    </row>
    <row r="28" spans="1:32" x14ac:dyDescent="0.2">
      <c r="A28" s="138">
        <v>412</v>
      </c>
      <c r="B28" s="139">
        <v>412035044</v>
      </c>
      <c r="C28" s="140" t="s">
        <v>492</v>
      </c>
      <c r="D28" s="141">
        <v>35</v>
      </c>
      <c r="E28" s="140" t="s">
        <v>67</v>
      </c>
      <c r="F28" s="141">
        <v>44</v>
      </c>
      <c r="G28" s="142" t="s">
        <v>76</v>
      </c>
      <c r="H28" s="130"/>
      <c r="I28" s="131">
        <v>13400</v>
      </c>
      <c r="J28" s="131">
        <v>0</v>
      </c>
      <c r="K28" s="131">
        <v>0</v>
      </c>
      <c r="L28" s="131">
        <v>937.65</v>
      </c>
      <c r="M28" s="131">
        <v>14337.65</v>
      </c>
      <c r="N28" s="130"/>
      <c r="O28" s="132">
        <v>7</v>
      </c>
      <c r="P28" s="133">
        <v>93800</v>
      </c>
      <c r="Q28" s="133">
        <v>0</v>
      </c>
      <c r="R28" s="133">
        <v>0</v>
      </c>
      <c r="S28" s="133">
        <v>6564</v>
      </c>
      <c r="T28" s="134">
        <v>100364</v>
      </c>
      <c r="U28" s="135"/>
      <c r="V28" s="136">
        <v>0</v>
      </c>
      <c r="W28" s="136">
        <v>0</v>
      </c>
      <c r="X28" s="133">
        <v>0.18</v>
      </c>
      <c r="Y28" s="133">
        <v>7.1829546811691999E-2</v>
      </c>
      <c r="Z28" s="134">
        <v>0</v>
      </c>
      <c r="AA28" s="137"/>
      <c r="AB28" s="136">
        <v>0</v>
      </c>
      <c r="AC28" s="136">
        <v>0</v>
      </c>
      <c r="AD28" s="133">
        <v>0</v>
      </c>
      <c r="AE28" s="133">
        <v>0</v>
      </c>
      <c r="AF28" s="134">
        <v>0</v>
      </c>
    </row>
    <row r="29" spans="1:32" x14ac:dyDescent="0.2">
      <c r="A29" s="138">
        <v>412</v>
      </c>
      <c r="B29" s="139">
        <v>412035220</v>
      </c>
      <c r="C29" s="140" t="s">
        <v>492</v>
      </c>
      <c r="D29" s="141">
        <v>35</v>
      </c>
      <c r="E29" s="140" t="s">
        <v>67</v>
      </c>
      <c r="F29" s="141">
        <v>220</v>
      </c>
      <c r="G29" s="142" t="s">
        <v>252</v>
      </c>
      <c r="H29" s="130"/>
      <c r="I29" s="131">
        <v>12624</v>
      </c>
      <c r="J29" s="131">
        <v>5412</v>
      </c>
      <c r="K29" s="131">
        <v>0</v>
      </c>
      <c r="L29" s="131">
        <v>937.65</v>
      </c>
      <c r="M29" s="131">
        <v>18973.650000000001</v>
      </c>
      <c r="N29" s="130"/>
      <c r="O29" s="132">
        <v>2</v>
      </c>
      <c r="P29" s="133">
        <v>36072</v>
      </c>
      <c r="Q29" s="133">
        <v>0</v>
      </c>
      <c r="R29" s="133">
        <v>0</v>
      </c>
      <c r="S29" s="133">
        <v>1876</v>
      </c>
      <c r="T29" s="134">
        <v>37948</v>
      </c>
      <c r="U29" s="135"/>
      <c r="V29" s="136">
        <v>0</v>
      </c>
      <c r="W29" s="136">
        <v>0</v>
      </c>
      <c r="X29" s="133">
        <v>0.09</v>
      </c>
      <c r="Y29" s="133">
        <v>1.8353795236742985E-2</v>
      </c>
      <c r="Z29" s="134">
        <v>0</v>
      </c>
      <c r="AA29" s="137"/>
      <c r="AB29" s="136">
        <v>0</v>
      </c>
      <c r="AC29" s="136">
        <v>0</v>
      </c>
      <c r="AD29" s="133">
        <v>0</v>
      </c>
      <c r="AE29" s="133">
        <v>0</v>
      </c>
      <c r="AF29" s="134">
        <v>0</v>
      </c>
    </row>
    <row r="30" spans="1:32" x14ac:dyDescent="0.2">
      <c r="A30" s="138">
        <v>412</v>
      </c>
      <c r="B30" s="139">
        <v>412035243</v>
      </c>
      <c r="C30" s="140" t="s">
        <v>492</v>
      </c>
      <c r="D30" s="141">
        <v>35</v>
      </c>
      <c r="E30" s="140" t="s">
        <v>67</v>
      </c>
      <c r="F30" s="141">
        <v>243</v>
      </c>
      <c r="G30" s="142" t="s">
        <v>275</v>
      </c>
      <c r="H30" s="130"/>
      <c r="I30" s="131">
        <v>13392.987389876773</v>
      </c>
      <c r="J30" s="131">
        <v>2772</v>
      </c>
      <c r="K30" s="131">
        <v>0</v>
      </c>
      <c r="L30" s="131">
        <v>937.65</v>
      </c>
      <c r="M30" s="131">
        <v>17102.637389876774</v>
      </c>
      <c r="N30" s="130"/>
      <c r="O30" s="132">
        <v>1</v>
      </c>
      <c r="P30" s="133">
        <v>16165</v>
      </c>
      <c r="Q30" s="133">
        <v>0</v>
      </c>
      <c r="R30" s="133">
        <v>0</v>
      </c>
      <c r="S30" s="133">
        <v>938</v>
      </c>
      <c r="T30" s="134">
        <v>17103</v>
      </c>
      <c r="U30" s="135"/>
      <c r="V30" s="136">
        <v>0</v>
      </c>
      <c r="W30" s="136">
        <v>0</v>
      </c>
      <c r="X30" s="133">
        <v>0.09</v>
      </c>
      <c r="Y30" s="133">
        <v>5.9484336441051533E-3</v>
      </c>
      <c r="Z30" s="134">
        <v>0</v>
      </c>
      <c r="AA30" s="137"/>
      <c r="AB30" s="136">
        <v>0</v>
      </c>
      <c r="AC30" s="136">
        <v>0</v>
      </c>
      <c r="AD30" s="133">
        <v>0</v>
      </c>
      <c r="AE30" s="133">
        <v>0</v>
      </c>
      <c r="AF30" s="134">
        <v>0</v>
      </c>
    </row>
    <row r="31" spans="1:32" x14ac:dyDescent="0.2">
      <c r="A31" s="138">
        <v>412</v>
      </c>
      <c r="B31" s="139">
        <v>412035244</v>
      </c>
      <c r="C31" s="140" t="s">
        <v>492</v>
      </c>
      <c r="D31" s="141">
        <v>35</v>
      </c>
      <c r="E31" s="140" t="s">
        <v>67</v>
      </c>
      <c r="F31" s="141">
        <v>244</v>
      </c>
      <c r="G31" s="142" t="s">
        <v>276</v>
      </c>
      <c r="H31" s="130"/>
      <c r="I31" s="131">
        <v>13353</v>
      </c>
      <c r="J31" s="131">
        <v>4815</v>
      </c>
      <c r="K31" s="131">
        <v>0</v>
      </c>
      <c r="L31" s="131">
        <v>937.65</v>
      </c>
      <c r="M31" s="131">
        <v>19105.650000000001</v>
      </c>
      <c r="N31" s="130"/>
      <c r="O31" s="132">
        <v>9</v>
      </c>
      <c r="P31" s="133">
        <v>163512</v>
      </c>
      <c r="Q31" s="133">
        <v>0</v>
      </c>
      <c r="R31" s="133">
        <v>0</v>
      </c>
      <c r="S31" s="133">
        <v>8439</v>
      </c>
      <c r="T31" s="134">
        <v>171951</v>
      </c>
      <c r="U31" s="135"/>
      <c r="V31" s="136">
        <v>0</v>
      </c>
      <c r="W31" s="136">
        <v>0</v>
      </c>
      <c r="X31" s="133">
        <v>0.09</v>
      </c>
      <c r="Y31" s="133">
        <v>0.12315738977728077</v>
      </c>
      <c r="Z31" s="134">
        <v>0</v>
      </c>
      <c r="AA31" s="137"/>
      <c r="AB31" s="136">
        <v>0</v>
      </c>
      <c r="AC31" s="136">
        <v>0</v>
      </c>
      <c r="AD31" s="133">
        <v>0</v>
      </c>
      <c r="AE31" s="133">
        <v>0</v>
      </c>
      <c r="AF31" s="134">
        <v>0</v>
      </c>
    </row>
    <row r="32" spans="1:32" x14ac:dyDescent="0.2">
      <c r="A32" s="138">
        <v>412</v>
      </c>
      <c r="B32" s="139">
        <v>412035285</v>
      </c>
      <c r="C32" s="140" t="s">
        <v>492</v>
      </c>
      <c r="D32" s="141">
        <v>35</v>
      </c>
      <c r="E32" s="140" t="s">
        <v>67</v>
      </c>
      <c r="F32" s="141">
        <v>285</v>
      </c>
      <c r="G32" s="142" t="s">
        <v>317</v>
      </c>
      <c r="H32" s="130"/>
      <c r="I32" s="131">
        <v>10964</v>
      </c>
      <c r="J32" s="131">
        <v>3107</v>
      </c>
      <c r="K32" s="131">
        <v>0</v>
      </c>
      <c r="L32" s="131">
        <v>937.65</v>
      </c>
      <c r="M32" s="131">
        <v>15008.65</v>
      </c>
      <c r="N32" s="130"/>
      <c r="O32" s="132">
        <v>8</v>
      </c>
      <c r="P32" s="133">
        <v>112568</v>
      </c>
      <c r="Q32" s="133">
        <v>0</v>
      </c>
      <c r="R32" s="133">
        <v>0</v>
      </c>
      <c r="S32" s="133">
        <v>7502</v>
      </c>
      <c r="T32" s="134">
        <v>120070</v>
      </c>
      <c r="U32" s="135"/>
      <c r="V32" s="136">
        <v>0</v>
      </c>
      <c r="W32" s="136">
        <v>0</v>
      </c>
      <c r="X32" s="133">
        <v>0.09</v>
      </c>
      <c r="Y32" s="133">
        <v>3.7081890784324507E-2</v>
      </c>
      <c r="Z32" s="134">
        <v>0</v>
      </c>
      <c r="AA32" s="137"/>
      <c r="AB32" s="136">
        <v>0</v>
      </c>
      <c r="AC32" s="136">
        <v>0</v>
      </c>
      <c r="AD32" s="133">
        <v>0</v>
      </c>
      <c r="AE32" s="133">
        <v>0</v>
      </c>
      <c r="AF32" s="134">
        <v>0</v>
      </c>
    </row>
    <row r="33" spans="1:32" x14ac:dyDescent="0.2">
      <c r="A33" s="138">
        <v>412</v>
      </c>
      <c r="B33" s="139">
        <v>412035293</v>
      </c>
      <c r="C33" s="140" t="s">
        <v>492</v>
      </c>
      <c r="D33" s="141">
        <v>35</v>
      </c>
      <c r="E33" s="140" t="s">
        <v>67</v>
      </c>
      <c r="F33" s="141">
        <v>293</v>
      </c>
      <c r="G33" s="142" t="s">
        <v>325</v>
      </c>
      <c r="H33" s="130"/>
      <c r="I33" s="131">
        <v>10877</v>
      </c>
      <c r="J33" s="131">
        <v>654</v>
      </c>
      <c r="K33" s="131">
        <v>0</v>
      </c>
      <c r="L33" s="131">
        <v>937.65</v>
      </c>
      <c r="M33" s="131">
        <v>12468.65</v>
      </c>
      <c r="N33" s="130"/>
      <c r="O33" s="132">
        <v>2</v>
      </c>
      <c r="P33" s="133">
        <v>23062</v>
      </c>
      <c r="Q33" s="133">
        <v>0</v>
      </c>
      <c r="R33" s="133">
        <v>0</v>
      </c>
      <c r="S33" s="133">
        <v>1876</v>
      </c>
      <c r="T33" s="134">
        <v>24938</v>
      </c>
      <c r="U33" s="135"/>
      <c r="V33" s="136">
        <v>0</v>
      </c>
      <c r="W33" s="136">
        <v>0</v>
      </c>
      <c r="X33" s="133">
        <v>0.18</v>
      </c>
      <c r="Y33" s="133">
        <v>8.2727159097953466E-3</v>
      </c>
      <c r="Z33" s="134">
        <v>0</v>
      </c>
      <c r="AA33" s="137"/>
      <c r="AB33" s="136">
        <v>0</v>
      </c>
      <c r="AC33" s="136">
        <v>0</v>
      </c>
      <c r="AD33" s="133">
        <v>0</v>
      </c>
      <c r="AE33" s="133">
        <v>0</v>
      </c>
      <c r="AF33" s="134">
        <v>0</v>
      </c>
    </row>
    <row r="34" spans="1:32" x14ac:dyDescent="0.2">
      <c r="A34" s="138">
        <v>412</v>
      </c>
      <c r="B34" s="139">
        <v>412035314</v>
      </c>
      <c r="C34" s="140" t="s">
        <v>492</v>
      </c>
      <c r="D34" s="141">
        <v>35</v>
      </c>
      <c r="E34" s="140" t="s">
        <v>67</v>
      </c>
      <c r="F34" s="141">
        <v>314</v>
      </c>
      <c r="G34" s="142" t="s">
        <v>346</v>
      </c>
      <c r="H34" s="130"/>
      <c r="I34" s="131">
        <v>11519</v>
      </c>
      <c r="J34" s="131">
        <v>9234</v>
      </c>
      <c r="K34" s="131">
        <v>0</v>
      </c>
      <c r="L34" s="131">
        <v>937.65</v>
      </c>
      <c r="M34" s="131">
        <v>21690.65</v>
      </c>
      <c r="N34" s="130"/>
      <c r="O34" s="132">
        <v>1</v>
      </c>
      <c r="P34" s="133">
        <v>20753</v>
      </c>
      <c r="Q34" s="133">
        <v>0</v>
      </c>
      <c r="R34" s="133">
        <v>0</v>
      </c>
      <c r="S34" s="133">
        <v>938</v>
      </c>
      <c r="T34" s="134">
        <v>21691</v>
      </c>
      <c r="U34" s="135"/>
      <c r="V34" s="136">
        <v>0</v>
      </c>
      <c r="W34" s="136">
        <v>0</v>
      </c>
      <c r="X34" s="133">
        <v>0.09</v>
      </c>
      <c r="Y34" s="133">
        <v>1.9819923258281281E-3</v>
      </c>
      <c r="Z34" s="134">
        <v>0</v>
      </c>
      <c r="AA34" s="137"/>
      <c r="AB34" s="136">
        <v>0</v>
      </c>
      <c r="AC34" s="136">
        <v>0</v>
      </c>
      <c r="AD34" s="133">
        <v>0</v>
      </c>
      <c r="AE34" s="133">
        <v>0</v>
      </c>
      <c r="AF34" s="134">
        <v>0</v>
      </c>
    </row>
    <row r="35" spans="1:32" x14ac:dyDescent="0.2">
      <c r="A35" s="138">
        <v>412</v>
      </c>
      <c r="B35" s="139">
        <v>412035336</v>
      </c>
      <c r="C35" s="140" t="s">
        <v>492</v>
      </c>
      <c r="D35" s="141">
        <v>35</v>
      </c>
      <c r="E35" s="140" t="s">
        <v>67</v>
      </c>
      <c r="F35" s="141">
        <v>336</v>
      </c>
      <c r="G35" s="142" t="s">
        <v>368</v>
      </c>
      <c r="H35" s="130"/>
      <c r="I35" s="131">
        <v>11519</v>
      </c>
      <c r="J35" s="131">
        <v>2499</v>
      </c>
      <c r="K35" s="131">
        <v>0</v>
      </c>
      <c r="L35" s="131">
        <v>937.65</v>
      </c>
      <c r="M35" s="131">
        <v>14955.65</v>
      </c>
      <c r="N35" s="130"/>
      <c r="O35" s="132">
        <v>1</v>
      </c>
      <c r="P35" s="133">
        <v>14018</v>
      </c>
      <c r="Q35" s="133">
        <v>0</v>
      </c>
      <c r="R35" s="133">
        <v>0</v>
      </c>
      <c r="S35" s="133">
        <v>938</v>
      </c>
      <c r="T35" s="134">
        <v>14956</v>
      </c>
      <c r="U35" s="135"/>
      <c r="V35" s="136">
        <v>0</v>
      </c>
      <c r="W35" s="136">
        <v>0</v>
      </c>
      <c r="X35" s="133">
        <v>0.09</v>
      </c>
      <c r="Y35" s="133">
        <v>4.4262245772119978E-2</v>
      </c>
      <c r="Z35" s="134">
        <v>0</v>
      </c>
      <c r="AA35" s="137"/>
      <c r="AB35" s="136">
        <v>0</v>
      </c>
      <c r="AC35" s="136">
        <v>0</v>
      </c>
      <c r="AD35" s="133">
        <v>0</v>
      </c>
      <c r="AE35" s="133">
        <v>0</v>
      </c>
      <c r="AF35" s="134">
        <v>0</v>
      </c>
    </row>
    <row r="36" spans="1:32" x14ac:dyDescent="0.2">
      <c r="A36" s="138">
        <v>413</v>
      </c>
      <c r="B36" s="139">
        <v>413114091</v>
      </c>
      <c r="C36" s="140" t="s">
        <v>493</v>
      </c>
      <c r="D36" s="141">
        <v>114</v>
      </c>
      <c r="E36" s="140" t="s">
        <v>146</v>
      </c>
      <c r="F36" s="141">
        <v>91</v>
      </c>
      <c r="G36" s="142" t="s">
        <v>123</v>
      </c>
      <c r="H36" s="130"/>
      <c r="I36" s="131">
        <v>12953</v>
      </c>
      <c r="J36" s="131">
        <v>16387</v>
      </c>
      <c r="K36" s="131">
        <v>0</v>
      </c>
      <c r="L36" s="131">
        <v>937.65</v>
      </c>
      <c r="M36" s="131">
        <v>30277.65</v>
      </c>
      <c r="N36" s="130"/>
      <c r="O36" s="132">
        <v>2</v>
      </c>
      <c r="P36" s="133">
        <v>58680</v>
      </c>
      <c r="Q36" s="133">
        <v>0</v>
      </c>
      <c r="R36" s="133">
        <v>0</v>
      </c>
      <c r="S36" s="133">
        <v>1876</v>
      </c>
      <c r="T36" s="134">
        <v>60556</v>
      </c>
      <c r="U36" s="135"/>
      <c r="V36" s="136">
        <v>0</v>
      </c>
      <c r="W36" s="136">
        <v>0</v>
      </c>
      <c r="X36" s="133">
        <v>0.09</v>
      </c>
      <c r="Y36" s="133">
        <v>1.4098458641432301E-2</v>
      </c>
      <c r="Z36" s="134">
        <v>0</v>
      </c>
      <c r="AA36" s="137"/>
      <c r="AB36" s="136">
        <v>0</v>
      </c>
      <c r="AC36" s="136">
        <v>0</v>
      </c>
      <c r="AD36" s="133">
        <v>0</v>
      </c>
      <c r="AE36" s="133">
        <v>0</v>
      </c>
      <c r="AF36" s="134">
        <v>0</v>
      </c>
    </row>
    <row r="37" spans="1:32" x14ac:dyDescent="0.2">
      <c r="A37" s="138">
        <v>413</v>
      </c>
      <c r="B37" s="139">
        <v>413114114</v>
      </c>
      <c r="C37" s="140" t="s">
        <v>493</v>
      </c>
      <c r="D37" s="141">
        <v>114</v>
      </c>
      <c r="E37" s="140" t="s">
        <v>146</v>
      </c>
      <c r="F37" s="141">
        <v>114</v>
      </c>
      <c r="G37" s="142" t="s">
        <v>146</v>
      </c>
      <c r="H37" s="130"/>
      <c r="I37" s="131">
        <v>11664</v>
      </c>
      <c r="J37" s="131">
        <v>2063</v>
      </c>
      <c r="K37" s="131">
        <v>0</v>
      </c>
      <c r="L37" s="131">
        <v>937.65</v>
      </c>
      <c r="M37" s="131">
        <v>14664.65</v>
      </c>
      <c r="N37" s="130"/>
      <c r="O37" s="132">
        <v>77</v>
      </c>
      <c r="P37" s="133">
        <v>1056979</v>
      </c>
      <c r="Q37" s="133">
        <v>0</v>
      </c>
      <c r="R37" s="133">
        <v>0</v>
      </c>
      <c r="S37" s="133">
        <v>72200</v>
      </c>
      <c r="T37" s="134">
        <v>1129179</v>
      </c>
      <c r="U37" s="135"/>
      <c r="V37" s="136">
        <v>0</v>
      </c>
      <c r="W37" s="136">
        <v>0</v>
      </c>
      <c r="X37" s="133">
        <v>0.18</v>
      </c>
      <c r="Y37" s="133">
        <v>4.7482067919079635E-2</v>
      </c>
      <c r="Z37" s="134">
        <v>0</v>
      </c>
      <c r="AA37" s="137"/>
      <c r="AB37" s="136">
        <v>0</v>
      </c>
      <c r="AC37" s="136">
        <v>0</v>
      </c>
      <c r="AD37" s="133">
        <v>0</v>
      </c>
      <c r="AE37" s="133">
        <v>0</v>
      </c>
      <c r="AF37" s="134">
        <v>0</v>
      </c>
    </row>
    <row r="38" spans="1:32" x14ac:dyDescent="0.2">
      <c r="A38" s="138">
        <v>413</v>
      </c>
      <c r="B38" s="139">
        <v>413114127</v>
      </c>
      <c r="C38" s="140" t="s">
        <v>493</v>
      </c>
      <c r="D38" s="141">
        <v>114</v>
      </c>
      <c r="E38" s="140" t="s">
        <v>146</v>
      </c>
      <c r="F38" s="141">
        <v>127</v>
      </c>
      <c r="G38" s="142" t="s">
        <v>159</v>
      </c>
      <c r="H38" s="130"/>
      <c r="I38" s="131">
        <v>10766</v>
      </c>
      <c r="J38" s="131">
        <v>5050</v>
      </c>
      <c r="K38" s="131">
        <v>0</v>
      </c>
      <c r="L38" s="131">
        <v>937.65</v>
      </c>
      <c r="M38" s="131">
        <v>16753.650000000001</v>
      </c>
      <c r="N38" s="130"/>
      <c r="O38" s="132">
        <v>1</v>
      </c>
      <c r="P38" s="133">
        <v>15816</v>
      </c>
      <c r="Q38" s="133">
        <v>0</v>
      </c>
      <c r="R38" s="133">
        <v>0</v>
      </c>
      <c r="S38" s="133">
        <v>938</v>
      </c>
      <c r="T38" s="134">
        <v>16754</v>
      </c>
      <c r="U38" s="135"/>
      <c r="V38" s="136">
        <v>0</v>
      </c>
      <c r="W38" s="136">
        <v>0</v>
      </c>
      <c r="X38" s="133">
        <v>0.09</v>
      </c>
      <c r="Y38" s="133">
        <v>2.7390787237453168E-2</v>
      </c>
      <c r="Z38" s="134">
        <v>0</v>
      </c>
      <c r="AA38" s="137"/>
      <c r="AB38" s="136">
        <v>0</v>
      </c>
      <c r="AC38" s="136">
        <v>0</v>
      </c>
      <c r="AD38" s="133">
        <v>0</v>
      </c>
      <c r="AE38" s="133">
        <v>0</v>
      </c>
      <c r="AF38" s="134">
        <v>0</v>
      </c>
    </row>
    <row r="39" spans="1:32" x14ac:dyDescent="0.2">
      <c r="A39" s="138">
        <v>413</v>
      </c>
      <c r="B39" s="139">
        <v>413114253</v>
      </c>
      <c r="C39" s="140" t="s">
        <v>493</v>
      </c>
      <c r="D39" s="141">
        <v>114</v>
      </c>
      <c r="E39" s="140" t="s">
        <v>146</v>
      </c>
      <c r="F39" s="141">
        <v>253</v>
      </c>
      <c r="G39" s="142" t="s">
        <v>285</v>
      </c>
      <c r="H39" s="130"/>
      <c r="I39" s="131">
        <v>8960</v>
      </c>
      <c r="J39" s="131">
        <v>23460</v>
      </c>
      <c r="K39" s="131">
        <v>0</v>
      </c>
      <c r="L39" s="131">
        <v>937.65</v>
      </c>
      <c r="M39" s="131">
        <v>33357.65</v>
      </c>
      <c r="N39" s="130"/>
      <c r="O39" s="132">
        <v>1</v>
      </c>
      <c r="P39" s="133">
        <v>32420</v>
      </c>
      <c r="Q39" s="133">
        <v>0</v>
      </c>
      <c r="R39" s="133">
        <v>0</v>
      </c>
      <c r="S39" s="133">
        <v>938</v>
      </c>
      <c r="T39" s="134">
        <v>33358</v>
      </c>
      <c r="U39" s="135"/>
      <c r="V39" s="136">
        <v>0</v>
      </c>
      <c r="W39" s="136">
        <v>0</v>
      </c>
      <c r="X39" s="133">
        <v>0.09</v>
      </c>
      <c r="Y39" s="133">
        <v>1.5016674356293957E-2</v>
      </c>
      <c r="Z39" s="134">
        <v>0</v>
      </c>
      <c r="AA39" s="137"/>
      <c r="AB39" s="136">
        <v>0</v>
      </c>
      <c r="AC39" s="136">
        <v>0</v>
      </c>
      <c r="AD39" s="133">
        <v>0</v>
      </c>
      <c r="AE39" s="133">
        <v>0</v>
      </c>
      <c r="AF39" s="134">
        <v>0</v>
      </c>
    </row>
    <row r="40" spans="1:32" x14ac:dyDescent="0.2">
      <c r="A40" s="138">
        <v>413</v>
      </c>
      <c r="B40" s="139">
        <v>413114605</v>
      </c>
      <c r="C40" s="140" t="s">
        <v>493</v>
      </c>
      <c r="D40" s="141">
        <v>114</v>
      </c>
      <c r="E40" s="140" t="s">
        <v>146</v>
      </c>
      <c r="F40" s="141">
        <v>605</v>
      </c>
      <c r="G40" s="142" t="s">
        <v>388</v>
      </c>
      <c r="H40" s="130"/>
      <c r="I40" s="131">
        <v>15039</v>
      </c>
      <c r="J40" s="131">
        <v>10763</v>
      </c>
      <c r="K40" s="131">
        <v>0</v>
      </c>
      <c r="L40" s="131">
        <v>937.65</v>
      </c>
      <c r="M40" s="131">
        <v>26739.65</v>
      </c>
      <c r="N40" s="130"/>
      <c r="O40" s="132">
        <v>1</v>
      </c>
      <c r="P40" s="133">
        <v>25802</v>
      </c>
      <c r="Q40" s="133">
        <v>0</v>
      </c>
      <c r="R40" s="133">
        <v>0</v>
      </c>
      <c r="S40" s="133">
        <v>938</v>
      </c>
      <c r="T40" s="134">
        <v>26740</v>
      </c>
      <c r="U40" s="135"/>
      <c r="V40" s="136">
        <v>0</v>
      </c>
      <c r="W40" s="136">
        <v>0</v>
      </c>
      <c r="X40" s="133">
        <v>0.09</v>
      </c>
      <c r="Y40" s="133">
        <v>6.7791553170369515E-2</v>
      </c>
      <c r="Z40" s="134">
        <v>0</v>
      </c>
      <c r="AA40" s="137"/>
      <c r="AB40" s="136">
        <v>0</v>
      </c>
      <c r="AC40" s="136">
        <v>0</v>
      </c>
      <c r="AD40" s="133">
        <v>0</v>
      </c>
      <c r="AE40" s="133">
        <v>0</v>
      </c>
      <c r="AF40" s="134">
        <v>0</v>
      </c>
    </row>
    <row r="41" spans="1:32" x14ac:dyDescent="0.2">
      <c r="A41" s="138">
        <v>413</v>
      </c>
      <c r="B41" s="139">
        <v>413114670</v>
      </c>
      <c r="C41" s="140" t="s">
        <v>493</v>
      </c>
      <c r="D41" s="141">
        <v>114</v>
      </c>
      <c r="E41" s="140" t="s">
        <v>146</v>
      </c>
      <c r="F41" s="141">
        <v>670</v>
      </c>
      <c r="G41" s="142" t="s">
        <v>406</v>
      </c>
      <c r="H41" s="130"/>
      <c r="I41" s="131">
        <v>10738</v>
      </c>
      <c r="J41" s="131">
        <v>8461</v>
      </c>
      <c r="K41" s="131">
        <v>0</v>
      </c>
      <c r="L41" s="131">
        <v>937.65</v>
      </c>
      <c r="M41" s="131">
        <v>20136.650000000001</v>
      </c>
      <c r="N41" s="130"/>
      <c r="O41" s="132">
        <v>28</v>
      </c>
      <c r="P41" s="133">
        <v>537572</v>
      </c>
      <c r="Q41" s="133">
        <v>0</v>
      </c>
      <c r="R41" s="133">
        <v>0</v>
      </c>
      <c r="S41" s="133">
        <v>26255</v>
      </c>
      <c r="T41" s="134">
        <v>563827</v>
      </c>
      <c r="U41" s="135"/>
      <c r="V41" s="136">
        <v>0</v>
      </c>
      <c r="W41" s="136">
        <v>0</v>
      </c>
      <c r="X41" s="133">
        <v>0.09</v>
      </c>
      <c r="Y41" s="133">
        <v>7.7904218250702886E-2</v>
      </c>
      <c r="Z41" s="134">
        <v>0</v>
      </c>
      <c r="AA41" s="137"/>
      <c r="AB41" s="136">
        <v>0</v>
      </c>
      <c r="AC41" s="136">
        <v>0</v>
      </c>
      <c r="AD41" s="133">
        <v>0</v>
      </c>
      <c r="AE41" s="133">
        <v>0</v>
      </c>
      <c r="AF41" s="134">
        <v>0</v>
      </c>
    </row>
    <row r="42" spans="1:32" x14ac:dyDescent="0.2">
      <c r="A42" s="138">
        <v>413</v>
      </c>
      <c r="B42" s="139">
        <v>413114674</v>
      </c>
      <c r="C42" s="140" t="s">
        <v>493</v>
      </c>
      <c r="D42" s="141">
        <v>114</v>
      </c>
      <c r="E42" s="140" t="s">
        <v>146</v>
      </c>
      <c r="F42" s="141">
        <v>674</v>
      </c>
      <c r="G42" s="142" t="s">
        <v>409</v>
      </c>
      <c r="H42" s="130"/>
      <c r="I42" s="131">
        <v>11681</v>
      </c>
      <c r="J42" s="131">
        <v>4134</v>
      </c>
      <c r="K42" s="131">
        <v>0</v>
      </c>
      <c r="L42" s="131">
        <v>937.65</v>
      </c>
      <c r="M42" s="131">
        <v>16752.650000000001</v>
      </c>
      <c r="N42" s="130"/>
      <c r="O42" s="132">
        <v>42</v>
      </c>
      <c r="P42" s="133">
        <v>664230</v>
      </c>
      <c r="Q42" s="133">
        <v>0</v>
      </c>
      <c r="R42" s="133">
        <v>0</v>
      </c>
      <c r="S42" s="133">
        <v>39382</v>
      </c>
      <c r="T42" s="134">
        <v>703612</v>
      </c>
      <c r="U42" s="135"/>
      <c r="V42" s="136">
        <v>0</v>
      </c>
      <c r="W42" s="136">
        <v>0</v>
      </c>
      <c r="X42" s="133">
        <v>0.09</v>
      </c>
      <c r="Y42" s="133">
        <v>5.3754651376247027E-2</v>
      </c>
      <c r="Z42" s="134">
        <v>0</v>
      </c>
      <c r="AA42" s="137"/>
      <c r="AB42" s="136">
        <v>0</v>
      </c>
      <c r="AC42" s="136">
        <v>0</v>
      </c>
      <c r="AD42" s="133">
        <v>0</v>
      </c>
      <c r="AE42" s="133">
        <v>0</v>
      </c>
      <c r="AF42" s="134">
        <v>0</v>
      </c>
    </row>
    <row r="43" spans="1:32" x14ac:dyDescent="0.2">
      <c r="A43" s="138">
        <v>413</v>
      </c>
      <c r="B43" s="139">
        <v>413114683</v>
      </c>
      <c r="C43" s="140" t="s">
        <v>493</v>
      </c>
      <c r="D43" s="141">
        <v>114</v>
      </c>
      <c r="E43" s="140" t="s">
        <v>146</v>
      </c>
      <c r="F43" s="141">
        <v>683</v>
      </c>
      <c r="G43" s="142" t="s">
        <v>412</v>
      </c>
      <c r="H43" s="130"/>
      <c r="I43" s="131">
        <v>10766</v>
      </c>
      <c r="J43" s="131">
        <v>7684</v>
      </c>
      <c r="K43" s="131">
        <v>0</v>
      </c>
      <c r="L43" s="131">
        <v>937.65</v>
      </c>
      <c r="M43" s="131">
        <v>19387.650000000001</v>
      </c>
      <c r="N43" s="130"/>
      <c r="O43" s="132">
        <v>1</v>
      </c>
      <c r="P43" s="133">
        <v>18450</v>
      </c>
      <c r="Q43" s="133">
        <v>0</v>
      </c>
      <c r="R43" s="133">
        <v>0</v>
      </c>
      <c r="S43" s="133">
        <v>938</v>
      </c>
      <c r="T43" s="134">
        <v>19388</v>
      </c>
      <c r="U43" s="135"/>
      <c r="V43" s="136">
        <v>0</v>
      </c>
      <c r="W43" s="136">
        <v>0</v>
      </c>
      <c r="X43" s="133">
        <v>0.09</v>
      </c>
      <c r="Y43" s="133">
        <v>3.2501040054185061E-2</v>
      </c>
      <c r="Z43" s="134">
        <v>0</v>
      </c>
      <c r="AA43" s="137"/>
      <c r="AB43" s="136">
        <v>0</v>
      </c>
      <c r="AC43" s="136">
        <v>0</v>
      </c>
      <c r="AD43" s="133">
        <v>0</v>
      </c>
      <c r="AE43" s="133">
        <v>0</v>
      </c>
      <c r="AF43" s="134">
        <v>0</v>
      </c>
    </row>
    <row r="44" spans="1:32" x14ac:dyDescent="0.2">
      <c r="A44" s="138">
        <v>413</v>
      </c>
      <c r="B44" s="139">
        <v>413114717</v>
      </c>
      <c r="C44" s="140" t="s">
        <v>493</v>
      </c>
      <c r="D44" s="141">
        <v>114</v>
      </c>
      <c r="E44" s="140" t="s">
        <v>146</v>
      </c>
      <c r="F44" s="141">
        <v>717</v>
      </c>
      <c r="G44" s="142" t="s">
        <v>422</v>
      </c>
      <c r="H44" s="130"/>
      <c r="I44" s="131">
        <v>11962</v>
      </c>
      <c r="J44" s="131">
        <v>6453</v>
      </c>
      <c r="K44" s="131">
        <v>0</v>
      </c>
      <c r="L44" s="131">
        <v>937.65</v>
      </c>
      <c r="M44" s="131">
        <v>19352.650000000001</v>
      </c>
      <c r="N44" s="130"/>
      <c r="O44" s="132">
        <v>41</v>
      </c>
      <c r="P44" s="133">
        <v>755015</v>
      </c>
      <c r="Q44" s="133">
        <v>0</v>
      </c>
      <c r="R44" s="133">
        <v>0</v>
      </c>
      <c r="S44" s="133">
        <v>38444</v>
      </c>
      <c r="T44" s="134">
        <v>793459</v>
      </c>
      <c r="U44" s="135"/>
      <c r="V44" s="136">
        <v>0</v>
      </c>
      <c r="W44" s="136">
        <v>0</v>
      </c>
      <c r="X44" s="133">
        <v>0.09</v>
      </c>
      <c r="Y44" s="133">
        <v>4.800615668413797E-2</v>
      </c>
      <c r="Z44" s="134">
        <v>0</v>
      </c>
      <c r="AA44" s="137"/>
      <c r="AB44" s="136">
        <v>0</v>
      </c>
      <c r="AC44" s="136">
        <v>0</v>
      </c>
      <c r="AD44" s="133">
        <v>0</v>
      </c>
      <c r="AE44" s="133">
        <v>0</v>
      </c>
      <c r="AF44" s="134">
        <v>0</v>
      </c>
    </row>
    <row r="45" spans="1:32" x14ac:dyDescent="0.2">
      <c r="A45" s="138">
        <v>413</v>
      </c>
      <c r="B45" s="139">
        <v>413114750</v>
      </c>
      <c r="C45" s="140" t="s">
        <v>493</v>
      </c>
      <c r="D45" s="141">
        <v>114</v>
      </c>
      <c r="E45" s="140" t="s">
        <v>146</v>
      </c>
      <c r="F45" s="141">
        <v>750</v>
      </c>
      <c r="G45" s="142" t="s">
        <v>430</v>
      </c>
      <c r="H45" s="130"/>
      <c r="I45" s="131">
        <v>10856</v>
      </c>
      <c r="J45" s="131">
        <v>7008</v>
      </c>
      <c r="K45" s="131">
        <v>0</v>
      </c>
      <c r="L45" s="131">
        <v>937.65</v>
      </c>
      <c r="M45" s="131">
        <v>18801.650000000001</v>
      </c>
      <c r="N45" s="130"/>
      <c r="O45" s="132">
        <v>22</v>
      </c>
      <c r="P45" s="133">
        <v>393008</v>
      </c>
      <c r="Q45" s="133">
        <v>0</v>
      </c>
      <c r="R45" s="133">
        <v>0</v>
      </c>
      <c r="S45" s="133">
        <v>20629</v>
      </c>
      <c r="T45" s="134">
        <v>413637</v>
      </c>
      <c r="U45" s="135"/>
      <c r="V45" s="136">
        <v>0</v>
      </c>
      <c r="W45" s="136">
        <v>0</v>
      </c>
      <c r="X45" s="133">
        <v>0.09</v>
      </c>
      <c r="Y45" s="133">
        <v>3.1214222232736302E-2</v>
      </c>
      <c r="Z45" s="134">
        <v>0</v>
      </c>
      <c r="AA45" s="137"/>
      <c r="AB45" s="136">
        <v>0</v>
      </c>
      <c r="AC45" s="136">
        <v>0</v>
      </c>
      <c r="AD45" s="133">
        <v>0</v>
      </c>
      <c r="AE45" s="133">
        <v>0</v>
      </c>
      <c r="AF45" s="134">
        <v>0</v>
      </c>
    </row>
    <row r="46" spans="1:32" x14ac:dyDescent="0.2">
      <c r="A46" s="138">
        <v>413</v>
      </c>
      <c r="B46" s="139">
        <v>413114755</v>
      </c>
      <c r="C46" s="140" t="s">
        <v>493</v>
      </c>
      <c r="D46" s="141">
        <v>114</v>
      </c>
      <c r="E46" s="140" t="s">
        <v>146</v>
      </c>
      <c r="F46" s="141">
        <v>755</v>
      </c>
      <c r="G46" s="142" t="s">
        <v>432</v>
      </c>
      <c r="H46" s="130"/>
      <c r="I46" s="131">
        <v>11153</v>
      </c>
      <c r="J46" s="131">
        <v>5558</v>
      </c>
      <c r="K46" s="131">
        <v>0</v>
      </c>
      <c r="L46" s="131">
        <v>937.65</v>
      </c>
      <c r="M46" s="131">
        <v>17648.650000000001</v>
      </c>
      <c r="N46" s="130"/>
      <c r="O46" s="132">
        <v>4</v>
      </c>
      <c r="P46" s="133">
        <v>66844</v>
      </c>
      <c r="Q46" s="133">
        <v>0</v>
      </c>
      <c r="R46" s="133">
        <v>0</v>
      </c>
      <c r="S46" s="133">
        <v>3751</v>
      </c>
      <c r="T46" s="134">
        <v>70595</v>
      </c>
      <c r="U46" s="135"/>
      <c r="V46" s="136">
        <v>0</v>
      </c>
      <c r="W46" s="136">
        <v>0</v>
      </c>
      <c r="X46" s="133">
        <v>0.09</v>
      </c>
      <c r="Y46" s="133">
        <v>1.8393708085944552E-2</v>
      </c>
      <c r="Z46" s="134">
        <v>0</v>
      </c>
      <c r="AA46" s="137"/>
      <c r="AB46" s="136">
        <v>0</v>
      </c>
      <c r="AC46" s="136">
        <v>0</v>
      </c>
      <c r="AD46" s="133">
        <v>0</v>
      </c>
      <c r="AE46" s="133">
        <v>0</v>
      </c>
      <c r="AF46" s="134">
        <v>0</v>
      </c>
    </row>
    <row r="47" spans="1:32" x14ac:dyDescent="0.2">
      <c r="A47" s="138">
        <v>414</v>
      </c>
      <c r="B47" s="139">
        <v>414603063</v>
      </c>
      <c r="C47" s="140" t="s">
        <v>494</v>
      </c>
      <c r="D47" s="141">
        <v>603</v>
      </c>
      <c r="E47" s="140" t="s">
        <v>495</v>
      </c>
      <c r="F47" s="141">
        <v>63</v>
      </c>
      <c r="G47" s="142" t="s">
        <v>95</v>
      </c>
      <c r="H47" s="130"/>
      <c r="I47" s="131">
        <v>11727.089883040933</v>
      </c>
      <c r="J47" s="131">
        <v>2096</v>
      </c>
      <c r="K47" s="131">
        <v>0</v>
      </c>
      <c r="L47" s="131">
        <v>937.65</v>
      </c>
      <c r="M47" s="131">
        <v>14760.739883040933</v>
      </c>
      <c r="N47" s="130"/>
      <c r="O47" s="132">
        <v>3</v>
      </c>
      <c r="P47" s="133">
        <v>41469</v>
      </c>
      <c r="Q47" s="133">
        <v>0</v>
      </c>
      <c r="R47" s="133">
        <v>0</v>
      </c>
      <c r="S47" s="133">
        <v>2813</v>
      </c>
      <c r="T47" s="134">
        <v>44282</v>
      </c>
      <c r="U47" s="135"/>
      <c r="V47" s="136">
        <v>0</v>
      </c>
      <c r="W47" s="136">
        <v>0</v>
      </c>
      <c r="X47" s="133">
        <v>0.09</v>
      </c>
      <c r="Y47" s="133">
        <v>1.6698477893210922E-2</v>
      </c>
      <c r="Z47" s="134">
        <v>0</v>
      </c>
      <c r="AA47" s="137"/>
      <c r="AB47" s="136">
        <v>0</v>
      </c>
      <c r="AC47" s="136">
        <v>0</v>
      </c>
      <c r="AD47" s="133">
        <v>0</v>
      </c>
      <c r="AE47" s="133">
        <v>0</v>
      </c>
      <c r="AF47" s="134">
        <v>0</v>
      </c>
    </row>
    <row r="48" spans="1:32" x14ac:dyDescent="0.2">
      <c r="A48" s="138">
        <v>414</v>
      </c>
      <c r="B48" s="139">
        <v>414603098</v>
      </c>
      <c r="C48" s="140" t="s">
        <v>494</v>
      </c>
      <c r="D48" s="141">
        <v>603</v>
      </c>
      <c r="E48" s="140" t="s">
        <v>495</v>
      </c>
      <c r="F48" s="141">
        <v>98</v>
      </c>
      <c r="G48" s="142" t="s">
        <v>130</v>
      </c>
      <c r="H48" s="130"/>
      <c r="I48" s="131">
        <v>11021</v>
      </c>
      <c r="J48" s="131">
        <v>11065</v>
      </c>
      <c r="K48" s="131">
        <v>0</v>
      </c>
      <c r="L48" s="131">
        <v>937.65</v>
      </c>
      <c r="M48" s="131">
        <v>23023.65</v>
      </c>
      <c r="N48" s="130"/>
      <c r="O48" s="132">
        <v>3</v>
      </c>
      <c r="P48" s="133">
        <v>66258</v>
      </c>
      <c r="Q48" s="133">
        <v>0</v>
      </c>
      <c r="R48" s="133">
        <v>0</v>
      </c>
      <c r="S48" s="133">
        <v>2814</v>
      </c>
      <c r="T48" s="134">
        <v>69072</v>
      </c>
      <c r="U48" s="135"/>
      <c r="V48" s="136">
        <v>0</v>
      </c>
      <c r="W48" s="136">
        <v>0</v>
      </c>
      <c r="X48" s="133">
        <v>0.18</v>
      </c>
      <c r="Y48" s="133">
        <v>4.2446375919865317E-2</v>
      </c>
      <c r="Z48" s="134">
        <v>0</v>
      </c>
      <c r="AA48" s="137"/>
      <c r="AB48" s="136">
        <v>0</v>
      </c>
      <c r="AC48" s="136">
        <v>0</v>
      </c>
      <c r="AD48" s="133">
        <v>0</v>
      </c>
      <c r="AE48" s="133">
        <v>0</v>
      </c>
      <c r="AF48" s="134">
        <v>0</v>
      </c>
    </row>
    <row r="49" spans="1:32" x14ac:dyDescent="0.2">
      <c r="A49" s="138">
        <v>414</v>
      </c>
      <c r="B49" s="139">
        <v>414603152</v>
      </c>
      <c r="C49" s="140" t="s">
        <v>494</v>
      </c>
      <c r="D49" s="141">
        <v>603</v>
      </c>
      <c r="E49" s="140" t="s">
        <v>495</v>
      </c>
      <c r="F49" s="141">
        <v>152</v>
      </c>
      <c r="G49" s="142" t="s">
        <v>184</v>
      </c>
      <c r="H49" s="130"/>
      <c r="I49" s="131">
        <v>10766</v>
      </c>
      <c r="J49" s="131">
        <v>15428</v>
      </c>
      <c r="K49" s="131">
        <v>0</v>
      </c>
      <c r="L49" s="131">
        <v>937.65</v>
      </c>
      <c r="M49" s="131">
        <v>27131.65</v>
      </c>
      <c r="N49" s="130"/>
      <c r="O49" s="132">
        <v>1</v>
      </c>
      <c r="P49" s="133">
        <v>26194</v>
      </c>
      <c r="Q49" s="133">
        <v>0</v>
      </c>
      <c r="R49" s="133">
        <v>0</v>
      </c>
      <c r="S49" s="133">
        <v>938</v>
      </c>
      <c r="T49" s="134">
        <v>27132</v>
      </c>
      <c r="U49" s="135"/>
      <c r="V49" s="136">
        <v>0</v>
      </c>
      <c r="W49" s="136">
        <v>0</v>
      </c>
      <c r="X49" s="133">
        <v>0.09</v>
      </c>
      <c r="Y49" s="133">
        <v>1.8577553619401851E-3</v>
      </c>
      <c r="Z49" s="134">
        <v>0</v>
      </c>
      <c r="AA49" s="137"/>
      <c r="AB49" s="136">
        <v>0</v>
      </c>
      <c r="AC49" s="136">
        <v>0</v>
      </c>
      <c r="AD49" s="133">
        <v>0</v>
      </c>
      <c r="AE49" s="133">
        <v>0</v>
      </c>
      <c r="AF49" s="134">
        <v>0</v>
      </c>
    </row>
    <row r="50" spans="1:32" x14ac:dyDescent="0.2">
      <c r="A50" s="138">
        <v>414</v>
      </c>
      <c r="B50" s="139">
        <v>414603209</v>
      </c>
      <c r="C50" s="140" t="s">
        <v>494</v>
      </c>
      <c r="D50" s="141">
        <v>603</v>
      </c>
      <c r="E50" s="140" t="s">
        <v>495</v>
      </c>
      <c r="F50" s="141">
        <v>209</v>
      </c>
      <c r="G50" s="142" t="s">
        <v>241</v>
      </c>
      <c r="H50" s="130"/>
      <c r="I50" s="131">
        <v>12277</v>
      </c>
      <c r="J50" s="131">
        <v>2755</v>
      </c>
      <c r="K50" s="131">
        <v>0</v>
      </c>
      <c r="L50" s="131">
        <v>937.65</v>
      </c>
      <c r="M50" s="131">
        <v>15969.65</v>
      </c>
      <c r="N50" s="130"/>
      <c r="O50" s="132">
        <v>64</v>
      </c>
      <c r="P50" s="133">
        <v>962048</v>
      </c>
      <c r="Q50" s="133">
        <v>0</v>
      </c>
      <c r="R50" s="133">
        <v>0</v>
      </c>
      <c r="S50" s="133">
        <v>60009</v>
      </c>
      <c r="T50" s="134">
        <v>1022057</v>
      </c>
      <c r="U50" s="135"/>
      <c r="V50" s="136">
        <v>0</v>
      </c>
      <c r="W50" s="136">
        <v>0</v>
      </c>
      <c r="X50" s="133">
        <v>0.18</v>
      </c>
      <c r="Y50" s="133">
        <v>4.3158510137537506E-2</v>
      </c>
      <c r="Z50" s="134">
        <v>0</v>
      </c>
      <c r="AA50" s="137"/>
      <c r="AB50" s="136">
        <v>0</v>
      </c>
      <c r="AC50" s="136">
        <v>0</v>
      </c>
      <c r="AD50" s="133">
        <v>0</v>
      </c>
      <c r="AE50" s="133">
        <v>0</v>
      </c>
      <c r="AF50" s="134">
        <v>0</v>
      </c>
    </row>
    <row r="51" spans="1:32" x14ac:dyDescent="0.2">
      <c r="A51" s="138">
        <v>414</v>
      </c>
      <c r="B51" s="139">
        <v>414603236</v>
      </c>
      <c r="C51" s="140" t="s">
        <v>494</v>
      </c>
      <c r="D51" s="141">
        <v>603</v>
      </c>
      <c r="E51" s="140" t="s">
        <v>495</v>
      </c>
      <c r="F51" s="141">
        <v>236</v>
      </c>
      <c r="G51" s="142" t="s">
        <v>268</v>
      </c>
      <c r="H51" s="130"/>
      <c r="I51" s="131">
        <v>12341</v>
      </c>
      <c r="J51" s="131">
        <v>2249</v>
      </c>
      <c r="K51" s="131">
        <v>0</v>
      </c>
      <c r="L51" s="131">
        <v>937.65</v>
      </c>
      <c r="M51" s="131">
        <v>15527.65</v>
      </c>
      <c r="N51" s="130"/>
      <c r="O51" s="132">
        <v>187</v>
      </c>
      <c r="P51" s="133">
        <v>2728330</v>
      </c>
      <c r="Q51" s="133">
        <v>0</v>
      </c>
      <c r="R51" s="133">
        <v>0</v>
      </c>
      <c r="S51" s="133">
        <v>175340</v>
      </c>
      <c r="T51" s="134">
        <v>2903670</v>
      </c>
      <c r="U51" s="135"/>
      <c r="V51" s="136">
        <v>0</v>
      </c>
      <c r="W51" s="136">
        <v>0</v>
      </c>
      <c r="X51" s="133">
        <v>0.18</v>
      </c>
      <c r="Y51" s="133">
        <v>2.9589457838339658E-2</v>
      </c>
      <c r="Z51" s="134">
        <v>0</v>
      </c>
      <c r="AA51" s="137"/>
      <c r="AB51" s="136">
        <v>0</v>
      </c>
      <c r="AC51" s="136">
        <v>0</v>
      </c>
      <c r="AD51" s="133">
        <v>0</v>
      </c>
      <c r="AE51" s="133">
        <v>0</v>
      </c>
      <c r="AF51" s="134">
        <v>0</v>
      </c>
    </row>
    <row r="52" spans="1:32" x14ac:dyDescent="0.2">
      <c r="A52" s="138">
        <v>414</v>
      </c>
      <c r="B52" s="139">
        <v>414603263</v>
      </c>
      <c r="C52" s="140" t="s">
        <v>494</v>
      </c>
      <c r="D52" s="141">
        <v>603</v>
      </c>
      <c r="E52" s="140" t="s">
        <v>495</v>
      </c>
      <c r="F52" s="141">
        <v>263</v>
      </c>
      <c r="G52" s="142" t="s">
        <v>295</v>
      </c>
      <c r="H52" s="130"/>
      <c r="I52" s="131">
        <v>10164</v>
      </c>
      <c r="J52" s="131">
        <v>2483</v>
      </c>
      <c r="K52" s="131">
        <v>0</v>
      </c>
      <c r="L52" s="131">
        <v>937.65</v>
      </c>
      <c r="M52" s="131">
        <v>13584.65</v>
      </c>
      <c r="N52" s="130"/>
      <c r="O52" s="132">
        <v>3</v>
      </c>
      <c r="P52" s="133">
        <v>37941</v>
      </c>
      <c r="Q52" s="133">
        <v>0</v>
      </c>
      <c r="R52" s="133">
        <v>0</v>
      </c>
      <c r="S52" s="133">
        <v>2814</v>
      </c>
      <c r="T52" s="134">
        <v>40755</v>
      </c>
      <c r="U52" s="135"/>
      <c r="V52" s="136">
        <v>0</v>
      </c>
      <c r="W52" s="136">
        <v>0</v>
      </c>
      <c r="X52" s="133">
        <v>0.09</v>
      </c>
      <c r="Y52" s="133">
        <v>3.9493294499835567E-2</v>
      </c>
      <c r="Z52" s="134">
        <v>0</v>
      </c>
      <c r="AA52" s="137"/>
      <c r="AB52" s="136">
        <v>0</v>
      </c>
      <c r="AC52" s="136">
        <v>0</v>
      </c>
      <c r="AD52" s="133">
        <v>0</v>
      </c>
      <c r="AE52" s="133">
        <v>0</v>
      </c>
      <c r="AF52" s="134">
        <v>0</v>
      </c>
    </row>
    <row r="53" spans="1:32" x14ac:dyDescent="0.2">
      <c r="A53" s="138">
        <v>414</v>
      </c>
      <c r="B53" s="139">
        <v>414603603</v>
      </c>
      <c r="C53" s="140" t="s">
        <v>494</v>
      </c>
      <c r="D53" s="141">
        <v>603</v>
      </c>
      <c r="E53" s="140" t="s">
        <v>495</v>
      </c>
      <c r="F53" s="141">
        <v>603</v>
      </c>
      <c r="G53" s="142" t="s">
        <v>495</v>
      </c>
      <c r="H53" s="130"/>
      <c r="I53" s="131">
        <v>12146</v>
      </c>
      <c r="J53" s="131">
        <v>1894</v>
      </c>
      <c r="K53" s="131">
        <v>0</v>
      </c>
      <c r="L53" s="131">
        <v>937.65</v>
      </c>
      <c r="M53" s="131">
        <v>14977.65</v>
      </c>
      <c r="N53" s="130"/>
      <c r="O53" s="132">
        <v>70</v>
      </c>
      <c r="P53" s="133">
        <v>982800</v>
      </c>
      <c r="Q53" s="133">
        <v>0</v>
      </c>
      <c r="R53" s="133">
        <v>0</v>
      </c>
      <c r="S53" s="133">
        <v>65636</v>
      </c>
      <c r="T53" s="134">
        <v>1048436</v>
      </c>
      <c r="U53" s="135"/>
      <c r="V53" s="136">
        <v>0</v>
      </c>
      <c r="W53" s="136">
        <v>0</v>
      </c>
      <c r="X53" s="133">
        <v>0.09</v>
      </c>
      <c r="Y53" s="133">
        <v>5.3401861012473857E-2</v>
      </c>
      <c r="Z53" s="134">
        <v>0</v>
      </c>
      <c r="AA53" s="137"/>
      <c r="AB53" s="136">
        <v>0</v>
      </c>
      <c r="AC53" s="136">
        <v>0</v>
      </c>
      <c r="AD53" s="133">
        <v>0</v>
      </c>
      <c r="AE53" s="133">
        <v>0</v>
      </c>
      <c r="AF53" s="134">
        <v>0</v>
      </c>
    </row>
    <row r="54" spans="1:32" x14ac:dyDescent="0.2">
      <c r="A54" s="138">
        <v>414</v>
      </c>
      <c r="B54" s="139">
        <v>414603635</v>
      </c>
      <c r="C54" s="140" t="s">
        <v>494</v>
      </c>
      <c r="D54" s="141">
        <v>603</v>
      </c>
      <c r="E54" s="140" t="s">
        <v>495</v>
      </c>
      <c r="F54" s="141">
        <v>635</v>
      </c>
      <c r="G54" s="142" t="s">
        <v>397</v>
      </c>
      <c r="H54" s="130"/>
      <c r="I54" s="131">
        <v>10739</v>
      </c>
      <c r="J54" s="131">
        <v>4490</v>
      </c>
      <c r="K54" s="131">
        <v>0</v>
      </c>
      <c r="L54" s="131">
        <v>937.65</v>
      </c>
      <c r="M54" s="131">
        <v>16166.65</v>
      </c>
      <c r="N54" s="130"/>
      <c r="O54" s="132">
        <v>23</v>
      </c>
      <c r="P54" s="133">
        <v>350267</v>
      </c>
      <c r="Q54" s="133">
        <v>0</v>
      </c>
      <c r="R54" s="133">
        <v>0</v>
      </c>
      <c r="S54" s="133">
        <v>21567</v>
      </c>
      <c r="T54" s="134">
        <v>371834</v>
      </c>
      <c r="U54" s="135"/>
      <c r="V54" s="136">
        <v>0</v>
      </c>
      <c r="W54" s="136">
        <v>0</v>
      </c>
      <c r="X54" s="133">
        <v>0.09</v>
      </c>
      <c r="Y54" s="133">
        <v>1.4586022007497645E-2</v>
      </c>
      <c r="Z54" s="134">
        <v>0</v>
      </c>
      <c r="AA54" s="137"/>
      <c r="AB54" s="136">
        <v>0</v>
      </c>
      <c r="AC54" s="136">
        <v>0</v>
      </c>
      <c r="AD54" s="133">
        <v>0</v>
      </c>
      <c r="AE54" s="133">
        <v>0</v>
      </c>
      <c r="AF54" s="134">
        <v>0</v>
      </c>
    </row>
    <row r="55" spans="1:32" x14ac:dyDescent="0.2">
      <c r="A55" s="138">
        <v>414</v>
      </c>
      <c r="B55" s="139">
        <v>414603715</v>
      </c>
      <c r="C55" s="140" t="s">
        <v>494</v>
      </c>
      <c r="D55" s="141">
        <v>603</v>
      </c>
      <c r="E55" s="140" t="s">
        <v>495</v>
      </c>
      <c r="F55" s="141">
        <v>715</v>
      </c>
      <c r="G55" s="142" t="s">
        <v>421</v>
      </c>
      <c r="H55" s="130"/>
      <c r="I55" s="131">
        <v>11078</v>
      </c>
      <c r="J55" s="131">
        <v>6353</v>
      </c>
      <c r="K55" s="131">
        <v>0</v>
      </c>
      <c r="L55" s="131">
        <v>937.65</v>
      </c>
      <c r="M55" s="131">
        <v>18368.650000000001</v>
      </c>
      <c r="N55" s="130"/>
      <c r="O55" s="132">
        <v>9</v>
      </c>
      <c r="P55" s="133">
        <v>156879</v>
      </c>
      <c r="Q55" s="133">
        <v>0</v>
      </c>
      <c r="R55" s="133">
        <v>0</v>
      </c>
      <c r="S55" s="133">
        <v>8438</v>
      </c>
      <c r="T55" s="134">
        <v>165317</v>
      </c>
      <c r="U55" s="135"/>
      <c r="V55" s="136">
        <v>0</v>
      </c>
      <c r="W55" s="136">
        <v>0</v>
      </c>
      <c r="X55" s="133">
        <v>0.09</v>
      </c>
      <c r="Y55" s="133">
        <v>8.2829037253610693E-3</v>
      </c>
      <c r="Z55" s="134">
        <v>0</v>
      </c>
      <c r="AA55" s="137"/>
      <c r="AB55" s="136">
        <v>0</v>
      </c>
      <c r="AC55" s="136">
        <v>0</v>
      </c>
      <c r="AD55" s="133">
        <v>0</v>
      </c>
      <c r="AE55" s="133">
        <v>0</v>
      </c>
      <c r="AF55" s="134">
        <v>0</v>
      </c>
    </row>
    <row r="56" spans="1:32" x14ac:dyDescent="0.2">
      <c r="A56" s="138">
        <v>416</v>
      </c>
      <c r="B56" s="139">
        <v>416035001</v>
      </c>
      <c r="C56" s="140" t="s">
        <v>496</v>
      </c>
      <c r="D56" s="141">
        <v>35</v>
      </c>
      <c r="E56" s="140" t="s">
        <v>67</v>
      </c>
      <c r="F56" s="141">
        <v>1</v>
      </c>
      <c r="G56" s="142" t="s">
        <v>33</v>
      </c>
      <c r="H56" s="130"/>
      <c r="I56" s="131">
        <v>11519</v>
      </c>
      <c r="J56" s="131">
        <v>2062</v>
      </c>
      <c r="K56" s="131">
        <v>0</v>
      </c>
      <c r="L56" s="131">
        <v>937.65</v>
      </c>
      <c r="M56" s="131">
        <v>14518.65</v>
      </c>
      <c r="N56" s="130"/>
      <c r="O56" s="132">
        <v>1</v>
      </c>
      <c r="P56" s="133">
        <v>13581</v>
      </c>
      <c r="Q56" s="133">
        <v>0</v>
      </c>
      <c r="R56" s="133">
        <v>0</v>
      </c>
      <c r="S56" s="133">
        <v>938</v>
      </c>
      <c r="T56" s="134">
        <v>14519</v>
      </c>
      <c r="U56" s="135"/>
      <c r="V56" s="136">
        <v>0</v>
      </c>
      <c r="W56" s="136">
        <v>0</v>
      </c>
      <c r="X56" s="133">
        <v>0.09</v>
      </c>
      <c r="Y56" s="133">
        <v>1.3328012940512337E-2</v>
      </c>
      <c r="Z56" s="134">
        <v>0</v>
      </c>
      <c r="AA56" s="137"/>
      <c r="AB56" s="136">
        <v>0</v>
      </c>
      <c r="AC56" s="136">
        <v>0</v>
      </c>
      <c r="AD56" s="133">
        <v>0</v>
      </c>
      <c r="AE56" s="133">
        <v>0</v>
      </c>
      <c r="AF56" s="134">
        <v>0</v>
      </c>
    </row>
    <row r="57" spans="1:32" x14ac:dyDescent="0.2">
      <c r="A57" s="138">
        <v>416</v>
      </c>
      <c r="B57" s="139">
        <v>416035035</v>
      </c>
      <c r="C57" s="140" t="s">
        <v>496</v>
      </c>
      <c r="D57" s="141">
        <v>35</v>
      </c>
      <c r="E57" s="140" t="s">
        <v>67</v>
      </c>
      <c r="F57" s="141">
        <v>35</v>
      </c>
      <c r="G57" s="142" t="s">
        <v>67</v>
      </c>
      <c r="H57" s="130"/>
      <c r="I57" s="131">
        <v>14127</v>
      </c>
      <c r="J57" s="131">
        <v>4817</v>
      </c>
      <c r="K57" s="131">
        <v>66.390599675850893</v>
      </c>
      <c r="L57" s="131">
        <v>937.65</v>
      </c>
      <c r="M57" s="131">
        <v>19948.040599675853</v>
      </c>
      <c r="N57" s="130"/>
      <c r="O57" s="132">
        <v>617</v>
      </c>
      <c r="P57" s="133">
        <v>11688448</v>
      </c>
      <c r="Q57" s="133">
        <v>0</v>
      </c>
      <c r="R57" s="133">
        <v>40963</v>
      </c>
      <c r="S57" s="133">
        <v>578531</v>
      </c>
      <c r="T57" s="134">
        <v>12307942</v>
      </c>
      <c r="U57" s="135"/>
      <c r="V57" s="136">
        <v>0</v>
      </c>
      <c r="W57" s="136">
        <v>0</v>
      </c>
      <c r="X57" s="133">
        <v>0.18</v>
      </c>
      <c r="Y57" s="133">
        <v>0.16308478746425836</v>
      </c>
      <c r="Z57" s="134">
        <v>0</v>
      </c>
      <c r="AA57" s="137"/>
      <c r="AB57" s="136">
        <v>0</v>
      </c>
      <c r="AC57" s="136">
        <v>0</v>
      </c>
      <c r="AD57" s="133">
        <v>0</v>
      </c>
      <c r="AE57" s="133">
        <v>0</v>
      </c>
      <c r="AF57" s="134">
        <v>0</v>
      </c>
    </row>
    <row r="58" spans="1:32" x14ac:dyDescent="0.2">
      <c r="A58" s="138">
        <v>416</v>
      </c>
      <c r="B58" s="139">
        <v>416035044</v>
      </c>
      <c r="C58" s="140" t="s">
        <v>496</v>
      </c>
      <c r="D58" s="141">
        <v>35</v>
      </c>
      <c r="E58" s="140" t="s">
        <v>67</v>
      </c>
      <c r="F58" s="141">
        <v>44</v>
      </c>
      <c r="G58" s="142" t="s">
        <v>76</v>
      </c>
      <c r="H58" s="130"/>
      <c r="I58" s="131">
        <v>12958</v>
      </c>
      <c r="J58" s="131">
        <v>0</v>
      </c>
      <c r="K58" s="131">
        <v>0</v>
      </c>
      <c r="L58" s="131">
        <v>937.65</v>
      </c>
      <c r="M58" s="131">
        <v>13895.65</v>
      </c>
      <c r="N58" s="130"/>
      <c r="O58" s="132">
        <v>8</v>
      </c>
      <c r="P58" s="133">
        <v>103664</v>
      </c>
      <c r="Q58" s="133">
        <v>0</v>
      </c>
      <c r="R58" s="133">
        <v>0</v>
      </c>
      <c r="S58" s="133">
        <v>7501</v>
      </c>
      <c r="T58" s="134">
        <v>111165</v>
      </c>
      <c r="U58" s="135"/>
      <c r="V58" s="136">
        <v>0</v>
      </c>
      <c r="W58" s="136">
        <v>0</v>
      </c>
      <c r="X58" s="133">
        <v>0.18</v>
      </c>
      <c r="Y58" s="133">
        <v>7.1829546811691999E-2</v>
      </c>
      <c r="Z58" s="134">
        <v>0</v>
      </c>
      <c r="AA58" s="137"/>
      <c r="AB58" s="136">
        <v>0</v>
      </c>
      <c r="AC58" s="136">
        <v>0</v>
      </c>
      <c r="AD58" s="133">
        <v>0</v>
      </c>
      <c r="AE58" s="133">
        <v>0</v>
      </c>
      <c r="AF58" s="134">
        <v>0</v>
      </c>
    </row>
    <row r="59" spans="1:32" x14ac:dyDescent="0.2">
      <c r="A59" s="138">
        <v>416</v>
      </c>
      <c r="B59" s="139">
        <v>416035048</v>
      </c>
      <c r="C59" s="140" t="s">
        <v>496</v>
      </c>
      <c r="D59" s="141">
        <v>35</v>
      </c>
      <c r="E59" s="140" t="s">
        <v>67</v>
      </c>
      <c r="F59" s="141">
        <v>48</v>
      </c>
      <c r="G59" s="142" t="s">
        <v>80</v>
      </c>
      <c r="H59" s="130"/>
      <c r="I59" s="131">
        <v>11373.557741625926</v>
      </c>
      <c r="J59" s="131">
        <v>9140</v>
      </c>
      <c r="K59" s="131">
        <v>0</v>
      </c>
      <c r="L59" s="131">
        <v>937.65</v>
      </c>
      <c r="M59" s="131">
        <v>21451.207741625927</v>
      </c>
      <c r="N59" s="130"/>
      <c r="O59" s="132">
        <v>1</v>
      </c>
      <c r="P59" s="133">
        <v>20514</v>
      </c>
      <c r="Q59" s="133">
        <v>0</v>
      </c>
      <c r="R59" s="133">
        <v>0</v>
      </c>
      <c r="S59" s="133">
        <v>938</v>
      </c>
      <c r="T59" s="134">
        <v>21452</v>
      </c>
      <c r="U59" s="135"/>
      <c r="V59" s="136">
        <v>0</v>
      </c>
      <c r="W59" s="136">
        <v>0</v>
      </c>
      <c r="X59" s="133">
        <v>0.09</v>
      </c>
      <c r="Y59" s="133">
        <v>1.8944219323362129E-3</v>
      </c>
      <c r="Z59" s="134">
        <v>0</v>
      </c>
      <c r="AA59" s="137"/>
      <c r="AB59" s="136">
        <v>0</v>
      </c>
      <c r="AC59" s="136">
        <v>0</v>
      </c>
      <c r="AD59" s="133">
        <v>0</v>
      </c>
      <c r="AE59" s="133">
        <v>0</v>
      </c>
      <c r="AF59" s="134">
        <v>0</v>
      </c>
    </row>
    <row r="60" spans="1:32" x14ac:dyDescent="0.2">
      <c r="A60" s="138">
        <v>416</v>
      </c>
      <c r="B60" s="139">
        <v>416035049</v>
      </c>
      <c r="C60" s="140" t="s">
        <v>496</v>
      </c>
      <c r="D60" s="141">
        <v>35</v>
      </c>
      <c r="E60" s="140" t="s">
        <v>67</v>
      </c>
      <c r="F60" s="141">
        <v>49</v>
      </c>
      <c r="G60" s="142" t="s">
        <v>81</v>
      </c>
      <c r="H60" s="130"/>
      <c r="I60" s="131">
        <v>11519</v>
      </c>
      <c r="J60" s="131">
        <v>13711</v>
      </c>
      <c r="K60" s="131">
        <v>0</v>
      </c>
      <c r="L60" s="131">
        <v>937.65</v>
      </c>
      <c r="M60" s="131">
        <v>26167.65</v>
      </c>
      <c r="N60" s="130"/>
      <c r="O60" s="132">
        <v>1</v>
      </c>
      <c r="P60" s="133">
        <v>25230</v>
      </c>
      <c r="Q60" s="133">
        <v>0</v>
      </c>
      <c r="R60" s="133">
        <v>0</v>
      </c>
      <c r="S60" s="133">
        <v>938</v>
      </c>
      <c r="T60" s="134">
        <v>26168</v>
      </c>
      <c r="U60" s="135"/>
      <c r="V60" s="136">
        <v>0</v>
      </c>
      <c r="W60" s="136">
        <v>0</v>
      </c>
      <c r="X60" s="133">
        <v>0.09</v>
      </c>
      <c r="Y60" s="133">
        <v>7.8031249423429483E-2</v>
      </c>
      <c r="Z60" s="134">
        <v>0</v>
      </c>
      <c r="AA60" s="137"/>
      <c r="AB60" s="136">
        <v>0</v>
      </c>
      <c r="AC60" s="136">
        <v>0</v>
      </c>
      <c r="AD60" s="133">
        <v>0</v>
      </c>
      <c r="AE60" s="133">
        <v>0</v>
      </c>
      <c r="AF60" s="134">
        <v>0</v>
      </c>
    </row>
    <row r="61" spans="1:32" x14ac:dyDescent="0.2">
      <c r="A61" s="138">
        <v>416</v>
      </c>
      <c r="B61" s="139">
        <v>416035073</v>
      </c>
      <c r="C61" s="140" t="s">
        <v>496</v>
      </c>
      <c r="D61" s="141">
        <v>35</v>
      </c>
      <c r="E61" s="140" t="s">
        <v>67</v>
      </c>
      <c r="F61" s="141">
        <v>73</v>
      </c>
      <c r="G61" s="142" t="s">
        <v>105</v>
      </c>
      <c r="H61" s="130"/>
      <c r="I61" s="131">
        <v>12306</v>
      </c>
      <c r="J61" s="131">
        <v>8040</v>
      </c>
      <c r="K61" s="131">
        <v>0</v>
      </c>
      <c r="L61" s="131">
        <v>937.65</v>
      </c>
      <c r="M61" s="131">
        <v>21283.65</v>
      </c>
      <c r="N61" s="130"/>
      <c r="O61" s="132">
        <v>3</v>
      </c>
      <c r="P61" s="133">
        <v>61038</v>
      </c>
      <c r="Q61" s="133">
        <v>0</v>
      </c>
      <c r="R61" s="133">
        <v>0</v>
      </c>
      <c r="S61" s="133">
        <v>2814</v>
      </c>
      <c r="T61" s="134">
        <v>63852</v>
      </c>
      <c r="U61" s="135"/>
      <c r="V61" s="136">
        <v>0</v>
      </c>
      <c r="W61" s="136">
        <v>0</v>
      </c>
      <c r="X61" s="133">
        <v>0.09</v>
      </c>
      <c r="Y61" s="133">
        <v>8.7620932916126475E-3</v>
      </c>
      <c r="Z61" s="134">
        <v>0</v>
      </c>
      <c r="AA61" s="137"/>
      <c r="AB61" s="136">
        <v>0</v>
      </c>
      <c r="AC61" s="136">
        <v>0</v>
      </c>
      <c r="AD61" s="133">
        <v>0</v>
      </c>
      <c r="AE61" s="133">
        <v>0</v>
      </c>
      <c r="AF61" s="134">
        <v>0</v>
      </c>
    </row>
    <row r="62" spans="1:32" x14ac:dyDescent="0.2">
      <c r="A62" s="138">
        <v>416</v>
      </c>
      <c r="B62" s="139">
        <v>416035220</v>
      </c>
      <c r="C62" s="140" t="s">
        <v>496</v>
      </c>
      <c r="D62" s="141">
        <v>35</v>
      </c>
      <c r="E62" s="140" t="s">
        <v>67</v>
      </c>
      <c r="F62" s="141">
        <v>220</v>
      </c>
      <c r="G62" s="142" t="s">
        <v>252</v>
      </c>
      <c r="H62" s="130"/>
      <c r="I62" s="131">
        <v>16118</v>
      </c>
      <c r="J62" s="131">
        <v>6910</v>
      </c>
      <c r="K62" s="131">
        <v>0</v>
      </c>
      <c r="L62" s="131">
        <v>937.65</v>
      </c>
      <c r="M62" s="131">
        <v>23965.65</v>
      </c>
      <c r="N62" s="130"/>
      <c r="O62" s="132">
        <v>1</v>
      </c>
      <c r="P62" s="133">
        <v>23028</v>
      </c>
      <c r="Q62" s="133">
        <v>0</v>
      </c>
      <c r="R62" s="133">
        <v>0</v>
      </c>
      <c r="S62" s="133">
        <v>938</v>
      </c>
      <c r="T62" s="134">
        <v>23966</v>
      </c>
      <c r="U62" s="135"/>
      <c r="V62" s="136">
        <v>0</v>
      </c>
      <c r="W62" s="136">
        <v>0</v>
      </c>
      <c r="X62" s="133">
        <v>0.09</v>
      </c>
      <c r="Y62" s="133">
        <v>1.8353795236742985E-2</v>
      </c>
      <c r="Z62" s="134">
        <v>0</v>
      </c>
      <c r="AA62" s="137"/>
      <c r="AB62" s="136">
        <v>0</v>
      </c>
      <c r="AC62" s="136">
        <v>0</v>
      </c>
      <c r="AD62" s="133">
        <v>0</v>
      </c>
      <c r="AE62" s="133">
        <v>0</v>
      </c>
      <c r="AF62" s="134">
        <v>0</v>
      </c>
    </row>
    <row r="63" spans="1:32" x14ac:dyDescent="0.2">
      <c r="A63" s="138">
        <v>416</v>
      </c>
      <c r="B63" s="139">
        <v>416035244</v>
      </c>
      <c r="C63" s="140" t="s">
        <v>496</v>
      </c>
      <c r="D63" s="141">
        <v>35</v>
      </c>
      <c r="E63" s="140" t="s">
        <v>67</v>
      </c>
      <c r="F63" s="141">
        <v>244</v>
      </c>
      <c r="G63" s="142" t="s">
        <v>276</v>
      </c>
      <c r="H63" s="130"/>
      <c r="I63" s="131">
        <v>13659</v>
      </c>
      <c r="J63" s="131">
        <v>4925</v>
      </c>
      <c r="K63" s="131">
        <v>0</v>
      </c>
      <c r="L63" s="131">
        <v>937.65</v>
      </c>
      <c r="M63" s="131">
        <v>19521.650000000001</v>
      </c>
      <c r="N63" s="130"/>
      <c r="O63" s="132">
        <v>7</v>
      </c>
      <c r="P63" s="133">
        <v>130088</v>
      </c>
      <c r="Q63" s="133">
        <v>0</v>
      </c>
      <c r="R63" s="133">
        <v>0</v>
      </c>
      <c r="S63" s="133">
        <v>6564</v>
      </c>
      <c r="T63" s="134">
        <v>136652</v>
      </c>
      <c r="U63" s="135"/>
      <c r="V63" s="136">
        <v>0</v>
      </c>
      <c r="W63" s="136">
        <v>0</v>
      </c>
      <c r="X63" s="133">
        <v>0.09</v>
      </c>
      <c r="Y63" s="133">
        <v>0.12315738977728077</v>
      </c>
      <c r="Z63" s="134">
        <v>0</v>
      </c>
      <c r="AA63" s="137"/>
      <c r="AB63" s="136">
        <v>0</v>
      </c>
      <c r="AC63" s="136">
        <v>1.7766644871597723</v>
      </c>
      <c r="AD63" s="133">
        <v>34683.532829377211</v>
      </c>
      <c r="AE63" s="133">
        <v>0</v>
      </c>
      <c r="AF63" s="134">
        <v>0</v>
      </c>
    </row>
    <row r="64" spans="1:32" x14ac:dyDescent="0.2">
      <c r="A64" s="138">
        <v>416</v>
      </c>
      <c r="B64" s="139">
        <v>416035285</v>
      </c>
      <c r="C64" s="140" t="s">
        <v>496</v>
      </c>
      <c r="D64" s="141">
        <v>35</v>
      </c>
      <c r="E64" s="140" t="s">
        <v>67</v>
      </c>
      <c r="F64" s="141">
        <v>285</v>
      </c>
      <c r="G64" s="142" t="s">
        <v>317</v>
      </c>
      <c r="H64" s="130"/>
      <c r="I64" s="131">
        <v>10872</v>
      </c>
      <c r="J64" s="131">
        <v>3081</v>
      </c>
      <c r="K64" s="131">
        <v>0</v>
      </c>
      <c r="L64" s="131">
        <v>937.65</v>
      </c>
      <c r="M64" s="131">
        <v>14890.65</v>
      </c>
      <c r="N64" s="130"/>
      <c r="O64" s="132">
        <v>3</v>
      </c>
      <c r="P64" s="133">
        <v>41859</v>
      </c>
      <c r="Q64" s="133">
        <v>0</v>
      </c>
      <c r="R64" s="133">
        <v>0</v>
      </c>
      <c r="S64" s="133">
        <v>2813</v>
      </c>
      <c r="T64" s="134">
        <v>44672</v>
      </c>
      <c r="U64" s="135"/>
      <c r="V64" s="136">
        <v>0</v>
      </c>
      <c r="W64" s="136">
        <v>0</v>
      </c>
      <c r="X64" s="133">
        <v>0.09</v>
      </c>
      <c r="Y64" s="133">
        <v>3.7081890784324507E-2</v>
      </c>
      <c r="Z64" s="134">
        <v>0</v>
      </c>
      <c r="AA64" s="137"/>
      <c r="AB64" s="136">
        <v>0</v>
      </c>
      <c r="AC64" s="136">
        <v>0</v>
      </c>
      <c r="AD64" s="133">
        <v>0</v>
      </c>
      <c r="AE64" s="133">
        <v>0</v>
      </c>
      <c r="AF64" s="134">
        <v>0</v>
      </c>
    </row>
    <row r="65" spans="1:32" x14ac:dyDescent="0.2">
      <c r="A65" s="138">
        <v>416</v>
      </c>
      <c r="B65" s="139">
        <v>416035307</v>
      </c>
      <c r="C65" s="140" t="s">
        <v>496</v>
      </c>
      <c r="D65" s="141">
        <v>35</v>
      </c>
      <c r="E65" s="140" t="s">
        <v>67</v>
      </c>
      <c r="F65" s="141">
        <v>307</v>
      </c>
      <c r="G65" s="142" t="s">
        <v>339</v>
      </c>
      <c r="H65" s="130"/>
      <c r="I65" s="131">
        <v>9576</v>
      </c>
      <c r="J65" s="131">
        <v>4026</v>
      </c>
      <c r="K65" s="131">
        <v>0</v>
      </c>
      <c r="L65" s="131">
        <v>937.65</v>
      </c>
      <c r="M65" s="131">
        <v>14539.65</v>
      </c>
      <c r="N65" s="130"/>
      <c r="O65" s="132">
        <v>1</v>
      </c>
      <c r="P65" s="133">
        <v>13602</v>
      </c>
      <c r="Q65" s="133">
        <v>0</v>
      </c>
      <c r="R65" s="133">
        <v>0</v>
      </c>
      <c r="S65" s="133">
        <v>938</v>
      </c>
      <c r="T65" s="134">
        <v>14540</v>
      </c>
      <c r="U65" s="135"/>
      <c r="V65" s="136">
        <v>0</v>
      </c>
      <c r="W65" s="136">
        <v>0</v>
      </c>
      <c r="X65" s="133">
        <v>0.09</v>
      </c>
      <c r="Y65" s="133">
        <v>1.4028111098628806E-2</v>
      </c>
      <c r="Z65" s="134">
        <v>0</v>
      </c>
      <c r="AA65" s="137"/>
      <c r="AB65" s="136">
        <v>0</v>
      </c>
      <c r="AC65" s="136">
        <v>0</v>
      </c>
      <c r="AD65" s="133">
        <v>0</v>
      </c>
      <c r="AE65" s="133">
        <v>0</v>
      </c>
      <c r="AF65" s="134">
        <v>0</v>
      </c>
    </row>
    <row r="66" spans="1:32" x14ac:dyDescent="0.2">
      <c r="A66" s="138">
        <v>417</v>
      </c>
      <c r="B66" s="139">
        <v>417035035</v>
      </c>
      <c r="C66" s="140" t="s">
        <v>497</v>
      </c>
      <c r="D66" s="141">
        <v>35</v>
      </c>
      <c r="E66" s="140" t="s">
        <v>67</v>
      </c>
      <c r="F66" s="141">
        <v>35</v>
      </c>
      <c r="G66" s="142" t="s">
        <v>67</v>
      </c>
      <c r="H66" s="130"/>
      <c r="I66" s="131">
        <v>14236</v>
      </c>
      <c r="J66" s="131">
        <v>4854</v>
      </c>
      <c r="K66" s="131">
        <v>0</v>
      </c>
      <c r="L66" s="131">
        <v>937.65</v>
      </c>
      <c r="M66" s="131">
        <v>20027.650000000001</v>
      </c>
      <c r="N66" s="130"/>
      <c r="O66" s="132">
        <v>315</v>
      </c>
      <c r="P66" s="133">
        <v>6013350</v>
      </c>
      <c r="Q66" s="133">
        <v>0</v>
      </c>
      <c r="R66" s="133">
        <v>0</v>
      </c>
      <c r="S66" s="133">
        <v>295361</v>
      </c>
      <c r="T66" s="134">
        <v>6308711</v>
      </c>
      <c r="U66" s="135"/>
      <c r="V66" s="136">
        <v>0</v>
      </c>
      <c r="W66" s="136">
        <v>0</v>
      </c>
      <c r="X66" s="133">
        <v>0.18</v>
      </c>
      <c r="Y66" s="133">
        <v>0.16308478746425836</v>
      </c>
      <c r="Z66" s="134">
        <v>0</v>
      </c>
      <c r="AA66" s="137"/>
      <c r="AB66" s="136">
        <v>0</v>
      </c>
      <c r="AC66" s="136">
        <v>0</v>
      </c>
      <c r="AD66" s="133">
        <v>0</v>
      </c>
      <c r="AE66" s="133">
        <v>0</v>
      </c>
      <c r="AF66" s="134">
        <v>0</v>
      </c>
    </row>
    <row r="67" spans="1:32" x14ac:dyDescent="0.2">
      <c r="A67" s="138">
        <v>417</v>
      </c>
      <c r="B67" s="139">
        <v>417035044</v>
      </c>
      <c r="C67" s="140" t="s">
        <v>497</v>
      </c>
      <c r="D67" s="141">
        <v>35</v>
      </c>
      <c r="E67" s="140" t="s">
        <v>67</v>
      </c>
      <c r="F67" s="141">
        <v>44</v>
      </c>
      <c r="G67" s="142" t="s">
        <v>76</v>
      </c>
      <c r="H67" s="130"/>
      <c r="I67" s="131">
        <v>14989</v>
      </c>
      <c r="J67" s="131">
        <v>0</v>
      </c>
      <c r="K67" s="131">
        <v>0</v>
      </c>
      <c r="L67" s="131">
        <v>937.65</v>
      </c>
      <c r="M67" s="131">
        <v>15926.65</v>
      </c>
      <c r="N67" s="130"/>
      <c r="O67" s="132">
        <v>2</v>
      </c>
      <c r="P67" s="133">
        <v>29978</v>
      </c>
      <c r="Q67" s="133">
        <v>0</v>
      </c>
      <c r="R67" s="133">
        <v>0</v>
      </c>
      <c r="S67" s="133">
        <v>1876</v>
      </c>
      <c r="T67" s="134">
        <v>31854</v>
      </c>
      <c r="U67" s="135"/>
      <c r="V67" s="136">
        <v>0</v>
      </c>
      <c r="W67" s="136">
        <v>0</v>
      </c>
      <c r="X67" s="133">
        <v>0.18</v>
      </c>
      <c r="Y67" s="133">
        <v>7.1829546811691999E-2</v>
      </c>
      <c r="Z67" s="134">
        <v>0</v>
      </c>
      <c r="AA67" s="137"/>
      <c r="AB67" s="136">
        <v>0</v>
      </c>
      <c r="AC67" s="136">
        <v>0</v>
      </c>
      <c r="AD67" s="133">
        <v>0</v>
      </c>
      <c r="AE67" s="133">
        <v>0</v>
      </c>
      <c r="AF67" s="134">
        <v>0</v>
      </c>
    </row>
    <row r="68" spans="1:32" x14ac:dyDescent="0.2">
      <c r="A68" s="138">
        <v>417</v>
      </c>
      <c r="B68" s="139">
        <v>417035100</v>
      </c>
      <c r="C68" s="140" t="s">
        <v>497</v>
      </c>
      <c r="D68" s="141">
        <v>35</v>
      </c>
      <c r="E68" s="140" t="s">
        <v>67</v>
      </c>
      <c r="F68" s="141">
        <v>100</v>
      </c>
      <c r="G68" s="142" t="s">
        <v>132</v>
      </c>
      <c r="H68" s="130"/>
      <c r="I68" s="131">
        <v>13488</v>
      </c>
      <c r="J68" s="131">
        <v>5555</v>
      </c>
      <c r="K68" s="131">
        <v>0</v>
      </c>
      <c r="L68" s="131">
        <v>937.65</v>
      </c>
      <c r="M68" s="131">
        <v>19980.650000000001</v>
      </c>
      <c r="N68" s="130"/>
      <c r="O68" s="132">
        <v>4</v>
      </c>
      <c r="P68" s="133">
        <v>76172</v>
      </c>
      <c r="Q68" s="133">
        <v>0</v>
      </c>
      <c r="R68" s="133">
        <v>0</v>
      </c>
      <c r="S68" s="133">
        <v>3752</v>
      </c>
      <c r="T68" s="134">
        <v>79924</v>
      </c>
      <c r="U68" s="135"/>
      <c r="V68" s="136">
        <v>0</v>
      </c>
      <c r="W68" s="136">
        <v>0</v>
      </c>
      <c r="X68" s="133">
        <v>0.09</v>
      </c>
      <c r="Y68" s="133">
        <v>3.2467778480518197E-2</v>
      </c>
      <c r="Z68" s="134">
        <v>0</v>
      </c>
      <c r="AA68" s="137"/>
      <c r="AB68" s="136">
        <v>0</v>
      </c>
      <c r="AC68" s="136">
        <v>0</v>
      </c>
      <c r="AD68" s="133">
        <v>0</v>
      </c>
      <c r="AE68" s="133">
        <v>0</v>
      </c>
      <c r="AF68" s="134">
        <v>0</v>
      </c>
    </row>
    <row r="69" spans="1:32" x14ac:dyDescent="0.2">
      <c r="A69" s="138">
        <v>417</v>
      </c>
      <c r="B69" s="139">
        <v>417035133</v>
      </c>
      <c r="C69" s="140" t="s">
        <v>497</v>
      </c>
      <c r="D69" s="141">
        <v>35</v>
      </c>
      <c r="E69" s="140" t="s">
        <v>67</v>
      </c>
      <c r="F69" s="141">
        <v>133</v>
      </c>
      <c r="G69" s="142" t="s">
        <v>165</v>
      </c>
      <c r="H69" s="130"/>
      <c r="I69" s="131">
        <v>9738</v>
      </c>
      <c r="J69" s="131">
        <v>1926</v>
      </c>
      <c r="K69" s="131">
        <v>0</v>
      </c>
      <c r="L69" s="131">
        <v>937.65</v>
      </c>
      <c r="M69" s="131">
        <v>12601.65</v>
      </c>
      <c r="N69" s="130"/>
      <c r="O69" s="132">
        <v>2</v>
      </c>
      <c r="P69" s="133">
        <v>23328</v>
      </c>
      <c r="Q69" s="133">
        <v>0</v>
      </c>
      <c r="R69" s="133">
        <v>0</v>
      </c>
      <c r="S69" s="133">
        <v>1876</v>
      </c>
      <c r="T69" s="134">
        <v>25204</v>
      </c>
      <c r="U69" s="135"/>
      <c r="V69" s="136">
        <v>0</v>
      </c>
      <c r="W69" s="136">
        <v>0</v>
      </c>
      <c r="X69" s="133">
        <v>0.09</v>
      </c>
      <c r="Y69" s="133">
        <v>2.8948429232024109E-2</v>
      </c>
      <c r="Z69" s="134">
        <v>0</v>
      </c>
      <c r="AA69" s="137"/>
      <c r="AB69" s="136">
        <v>0</v>
      </c>
      <c r="AC69" s="136">
        <v>0</v>
      </c>
      <c r="AD69" s="133">
        <v>0</v>
      </c>
      <c r="AE69" s="133">
        <v>0</v>
      </c>
      <c r="AF69" s="134">
        <v>0</v>
      </c>
    </row>
    <row r="70" spans="1:32" x14ac:dyDescent="0.2">
      <c r="A70" s="138">
        <v>417</v>
      </c>
      <c r="B70" s="139">
        <v>417035243</v>
      </c>
      <c r="C70" s="140" t="s">
        <v>497</v>
      </c>
      <c r="D70" s="141">
        <v>35</v>
      </c>
      <c r="E70" s="140" t="s">
        <v>67</v>
      </c>
      <c r="F70" s="141">
        <v>243</v>
      </c>
      <c r="G70" s="142" t="s">
        <v>275</v>
      </c>
      <c r="H70" s="130"/>
      <c r="I70" s="131">
        <v>9952</v>
      </c>
      <c r="J70" s="131">
        <v>2060</v>
      </c>
      <c r="K70" s="131">
        <v>0</v>
      </c>
      <c r="L70" s="131">
        <v>937.65</v>
      </c>
      <c r="M70" s="131">
        <v>12949.65</v>
      </c>
      <c r="N70" s="130"/>
      <c r="O70" s="132">
        <v>1</v>
      </c>
      <c r="P70" s="133">
        <v>12012</v>
      </c>
      <c r="Q70" s="133">
        <v>0</v>
      </c>
      <c r="R70" s="133">
        <v>0</v>
      </c>
      <c r="S70" s="133">
        <v>938</v>
      </c>
      <c r="T70" s="134">
        <v>12950</v>
      </c>
      <c r="U70" s="135"/>
      <c r="V70" s="136">
        <v>0</v>
      </c>
      <c r="W70" s="136">
        <v>0</v>
      </c>
      <c r="X70" s="133">
        <v>0.09</v>
      </c>
      <c r="Y70" s="133">
        <v>5.9484336441051533E-3</v>
      </c>
      <c r="Z70" s="134">
        <v>0</v>
      </c>
      <c r="AA70" s="137"/>
      <c r="AB70" s="136">
        <v>0</v>
      </c>
      <c r="AC70" s="136">
        <v>0</v>
      </c>
      <c r="AD70" s="133">
        <v>0</v>
      </c>
      <c r="AE70" s="133">
        <v>0</v>
      </c>
      <c r="AF70" s="134">
        <v>0</v>
      </c>
    </row>
    <row r="71" spans="1:32" x14ac:dyDescent="0.2">
      <c r="A71" s="138">
        <v>417</v>
      </c>
      <c r="B71" s="139">
        <v>417035244</v>
      </c>
      <c r="C71" s="140" t="s">
        <v>497</v>
      </c>
      <c r="D71" s="141">
        <v>35</v>
      </c>
      <c r="E71" s="140" t="s">
        <v>67</v>
      </c>
      <c r="F71" s="141">
        <v>244</v>
      </c>
      <c r="G71" s="142" t="s">
        <v>276</v>
      </c>
      <c r="H71" s="130"/>
      <c r="I71" s="131">
        <v>13157</v>
      </c>
      <c r="J71" s="131">
        <v>4744</v>
      </c>
      <c r="K71" s="131">
        <v>0</v>
      </c>
      <c r="L71" s="131">
        <v>937.65</v>
      </c>
      <c r="M71" s="131">
        <v>18838.650000000001</v>
      </c>
      <c r="N71" s="130"/>
      <c r="O71" s="132">
        <v>6</v>
      </c>
      <c r="P71" s="133">
        <v>107406</v>
      </c>
      <c r="Q71" s="133">
        <v>0</v>
      </c>
      <c r="R71" s="133">
        <v>0</v>
      </c>
      <c r="S71" s="133">
        <v>5627</v>
      </c>
      <c r="T71" s="134">
        <v>113033</v>
      </c>
      <c r="U71" s="135"/>
      <c r="V71" s="136">
        <v>0</v>
      </c>
      <c r="W71" s="136">
        <v>0</v>
      </c>
      <c r="X71" s="133">
        <v>0.09</v>
      </c>
      <c r="Y71" s="133">
        <v>0.12315738977728077</v>
      </c>
      <c r="Z71" s="134">
        <v>0</v>
      </c>
      <c r="AA71" s="137"/>
      <c r="AB71" s="136">
        <v>0</v>
      </c>
      <c r="AC71" s="136">
        <v>0.88833224357988616</v>
      </c>
      <c r="AD71" s="133">
        <v>16735.035492323543</v>
      </c>
      <c r="AE71" s="133">
        <v>0</v>
      </c>
      <c r="AF71" s="134">
        <v>0</v>
      </c>
    </row>
    <row r="72" spans="1:32" x14ac:dyDescent="0.2">
      <c r="A72" s="138">
        <v>417</v>
      </c>
      <c r="B72" s="139">
        <v>417035258</v>
      </c>
      <c r="C72" s="140" t="s">
        <v>497</v>
      </c>
      <c r="D72" s="141">
        <v>35</v>
      </c>
      <c r="E72" s="140" t="s">
        <v>67</v>
      </c>
      <c r="F72" s="141">
        <v>258</v>
      </c>
      <c r="G72" s="142" t="s">
        <v>290</v>
      </c>
      <c r="H72" s="130"/>
      <c r="I72" s="131">
        <v>14801</v>
      </c>
      <c r="J72" s="131">
        <v>3196</v>
      </c>
      <c r="K72" s="131">
        <v>0</v>
      </c>
      <c r="L72" s="131">
        <v>937.65</v>
      </c>
      <c r="M72" s="131">
        <v>18934.650000000001</v>
      </c>
      <c r="N72" s="130"/>
      <c r="O72" s="132">
        <v>2</v>
      </c>
      <c r="P72" s="133">
        <v>35994</v>
      </c>
      <c r="Q72" s="133">
        <v>0</v>
      </c>
      <c r="R72" s="133">
        <v>0</v>
      </c>
      <c r="S72" s="133">
        <v>1876</v>
      </c>
      <c r="T72" s="134">
        <v>37870</v>
      </c>
      <c r="U72" s="135"/>
      <c r="V72" s="136">
        <v>0</v>
      </c>
      <c r="W72" s="136">
        <v>0</v>
      </c>
      <c r="X72" s="133">
        <v>0.09</v>
      </c>
      <c r="Y72" s="133">
        <v>9.3326905397565801E-2</v>
      </c>
      <c r="Z72" s="134">
        <v>0</v>
      </c>
      <c r="AA72" s="137"/>
      <c r="AB72" s="136">
        <v>0</v>
      </c>
      <c r="AC72" s="136">
        <v>0.14359543421926216</v>
      </c>
      <c r="AD72" s="133">
        <v>2719.287029644061</v>
      </c>
      <c r="AE72" s="133">
        <v>0</v>
      </c>
      <c r="AF72" s="134">
        <v>0</v>
      </c>
    </row>
    <row r="73" spans="1:32" x14ac:dyDescent="0.2">
      <c r="A73" s="138">
        <v>417</v>
      </c>
      <c r="B73" s="139">
        <v>417035285</v>
      </c>
      <c r="C73" s="140" t="s">
        <v>497</v>
      </c>
      <c r="D73" s="141">
        <v>35</v>
      </c>
      <c r="E73" s="140" t="s">
        <v>67</v>
      </c>
      <c r="F73" s="141">
        <v>285</v>
      </c>
      <c r="G73" s="142" t="s">
        <v>317</v>
      </c>
      <c r="H73" s="130"/>
      <c r="I73" s="131">
        <v>9755</v>
      </c>
      <c r="J73" s="131">
        <v>2764</v>
      </c>
      <c r="K73" s="131">
        <v>0</v>
      </c>
      <c r="L73" s="131">
        <v>937.65</v>
      </c>
      <c r="M73" s="131">
        <v>13456.65</v>
      </c>
      <c r="N73" s="130"/>
      <c r="O73" s="132">
        <v>3</v>
      </c>
      <c r="P73" s="133">
        <v>37557</v>
      </c>
      <c r="Q73" s="133">
        <v>0</v>
      </c>
      <c r="R73" s="133">
        <v>0</v>
      </c>
      <c r="S73" s="133">
        <v>2813</v>
      </c>
      <c r="T73" s="134">
        <v>40370</v>
      </c>
      <c r="U73" s="135"/>
      <c r="V73" s="136">
        <v>0</v>
      </c>
      <c r="W73" s="136">
        <v>0</v>
      </c>
      <c r="X73" s="133">
        <v>0.09</v>
      </c>
      <c r="Y73" s="133">
        <v>3.7081890784324507E-2</v>
      </c>
      <c r="Z73" s="134">
        <v>0</v>
      </c>
      <c r="AA73" s="137"/>
      <c r="AB73" s="136">
        <v>0</v>
      </c>
      <c r="AC73" s="136">
        <v>0</v>
      </c>
      <c r="AD73" s="133">
        <v>0</v>
      </c>
      <c r="AE73" s="133">
        <v>0</v>
      </c>
      <c r="AF73" s="134">
        <v>0</v>
      </c>
    </row>
    <row r="74" spans="1:32" x14ac:dyDescent="0.2">
      <c r="A74" s="138">
        <v>418</v>
      </c>
      <c r="B74" s="139">
        <v>418100014</v>
      </c>
      <c r="C74" s="140" t="s">
        <v>498</v>
      </c>
      <c r="D74" s="141">
        <v>100</v>
      </c>
      <c r="E74" s="140" t="s">
        <v>132</v>
      </c>
      <c r="F74" s="141">
        <v>14</v>
      </c>
      <c r="G74" s="142" t="s">
        <v>46</v>
      </c>
      <c r="H74" s="130"/>
      <c r="I74" s="131">
        <v>11182</v>
      </c>
      <c r="J74" s="131">
        <v>2992</v>
      </c>
      <c r="K74" s="131">
        <v>0</v>
      </c>
      <c r="L74" s="131">
        <v>937.65</v>
      </c>
      <c r="M74" s="131">
        <v>15111.65</v>
      </c>
      <c r="N74" s="130"/>
      <c r="O74" s="132">
        <v>5</v>
      </c>
      <c r="P74" s="133">
        <v>70870</v>
      </c>
      <c r="Q74" s="133">
        <v>0</v>
      </c>
      <c r="R74" s="133">
        <v>0</v>
      </c>
      <c r="S74" s="133">
        <v>4689</v>
      </c>
      <c r="T74" s="134">
        <v>75559</v>
      </c>
      <c r="U74" s="135"/>
      <c r="V74" s="136">
        <v>0</v>
      </c>
      <c r="W74" s="136">
        <v>0</v>
      </c>
      <c r="X74" s="133">
        <v>0.09</v>
      </c>
      <c r="Y74" s="133">
        <v>3.647698077042716E-3</v>
      </c>
      <c r="Z74" s="134">
        <v>0</v>
      </c>
      <c r="AA74" s="137"/>
      <c r="AB74" s="136">
        <v>0</v>
      </c>
      <c r="AC74" s="136">
        <v>0</v>
      </c>
      <c r="AD74" s="133">
        <v>0</v>
      </c>
      <c r="AE74" s="133">
        <v>0</v>
      </c>
      <c r="AF74" s="134">
        <v>0</v>
      </c>
    </row>
    <row r="75" spans="1:32" x14ac:dyDescent="0.2">
      <c r="A75" s="138">
        <v>418</v>
      </c>
      <c r="B75" s="139">
        <v>418100100</v>
      </c>
      <c r="C75" s="140" t="s">
        <v>498</v>
      </c>
      <c r="D75" s="141">
        <v>100</v>
      </c>
      <c r="E75" s="140" t="s">
        <v>132</v>
      </c>
      <c r="F75" s="141">
        <v>100</v>
      </c>
      <c r="G75" s="142" t="s">
        <v>132</v>
      </c>
      <c r="H75" s="130"/>
      <c r="I75" s="131">
        <v>10907</v>
      </c>
      <c r="J75" s="131">
        <v>4492</v>
      </c>
      <c r="K75" s="131">
        <v>0</v>
      </c>
      <c r="L75" s="131">
        <v>937.65</v>
      </c>
      <c r="M75" s="131">
        <v>16336.65</v>
      </c>
      <c r="N75" s="130"/>
      <c r="O75" s="132">
        <v>350</v>
      </c>
      <c r="P75" s="133">
        <v>5389650</v>
      </c>
      <c r="Q75" s="133">
        <v>0</v>
      </c>
      <c r="R75" s="133">
        <v>0</v>
      </c>
      <c r="S75" s="133">
        <v>328178</v>
      </c>
      <c r="T75" s="134">
        <v>5717828</v>
      </c>
      <c r="U75" s="135"/>
      <c r="V75" s="136">
        <v>0</v>
      </c>
      <c r="W75" s="136">
        <v>0</v>
      </c>
      <c r="X75" s="133">
        <v>0.09</v>
      </c>
      <c r="Y75" s="133">
        <v>3.2467778480518197E-2</v>
      </c>
      <c r="Z75" s="134">
        <v>0</v>
      </c>
      <c r="AA75" s="137"/>
      <c r="AB75" s="136">
        <v>0</v>
      </c>
      <c r="AC75" s="136">
        <v>0</v>
      </c>
      <c r="AD75" s="133">
        <v>0</v>
      </c>
      <c r="AE75" s="133">
        <v>0</v>
      </c>
      <c r="AF75" s="134">
        <v>0</v>
      </c>
    </row>
    <row r="76" spans="1:32" x14ac:dyDescent="0.2">
      <c r="A76" s="138">
        <v>418</v>
      </c>
      <c r="B76" s="139">
        <v>418100136</v>
      </c>
      <c r="C76" s="140" t="s">
        <v>498</v>
      </c>
      <c r="D76" s="141">
        <v>100</v>
      </c>
      <c r="E76" s="140" t="s">
        <v>132</v>
      </c>
      <c r="F76" s="141">
        <v>136</v>
      </c>
      <c r="G76" s="142" t="s">
        <v>168</v>
      </c>
      <c r="H76" s="130"/>
      <c r="I76" s="131">
        <v>10147</v>
      </c>
      <c r="J76" s="131">
        <v>3224</v>
      </c>
      <c r="K76" s="131">
        <v>0</v>
      </c>
      <c r="L76" s="131">
        <v>937.65</v>
      </c>
      <c r="M76" s="131">
        <v>14308.65</v>
      </c>
      <c r="N76" s="130"/>
      <c r="O76" s="132">
        <v>13</v>
      </c>
      <c r="P76" s="133">
        <v>173823</v>
      </c>
      <c r="Q76" s="133">
        <v>0</v>
      </c>
      <c r="R76" s="133">
        <v>0</v>
      </c>
      <c r="S76" s="133">
        <v>12189</v>
      </c>
      <c r="T76" s="134">
        <v>186012</v>
      </c>
      <c r="U76" s="135"/>
      <c r="V76" s="136">
        <v>0</v>
      </c>
      <c r="W76" s="136">
        <v>0</v>
      </c>
      <c r="X76" s="133">
        <v>0.09</v>
      </c>
      <c r="Y76" s="133">
        <v>7.9591048286734578E-3</v>
      </c>
      <c r="Z76" s="134">
        <v>0</v>
      </c>
      <c r="AA76" s="137"/>
      <c r="AB76" s="136">
        <v>0</v>
      </c>
      <c r="AC76" s="136">
        <v>0</v>
      </c>
      <c r="AD76" s="133">
        <v>0</v>
      </c>
      <c r="AE76" s="133">
        <v>0</v>
      </c>
      <c r="AF76" s="134">
        <v>0</v>
      </c>
    </row>
    <row r="77" spans="1:32" x14ac:dyDescent="0.2">
      <c r="A77" s="138">
        <v>418</v>
      </c>
      <c r="B77" s="139">
        <v>418100139</v>
      </c>
      <c r="C77" s="140" t="s">
        <v>498</v>
      </c>
      <c r="D77" s="141">
        <v>100</v>
      </c>
      <c r="E77" s="140" t="s">
        <v>132</v>
      </c>
      <c r="F77" s="141">
        <v>139</v>
      </c>
      <c r="G77" s="142" t="s">
        <v>171</v>
      </c>
      <c r="H77" s="130"/>
      <c r="I77" s="131">
        <v>10137</v>
      </c>
      <c r="J77" s="131">
        <v>3360</v>
      </c>
      <c r="K77" s="131">
        <v>0</v>
      </c>
      <c r="L77" s="131">
        <v>937.65</v>
      </c>
      <c r="M77" s="131">
        <v>14434.65</v>
      </c>
      <c r="N77" s="130"/>
      <c r="O77" s="132">
        <v>3</v>
      </c>
      <c r="P77" s="133">
        <v>40491</v>
      </c>
      <c r="Q77" s="133">
        <v>0</v>
      </c>
      <c r="R77" s="133">
        <v>0</v>
      </c>
      <c r="S77" s="133">
        <v>2813</v>
      </c>
      <c r="T77" s="134">
        <v>43304</v>
      </c>
      <c r="U77" s="135"/>
      <c r="V77" s="136">
        <v>0</v>
      </c>
      <c r="W77" s="136">
        <v>0</v>
      </c>
      <c r="X77" s="133">
        <v>0.09</v>
      </c>
      <c r="Y77" s="133">
        <v>2.8827270384287123E-3</v>
      </c>
      <c r="Z77" s="134">
        <v>0</v>
      </c>
      <c r="AA77" s="137"/>
      <c r="AB77" s="136">
        <v>0</v>
      </c>
      <c r="AC77" s="136">
        <v>0</v>
      </c>
      <c r="AD77" s="133">
        <v>0</v>
      </c>
      <c r="AE77" s="133">
        <v>0</v>
      </c>
      <c r="AF77" s="134">
        <v>0</v>
      </c>
    </row>
    <row r="78" spans="1:32" x14ac:dyDescent="0.2">
      <c r="A78" s="138">
        <v>418</v>
      </c>
      <c r="B78" s="139">
        <v>418100170</v>
      </c>
      <c r="C78" s="140" t="s">
        <v>498</v>
      </c>
      <c r="D78" s="141">
        <v>100</v>
      </c>
      <c r="E78" s="140" t="s">
        <v>132</v>
      </c>
      <c r="F78" s="141">
        <v>170</v>
      </c>
      <c r="G78" s="142" t="s">
        <v>202</v>
      </c>
      <c r="H78" s="130"/>
      <c r="I78" s="131">
        <v>11166</v>
      </c>
      <c r="J78" s="131">
        <v>3567</v>
      </c>
      <c r="K78" s="131">
        <v>0</v>
      </c>
      <c r="L78" s="131">
        <v>937.65</v>
      </c>
      <c r="M78" s="131">
        <v>15670.65</v>
      </c>
      <c r="N78" s="130"/>
      <c r="O78" s="132">
        <v>6</v>
      </c>
      <c r="P78" s="133">
        <v>88398</v>
      </c>
      <c r="Q78" s="133">
        <v>0</v>
      </c>
      <c r="R78" s="133">
        <v>0</v>
      </c>
      <c r="S78" s="133">
        <v>5627</v>
      </c>
      <c r="T78" s="134">
        <v>94025</v>
      </c>
      <c r="U78" s="135"/>
      <c r="V78" s="136">
        <v>0</v>
      </c>
      <c r="W78" s="136">
        <v>0</v>
      </c>
      <c r="X78" s="133">
        <v>0.09</v>
      </c>
      <c r="Y78" s="133">
        <v>7.9993405750089966E-2</v>
      </c>
      <c r="Z78" s="134">
        <v>0</v>
      </c>
      <c r="AA78" s="137"/>
      <c r="AB78" s="136">
        <v>0</v>
      </c>
      <c r="AC78" s="136">
        <v>0</v>
      </c>
      <c r="AD78" s="133">
        <v>0</v>
      </c>
      <c r="AE78" s="133">
        <v>0</v>
      </c>
      <c r="AF78" s="134">
        <v>0</v>
      </c>
    </row>
    <row r="79" spans="1:32" x14ac:dyDescent="0.2">
      <c r="A79" s="138">
        <v>418</v>
      </c>
      <c r="B79" s="139">
        <v>418100185</v>
      </c>
      <c r="C79" s="140" t="s">
        <v>498</v>
      </c>
      <c r="D79" s="141">
        <v>100</v>
      </c>
      <c r="E79" s="140" t="s">
        <v>132</v>
      </c>
      <c r="F79" s="141">
        <v>185</v>
      </c>
      <c r="G79" s="142" t="s">
        <v>217</v>
      </c>
      <c r="H79" s="130"/>
      <c r="I79" s="131">
        <v>9156</v>
      </c>
      <c r="J79" s="131">
        <v>1490</v>
      </c>
      <c r="K79" s="131">
        <v>0</v>
      </c>
      <c r="L79" s="131">
        <v>937.65</v>
      </c>
      <c r="M79" s="131">
        <v>11583.65</v>
      </c>
      <c r="N79" s="130"/>
      <c r="O79" s="132">
        <v>1</v>
      </c>
      <c r="P79" s="133">
        <v>10646</v>
      </c>
      <c r="Q79" s="133">
        <v>0</v>
      </c>
      <c r="R79" s="133">
        <v>0</v>
      </c>
      <c r="S79" s="133">
        <v>938</v>
      </c>
      <c r="T79" s="134">
        <v>11584</v>
      </c>
      <c r="U79" s="135"/>
      <c r="V79" s="136">
        <v>0</v>
      </c>
      <c r="W79" s="136">
        <v>0</v>
      </c>
      <c r="X79" s="133">
        <v>0.09</v>
      </c>
      <c r="Y79" s="133">
        <v>1.7806954538700195E-2</v>
      </c>
      <c r="Z79" s="134">
        <v>0</v>
      </c>
      <c r="AA79" s="137"/>
      <c r="AB79" s="136">
        <v>0</v>
      </c>
      <c r="AC79" s="136">
        <v>0</v>
      </c>
      <c r="AD79" s="133">
        <v>0</v>
      </c>
      <c r="AE79" s="133">
        <v>0</v>
      </c>
      <c r="AF79" s="134">
        <v>0</v>
      </c>
    </row>
    <row r="80" spans="1:32" x14ac:dyDescent="0.2">
      <c r="A80" s="138">
        <v>418</v>
      </c>
      <c r="B80" s="139">
        <v>418100198</v>
      </c>
      <c r="C80" s="140" t="s">
        <v>498</v>
      </c>
      <c r="D80" s="141">
        <v>100</v>
      </c>
      <c r="E80" s="140" t="s">
        <v>132</v>
      </c>
      <c r="F80" s="141">
        <v>198</v>
      </c>
      <c r="G80" s="142" t="s">
        <v>230</v>
      </c>
      <c r="H80" s="130"/>
      <c r="I80" s="131">
        <v>9597</v>
      </c>
      <c r="J80" s="131">
        <v>3546</v>
      </c>
      <c r="K80" s="131">
        <v>0</v>
      </c>
      <c r="L80" s="131">
        <v>937.65</v>
      </c>
      <c r="M80" s="131">
        <v>14080.65</v>
      </c>
      <c r="N80" s="130"/>
      <c r="O80" s="132">
        <v>15</v>
      </c>
      <c r="P80" s="133">
        <v>197145</v>
      </c>
      <c r="Q80" s="133">
        <v>0</v>
      </c>
      <c r="R80" s="133">
        <v>0</v>
      </c>
      <c r="S80" s="133">
        <v>14065</v>
      </c>
      <c r="T80" s="134">
        <v>211210</v>
      </c>
      <c r="U80" s="135"/>
      <c r="V80" s="136">
        <v>0</v>
      </c>
      <c r="W80" s="136">
        <v>0</v>
      </c>
      <c r="X80" s="133">
        <v>0.09</v>
      </c>
      <c r="Y80" s="133">
        <v>2.9115653334982981E-3</v>
      </c>
      <c r="Z80" s="134">
        <v>0</v>
      </c>
      <c r="AA80" s="137"/>
      <c r="AB80" s="136">
        <v>0</v>
      </c>
      <c r="AC80" s="136">
        <v>0</v>
      </c>
      <c r="AD80" s="133">
        <v>0</v>
      </c>
      <c r="AE80" s="133">
        <v>0</v>
      </c>
      <c r="AF80" s="134">
        <v>0</v>
      </c>
    </row>
    <row r="81" spans="1:32" x14ac:dyDescent="0.2">
      <c r="A81" s="138">
        <v>418</v>
      </c>
      <c r="B81" s="139">
        <v>418100288</v>
      </c>
      <c r="C81" s="140" t="s">
        <v>498</v>
      </c>
      <c r="D81" s="141">
        <v>100</v>
      </c>
      <c r="E81" s="140" t="s">
        <v>132</v>
      </c>
      <c r="F81" s="141">
        <v>288</v>
      </c>
      <c r="G81" s="142" t="s">
        <v>320</v>
      </c>
      <c r="H81" s="130"/>
      <c r="I81" s="131">
        <v>11771</v>
      </c>
      <c r="J81" s="131">
        <v>7984</v>
      </c>
      <c r="K81" s="131">
        <v>0</v>
      </c>
      <c r="L81" s="131">
        <v>937.65</v>
      </c>
      <c r="M81" s="131">
        <v>20692.650000000001</v>
      </c>
      <c r="N81" s="130"/>
      <c r="O81" s="132">
        <v>3</v>
      </c>
      <c r="P81" s="133">
        <v>59265</v>
      </c>
      <c r="Q81" s="133">
        <v>0</v>
      </c>
      <c r="R81" s="133">
        <v>0</v>
      </c>
      <c r="S81" s="133">
        <v>2813</v>
      </c>
      <c r="T81" s="134">
        <v>62078</v>
      </c>
      <c r="U81" s="135"/>
      <c r="V81" s="136">
        <v>0</v>
      </c>
      <c r="W81" s="136">
        <v>0</v>
      </c>
      <c r="X81" s="133">
        <v>0.09</v>
      </c>
      <c r="Y81" s="133">
        <v>2.0098166385241409E-3</v>
      </c>
      <c r="Z81" s="134">
        <v>0</v>
      </c>
      <c r="AA81" s="137"/>
      <c r="AB81" s="136">
        <v>0</v>
      </c>
      <c r="AC81" s="136">
        <v>0</v>
      </c>
      <c r="AD81" s="133">
        <v>0</v>
      </c>
      <c r="AE81" s="133">
        <v>0</v>
      </c>
      <c r="AF81" s="134">
        <v>0</v>
      </c>
    </row>
    <row r="82" spans="1:32" x14ac:dyDescent="0.2">
      <c r="A82" s="138">
        <v>419</v>
      </c>
      <c r="B82" s="139">
        <v>419035035</v>
      </c>
      <c r="C82" s="140" t="s">
        <v>499</v>
      </c>
      <c r="D82" s="141">
        <v>35</v>
      </c>
      <c r="E82" s="140" t="s">
        <v>67</v>
      </c>
      <c r="F82" s="141">
        <v>35</v>
      </c>
      <c r="G82" s="142" t="s">
        <v>67</v>
      </c>
      <c r="H82" s="130"/>
      <c r="I82" s="131">
        <v>13070</v>
      </c>
      <c r="J82" s="131">
        <v>4456</v>
      </c>
      <c r="K82" s="131">
        <v>0</v>
      </c>
      <c r="L82" s="131">
        <v>937.65</v>
      </c>
      <c r="M82" s="131">
        <v>18463.650000000001</v>
      </c>
      <c r="N82" s="130"/>
      <c r="O82" s="132">
        <v>204</v>
      </c>
      <c r="P82" s="133">
        <v>3575304</v>
      </c>
      <c r="Q82" s="133">
        <v>0</v>
      </c>
      <c r="R82" s="133">
        <v>0</v>
      </c>
      <c r="S82" s="133">
        <v>191281</v>
      </c>
      <c r="T82" s="134">
        <v>3766585</v>
      </c>
      <c r="U82" s="135"/>
      <c r="V82" s="136">
        <v>0</v>
      </c>
      <c r="W82" s="136">
        <v>0</v>
      </c>
      <c r="X82" s="133">
        <v>0.18</v>
      </c>
      <c r="Y82" s="133">
        <v>0.16308478746425836</v>
      </c>
      <c r="Z82" s="134">
        <v>0</v>
      </c>
      <c r="AA82" s="137"/>
      <c r="AB82" s="136">
        <v>0</v>
      </c>
      <c r="AC82" s="136">
        <v>0</v>
      </c>
      <c r="AD82" s="133">
        <v>0</v>
      </c>
      <c r="AE82" s="133">
        <v>0</v>
      </c>
      <c r="AF82" s="134">
        <v>0</v>
      </c>
    </row>
    <row r="83" spans="1:32" x14ac:dyDescent="0.2">
      <c r="A83" s="138">
        <v>419</v>
      </c>
      <c r="B83" s="139">
        <v>419035044</v>
      </c>
      <c r="C83" s="140" t="s">
        <v>499</v>
      </c>
      <c r="D83" s="141">
        <v>35</v>
      </c>
      <c r="E83" s="140" t="s">
        <v>67</v>
      </c>
      <c r="F83" s="141">
        <v>44</v>
      </c>
      <c r="G83" s="142" t="s">
        <v>76</v>
      </c>
      <c r="H83" s="130"/>
      <c r="I83" s="131">
        <v>12094</v>
      </c>
      <c r="J83" s="131">
        <v>0</v>
      </c>
      <c r="K83" s="131">
        <v>0</v>
      </c>
      <c r="L83" s="131">
        <v>937.65</v>
      </c>
      <c r="M83" s="131">
        <v>13031.65</v>
      </c>
      <c r="N83" s="130"/>
      <c r="O83" s="132">
        <v>2</v>
      </c>
      <c r="P83" s="133">
        <v>24188</v>
      </c>
      <c r="Q83" s="133">
        <v>0</v>
      </c>
      <c r="R83" s="133">
        <v>0</v>
      </c>
      <c r="S83" s="133">
        <v>1876</v>
      </c>
      <c r="T83" s="134">
        <v>26064</v>
      </c>
      <c r="U83" s="135"/>
      <c r="V83" s="136">
        <v>0</v>
      </c>
      <c r="W83" s="136">
        <v>0</v>
      </c>
      <c r="X83" s="133">
        <v>0.18</v>
      </c>
      <c r="Y83" s="133">
        <v>7.1829546811691999E-2</v>
      </c>
      <c r="Z83" s="134">
        <v>0</v>
      </c>
      <c r="AA83" s="137"/>
      <c r="AB83" s="136">
        <v>0</v>
      </c>
      <c r="AC83" s="136">
        <v>0</v>
      </c>
      <c r="AD83" s="133">
        <v>0</v>
      </c>
      <c r="AE83" s="133">
        <v>0</v>
      </c>
      <c r="AF83" s="134">
        <v>0</v>
      </c>
    </row>
    <row r="84" spans="1:32" x14ac:dyDescent="0.2">
      <c r="A84" s="138">
        <v>419</v>
      </c>
      <c r="B84" s="139">
        <v>419035165</v>
      </c>
      <c r="C84" s="140" t="s">
        <v>499</v>
      </c>
      <c r="D84" s="141">
        <v>35</v>
      </c>
      <c r="E84" s="140" t="s">
        <v>67</v>
      </c>
      <c r="F84" s="141">
        <v>165</v>
      </c>
      <c r="G84" s="142" t="s">
        <v>197</v>
      </c>
      <c r="H84" s="130"/>
      <c r="I84" s="131">
        <v>9576</v>
      </c>
      <c r="J84" s="131">
        <v>174</v>
      </c>
      <c r="K84" s="131">
        <v>0</v>
      </c>
      <c r="L84" s="131">
        <v>937.65</v>
      </c>
      <c r="M84" s="131">
        <v>10687.65</v>
      </c>
      <c r="N84" s="130"/>
      <c r="O84" s="132">
        <v>2</v>
      </c>
      <c r="P84" s="133">
        <v>19500</v>
      </c>
      <c r="Q84" s="133">
        <v>0</v>
      </c>
      <c r="R84" s="133">
        <v>0</v>
      </c>
      <c r="S84" s="133">
        <v>1875</v>
      </c>
      <c r="T84" s="134">
        <v>21375</v>
      </c>
      <c r="U84" s="135"/>
      <c r="V84" s="136">
        <v>0</v>
      </c>
      <c r="W84" s="136">
        <v>0</v>
      </c>
      <c r="X84" s="133">
        <v>9.8299999999999998E-2</v>
      </c>
      <c r="Y84" s="133">
        <v>9.5435200850881502E-2</v>
      </c>
      <c r="Z84" s="134">
        <v>0</v>
      </c>
      <c r="AA84" s="137"/>
      <c r="AB84" s="136">
        <v>0</v>
      </c>
      <c r="AC84" s="136">
        <v>0</v>
      </c>
      <c r="AD84" s="133">
        <v>0</v>
      </c>
      <c r="AE84" s="133">
        <v>0</v>
      </c>
      <c r="AF84" s="134">
        <v>0</v>
      </c>
    </row>
    <row r="85" spans="1:32" x14ac:dyDescent="0.2">
      <c r="A85" s="138">
        <v>419</v>
      </c>
      <c r="B85" s="139">
        <v>419035243</v>
      </c>
      <c r="C85" s="140" t="s">
        <v>499</v>
      </c>
      <c r="D85" s="141">
        <v>35</v>
      </c>
      <c r="E85" s="140" t="s">
        <v>67</v>
      </c>
      <c r="F85" s="141">
        <v>243</v>
      </c>
      <c r="G85" s="142" t="s">
        <v>275</v>
      </c>
      <c r="H85" s="130"/>
      <c r="I85" s="131">
        <v>11985</v>
      </c>
      <c r="J85" s="131">
        <v>2481</v>
      </c>
      <c r="K85" s="131">
        <v>0</v>
      </c>
      <c r="L85" s="131">
        <v>937.65</v>
      </c>
      <c r="M85" s="131">
        <v>15403.65</v>
      </c>
      <c r="N85" s="130"/>
      <c r="O85" s="132">
        <v>4</v>
      </c>
      <c r="P85" s="133">
        <v>57864</v>
      </c>
      <c r="Q85" s="133">
        <v>0</v>
      </c>
      <c r="R85" s="133">
        <v>0</v>
      </c>
      <c r="S85" s="133">
        <v>3751</v>
      </c>
      <c r="T85" s="134">
        <v>61615</v>
      </c>
      <c r="U85" s="135"/>
      <c r="V85" s="136">
        <v>0</v>
      </c>
      <c r="W85" s="136">
        <v>0</v>
      </c>
      <c r="X85" s="133">
        <v>0.09</v>
      </c>
      <c r="Y85" s="133">
        <v>5.9484336441051533E-3</v>
      </c>
      <c r="Z85" s="134">
        <v>0</v>
      </c>
      <c r="AA85" s="137"/>
      <c r="AB85" s="136">
        <v>0</v>
      </c>
      <c r="AC85" s="136">
        <v>0</v>
      </c>
      <c r="AD85" s="133">
        <v>0</v>
      </c>
      <c r="AE85" s="133">
        <v>0</v>
      </c>
      <c r="AF85" s="134">
        <v>0</v>
      </c>
    </row>
    <row r="86" spans="1:32" x14ac:dyDescent="0.2">
      <c r="A86" s="138">
        <v>419</v>
      </c>
      <c r="B86" s="139">
        <v>419035244</v>
      </c>
      <c r="C86" s="140" t="s">
        <v>499</v>
      </c>
      <c r="D86" s="141">
        <v>35</v>
      </c>
      <c r="E86" s="140" t="s">
        <v>67</v>
      </c>
      <c r="F86" s="141">
        <v>244</v>
      </c>
      <c r="G86" s="142" t="s">
        <v>276</v>
      </c>
      <c r="H86" s="130"/>
      <c r="I86" s="131">
        <v>14503</v>
      </c>
      <c r="J86" s="131">
        <v>5230</v>
      </c>
      <c r="K86" s="131">
        <v>0</v>
      </c>
      <c r="L86" s="131">
        <v>937.65</v>
      </c>
      <c r="M86" s="131">
        <v>20670.650000000001</v>
      </c>
      <c r="N86" s="130"/>
      <c r="O86" s="132">
        <v>4</v>
      </c>
      <c r="P86" s="133">
        <v>78932</v>
      </c>
      <c r="Q86" s="133">
        <v>0</v>
      </c>
      <c r="R86" s="133">
        <v>0</v>
      </c>
      <c r="S86" s="133">
        <v>3751</v>
      </c>
      <c r="T86" s="134">
        <v>82683</v>
      </c>
      <c r="U86" s="135"/>
      <c r="V86" s="136">
        <v>0</v>
      </c>
      <c r="W86" s="136">
        <v>0</v>
      </c>
      <c r="X86" s="133">
        <v>0.09</v>
      </c>
      <c r="Y86" s="133">
        <v>0.12315738977728077</v>
      </c>
      <c r="Z86" s="134">
        <v>0</v>
      </c>
      <c r="AA86" s="137"/>
      <c r="AB86" s="136">
        <v>0</v>
      </c>
      <c r="AC86" s="136">
        <v>0</v>
      </c>
      <c r="AD86" s="133">
        <v>0</v>
      </c>
      <c r="AE86" s="133">
        <v>0</v>
      </c>
      <c r="AF86" s="134">
        <v>0</v>
      </c>
    </row>
    <row r="87" spans="1:32" x14ac:dyDescent="0.2">
      <c r="A87" s="138">
        <v>420</v>
      </c>
      <c r="B87" s="139">
        <v>420049010</v>
      </c>
      <c r="C87" s="140" t="s">
        <v>500</v>
      </c>
      <c r="D87" s="141">
        <v>49</v>
      </c>
      <c r="E87" s="140" t="s">
        <v>81</v>
      </c>
      <c r="F87" s="141">
        <v>10</v>
      </c>
      <c r="G87" s="142" t="s">
        <v>42</v>
      </c>
      <c r="H87" s="130"/>
      <c r="I87" s="131">
        <v>14374</v>
      </c>
      <c r="J87" s="131">
        <v>4668</v>
      </c>
      <c r="K87" s="131">
        <v>0</v>
      </c>
      <c r="L87" s="131">
        <v>937.65</v>
      </c>
      <c r="M87" s="131">
        <v>19979.650000000001</v>
      </c>
      <c r="N87" s="130"/>
      <c r="O87" s="132">
        <v>3</v>
      </c>
      <c r="P87" s="133">
        <v>57126</v>
      </c>
      <c r="Q87" s="133">
        <v>0</v>
      </c>
      <c r="R87" s="133">
        <v>0</v>
      </c>
      <c r="S87" s="133">
        <v>2813</v>
      </c>
      <c r="T87" s="134">
        <v>59939</v>
      </c>
      <c r="U87" s="135"/>
      <c r="V87" s="136">
        <v>0</v>
      </c>
      <c r="W87" s="136">
        <v>0</v>
      </c>
      <c r="X87" s="133">
        <v>0.09</v>
      </c>
      <c r="Y87" s="133">
        <v>2.5087741254934139E-3</v>
      </c>
      <c r="Z87" s="134">
        <v>0</v>
      </c>
      <c r="AA87" s="137"/>
      <c r="AB87" s="136">
        <v>0</v>
      </c>
      <c r="AC87" s="136">
        <v>0</v>
      </c>
      <c r="AD87" s="133">
        <v>0</v>
      </c>
      <c r="AE87" s="133">
        <v>0</v>
      </c>
      <c r="AF87" s="134">
        <v>0</v>
      </c>
    </row>
    <row r="88" spans="1:32" x14ac:dyDescent="0.2">
      <c r="A88" s="138">
        <v>420</v>
      </c>
      <c r="B88" s="139">
        <v>420049014</v>
      </c>
      <c r="C88" s="140" t="s">
        <v>500</v>
      </c>
      <c r="D88" s="141">
        <v>49</v>
      </c>
      <c r="E88" s="140" t="s">
        <v>81</v>
      </c>
      <c r="F88" s="141">
        <v>14</v>
      </c>
      <c r="G88" s="142" t="s">
        <v>46</v>
      </c>
      <c r="H88" s="130"/>
      <c r="I88" s="131">
        <v>9935</v>
      </c>
      <c r="J88" s="131">
        <v>2659</v>
      </c>
      <c r="K88" s="131">
        <v>0</v>
      </c>
      <c r="L88" s="131">
        <v>937.65</v>
      </c>
      <c r="M88" s="131">
        <v>13531.65</v>
      </c>
      <c r="N88" s="130"/>
      <c r="O88" s="132">
        <v>1</v>
      </c>
      <c r="P88" s="133">
        <v>12594</v>
      </c>
      <c r="Q88" s="133">
        <v>0</v>
      </c>
      <c r="R88" s="133">
        <v>0</v>
      </c>
      <c r="S88" s="133">
        <v>938</v>
      </c>
      <c r="T88" s="134">
        <v>13532</v>
      </c>
      <c r="U88" s="135"/>
      <c r="V88" s="136">
        <v>0</v>
      </c>
      <c r="W88" s="136">
        <v>0</v>
      </c>
      <c r="X88" s="133">
        <v>0.09</v>
      </c>
      <c r="Y88" s="133">
        <v>3.647698077042716E-3</v>
      </c>
      <c r="Z88" s="134">
        <v>0</v>
      </c>
      <c r="AA88" s="137"/>
      <c r="AB88" s="136">
        <v>0</v>
      </c>
      <c r="AC88" s="136">
        <v>0</v>
      </c>
      <c r="AD88" s="133">
        <v>0</v>
      </c>
      <c r="AE88" s="133">
        <v>0</v>
      </c>
      <c r="AF88" s="134">
        <v>0</v>
      </c>
    </row>
    <row r="89" spans="1:32" x14ac:dyDescent="0.2">
      <c r="A89" s="138">
        <v>420</v>
      </c>
      <c r="B89" s="139">
        <v>420049023</v>
      </c>
      <c r="C89" s="140" t="s">
        <v>500</v>
      </c>
      <c r="D89" s="141">
        <v>49</v>
      </c>
      <c r="E89" s="140" t="s">
        <v>81</v>
      </c>
      <c r="F89" s="141">
        <v>23</v>
      </c>
      <c r="G89" s="142" t="s">
        <v>55</v>
      </c>
      <c r="H89" s="130"/>
      <c r="I89" s="131">
        <v>10075</v>
      </c>
      <c r="J89" s="131">
        <v>5971</v>
      </c>
      <c r="K89" s="131">
        <v>0</v>
      </c>
      <c r="L89" s="131">
        <v>937.65</v>
      </c>
      <c r="M89" s="131">
        <v>16983.650000000001</v>
      </c>
      <c r="N89" s="130"/>
      <c r="O89" s="132">
        <v>1</v>
      </c>
      <c r="P89" s="133">
        <v>16046</v>
      </c>
      <c r="Q89" s="133">
        <v>0</v>
      </c>
      <c r="R89" s="133">
        <v>0</v>
      </c>
      <c r="S89" s="133">
        <v>938</v>
      </c>
      <c r="T89" s="134">
        <v>16984</v>
      </c>
      <c r="U89" s="135"/>
      <c r="V89" s="136">
        <v>0</v>
      </c>
      <c r="W89" s="136">
        <v>0</v>
      </c>
      <c r="X89" s="133">
        <v>0.09</v>
      </c>
      <c r="Y89" s="133">
        <v>3.2527728946030854E-4</v>
      </c>
      <c r="Z89" s="134">
        <v>0</v>
      </c>
      <c r="AA89" s="137"/>
      <c r="AB89" s="136">
        <v>0</v>
      </c>
      <c r="AC89" s="136">
        <v>0</v>
      </c>
      <c r="AD89" s="133">
        <v>0</v>
      </c>
      <c r="AE89" s="133">
        <v>0</v>
      </c>
      <c r="AF89" s="134">
        <v>0</v>
      </c>
    </row>
    <row r="90" spans="1:32" x14ac:dyDescent="0.2">
      <c r="A90" s="138">
        <v>420</v>
      </c>
      <c r="B90" s="139">
        <v>420049026</v>
      </c>
      <c r="C90" s="140" t="s">
        <v>500</v>
      </c>
      <c r="D90" s="141">
        <v>49</v>
      </c>
      <c r="E90" s="140" t="s">
        <v>81</v>
      </c>
      <c r="F90" s="141">
        <v>26</v>
      </c>
      <c r="G90" s="142" t="s">
        <v>58</v>
      </c>
      <c r="H90" s="130"/>
      <c r="I90" s="131">
        <v>14347</v>
      </c>
      <c r="J90" s="131">
        <v>4600</v>
      </c>
      <c r="K90" s="131">
        <v>0</v>
      </c>
      <c r="L90" s="131">
        <v>937.65</v>
      </c>
      <c r="M90" s="131">
        <v>19884.650000000001</v>
      </c>
      <c r="N90" s="130"/>
      <c r="O90" s="132">
        <v>2</v>
      </c>
      <c r="P90" s="133">
        <v>37894</v>
      </c>
      <c r="Q90" s="133">
        <v>0</v>
      </c>
      <c r="R90" s="133">
        <v>0</v>
      </c>
      <c r="S90" s="133">
        <v>1876</v>
      </c>
      <c r="T90" s="134">
        <v>39770</v>
      </c>
      <c r="U90" s="135"/>
      <c r="V90" s="136">
        <v>0</v>
      </c>
      <c r="W90" s="136">
        <v>0</v>
      </c>
      <c r="X90" s="133">
        <v>0.09</v>
      </c>
      <c r="Y90" s="133">
        <v>5.7566291077447743E-4</v>
      </c>
      <c r="Z90" s="134">
        <v>0</v>
      </c>
      <c r="AA90" s="137"/>
      <c r="AB90" s="136">
        <v>0</v>
      </c>
      <c r="AC90" s="136">
        <v>0</v>
      </c>
      <c r="AD90" s="133">
        <v>0</v>
      </c>
      <c r="AE90" s="133">
        <v>0</v>
      </c>
      <c r="AF90" s="134">
        <v>0</v>
      </c>
    </row>
    <row r="91" spans="1:32" x14ac:dyDescent="0.2">
      <c r="A91" s="138">
        <v>420</v>
      </c>
      <c r="B91" s="139">
        <v>420049031</v>
      </c>
      <c r="C91" s="140" t="s">
        <v>500</v>
      </c>
      <c r="D91" s="141">
        <v>49</v>
      </c>
      <c r="E91" s="140" t="s">
        <v>81</v>
      </c>
      <c r="F91" s="141">
        <v>31</v>
      </c>
      <c r="G91" s="142" t="s">
        <v>63</v>
      </c>
      <c r="H91" s="130"/>
      <c r="I91" s="131">
        <v>10128</v>
      </c>
      <c r="J91" s="131">
        <v>4765</v>
      </c>
      <c r="K91" s="131">
        <v>0</v>
      </c>
      <c r="L91" s="131">
        <v>937.65</v>
      </c>
      <c r="M91" s="131">
        <v>15830.65</v>
      </c>
      <c r="N91" s="130"/>
      <c r="O91" s="132">
        <v>2</v>
      </c>
      <c r="P91" s="133">
        <v>29786</v>
      </c>
      <c r="Q91" s="133">
        <v>0</v>
      </c>
      <c r="R91" s="133">
        <v>0</v>
      </c>
      <c r="S91" s="133">
        <v>1876</v>
      </c>
      <c r="T91" s="134">
        <v>31662</v>
      </c>
      <c r="U91" s="135"/>
      <c r="V91" s="136">
        <v>0</v>
      </c>
      <c r="W91" s="136">
        <v>0</v>
      </c>
      <c r="X91" s="133">
        <v>0.09</v>
      </c>
      <c r="Y91" s="133">
        <v>2.0376396811597829E-2</v>
      </c>
      <c r="Z91" s="134">
        <v>0</v>
      </c>
      <c r="AA91" s="137"/>
      <c r="AB91" s="136">
        <v>0</v>
      </c>
      <c r="AC91" s="136">
        <v>0</v>
      </c>
      <c r="AD91" s="133">
        <v>0</v>
      </c>
      <c r="AE91" s="133">
        <v>0</v>
      </c>
      <c r="AF91" s="134">
        <v>0</v>
      </c>
    </row>
    <row r="92" spans="1:32" x14ac:dyDescent="0.2">
      <c r="A92" s="138">
        <v>420</v>
      </c>
      <c r="B92" s="139">
        <v>420049035</v>
      </c>
      <c r="C92" s="140" t="s">
        <v>500</v>
      </c>
      <c r="D92" s="141">
        <v>49</v>
      </c>
      <c r="E92" s="140" t="s">
        <v>81</v>
      </c>
      <c r="F92" s="141">
        <v>35</v>
      </c>
      <c r="G92" s="142" t="s">
        <v>67</v>
      </c>
      <c r="H92" s="130"/>
      <c r="I92" s="131">
        <v>13612</v>
      </c>
      <c r="J92" s="131">
        <v>4641</v>
      </c>
      <c r="K92" s="131">
        <v>0</v>
      </c>
      <c r="L92" s="131">
        <v>937.65</v>
      </c>
      <c r="M92" s="131">
        <v>19190.650000000001</v>
      </c>
      <c r="N92" s="130"/>
      <c r="O92" s="132">
        <v>51</v>
      </c>
      <c r="P92" s="133">
        <v>930903</v>
      </c>
      <c r="Q92" s="133">
        <v>0</v>
      </c>
      <c r="R92" s="133">
        <v>0</v>
      </c>
      <c r="S92" s="133">
        <v>47822</v>
      </c>
      <c r="T92" s="134">
        <v>978725</v>
      </c>
      <c r="U92" s="135"/>
      <c r="V92" s="136">
        <v>0</v>
      </c>
      <c r="W92" s="136">
        <v>0</v>
      </c>
      <c r="X92" s="133">
        <v>0.18</v>
      </c>
      <c r="Y92" s="133">
        <v>0.16308478746425836</v>
      </c>
      <c r="Z92" s="134">
        <v>0</v>
      </c>
      <c r="AA92" s="137"/>
      <c r="AB92" s="136">
        <v>0</v>
      </c>
      <c r="AC92" s="136">
        <v>0</v>
      </c>
      <c r="AD92" s="133">
        <v>0</v>
      </c>
      <c r="AE92" s="133">
        <v>0</v>
      </c>
      <c r="AF92" s="134">
        <v>0</v>
      </c>
    </row>
    <row r="93" spans="1:32" x14ac:dyDescent="0.2">
      <c r="A93" s="138">
        <v>420</v>
      </c>
      <c r="B93" s="139">
        <v>420049044</v>
      </c>
      <c r="C93" s="140" t="s">
        <v>500</v>
      </c>
      <c r="D93" s="141">
        <v>49</v>
      </c>
      <c r="E93" s="140" t="s">
        <v>81</v>
      </c>
      <c r="F93" s="141">
        <v>44</v>
      </c>
      <c r="G93" s="142" t="s">
        <v>76</v>
      </c>
      <c r="H93" s="130"/>
      <c r="I93" s="131">
        <v>15260</v>
      </c>
      <c r="J93" s="131">
        <v>0</v>
      </c>
      <c r="K93" s="131">
        <v>0</v>
      </c>
      <c r="L93" s="131">
        <v>937.65</v>
      </c>
      <c r="M93" s="131">
        <v>16197.65</v>
      </c>
      <c r="N93" s="130"/>
      <c r="O93" s="132">
        <v>2</v>
      </c>
      <c r="P93" s="133">
        <v>30520</v>
      </c>
      <c r="Q93" s="133">
        <v>0</v>
      </c>
      <c r="R93" s="133">
        <v>0</v>
      </c>
      <c r="S93" s="133">
        <v>1875</v>
      </c>
      <c r="T93" s="134">
        <v>32395</v>
      </c>
      <c r="U93" s="135"/>
      <c r="V93" s="136">
        <v>0</v>
      </c>
      <c r="W93" s="136">
        <v>0</v>
      </c>
      <c r="X93" s="133">
        <v>0.18</v>
      </c>
      <c r="Y93" s="133">
        <v>7.1829546811691999E-2</v>
      </c>
      <c r="Z93" s="134">
        <v>0</v>
      </c>
      <c r="AA93" s="137"/>
      <c r="AB93" s="136">
        <v>0</v>
      </c>
      <c r="AC93" s="136">
        <v>0</v>
      </c>
      <c r="AD93" s="133">
        <v>0</v>
      </c>
      <c r="AE93" s="133">
        <v>0</v>
      </c>
      <c r="AF93" s="134">
        <v>0</v>
      </c>
    </row>
    <row r="94" spans="1:32" x14ac:dyDescent="0.2">
      <c r="A94" s="138">
        <v>420</v>
      </c>
      <c r="B94" s="139">
        <v>420049049</v>
      </c>
      <c r="C94" s="140" t="s">
        <v>500</v>
      </c>
      <c r="D94" s="141">
        <v>49</v>
      </c>
      <c r="E94" s="140" t="s">
        <v>81</v>
      </c>
      <c r="F94" s="141">
        <v>49</v>
      </c>
      <c r="G94" s="142" t="s">
        <v>81</v>
      </c>
      <c r="H94" s="130"/>
      <c r="I94" s="131">
        <v>13164</v>
      </c>
      <c r="J94" s="131">
        <v>15669</v>
      </c>
      <c r="K94" s="131">
        <v>0</v>
      </c>
      <c r="L94" s="131">
        <v>937.65</v>
      </c>
      <c r="M94" s="131">
        <v>29770.65</v>
      </c>
      <c r="N94" s="130"/>
      <c r="O94" s="132">
        <v>219</v>
      </c>
      <c r="P94" s="133">
        <v>6314427</v>
      </c>
      <c r="Q94" s="133">
        <v>0</v>
      </c>
      <c r="R94" s="133">
        <v>0</v>
      </c>
      <c r="S94" s="133">
        <v>205345</v>
      </c>
      <c r="T94" s="134">
        <v>6519772</v>
      </c>
      <c r="U94" s="135"/>
      <c r="V94" s="136">
        <v>0</v>
      </c>
      <c r="W94" s="136">
        <v>0</v>
      </c>
      <c r="X94" s="133">
        <v>0.09</v>
      </c>
      <c r="Y94" s="133">
        <v>7.8031249423429483E-2</v>
      </c>
      <c r="Z94" s="134">
        <v>0</v>
      </c>
      <c r="AA94" s="137"/>
      <c r="AB94" s="136">
        <v>0</v>
      </c>
      <c r="AC94" s="136">
        <v>0</v>
      </c>
      <c r="AD94" s="133">
        <v>0</v>
      </c>
      <c r="AE94" s="133">
        <v>0</v>
      </c>
      <c r="AF94" s="134">
        <v>0</v>
      </c>
    </row>
    <row r="95" spans="1:32" x14ac:dyDescent="0.2">
      <c r="A95" s="138">
        <v>420</v>
      </c>
      <c r="B95" s="139">
        <v>420049057</v>
      </c>
      <c r="C95" s="140" t="s">
        <v>500</v>
      </c>
      <c r="D95" s="141">
        <v>49</v>
      </c>
      <c r="E95" s="140" t="s">
        <v>81</v>
      </c>
      <c r="F95" s="141">
        <v>57</v>
      </c>
      <c r="G95" s="142" t="s">
        <v>89</v>
      </c>
      <c r="H95" s="130"/>
      <c r="I95" s="131">
        <v>10910</v>
      </c>
      <c r="J95" s="131">
        <v>292</v>
      </c>
      <c r="K95" s="131">
        <v>0</v>
      </c>
      <c r="L95" s="131">
        <v>937.65</v>
      </c>
      <c r="M95" s="131">
        <v>12139.65</v>
      </c>
      <c r="N95" s="130"/>
      <c r="O95" s="132">
        <v>5</v>
      </c>
      <c r="P95" s="133">
        <v>56010</v>
      </c>
      <c r="Q95" s="133">
        <v>0</v>
      </c>
      <c r="R95" s="133">
        <v>0</v>
      </c>
      <c r="S95" s="133">
        <v>4689</v>
      </c>
      <c r="T95" s="134">
        <v>60699</v>
      </c>
      <c r="U95" s="135"/>
      <c r="V95" s="136">
        <v>0</v>
      </c>
      <c r="W95" s="136">
        <v>0</v>
      </c>
      <c r="X95" s="133">
        <v>0.18</v>
      </c>
      <c r="Y95" s="133">
        <v>0.13477016134300771</v>
      </c>
      <c r="Z95" s="134">
        <v>0</v>
      </c>
      <c r="AA95" s="137"/>
      <c r="AB95" s="136">
        <v>0</v>
      </c>
      <c r="AC95" s="136">
        <v>0</v>
      </c>
      <c r="AD95" s="133">
        <v>0</v>
      </c>
      <c r="AE95" s="133">
        <v>0</v>
      </c>
      <c r="AF95" s="134">
        <v>0</v>
      </c>
    </row>
    <row r="96" spans="1:32" x14ac:dyDescent="0.2">
      <c r="A96" s="138">
        <v>420</v>
      </c>
      <c r="B96" s="139">
        <v>420049067</v>
      </c>
      <c r="C96" s="140" t="s">
        <v>500</v>
      </c>
      <c r="D96" s="141">
        <v>49</v>
      </c>
      <c r="E96" s="140" t="s">
        <v>81</v>
      </c>
      <c r="F96" s="141">
        <v>67</v>
      </c>
      <c r="G96" s="142" t="s">
        <v>99</v>
      </c>
      <c r="H96" s="130"/>
      <c r="I96" s="131">
        <v>10128</v>
      </c>
      <c r="J96" s="131">
        <v>10141</v>
      </c>
      <c r="K96" s="131">
        <v>0</v>
      </c>
      <c r="L96" s="131">
        <v>937.65</v>
      </c>
      <c r="M96" s="131">
        <v>21206.65</v>
      </c>
      <c r="N96" s="130"/>
      <c r="O96" s="132">
        <v>1</v>
      </c>
      <c r="P96" s="133">
        <v>20269</v>
      </c>
      <c r="Q96" s="133">
        <v>0</v>
      </c>
      <c r="R96" s="133">
        <v>0</v>
      </c>
      <c r="S96" s="133">
        <v>938</v>
      </c>
      <c r="T96" s="134">
        <v>21207</v>
      </c>
      <c r="U96" s="135"/>
      <c r="V96" s="136">
        <v>0</v>
      </c>
      <c r="W96" s="136">
        <v>0</v>
      </c>
      <c r="X96" s="133">
        <v>0.09</v>
      </c>
      <c r="Y96" s="133">
        <v>9.1039061877539395E-4</v>
      </c>
      <c r="Z96" s="134">
        <v>0</v>
      </c>
      <c r="AA96" s="137"/>
      <c r="AB96" s="136">
        <v>0</v>
      </c>
      <c r="AC96" s="136">
        <v>0</v>
      </c>
      <c r="AD96" s="133">
        <v>0</v>
      </c>
      <c r="AE96" s="133">
        <v>0</v>
      </c>
      <c r="AF96" s="134">
        <v>0</v>
      </c>
    </row>
    <row r="97" spans="1:32" x14ac:dyDescent="0.2">
      <c r="A97" s="138">
        <v>420</v>
      </c>
      <c r="B97" s="139">
        <v>420049093</v>
      </c>
      <c r="C97" s="140" t="s">
        <v>500</v>
      </c>
      <c r="D97" s="141">
        <v>49</v>
      </c>
      <c r="E97" s="140" t="s">
        <v>81</v>
      </c>
      <c r="F97" s="141">
        <v>93</v>
      </c>
      <c r="G97" s="142" t="s">
        <v>125</v>
      </c>
      <c r="H97" s="130"/>
      <c r="I97" s="131">
        <v>12315</v>
      </c>
      <c r="J97" s="131">
        <v>420</v>
      </c>
      <c r="K97" s="131">
        <v>0</v>
      </c>
      <c r="L97" s="131">
        <v>937.65</v>
      </c>
      <c r="M97" s="131">
        <v>13672.65</v>
      </c>
      <c r="N97" s="130"/>
      <c r="O97" s="132">
        <v>15</v>
      </c>
      <c r="P97" s="133">
        <v>191025</v>
      </c>
      <c r="Q97" s="133">
        <v>0</v>
      </c>
      <c r="R97" s="133">
        <v>0</v>
      </c>
      <c r="S97" s="133">
        <v>14065</v>
      </c>
      <c r="T97" s="134">
        <v>205090</v>
      </c>
      <c r="U97" s="135"/>
      <c r="V97" s="136">
        <v>0</v>
      </c>
      <c r="W97" s="136">
        <v>0</v>
      </c>
      <c r="X97" s="133">
        <v>0.18</v>
      </c>
      <c r="Y97" s="133">
        <v>7.4462659539690237E-2</v>
      </c>
      <c r="Z97" s="134">
        <v>0</v>
      </c>
      <c r="AA97" s="137"/>
      <c r="AB97" s="136">
        <v>0</v>
      </c>
      <c r="AC97" s="136">
        <v>0</v>
      </c>
      <c r="AD97" s="133">
        <v>0</v>
      </c>
      <c r="AE97" s="133">
        <v>0</v>
      </c>
      <c r="AF97" s="134">
        <v>0</v>
      </c>
    </row>
    <row r="98" spans="1:32" x14ac:dyDescent="0.2">
      <c r="A98" s="138">
        <v>420</v>
      </c>
      <c r="B98" s="139">
        <v>420049155</v>
      </c>
      <c r="C98" s="140" t="s">
        <v>500</v>
      </c>
      <c r="D98" s="141">
        <v>49</v>
      </c>
      <c r="E98" s="140" t="s">
        <v>81</v>
      </c>
      <c r="F98" s="141">
        <v>155</v>
      </c>
      <c r="G98" s="142" t="s">
        <v>187</v>
      </c>
      <c r="H98" s="130"/>
      <c r="I98" s="131">
        <v>14327</v>
      </c>
      <c r="J98" s="131">
        <v>9544</v>
      </c>
      <c r="K98" s="131">
        <v>0</v>
      </c>
      <c r="L98" s="131">
        <v>937.65</v>
      </c>
      <c r="M98" s="131">
        <v>24808.65</v>
      </c>
      <c r="N98" s="130"/>
      <c r="O98" s="132">
        <v>1</v>
      </c>
      <c r="P98" s="133">
        <v>23871</v>
      </c>
      <c r="Q98" s="133">
        <v>0</v>
      </c>
      <c r="R98" s="133">
        <v>0</v>
      </c>
      <c r="S98" s="133">
        <v>938</v>
      </c>
      <c r="T98" s="134">
        <v>24809</v>
      </c>
      <c r="U98" s="135"/>
      <c r="V98" s="136">
        <v>0</v>
      </c>
      <c r="W98" s="136">
        <v>0</v>
      </c>
      <c r="X98" s="133">
        <v>0.09</v>
      </c>
      <c r="Y98" s="133">
        <v>7.9951290492358165E-4</v>
      </c>
      <c r="Z98" s="134">
        <v>0</v>
      </c>
      <c r="AA98" s="137"/>
      <c r="AB98" s="136">
        <v>0</v>
      </c>
      <c r="AC98" s="136">
        <v>0</v>
      </c>
      <c r="AD98" s="133">
        <v>0</v>
      </c>
      <c r="AE98" s="133">
        <v>0</v>
      </c>
      <c r="AF98" s="134">
        <v>0</v>
      </c>
    </row>
    <row r="99" spans="1:32" x14ac:dyDescent="0.2">
      <c r="A99" s="138">
        <v>420</v>
      </c>
      <c r="B99" s="139">
        <v>420049163</v>
      </c>
      <c r="C99" s="140" t="s">
        <v>500</v>
      </c>
      <c r="D99" s="141">
        <v>49</v>
      </c>
      <c r="E99" s="140" t="s">
        <v>81</v>
      </c>
      <c r="F99" s="141">
        <v>163</v>
      </c>
      <c r="G99" s="142" t="s">
        <v>195</v>
      </c>
      <c r="H99" s="130"/>
      <c r="I99" s="131">
        <v>15207</v>
      </c>
      <c r="J99" s="131">
        <v>0</v>
      </c>
      <c r="K99" s="131">
        <v>0</v>
      </c>
      <c r="L99" s="131">
        <v>937.65</v>
      </c>
      <c r="M99" s="131">
        <v>16144.65</v>
      </c>
      <c r="N99" s="130"/>
      <c r="O99" s="132">
        <v>1</v>
      </c>
      <c r="P99" s="133">
        <v>15207</v>
      </c>
      <c r="Q99" s="133">
        <v>0</v>
      </c>
      <c r="R99" s="133">
        <v>0</v>
      </c>
      <c r="S99" s="133">
        <v>938</v>
      </c>
      <c r="T99" s="134">
        <v>16145</v>
      </c>
      <c r="U99" s="135"/>
      <c r="V99" s="136">
        <v>0</v>
      </c>
      <c r="W99" s="136">
        <v>0</v>
      </c>
      <c r="X99" s="133">
        <v>0.18</v>
      </c>
      <c r="Y99" s="133">
        <v>9.2255483334996877E-2</v>
      </c>
      <c r="Z99" s="134">
        <v>0</v>
      </c>
      <c r="AA99" s="137"/>
      <c r="AB99" s="136">
        <v>0</v>
      </c>
      <c r="AC99" s="136">
        <v>0</v>
      </c>
      <c r="AD99" s="133">
        <v>0</v>
      </c>
      <c r="AE99" s="133">
        <v>0</v>
      </c>
      <c r="AF99" s="134">
        <v>0</v>
      </c>
    </row>
    <row r="100" spans="1:32" x14ac:dyDescent="0.2">
      <c r="A100" s="138">
        <v>420</v>
      </c>
      <c r="B100" s="139">
        <v>420049165</v>
      </c>
      <c r="C100" s="140" t="s">
        <v>500</v>
      </c>
      <c r="D100" s="141">
        <v>49</v>
      </c>
      <c r="E100" s="140" t="s">
        <v>81</v>
      </c>
      <c r="F100" s="141">
        <v>165</v>
      </c>
      <c r="G100" s="142" t="s">
        <v>197</v>
      </c>
      <c r="H100" s="130"/>
      <c r="I100" s="131">
        <v>13604</v>
      </c>
      <c r="J100" s="131">
        <v>247</v>
      </c>
      <c r="K100" s="131">
        <v>0</v>
      </c>
      <c r="L100" s="131">
        <v>937.65</v>
      </c>
      <c r="M100" s="131">
        <v>14788.65</v>
      </c>
      <c r="N100" s="130"/>
      <c r="O100" s="132">
        <v>10</v>
      </c>
      <c r="P100" s="133">
        <v>138510</v>
      </c>
      <c r="Q100" s="133">
        <v>0</v>
      </c>
      <c r="R100" s="133">
        <v>0</v>
      </c>
      <c r="S100" s="133">
        <v>9375</v>
      </c>
      <c r="T100" s="134">
        <v>147885</v>
      </c>
      <c r="U100" s="135"/>
      <c r="V100" s="136">
        <v>0</v>
      </c>
      <c r="W100" s="136">
        <v>0</v>
      </c>
      <c r="X100" s="133">
        <v>9.8299999999999998E-2</v>
      </c>
      <c r="Y100" s="133">
        <v>9.5435200850881502E-2</v>
      </c>
      <c r="Z100" s="134">
        <v>0</v>
      </c>
      <c r="AA100" s="137"/>
      <c r="AB100" s="136">
        <v>0</v>
      </c>
      <c r="AC100" s="136">
        <v>0</v>
      </c>
      <c r="AD100" s="133">
        <v>0</v>
      </c>
      <c r="AE100" s="133">
        <v>0</v>
      </c>
      <c r="AF100" s="134">
        <v>0</v>
      </c>
    </row>
    <row r="101" spans="1:32" x14ac:dyDescent="0.2">
      <c r="A101" s="138">
        <v>420</v>
      </c>
      <c r="B101" s="139">
        <v>420049176</v>
      </c>
      <c r="C101" s="140" t="s">
        <v>500</v>
      </c>
      <c r="D101" s="141">
        <v>49</v>
      </c>
      <c r="E101" s="140" t="s">
        <v>81</v>
      </c>
      <c r="F101" s="141">
        <v>176</v>
      </c>
      <c r="G101" s="142" t="s">
        <v>208</v>
      </c>
      <c r="H101" s="130"/>
      <c r="I101" s="131">
        <v>10009</v>
      </c>
      <c r="J101" s="131">
        <v>3447</v>
      </c>
      <c r="K101" s="131">
        <v>0</v>
      </c>
      <c r="L101" s="131">
        <v>937.65</v>
      </c>
      <c r="M101" s="131">
        <v>14393.65</v>
      </c>
      <c r="N101" s="130"/>
      <c r="O101" s="132">
        <v>13</v>
      </c>
      <c r="P101" s="133">
        <v>174928</v>
      </c>
      <c r="Q101" s="133">
        <v>0</v>
      </c>
      <c r="R101" s="133">
        <v>0</v>
      </c>
      <c r="S101" s="133">
        <v>12191</v>
      </c>
      <c r="T101" s="134">
        <v>187119</v>
      </c>
      <c r="U101" s="135"/>
      <c r="V101" s="136">
        <v>0</v>
      </c>
      <c r="W101" s="136">
        <v>0</v>
      </c>
      <c r="X101" s="133">
        <v>0.09</v>
      </c>
      <c r="Y101" s="133">
        <v>9.4201429189876243E-2</v>
      </c>
      <c r="Z101" s="134">
        <v>0</v>
      </c>
      <c r="AA101" s="137"/>
      <c r="AB101" s="136">
        <v>0</v>
      </c>
      <c r="AC101" s="136">
        <v>0.66917272663782623</v>
      </c>
      <c r="AD101" s="133">
        <v>9631.3882096385896</v>
      </c>
      <c r="AE101" s="133">
        <v>0</v>
      </c>
      <c r="AF101" s="134">
        <v>0</v>
      </c>
    </row>
    <row r="102" spans="1:32" x14ac:dyDescent="0.2">
      <c r="A102" s="138">
        <v>420</v>
      </c>
      <c r="B102" s="139">
        <v>420049181</v>
      </c>
      <c r="C102" s="140" t="s">
        <v>500</v>
      </c>
      <c r="D102" s="141">
        <v>49</v>
      </c>
      <c r="E102" s="140" t="s">
        <v>81</v>
      </c>
      <c r="F102" s="141">
        <v>181</v>
      </c>
      <c r="G102" s="142" t="s">
        <v>213</v>
      </c>
      <c r="H102" s="130"/>
      <c r="I102" s="131">
        <v>11201</v>
      </c>
      <c r="J102" s="131">
        <v>533</v>
      </c>
      <c r="K102" s="131">
        <v>0</v>
      </c>
      <c r="L102" s="131">
        <v>937.65</v>
      </c>
      <c r="M102" s="131">
        <v>12671.65</v>
      </c>
      <c r="N102" s="130"/>
      <c r="O102" s="132">
        <v>1</v>
      </c>
      <c r="P102" s="133">
        <v>11734</v>
      </c>
      <c r="Q102" s="133">
        <v>0</v>
      </c>
      <c r="R102" s="133">
        <v>0</v>
      </c>
      <c r="S102" s="133">
        <v>938</v>
      </c>
      <c r="T102" s="134">
        <v>12672</v>
      </c>
      <c r="U102" s="135"/>
      <c r="V102" s="136">
        <v>0</v>
      </c>
      <c r="W102" s="136">
        <v>0</v>
      </c>
      <c r="X102" s="133">
        <v>0.09</v>
      </c>
      <c r="Y102" s="133">
        <v>1.8120625500903691E-2</v>
      </c>
      <c r="Z102" s="134">
        <v>0</v>
      </c>
      <c r="AA102" s="137"/>
      <c r="AB102" s="136">
        <v>0</v>
      </c>
      <c r="AC102" s="136">
        <v>0</v>
      </c>
      <c r="AD102" s="133">
        <v>0</v>
      </c>
      <c r="AE102" s="133">
        <v>0</v>
      </c>
      <c r="AF102" s="134">
        <v>0</v>
      </c>
    </row>
    <row r="103" spans="1:32" x14ac:dyDescent="0.2">
      <c r="A103" s="138">
        <v>420</v>
      </c>
      <c r="B103" s="139">
        <v>420049199</v>
      </c>
      <c r="C103" s="140" t="s">
        <v>500</v>
      </c>
      <c r="D103" s="141">
        <v>49</v>
      </c>
      <c r="E103" s="140" t="s">
        <v>81</v>
      </c>
      <c r="F103" s="141">
        <v>199</v>
      </c>
      <c r="G103" s="142" t="s">
        <v>231</v>
      </c>
      <c r="H103" s="130"/>
      <c r="I103" s="131">
        <v>15593</v>
      </c>
      <c r="J103" s="131">
        <v>10527</v>
      </c>
      <c r="K103" s="131">
        <v>0</v>
      </c>
      <c r="L103" s="131">
        <v>937.65</v>
      </c>
      <c r="M103" s="131">
        <v>27057.65</v>
      </c>
      <c r="N103" s="130"/>
      <c r="O103" s="132">
        <v>2</v>
      </c>
      <c r="P103" s="133">
        <v>52240</v>
      </c>
      <c r="Q103" s="133">
        <v>0</v>
      </c>
      <c r="R103" s="133">
        <v>0</v>
      </c>
      <c r="S103" s="133">
        <v>1876</v>
      </c>
      <c r="T103" s="134">
        <v>54116</v>
      </c>
      <c r="U103" s="135"/>
      <c r="V103" s="136">
        <v>0</v>
      </c>
      <c r="W103" s="136">
        <v>0</v>
      </c>
      <c r="X103" s="133">
        <v>0.09</v>
      </c>
      <c r="Y103" s="133">
        <v>7.5387664270900527E-4</v>
      </c>
      <c r="Z103" s="134">
        <v>0</v>
      </c>
      <c r="AA103" s="137"/>
      <c r="AB103" s="136">
        <v>0</v>
      </c>
      <c r="AC103" s="136">
        <v>0</v>
      </c>
      <c r="AD103" s="133">
        <v>0</v>
      </c>
      <c r="AE103" s="133">
        <v>0</v>
      </c>
      <c r="AF103" s="134">
        <v>0</v>
      </c>
    </row>
    <row r="104" spans="1:32" x14ac:dyDescent="0.2">
      <c r="A104" s="138">
        <v>420</v>
      </c>
      <c r="B104" s="139">
        <v>420049243</v>
      </c>
      <c r="C104" s="140" t="s">
        <v>500</v>
      </c>
      <c r="D104" s="141">
        <v>49</v>
      </c>
      <c r="E104" s="140" t="s">
        <v>81</v>
      </c>
      <c r="F104" s="141">
        <v>243</v>
      </c>
      <c r="G104" s="142" t="s">
        <v>275</v>
      </c>
      <c r="H104" s="130"/>
      <c r="I104" s="131">
        <v>11618</v>
      </c>
      <c r="J104" s="131">
        <v>2405</v>
      </c>
      <c r="K104" s="131">
        <v>0</v>
      </c>
      <c r="L104" s="131">
        <v>937.65</v>
      </c>
      <c r="M104" s="131">
        <v>14960.65</v>
      </c>
      <c r="N104" s="130"/>
      <c r="O104" s="132">
        <v>4</v>
      </c>
      <c r="P104" s="133">
        <v>56092</v>
      </c>
      <c r="Q104" s="133">
        <v>0</v>
      </c>
      <c r="R104" s="133">
        <v>0</v>
      </c>
      <c r="S104" s="133">
        <v>3751</v>
      </c>
      <c r="T104" s="134">
        <v>59843</v>
      </c>
      <c r="U104" s="135"/>
      <c r="V104" s="136">
        <v>0</v>
      </c>
      <c r="W104" s="136">
        <v>0</v>
      </c>
      <c r="X104" s="133">
        <v>0.09</v>
      </c>
      <c r="Y104" s="133">
        <v>5.9484336441051533E-3</v>
      </c>
      <c r="Z104" s="134">
        <v>0</v>
      </c>
      <c r="AA104" s="137"/>
      <c r="AB104" s="136">
        <v>0</v>
      </c>
      <c r="AC104" s="136">
        <v>0</v>
      </c>
      <c r="AD104" s="133">
        <v>0</v>
      </c>
      <c r="AE104" s="133">
        <v>0</v>
      </c>
      <c r="AF104" s="134">
        <v>0</v>
      </c>
    </row>
    <row r="105" spans="1:32" x14ac:dyDescent="0.2">
      <c r="A105" s="138">
        <v>420</v>
      </c>
      <c r="B105" s="139">
        <v>420049244</v>
      </c>
      <c r="C105" s="140" t="s">
        <v>500</v>
      </c>
      <c r="D105" s="141">
        <v>49</v>
      </c>
      <c r="E105" s="140" t="s">
        <v>81</v>
      </c>
      <c r="F105" s="141">
        <v>244</v>
      </c>
      <c r="G105" s="142" t="s">
        <v>276</v>
      </c>
      <c r="H105" s="130"/>
      <c r="I105" s="131">
        <v>10031</v>
      </c>
      <c r="J105" s="131">
        <v>3617</v>
      </c>
      <c r="K105" s="131">
        <v>0</v>
      </c>
      <c r="L105" s="131">
        <v>937.65</v>
      </c>
      <c r="M105" s="131">
        <v>14585.65</v>
      </c>
      <c r="N105" s="130"/>
      <c r="O105" s="132">
        <v>3</v>
      </c>
      <c r="P105" s="133">
        <v>40944</v>
      </c>
      <c r="Q105" s="133">
        <v>0</v>
      </c>
      <c r="R105" s="133">
        <v>0</v>
      </c>
      <c r="S105" s="133">
        <v>2813</v>
      </c>
      <c r="T105" s="134">
        <v>43757</v>
      </c>
      <c r="U105" s="135"/>
      <c r="V105" s="136">
        <v>0</v>
      </c>
      <c r="W105" s="136">
        <v>0</v>
      </c>
      <c r="X105" s="133">
        <v>0.09</v>
      </c>
      <c r="Y105" s="133">
        <v>0.12315738977728077</v>
      </c>
      <c r="Z105" s="134">
        <v>0</v>
      </c>
      <c r="AA105" s="137"/>
      <c r="AB105" s="136">
        <v>0</v>
      </c>
      <c r="AC105" s="136">
        <v>2.6649967307396585</v>
      </c>
      <c r="AD105" s="133">
        <v>38870.875381134858</v>
      </c>
      <c r="AE105" s="133">
        <v>0</v>
      </c>
      <c r="AF105" s="134">
        <v>0</v>
      </c>
    </row>
    <row r="106" spans="1:32" x14ac:dyDescent="0.2">
      <c r="A106" s="138">
        <v>420</v>
      </c>
      <c r="B106" s="139">
        <v>420049248</v>
      </c>
      <c r="C106" s="140" t="s">
        <v>500</v>
      </c>
      <c r="D106" s="141">
        <v>49</v>
      </c>
      <c r="E106" s="140" t="s">
        <v>81</v>
      </c>
      <c r="F106" s="141">
        <v>248</v>
      </c>
      <c r="G106" s="142" t="s">
        <v>280</v>
      </c>
      <c r="H106" s="130"/>
      <c r="I106" s="131">
        <v>10837</v>
      </c>
      <c r="J106" s="131">
        <v>622</v>
      </c>
      <c r="K106" s="131">
        <v>0</v>
      </c>
      <c r="L106" s="131">
        <v>937.65</v>
      </c>
      <c r="M106" s="131">
        <v>12396.65</v>
      </c>
      <c r="N106" s="130"/>
      <c r="O106" s="132">
        <v>6</v>
      </c>
      <c r="P106" s="133">
        <v>68754</v>
      </c>
      <c r="Q106" s="133">
        <v>0</v>
      </c>
      <c r="R106" s="133">
        <v>0</v>
      </c>
      <c r="S106" s="133">
        <v>5626</v>
      </c>
      <c r="T106" s="134">
        <v>74380</v>
      </c>
      <c r="U106" s="135"/>
      <c r="V106" s="136">
        <v>0</v>
      </c>
      <c r="W106" s="136">
        <v>0</v>
      </c>
      <c r="X106" s="133">
        <v>0.09</v>
      </c>
      <c r="Y106" s="133">
        <v>5.5837497907575279E-2</v>
      </c>
      <c r="Z106" s="134">
        <v>0</v>
      </c>
      <c r="AA106" s="137"/>
      <c r="AB106" s="136">
        <v>0</v>
      </c>
      <c r="AC106" s="136">
        <v>0</v>
      </c>
      <c r="AD106" s="133">
        <v>0</v>
      </c>
      <c r="AE106" s="133">
        <v>0</v>
      </c>
      <c r="AF106" s="134">
        <v>0</v>
      </c>
    </row>
    <row r="107" spans="1:32" x14ac:dyDescent="0.2">
      <c r="A107" s="138">
        <v>420</v>
      </c>
      <c r="B107" s="139">
        <v>420049262</v>
      </c>
      <c r="C107" s="140" t="s">
        <v>500</v>
      </c>
      <c r="D107" s="141">
        <v>49</v>
      </c>
      <c r="E107" s="140" t="s">
        <v>81</v>
      </c>
      <c r="F107" s="141">
        <v>262</v>
      </c>
      <c r="G107" s="142" t="s">
        <v>294</v>
      </c>
      <c r="H107" s="130"/>
      <c r="I107" s="131">
        <v>14984</v>
      </c>
      <c r="J107" s="131">
        <v>5552</v>
      </c>
      <c r="K107" s="131">
        <v>0</v>
      </c>
      <c r="L107" s="131">
        <v>937.65</v>
      </c>
      <c r="M107" s="131">
        <v>21473.65</v>
      </c>
      <c r="N107" s="130"/>
      <c r="O107" s="132">
        <v>1</v>
      </c>
      <c r="P107" s="133">
        <v>20536</v>
      </c>
      <c r="Q107" s="133">
        <v>0</v>
      </c>
      <c r="R107" s="133">
        <v>0</v>
      </c>
      <c r="S107" s="133">
        <v>938</v>
      </c>
      <c r="T107" s="134">
        <v>21474</v>
      </c>
      <c r="U107" s="135"/>
      <c r="V107" s="136">
        <v>0</v>
      </c>
      <c r="W107" s="136">
        <v>0</v>
      </c>
      <c r="X107" s="133">
        <v>0.09</v>
      </c>
      <c r="Y107" s="133">
        <v>7.6925560402262325E-2</v>
      </c>
      <c r="Z107" s="134">
        <v>0</v>
      </c>
      <c r="AA107" s="137"/>
      <c r="AB107" s="136">
        <v>0</v>
      </c>
      <c r="AC107" s="136">
        <v>0</v>
      </c>
      <c r="AD107" s="133">
        <v>0</v>
      </c>
      <c r="AE107" s="133">
        <v>0</v>
      </c>
      <c r="AF107" s="134">
        <v>0</v>
      </c>
    </row>
    <row r="108" spans="1:32" x14ac:dyDescent="0.2">
      <c r="A108" s="138">
        <v>420</v>
      </c>
      <c r="B108" s="139">
        <v>420049295</v>
      </c>
      <c r="C108" s="140" t="s">
        <v>500</v>
      </c>
      <c r="D108" s="141">
        <v>49</v>
      </c>
      <c r="E108" s="140" t="s">
        <v>81</v>
      </c>
      <c r="F108" s="141">
        <v>295</v>
      </c>
      <c r="G108" s="142" t="s">
        <v>327</v>
      </c>
      <c r="H108" s="130"/>
      <c r="I108" s="131">
        <v>14420</v>
      </c>
      <c r="J108" s="131">
        <v>7979</v>
      </c>
      <c r="K108" s="131">
        <v>0</v>
      </c>
      <c r="L108" s="131">
        <v>937.65</v>
      </c>
      <c r="M108" s="131">
        <v>23336.65</v>
      </c>
      <c r="N108" s="130"/>
      <c r="O108" s="132">
        <v>1</v>
      </c>
      <c r="P108" s="133">
        <v>22399</v>
      </c>
      <c r="Q108" s="133">
        <v>0</v>
      </c>
      <c r="R108" s="133">
        <v>0</v>
      </c>
      <c r="S108" s="133">
        <v>938</v>
      </c>
      <c r="T108" s="134">
        <v>23337</v>
      </c>
      <c r="U108" s="135"/>
      <c r="V108" s="136">
        <v>0</v>
      </c>
      <c r="W108" s="136">
        <v>0</v>
      </c>
      <c r="X108" s="133">
        <v>0.09</v>
      </c>
      <c r="Y108" s="133">
        <v>1.6980392202408944E-2</v>
      </c>
      <c r="Z108" s="134">
        <v>0</v>
      </c>
      <c r="AA108" s="137"/>
      <c r="AB108" s="136">
        <v>0</v>
      </c>
      <c r="AC108" s="136">
        <v>0</v>
      </c>
      <c r="AD108" s="133">
        <v>0</v>
      </c>
      <c r="AE108" s="133">
        <v>0</v>
      </c>
      <c r="AF108" s="134">
        <v>0</v>
      </c>
    </row>
    <row r="109" spans="1:32" x14ac:dyDescent="0.2">
      <c r="A109" s="138">
        <v>420</v>
      </c>
      <c r="B109" s="139">
        <v>420049314</v>
      </c>
      <c r="C109" s="140" t="s">
        <v>500</v>
      </c>
      <c r="D109" s="141">
        <v>49</v>
      </c>
      <c r="E109" s="140" t="s">
        <v>81</v>
      </c>
      <c r="F109" s="141">
        <v>314</v>
      </c>
      <c r="G109" s="142" t="s">
        <v>346</v>
      </c>
      <c r="H109" s="130"/>
      <c r="I109" s="131">
        <v>14926</v>
      </c>
      <c r="J109" s="131">
        <v>11965</v>
      </c>
      <c r="K109" s="131">
        <v>0</v>
      </c>
      <c r="L109" s="131">
        <v>937.65</v>
      </c>
      <c r="M109" s="131">
        <v>27828.65</v>
      </c>
      <c r="N109" s="130"/>
      <c r="O109" s="132">
        <v>2</v>
      </c>
      <c r="P109" s="133">
        <v>53782</v>
      </c>
      <c r="Q109" s="133">
        <v>0</v>
      </c>
      <c r="R109" s="133">
        <v>0</v>
      </c>
      <c r="S109" s="133">
        <v>1876</v>
      </c>
      <c r="T109" s="134">
        <v>55658</v>
      </c>
      <c r="U109" s="135"/>
      <c r="V109" s="136">
        <v>0</v>
      </c>
      <c r="W109" s="136">
        <v>0</v>
      </c>
      <c r="X109" s="133">
        <v>0.09</v>
      </c>
      <c r="Y109" s="133">
        <v>1.9819923258281281E-3</v>
      </c>
      <c r="Z109" s="134">
        <v>0</v>
      </c>
      <c r="AA109" s="137"/>
      <c r="AB109" s="136">
        <v>0</v>
      </c>
      <c r="AC109" s="136">
        <v>0</v>
      </c>
      <c r="AD109" s="133">
        <v>0</v>
      </c>
      <c r="AE109" s="133">
        <v>0</v>
      </c>
      <c r="AF109" s="134">
        <v>0</v>
      </c>
    </row>
    <row r="110" spans="1:32" x14ac:dyDescent="0.2">
      <c r="A110" s="138">
        <v>420</v>
      </c>
      <c r="B110" s="139">
        <v>420049347</v>
      </c>
      <c r="C110" s="140" t="s">
        <v>500</v>
      </c>
      <c r="D110" s="141">
        <v>49</v>
      </c>
      <c r="E110" s="140" t="s">
        <v>81</v>
      </c>
      <c r="F110" s="141">
        <v>347</v>
      </c>
      <c r="G110" s="142" t="s">
        <v>379</v>
      </c>
      <c r="H110" s="130"/>
      <c r="I110" s="131">
        <v>13180</v>
      </c>
      <c r="J110" s="131">
        <v>5894</v>
      </c>
      <c r="K110" s="131">
        <v>0</v>
      </c>
      <c r="L110" s="131">
        <v>937.65</v>
      </c>
      <c r="M110" s="131">
        <v>20011.650000000001</v>
      </c>
      <c r="N110" s="130"/>
      <c r="O110" s="132">
        <v>2</v>
      </c>
      <c r="P110" s="133">
        <v>38148</v>
      </c>
      <c r="Q110" s="133">
        <v>0</v>
      </c>
      <c r="R110" s="133">
        <v>0</v>
      </c>
      <c r="S110" s="133">
        <v>1876</v>
      </c>
      <c r="T110" s="134">
        <v>40024</v>
      </c>
      <c r="U110" s="135"/>
      <c r="V110" s="136">
        <v>0</v>
      </c>
      <c r="W110" s="136">
        <v>0</v>
      </c>
      <c r="X110" s="133">
        <v>0.09</v>
      </c>
      <c r="Y110" s="133">
        <v>6.0364696376447088E-3</v>
      </c>
      <c r="Z110" s="134">
        <v>0</v>
      </c>
      <c r="AA110" s="137"/>
      <c r="AB110" s="136">
        <v>0</v>
      </c>
      <c r="AC110" s="136">
        <v>0</v>
      </c>
      <c r="AD110" s="133">
        <v>0</v>
      </c>
      <c r="AE110" s="133">
        <v>0</v>
      </c>
      <c r="AF110" s="134">
        <v>0</v>
      </c>
    </row>
    <row r="111" spans="1:32" x14ac:dyDescent="0.2">
      <c r="A111" s="138">
        <v>420</v>
      </c>
      <c r="B111" s="139">
        <v>420049616</v>
      </c>
      <c r="C111" s="140" t="s">
        <v>500</v>
      </c>
      <c r="D111" s="141">
        <v>49</v>
      </c>
      <c r="E111" s="140" t="s">
        <v>81</v>
      </c>
      <c r="F111" s="141">
        <v>616</v>
      </c>
      <c r="G111" s="142" t="s">
        <v>391</v>
      </c>
      <c r="H111" s="130"/>
      <c r="I111" s="131">
        <v>10128</v>
      </c>
      <c r="J111" s="131">
        <v>3052</v>
      </c>
      <c r="K111" s="131">
        <v>0</v>
      </c>
      <c r="L111" s="131">
        <v>937.65</v>
      </c>
      <c r="M111" s="131">
        <v>14117.65</v>
      </c>
      <c r="N111" s="130"/>
      <c r="O111" s="132">
        <v>1</v>
      </c>
      <c r="P111" s="133">
        <v>13180</v>
      </c>
      <c r="Q111" s="133">
        <v>0</v>
      </c>
      <c r="R111" s="133">
        <v>0</v>
      </c>
      <c r="S111" s="133">
        <v>938</v>
      </c>
      <c r="T111" s="134">
        <v>14118</v>
      </c>
      <c r="U111" s="135"/>
      <c r="V111" s="136">
        <v>0</v>
      </c>
      <c r="W111" s="136">
        <v>0</v>
      </c>
      <c r="X111" s="133">
        <v>0.09</v>
      </c>
      <c r="Y111" s="133">
        <v>3.6625559365984203E-2</v>
      </c>
      <c r="Z111" s="134">
        <v>0</v>
      </c>
      <c r="AA111" s="137"/>
      <c r="AB111" s="136">
        <v>0</v>
      </c>
      <c r="AC111" s="136">
        <v>0</v>
      </c>
      <c r="AD111" s="133">
        <v>0</v>
      </c>
      <c r="AE111" s="133">
        <v>0</v>
      </c>
      <c r="AF111" s="134">
        <v>0</v>
      </c>
    </row>
    <row r="112" spans="1:32" x14ac:dyDescent="0.2">
      <c r="A112" s="138">
        <v>426</v>
      </c>
      <c r="B112" s="139">
        <v>426149128</v>
      </c>
      <c r="C112" s="140" t="s">
        <v>501</v>
      </c>
      <c r="D112" s="141">
        <v>149</v>
      </c>
      <c r="E112" s="140" t="s">
        <v>181</v>
      </c>
      <c r="F112" s="141">
        <v>128</v>
      </c>
      <c r="G112" s="142" t="s">
        <v>160</v>
      </c>
      <c r="H112" s="130"/>
      <c r="I112" s="131">
        <v>12019</v>
      </c>
      <c r="J112" s="131">
        <v>858</v>
      </c>
      <c r="K112" s="131">
        <v>0</v>
      </c>
      <c r="L112" s="131">
        <v>937.65</v>
      </c>
      <c r="M112" s="131">
        <v>13814.65</v>
      </c>
      <c r="N112" s="130"/>
      <c r="O112" s="132">
        <v>13</v>
      </c>
      <c r="P112" s="133">
        <v>167401</v>
      </c>
      <c r="Q112" s="133">
        <v>0</v>
      </c>
      <c r="R112" s="133">
        <v>0</v>
      </c>
      <c r="S112" s="133">
        <v>12191</v>
      </c>
      <c r="T112" s="134">
        <v>179592</v>
      </c>
      <c r="U112" s="135"/>
      <c r="V112" s="136">
        <v>0</v>
      </c>
      <c r="W112" s="136">
        <v>0</v>
      </c>
      <c r="X112" s="133">
        <v>0.09</v>
      </c>
      <c r="Y112" s="133">
        <v>3.6606009858726793E-2</v>
      </c>
      <c r="Z112" s="134">
        <v>0</v>
      </c>
      <c r="AA112" s="137"/>
      <c r="AB112" s="136">
        <v>0</v>
      </c>
      <c r="AC112" s="136">
        <v>0</v>
      </c>
      <c r="AD112" s="133">
        <v>0</v>
      </c>
      <c r="AE112" s="133">
        <v>0</v>
      </c>
      <c r="AF112" s="134">
        <v>0</v>
      </c>
    </row>
    <row r="113" spans="1:32" x14ac:dyDescent="0.2">
      <c r="A113" s="138">
        <v>426</v>
      </c>
      <c r="B113" s="139">
        <v>426149149</v>
      </c>
      <c r="C113" s="140" t="s">
        <v>501</v>
      </c>
      <c r="D113" s="141">
        <v>149</v>
      </c>
      <c r="E113" s="140" t="s">
        <v>181</v>
      </c>
      <c r="F113" s="141">
        <v>149</v>
      </c>
      <c r="G113" s="142" t="s">
        <v>181</v>
      </c>
      <c r="H113" s="130"/>
      <c r="I113" s="131">
        <v>12550</v>
      </c>
      <c r="J113" s="131">
        <v>0</v>
      </c>
      <c r="K113" s="131">
        <v>668.88888888888891</v>
      </c>
      <c r="L113" s="131">
        <v>937.65</v>
      </c>
      <c r="M113" s="131">
        <v>14156.538888888888</v>
      </c>
      <c r="N113" s="130"/>
      <c r="O113" s="132">
        <v>369</v>
      </c>
      <c r="P113" s="133">
        <v>4630950</v>
      </c>
      <c r="Q113" s="133">
        <v>0</v>
      </c>
      <c r="R113" s="133">
        <v>246820</v>
      </c>
      <c r="S113" s="133">
        <v>345992</v>
      </c>
      <c r="T113" s="134">
        <v>5223762</v>
      </c>
      <c r="U113" s="135"/>
      <c r="V113" s="136">
        <v>0</v>
      </c>
      <c r="W113" s="136">
        <v>0</v>
      </c>
      <c r="X113" s="133">
        <v>0.18</v>
      </c>
      <c r="Y113" s="133">
        <v>0.11880546437681293</v>
      </c>
      <c r="Z113" s="134">
        <v>0</v>
      </c>
      <c r="AA113" s="137"/>
      <c r="AB113" s="136">
        <v>0</v>
      </c>
      <c r="AC113" s="136">
        <v>0</v>
      </c>
      <c r="AD113" s="133">
        <v>0</v>
      </c>
      <c r="AE113" s="133">
        <v>0</v>
      </c>
      <c r="AF113" s="134">
        <v>0</v>
      </c>
    </row>
    <row r="114" spans="1:32" x14ac:dyDescent="0.2">
      <c r="A114" s="138">
        <v>426</v>
      </c>
      <c r="B114" s="139">
        <v>426149160</v>
      </c>
      <c r="C114" s="140" t="s">
        <v>501</v>
      </c>
      <c r="D114" s="141">
        <v>149</v>
      </c>
      <c r="E114" s="140" t="s">
        <v>181</v>
      </c>
      <c r="F114" s="141">
        <v>160</v>
      </c>
      <c r="G114" s="142" t="s">
        <v>192</v>
      </c>
      <c r="H114" s="130"/>
      <c r="I114" s="131">
        <v>13377.211333781801</v>
      </c>
      <c r="J114" s="131">
        <v>32</v>
      </c>
      <c r="K114" s="131">
        <v>0</v>
      </c>
      <c r="L114" s="131">
        <v>937.65</v>
      </c>
      <c r="M114" s="131">
        <v>14346.861333781801</v>
      </c>
      <c r="N114" s="130"/>
      <c r="O114" s="132">
        <v>1</v>
      </c>
      <c r="P114" s="133">
        <v>13409</v>
      </c>
      <c r="Q114" s="133">
        <v>0</v>
      </c>
      <c r="R114" s="133">
        <v>0</v>
      </c>
      <c r="S114" s="133">
        <v>938</v>
      </c>
      <c r="T114" s="134">
        <v>14347</v>
      </c>
      <c r="U114" s="135"/>
      <c r="V114" s="136">
        <v>0</v>
      </c>
      <c r="W114" s="136">
        <v>0</v>
      </c>
      <c r="X114" s="133">
        <v>0.18</v>
      </c>
      <c r="Y114" s="133">
        <v>0.11937996881836754</v>
      </c>
      <c r="Z114" s="134">
        <v>0</v>
      </c>
      <c r="AA114" s="137"/>
      <c r="AB114" s="136">
        <v>0</v>
      </c>
      <c r="AC114" s="136">
        <v>0</v>
      </c>
      <c r="AD114" s="133">
        <v>0</v>
      </c>
      <c r="AE114" s="133">
        <v>0</v>
      </c>
      <c r="AF114" s="134">
        <v>0</v>
      </c>
    </row>
    <row r="115" spans="1:32" x14ac:dyDescent="0.2">
      <c r="A115" s="138">
        <v>426</v>
      </c>
      <c r="B115" s="139">
        <v>426149181</v>
      </c>
      <c r="C115" s="140" t="s">
        <v>501</v>
      </c>
      <c r="D115" s="141">
        <v>149</v>
      </c>
      <c r="E115" s="140" t="s">
        <v>181</v>
      </c>
      <c r="F115" s="141">
        <v>181</v>
      </c>
      <c r="G115" s="142" t="s">
        <v>213</v>
      </c>
      <c r="H115" s="130"/>
      <c r="I115" s="131">
        <v>10344</v>
      </c>
      <c r="J115" s="131">
        <v>492</v>
      </c>
      <c r="K115" s="131">
        <v>0</v>
      </c>
      <c r="L115" s="131">
        <v>937.65</v>
      </c>
      <c r="M115" s="131">
        <v>11773.65</v>
      </c>
      <c r="N115" s="130"/>
      <c r="O115" s="132">
        <v>16</v>
      </c>
      <c r="P115" s="133">
        <v>173376</v>
      </c>
      <c r="Q115" s="133">
        <v>0</v>
      </c>
      <c r="R115" s="133">
        <v>0</v>
      </c>
      <c r="S115" s="133">
        <v>15002</v>
      </c>
      <c r="T115" s="134">
        <v>188378</v>
      </c>
      <c r="U115" s="135"/>
      <c r="V115" s="136">
        <v>0</v>
      </c>
      <c r="W115" s="136">
        <v>0</v>
      </c>
      <c r="X115" s="133">
        <v>0.09</v>
      </c>
      <c r="Y115" s="133">
        <v>1.8120625500903691E-2</v>
      </c>
      <c r="Z115" s="134">
        <v>0</v>
      </c>
      <c r="AA115" s="137"/>
      <c r="AB115" s="136">
        <v>0</v>
      </c>
      <c r="AC115" s="136">
        <v>0</v>
      </c>
      <c r="AD115" s="133">
        <v>0</v>
      </c>
      <c r="AE115" s="133">
        <v>0</v>
      </c>
      <c r="AF115" s="134">
        <v>0</v>
      </c>
    </row>
    <row r="116" spans="1:32" x14ac:dyDescent="0.2">
      <c r="A116" s="138">
        <v>426</v>
      </c>
      <c r="B116" s="139">
        <v>426149211</v>
      </c>
      <c r="C116" s="140" t="s">
        <v>501</v>
      </c>
      <c r="D116" s="141">
        <v>149</v>
      </c>
      <c r="E116" s="140" t="s">
        <v>181</v>
      </c>
      <c r="F116" s="141">
        <v>211</v>
      </c>
      <c r="G116" s="142" t="s">
        <v>243</v>
      </c>
      <c r="H116" s="130"/>
      <c r="I116" s="131">
        <v>13089</v>
      </c>
      <c r="J116" s="131">
        <v>2463</v>
      </c>
      <c r="K116" s="131">
        <v>0</v>
      </c>
      <c r="L116" s="131">
        <v>937.65</v>
      </c>
      <c r="M116" s="131">
        <v>16489.650000000001</v>
      </c>
      <c r="N116" s="130"/>
      <c r="O116" s="132">
        <v>1</v>
      </c>
      <c r="P116" s="133">
        <v>15552</v>
      </c>
      <c r="Q116" s="133">
        <v>0</v>
      </c>
      <c r="R116" s="133">
        <v>0</v>
      </c>
      <c r="S116" s="133">
        <v>938</v>
      </c>
      <c r="T116" s="134">
        <v>16490</v>
      </c>
      <c r="U116" s="135"/>
      <c r="V116" s="136">
        <v>0</v>
      </c>
      <c r="W116" s="136">
        <v>0</v>
      </c>
      <c r="X116" s="133">
        <v>0.09</v>
      </c>
      <c r="Y116" s="133">
        <v>1.2010574951968839E-3</v>
      </c>
      <c r="Z116" s="134">
        <v>0</v>
      </c>
      <c r="AA116" s="137"/>
      <c r="AB116" s="136">
        <v>0</v>
      </c>
      <c r="AC116" s="136">
        <v>0</v>
      </c>
      <c r="AD116" s="133">
        <v>0</v>
      </c>
      <c r="AE116" s="133">
        <v>0</v>
      </c>
      <c r="AF116" s="134">
        <v>0</v>
      </c>
    </row>
    <row r="117" spans="1:32" x14ac:dyDescent="0.2">
      <c r="A117" s="138">
        <v>428</v>
      </c>
      <c r="B117" s="139">
        <v>428035016</v>
      </c>
      <c r="C117" s="140" t="s">
        <v>502</v>
      </c>
      <c r="D117" s="141">
        <v>35</v>
      </c>
      <c r="E117" s="140" t="s">
        <v>67</v>
      </c>
      <c r="F117" s="141">
        <v>16</v>
      </c>
      <c r="G117" s="142" t="s">
        <v>48</v>
      </c>
      <c r="H117" s="130"/>
      <c r="I117" s="131">
        <v>10191</v>
      </c>
      <c r="J117" s="131">
        <v>245</v>
      </c>
      <c r="K117" s="131">
        <v>0</v>
      </c>
      <c r="L117" s="131">
        <v>937.65</v>
      </c>
      <c r="M117" s="131">
        <v>11373.65</v>
      </c>
      <c r="N117" s="130"/>
      <c r="O117" s="132">
        <v>5</v>
      </c>
      <c r="P117" s="133">
        <v>52180</v>
      </c>
      <c r="Q117" s="133">
        <v>0</v>
      </c>
      <c r="R117" s="133">
        <v>0</v>
      </c>
      <c r="S117" s="133">
        <v>4689</v>
      </c>
      <c r="T117" s="134">
        <v>56869</v>
      </c>
      <c r="U117" s="135"/>
      <c r="V117" s="136">
        <v>0</v>
      </c>
      <c r="W117" s="136">
        <v>0</v>
      </c>
      <c r="X117" s="133">
        <v>0.09</v>
      </c>
      <c r="Y117" s="133">
        <v>4.9758828325865492E-2</v>
      </c>
      <c r="Z117" s="134">
        <v>0</v>
      </c>
      <c r="AA117" s="137"/>
      <c r="AB117" s="136">
        <v>0</v>
      </c>
      <c r="AC117" s="136">
        <v>0</v>
      </c>
      <c r="AD117" s="133">
        <v>0</v>
      </c>
      <c r="AE117" s="133">
        <v>0</v>
      </c>
      <c r="AF117" s="134">
        <v>0</v>
      </c>
    </row>
    <row r="118" spans="1:32" x14ac:dyDescent="0.2">
      <c r="A118" s="138">
        <v>428</v>
      </c>
      <c r="B118" s="139">
        <v>428035018</v>
      </c>
      <c r="C118" s="140" t="s">
        <v>502</v>
      </c>
      <c r="D118" s="141">
        <v>35</v>
      </c>
      <c r="E118" s="140" t="s">
        <v>67</v>
      </c>
      <c r="F118" s="141">
        <v>18</v>
      </c>
      <c r="G118" s="142" t="s">
        <v>50</v>
      </c>
      <c r="H118" s="130"/>
      <c r="I118" s="131">
        <v>9952</v>
      </c>
      <c r="J118" s="131">
        <v>6174</v>
      </c>
      <c r="K118" s="131">
        <v>0</v>
      </c>
      <c r="L118" s="131">
        <v>937.65</v>
      </c>
      <c r="M118" s="131">
        <v>17063.650000000001</v>
      </c>
      <c r="N118" s="130"/>
      <c r="O118" s="132">
        <v>1</v>
      </c>
      <c r="P118" s="133">
        <v>16126</v>
      </c>
      <c r="Q118" s="133">
        <v>0</v>
      </c>
      <c r="R118" s="133">
        <v>0</v>
      </c>
      <c r="S118" s="133">
        <v>938</v>
      </c>
      <c r="T118" s="134">
        <v>17064</v>
      </c>
      <c r="U118" s="135"/>
      <c r="V118" s="136">
        <v>0</v>
      </c>
      <c r="W118" s="136">
        <v>0</v>
      </c>
      <c r="X118" s="133">
        <v>0.09</v>
      </c>
      <c r="Y118" s="133">
        <v>3.3928789251892404E-2</v>
      </c>
      <c r="Z118" s="134">
        <v>0</v>
      </c>
      <c r="AA118" s="137"/>
      <c r="AB118" s="136">
        <v>0</v>
      </c>
      <c r="AC118" s="136">
        <v>0</v>
      </c>
      <c r="AD118" s="133">
        <v>0</v>
      </c>
      <c r="AE118" s="133">
        <v>0</v>
      </c>
      <c r="AF118" s="134">
        <v>0</v>
      </c>
    </row>
    <row r="119" spans="1:32" x14ac:dyDescent="0.2">
      <c r="A119" s="138">
        <v>428</v>
      </c>
      <c r="B119" s="139">
        <v>428035025</v>
      </c>
      <c r="C119" s="140" t="s">
        <v>502</v>
      </c>
      <c r="D119" s="141">
        <v>35</v>
      </c>
      <c r="E119" s="140" t="s">
        <v>67</v>
      </c>
      <c r="F119" s="141">
        <v>25</v>
      </c>
      <c r="G119" s="142" t="s">
        <v>57</v>
      </c>
      <c r="H119" s="130"/>
      <c r="I119" s="131">
        <v>10736</v>
      </c>
      <c r="J119" s="131">
        <v>4207</v>
      </c>
      <c r="K119" s="131">
        <v>0</v>
      </c>
      <c r="L119" s="131">
        <v>937.65</v>
      </c>
      <c r="M119" s="131">
        <v>15880.65</v>
      </c>
      <c r="N119" s="130"/>
      <c r="O119" s="132">
        <v>2</v>
      </c>
      <c r="P119" s="133">
        <v>29886</v>
      </c>
      <c r="Q119" s="133">
        <v>0</v>
      </c>
      <c r="R119" s="133">
        <v>0</v>
      </c>
      <c r="S119" s="133">
        <v>1876</v>
      </c>
      <c r="T119" s="134">
        <v>31762</v>
      </c>
      <c r="U119" s="135"/>
      <c r="V119" s="136">
        <v>0</v>
      </c>
      <c r="W119" s="136">
        <v>0</v>
      </c>
      <c r="X119" s="133">
        <v>0.09</v>
      </c>
      <c r="Y119" s="133">
        <v>5.9496797057724066E-2</v>
      </c>
      <c r="Z119" s="134">
        <v>0</v>
      </c>
      <c r="AA119" s="137"/>
      <c r="AB119" s="136">
        <v>0</v>
      </c>
      <c r="AC119" s="136">
        <v>0</v>
      </c>
      <c r="AD119" s="133">
        <v>0</v>
      </c>
      <c r="AE119" s="133">
        <v>0</v>
      </c>
      <c r="AF119" s="134">
        <v>0</v>
      </c>
    </row>
    <row r="120" spans="1:32" x14ac:dyDescent="0.2">
      <c r="A120" s="138">
        <v>428</v>
      </c>
      <c r="B120" s="139">
        <v>428035035</v>
      </c>
      <c r="C120" s="140" t="s">
        <v>502</v>
      </c>
      <c r="D120" s="141">
        <v>35</v>
      </c>
      <c r="E120" s="140" t="s">
        <v>67</v>
      </c>
      <c r="F120" s="141">
        <v>35</v>
      </c>
      <c r="G120" s="142" t="s">
        <v>67</v>
      </c>
      <c r="H120" s="130"/>
      <c r="I120" s="131">
        <v>13176</v>
      </c>
      <c r="J120" s="131">
        <v>4492</v>
      </c>
      <c r="K120" s="131">
        <v>0</v>
      </c>
      <c r="L120" s="131">
        <v>937.65</v>
      </c>
      <c r="M120" s="131">
        <v>18605.650000000001</v>
      </c>
      <c r="N120" s="130"/>
      <c r="O120" s="132">
        <v>1733</v>
      </c>
      <c r="P120" s="133">
        <v>30618644</v>
      </c>
      <c r="Q120" s="133">
        <v>0</v>
      </c>
      <c r="R120" s="133">
        <v>0</v>
      </c>
      <c r="S120" s="133">
        <v>1624947</v>
      </c>
      <c r="T120" s="134">
        <v>32243591</v>
      </c>
      <c r="U120" s="135"/>
      <c r="V120" s="136">
        <v>0</v>
      </c>
      <c r="W120" s="136">
        <v>0</v>
      </c>
      <c r="X120" s="133">
        <v>0.18</v>
      </c>
      <c r="Y120" s="133">
        <v>0.16308478746425836</v>
      </c>
      <c r="Z120" s="134">
        <v>0</v>
      </c>
      <c r="AA120" s="137"/>
      <c r="AB120" s="136">
        <v>0</v>
      </c>
      <c r="AC120" s="136">
        <v>0</v>
      </c>
      <c r="AD120" s="133">
        <v>0</v>
      </c>
      <c r="AE120" s="133">
        <v>0</v>
      </c>
      <c r="AF120" s="134">
        <v>0</v>
      </c>
    </row>
    <row r="121" spans="1:32" x14ac:dyDescent="0.2">
      <c r="A121" s="138">
        <v>428</v>
      </c>
      <c r="B121" s="139">
        <v>428035044</v>
      </c>
      <c r="C121" s="140" t="s">
        <v>502</v>
      </c>
      <c r="D121" s="141">
        <v>35</v>
      </c>
      <c r="E121" s="140" t="s">
        <v>67</v>
      </c>
      <c r="F121" s="141">
        <v>44</v>
      </c>
      <c r="G121" s="142" t="s">
        <v>76</v>
      </c>
      <c r="H121" s="130"/>
      <c r="I121" s="131">
        <v>11724</v>
      </c>
      <c r="J121" s="131">
        <v>0</v>
      </c>
      <c r="K121" s="131">
        <v>0</v>
      </c>
      <c r="L121" s="131">
        <v>937.65</v>
      </c>
      <c r="M121" s="131">
        <v>12661.65</v>
      </c>
      <c r="N121" s="130"/>
      <c r="O121" s="132">
        <v>17</v>
      </c>
      <c r="P121" s="133">
        <v>199308</v>
      </c>
      <c r="Q121" s="133">
        <v>0</v>
      </c>
      <c r="R121" s="133">
        <v>0</v>
      </c>
      <c r="S121" s="133">
        <v>15940</v>
      </c>
      <c r="T121" s="134">
        <v>215248</v>
      </c>
      <c r="U121" s="135"/>
      <c r="V121" s="136">
        <v>0</v>
      </c>
      <c r="W121" s="136">
        <v>0</v>
      </c>
      <c r="X121" s="133">
        <v>0.18</v>
      </c>
      <c r="Y121" s="133">
        <v>7.1829546811691999E-2</v>
      </c>
      <c r="Z121" s="134">
        <v>0</v>
      </c>
      <c r="AA121" s="137"/>
      <c r="AB121" s="136">
        <v>0</v>
      </c>
      <c r="AC121" s="136">
        <v>0</v>
      </c>
      <c r="AD121" s="133">
        <v>0</v>
      </c>
      <c r="AE121" s="133">
        <v>0</v>
      </c>
      <c r="AF121" s="134">
        <v>0</v>
      </c>
    </row>
    <row r="122" spans="1:32" x14ac:dyDescent="0.2">
      <c r="A122" s="138">
        <v>428</v>
      </c>
      <c r="B122" s="139">
        <v>428035049</v>
      </c>
      <c r="C122" s="140" t="s">
        <v>502</v>
      </c>
      <c r="D122" s="141">
        <v>35</v>
      </c>
      <c r="E122" s="140" t="s">
        <v>67</v>
      </c>
      <c r="F122" s="141">
        <v>49</v>
      </c>
      <c r="G122" s="142" t="s">
        <v>81</v>
      </c>
      <c r="H122" s="130"/>
      <c r="I122" s="131">
        <v>14660</v>
      </c>
      <c r="J122" s="131">
        <v>17449</v>
      </c>
      <c r="K122" s="131">
        <v>0</v>
      </c>
      <c r="L122" s="131">
        <v>937.65</v>
      </c>
      <c r="M122" s="131">
        <v>33046.65</v>
      </c>
      <c r="N122" s="130"/>
      <c r="O122" s="132">
        <v>1</v>
      </c>
      <c r="P122" s="133">
        <v>32109</v>
      </c>
      <c r="Q122" s="133">
        <v>0</v>
      </c>
      <c r="R122" s="133">
        <v>0</v>
      </c>
      <c r="S122" s="133">
        <v>938</v>
      </c>
      <c r="T122" s="134">
        <v>33047</v>
      </c>
      <c r="U122" s="135"/>
      <c r="V122" s="136">
        <v>0</v>
      </c>
      <c r="W122" s="136">
        <v>0</v>
      </c>
      <c r="X122" s="133">
        <v>0.09</v>
      </c>
      <c r="Y122" s="133">
        <v>7.8031249423429483E-2</v>
      </c>
      <c r="Z122" s="134">
        <v>0</v>
      </c>
      <c r="AA122" s="137"/>
      <c r="AB122" s="136">
        <v>0</v>
      </c>
      <c r="AC122" s="136">
        <v>0</v>
      </c>
      <c r="AD122" s="133">
        <v>0</v>
      </c>
      <c r="AE122" s="133">
        <v>0</v>
      </c>
      <c r="AF122" s="134">
        <v>0</v>
      </c>
    </row>
    <row r="123" spans="1:32" x14ac:dyDescent="0.2">
      <c r="A123" s="138">
        <v>428</v>
      </c>
      <c r="B123" s="139">
        <v>428035057</v>
      </c>
      <c r="C123" s="140" t="s">
        <v>502</v>
      </c>
      <c r="D123" s="141">
        <v>35</v>
      </c>
      <c r="E123" s="140" t="s">
        <v>67</v>
      </c>
      <c r="F123" s="141">
        <v>57</v>
      </c>
      <c r="G123" s="142" t="s">
        <v>89</v>
      </c>
      <c r="H123" s="130"/>
      <c r="I123" s="131">
        <v>13252</v>
      </c>
      <c r="J123" s="131">
        <v>354</v>
      </c>
      <c r="K123" s="131">
        <v>0</v>
      </c>
      <c r="L123" s="131">
        <v>937.65</v>
      </c>
      <c r="M123" s="131">
        <v>14543.65</v>
      </c>
      <c r="N123" s="130"/>
      <c r="O123" s="132">
        <v>170</v>
      </c>
      <c r="P123" s="133">
        <v>2313020</v>
      </c>
      <c r="Q123" s="133">
        <v>0</v>
      </c>
      <c r="R123" s="133">
        <v>0</v>
      </c>
      <c r="S123" s="133">
        <v>159400</v>
      </c>
      <c r="T123" s="134">
        <v>2472420</v>
      </c>
      <c r="U123" s="135"/>
      <c r="V123" s="136">
        <v>0</v>
      </c>
      <c r="W123" s="136">
        <v>0</v>
      </c>
      <c r="X123" s="133">
        <v>0.18</v>
      </c>
      <c r="Y123" s="133">
        <v>0.13477016134300771</v>
      </c>
      <c r="Z123" s="134">
        <v>0</v>
      </c>
      <c r="AA123" s="137"/>
      <c r="AB123" s="136">
        <v>0</v>
      </c>
      <c r="AC123" s="136">
        <v>0</v>
      </c>
      <c r="AD123" s="133">
        <v>0</v>
      </c>
      <c r="AE123" s="133">
        <v>0</v>
      </c>
      <c r="AF123" s="134">
        <v>0</v>
      </c>
    </row>
    <row r="124" spans="1:32" x14ac:dyDescent="0.2">
      <c r="A124" s="138">
        <v>428</v>
      </c>
      <c r="B124" s="139">
        <v>428035073</v>
      </c>
      <c r="C124" s="140" t="s">
        <v>502</v>
      </c>
      <c r="D124" s="141">
        <v>35</v>
      </c>
      <c r="E124" s="140" t="s">
        <v>67</v>
      </c>
      <c r="F124" s="141">
        <v>73</v>
      </c>
      <c r="G124" s="142" t="s">
        <v>105</v>
      </c>
      <c r="H124" s="130"/>
      <c r="I124" s="131">
        <v>12771</v>
      </c>
      <c r="J124" s="131">
        <v>8343</v>
      </c>
      <c r="K124" s="131">
        <v>0</v>
      </c>
      <c r="L124" s="131">
        <v>937.65</v>
      </c>
      <c r="M124" s="131">
        <v>22051.65</v>
      </c>
      <c r="N124" s="130"/>
      <c r="O124" s="132">
        <v>12</v>
      </c>
      <c r="P124" s="133">
        <v>253368</v>
      </c>
      <c r="Q124" s="133">
        <v>0</v>
      </c>
      <c r="R124" s="133">
        <v>0</v>
      </c>
      <c r="S124" s="133">
        <v>11254</v>
      </c>
      <c r="T124" s="134">
        <v>264622</v>
      </c>
      <c r="U124" s="135"/>
      <c r="V124" s="136">
        <v>0</v>
      </c>
      <c r="W124" s="136">
        <v>0</v>
      </c>
      <c r="X124" s="133">
        <v>0.09</v>
      </c>
      <c r="Y124" s="133">
        <v>8.7620932916126475E-3</v>
      </c>
      <c r="Z124" s="134">
        <v>0</v>
      </c>
      <c r="AA124" s="137"/>
      <c r="AB124" s="136">
        <v>0</v>
      </c>
      <c r="AC124" s="136">
        <v>0</v>
      </c>
      <c r="AD124" s="133">
        <v>0</v>
      </c>
      <c r="AE124" s="133">
        <v>0</v>
      </c>
      <c r="AF124" s="134">
        <v>0</v>
      </c>
    </row>
    <row r="125" spans="1:32" x14ac:dyDescent="0.2">
      <c r="A125" s="138">
        <v>428</v>
      </c>
      <c r="B125" s="139">
        <v>428035088</v>
      </c>
      <c r="C125" s="140" t="s">
        <v>502</v>
      </c>
      <c r="D125" s="141">
        <v>35</v>
      </c>
      <c r="E125" s="140" t="s">
        <v>67</v>
      </c>
      <c r="F125" s="141">
        <v>88</v>
      </c>
      <c r="G125" s="142" t="s">
        <v>120</v>
      </c>
      <c r="H125" s="130"/>
      <c r="I125" s="131">
        <v>13976</v>
      </c>
      <c r="J125" s="131">
        <v>4097</v>
      </c>
      <c r="K125" s="131">
        <v>0</v>
      </c>
      <c r="L125" s="131">
        <v>937.65</v>
      </c>
      <c r="M125" s="131">
        <v>19010.650000000001</v>
      </c>
      <c r="N125" s="130"/>
      <c r="O125" s="132">
        <v>2</v>
      </c>
      <c r="P125" s="133">
        <v>36146</v>
      </c>
      <c r="Q125" s="133">
        <v>0</v>
      </c>
      <c r="R125" s="133">
        <v>0</v>
      </c>
      <c r="S125" s="133">
        <v>1876</v>
      </c>
      <c r="T125" s="134">
        <v>38022</v>
      </c>
      <c r="U125" s="135"/>
      <c r="V125" s="136">
        <v>0</v>
      </c>
      <c r="W125" s="136">
        <v>0</v>
      </c>
      <c r="X125" s="133">
        <v>0.09</v>
      </c>
      <c r="Y125" s="133">
        <v>6.6702212366123595E-3</v>
      </c>
      <c r="Z125" s="134">
        <v>0</v>
      </c>
      <c r="AA125" s="137"/>
      <c r="AB125" s="136">
        <v>0</v>
      </c>
      <c r="AC125" s="136">
        <v>0</v>
      </c>
      <c r="AD125" s="133">
        <v>0</v>
      </c>
      <c r="AE125" s="133">
        <v>0</v>
      </c>
      <c r="AF125" s="134">
        <v>0</v>
      </c>
    </row>
    <row r="126" spans="1:32" x14ac:dyDescent="0.2">
      <c r="A126" s="138">
        <v>428</v>
      </c>
      <c r="B126" s="139">
        <v>428035093</v>
      </c>
      <c r="C126" s="140" t="s">
        <v>502</v>
      </c>
      <c r="D126" s="141">
        <v>35</v>
      </c>
      <c r="E126" s="140" t="s">
        <v>67</v>
      </c>
      <c r="F126" s="141">
        <v>93</v>
      </c>
      <c r="G126" s="142" t="s">
        <v>125</v>
      </c>
      <c r="H126" s="130"/>
      <c r="I126" s="131">
        <v>11767</v>
      </c>
      <c r="J126" s="131">
        <v>402</v>
      </c>
      <c r="K126" s="131">
        <v>0</v>
      </c>
      <c r="L126" s="131">
        <v>937.65</v>
      </c>
      <c r="M126" s="131">
        <v>13106.65</v>
      </c>
      <c r="N126" s="130"/>
      <c r="O126" s="132">
        <v>7</v>
      </c>
      <c r="P126" s="133">
        <v>85183</v>
      </c>
      <c r="Q126" s="133">
        <v>0</v>
      </c>
      <c r="R126" s="133">
        <v>0</v>
      </c>
      <c r="S126" s="133">
        <v>6565</v>
      </c>
      <c r="T126" s="134">
        <v>91748</v>
      </c>
      <c r="U126" s="135"/>
      <c r="V126" s="136">
        <v>0</v>
      </c>
      <c r="W126" s="136">
        <v>0</v>
      </c>
      <c r="X126" s="133">
        <v>0.18</v>
      </c>
      <c r="Y126" s="133">
        <v>7.4462659539690237E-2</v>
      </c>
      <c r="Z126" s="134">
        <v>0</v>
      </c>
      <c r="AA126" s="137"/>
      <c r="AB126" s="136">
        <v>0</v>
      </c>
      <c r="AC126" s="136">
        <v>0</v>
      </c>
      <c r="AD126" s="133">
        <v>0</v>
      </c>
      <c r="AE126" s="133">
        <v>0</v>
      </c>
      <c r="AF126" s="134">
        <v>0</v>
      </c>
    </row>
    <row r="127" spans="1:32" x14ac:dyDescent="0.2">
      <c r="A127" s="138">
        <v>428</v>
      </c>
      <c r="B127" s="139">
        <v>428035099</v>
      </c>
      <c r="C127" s="140" t="s">
        <v>502</v>
      </c>
      <c r="D127" s="141">
        <v>35</v>
      </c>
      <c r="E127" s="140" t="s">
        <v>67</v>
      </c>
      <c r="F127" s="141">
        <v>99</v>
      </c>
      <c r="G127" s="142" t="s">
        <v>131</v>
      </c>
      <c r="H127" s="130"/>
      <c r="I127" s="131">
        <v>11519</v>
      </c>
      <c r="J127" s="131">
        <v>6169</v>
      </c>
      <c r="K127" s="131">
        <v>0</v>
      </c>
      <c r="L127" s="131">
        <v>937.65</v>
      </c>
      <c r="M127" s="131">
        <v>18625.650000000001</v>
      </c>
      <c r="N127" s="130"/>
      <c r="O127" s="132">
        <v>1</v>
      </c>
      <c r="P127" s="133">
        <v>17688</v>
      </c>
      <c r="Q127" s="133">
        <v>0</v>
      </c>
      <c r="R127" s="133">
        <v>0</v>
      </c>
      <c r="S127" s="133">
        <v>938</v>
      </c>
      <c r="T127" s="134">
        <v>18626</v>
      </c>
      <c r="U127" s="135"/>
      <c r="V127" s="136">
        <v>0</v>
      </c>
      <c r="W127" s="136">
        <v>0</v>
      </c>
      <c r="X127" s="133">
        <v>0.09</v>
      </c>
      <c r="Y127" s="133">
        <v>4.4249254506691767E-2</v>
      </c>
      <c r="Z127" s="134">
        <v>0</v>
      </c>
      <c r="AA127" s="137"/>
      <c r="AB127" s="136">
        <v>0</v>
      </c>
      <c r="AC127" s="136">
        <v>0</v>
      </c>
      <c r="AD127" s="133">
        <v>0</v>
      </c>
      <c r="AE127" s="133">
        <v>0</v>
      </c>
      <c r="AF127" s="134">
        <v>0</v>
      </c>
    </row>
    <row r="128" spans="1:32" x14ac:dyDescent="0.2">
      <c r="A128" s="138">
        <v>428</v>
      </c>
      <c r="B128" s="139">
        <v>428035133</v>
      </c>
      <c r="C128" s="140" t="s">
        <v>502</v>
      </c>
      <c r="D128" s="141">
        <v>35</v>
      </c>
      <c r="E128" s="140" t="s">
        <v>67</v>
      </c>
      <c r="F128" s="141">
        <v>133</v>
      </c>
      <c r="G128" s="142" t="s">
        <v>165</v>
      </c>
      <c r="H128" s="130"/>
      <c r="I128" s="131">
        <v>14472</v>
      </c>
      <c r="J128" s="131">
        <v>2862</v>
      </c>
      <c r="K128" s="131">
        <v>0</v>
      </c>
      <c r="L128" s="131">
        <v>937.65</v>
      </c>
      <c r="M128" s="131">
        <v>18271.650000000001</v>
      </c>
      <c r="N128" s="130"/>
      <c r="O128" s="132">
        <v>2</v>
      </c>
      <c r="P128" s="133">
        <v>34668</v>
      </c>
      <c r="Q128" s="133">
        <v>0</v>
      </c>
      <c r="R128" s="133">
        <v>0</v>
      </c>
      <c r="S128" s="133">
        <v>1876</v>
      </c>
      <c r="T128" s="134">
        <v>36544</v>
      </c>
      <c r="U128" s="135"/>
      <c r="V128" s="136">
        <v>0</v>
      </c>
      <c r="W128" s="136">
        <v>0</v>
      </c>
      <c r="X128" s="133">
        <v>0.09</v>
      </c>
      <c r="Y128" s="133">
        <v>2.8948429232024109E-2</v>
      </c>
      <c r="Z128" s="134">
        <v>0</v>
      </c>
      <c r="AA128" s="137"/>
      <c r="AB128" s="136">
        <v>0</v>
      </c>
      <c r="AC128" s="136">
        <v>0</v>
      </c>
      <c r="AD128" s="133">
        <v>0</v>
      </c>
      <c r="AE128" s="133">
        <v>0</v>
      </c>
      <c r="AF128" s="134">
        <v>0</v>
      </c>
    </row>
    <row r="129" spans="1:32" x14ac:dyDescent="0.2">
      <c r="A129" s="138">
        <v>428</v>
      </c>
      <c r="B129" s="139">
        <v>428035163</v>
      </c>
      <c r="C129" s="140" t="s">
        <v>502</v>
      </c>
      <c r="D129" s="141">
        <v>35</v>
      </c>
      <c r="E129" s="140" t="s">
        <v>67</v>
      </c>
      <c r="F129" s="141">
        <v>163</v>
      </c>
      <c r="G129" s="142" t="s">
        <v>195</v>
      </c>
      <c r="H129" s="130"/>
      <c r="I129" s="131">
        <v>12167</v>
      </c>
      <c r="J129" s="131">
        <v>0</v>
      </c>
      <c r="K129" s="131">
        <v>0</v>
      </c>
      <c r="L129" s="131">
        <v>937.65</v>
      </c>
      <c r="M129" s="131">
        <v>13104.65</v>
      </c>
      <c r="N129" s="130"/>
      <c r="O129" s="132">
        <v>10</v>
      </c>
      <c r="P129" s="133">
        <v>121670</v>
      </c>
      <c r="Q129" s="133">
        <v>0</v>
      </c>
      <c r="R129" s="133">
        <v>0</v>
      </c>
      <c r="S129" s="133">
        <v>9377</v>
      </c>
      <c r="T129" s="134">
        <v>131047</v>
      </c>
      <c r="U129" s="135"/>
      <c r="V129" s="136">
        <v>0</v>
      </c>
      <c r="W129" s="136">
        <v>0</v>
      </c>
      <c r="X129" s="133">
        <v>0.18</v>
      </c>
      <c r="Y129" s="133">
        <v>9.2255483334996877E-2</v>
      </c>
      <c r="Z129" s="134">
        <v>0</v>
      </c>
      <c r="AA129" s="137"/>
      <c r="AB129" s="136">
        <v>0</v>
      </c>
      <c r="AC129" s="136">
        <v>0</v>
      </c>
      <c r="AD129" s="133">
        <v>0</v>
      </c>
      <c r="AE129" s="133">
        <v>0</v>
      </c>
      <c r="AF129" s="134">
        <v>0</v>
      </c>
    </row>
    <row r="130" spans="1:32" x14ac:dyDescent="0.2">
      <c r="A130" s="138">
        <v>428</v>
      </c>
      <c r="B130" s="139">
        <v>428035165</v>
      </c>
      <c r="C130" s="140" t="s">
        <v>502</v>
      </c>
      <c r="D130" s="141">
        <v>35</v>
      </c>
      <c r="E130" s="140" t="s">
        <v>67</v>
      </c>
      <c r="F130" s="141">
        <v>165</v>
      </c>
      <c r="G130" s="142" t="s">
        <v>197</v>
      </c>
      <c r="H130" s="130"/>
      <c r="I130" s="131">
        <v>12117</v>
      </c>
      <c r="J130" s="131">
        <v>220</v>
      </c>
      <c r="K130" s="131">
        <v>0</v>
      </c>
      <c r="L130" s="131">
        <v>937.65</v>
      </c>
      <c r="M130" s="131">
        <v>13274.65</v>
      </c>
      <c r="N130" s="130"/>
      <c r="O130" s="132">
        <v>2</v>
      </c>
      <c r="P130" s="133">
        <v>24674</v>
      </c>
      <c r="Q130" s="133">
        <v>0</v>
      </c>
      <c r="R130" s="133">
        <v>0</v>
      </c>
      <c r="S130" s="133">
        <v>1876</v>
      </c>
      <c r="T130" s="134">
        <v>26550</v>
      </c>
      <c r="U130" s="135"/>
      <c r="V130" s="136">
        <v>0</v>
      </c>
      <c r="W130" s="136">
        <v>0</v>
      </c>
      <c r="X130" s="133">
        <v>9.8299999999999998E-2</v>
      </c>
      <c r="Y130" s="133">
        <v>9.5435200850881502E-2</v>
      </c>
      <c r="Z130" s="134">
        <v>0</v>
      </c>
      <c r="AA130" s="137"/>
      <c r="AB130" s="136">
        <v>0</v>
      </c>
      <c r="AC130" s="136">
        <v>0</v>
      </c>
      <c r="AD130" s="133">
        <v>0</v>
      </c>
      <c r="AE130" s="133">
        <v>0</v>
      </c>
      <c r="AF130" s="134">
        <v>0</v>
      </c>
    </row>
    <row r="131" spans="1:32" x14ac:dyDescent="0.2">
      <c r="A131" s="138">
        <v>428</v>
      </c>
      <c r="B131" s="139">
        <v>428035189</v>
      </c>
      <c r="C131" s="140" t="s">
        <v>502</v>
      </c>
      <c r="D131" s="141">
        <v>35</v>
      </c>
      <c r="E131" s="140" t="s">
        <v>67</v>
      </c>
      <c r="F131" s="141">
        <v>189</v>
      </c>
      <c r="G131" s="142" t="s">
        <v>221</v>
      </c>
      <c r="H131" s="130"/>
      <c r="I131" s="131">
        <v>9576</v>
      </c>
      <c r="J131" s="131">
        <v>3551</v>
      </c>
      <c r="K131" s="131">
        <v>0</v>
      </c>
      <c r="L131" s="131">
        <v>937.65</v>
      </c>
      <c r="M131" s="131">
        <v>14064.65</v>
      </c>
      <c r="N131" s="130"/>
      <c r="O131" s="132">
        <v>1</v>
      </c>
      <c r="P131" s="133">
        <v>13127</v>
      </c>
      <c r="Q131" s="133">
        <v>0</v>
      </c>
      <c r="R131" s="133">
        <v>0</v>
      </c>
      <c r="S131" s="133">
        <v>938</v>
      </c>
      <c r="T131" s="134">
        <v>14065</v>
      </c>
      <c r="U131" s="135"/>
      <c r="V131" s="136">
        <v>0</v>
      </c>
      <c r="W131" s="136">
        <v>0</v>
      </c>
      <c r="X131" s="133">
        <v>0.09</v>
      </c>
      <c r="Y131" s="133">
        <v>1.9036439256931255E-3</v>
      </c>
      <c r="Z131" s="134">
        <v>0</v>
      </c>
      <c r="AA131" s="137"/>
      <c r="AB131" s="136">
        <v>0</v>
      </c>
      <c r="AC131" s="136">
        <v>0</v>
      </c>
      <c r="AD131" s="133">
        <v>0</v>
      </c>
      <c r="AE131" s="133">
        <v>0</v>
      </c>
      <c r="AF131" s="134">
        <v>0</v>
      </c>
    </row>
    <row r="132" spans="1:32" x14ac:dyDescent="0.2">
      <c r="A132" s="138">
        <v>428</v>
      </c>
      <c r="B132" s="139">
        <v>428035220</v>
      </c>
      <c r="C132" s="140" t="s">
        <v>502</v>
      </c>
      <c r="D132" s="141">
        <v>35</v>
      </c>
      <c r="E132" s="140" t="s">
        <v>67</v>
      </c>
      <c r="F132" s="141">
        <v>220</v>
      </c>
      <c r="G132" s="142" t="s">
        <v>252</v>
      </c>
      <c r="H132" s="130"/>
      <c r="I132" s="131">
        <v>13858</v>
      </c>
      <c r="J132" s="131">
        <v>5941</v>
      </c>
      <c r="K132" s="131">
        <v>0</v>
      </c>
      <c r="L132" s="131">
        <v>937.65</v>
      </c>
      <c r="M132" s="131">
        <v>20736.650000000001</v>
      </c>
      <c r="N132" s="130"/>
      <c r="O132" s="132">
        <v>6</v>
      </c>
      <c r="P132" s="133">
        <v>118794</v>
      </c>
      <c r="Q132" s="133">
        <v>0</v>
      </c>
      <c r="R132" s="133">
        <v>0</v>
      </c>
      <c r="S132" s="133">
        <v>5627</v>
      </c>
      <c r="T132" s="134">
        <v>124421</v>
      </c>
      <c r="U132" s="135"/>
      <c r="V132" s="136">
        <v>0</v>
      </c>
      <c r="W132" s="136">
        <v>0</v>
      </c>
      <c r="X132" s="133">
        <v>0.09</v>
      </c>
      <c r="Y132" s="133">
        <v>1.8353795236742985E-2</v>
      </c>
      <c r="Z132" s="134">
        <v>0</v>
      </c>
      <c r="AA132" s="137"/>
      <c r="AB132" s="136">
        <v>0</v>
      </c>
      <c r="AC132" s="136">
        <v>0</v>
      </c>
      <c r="AD132" s="133">
        <v>0</v>
      </c>
      <c r="AE132" s="133">
        <v>0</v>
      </c>
      <c r="AF132" s="134">
        <v>0</v>
      </c>
    </row>
    <row r="133" spans="1:32" x14ac:dyDescent="0.2">
      <c r="A133" s="138">
        <v>428</v>
      </c>
      <c r="B133" s="139">
        <v>428035243</v>
      </c>
      <c r="C133" s="140" t="s">
        <v>502</v>
      </c>
      <c r="D133" s="141">
        <v>35</v>
      </c>
      <c r="E133" s="140" t="s">
        <v>67</v>
      </c>
      <c r="F133" s="141">
        <v>243</v>
      </c>
      <c r="G133" s="142" t="s">
        <v>275</v>
      </c>
      <c r="H133" s="130"/>
      <c r="I133" s="131">
        <v>13156</v>
      </c>
      <c r="J133" s="131">
        <v>2723</v>
      </c>
      <c r="K133" s="131">
        <v>0</v>
      </c>
      <c r="L133" s="131">
        <v>937.65</v>
      </c>
      <c r="M133" s="131">
        <v>16816.650000000001</v>
      </c>
      <c r="N133" s="130"/>
      <c r="O133" s="132">
        <v>5</v>
      </c>
      <c r="P133" s="133">
        <v>79395</v>
      </c>
      <c r="Q133" s="133">
        <v>0</v>
      </c>
      <c r="R133" s="133">
        <v>0</v>
      </c>
      <c r="S133" s="133">
        <v>4690</v>
      </c>
      <c r="T133" s="134">
        <v>84085</v>
      </c>
      <c r="U133" s="135"/>
      <c r="V133" s="136">
        <v>0</v>
      </c>
      <c r="W133" s="136">
        <v>0</v>
      </c>
      <c r="X133" s="133">
        <v>0.09</v>
      </c>
      <c r="Y133" s="133">
        <v>5.9484336441051533E-3</v>
      </c>
      <c r="Z133" s="134">
        <v>0</v>
      </c>
      <c r="AA133" s="137"/>
      <c r="AB133" s="136">
        <v>0</v>
      </c>
      <c r="AC133" s="136">
        <v>0</v>
      </c>
      <c r="AD133" s="133">
        <v>0</v>
      </c>
      <c r="AE133" s="133">
        <v>0</v>
      </c>
      <c r="AF133" s="134">
        <v>0</v>
      </c>
    </row>
    <row r="134" spans="1:32" x14ac:dyDescent="0.2">
      <c r="A134" s="138">
        <v>428</v>
      </c>
      <c r="B134" s="139">
        <v>428035244</v>
      </c>
      <c r="C134" s="140" t="s">
        <v>502</v>
      </c>
      <c r="D134" s="141">
        <v>35</v>
      </c>
      <c r="E134" s="140" t="s">
        <v>67</v>
      </c>
      <c r="F134" s="141">
        <v>244</v>
      </c>
      <c r="G134" s="142" t="s">
        <v>276</v>
      </c>
      <c r="H134" s="130"/>
      <c r="I134" s="131">
        <v>11257</v>
      </c>
      <c r="J134" s="131">
        <v>4059</v>
      </c>
      <c r="K134" s="131">
        <v>0</v>
      </c>
      <c r="L134" s="131">
        <v>937.65</v>
      </c>
      <c r="M134" s="131">
        <v>16253.65</v>
      </c>
      <c r="N134" s="130"/>
      <c r="O134" s="132">
        <v>14</v>
      </c>
      <c r="P134" s="133">
        <v>214424</v>
      </c>
      <c r="Q134" s="133">
        <v>0</v>
      </c>
      <c r="R134" s="133">
        <v>0</v>
      </c>
      <c r="S134" s="133">
        <v>13127</v>
      </c>
      <c r="T134" s="134">
        <v>227551</v>
      </c>
      <c r="U134" s="135"/>
      <c r="V134" s="136">
        <v>0</v>
      </c>
      <c r="W134" s="136">
        <v>0</v>
      </c>
      <c r="X134" s="133">
        <v>0.09</v>
      </c>
      <c r="Y134" s="133">
        <v>0.12315738977728077</v>
      </c>
      <c r="Z134" s="134">
        <v>0</v>
      </c>
      <c r="AA134" s="137"/>
      <c r="AB134" s="136">
        <v>0</v>
      </c>
      <c r="AC134" s="136">
        <v>0.88833224357988616</v>
      </c>
      <c r="AD134" s="133">
        <v>14438.696642669536</v>
      </c>
      <c r="AE134" s="133">
        <v>0</v>
      </c>
      <c r="AF134" s="134">
        <v>0</v>
      </c>
    </row>
    <row r="135" spans="1:32" x14ac:dyDescent="0.2">
      <c r="A135" s="138">
        <v>428</v>
      </c>
      <c r="B135" s="139">
        <v>428035248</v>
      </c>
      <c r="C135" s="140" t="s">
        <v>502</v>
      </c>
      <c r="D135" s="141">
        <v>35</v>
      </c>
      <c r="E135" s="140" t="s">
        <v>67</v>
      </c>
      <c r="F135" s="141">
        <v>248</v>
      </c>
      <c r="G135" s="142" t="s">
        <v>280</v>
      </c>
      <c r="H135" s="130"/>
      <c r="I135" s="131">
        <v>13732</v>
      </c>
      <c r="J135" s="131">
        <v>788</v>
      </c>
      <c r="K135" s="131">
        <v>0</v>
      </c>
      <c r="L135" s="131">
        <v>937.65</v>
      </c>
      <c r="M135" s="131">
        <v>15457.65</v>
      </c>
      <c r="N135" s="130"/>
      <c r="O135" s="132">
        <v>24</v>
      </c>
      <c r="P135" s="133">
        <v>348480</v>
      </c>
      <c r="Q135" s="133">
        <v>0</v>
      </c>
      <c r="R135" s="133">
        <v>0</v>
      </c>
      <c r="S135" s="133">
        <v>22505</v>
      </c>
      <c r="T135" s="134">
        <v>370985</v>
      </c>
      <c r="U135" s="135"/>
      <c r="V135" s="136">
        <v>0</v>
      </c>
      <c r="W135" s="136">
        <v>0</v>
      </c>
      <c r="X135" s="133">
        <v>0.09</v>
      </c>
      <c r="Y135" s="133">
        <v>5.5837497907575279E-2</v>
      </c>
      <c r="Z135" s="134">
        <v>0</v>
      </c>
      <c r="AA135" s="137"/>
      <c r="AB135" s="136">
        <v>0</v>
      </c>
      <c r="AC135" s="136">
        <v>0</v>
      </c>
      <c r="AD135" s="133">
        <v>0</v>
      </c>
      <c r="AE135" s="133">
        <v>0</v>
      </c>
      <c r="AF135" s="134">
        <v>0</v>
      </c>
    </row>
    <row r="136" spans="1:32" x14ac:dyDescent="0.2">
      <c r="A136" s="138">
        <v>428</v>
      </c>
      <c r="B136" s="139">
        <v>428035262</v>
      </c>
      <c r="C136" s="140" t="s">
        <v>502</v>
      </c>
      <c r="D136" s="141">
        <v>35</v>
      </c>
      <c r="E136" s="140" t="s">
        <v>67</v>
      </c>
      <c r="F136" s="141">
        <v>262</v>
      </c>
      <c r="G136" s="142" t="s">
        <v>294</v>
      </c>
      <c r="H136" s="130"/>
      <c r="I136" s="131">
        <v>9764</v>
      </c>
      <c r="J136" s="131">
        <v>3618</v>
      </c>
      <c r="K136" s="131">
        <v>0</v>
      </c>
      <c r="L136" s="131">
        <v>937.65</v>
      </c>
      <c r="M136" s="131">
        <v>14319.65</v>
      </c>
      <c r="N136" s="130"/>
      <c r="O136" s="132">
        <v>3</v>
      </c>
      <c r="P136" s="133">
        <v>40146</v>
      </c>
      <c r="Q136" s="133">
        <v>0</v>
      </c>
      <c r="R136" s="133">
        <v>0</v>
      </c>
      <c r="S136" s="133">
        <v>2814</v>
      </c>
      <c r="T136" s="134">
        <v>42960</v>
      </c>
      <c r="U136" s="135"/>
      <c r="V136" s="136">
        <v>0</v>
      </c>
      <c r="W136" s="136">
        <v>0</v>
      </c>
      <c r="X136" s="133">
        <v>0.09</v>
      </c>
      <c r="Y136" s="133">
        <v>7.6925560402262325E-2</v>
      </c>
      <c r="Z136" s="134">
        <v>0</v>
      </c>
      <c r="AA136" s="137"/>
      <c r="AB136" s="136">
        <v>0</v>
      </c>
      <c r="AC136" s="136">
        <v>0</v>
      </c>
      <c r="AD136" s="133">
        <v>0</v>
      </c>
      <c r="AE136" s="133">
        <v>0</v>
      </c>
      <c r="AF136" s="134">
        <v>0</v>
      </c>
    </row>
    <row r="137" spans="1:32" x14ac:dyDescent="0.2">
      <c r="A137" s="138">
        <v>428</v>
      </c>
      <c r="B137" s="139">
        <v>428035274</v>
      </c>
      <c r="C137" s="140" t="s">
        <v>502</v>
      </c>
      <c r="D137" s="141">
        <v>35</v>
      </c>
      <c r="E137" s="140" t="s">
        <v>67</v>
      </c>
      <c r="F137" s="141">
        <v>274</v>
      </c>
      <c r="G137" s="142" t="s">
        <v>306</v>
      </c>
      <c r="H137" s="130"/>
      <c r="I137" s="131">
        <v>14503</v>
      </c>
      <c r="J137" s="131">
        <v>6700</v>
      </c>
      <c r="K137" s="131">
        <v>0</v>
      </c>
      <c r="L137" s="131">
        <v>937.65</v>
      </c>
      <c r="M137" s="131">
        <v>22140.65</v>
      </c>
      <c r="N137" s="130"/>
      <c r="O137" s="132">
        <v>1</v>
      </c>
      <c r="P137" s="133">
        <v>21203</v>
      </c>
      <c r="Q137" s="133">
        <v>0</v>
      </c>
      <c r="R137" s="133">
        <v>0</v>
      </c>
      <c r="S137" s="133">
        <v>938</v>
      </c>
      <c r="T137" s="134">
        <v>22141</v>
      </c>
      <c r="U137" s="135"/>
      <c r="V137" s="136">
        <v>0</v>
      </c>
      <c r="W137" s="136">
        <v>0</v>
      </c>
      <c r="X137" s="133">
        <v>0.09</v>
      </c>
      <c r="Y137" s="133">
        <v>7.5681708386389906E-2</v>
      </c>
      <c r="Z137" s="134">
        <v>0</v>
      </c>
      <c r="AA137" s="137"/>
      <c r="AB137" s="136">
        <v>0</v>
      </c>
      <c r="AC137" s="136">
        <v>0</v>
      </c>
      <c r="AD137" s="133">
        <v>0</v>
      </c>
      <c r="AE137" s="133">
        <v>0</v>
      </c>
      <c r="AF137" s="134">
        <v>0</v>
      </c>
    </row>
    <row r="138" spans="1:32" x14ac:dyDescent="0.2">
      <c r="A138" s="138">
        <v>428</v>
      </c>
      <c r="B138" s="139">
        <v>428035285</v>
      </c>
      <c r="C138" s="140" t="s">
        <v>502</v>
      </c>
      <c r="D138" s="141">
        <v>35</v>
      </c>
      <c r="E138" s="140" t="s">
        <v>67</v>
      </c>
      <c r="F138" s="141">
        <v>285</v>
      </c>
      <c r="G138" s="142" t="s">
        <v>317</v>
      </c>
      <c r="H138" s="130"/>
      <c r="I138" s="131">
        <v>11519</v>
      </c>
      <c r="J138" s="131">
        <v>3264</v>
      </c>
      <c r="K138" s="131">
        <v>0</v>
      </c>
      <c r="L138" s="131">
        <v>937.65</v>
      </c>
      <c r="M138" s="131">
        <v>15720.65</v>
      </c>
      <c r="N138" s="130"/>
      <c r="O138" s="132">
        <v>1</v>
      </c>
      <c r="P138" s="133">
        <v>14783</v>
      </c>
      <c r="Q138" s="133">
        <v>0</v>
      </c>
      <c r="R138" s="133">
        <v>0</v>
      </c>
      <c r="S138" s="133">
        <v>938</v>
      </c>
      <c r="T138" s="134">
        <v>15721</v>
      </c>
      <c r="U138" s="135"/>
      <c r="V138" s="136">
        <v>0</v>
      </c>
      <c r="W138" s="136">
        <v>0</v>
      </c>
      <c r="X138" s="133">
        <v>0.09</v>
      </c>
      <c r="Y138" s="133">
        <v>3.7081890784324507E-2</v>
      </c>
      <c r="Z138" s="134">
        <v>0</v>
      </c>
      <c r="AA138" s="137"/>
      <c r="AB138" s="136">
        <v>0</v>
      </c>
      <c r="AC138" s="136">
        <v>0</v>
      </c>
      <c r="AD138" s="133">
        <v>0</v>
      </c>
      <c r="AE138" s="133">
        <v>0</v>
      </c>
      <c r="AF138" s="134">
        <v>0</v>
      </c>
    </row>
    <row r="139" spans="1:32" x14ac:dyDescent="0.2">
      <c r="A139" s="138">
        <v>428</v>
      </c>
      <c r="B139" s="139">
        <v>428035293</v>
      </c>
      <c r="C139" s="140" t="s">
        <v>502</v>
      </c>
      <c r="D139" s="141">
        <v>35</v>
      </c>
      <c r="E139" s="140" t="s">
        <v>67</v>
      </c>
      <c r="F139" s="141">
        <v>293</v>
      </c>
      <c r="G139" s="142" t="s">
        <v>325</v>
      </c>
      <c r="H139" s="130"/>
      <c r="I139" s="131">
        <v>15107</v>
      </c>
      <c r="J139" s="131">
        <v>908</v>
      </c>
      <c r="K139" s="131">
        <v>0</v>
      </c>
      <c r="L139" s="131">
        <v>937.65</v>
      </c>
      <c r="M139" s="131">
        <v>16952.650000000001</v>
      </c>
      <c r="N139" s="130"/>
      <c r="O139" s="132">
        <v>5</v>
      </c>
      <c r="P139" s="133">
        <v>80075</v>
      </c>
      <c r="Q139" s="133">
        <v>0</v>
      </c>
      <c r="R139" s="133">
        <v>0</v>
      </c>
      <c r="S139" s="133">
        <v>4690</v>
      </c>
      <c r="T139" s="134">
        <v>84765</v>
      </c>
      <c r="U139" s="135"/>
      <c r="V139" s="136">
        <v>0</v>
      </c>
      <c r="W139" s="136">
        <v>0</v>
      </c>
      <c r="X139" s="133">
        <v>0.18</v>
      </c>
      <c r="Y139" s="133">
        <v>8.2727159097953466E-3</v>
      </c>
      <c r="Z139" s="134">
        <v>0</v>
      </c>
      <c r="AA139" s="137"/>
      <c r="AB139" s="136">
        <v>0</v>
      </c>
      <c r="AC139" s="136">
        <v>0</v>
      </c>
      <c r="AD139" s="133">
        <v>0</v>
      </c>
      <c r="AE139" s="133">
        <v>0</v>
      </c>
      <c r="AF139" s="134">
        <v>0</v>
      </c>
    </row>
    <row r="140" spans="1:32" x14ac:dyDescent="0.2">
      <c r="A140" s="138">
        <v>428</v>
      </c>
      <c r="B140" s="139">
        <v>428035305</v>
      </c>
      <c r="C140" s="140" t="s">
        <v>502</v>
      </c>
      <c r="D140" s="141">
        <v>35</v>
      </c>
      <c r="E140" s="140" t="s">
        <v>67</v>
      </c>
      <c r="F140" s="141">
        <v>305</v>
      </c>
      <c r="G140" s="142" t="s">
        <v>337</v>
      </c>
      <c r="H140" s="130"/>
      <c r="I140" s="131">
        <v>9952</v>
      </c>
      <c r="J140" s="131">
        <v>3673</v>
      </c>
      <c r="K140" s="131">
        <v>0</v>
      </c>
      <c r="L140" s="131">
        <v>937.65</v>
      </c>
      <c r="M140" s="131">
        <v>14562.65</v>
      </c>
      <c r="N140" s="130"/>
      <c r="O140" s="132">
        <v>1</v>
      </c>
      <c r="P140" s="133">
        <v>13625</v>
      </c>
      <c r="Q140" s="133">
        <v>0</v>
      </c>
      <c r="R140" s="133">
        <v>0</v>
      </c>
      <c r="S140" s="133">
        <v>938</v>
      </c>
      <c r="T140" s="134">
        <v>14563</v>
      </c>
      <c r="U140" s="135"/>
      <c r="V140" s="136">
        <v>0</v>
      </c>
      <c r="W140" s="136">
        <v>0</v>
      </c>
      <c r="X140" s="133">
        <v>0.09</v>
      </c>
      <c r="Y140" s="133">
        <v>1.7813188831361737E-2</v>
      </c>
      <c r="Z140" s="134">
        <v>0</v>
      </c>
      <c r="AA140" s="137"/>
      <c r="AB140" s="136">
        <v>0</v>
      </c>
      <c r="AC140" s="136">
        <v>0</v>
      </c>
      <c r="AD140" s="133">
        <v>0</v>
      </c>
      <c r="AE140" s="133">
        <v>0</v>
      </c>
      <c r="AF140" s="134">
        <v>0</v>
      </c>
    </row>
    <row r="141" spans="1:32" x14ac:dyDescent="0.2">
      <c r="A141" s="138">
        <v>428</v>
      </c>
      <c r="B141" s="139">
        <v>428035307</v>
      </c>
      <c r="C141" s="140" t="s">
        <v>502</v>
      </c>
      <c r="D141" s="141">
        <v>35</v>
      </c>
      <c r="E141" s="140" t="s">
        <v>67</v>
      </c>
      <c r="F141" s="141">
        <v>307</v>
      </c>
      <c r="G141" s="142" t="s">
        <v>339</v>
      </c>
      <c r="H141" s="130"/>
      <c r="I141" s="131">
        <v>12743</v>
      </c>
      <c r="J141" s="131">
        <v>5358</v>
      </c>
      <c r="K141" s="131">
        <v>0</v>
      </c>
      <c r="L141" s="131">
        <v>937.65</v>
      </c>
      <c r="M141" s="131">
        <v>19038.650000000001</v>
      </c>
      <c r="N141" s="130"/>
      <c r="O141" s="132">
        <v>3</v>
      </c>
      <c r="P141" s="133">
        <v>54303</v>
      </c>
      <c r="Q141" s="133">
        <v>0</v>
      </c>
      <c r="R141" s="133">
        <v>0</v>
      </c>
      <c r="S141" s="133">
        <v>2814</v>
      </c>
      <c r="T141" s="134">
        <v>57117</v>
      </c>
      <c r="U141" s="135"/>
      <c r="V141" s="136">
        <v>0</v>
      </c>
      <c r="W141" s="136">
        <v>0</v>
      </c>
      <c r="X141" s="133">
        <v>0.09</v>
      </c>
      <c r="Y141" s="133">
        <v>1.4028111098628806E-2</v>
      </c>
      <c r="Z141" s="134">
        <v>0</v>
      </c>
      <c r="AA141" s="137"/>
      <c r="AB141" s="136">
        <v>0</v>
      </c>
      <c r="AC141" s="136">
        <v>0</v>
      </c>
      <c r="AD141" s="133">
        <v>0</v>
      </c>
      <c r="AE141" s="133">
        <v>0</v>
      </c>
      <c r="AF141" s="134">
        <v>0</v>
      </c>
    </row>
    <row r="142" spans="1:32" x14ac:dyDescent="0.2">
      <c r="A142" s="138">
        <v>428</v>
      </c>
      <c r="B142" s="139">
        <v>428035336</v>
      </c>
      <c r="C142" s="140" t="s">
        <v>502</v>
      </c>
      <c r="D142" s="141">
        <v>35</v>
      </c>
      <c r="E142" s="140" t="s">
        <v>67</v>
      </c>
      <c r="F142" s="141">
        <v>336</v>
      </c>
      <c r="G142" s="142" t="s">
        <v>368</v>
      </c>
      <c r="H142" s="130"/>
      <c r="I142" s="131">
        <v>9952</v>
      </c>
      <c r="J142" s="131">
        <v>2159</v>
      </c>
      <c r="K142" s="131">
        <v>0</v>
      </c>
      <c r="L142" s="131">
        <v>937.65</v>
      </c>
      <c r="M142" s="131">
        <v>13048.65</v>
      </c>
      <c r="N142" s="130"/>
      <c r="O142" s="132">
        <v>2</v>
      </c>
      <c r="P142" s="133">
        <v>24222</v>
      </c>
      <c r="Q142" s="133">
        <v>0</v>
      </c>
      <c r="R142" s="133">
        <v>0</v>
      </c>
      <c r="S142" s="133">
        <v>1876</v>
      </c>
      <c r="T142" s="134">
        <v>26098</v>
      </c>
      <c r="U142" s="135"/>
      <c r="V142" s="136">
        <v>0</v>
      </c>
      <c r="W142" s="136">
        <v>0</v>
      </c>
      <c r="X142" s="133">
        <v>0.09</v>
      </c>
      <c r="Y142" s="133">
        <v>4.4262245772119978E-2</v>
      </c>
      <c r="Z142" s="134">
        <v>0</v>
      </c>
      <c r="AA142" s="137"/>
      <c r="AB142" s="136">
        <v>0</v>
      </c>
      <c r="AC142" s="136">
        <v>0</v>
      </c>
      <c r="AD142" s="133">
        <v>0</v>
      </c>
      <c r="AE142" s="133">
        <v>0</v>
      </c>
      <c r="AF142" s="134">
        <v>0</v>
      </c>
    </row>
    <row r="143" spans="1:32" x14ac:dyDescent="0.2">
      <c r="A143" s="138">
        <v>428</v>
      </c>
      <c r="B143" s="139">
        <v>428035346</v>
      </c>
      <c r="C143" s="140" t="s">
        <v>502</v>
      </c>
      <c r="D143" s="141">
        <v>35</v>
      </c>
      <c r="E143" s="140" t="s">
        <v>67</v>
      </c>
      <c r="F143" s="141">
        <v>346</v>
      </c>
      <c r="G143" s="142" t="s">
        <v>378</v>
      </c>
      <c r="H143" s="130"/>
      <c r="I143" s="131">
        <v>12510</v>
      </c>
      <c r="J143" s="131">
        <v>1320</v>
      </c>
      <c r="K143" s="131">
        <v>0</v>
      </c>
      <c r="L143" s="131">
        <v>937.65</v>
      </c>
      <c r="M143" s="131">
        <v>14767.65</v>
      </c>
      <c r="N143" s="130"/>
      <c r="O143" s="132">
        <v>8</v>
      </c>
      <c r="P143" s="133">
        <v>110640</v>
      </c>
      <c r="Q143" s="133">
        <v>0</v>
      </c>
      <c r="R143" s="133">
        <v>0</v>
      </c>
      <c r="S143" s="133">
        <v>7502</v>
      </c>
      <c r="T143" s="134">
        <v>118142</v>
      </c>
      <c r="U143" s="135"/>
      <c r="V143" s="136">
        <v>0</v>
      </c>
      <c r="W143" s="136">
        <v>0</v>
      </c>
      <c r="X143" s="133">
        <v>0.09</v>
      </c>
      <c r="Y143" s="133">
        <v>1.1211613477285482E-2</v>
      </c>
      <c r="Z143" s="134">
        <v>0</v>
      </c>
      <c r="AA143" s="137"/>
      <c r="AB143" s="136">
        <v>0</v>
      </c>
      <c r="AC143" s="136">
        <v>0</v>
      </c>
      <c r="AD143" s="133">
        <v>0</v>
      </c>
      <c r="AE143" s="133">
        <v>0</v>
      </c>
      <c r="AF143" s="134">
        <v>0</v>
      </c>
    </row>
    <row r="144" spans="1:32" x14ac:dyDescent="0.2">
      <c r="A144" s="138">
        <v>429</v>
      </c>
      <c r="B144" s="139">
        <v>429163030</v>
      </c>
      <c r="C144" s="140" t="s">
        <v>503</v>
      </c>
      <c r="D144" s="141">
        <v>163</v>
      </c>
      <c r="E144" s="140" t="s">
        <v>195</v>
      </c>
      <c r="F144" s="141">
        <v>30</v>
      </c>
      <c r="G144" s="142" t="s">
        <v>62</v>
      </c>
      <c r="H144" s="130"/>
      <c r="I144" s="131">
        <v>14194</v>
      </c>
      <c r="J144" s="131">
        <v>3778</v>
      </c>
      <c r="K144" s="131">
        <v>0</v>
      </c>
      <c r="L144" s="131">
        <v>937.65</v>
      </c>
      <c r="M144" s="131">
        <v>18909.650000000001</v>
      </c>
      <c r="N144" s="130"/>
      <c r="O144" s="132">
        <v>3</v>
      </c>
      <c r="P144" s="133">
        <v>53916</v>
      </c>
      <c r="Q144" s="133">
        <v>0</v>
      </c>
      <c r="R144" s="133">
        <v>0</v>
      </c>
      <c r="S144" s="133">
        <v>2814</v>
      </c>
      <c r="T144" s="134">
        <v>56730</v>
      </c>
      <c r="U144" s="135"/>
      <c r="V144" s="136">
        <v>0</v>
      </c>
      <c r="W144" s="136">
        <v>0</v>
      </c>
      <c r="X144" s="133">
        <v>0.09</v>
      </c>
      <c r="Y144" s="133">
        <v>1.9675152169716264E-3</v>
      </c>
      <c r="Z144" s="134">
        <v>0</v>
      </c>
      <c r="AA144" s="137"/>
      <c r="AB144" s="136">
        <v>0</v>
      </c>
      <c r="AC144" s="136">
        <v>0</v>
      </c>
      <c r="AD144" s="133">
        <v>0</v>
      </c>
      <c r="AE144" s="133">
        <v>0</v>
      </c>
      <c r="AF144" s="134">
        <v>0</v>
      </c>
    </row>
    <row r="145" spans="1:32" x14ac:dyDescent="0.2">
      <c r="A145" s="138">
        <v>429</v>
      </c>
      <c r="B145" s="139">
        <v>429163057</v>
      </c>
      <c r="C145" s="140" t="s">
        <v>503</v>
      </c>
      <c r="D145" s="141">
        <v>163</v>
      </c>
      <c r="E145" s="140" t="s">
        <v>195</v>
      </c>
      <c r="F145" s="141">
        <v>57</v>
      </c>
      <c r="G145" s="142" t="s">
        <v>89</v>
      </c>
      <c r="H145" s="130"/>
      <c r="I145" s="131">
        <v>17342</v>
      </c>
      <c r="J145" s="131">
        <v>464</v>
      </c>
      <c r="K145" s="131">
        <v>0</v>
      </c>
      <c r="L145" s="131">
        <v>937.65</v>
      </c>
      <c r="M145" s="131">
        <v>18743.650000000001</v>
      </c>
      <c r="N145" s="130"/>
      <c r="O145" s="132">
        <v>1</v>
      </c>
      <c r="P145" s="133">
        <v>17806</v>
      </c>
      <c r="Q145" s="133">
        <v>0</v>
      </c>
      <c r="R145" s="133">
        <v>0</v>
      </c>
      <c r="S145" s="133">
        <v>938</v>
      </c>
      <c r="T145" s="134">
        <v>18744</v>
      </c>
      <c r="U145" s="135"/>
      <c r="V145" s="136">
        <v>0</v>
      </c>
      <c r="W145" s="136">
        <v>0</v>
      </c>
      <c r="X145" s="133">
        <v>0.18</v>
      </c>
      <c r="Y145" s="133">
        <v>0.13477016134300771</v>
      </c>
      <c r="Z145" s="134">
        <v>0</v>
      </c>
      <c r="AA145" s="137"/>
      <c r="AB145" s="136">
        <v>0</v>
      </c>
      <c r="AC145" s="136">
        <v>0</v>
      </c>
      <c r="AD145" s="133">
        <v>0</v>
      </c>
      <c r="AE145" s="133">
        <v>0</v>
      </c>
      <c r="AF145" s="134">
        <v>0</v>
      </c>
    </row>
    <row r="146" spans="1:32" x14ac:dyDescent="0.2">
      <c r="A146" s="138">
        <v>429</v>
      </c>
      <c r="B146" s="139">
        <v>429163071</v>
      </c>
      <c r="C146" s="140" t="s">
        <v>503</v>
      </c>
      <c r="D146" s="141">
        <v>163</v>
      </c>
      <c r="E146" s="140" t="s">
        <v>195</v>
      </c>
      <c r="F146" s="141">
        <v>71</v>
      </c>
      <c r="G146" s="142" t="s">
        <v>103</v>
      </c>
      <c r="H146" s="130"/>
      <c r="I146" s="131">
        <v>10716.489239161645</v>
      </c>
      <c r="J146" s="131">
        <v>5023</v>
      </c>
      <c r="K146" s="131">
        <v>0</v>
      </c>
      <c r="L146" s="131">
        <v>937.65</v>
      </c>
      <c r="M146" s="131">
        <v>16677.139239161646</v>
      </c>
      <c r="N146" s="130"/>
      <c r="O146" s="132">
        <v>1</v>
      </c>
      <c r="P146" s="133">
        <v>15739</v>
      </c>
      <c r="Q146" s="133">
        <v>0</v>
      </c>
      <c r="R146" s="133">
        <v>0</v>
      </c>
      <c r="S146" s="133">
        <v>938</v>
      </c>
      <c r="T146" s="134">
        <v>16677</v>
      </c>
      <c r="U146" s="135"/>
      <c r="V146" s="136">
        <v>0</v>
      </c>
      <c r="W146" s="136">
        <v>0</v>
      </c>
      <c r="X146" s="133">
        <v>0.09</v>
      </c>
      <c r="Y146" s="133">
        <v>2.0855588373734006E-3</v>
      </c>
      <c r="Z146" s="134">
        <v>0</v>
      </c>
      <c r="AA146" s="137"/>
      <c r="AB146" s="136">
        <v>0</v>
      </c>
      <c r="AC146" s="136">
        <v>0</v>
      </c>
      <c r="AD146" s="133">
        <v>0</v>
      </c>
      <c r="AE146" s="133">
        <v>0</v>
      </c>
      <c r="AF146" s="134">
        <v>0</v>
      </c>
    </row>
    <row r="147" spans="1:32" x14ac:dyDescent="0.2">
      <c r="A147" s="138">
        <v>429</v>
      </c>
      <c r="B147" s="139">
        <v>429163163</v>
      </c>
      <c r="C147" s="140" t="s">
        <v>503</v>
      </c>
      <c r="D147" s="141">
        <v>163</v>
      </c>
      <c r="E147" s="140" t="s">
        <v>195</v>
      </c>
      <c r="F147" s="141">
        <v>163</v>
      </c>
      <c r="G147" s="142" t="s">
        <v>195</v>
      </c>
      <c r="H147" s="130"/>
      <c r="I147" s="131">
        <v>12835</v>
      </c>
      <c r="J147" s="131">
        <v>0</v>
      </c>
      <c r="K147" s="131">
        <v>625.12989556135767</v>
      </c>
      <c r="L147" s="131">
        <v>937.65</v>
      </c>
      <c r="M147" s="131">
        <v>14397.779895561358</v>
      </c>
      <c r="N147" s="130"/>
      <c r="O147" s="132">
        <v>1532</v>
      </c>
      <c r="P147" s="133">
        <v>19663220</v>
      </c>
      <c r="Q147" s="133">
        <v>0</v>
      </c>
      <c r="R147" s="133">
        <v>957699</v>
      </c>
      <c r="S147" s="133">
        <v>1436479</v>
      </c>
      <c r="T147" s="134">
        <v>22057398</v>
      </c>
      <c r="U147" s="135"/>
      <c r="V147" s="136">
        <v>0</v>
      </c>
      <c r="W147" s="136">
        <v>0</v>
      </c>
      <c r="X147" s="133">
        <v>0.18</v>
      </c>
      <c r="Y147" s="133">
        <v>9.2255483334996877E-2</v>
      </c>
      <c r="Z147" s="134">
        <v>0</v>
      </c>
      <c r="AA147" s="137"/>
      <c r="AB147" s="136">
        <v>0</v>
      </c>
      <c r="AC147" s="136">
        <v>0</v>
      </c>
      <c r="AD147" s="133">
        <v>0</v>
      </c>
      <c r="AE147" s="133">
        <v>0</v>
      </c>
      <c r="AF147" s="134">
        <v>0</v>
      </c>
    </row>
    <row r="148" spans="1:32" x14ac:dyDescent="0.2">
      <c r="A148" s="138">
        <v>429</v>
      </c>
      <c r="B148" s="139">
        <v>429163164</v>
      </c>
      <c r="C148" s="140" t="s">
        <v>503</v>
      </c>
      <c r="D148" s="141">
        <v>163</v>
      </c>
      <c r="E148" s="140" t="s">
        <v>195</v>
      </c>
      <c r="F148" s="141">
        <v>164</v>
      </c>
      <c r="G148" s="142" t="s">
        <v>196</v>
      </c>
      <c r="H148" s="130"/>
      <c r="I148" s="131">
        <v>14638</v>
      </c>
      <c r="J148" s="131">
        <v>6706</v>
      </c>
      <c r="K148" s="131">
        <v>0</v>
      </c>
      <c r="L148" s="131">
        <v>937.65</v>
      </c>
      <c r="M148" s="131">
        <v>22281.65</v>
      </c>
      <c r="N148" s="130"/>
      <c r="O148" s="132">
        <v>1</v>
      </c>
      <c r="P148" s="133">
        <v>21344</v>
      </c>
      <c r="Q148" s="133">
        <v>0</v>
      </c>
      <c r="R148" s="133">
        <v>0</v>
      </c>
      <c r="S148" s="133">
        <v>938</v>
      </c>
      <c r="T148" s="134">
        <v>22282</v>
      </c>
      <c r="U148" s="135"/>
      <c r="V148" s="136">
        <v>0</v>
      </c>
      <c r="W148" s="136">
        <v>0</v>
      </c>
      <c r="X148" s="133">
        <v>0.09</v>
      </c>
      <c r="Y148" s="133">
        <v>2.1681417404323718E-3</v>
      </c>
      <c r="Z148" s="134">
        <v>0</v>
      </c>
      <c r="AA148" s="137"/>
      <c r="AB148" s="136">
        <v>0</v>
      </c>
      <c r="AC148" s="136">
        <v>0</v>
      </c>
      <c r="AD148" s="133">
        <v>0</v>
      </c>
      <c r="AE148" s="133">
        <v>0</v>
      </c>
      <c r="AF148" s="134">
        <v>0</v>
      </c>
    </row>
    <row r="149" spans="1:32" x14ac:dyDescent="0.2">
      <c r="A149" s="138">
        <v>429</v>
      </c>
      <c r="B149" s="139">
        <v>429163165</v>
      </c>
      <c r="C149" s="140" t="s">
        <v>503</v>
      </c>
      <c r="D149" s="141">
        <v>163</v>
      </c>
      <c r="E149" s="140" t="s">
        <v>195</v>
      </c>
      <c r="F149" s="141">
        <v>165</v>
      </c>
      <c r="G149" s="142" t="s">
        <v>197</v>
      </c>
      <c r="H149" s="130"/>
      <c r="I149" s="131">
        <v>14614</v>
      </c>
      <c r="J149" s="131">
        <v>265</v>
      </c>
      <c r="K149" s="131">
        <v>0</v>
      </c>
      <c r="L149" s="131">
        <v>937.65</v>
      </c>
      <c r="M149" s="131">
        <v>15816.65</v>
      </c>
      <c r="N149" s="130"/>
      <c r="O149" s="132">
        <v>2</v>
      </c>
      <c r="P149" s="133">
        <v>29758</v>
      </c>
      <c r="Q149" s="133">
        <v>0</v>
      </c>
      <c r="R149" s="133">
        <v>0</v>
      </c>
      <c r="S149" s="133">
        <v>1876</v>
      </c>
      <c r="T149" s="134">
        <v>31634</v>
      </c>
      <c r="U149" s="135"/>
      <c r="V149" s="136">
        <v>0</v>
      </c>
      <c r="W149" s="136">
        <v>0</v>
      </c>
      <c r="X149" s="133">
        <v>9.8299999999999998E-2</v>
      </c>
      <c r="Y149" s="133">
        <v>9.5435200850881502E-2</v>
      </c>
      <c r="Z149" s="134">
        <v>0</v>
      </c>
      <c r="AA149" s="137"/>
      <c r="AB149" s="136">
        <v>0</v>
      </c>
      <c r="AC149" s="136">
        <v>0</v>
      </c>
      <c r="AD149" s="133">
        <v>0</v>
      </c>
      <c r="AE149" s="133">
        <v>0</v>
      </c>
      <c r="AF149" s="134">
        <v>0</v>
      </c>
    </row>
    <row r="150" spans="1:32" x14ac:dyDescent="0.2">
      <c r="A150" s="138">
        <v>429</v>
      </c>
      <c r="B150" s="139">
        <v>429163168</v>
      </c>
      <c r="C150" s="140" t="s">
        <v>503</v>
      </c>
      <c r="D150" s="141">
        <v>163</v>
      </c>
      <c r="E150" s="140" t="s">
        <v>195</v>
      </c>
      <c r="F150" s="141">
        <v>168</v>
      </c>
      <c r="G150" s="142" t="s">
        <v>200</v>
      </c>
      <c r="H150" s="130"/>
      <c r="I150" s="131">
        <v>10766</v>
      </c>
      <c r="J150" s="131">
        <v>5725</v>
      </c>
      <c r="K150" s="131">
        <v>0</v>
      </c>
      <c r="L150" s="131">
        <v>937.65</v>
      </c>
      <c r="M150" s="131">
        <v>17428.650000000001</v>
      </c>
      <c r="N150" s="130"/>
      <c r="O150" s="132">
        <v>2</v>
      </c>
      <c r="P150" s="133">
        <v>32982</v>
      </c>
      <c r="Q150" s="133">
        <v>0</v>
      </c>
      <c r="R150" s="133">
        <v>0</v>
      </c>
      <c r="S150" s="133">
        <v>1876</v>
      </c>
      <c r="T150" s="134">
        <v>34858</v>
      </c>
      <c r="U150" s="135"/>
      <c r="V150" s="136">
        <v>0</v>
      </c>
      <c r="W150" s="136">
        <v>0</v>
      </c>
      <c r="X150" s="133">
        <v>0.09</v>
      </c>
      <c r="Y150" s="133">
        <v>3.9807054786813803E-2</v>
      </c>
      <c r="Z150" s="134">
        <v>0</v>
      </c>
      <c r="AA150" s="137"/>
      <c r="AB150" s="136">
        <v>0</v>
      </c>
      <c r="AC150" s="136">
        <v>0</v>
      </c>
      <c r="AD150" s="133">
        <v>0</v>
      </c>
      <c r="AE150" s="133">
        <v>0</v>
      </c>
      <c r="AF150" s="134">
        <v>0</v>
      </c>
    </row>
    <row r="151" spans="1:32" x14ac:dyDescent="0.2">
      <c r="A151" s="138">
        <v>429</v>
      </c>
      <c r="B151" s="139">
        <v>429163181</v>
      </c>
      <c r="C151" s="140" t="s">
        <v>503</v>
      </c>
      <c r="D151" s="141">
        <v>163</v>
      </c>
      <c r="E151" s="140" t="s">
        <v>195</v>
      </c>
      <c r="F151" s="141">
        <v>181</v>
      </c>
      <c r="G151" s="142" t="s">
        <v>213</v>
      </c>
      <c r="H151" s="130"/>
      <c r="I151" s="131">
        <v>10451</v>
      </c>
      <c r="J151" s="131">
        <v>497</v>
      </c>
      <c r="K151" s="131">
        <v>0</v>
      </c>
      <c r="L151" s="131">
        <v>937.65</v>
      </c>
      <c r="M151" s="131">
        <v>11885.65</v>
      </c>
      <c r="N151" s="130"/>
      <c r="O151" s="132">
        <v>1</v>
      </c>
      <c r="P151" s="133">
        <v>10948</v>
      </c>
      <c r="Q151" s="133">
        <v>0</v>
      </c>
      <c r="R151" s="133">
        <v>0</v>
      </c>
      <c r="S151" s="133">
        <v>938</v>
      </c>
      <c r="T151" s="134">
        <v>11886</v>
      </c>
      <c r="U151" s="135"/>
      <c r="V151" s="136">
        <v>0</v>
      </c>
      <c r="W151" s="136">
        <v>0</v>
      </c>
      <c r="X151" s="133">
        <v>0.09</v>
      </c>
      <c r="Y151" s="133">
        <v>1.8120625500903691E-2</v>
      </c>
      <c r="Z151" s="134">
        <v>0</v>
      </c>
      <c r="AA151" s="137"/>
      <c r="AB151" s="136">
        <v>0</v>
      </c>
      <c r="AC151" s="136">
        <v>0</v>
      </c>
      <c r="AD151" s="133">
        <v>0</v>
      </c>
      <c r="AE151" s="133">
        <v>0</v>
      </c>
      <c r="AF151" s="134">
        <v>0</v>
      </c>
    </row>
    <row r="152" spans="1:32" x14ac:dyDescent="0.2">
      <c r="A152" s="138">
        <v>429</v>
      </c>
      <c r="B152" s="139">
        <v>429163229</v>
      </c>
      <c r="C152" s="140" t="s">
        <v>503</v>
      </c>
      <c r="D152" s="141">
        <v>163</v>
      </c>
      <c r="E152" s="140" t="s">
        <v>195</v>
      </c>
      <c r="F152" s="141">
        <v>229</v>
      </c>
      <c r="G152" s="142" t="s">
        <v>261</v>
      </c>
      <c r="H152" s="130"/>
      <c r="I152" s="131">
        <v>13241</v>
      </c>
      <c r="J152" s="131">
        <v>2163</v>
      </c>
      <c r="K152" s="131">
        <v>0</v>
      </c>
      <c r="L152" s="131">
        <v>937.65</v>
      </c>
      <c r="M152" s="131">
        <v>16341.65</v>
      </c>
      <c r="N152" s="130"/>
      <c r="O152" s="132">
        <v>11</v>
      </c>
      <c r="P152" s="133">
        <v>169444</v>
      </c>
      <c r="Q152" s="133">
        <v>0</v>
      </c>
      <c r="R152" s="133">
        <v>0</v>
      </c>
      <c r="S152" s="133">
        <v>10317</v>
      </c>
      <c r="T152" s="134">
        <v>179761</v>
      </c>
      <c r="U152" s="135"/>
      <c r="V152" s="136">
        <v>0</v>
      </c>
      <c r="W152" s="136">
        <v>0</v>
      </c>
      <c r="X152" s="133">
        <v>0.09</v>
      </c>
      <c r="Y152" s="133">
        <v>1.1981413510534953E-2</v>
      </c>
      <c r="Z152" s="134">
        <v>0</v>
      </c>
      <c r="AA152" s="137"/>
      <c r="AB152" s="136">
        <v>0</v>
      </c>
      <c r="AC152" s="136">
        <v>0</v>
      </c>
      <c r="AD152" s="133">
        <v>0</v>
      </c>
      <c r="AE152" s="133">
        <v>0</v>
      </c>
      <c r="AF152" s="134">
        <v>0</v>
      </c>
    </row>
    <row r="153" spans="1:32" x14ac:dyDescent="0.2">
      <c r="A153" s="138">
        <v>429</v>
      </c>
      <c r="B153" s="139">
        <v>429163248</v>
      </c>
      <c r="C153" s="140" t="s">
        <v>503</v>
      </c>
      <c r="D153" s="141">
        <v>163</v>
      </c>
      <c r="E153" s="140" t="s">
        <v>195</v>
      </c>
      <c r="F153" s="141">
        <v>248</v>
      </c>
      <c r="G153" s="142" t="s">
        <v>280</v>
      </c>
      <c r="H153" s="130"/>
      <c r="I153" s="131">
        <v>12178</v>
      </c>
      <c r="J153" s="131">
        <v>698</v>
      </c>
      <c r="K153" s="131">
        <v>0</v>
      </c>
      <c r="L153" s="131">
        <v>937.65</v>
      </c>
      <c r="M153" s="131">
        <v>13813.65</v>
      </c>
      <c r="N153" s="130"/>
      <c r="O153" s="132">
        <v>6</v>
      </c>
      <c r="P153" s="133">
        <v>77256</v>
      </c>
      <c r="Q153" s="133">
        <v>0</v>
      </c>
      <c r="R153" s="133">
        <v>0</v>
      </c>
      <c r="S153" s="133">
        <v>5627</v>
      </c>
      <c r="T153" s="134">
        <v>82883</v>
      </c>
      <c r="U153" s="135"/>
      <c r="V153" s="136">
        <v>0</v>
      </c>
      <c r="W153" s="136">
        <v>0</v>
      </c>
      <c r="X153" s="133">
        <v>0.09</v>
      </c>
      <c r="Y153" s="133">
        <v>5.5837497907575279E-2</v>
      </c>
      <c r="Z153" s="134">
        <v>0</v>
      </c>
      <c r="AA153" s="137"/>
      <c r="AB153" s="136">
        <v>0</v>
      </c>
      <c r="AC153" s="136">
        <v>0</v>
      </c>
      <c r="AD153" s="133">
        <v>0</v>
      </c>
      <c r="AE153" s="133">
        <v>0</v>
      </c>
      <c r="AF153" s="134">
        <v>0</v>
      </c>
    </row>
    <row r="154" spans="1:32" x14ac:dyDescent="0.2">
      <c r="A154" s="138">
        <v>429</v>
      </c>
      <c r="B154" s="139">
        <v>429163258</v>
      </c>
      <c r="C154" s="140" t="s">
        <v>503</v>
      </c>
      <c r="D154" s="141">
        <v>163</v>
      </c>
      <c r="E154" s="140" t="s">
        <v>195</v>
      </c>
      <c r="F154" s="141">
        <v>258</v>
      </c>
      <c r="G154" s="142" t="s">
        <v>290</v>
      </c>
      <c r="H154" s="130"/>
      <c r="I154" s="131">
        <v>13656</v>
      </c>
      <c r="J154" s="131">
        <v>2948</v>
      </c>
      <c r="K154" s="131">
        <v>0</v>
      </c>
      <c r="L154" s="131">
        <v>937.65</v>
      </c>
      <c r="M154" s="131">
        <v>17541.650000000001</v>
      </c>
      <c r="N154" s="130"/>
      <c r="O154" s="132">
        <v>16</v>
      </c>
      <c r="P154" s="133">
        <v>265663.99999999994</v>
      </c>
      <c r="Q154" s="133">
        <v>0</v>
      </c>
      <c r="R154" s="133">
        <v>0</v>
      </c>
      <c r="S154" s="133">
        <v>15005</v>
      </c>
      <c r="T154" s="134">
        <v>280668.99999999994</v>
      </c>
      <c r="U154" s="135"/>
      <c r="V154" s="136">
        <v>0</v>
      </c>
      <c r="W154" s="136">
        <v>0</v>
      </c>
      <c r="X154" s="133">
        <v>0.09</v>
      </c>
      <c r="Y154" s="133">
        <v>9.3326905397565801E-2</v>
      </c>
      <c r="Z154" s="134">
        <v>0</v>
      </c>
      <c r="AA154" s="137"/>
      <c r="AB154" s="136">
        <v>0</v>
      </c>
      <c r="AC154" s="136">
        <v>1.1487634737540973</v>
      </c>
      <c r="AD154" s="133">
        <v>20153.068718213031</v>
      </c>
      <c r="AE154" s="133">
        <v>0</v>
      </c>
      <c r="AF154" s="134">
        <v>0</v>
      </c>
    </row>
    <row r="155" spans="1:32" x14ac:dyDescent="0.2">
      <c r="A155" s="138">
        <v>429</v>
      </c>
      <c r="B155" s="139">
        <v>429163262</v>
      </c>
      <c r="C155" s="140" t="s">
        <v>503</v>
      </c>
      <c r="D155" s="141">
        <v>163</v>
      </c>
      <c r="E155" s="140" t="s">
        <v>195</v>
      </c>
      <c r="F155" s="141">
        <v>262</v>
      </c>
      <c r="G155" s="142" t="s">
        <v>294</v>
      </c>
      <c r="H155" s="130"/>
      <c r="I155" s="131">
        <v>10859</v>
      </c>
      <c r="J155" s="131">
        <v>4024</v>
      </c>
      <c r="K155" s="131">
        <v>0</v>
      </c>
      <c r="L155" s="131">
        <v>937.65</v>
      </c>
      <c r="M155" s="131">
        <v>15820.65</v>
      </c>
      <c r="N155" s="130"/>
      <c r="O155" s="132">
        <v>6</v>
      </c>
      <c r="P155" s="133">
        <v>89298</v>
      </c>
      <c r="Q155" s="133">
        <v>0</v>
      </c>
      <c r="R155" s="133">
        <v>0</v>
      </c>
      <c r="S155" s="133">
        <v>5628</v>
      </c>
      <c r="T155" s="134">
        <v>94926</v>
      </c>
      <c r="U155" s="135"/>
      <c r="V155" s="136">
        <v>0</v>
      </c>
      <c r="W155" s="136">
        <v>0</v>
      </c>
      <c r="X155" s="133">
        <v>0.09</v>
      </c>
      <c r="Y155" s="133">
        <v>7.6925560402262325E-2</v>
      </c>
      <c r="Z155" s="134">
        <v>0</v>
      </c>
      <c r="AA155" s="137"/>
      <c r="AB155" s="136">
        <v>0</v>
      </c>
      <c r="AC155" s="136">
        <v>0</v>
      </c>
      <c r="AD155" s="133">
        <v>0</v>
      </c>
      <c r="AE155" s="133">
        <v>0</v>
      </c>
      <c r="AF155" s="134">
        <v>0</v>
      </c>
    </row>
    <row r="156" spans="1:32" x14ac:dyDescent="0.2">
      <c r="A156" s="138">
        <v>429</v>
      </c>
      <c r="B156" s="139">
        <v>429163291</v>
      </c>
      <c r="C156" s="140" t="s">
        <v>503</v>
      </c>
      <c r="D156" s="141">
        <v>163</v>
      </c>
      <c r="E156" s="140" t="s">
        <v>195</v>
      </c>
      <c r="F156" s="141">
        <v>291</v>
      </c>
      <c r="G156" s="142" t="s">
        <v>323</v>
      </c>
      <c r="H156" s="130"/>
      <c r="I156" s="131">
        <v>11841</v>
      </c>
      <c r="J156" s="131">
        <v>5796</v>
      </c>
      <c r="K156" s="131">
        <v>0</v>
      </c>
      <c r="L156" s="131">
        <v>937.65</v>
      </c>
      <c r="M156" s="131">
        <v>18574.650000000001</v>
      </c>
      <c r="N156" s="130"/>
      <c r="O156" s="132">
        <v>3</v>
      </c>
      <c r="P156" s="133">
        <v>52911</v>
      </c>
      <c r="Q156" s="133">
        <v>0</v>
      </c>
      <c r="R156" s="133">
        <v>0</v>
      </c>
      <c r="S156" s="133">
        <v>2814</v>
      </c>
      <c r="T156" s="134">
        <v>55725</v>
      </c>
      <c r="U156" s="135"/>
      <c r="V156" s="136">
        <v>0</v>
      </c>
      <c r="W156" s="136">
        <v>0</v>
      </c>
      <c r="X156" s="133">
        <v>0.09</v>
      </c>
      <c r="Y156" s="133">
        <v>2.2132004154527606E-2</v>
      </c>
      <c r="Z156" s="134">
        <v>0</v>
      </c>
      <c r="AA156" s="137"/>
      <c r="AB156" s="136">
        <v>0</v>
      </c>
      <c r="AC156" s="136">
        <v>0</v>
      </c>
      <c r="AD156" s="133">
        <v>0</v>
      </c>
      <c r="AE156" s="133">
        <v>0</v>
      </c>
      <c r="AF156" s="134">
        <v>0</v>
      </c>
    </row>
    <row r="157" spans="1:32" x14ac:dyDescent="0.2">
      <c r="A157" s="138">
        <v>429</v>
      </c>
      <c r="B157" s="139">
        <v>429163773</v>
      </c>
      <c r="C157" s="140" t="s">
        <v>503</v>
      </c>
      <c r="D157" s="141">
        <v>163</v>
      </c>
      <c r="E157" s="140" t="s">
        <v>195</v>
      </c>
      <c r="F157" s="141">
        <v>773</v>
      </c>
      <c r="G157" s="142" t="s">
        <v>439</v>
      </c>
      <c r="H157" s="130"/>
      <c r="I157" s="131">
        <v>12960</v>
      </c>
      <c r="J157" s="131">
        <v>6526</v>
      </c>
      <c r="K157" s="131">
        <v>0</v>
      </c>
      <c r="L157" s="131">
        <v>937.65</v>
      </c>
      <c r="M157" s="131">
        <v>20423.650000000001</v>
      </c>
      <c r="N157" s="130"/>
      <c r="O157" s="132">
        <v>1</v>
      </c>
      <c r="P157" s="133">
        <v>19486</v>
      </c>
      <c r="Q157" s="133">
        <v>0</v>
      </c>
      <c r="R157" s="133">
        <v>0</v>
      </c>
      <c r="S157" s="133">
        <v>938</v>
      </c>
      <c r="T157" s="134">
        <v>20424</v>
      </c>
      <c r="U157" s="135"/>
      <c r="V157" s="136">
        <v>0</v>
      </c>
      <c r="W157" s="136">
        <v>0</v>
      </c>
      <c r="X157" s="133">
        <v>0.09</v>
      </c>
      <c r="Y157" s="133">
        <v>1.9927437371594185E-2</v>
      </c>
      <c r="Z157" s="134">
        <v>0</v>
      </c>
      <c r="AA157" s="137"/>
      <c r="AB157" s="136">
        <v>0</v>
      </c>
      <c r="AC157" s="136">
        <v>0</v>
      </c>
      <c r="AD157" s="133">
        <v>0</v>
      </c>
      <c r="AE157" s="133">
        <v>0</v>
      </c>
      <c r="AF157" s="134">
        <v>0</v>
      </c>
    </row>
    <row r="158" spans="1:32" x14ac:dyDescent="0.2">
      <c r="A158" s="138">
        <v>430</v>
      </c>
      <c r="B158" s="139">
        <v>430170009</v>
      </c>
      <c r="C158" s="140" t="s">
        <v>504</v>
      </c>
      <c r="D158" s="141">
        <v>170</v>
      </c>
      <c r="E158" s="140" t="s">
        <v>202</v>
      </c>
      <c r="F158" s="141">
        <v>9</v>
      </c>
      <c r="G158" s="142" t="s">
        <v>41</v>
      </c>
      <c r="H158" s="130"/>
      <c r="I158" s="131">
        <v>11049</v>
      </c>
      <c r="J158" s="131">
        <v>6908</v>
      </c>
      <c r="K158" s="131">
        <v>0</v>
      </c>
      <c r="L158" s="131">
        <v>937.65</v>
      </c>
      <c r="M158" s="131">
        <v>18894.650000000001</v>
      </c>
      <c r="N158" s="130"/>
      <c r="O158" s="132">
        <v>1</v>
      </c>
      <c r="P158" s="133">
        <v>17957</v>
      </c>
      <c r="Q158" s="133">
        <v>0</v>
      </c>
      <c r="R158" s="133">
        <v>0</v>
      </c>
      <c r="S158" s="133">
        <v>938</v>
      </c>
      <c r="T158" s="134">
        <v>18895</v>
      </c>
      <c r="U158" s="135"/>
      <c r="V158" s="136">
        <v>0</v>
      </c>
      <c r="W158" s="136">
        <v>0</v>
      </c>
      <c r="X158" s="133">
        <v>0.09</v>
      </c>
      <c r="Y158" s="133">
        <v>1.7331949652766747E-3</v>
      </c>
      <c r="Z158" s="134">
        <v>0</v>
      </c>
      <c r="AA158" s="137"/>
      <c r="AB158" s="136">
        <v>0</v>
      </c>
      <c r="AC158" s="136">
        <v>0</v>
      </c>
      <c r="AD158" s="133">
        <v>0</v>
      </c>
      <c r="AE158" s="133">
        <v>0</v>
      </c>
      <c r="AF158" s="134">
        <v>0</v>
      </c>
    </row>
    <row r="159" spans="1:32" x14ac:dyDescent="0.2">
      <c r="A159" s="138">
        <v>430</v>
      </c>
      <c r="B159" s="139">
        <v>430170014</v>
      </c>
      <c r="C159" s="140" t="s">
        <v>504</v>
      </c>
      <c r="D159" s="141">
        <v>170</v>
      </c>
      <c r="E159" s="140" t="s">
        <v>202</v>
      </c>
      <c r="F159" s="141">
        <v>14</v>
      </c>
      <c r="G159" s="142" t="s">
        <v>46</v>
      </c>
      <c r="H159" s="130"/>
      <c r="I159" s="131">
        <v>11049</v>
      </c>
      <c r="J159" s="131">
        <v>2957</v>
      </c>
      <c r="K159" s="131">
        <v>0</v>
      </c>
      <c r="L159" s="131">
        <v>937.65</v>
      </c>
      <c r="M159" s="131">
        <v>14943.65</v>
      </c>
      <c r="N159" s="130"/>
      <c r="O159" s="132">
        <v>4</v>
      </c>
      <c r="P159" s="133">
        <v>56024</v>
      </c>
      <c r="Q159" s="133">
        <v>0</v>
      </c>
      <c r="R159" s="133">
        <v>0</v>
      </c>
      <c r="S159" s="133">
        <v>3751</v>
      </c>
      <c r="T159" s="134">
        <v>59775</v>
      </c>
      <c r="U159" s="135"/>
      <c r="V159" s="136">
        <v>0</v>
      </c>
      <c r="W159" s="136">
        <v>0</v>
      </c>
      <c r="X159" s="133">
        <v>0.09</v>
      </c>
      <c r="Y159" s="133">
        <v>3.647698077042716E-3</v>
      </c>
      <c r="Z159" s="134">
        <v>0</v>
      </c>
      <c r="AA159" s="137"/>
      <c r="AB159" s="136">
        <v>0</v>
      </c>
      <c r="AC159" s="136">
        <v>0</v>
      </c>
      <c r="AD159" s="133">
        <v>0</v>
      </c>
      <c r="AE159" s="133">
        <v>0</v>
      </c>
      <c r="AF159" s="134">
        <v>0</v>
      </c>
    </row>
    <row r="160" spans="1:32" x14ac:dyDescent="0.2">
      <c r="A160" s="138">
        <v>430</v>
      </c>
      <c r="B160" s="139">
        <v>430170017</v>
      </c>
      <c r="C160" s="140" t="s">
        <v>504</v>
      </c>
      <c r="D160" s="141">
        <v>170</v>
      </c>
      <c r="E160" s="140" t="s">
        <v>202</v>
      </c>
      <c r="F160" s="141">
        <v>17</v>
      </c>
      <c r="G160" s="142" t="s">
        <v>49</v>
      </c>
      <c r="H160" s="130"/>
      <c r="I160" s="131">
        <v>11049</v>
      </c>
      <c r="J160" s="131">
        <v>2913</v>
      </c>
      <c r="K160" s="131">
        <v>0</v>
      </c>
      <c r="L160" s="131">
        <v>937.65</v>
      </c>
      <c r="M160" s="131">
        <v>14899.65</v>
      </c>
      <c r="N160" s="130"/>
      <c r="O160" s="132">
        <v>1</v>
      </c>
      <c r="P160" s="133">
        <v>13962</v>
      </c>
      <c r="Q160" s="133">
        <v>0</v>
      </c>
      <c r="R160" s="133">
        <v>0</v>
      </c>
      <c r="S160" s="133">
        <v>938</v>
      </c>
      <c r="T160" s="134">
        <v>14900</v>
      </c>
      <c r="U160" s="135"/>
      <c r="V160" s="136">
        <v>0</v>
      </c>
      <c r="W160" s="136">
        <v>0</v>
      </c>
      <c r="X160" s="133">
        <v>0.09</v>
      </c>
      <c r="Y160" s="133">
        <v>3.7332174205206318E-3</v>
      </c>
      <c r="Z160" s="134">
        <v>0</v>
      </c>
      <c r="AA160" s="137"/>
      <c r="AB160" s="136">
        <v>0</v>
      </c>
      <c r="AC160" s="136">
        <v>0</v>
      </c>
      <c r="AD160" s="133">
        <v>0</v>
      </c>
      <c r="AE160" s="133">
        <v>0</v>
      </c>
      <c r="AF160" s="134">
        <v>0</v>
      </c>
    </row>
    <row r="161" spans="1:32" x14ac:dyDescent="0.2">
      <c r="A161" s="138">
        <v>430</v>
      </c>
      <c r="B161" s="139">
        <v>430170025</v>
      </c>
      <c r="C161" s="140" t="s">
        <v>504</v>
      </c>
      <c r="D161" s="141">
        <v>170</v>
      </c>
      <c r="E161" s="140" t="s">
        <v>202</v>
      </c>
      <c r="F161" s="141">
        <v>25</v>
      </c>
      <c r="G161" s="142" t="s">
        <v>57</v>
      </c>
      <c r="H161" s="130"/>
      <c r="I161" s="131">
        <v>10430</v>
      </c>
      <c r="J161" s="131">
        <v>4087</v>
      </c>
      <c r="K161" s="131">
        <v>0</v>
      </c>
      <c r="L161" s="131">
        <v>937.65</v>
      </c>
      <c r="M161" s="131">
        <v>15454.65</v>
      </c>
      <c r="N161" s="130"/>
      <c r="O161" s="132">
        <v>3</v>
      </c>
      <c r="P161" s="133">
        <v>43551</v>
      </c>
      <c r="Q161" s="133">
        <v>0</v>
      </c>
      <c r="R161" s="133">
        <v>0</v>
      </c>
      <c r="S161" s="133">
        <v>2814</v>
      </c>
      <c r="T161" s="134">
        <v>46365</v>
      </c>
      <c r="U161" s="135"/>
      <c r="V161" s="136">
        <v>0</v>
      </c>
      <c r="W161" s="136">
        <v>0</v>
      </c>
      <c r="X161" s="133">
        <v>0.09</v>
      </c>
      <c r="Y161" s="133">
        <v>5.9496797057724066E-2</v>
      </c>
      <c r="Z161" s="134">
        <v>0</v>
      </c>
      <c r="AA161" s="137"/>
      <c r="AB161" s="136">
        <v>0</v>
      </c>
      <c r="AC161" s="136">
        <v>0</v>
      </c>
      <c r="AD161" s="133">
        <v>0</v>
      </c>
      <c r="AE161" s="133">
        <v>0</v>
      </c>
      <c r="AF161" s="134">
        <v>0</v>
      </c>
    </row>
    <row r="162" spans="1:32" x14ac:dyDescent="0.2">
      <c r="A162" s="138">
        <v>430</v>
      </c>
      <c r="B162" s="139">
        <v>430170040</v>
      </c>
      <c r="C162" s="140" t="s">
        <v>504</v>
      </c>
      <c r="D162" s="141">
        <v>170</v>
      </c>
      <c r="E162" s="140" t="s">
        <v>202</v>
      </c>
      <c r="F162" s="141">
        <v>40</v>
      </c>
      <c r="G162" s="142" t="s">
        <v>72</v>
      </c>
      <c r="H162" s="130"/>
      <c r="I162" s="131">
        <v>11339.378843972818</v>
      </c>
      <c r="J162" s="131">
        <v>2942</v>
      </c>
      <c r="K162" s="131">
        <v>0</v>
      </c>
      <c r="L162" s="131">
        <v>937.65</v>
      </c>
      <c r="M162" s="131">
        <v>15219.028843972817</v>
      </c>
      <c r="N162" s="130"/>
      <c r="O162" s="132">
        <v>1</v>
      </c>
      <c r="P162" s="133">
        <v>14281</v>
      </c>
      <c r="Q162" s="133">
        <v>0</v>
      </c>
      <c r="R162" s="133">
        <v>0</v>
      </c>
      <c r="S162" s="133">
        <v>938</v>
      </c>
      <c r="T162" s="134">
        <v>15219</v>
      </c>
      <c r="U162" s="135"/>
      <c r="V162" s="136">
        <v>0</v>
      </c>
      <c r="W162" s="136">
        <v>0</v>
      </c>
      <c r="X162" s="133">
        <v>0.09</v>
      </c>
      <c r="Y162" s="133">
        <v>3.3867900424504075E-3</v>
      </c>
      <c r="Z162" s="134">
        <v>0</v>
      </c>
      <c r="AA162" s="137"/>
      <c r="AB162" s="136">
        <v>0</v>
      </c>
      <c r="AC162" s="136">
        <v>0</v>
      </c>
      <c r="AD162" s="133">
        <v>0</v>
      </c>
      <c r="AE162" s="133">
        <v>0</v>
      </c>
      <c r="AF162" s="134">
        <v>0</v>
      </c>
    </row>
    <row r="163" spans="1:32" x14ac:dyDescent="0.2">
      <c r="A163" s="138">
        <v>430</v>
      </c>
      <c r="B163" s="139">
        <v>430170064</v>
      </c>
      <c r="C163" s="140" t="s">
        <v>504</v>
      </c>
      <c r="D163" s="141">
        <v>170</v>
      </c>
      <c r="E163" s="140" t="s">
        <v>202</v>
      </c>
      <c r="F163" s="141">
        <v>64</v>
      </c>
      <c r="G163" s="142" t="s">
        <v>96</v>
      </c>
      <c r="H163" s="130"/>
      <c r="I163" s="131">
        <v>10587</v>
      </c>
      <c r="J163" s="131">
        <v>1186</v>
      </c>
      <c r="K163" s="131">
        <v>0</v>
      </c>
      <c r="L163" s="131">
        <v>937.65</v>
      </c>
      <c r="M163" s="131">
        <v>12710.65</v>
      </c>
      <c r="N163" s="130"/>
      <c r="O163" s="132">
        <v>86</v>
      </c>
      <c r="P163" s="133">
        <v>1012478</v>
      </c>
      <c r="Q163" s="133">
        <v>0</v>
      </c>
      <c r="R163" s="133">
        <v>0</v>
      </c>
      <c r="S163" s="133">
        <v>80639</v>
      </c>
      <c r="T163" s="134">
        <v>1093117</v>
      </c>
      <c r="U163" s="135"/>
      <c r="V163" s="136">
        <v>0</v>
      </c>
      <c r="W163" s="136">
        <v>0</v>
      </c>
      <c r="X163" s="133">
        <v>0.09</v>
      </c>
      <c r="Y163" s="133">
        <v>3.8140642501815356E-2</v>
      </c>
      <c r="Z163" s="134">
        <v>0</v>
      </c>
      <c r="AA163" s="137"/>
      <c r="AB163" s="136">
        <v>0</v>
      </c>
      <c r="AC163" s="136">
        <v>0</v>
      </c>
      <c r="AD163" s="133">
        <v>0</v>
      </c>
      <c r="AE163" s="133">
        <v>0</v>
      </c>
      <c r="AF163" s="134">
        <v>0</v>
      </c>
    </row>
    <row r="164" spans="1:32" x14ac:dyDescent="0.2">
      <c r="A164" s="138">
        <v>430</v>
      </c>
      <c r="B164" s="139">
        <v>430170100</v>
      </c>
      <c r="C164" s="140" t="s">
        <v>504</v>
      </c>
      <c r="D164" s="141">
        <v>170</v>
      </c>
      <c r="E164" s="140" t="s">
        <v>202</v>
      </c>
      <c r="F164" s="141">
        <v>100</v>
      </c>
      <c r="G164" s="142" t="s">
        <v>132</v>
      </c>
      <c r="H164" s="130"/>
      <c r="I164" s="131">
        <v>10335</v>
      </c>
      <c r="J164" s="131">
        <v>4256</v>
      </c>
      <c r="K164" s="131">
        <v>0</v>
      </c>
      <c r="L164" s="131">
        <v>937.65</v>
      </c>
      <c r="M164" s="131">
        <v>15528.65</v>
      </c>
      <c r="N164" s="130"/>
      <c r="O164" s="132">
        <v>10</v>
      </c>
      <c r="P164" s="133">
        <v>145910</v>
      </c>
      <c r="Q164" s="133">
        <v>0</v>
      </c>
      <c r="R164" s="133">
        <v>0</v>
      </c>
      <c r="S164" s="133">
        <v>9377</v>
      </c>
      <c r="T164" s="134">
        <v>155287</v>
      </c>
      <c r="U164" s="135"/>
      <c r="V164" s="136">
        <v>0</v>
      </c>
      <c r="W164" s="136">
        <v>0</v>
      </c>
      <c r="X164" s="133">
        <v>0.09</v>
      </c>
      <c r="Y164" s="133">
        <v>3.2467778480518197E-2</v>
      </c>
      <c r="Z164" s="134">
        <v>0</v>
      </c>
      <c r="AA164" s="137"/>
      <c r="AB164" s="136">
        <v>0</v>
      </c>
      <c r="AC164" s="136">
        <v>0</v>
      </c>
      <c r="AD164" s="133">
        <v>0</v>
      </c>
      <c r="AE164" s="133">
        <v>0</v>
      </c>
      <c r="AF164" s="134">
        <v>0</v>
      </c>
    </row>
    <row r="165" spans="1:32" x14ac:dyDescent="0.2">
      <c r="A165" s="138">
        <v>430</v>
      </c>
      <c r="B165" s="139">
        <v>430170101</v>
      </c>
      <c r="C165" s="140" t="s">
        <v>504</v>
      </c>
      <c r="D165" s="141">
        <v>170</v>
      </c>
      <c r="E165" s="140" t="s">
        <v>202</v>
      </c>
      <c r="F165" s="141">
        <v>101</v>
      </c>
      <c r="G165" s="142" t="s">
        <v>133</v>
      </c>
      <c r="H165" s="130"/>
      <c r="I165" s="131">
        <v>11049</v>
      </c>
      <c r="J165" s="131">
        <v>2847</v>
      </c>
      <c r="K165" s="131">
        <v>0</v>
      </c>
      <c r="L165" s="131">
        <v>937.65</v>
      </c>
      <c r="M165" s="131">
        <v>14833.65</v>
      </c>
      <c r="N165" s="130"/>
      <c r="O165" s="132">
        <v>2</v>
      </c>
      <c r="P165" s="133">
        <v>27792</v>
      </c>
      <c r="Q165" s="133">
        <v>0</v>
      </c>
      <c r="R165" s="133">
        <v>0</v>
      </c>
      <c r="S165" s="133">
        <v>1876</v>
      </c>
      <c r="T165" s="134">
        <v>29668</v>
      </c>
      <c r="U165" s="135"/>
      <c r="V165" s="136">
        <v>0</v>
      </c>
      <c r="W165" s="136">
        <v>0</v>
      </c>
      <c r="X165" s="133">
        <v>0.09</v>
      </c>
      <c r="Y165" s="133">
        <v>6.038205087884059E-2</v>
      </c>
      <c r="Z165" s="134">
        <v>0</v>
      </c>
      <c r="AA165" s="137"/>
      <c r="AB165" s="136">
        <v>0</v>
      </c>
      <c r="AC165" s="136">
        <v>0</v>
      </c>
      <c r="AD165" s="133">
        <v>0</v>
      </c>
      <c r="AE165" s="133">
        <v>0</v>
      </c>
      <c r="AF165" s="134">
        <v>0</v>
      </c>
    </row>
    <row r="166" spans="1:32" x14ac:dyDescent="0.2">
      <c r="A166" s="138">
        <v>430</v>
      </c>
      <c r="B166" s="139">
        <v>430170110</v>
      </c>
      <c r="C166" s="140" t="s">
        <v>504</v>
      </c>
      <c r="D166" s="141">
        <v>170</v>
      </c>
      <c r="E166" s="140" t="s">
        <v>202</v>
      </c>
      <c r="F166" s="141">
        <v>110</v>
      </c>
      <c r="G166" s="142" t="s">
        <v>142</v>
      </c>
      <c r="H166" s="130"/>
      <c r="I166" s="131">
        <v>10901</v>
      </c>
      <c r="J166" s="131">
        <v>2337</v>
      </c>
      <c r="K166" s="131">
        <v>0</v>
      </c>
      <c r="L166" s="131">
        <v>937.65</v>
      </c>
      <c r="M166" s="131">
        <v>14175.65</v>
      </c>
      <c r="N166" s="130"/>
      <c r="O166" s="132">
        <v>21</v>
      </c>
      <c r="P166" s="133">
        <v>277998</v>
      </c>
      <c r="Q166" s="133">
        <v>0</v>
      </c>
      <c r="R166" s="133">
        <v>0</v>
      </c>
      <c r="S166" s="133">
        <v>19691</v>
      </c>
      <c r="T166" s="134">
        <v>297689</v>
      </c>
      <c r="U166" s="135"/>
      <c r="V166" s="136">
        <v>0</v>
      </c>
      <c r="W166" s="136">
        <v>0</v>
      </c>
      <c r="X166" s="133">
        <v>0.09</v>
      </c>
      <c r="Y166" s="133">
        <v>7.7911676579532586E-3</v>
      </c>
      <c r="Z166" s="134">
        <v>0</v>
      </c>
      <c r="AA166" s="137"/>
      <c r="AB166" s="136">
        <v>0</v>
      </c>
      <c r="AC166" s="136">
        <v>0</v>
      </c>
      <c r="AD166" s="133">
        <v>0</v>
      </c>
      <c r="AE166" s="133">
        <v>0</v>
      </c>
      <c r="AF166" s="134">
        <v>0</v>
      </c>
    </row>
    <row r="167" spans="1:32" x14ac:dyDescent="0.2">
      <c r="A167" s="138">
        <v>430</v>
      </c>
      <c r="B167" s="139">
        <v>430170136</v>
      </c>
      <c r="C167" s="140" t="s">
        <v>504</v>
      </c>
      <c r="D167" s="141">
        <v>170</v>
      </c>
      <c r="E167" s="140" t="s">
        <v>202</v>
      </c>
      <c r="F167" s="141">
        <v>136</v>
      </c>
      <c r="G167" s="142" t="s">
        <v>168</v>
      </c>
      <c r="H167" s="130"/>
      <c r="I167" s="131">
        <v>11367</v>
      </c>
      <c r="J167" s="131">
        <v>3612</v>
      </c>
      <c r="K167" s="131">
        <v>0</v>
      </c>
      <c r="L167" s="131">
        <v>937.65</v>
      </c>
      <c r="M167" s="131">
        <v>15916.65</v>
      </c>
      <c r="N167" s="130"/>
      <c r="O167" s="132">
        <v>4</v>
      </c>
      <c r="P167" s="133">
        <v>59916</v>
      </c>
      <c r="Q167" s="133">
        <v>0</v>
      </c>
      <c r="R167" s="133">
        <v>0</v>
      </c>
      <c r="S167" s="133">
        <v>3752</v>
      </c>
      <c r="T167" s="134">
        <v>63668</v>
      </c>
      <c r="U167" s="135"/>
      <c r="V167" s="136">
        <v>0</v>
      </c>
      <c r="W167" s="136">
        <v>0</v>
      </c>
      <c r="X167" s="133">
        <v>0.09</v>
      </c>
      <c r="Y167" s="133">
        <v>7.9591048286734578E-3</v>
      </c>
      <c r="Z167" s="134">
        <v>0</v>
      </c>
      <c r="AA167" s="137"/>
      <c r="AB167" s="136">
        <v>0</v>
      </c>
      <c r="AC167" s="136">
        <v>0</v>
      </c>
      <c r="AD167" s="133">
        <v>0</v>
      </c>
      <c r="AE167" s="133">
        <v>0</v>
      </c>
      <c r="AF167" s="134">
        <v>0</v>
      </c>
    </row>
    <row r="168" spans="1:32" x14ac:dyDescent="0.2">
      <c r="A168" s="138">
        <v>430</v>
      </c>
      <c r="B168" s="139">
        <v>430170139</v>
      </c>
      <c r="C168" s="140" t="s">
        <v>504</v>
      </c>
      <c r="D168" s="141">
        <v>170</v>
      </c>
      <c r="E168" s="140" t="s">
        <v>202</v>
      </c>
      <c r="F168" s="141">
        <v>139</v>
      </c>
      <c r="G168" s="142" t="s">
        <v>171</v>
      </c>
      <c r="H168" s="130"/>
      <c r="I168" s="131">
        <v>10430</v>
      </c>
      <c r="J168" s="131">
        <v>3457</v>
      </c>
      <c r="K168" s="131">
        <v>0</v>
      </c>
      <c r="L168" s="131">
        <v>937.65</v>
      </c>
      <c r="M168" s="131">
        <v>14824.65</v>
      </c>
      <c r="N168" s="130"/>
      <c r="O168" s="132">
        <v>7</v>
      </c>
      <c r="P168" s="133">
        <v>97209</v>
      </c>
      <c r="Q168" s="133">
        <v>0</v>
      </c>
      <c r="R168" s="133">
        <v>0</v>
      </c>
      <c r="S168" s="133">
        <v>6564</v>
      </c>
      <c r="T168" s="134">
        <v>103773</v>
      </c>
      <c r="U168" s="135"/>
      <c r="V168" s="136">
        <v>0</v>
      </c>
      <c r="W168" s="136">
        <v>0</v>
      </c>
      <c r="X168" s="133">
        <v>0.09</v>
      </c>
      <c r="Y168" s="133">
        <v>2.8827270384287123E-3</v>
      </c>
      <c r="Z168" s="134">
        <v>0</v>
      </c>
      <c r="AA168" s="137"/>
      <c r="AB168" s="136">
        <v>0</v>
      </c>
      <c r="AC168" s="136">
        <v>0</v>
      </c>
      <c r="AD168" s="133">
        <v>0</v>
      </c>
      <c r="AE168" s="133">
        <v>0</v>
      </c>
      <c r="AF168" s="134">
        <v>0</v>
      </c>
    </row>
    <row r="169" spans="1:32" x14ac:dyDescent="0.2">
      <c r="A169" s="138">
        <v>430</v>
      </c>
      <c r="B169" s="139">
        <v>430170141</v>
      </c>
      <c r="C169" s="140" t="s">
        <v>504</v>
      </c>
      <c r="D169" s="141">
        <v>170</v>
      </c>
      <c r="E169" s="140" t="s">
        <v>202</v>
      </c>
      <c r="F169" s="141">
        <v>141</v>
      </c>
      <c r="G169" s="142" t="s">
        <v>173</v>
      </c>
      <c r="H169" s="130"/>
      <c r="I169" s="131">
        <v>10609</v>
      </c>
      <c r="J169" s="131">
        <v>5118</v>
      </c>
      <c r="K169" s="131">
        <v>0</v>
      </c>
      <c r="L169" s="131">
        <v>937.65</v>
      </c>
      <c r="M169" s="131">
        <v>16664.650000000001</v>
      </c>
      <c r="N169" s="130"/>
      <c r="O169" s="132">
        <v>174</v>
      </c>
      <c r="P169" s="133">
        <v>2736498</v>
      </c>
      <c r="Q169" s="133">
        <v>0</v>
      </c>
      <c r="R169" s="133">
        <v>0</v>
      </c>
      <c r="S169" s="133">
        <v>163150</v>
      </c>
      <c r="T169" s="134">
        <v>2899648</v>
      </c>
      <c r="U169" s="135"/>
      <c r="V169" s="136">
        <v>0</v>
      </c>
      <c r="W169" s="136">
        <v>0</v>
      </c>
      <c r="X169" s="133">
        <v>0.09</v>
      </c>
      <c r="Y169" s="133">
        <v>6.1317289449336919E-2</v>
      </c>
      <c r="Z169" s="134">
        <v>0</v>
      </c>
      <c r="AA169" s="137"/>
      <c r="AB169" s="136">
        <v>0</v>
      </c>
      <c r="AC169" s="136">
        <v>0</v>
      </c>
      <c r="AD169" s="133">
        <v>0</v>
      </c>
      <c r="AE169" s="133">
        <v>0</v>
      </c>
      <c r="AF169" s="134">
        <v>0</v>
      </c>
    </row>
    <row r="170" spans="1:32" x14ac:dyDescent="0.2">
      <c r="A170" s="138">
        <v>430</v>
      </c>
      <c r="B170" s="139">
        <v>430170153</v>
      </c>
      <c r="C170" s="140" t="s">
        <v>504</v>
      </c>
      <c r="D170" s="141">
        <v>170</v>
      </c>
      <c r="E170" s="140" t="s">
        <v>202</v>
      </c>
      <c r="F170" s="141">
        <v>153</v>
      </c>
      <c r="G170" s="142" t="s">
        <v>185</v>
      </c>
      <c r="H170" s="130"/>
      <c r="I170" s="131">
        <v>11049</v>
      </c>
      <c r="J170" s="131">
        <v>85</v>
      </c>
      <c r="K170" s="131">
        <v>0</v>
      </c>
      <c r="L170" s="131">
        <v>937.65</v>
      </c>
      <c r="M170" s="131">
        <v>12071.65</v>
      </c>
      <c r="N170" s="130"/>
      <c r="O170" s="132">
        <v>1</v>
      </c>
      <c r="P170" s="133">
        <v>11134</v>
      </c>
      <c r="Q170" s="133">
        <v>0</v>
      </c>
      <c r="R170" s="133">
        <v>0</v>
      </c>
      <c r="S170" s="133">
        <v>938</v>
      </c>
      <c r="T170" s="134">
        <v>12072</v>
      </c>
      <c r="U170" s="135"/>
      <c r="V170" s="136">
        <v>0</v>
      </c>
      <c r="W170" s="136">
        <v>0</v>
      </c>
      <c r="X170" s="133">
        <v>0.09</v>
      </c>
      <c r="Y170" s="133">
        <v>1.3150564920135588E-2</v>
      </c>
      <c r="Z170" s="134">
        <v>0</v>
      </c>
      <c r="AA170" s="137"/>
      <c r="AB170" s="136">
        <v>0</v>
      </c>
      <c r="AC170" s="136">
        <v>0</v>
      </c>
      <c r="AD170" s="133">
        <v>0</v>
      </c>
      <c r="AE170" s="133">
        <v>0</v>
      </c>
      <c r="AF170" s="134">
        <v>0</v>
      </c>
    </row>
    <row r="171" spans="1:32" x14ac:dyDescent="0.2">
      <c r="A171" s="138">
        <v>430</v>
      </c>
      <c r="B171" s="139">
        <v>430170158</v>
      </c>
      <c r="C171" s="140" t="s">
        <v>504</v>
      </c>
      <c r="D171" s="141">
        <v>170</v>
      </c>
      <c r="E171" s="140" t="s">
        <v>202</v>
      </c>
      <c r="F171" s="141">
        <v>158</v>
      </c>
      <c r="G171" s="142" t="s">
        <v>190</v>
      </c>
      <c r="H171" s="130"/>
      <c r="I171" s="131">
        <v>11049</v>
      </c>
      <c r="J171" s="131">
        <v>5609</v>
      </c>
      <c r="K171" s="131">
        <v>0</v>
      </c>
      <c r="L171" s="131">
        <v>937.65</v>
      </c>
      <c r="M171" s="131">
        <v>17595.650000000001</v>
      </c>
      <c r="N171" s="130"/>
      <c r="O171" s="132">
        <v>2</v>
      </c>
      <c r="P171" s="133">
        <v>33316</v>
      </c>
      <c r="Q171" s="133">
        <v>0</v>
      </c>
      <c r="R171" s="133">
        <v>0</v>
      </c>
      <c r="S171" s="133">
        <v>1876</v>
      </c>
      <c r="T171" s="134">
        <v>35192</v>
      </c>
      <c r="U171" s="135"/>
      <c r="V171" s="136">
        <v>0</v>
      </c>
      <c r="W171" s="136">
        <v>0</v>
      </c>
      <c r="X171" s="133">
        <v>0.09</v>
      </c>
      <c r="Y171" s="133">
        <v>2.8475624855618432E-2</v>
      </c>
      <c r="Z171" s="134">
        <v>0</v>
      </c>
      <c r="AA171" s="137"/>
      <c r="AB171" s="136">
        <v>0</v>
      </c>
      <c r="AC171" s="136">
        <v>0</v>
      </c>
      <c r="AD171" s="133">
        <v>0</v>
      </c>
      <c r="AE171" s="133">
        <v>0</v>
      </c>
      <c r="AF171" s="134">
        <v>0</v>
      </c>
    </row>
    <row r="172" spans="1:32" x14ac:dyDescent="0.2">
      <c r="A172" s="138">
        <v>430</v>
      </c>
      <c r="B172" s="139">
        <v>430170170</v>
      </c>
      <c r="C172" s="140" t="s">
        <v>504</v>
      </c>
      <c r="D172" s="141">
        <v>170</v>
      </c>
      <c r="E172" s="140" t="s">
        <v>202</v>
      </c>
      <c r="F172" s="141">
        <v>170</v>
      </c>
      <c r="G172" s="142" t="s">
        <v>202</v>
      </c>
      <c r="H172" s="130"/>
      <c r="I172" s="131">
        <v>11029</v>
      </c>
      <c r="J172" s="131">
        <v>3523</v>
      </c>
      <c r="K172" s="131">
        <v>0</v>
      </c>
      <c r="L172" s="131">
        <v>937.65</v>
      </c>
      <c r="M172" s="131">
        <v>15489.65</v>
      </c>
      <c r="N172" s="130"/>
      <c r="O172" s="132">
        <v>485</v>
      </c>
      <c r="P172" s="133">
        <v>7057720</v>
      </c>
      <c r="Q172" s="133">
        <v>0</v>
      </c>
      <c r="R172" s="133">
        <v>0</v>
      </c>
      <c r="S172" s="133">
        <v>454762</v>
      </c>
      <c r="T172" s="134">
        <v>7512482</v>
      </c>
      <c r="U172" s="135"/>
      <c r="V172" s="136">
        <v>0</v>
      </c>
      <c r="W172" s="136">
        <v>0</v>
      </c>
      <c r="X172" s="133">
        <v>0.09</v>
      </c>
      <c r="Y172" s="133">
        <v>7.9993405750089966E-2</v>
      </c>
      <c r="Z172" s="134">
        <v>0</v>
      </c>
      <c r="AA172" s="137"/>
      <c r="AB172" s="136">
        <v>0</v>
      </c>
      <c r="AC172" s="136">
        <v>0</v>
      </c>
      <c r="AD172" s="133">
        <v>0</v>
      </c>
      <c r="AE172" s="133">
        <v>0</v>
      </c>
      <c r="AF172" s="134">
        <v>0</v>
      </c>
    </row>
    <row r="173" spans="1:32" x14ac:dyDescent="0.2">
      <c r="A173" s="138">
        <v>430</v>
      </c>
      <c r="B173" s="139">
        <v>430170174</v>
      </c>
      <c r="C173" s="140" t="s">
        <v>504</v>
      </c>
      <c r="D173" s="141">
        <v>170</v>
      </c>
      <c r="E173" s="140" t="s">
        <v>202</v>
      </c>
      <c r="F173" s="141">
        <v>174</v>
      </c>
      <c r="G173" s="142" t="s">
        <v>206</v>
      </c>
      <c r="H173" s="130"/>
      <c r="I173" s="131">
        <v>10257</v>
      </c>
      <c r="J173" s="131">
        <v>5309</v>
      </c>
      <c r="K173" s="131">
        <v>0</v>
      </c>
      <c r="L173" s="131">
        <v>937.65</v>
      </c>
      <c r="M173" s="131">
        <v>16503.650000000001</v>
      </c>
      <c r="N173" s="130"/>
      <c r="O173" s="132">
        <v>70</v>
      </c>
      <c r="P173" s="133">
        <v>1089620</v>
      </c>
      <c r="Q173" s="133">
        <v>0</v>
      </c>
      <c r="R173" s="133">
        <v>0</v>
      </c>
      <c r="S173" s="133">
        <v>65636</v>
      </c>
      <c r="T173" s="134">
        <v>1155256</v>
      </c>
      <c r="U173" s="135"/>
      <c r="V173" s="136">
        <v>0</v>
      </c>
      <c r="W173" s="136">
        <v>0</v>
      </c>
      <c r="X173" s="133">
        <v>0.18</v>
      </c>
      <c r="Y173" s="133">
        <v>5.0113425311394628E-2</v>
      </c>
      <c r="Z173" s="134">
        <v>0</v>
      </c>
      <c r="AA173" s="137"/>
      <c r="AB173" s="136">
        <v>0</v>
      </c>
      <c r="AC173" s="136">
        <v>0</v>
      </c>
      <c r="AD173" s="133">
        <v>0</v>
      </c>
      <c r="AE173" s="133">
        <v>0</v>
      </c>
      <c r="AF173" s="134">
        <v>0</v>
      </c>
    </row>
    <row r="174" spans="1:32" x14ac:dyDescent="0.2">
      <c r="A174" s="138">
        <v>430</v>
      </c>
      <c r="B174" s="139">
        <v>430170198</v>
      </c>
      <c r="C174" s="140" t="s">
        <v>504</v>
      </c>
      <c r="D174" s="141">
        <v>170</v>
      </c>
      <c r="E174" s="140" t="s">
        <v>202</v>
      </c>
      <c r="F174" s="141">
        <v>198</v>
      </c>
      <c r="G174" s="142" t="s">
        <v>230</v>
      </c>
      <c r="H174" s="130"/>
      <c r="I174" s="131">
        <v>10121</v>
      </c>
      <c r="J174" s="131">
        <v>3740</v>
      </c>
      <c r="K174" s="131">
        <v>0</v>
      </c>
      <c r="L174" s="131">
        <v>937.65</v>
      </c>
      <c r="M174" s="131">
        <v>14798.65</v>
      </c>
      <c r="N174" s="130"/>
      <c r="O174" s="132">
        <v>3</v>
      </c>
      <c r="P174" s="133">
        <v>41583</v>
      </c>
      <c r="Q174" s="133">
        <v>0</v>
      </c>
      <c r="R174" s="133">
        <v>0</v>
      </c>
      <c r="S174" s="133">
        <v>2814</v>
      </c>
      <c r="T174" s="134">
        <v>44397</v>
      </c>
      <c r="U174" s="135"/>
      <c r="V174" s="136">
        <v>0</v>
      </c>
      <c r="W174" s="136">
        <v>0</v>
      </c>
      <c r="X174" s="133">
        <v>0.09</v>
      </c>
      <c r="Y174" s="133">
        <v>2.9115653334982981E-3</v>
      </c>
      <c r="Z174" s="134">
        <v>0</v>
      </c>
      <c r="AA174" s="137"/>
      <c r="AB174" s="136">
        <v>0</v>
      </c>
      <c r="AC174" s="136">
        <v>0</v>
      </c>
      <c r="AD174" s="133">
        <v>0</v>
      </c>
      <c r="AE174" s="133">
        <v>0</v>
      </c>
      <c r="AF174" s="134">
        <v>0</v>
      </c>
    </row>
    <row r="175" spans="1:32" x14ac:dyDescent="0.2">
      <c r="A175" s="138">
        <v>430</v>
      </c>
      <c r="B175" s="139">
        <v>430170213</v>
      </c>
      <c r="C175" s="140" t="s">
        <v>504</v>
      </c>
      <c r="D175" s="141">
        <v>170</v>
      </c>
      <c r="E175" s="140" t="s">
        <v>202</v>
      </c>
      <c r="F175" s="141">
        <v>213</v>
      </c>
      <c r="G175" s="142" t="s">
        <v>245</v>
      </c>
      <c r="H175" s="130"/>
      <c r="I175" s="131">
        <v>9192</v>
      </c>
      <c r="J175" s="131">
        <v>7868</v>
      </c>
      <c r="K175" s="131">
        <v>0</v>
      </c>
      <c r="L175" s="131">
        <v>937.65</v>
      </c>
      <c r="M175" s="131">
        <v>17997.650000000001</v>
      </c>
      <c r="N175" s="130"/>
      <c r="O175" s="132">
        <v>2</v>
      </c>
      <c r="P175" s="133">
        <v>34120</v>
      </c>
      <c r="Q175" s="133">
        <v>0</v>
      </c>
      <c r="R175" s="133">
        <v>0</v>
      </c>
      <c r="S175" s="133">
        <v>1876</v>
      </c>
      <c r="T175" s="134">
        <v>35996</v>
      </c>
      <c r="U175" s="135"/>
      <c r="V175" s="136">
        <v>0</v>
      </c>
      <c r="W175" s="136">
        <v>0</v>
      </c>
      <c r="X175" s="133">
        <v>0.09</v>
      </c>
      <c r="Y175" s="133">
        <v>1.9654639574467983E-3</v>
      </c>
      <c r="Z175" s="134">
        <v>0</v>
      </c>
      <c r="AA175" s="137"/>
      <c r="AB175" s="136">
        <v>0</v>
      </c>
      <c r="AC175" s="136">
        <v>0</v>
      </c>
      <c r="AD175" s="133">
        <v>0</v>
      </c>
      <c r="AE175" s="133">
        <v>0</v>
      </c>
      <c r="AF175" s="134">
        <v>0</v>
      </c>
    </row>
    <row r="176" spans="1:32" x14ac:dyDescent="0.2">
      <c r="A176" s="138">
        <v>430</v>
      </c>
      <c r="B176" s="139">
        <v>430170266</v>
      </c>
      <c r="C176" s="140" t="s">
        <v>504</v>
      </c>
      <c r="D176" s="141">
        <v>170</v>
      </c>
      <c r="E176" s="140" t="s">
        <v>202</v>
      </c>
      <c r="F176" s="141">
        <v>266</v>
      </c>
      <c r="G176" s="142" t="s">
        <v>298</v>
      </c>
      <c r="H176" s="130"/>
      <c r="I176" s="131">
        <v>10807.975135615279</v>
      </c>
      <c r="J176" s="131">
        <v>4978</v>
      </c>
      <c r="K176" s="131">
        <v>0</v>
      </c>
      <c r="L176" s="131">
        <v>937.65</v>
      </c>
      <c r="M176" s="131">
        <v>16723.625135615279</v>
      </c>
      <c r="N176" s="130"/>
      <c r="O176" s="132">
        <v>1</v>
      </c>
      <c r="P176" s="133">
        <v>15786</v>
      </c>
      <c r="Q176" s="133">
        <v>0</v>
      </c>
      <c r="R176" s="133">
        <v>0</v>
      </c>
      <c r="S176" s="133">
        <v>938</v>
      </c>
      <c r="T176" s="134">
        <v>16724</v>
      </c>
      <c r="U176" s="135"/>
      <c r="V176" s="136">
        <v>0</v>
      </c>
      <c r="W176" s="136">
        <v>0</v>
      </c>
      <c r="X176" s="133">
        <v>0.09</v>
      </c>
      <c r="Y176" s="133">
        <v>1.8408671306282926E-3</v>
      </c>
      <c r="Z176" s="134">
        <v>0</v>
      </c>
      <c r="AA176" s="137"/>
      <c r="AB176" s="136">
        <v>0</v>
      </c>
      <c r="AC176" s="136">
        <v>0</v>
      </c>
      <c r="AD176" s="133">
        <v>0</v>
      </c>
      <c r="AE176" s="133">
        <v>0</v>
      </c>
      <c r="AF176" s="134">
        <v>0</v>
      </c>
    </row>
    <row r="177" spans="1:32" x14ac:dyDescent="0.2">
      <c r="A177" s="138">
        <v>430</v>
      </c>
      <c r="B177" s="139">
        <v>430170271</v>
      </c>
      <c r="C177" s="140" t="s">
        <v>504</v>
      </c>
      <c r="D177" s="141">
        <v>170</v>
      </c>
      <c r="E177" s="140" t="s">
        <v>202</v>
      </c>
      <c r="F177" s="141">
        <v>271</v>
      </c>
      <c r="G177" s="142" t="s">
        <v>303</v>
      </c>
      <c r="H177" s="130"/>
      <c r="I177" s="131">
        <v>10607</v>
      </c>
      <c r="J177" s="131">
        <v>2885</v>
      </c>
      <c r="K177" s="131">
        <v>0</v>
      </c>
      <c r="L177" s="131">
        <v>937.65</v>
      </c>
      <c r="M177" s="131">
        <v>14429.65</v>
      </c>
      <c r="N177" s="130"/>
      <c r="O177" s="132">
        <v>24</v>
      </c>
      <c r="P177" s="133">
        <v>323808</v>
      </c>
      <c r="Q177" s="133">
        <v>0</v>
      </c>
      <c r="R177" s="133">
        <v>0</v>
      </c>
      <c r="S177" s="133">
        <v>22504</v>
      </c>
      <c r="T177" s="134">
        <v>346312</v>
      </c>
      <c r="U177" s="135"/>
      <c r="V177" s="136">
        <v>0</v>
      </c>
      <c r="W177" s="136">
        <v>0</v>
      </c>
      <c r="X177" s="133">
        <v>0.09</v>
      </c>
      <c r="Y177" s="133">
        <v>5.5092324709470038E-3</v>
      </c>
      <c r="Z177" s="134">
        <v>0</v>
      </c>
      <c r="AA177" s="137"/>
      <c r="AB177" s="136">
        <v>0</v>
      </c>
      <c r="AC177" s="136">
        <v>0</v>
      </c>
      <c r="AD177" s="133">
        <v>0</v>
      </c>
      <c r="AE177" s="133">
        <v>0</v>
      </c>
      <c r="AF177" s="134">
        <v>0</v>
      </c>
    </row>
    <row r="178" spans="1:32" x14ac:dyDescent="0.2">
      <c r="A178" s="138">
        <v>430</v>
      </c>
      <c r="B178" s="139">
        <v>430170276</v>
      </c>
      <c r="C178" s="140" t="s">
        <v>504</v>
      </c>
      <c r="D178" s="141">
        <v>170</v>
      </c>
      <c r="E178" s="140" t="s">
        <v>202</v>
      </c>
      <c r="F178" s="141">
        <v>276</v>
      </c>
      <c r="G178" s="142" t="s">
        <v>308</v>
      </c>
      <c r="H178" s="130"/>
      <c r="I178" s="131">
        <v>9192</v>
      </c>
      <c r="J178" s="131">
        <v>9493</v>
      </c>
      <c r="K178" s="131">
        <v>0</v>
      </c>
      <c r="L178" s="131">
        <v>937.65</v>
      </c>
      <c r="M178" s="131">
        <v>19622.650000000001</v>
      </c>
      <c r="N178" s="130"/>
      <c r="O178" s="132">
        <v>1</v>
      </c>
      <c r="P178" s="133">
        <v>18685</v>
      </c>
      <c r="Q178" s="133">
        <v>0</v>
      </c>
      <c r="R178" s="133">
        <v>0</v>
      </c>
      <c r="S178" s="133">
        <v>938</v>
      </c>
      <c r="T178" s="134">
        <v>19623</v>
      </c>
      <c r="U178" s="135"/>
      <c r="V178" s="136">
        <v>0</v>
      </c>
      <c r="W178" s="136">
        <v>0</v>
      </c>
      <c r="X178" s="133">
        <v>0.09</v>
      </c>
      <c r="Y178" s="133">
        <v>7.469805594857822E-4</v>
      </c>
      <c r="Z178" s="134">
        <v>0</v>
      </c>
      <c r="AA178" s="137"/>
      <c r="AB178" s="136">
        <v>0</v>
      </c>
      <c r="AC178" s="136">
        <v>0</v>
      </c>
      <c r="AD178" s="133">
        <v>0</v>
      </c>
      <c r="AE178" s="133">
        <v>0</v>
      </c>
      <c r="AF178" s="134">
        <v>0</v>
      </c>
    </row>
    <row r="179" spans="1:32" x14ac:dyDescent="0.2">
      <c r="A179" s="138">
        <v>430</v>
      </c>
      <c r="B179" s="139">
        <v>430170288</v>
      </c>
      <c r="C179" s="140" t="s">
        <v>504</v>
      </c>
      <c r="D179" s="141">
        <v>170</v>
      </c>
      <c r="E179" s="140" t="s">
        <v>202</v>
      </c>
      <c r="F179" s="141">
        <v>288</v>
      </c>
      <c r="G179" s="142" t="s">
        <v>320</v>
      </c>
      <c r="H179" s="130"/>
      <c r="I179" s="131">
        <v>9192</v>
      </c>
      <c r="J179" s="131">
        <v>6234</v>
      </c>
      <c r="K179" s="131">
        <v>0</v>
      </c>
      <c r="L179" s="131">
        <v>937.65</v>
      </c>
      <c r="M179" s="131">
        <v>16363.65</v>
      </c>
      <c r="N179" s="130"/>
      <c r="O179" s="132">
        <v>1</v>
      </c>
      <c r="P179" s="133">
        <v>15426</v>
      </c>
      <c r="Q179" s="133">
        <v>0</v>
      </c>
      <c r="R179" s="133">
        <v>0</v>
      </c>
      <c r="S179" s="133">
        <v>938</v>
      </c>
      <c r="T179" s="134">
        <v>16364</v>
      </c>
      <c r="U179" s="135"/>
      <c r="V179" s="136">
        <v>0</v>
      </c>
      <c r="W179" s="136">
        <v>0</v>
      </c>
      <c r="X179" s="133">
        <v>0.09</v>
      </c>
      <c r="Y179" s="133">
        <v>2.0098166385241409E-3</v>
      </c>
      <c r="Z179" s="134">
        <v>0</v>
      </c>
      <c r="AA179" s="137"/>
      <c r="AB179" s="136">
        <v>0</v>
      </c>
      <c r="AC179" s="136">
        <v>0</v>
      </c>
      <c r="AD179" s="133">
        <v>0</v>
      </c>
      <c r="AE179" s="133">
        <v>0</v>
      </c>
      <c r="AF179" s="134">
        <v>0</v>
      </c>
    </row>
    <row r="180" spans="1:32" x14ac:dyDescent="0.2">
      <c r="A180" s="138">
        <v>430</v>
      </c>
      <c r="B180" s="139">
        <v>430170321</v>
      </c>
      <c r="C180" s="140" t="s">
        <v>504</v>
      </c>
      <c r="D180" s="141">
        <v>170</v>
      </c>
      <c r="E180" s="140" t="s">
        <v>202</v>
      </c>
      <c r="F180" s="141">
        <v>321</v>
      </c>
      <c r="G180" s="142" t="s">
        <v>353</v>
      </c>
      <c r="H180" s="130"/>
      <c r="I180" s="131">
        <v>11592</v>
      </c>
      <c r="J180" s="131">
        <v>6172</v>
      </c>
      <c r="K180" s="131">
        <v>0</v>
      </c>
      <c r="L180" s="131">
        <v>937.65</v>
      </c>
      <c r="M180" s="131">
        <v>18701.650000000001</v>
      </c>
      <c r="N180" s="130"/>
      <c r="O180" s="132">
        <v>8</v>
      </c>
      <c r="P180" s="133">
        <v>142112</v>
      </c>
      <c r="Q180" s="133">
        <v>0</v>
      </c>
      <c r="R180" s="133">
        <v>0</v>
      </c>
      <c r="S180" s="133">
        <v>7502</v>
      </c>
      <c r="T180" s="134">
        <v>149614</v>
      </c>
      <c r="U180" s="135"/>
      <c r="V180" s="136">
        <v>0</v>
      </c>
      <c r="W180" s="136">
        <v>0</v>
      </c>
      <c r="X180" s="133">
        <v>0.09</v>
      </c>
      <c r="Y180" s="133">
        <v>2.2943956657620447E-3</v>
      </c>
      <c r="Z180" s="134">
        <v>0</v>
      </c>
      <c r="AA180" s="137"/>
      <c r="AB180" s="136">
        <v>0</v>
      </c>
      <c r="AC180" s="136">
        <v>0</v>
      </c>
      <c r="AD180" s="133">
        <v>0</v>
      </c>
      <c r="AE180" s="133">
        <v>0</v>
      </c>
      <c r="AF180" s="134">
        <v>0</v>
      </c>
    </row>
    <row r="181" spans="1:32" x14ac:dyDescent="0.2">
      <c r="A181" s="138">
        <v>430</v>
      </c>
      <c r="B181" s="139">
        <v>430170322</v>
      </c>
      <c r="C181" s="140" t="s">
        <v>504</v>
      </c>
      <c r="D181" s="141">
        <v>170</v>
      </c>
      <c r="E181" s="140" t="s">
        <v>202</v>
      </c>
      <c r="F181" s="141">
        <v>322</v>
      </c>
      <c r="G181" s="142" t="s">
        <v>354</v>
      </c>
      <c r="H181" s="130"/>
      <c r="I181" s="131">
        <v>12078</v>
      </c>
      <c r="J181" s="131">
        <v>6158</v>
      </c>
      <c r="K181" s="131">
        <v>0</v>
      </c>
      <c r="L181" s="131">
        <v>937.65</v>
      </c>
      <c r="M181" s="131">
        <v>19173.650000000001</v>
      </c>
      <c r="N181" s="130"/>
      <c r="O181" s="132">
        <v>2</v>
      </c>
      <c r="P181" s="133">
        <v>36472</v>
      </c>
      <c r="Q181" s="133">
        <v>0</v>
      </c>
      <c r="R181" s="133">
        <v>0</v>
      </c>
      <c r="S181" s="133">
        <v>1876</v>
      </c>
      <c r="T181" s="134">
        <v>38348</v>
      </c>
      <c r="U181" s="135"/>
      <c r="V181" s="136">
        <v>0</v>
      </c>
      <c r="W181" s="136">
        <v>0</v>
      </c>
      <c r="X181" s="133">
        <v>0.09</v>
      </c>
      <c r="Y181" s="133">
        <v>8.9322453082160049E-3</v>
      </c>
      <c r="Z181" s="134">
        <v>0</v>
      </c>
      <c r="AA181" s="137"/>
      <c r="AB181" s="136">
        <v>0</v>
      </c>
      <c r="AC181" s="136">
        <v>0</v>
      </c>
      <c r="AD181" s="133">
        <v>0</v>
      </c>
      <c r="AE181" s="133">
        <v>0</v>
      </c>
      <c r="AF181" s="134">
        <v>0</v>
      </c>
    </row>
    <row r="182" spans="1:32" x14ac:dyDescent="0.2">
      <c r="A182" s="138">
        <v>430</v>
      </c>
      <c r="B182" s="139">
        <v>430170348</v>
      </c>
      <c r="C182" s="140" t="s">
        <v>504</v>
      </c>
      <c r="D182" s="141">
        <v>170</v>
      </c>
      <c r="E182" s="140" t="s">
        <v>202</v>
      </c>
      <c r="F182" s="141">
        <v>348</v>
      </c>
      <c r="G182" s="142" t="s">
        <v>380</v>
      </c>
      <c r="H182" s="130"/>
      <c r="I182" s="131">
        <v>12018</v>
      </c>
      <c r="J182" s="131">
        <v>44</v>
      </c>
      <c r="K182" s="131">
        <v>0</v>
      </c>
      <c r="L182" s="131">
        <v>937.65</v>
      </c>
      <c r="M182" s="131">
        <v>12999.65</v>
      </c>
      <c r="N182" s="130"/>
      <c r="O182" s="132">
        <v>12</v>
      </c>
      <c r="P182" s="133">
        <v>144744</v>
      </c>
      <c r="Q182" s="133">
        <v>0</v>
      </c>
      <c r="R182" s="133">
        <v>0</v>
      </c>
      <c r="S182" s="133">
        <v>11252</v>
      </c>
      <c r="T182" s="134">
        <v>155996</v>
      </c>
      <c r="U182" s="135"/>
      <c r="V182" s="136">
        <v>0</v>
      </c>
      <c r="W182" s="136">
        <v>0</v>
      </c>
      <c r="X182" s="133">
        <v>0.18</v>
      </c>
      <c r="Y182" s="133">
        <v>6.5036189404868452E-2</v>
      </c>
      <c r="Z182" s="134">
        <v>0</v>
      </c>
      <c r="AA182" s="137"/>
      <c r="AB182" s="136">
        <v>0</v>
      </c>
      <c r="AC182" s="136">
        <v>0</v>
      </c>
      <c r="AD182" s="133">
        <v>0</v>
      </c>
      <c r="AE182" s="133">
        <v>0</v>
      </c>
      <c r="AF182" s="134">
        <v>0</v>
      </c>
    </row>
    <row r="183" spans="1:32" x14ac:dyDescent="0.2">
      <c r="A183" s="138">
        <v>430</v>
      </c>
      <c r="B183" s="139">
        <v>430170620</v>
      </c>
      <c r="C183" s="140" t="s">
        <v>504</v>
      </c>
      <c r="D183" s="141">
        <v>170</v>
      </c>
      <c r="E183" s="140" t="s">
        <v>202</v>
      </c>
      <c r="F183" s="141">
        <v>620</v>
      </c>
      <c r="G183" s="142" t="s">
        <v>393</v>
      </c>
      <c r="H183" s="130"/>
      <c r="I183" s="131">
        <v>11266</v>
      </c>
      <c r="J183" s="131">
        <v>5955</v>
      </c>
      <c r="K183" s="131">
        <v>0</v>
      </c>
      <c r="L183" s="131">
        <v>937.65</v>
      </c>
      <c r="M183" s="131">
        <v>18158.650000000001</v>
      </c>
      <c r="N183" s="130"/>
      <c r="O183" s="132">
        <v>5</v>
      </c>
      <c r="P183" s="133">
        <v>86105</v>
      </c>
      <c r="Q183" s="133">
        <v>0</v>
      </c>
      <c r="R183" s="133">
        <v>0</v>
      </c>
      <c r="S183" s="133">
        <v>4689</v>
      </c>
      <c r="T183" s="134">
        <v>90794</v>
      </c>
      <c r="U183" s="135"/>
      <c r="V183" s="136">
        <v>0</v>
      </c>
      <c r="W183" s="136">
        <v>0</v>
      </c>
      <c r="X183" s="133">
        <v>0.09</v>
      </c>
      <c r="Y183" s="133">
        <v>7.5964738585152193E-3</v>
      </c>
      <c r="Z183" s="134">
        <v>0</v>
      </c>
      <c r="AA183" s="137"/>
      <c r="AB183" s="136">
        <v>0</v>
      </c>
      <c r="AC183" s="136">
        <v>0</v>
      </c>
      <c r="AD183" s="133">
        <v>0</v>
      </c>
      <c r="AE183" s="133">
        <v>0</v>
      </c>
      <c r="AF183" s="134">
        <v>0</v>
      </c>
    </row>
    <row r="184" spans="1:32" x14ac:dyDescent="0.2">
      <c r="A184" s="138">
        <v>430</v>
      </c>
      <c r="B184" s="139">
        <v>430170695</v>
      </c>
      <c r="C184" s="140" t="s">
        <v>504</v>
      </c>
      <c r="D184" s="141">
        <v>170</v>
      </c>
      <c r="E184" s="140" t="s">
        <v>202</v>
      </c>
      <c r="F184" s="141">
        <v>695</v>
      </c>
      <c r="G184" s="142" t="s">
        <v>415</v>
      </c>
      <c r="H184" s="130"/>
      <c r="I184" s="131">
        <v>11049</v>
      </c>
      <c r="J184" s="131">
        <v>6816</v>
      </c>
      <c r="K184" s="131">
        <v>0</v>
      </c>
      <c r="L184" s="131">
        <v>937.65</v>
      </c>
      <c r="M184" s="131">
        <v>18802.650000000001</v>
      </c>
      <c r="N184" s="130"/>
      <c r="O184" s="132">
        <v>3</v>
      </c>
      <c r="P184" s="133">
        <v>53595</v>
      </c>
      <c r="Q184" s="133">
        <v>0</v>
      </c>
      <c r="R184" s="133">
        <v>0</v>
      </c>
      <c r="S184" s="133">
        <v>2814</v>
      </c>
      <c r="T184" s="134">
        <v>56409</v>
      </c>
      <c r="U184" s="135"/>
      <c r="V184" s="136">
        <v>0</v>
      </c>
      <c r="W184" s="136">
        <v>0</v>
      </c>
      <c r="X184" s="133">
        <v>0.09</v>
      </c>
      <c r="Y184" s="133">
        <v>3.3656026100404731E-3</v>
      </c>
      <c r="Z184" s="134">
        <v>0</v>
      </c>
      <c r="AA184" s="137"/>
      <c r="AB184" s="136">
        <v>0</v>
      </c>
      <c r="AC184" s="136">
        <v>0</v>
      </c>
      <c r="AD184" s="133">
        <v>0</v>
      </c>
      <c r="AE184" s="133">
        <v>0</v>
      </c>
      <c r="AF184" s="134">
        <v>0</v>
      </c>
    </row>
    <row r="185" spans="1:32" x14ac:dyDescent="0.2">
      <c r="A185" s="138">
        <v>430</v>
      </c>
      <c r="B185" s="139">
        <v>430170710</v>
      </c>
      <c r="C185" s="140" t="s">
        <v>504</v>
      </c>
      <c r="D185" s="141">
        <v>170</v>
      </c>
      <c r="E185" s="140" t="s">
        <v>202</v>
      </c>
      <c r="F185" s="141">
        <v>710</v>
      </c>
      <c r="G185" s="142" t="s">
        <v>419</v>
      </c>
      <c r="H185" s="130"/>
      <c r="I185" s="131">
        <v>11049</v>
      </c>
      <c r="J185" s="131">
        <v>4572</v>
      </c>
      <c r="K185" s="131">
        <v>0</v>
      </c>
      <c r="L185" s="131">
        <v>937.65</v>
      </c>
      <c r="M185" s="131">
        <v>16558.650000000001</v>
      </c>
      <c r="N185" s="130"/>
      <c r="O185" s="132">
        <v>5</v>
      </c>
      <c r="P185" s="133">
        <v>78105</v>
      </c>
      <c r="Q185" s="133">
        <v>0</v>
      </c>
      <c r="R185" s="133">
        <v>0</v>
      </c>
      <c r="S185" s="133">
        <v>4688</v>
      </c>
      <c r="T185" s="134">
        <v>82793</v>
      </c>
      <c r="U185" s="135"/>
      <c r="V185" s="136">
        <v>0</v>
      </c>
      <c r="W185" s="136">
        <v>0</v>
      </c>
      <c r="X185" s="133">
        <v>0.09</v>
      </c>
      <c r="Y185" s="133">
        <v>5.5740585063364829E-3</v>
      </c>
      <c r="Z185" s="134">
        <v>0</v>
      </c>
      <c r="AA185" s="137"/>
      <c r="AB185" s="136">
        <v>0</v>
      </c>
      <c r="AC185" s="136">
        <v>0</v>
      </c>
      <c r="AD185" s="133">
        <v>0</v>
      </c>
      <c r="AE185" s="133">
        <v>0</v>
      </c>
      <c r="AF185" s="134">
        <v>0</v>
      </c>
    </row>
    <row r="186" spans="1:32" x14ac:dyDescent="0.2">
      <c r="A186" s="138">
        <v>430</v>
      </c>
      <c r="B186" s="139">
        <v>430170725</v>
      </c>
      <c r="C186" s="140" t="s">
        <v>504</v>
      </c>
      <c r="D186" s="141">
        <v>170</v>
      </c>
      <c r="E186" s="140" t="s">
        <v>202</v>
      </c>
      <c r="F186" s="141">
        <v>725</v>
      </c>
      <c r="G186" s="142" t="s">
        <v>424</v>
      </c>
      <c r="H186" s="130"/>
      <c r="I186" s="131">
        <v>11082</v>
      </c>
      <c r="J186" s="131">
        <v>3546</v>
      </c>
      <c r="K186" s="131">
        <v>0</v>
      </c>
      <c r="L186" s="131">
        <v>937.65</v>
      </c>
      <c r="M186" s="131">
        <v>15565.65</v>
      </c>
      <c r="N186" s="130"/>
      <c r="O186" s="132">
        <v>13</v>
      </c>
      <c r="P186" s="133">
        <v>190164</v>
      </c>
      <c r="Q186" s="133">
        <v>0</v>
      </c>
      <c r="R186" s="133">
        <v>0</v>
      </c>
      <c r="S186" s="133">
        <v>12189</v>
      </c>
      <c r="T186" s="134">
        <v>202353</v>
      </c>
      <c r="U186" s="135"/>
      <c r="V186" s="136">
        <v>0</v>
      </c>
      <c r="W186" s="136">
        <v>0</v>
      </c>
      <c r="X186" s="133">
        <v>0.09</v>
      </c>
      <c r="Y186" s="133">
        <v>1.1029264632364295E-2</v>
      </c>
      <c r="Z186" s="134">
        <v>0</v>
      </c>
      <c r="AA186" s="137"/>
      <c r="AB186" s="136">
        <v>0</v>
      </c>
      <c r="AC186" s="136">
        <v>0</v>
      </c>
      <c r="AD186" s="133">
        <v>0</v>
      </c>
      <c r="AE186" s="133">
        <v>0</v>
      </c>
      <c r="AF186" s="134">
        <v>0</v>
      </c>
    </row>
    <row r="187" spans="1:32" x14ac:dyDescent="0.2">
      <c r="A187" s="138">
        <v>430</v>
      </c>
      <c r="B187" s="139">
        <v>430170730</v>
      </c>
      <c r="C187" s="140" t="s">
        <v>504</v>
      </c>
      <c r="D187" s="141">
        <v>170</v>
      </c>
      <c r="E187" s="140" t="s">
        <v>202</v>
      </c>
      <c r="F187" s="141">
        <v>730</v>
      </c>
      <c r="G187" s="142" t="s">
        <v>426</v>
      </c>
      <c r="H187" s="130"/>
      <c r="I187" s="131">
        <v>12527</v>
      </c>
      <c r="J187" s="131">
        <v>3893</v>
      </c>
      <c r="K187" s="131">
        <v>0</v>
      </c>
      <c r="L187" s="131">
        <v>937.65</v>
      </c>
      <c r="M187" s="131">
        <v>17357.650000000001</v>
      </c>
      <c r="N187" s="130"/>
      <c r="O187" s="132">
        <v>8</v>
      </c>
      <c r="P187" s="133">
        <v>131360</v>
      </c>
      <c r="Q187" s="133">
        <v>0</v>
      </c>
      <c r="R187" s="133">
        <v>0</v>
      </c>
      <c r="S187" s="133">
        <v>7501</v>
      </c>
      <c r="T187" s="134">
        <v>138861</v>
      </c>
      <c r="U187" s="135"/>
      <c r="V187" s="136">
        <v>0</v>
      </c>
      <c r="W187" s="136">
        <v>0</v>
      </c>
      <c r="X187" s="133">
        <v>0.09</v>
      </c>
      <c r="Y187" s="133">
        <v>5.8396207127582225E-3</v>
      </c>
      <c r="Z187" s="134">
        <v>0</v>
      </c>
      <c r="AA187" s="137"/>
      <c r="AB187" s="136">
        <v>0</v>
      </c>
      <c r="AC187" s="136">
        <v>0</v>
      </c>
      <c r="AD187" s="133">
        <v>0</v>
      </c>
      <c r="AE187" s="133">
        <v>0</v>
      </c>
      <c r="AF187" s="134">
        <v>0</v>
      </c>
    </row>
    <row r="188" spans="1:32" x14ac:dyDescent="0.2">
      <c r="A188" s="138">
        <v>430</v>
      </c>
      <c r="B188" s="139">
        <v>430170735</v>
      </c>
      <c r="C188" s="140" t="s">
        <v>504</v>
      </c>
      <c r="D188" s="141">
        <v>170</v>
      </c>
      <c r="E188" s="140" t="s">
        <v>202</v>
      </c>
      <c r="F188" s="141">
        <v>735</v>
      </c>
      <c r="G188" s="142" t="s">
        <v>427</v>
      </c>
      <c r="H188" s="130"/>
      <c r="I188" s="131">
        <v>10121</v>
      </c>
      <c r="J188" s="131">
        <v>3951</v>
      </c>
      <c r="K188" s="131">
        <v>0</v>
      </c>
      <c r="L188" s="131">
        <v>937.65</v>
      </c>
      <c r="M188" s="131">
        <v>15009.65</v>
      </c>
      <c r="N188" s="130"/>
      <c r="O188" s="132">
        <v>3</v>
      </c>
      <c r="P188" s="133">
        <v>42216</v>
      </c>
      <c r="Q188" s="133">
        <v>0</v>
      </c>
      <c r="R188" s="133">
        <v>0</v>
      </c>
      <c r="S188" s="133">
        <v>2814</v>
      </c>
      <c r="T188" s="134">
        <v>45030</v>
      </c>
      <c r="U188" s="135"/>
      <c r="V188" s="136">
        <v>0</v>
      </c>
      <c r="W188" s="136">
        <v>0</v>
      </c>
      <c r="X188" s="133">
        <v>0.09</v>
      </c>
      <c r="Y188" s="133">
        <v>1.8415882241461894E-2</v>
      </c>
      <c r="Z188" s="134">
        <v>0</v>
      </c>
      <c r="AA188" s="137"/>
      <c r="AB188" s="136">
        <v>0</v>
      </c>
      <c r="AC188" s="136">
        <v>0</v>
      </c>
      <c r="AD188" s="133">
        <v>0</v>
      </c>
      <c r="AE188" s="133">
        <v>0</v>
      </c>
      <c r="AF188" s="134">
        <v>0</v>
      </c>
    </row>
    <row r="189" spans="1:32" x14ac:dyDescent="0.2">
      <c r="A189" s="138">
        <v>430</v>
      </c>
      <c r="B189" s="139">
        <v>430170775</v>
      </c>
      <c r="C189" s="140" t="s">
        <v>504</v>
      </c>
      <c r="D189" s="141">
        <v>170</v>
      </c>
      <c r="E189" s="140" t="s">
        <v>202</v>
      </c>
      <c r="F189" s="141">
        <v>775</v>
      </c>
      <c r="G189" s="142" t="s">
        <v>441</v>
      </c>
      <c r="H189" s="130"/>
      <c r="I189" s="131">
        <v>9192</v>
      </c>
      <c r="J189" s="131">
        <v>1991</v>
      </c>
      <c r="K189" s="131">
        <v>0</v>
      </c>
      <c r="L189" s="131">
        <v>937.65</v>
      </c>
      <c r="M189" s="131">
        <v>12120.65</v>
      </c>
      <c r="N189" s="130"/>
      <c r="O189" s="132">
        <v>3</v>
      </c>
      <c r="P189" s="133">
        <v>33549</v>
      </c>
      <c r="Q189" s="133">
        <v>0</v>
      </c>
      <c r="R189" s="133">
        <v>0</v>
      </c>
      <c r="S189" s="133">
        <v>2813</v>
      </c>
      <c r="T189" s="134">
        <v>36362</v>
      </c>
      <c r="U189" s="135"/>
      <c r="V189" s="136">
        <v>0</v>
      </c>
      <c r="W189" s="136">
        <v>0</v>
      </c>
      <c r="X189" s="133">
        <v>0.09</v>
      </c>
      <c r="Y189" s="133">
        <v>5.7935451765047975E-3</v>
      </c>
      <c r="Z189" s="134">
        <v>0</v>
      </c>
      <c r="AA189" s="137"/>
      <c r="AB189" s="136">
        <v>0</v>
      </c>
      <c r="AC189" s="136">
        <v>0</v>
      </c>
      <c r="AD189" s="133">
        <v>0</v>
      </c>
      <c r="AE189" s="133">
        <v>0</v>
      </c>
      <c r="AF189" s="134">
        <v>0</v>
      </c>
    </row>
    <row r="190" spans="1:32" x14ac:dyDescent="0.2">
      <c r="A190" s="138">
        <v>431</v>
      </c>
      <c r="B190" s="139">
        <v>431149009</v>
      </c>
      <c r="C190" s="140" t="s">
        <v>505</v>
      </c>
      <c r="D190" s="141">
        <v>149</v>
      </c>
      <c r="E190" s="140" t="s">
        <v>181</v>
      </c>
      <c r="F190" s="141">
        <v>9</v>
      </c>
      <c r="G190" s="142" t="s">
        <v>41</v>
      </c>
      <c r="H190" s="130"/>
      <c r="I190" s="131">
        <v>15498</v>
      </c>
      <c r="J190" s="131">
        <v>9689</v>
      </c>
      <c r="K190" s="131">
        <v>0</v>
      </c>
      <c r="L190" s="131">
        <v>937.65</v>
      </c>
      <c r="M190" s="131">
        <v>26124.65</v>
      </c>
      <c r="N190" s="130"/>
      <c r="O190" s="132">
        <v>1</v>
      </c>
      <c r="P190" s="133">
        <v>25187</v>
      </c>
      <c r="Q190" s="133">
        <v>0</v>
      </c>
      <c r="R190" s="133">
        <v>0</v>
      </c>
      <c r="S190" s="133">
        <v>938</v>
      </c>
      <c r="T190" s="134">
        <v>26125</v>
      </c>
      <c r="U190" s="135"/>
      <c r="V190" s="136">
        <v>0</v>
      </c>
      <c r="W190" s="136">
        <v>0</v>
      </c>
      <c r="X190" s="133">
        <v>0.09</v>
      </c>
      <c r="Y190" s="133">
        <v>1.7331949652766747E-3</v>
      </c>
      <c r="Z190" s="134">
        <v>0</v>
      </c>
      <c r="AA190" s="137"/>
      <c r="AB190" s="136">
        <v>0</v>
      </c>
      <c r="AC190" s="136">
        <v>0</v>
      </c>
      <c r="AD190" s="133">
        <v>0</v>
      </c>
      <c r="AE190" s="133">
        <v>0</v>
      </c>
      <c r="AF190" s="134">
        <v>0</v>
      </c>
    </row>
    <row r="191" spans="1:32" x14ac:dyDescent="0.2">
      <c r="A191" s="138">
        <v>431</v>
      </c>
      <c r="B191" s="139">
        <v>431149128</v>
      </c>
      <c r="C191" s="140" t="s">
        <v>505</v>
      </c>
      <c r="D191" s="141">
        <v>149</v>
      </c>
      <c r="E191" s="140" t="s">
        <v>181</v>
      </c>
      <c r="F191" s="141">
        <v>128</v>
      </c>
      <c r="G191" s="142" t="s">
        <v>160</v>
      </c>
      <c r="H191" s="130"/>
      <c r="I191" s="131">
        <v>11256</v>
      </c>
      <c r="J191" s="131">
        <v>803</v>
      </c>
      <c r="K191" s="131">
        <v>0</v>
      </c>
      <c r="L191" s="131">
        <v>937.65</v>
      </c>
      <c r="M191" s="131">
        <v>12996.65</v>
      </c>
      <c r="N191" s="130"/>
      <c r="O191" s="132">
        <v>10</v>
      </c>
      <c r="P191" s="133">
        <v>120590</v>
      </c>
      <c r="Q191" s="133">
        <v>0</v>
      </c>
      <c r="R191" s="133">
        <v>0</v>
      </c>
      <c r="S191" s="133">
        <v>9378</v>
      </c>
      <c r="T191" s="134">
        <v>129968</v>
      </c>
      <c r="U191" s="135"/>
      <c r="V191" s="136">
        <v>0</v>
      </c>
      <c r="W191" s="136">
        <v>0</v>
      </c>
      <c r="X191" s="133">
        <v>0.09</v>
      </c>
      <c r="Y191" s="133">
        <v>3.6606009858726793E-2</v>
      </c>
      <c r="Z191" s="134">
        <v>0</v>
      </c>
      <c r="AA191" s="137"/>
      <c r="AB191" s="136">
        <v>0</v>
      </c>
      <c r="AC191" s="136">
        <v>0</v>
      </c>
      <c r="AD191" s="133">
        <v>0</v>
      </c>
      <c r="AE191" s="133">
        <v>0</v>
      </c>
      <c r="AF191" s="134">
        <v>0</v>
      </c>
    </row>
    <row r="192" spans="1:32" x14ac:dyDescent="0.2">
      <c r="A192" s="138">
        <v>431</v>
      </c>
      <c r="B192" s="139">
        <v>431149149</v>
      </c>
      <c r="C192" s="140" t="s">
        <v>505</v>
      </c>
      <c r="D192" s="141">
        <v>149</v>
      </c>
      <c r="E192" s="140" t="s">
        <v>181</v>
      </c>
      <c r="F192" s="141">
        <v>149</v>
      </c>
      <c r="G192" s="142" t="s">
        <v>181</v>
      </c>
      <c r="H192" s="130"/>
      <c r="I192" s="131">
        <v>12728</v>
      </c>
      <c r="J192" s="131">
        <v>0</v>
      </c>
      <c r="K192" s="131">
        <v>788.98915989159889</v>
      </c>
      <c r="L192" s="131">
        <v>937.65</v>
      </c>
      <c r="M192" s="131">
        <v>14454.639159891598</v>
      </c>
      <c r="N192" s="130"/>
      <c r="O192" s="132">
        <v>369</v>
      </c>
      <c r="P192" s="133">
        <v>4696632</v>
      </c>
      <c r="Q192" s="133">
        <v>0</v>
      </c>
      <c r="R192" s="133">
        <v>291137</v>
      </c>
      <c r="S192" s="133">
        <v>345994</v>
      </c>
      <c r="T192" s="134">
        <v>5333763</v>
      </c>
      <c r="U192" s="135"/>
      <c r="V192" s="136">
        <v>0</v>
      </c>
      <c r="W192" s="136">
        <v>0</v>
      </c>
      <c r="X192" s="133">
        <v>0.18</v>
      </c>
      <c r="Y192" s="133">
        <v>0.11880546437681293</v>
      </c>
      <c r="Z192" s="134">
        <v>0</v>
      </c>
      <c r="AA192" s="137"/>
      <c r="AB192" s="136">
        <v>0</v>
      </c>
      <c r="AC192" s="136">
        <v>0</v>
      </c>
      <c r="AD192" s="133">
        <v>0</v>
      </c>
      <c r="AE192" s="133">
        <v>0</v>
      </c>
      <c r="AF192" s="134">
        <v>0</v>
      </c>
    </row>
    <row r="193" spans="1:32" x14ac:dyDescent="0.2">
      <c r="A193" s="138">
        <v>431</v>
      </c>
      <c r="B193" s="139">
        <v>431149181</v>
      </c>
      <c r="C193" s="140" t="s">
        <v>505</v>
      </c>
      <c r="D193" s="141">
        <v>149</v>
      </c>
      <c r="E193" s="140" t="s">
        <v>181</v>
      </c>
      <c r="F193" s="141">
        <v>181</v>
      </c>
      <c r="G193" s="142" t="s">
        <v>213</v>
      </c>
      <c r="H193" s="130"/>
      <c r="I193" s="131">
        <v>11890</v>
      </c>
      <c r="J193" s="131">
        <v>565</v>
      </c>
      <c r="K193" s="131">
        <v>0</v>
      </c>
      <c r="L193" s="131">
        <v>937.65</v>
      </c>
      <c r="M193" s="131">
        <v>13392.65</v>
      </c>
      <c r="N193" s="130"/>
      <c r="O193" s="132">
        <v>20</v>
      </c>
      <c r="P193" s="133">
        <v>249100</v>
      </c>
      <c r="Q193" s="133">
        <v>0</v>
      </c>
      <c r="R193" s="133">
        <v>0</v>
      </c>
      <c r="S193" s="133">
        <v>18754</v>
      </c>
      <c r="T193" s="134">
        <v>267854</v>
      </c>
      <c r="U193" s="135"/>
      <c r="V193" s="136">
        <v>0</v>
      </c>
      <c r="W193" s="136">
        <v>0</v>
      </c>
      <c r="X193" s="133">
        <v>0.09</v>
      </c>
      <c r="Y193" s="133">
        <v>1.8120625500903691E-2</v>
      </c>
      <c r="Z193" s="134">
        <v>0</v>
      </c>
      <c r="AA193" s="137"/>
      <c r="AB193" s="136">
        <v>0</v>
      </c>
      <c r="AC193" s="136">
        <v>0</v>
      </c>
      <c r="AD193" s="133">
        <v>0</v>
      </c>
      <c r="AE193" s="133">
        <v>0</v>
      </c>
      <c r="AF193" s="134">
        <v>0</v>
      </c>
    </row>
    <row r="194" spans="1:32" x14ac:dyDescent="0.2">
      <c r="A194" s="138">
        <v>432</v>
      </c>
      <c r="B194" s="139">
        <v>432712020</v>
      </c>
      <c r="C194" s="140" t="s">
        <v>506</v>
      </c>
      <c r="D194" s="141">
        <v>712</v>
      </c>
      <c r="E194" s="140" t="s">
        <v>420</v>
      </c>
      <c r="F194" s="141">
        <v>20</v>
      </c>
      <c r="G194" s="142" t="s">
        <v>52</v>
      </c>
      <c r="H194" s="130"/>
      <c r="I194" s="131">
        <v>9452</v>
      </c>
      <c r="J194" s="131">
        <v>2624</v>
      </c>
      <c r="K194" s="131">
        <v>0</v>
      </c>
      <c r="L194" s="131">
        <v>937.65</v>
      </c>
      <c r="M194" s="131">
        <v>13013.65</v>
      </c>
      <c r="N194" s="130"/>
      <c r="O194" s="132">
        <v>87</v>
      </c>
      <c r="P194" s="133">
        <v>1050612</v>
      </c>
      <c r="Q194" s="133">
        <v>0</v>
      </c>
      <c r="R194" s="133">
        <v>0</v>
      </c>
      <c r="S194" s="133">
        <v>81576</v>
      </c>
      <c r="T194" s="134">
        <v>1132188</v>
      </c>
      <c r="U194" s="135"/>
      <c r="V194" s="136">
        <v>0</v>
      </c>
      <c r="W194" s="136">
        <v>0</v>
      </c>
      <c r="X194" s="133">
        <v>0.09</v>
      </c>
      <c r="Y194" s="133">
        <v>5.1849560701112726E-2</v>
      </c>
      <c r="Z194" s="134">
        <v>0</v>
      </c>
      <c r="AA194" s="137"/>
      <c r="AB194" s="136">
        <v>0</v>
      </c>
      <c r="AC194" s="136">
        <v>0</v>
      </c>
      <c r="AD194" s="133">
        <v>0</v>
      </c>
      <c r="AE194" s="133">
        <v>0</v>
      </c>
      <c r="AF194" s="134">
        <v>0</v>
      </c>
    </row>
    <row r="195" spans="1:32" x14ac:dyDescent="0.2">
      <c r="A195" s="138">
        <v>432</v>
      </c>
      <c r="B195" s="139">
        <v>432712096</v>
      </c>
      <c r="C195" s="140" t="s">
        <v>506</v>
      </c>
      <c r="D195" s="141">
        <v>712</v>
      </c>
      <c r="E195" s="140" t="s">
        <v>420</v>
      </c>
      <c r="F195" s="141">
        <v>96</v>
      </c>
      <c r="G195" s="142" t="s">
        <v>128</v>
      </c>
      <c r="H195" s="130"/>
      <c r="I195" s="131">
        <v>8960</v>
      </c>
      <c r="J195" s="131">
        <v>4877</v>
      </c>
      <c r="K195" s="131">
        <v>0</v>
      </c>
      <c r="L195" s="131">
        <v>937.65</v>
      </c>
      <c r="M195" s="131">
        <v>14774.65</v>
      </c>
      <c r="N195" s="130"/>
      <c r="O195" s="132">
        <v>1</v>
      </c>
      <c r="P195" s="133">
        <v>13837</v>
      </c>
      <c r="Q195" s="133">
        <v>0</v>
      </c>
      <c r="R195" s="133">
        <v>0</v>
      </c>
      <c r="S195" s="133">
        <v>938</v>
      </c>
      <c r="T195" s="134">
        <v>14775</v>
      </c>
      <c r="U195" s="135"/>
      <c r="V195" s="136">
        <v>0</v>
      </c>
      <c r="W195" s="136">
        <v>0</v>
      </c>
      <c r="X195" s="133">
        <v>0.09</v>
      </c>
      <c r="Y195" s="133">
        <v>3.1538031471370763E-2</v>
      </c>
      <c r="Z195" s="134">
        <v>0</v>
      </c>
      <c r="AA195" s="137"/>
      <c r="AB195" s="136">
        <v>0</v>
      </c>
      <c r="AC195" s="136">
        <v>0</v>
      </c>
      <c r="AD195" s="133">
        <v>0</v>
      </c>
      <c r="AE195" s="133">
        <v>0</v>
      </c>
      <c r="AF195" s="134">
        <v>0</v>
      </c>
    </row>
    <row r="196" spans="1:32" x14ac:dyDescent="0.2">
      <c r="A196" s="138">
        <v>432</v>
      </c>
      <c r="B196" s="139">
        <v>432712172</v>
      </c>
      <c r="C196" s="140" t="s">
        <v>506</v>
      </c>
      <c r="D196" s="141">
        <v>712</v>
      </c>
      <c r="E196" s="140" t="s">
        <v>420</v>
      </c>
      <c r="F196" s="141">
        <v>172</v>
      </c>
      <c r="G196" s="142" t="s">
        <v>204</v>
      </c>
      <c r="H196" s="130"/>
      <c r="I196" s="131">
        <v>8960</v>
      </c>
      <c r="J196" s="131">
        <v>5319</v>
      </c>
      <c r="K196" s="131">
        <v>0</v>
      </c>
      <c r="L196" s="131">
        <v>937.65</v>
      </c>
      <c r="M196" s="131">
        <v>15216.65</v>
      </c>
      <c r="N196" s="130"/>
      <c r="O196" s="132">
        <v>2</v>
      </c>
      <c r="P196" s="133">
        <v>28558</v>
      </c>
      <c r="Q196" s="133">
        <v>0</v>
      </c>
      <c r="R196" s="133">
        <v>0</v>
      </c>
      <c r="S196" s="133">
        <v>1876</v>
      </c>
      <c r="T196" s="134">
        <v>30434</v>
      </c>
      <c r="U196" s="135"/>
      <c r="V196" s="136">
        <v>0</v>
      </c>
      <c r="W196" s="136">
        <v>0</v>
      </c>
      <c r="X196" s="133">
        <v>0.09</v>
      </c>
      <c r="Y196" s="133">
        <v>3.1462276707694366E-2</v>
      </c>
      <c r="Z196" s="134">
        <v>0</v>
      </c>
      <c r="AA196" s="137"/>
      <c r="AB196" s="136">
        <v>0</v>
      </c>
      <c r="AC196" s="136">
        <v>0</v>
      </c>
      <c r="AD196" s="133">
        <v>0</v>
      </c>
      <c r="AE196" s="133">
        <v>0</v>
      </c>
      <c r="AF196" s="134">
        <v>0</v>
      </c>
    </row>
    <row r="197" spans="1:32" x14ac:dyDescent="0.2">
      <c r="A197" s="138">
        <v>432</v>
      </c>
      <c r="B197" s="139">
        <v>432712261</v>
      </c>
      <c r="C197" s="140" t="s">
        <v>506</v>
      </c>
      <c r="D197" s="141">
        <v>712</v>
      </c>
      <c r="E197" s="140" t="s">
        <v>420</v>
      </c>
      <c r="F197" s="141">
        <v>261</v>
      </c>
      <c r="G197" s="142" t="s">
        <v>293</v>
      </c>
      <c r="H197" s="130"/>
      <c r="I197" s="131">
        <v>8960</v>
      </c>
      <c r="J197" s="131">
        <v>5683</v>
      </c>
      <c r="K197" s="131">
        <v>0</v>
      </c>
      <c r="L197" s="131">
        <v>937.65</v>
      </c>
      <c r="M197" s="131">
        <v>15580.65</v>
      </c>
      <c r="N197" s="130"/>
      <c r="O197" s="132">
        <v>15</v>
      </c>
      <c r="P197" s="133">
        <v>219645</v>
      </c>
      <c r="Q197" s="133">
        <v>0</v>
      </c>
      <c r="R197" s="133">
        <v>0</v>
      </c>
      <c r="S197" s="133">
        <v>14065</v>
      </c>
      <c r="T197" s="134">
        <v>233710</v>
      </c>
      <c r="U197" s="135"/>
      <c r="V197" s="136">
        <v>0</v>
      </c>
      <c r="W197" s="136">
        <v>0</v>
      </c>
      <c r="X197" s="133">
        <v>0.09</v>
      </c>
      <c r="Y197" s="133">
        <v>7.6984799145484478E-2</v>
      </c>
      <c r="Z197" s="134">
        <v>0</v>
      </c>
      <c r="AA197" s="137"/>
      <c r="AB197" s="136">
        <v>0</v>
      </c>
      <c r="AC197" s="136">
        <v>0</v>
      </c>
      <c r="AD197" s="133">
        <v>0</v>
      </c>
      <c r="AE197" s="133">
        <v>0</v>
      </c>
      <c r="AF197" s="134">
        <v>0</v>
      </c>
    </row>
    <row r="198" spans="1:32" x14ac:dyDescent="0.2">
      <c r="A198" s="138">
        <v>432</v>
      </c>
      <c r="B198" s="139">
        <v>432712300</v>
      </c>
      <c r="C198" s="140" t="s">
        <v>506</v>
      </c>
      <c r="D198" s="141">
        <v>712</v>
      </c>
      <c r="E198" s="140" t="s">
        <v>420</v>
      </c>
      <c r="F198" s="141">
        <v>300</v>
      </c>
      <c r="G198" s="142" t="s">
        <v>332</v>
      </c>
      <c r="H198" s="130"/>
      <c r="I198" s="131">
        <v>8960</v>
      </c>
      <c r="J198" s="131">
        <v>16929</v>
      </c>
      <c r="K198" s="131">
        <v>0</v>
      </c>
      <c r="L198" s="131">
        <v>937.65</v>
      </c>
      <c r="M198" s="131">
        <v>26826.65</v>
      </c>
      <c r="N198" s="130"/>
      <c r="O198" s="132">
        <v>1</v>
      </c>
      <c r="P198" s="133">
        <v>25889</v>
      </c>
      <c r="Q198" s="133">
        <v>0</v>
      </c>
      <c r="R198" s="133">
        <v>0</v>
      </c>
      <c r="S198" s="133">
        <v>938</v>
      </c>
      <c r="T198" s="134">
        <v>26827</v>
      </c>
      <c r="U198" s="135"/>
      <c r="V198" s="136">
        <v>0</v>
      </c>
      <c r="W198" s="136">
        <v>0</v>
      </c>
      <c r="X198" s="133">
        <v>0.09</v>
      </c>
      <c r="Y198" s="133">
        <v>1.8448525956991216E-2</v>
      </c>
      <c r="Z198" s="134">
        <v>0</v>
      </c>
      <c r="AA198" s="137"/>
      <c r="AB198" s="136">
        <v>0</v>
      </c>
      <c r="AC198" s="136">
        <v>0</v>
      </c>
      <c r="AD198" s="133">
        <v>0</v>
      </c>
      <c r="AE198" s="133">
        <v>0</v>
      </c>
      <c r="AF198" s="134">
        <v>0</v>
      </c>
    </row>
    <row r="199" spans="1:32" x14ac:dyDescent="0.2">
      <c r="A199" s="138">
        <v>432</v>
      </c>
      <c r="B199" s="139">
        <v>432712645</v>
      </c>
      <c r="C199" s="140" t="s">
        <v>506</v>
      </c>
      <c r="D199" s="141">
        <v>712</v>
      </c>
      <c r="E199" s="140" t="s">
        <v>420</v>
      </c>
      <c r="F199" s="141">
        <v>645</v>
      </c>
      <c r="G199" s="142" t="s">
        <v>399</v>
      </c>
      <c r="H199" s="130"/>
      <c r="I199" s="131">
        <v>10391</v>
      </c>
      <c r="J199" s="131">
        <v>3965</v>
      </c>
      <c r="K199" s="131">
        <v>0</v>
      </c>
      <c r="L199" s="131">
        <v>937.65</v>
      </c>
      <c r="M199" s="131">
        <v>15293.65</v>
      </c>
      <c r="N199" s="130"/>
      <c r="O199" s="132">
        <v>62</v>
      </c>
      <c r="P199" s="133">
        <v>890072</v>
      </c>
      <c r="Q199" s="133">
        <v>0</v>
      </c>
      <c r="R199" s="133">
        <v>0</v>
      </c>
      <c r="S199" s="133">
        <v>58135</v>
      </c>
      <c r="T199" s="134">
        <v>948207</v>
      </c>
      <c r="U199" s="135"/>
      <c r="V199" s="136">
        <v>0</v>
      </c>
      <c r="W199" s="136">
        <v>0</v>
      </c>
      <c r="X199" s="133">
        <v>0.09</v>
      </c>
      <c r="Y199" s="133">
        <v>3.7681195457460577E-2</v>
      </c>
      <c r="Z199" s="134">
        <v>0</v>
      </c>
      <c r="AA199" s="137"/>
      <c r="AB199" s="136">
        <v>0</v>
      </c>
      <c r="AC199" s="136">
        <v>0</v>
      </c>
      <c r="AD199" s="133">
        <v>0</v>
      </c>
      <c r="AE199" s="133">
        <v>0</v>
      </c>
      <c r="AF199" s="134">
        <v>0</v>
      </c>
    </row>
    <row r="200" spans="1:32" x14ac:dyDescent="0.2">
      <c r="A200" s="138">
        <v>432</v>
      </c>
      <c r="B200" s="139">
        <v>432712660</v>
      </c>
      <c r="C200" s="140" t="s">
        <v>506</v>
      </c>
      <c r="D200" s="141">
        <v>712</v>
      </c>
      <c r="E200" s="140" t="s">
        <v>420</v>
      </c>
      <c r="F200" s="141">
        <v>660</v>
      </c>
      <c r="G200" s="142" t="s">
        <v>403</v>
      </c>
      <c r="H200" s="130"/>
      <c r="I200" s="131">
        <v>10674</v>
      </c>
      <c r="J200" s="131">
        <v>8644</v>
      </c>
      <c r="K200" s="131">
        <v>0</v>
      </c>
      <c r="L200" s="131">
        <v>937.65</v>
      </c>
      <c r="M200" s="131">
        <v>20255.650000000001</v>
      </c>
      <c r="N200" s="130"/>
      <c r="O200" s="132">
        <v>62</v>
      </c>
      <c r="P200" s="133">
        <v>1197716</v>
      </c>
      <c r="Q200" s="133">
        <v>0</v>
      </c>
      <c r="R200" s="133">
        <v>0</v>
      </c>
      <c r="S200" s="133">
        <v>58134</v>
      </c>
      <c r="T200" s="134">
        <v>1255850</v>
      </c>
      <c r="U200" s="135"/>
      <c r="V200" s="136">
        <v>0</v>
      </c>
      <c r="W200" s="136">
        <v>0</v>
      </c>
      <c r="X200" s="133">
        <v>0.09</v>
      </c>
      <c r="Y200" s="133">
        <v>5.4868906675253945E-2</v>
      </c>
      <c r="Z200" s="134">
        <v>0</v>
      </c>
      <c r="AA200" s="137"/>
      <c r="AB200" s="136">
        <v>0</v>
      </c>
      <c r="AC200" s="136">
        <v>0</v>
      </c>
      <c r="AD200" s="133">
        <v>0</v>
      </c>
      <c r="AE200" s="133">
        <v>0</v>
      </c>
      <c r="AF200" s="134">
        <v>0</v>
      </c>
    </row>
    <row r="201" spans="1:32" x14ac:dyDescent="0.2">
      <c r="A201" s="138">
        <v>432</v>
      </c>
      <c r="B201" s="139">
        <v>432712712</v>
      </c>
      <c r="C201" s="140" t="s">
        <v>506</v>
      </c>
      <c r="D201" s="141">
        <v>712</v>
      </c>
      <c r="E201" s="140" t="s">
        <v>420</v>
      </c>
      <c r="F201" s="141">
        <v>712</v>
      </c>
      <c r="G201" s="142" t="s">
        <v>420</v>
      </c>
      <c r="H201" s="130"/>
      <c r="I201" s="131">
        <v>9981</v>
      </c>
      <c r="J201" s="131">
        <v>6995</v>
      </c>
      <c r="K201" s="131">
        <v>0</v>
      </c>
      <c r="L201" s="131">
        <v>937.65</v>
      </c>
      <c r="M201" s="131">
        <v>17913.650000000001</v>
      </c>
      <c r="N201" s="130"/>
      <c r="O201" s="132">
        <v>22</v>
      </c>
      <c r="P201" s="133">
        <v>373472</v>
      </c>
      <c r="Q201" s="133">
        <v>0</v>
      </c>
      <c r="R201" s="133">
        <v>0</v>
      </c>
      <c r="S201" s="133">
        <v>20629</v>
      </c>
      <c r="T201" s="134">
        <v>394101</v>
      </c>
      <c r="U201" s="135"/>
      <c r="V201" s="136">
        <v>0</v>
      </c>
      <c r="W201" s="136">
        <v>0</v>
      </c>
      <c r="X201" s="133">
        <v>0.09</v>
      </c>
      <c r="Y201" s="133">
        <v>2.8228490060267043E-2</v>
      </c>
      <c r="Z201" s="134">
        <v>0</v>
      </c>
      <c r="AA201" s="137"/>
      <c r="AB201" s="136">
        <v>0</v>
      </c>
      <c r="AC201" s="136">
        <v>0</v>
      </c>
      <c r="AD201" s="133">
        <v>0</v>
      </c>
      <c r="AE201" s="133">
        <v>0</v>
      </c>
      <c r="AF201" s="134">
        <v>0</v>
      </c>
    </row>
    <row r="202" spans="1:32" x14ac:dyDescent="0.2">
      <c r="A202" s="138">
        <v>435</v>
      </c>
      <c r="B202" s="139">
        <v>435301009</v>
      </c>
      <c r="C202" s="140" t="s">
        <v>507</v>
      </c>
      <c r="D202" s="141">
        <v>301</v>
      </c>
      <c r="E202" s="140" t="s">
        <v>333</v>
      </c>
      <c r="F202" s="141">
        <v>9</v>
      </c>
      <c r="G202" s="142" t="s">
        <v>41</v>
      </c>
      <c r="H202" s="130"/>
      <c r="I202" s="131">
        <v>10766</v>
      </c>
      <c r="J202" s="131">
        <v>6731</v>
      </c>
      <c r="K202" s="131">
        <v>0</v>
      </c>
      <c r="L202" s="131">
        <v>937.65</v>
      </c>
      <c r="M202" s="131">
        <v>18434.650000000001</v>
      </c>
      <c r="N202" s="130"/>
      <c r="O202" s="132">
        <v>2</v>
      </c>
      <c r="P202" s="133">
        <v>34994</v>
      </c>
      <c r="Q202" s="133">
        <v>0</v>
      </c>
      <c r="R202" s="133">
        <v>0</v>
      </c>
      <c r="S202" s="133">
        <v>1875</v>
      </c>
      <c r="T202" s="134">
        <v>36869</v>
      </c>
      <c r="U202" s="135"/>
      <c r="V202" s="136">
        <v>0</v>
      </c>
      <c r="W202" s="136">
        <v>0</v>
      </c>
      <c r="X202" s="133">
        <v>0.09</v>
      </c>
      <c r="Y202" s="133">
        <v>1.7331949652766747E-3</v>
      </c>
      <c r="Z202" s="134">
        <v>0</v>
      </c>
      <c r="AA202" s="137"/>
      <c r="AB202" s="136">
        <v>0</v>
      </c>
      <c r="AC202" s="136">
        <v>0</v>
      </c>
      <c r="AD202" s="133">
        <v>0</v>
      </c>
      <c r="AE202" s="133">
        <v>0</v>
      </c>
      <c r="AF202" s="134">
        <v>0</v>
      </c>
    </row>
    <row r="203" spans="1:32" x14ac:dyDescent="0.2">
      <c r="A203" s="138">
        <v>435</v>
      </c>
      <c r="B203" s="139">
        <v>435301031</v>
      </c>
      <c r="C203" s="140" t="s">
        <v>507</v>
      </c>
      <c r="D203" s="141">
        <v>301</v>
      </c>
      <c r="E203" s="140" t="s">
        <v>333</v>
      </c>
      <c r="F203" s="141">
        <v>31</v>
      </c>
      <c r="G203" s="142" t="s">
        <v>63</v>
      </c>
      <c r="H203" s="130"/>
      <c r="I203" s="131">
        <v>10393</v>
      </c>
      <c r="J203" s="131">
        <v>4890</v>
      </c>
      <c r="K203" s="131">
        <v>0</v>
      </c>
      <c r="L203" s="131">
        <v>937.65</v>
      </c>
      <c r="M203" s="131">
        <v>16220.65</v>
      </c>
      <c r="N203" s="130"/>
      <c r="O203" s="132">
        <v>74</v>
      </c>
      <c r="P203" s="133">
        <v>1130942</v>
      </c>
      <c r="Q203" s="133">
        <v>0</v>
      </c>
      <c r="R203" s="133">
        <v>0</v>
      </c>
      <c r="S203" s="133">
        <v>69387</v>
      </c>
      <c r="T203" s="134">
        <v>1200329</v>
      </c>
      <c r="U203" s="135"/>
      <c r="V203" s="136">
        <v>0</v>
      </c>
      <c r="W203" s="136">
        <v>0</v>
      </c>
      <c r="X203" s="133">
        <v>0.09</v>
      </c>
      <c r="Y203" s="133">
        <v>2.0376396811597829E-2</v>
      </c>
      <c r="Z203" s="134">
        <v>0</v>
      </c>
      <c r="AA203" s="137"/>
      <c r="AB203" s="136">
        <v>0</v>
      </c>
      <c r="AC203" s="136">
        <v>0</v>
      </c>
      <c r="AD203" s="133">
        <v>0</v>
      </c>
      <c r="AE203" s="133">
        <v>0</v>
      </c>
      <c r="AF203" s="134">
        <v>0</v>
      </c>
    </row>
    <row r="204" spans="1:32" x14ac:dyDescent="0.2">
      <c r="A204" s="138">
        <v>435</v>
      </c>
      <c r="B204" s="139">
        <v>435301048</v>
      </c>
      <c r="C204" s="140" t="s">
        <v>507</v>
      </c>
      <c r="D204" s="141">
        <v>301</v>
      </c>
      <c r="E204" s="140" t="s">
        <v>333</v>
      </c>
      <c r="F204" s="141">
        <v>48</v>
      </c>
      <c r="G204" s="142" t="s">
        <v>80</v>
      </c>
      <c r="H204" s="130"/>
      <c r="I204" s="131">
        <v>10766</v>
      </c>
      <c r="J204" s="131">
        <v>8652</v>
      </c>
      <c r="K204" s="131">
        <v>0</v>
      </c>
      <c r="L204" s="131">
        <v>937.65</v>
      </c>
      <c r="M204" s="131">
        <v>20355.650000000001</v>
      </c>
      <c r="N204" s="130"/>
      <c r="O204" s="132">
        <v>2</v>
      </c>
      <c r="P204" s="133">
        <v>38836</v>
      </c>
      <c r="Q204" s="133">
        <v>0</v>
      </c>
      <c r="R204" s="133">
        <v>0</v>
      </c>
      <c r="S204" s="133">
        <v>1876</v>
      </c>
      <c r="T204" s="134">
        <v>40712</v>
      </c>
      <c r="U204" s="135"/>
      <c r="V204" s="136">
        <v>0</v>
      </c>
      <c r="W204" s="136">
        <v>0</v>
      </c>
      <c r="X204" s="133">
        <v>0.09</v>
      </c>
      <c r="Y204" s="133">
        <v>1.8944219323362129E-3</v>
      </c>
      <c r="Z204" s="134">
        <v>0</v>
      </c>
      <c r="AA204" s="137"/>
      <c r="AB204" s="136">
        <v>0</v>
      </c>
      <c r="AC204" s="136">
        <v>0</v>
      </c>
      <c r="AD204" s="133">
        <v>0</v>
      </c>
      <c r="AE204" s="133">
        <v>0</v>
      </c>
      <c r="AF204" s="134">
        <v>0</v>
      </c>
    </row>
    <row r="205" spans="1:32" x14ac:dyDescent="0.2">
      <c r="A205" s="138">
        <v>435</v>
      </c>
      <c r="B205" s="139">
        <v>435301056</v>
      </c>
      <c r="C205" s="140" t="s">
        <v>507</v>
      </c>
      <c r="D205" s="141">
        <v>301</v>
      </c>
      <c r="E205" s="140" t="s">
        <v>333</v>
      </c>
      <c r="F205" s="141">
        <v>56</v>
      </c>
      <c r="G205" s="142" t="s">
        <v>88</v>
      </c>
      <c r="H205" s="130"/>
      <c r="I205" s="131">
        <v>10369</v>
      </c>
      <c r="J205" s="131">
        <v>3506</v>
      </c>
      <c r="K205" s="131">
        <v>0</v>
      </c>
      <c r="L205" s="131">
        <v>937.65</v>
      </c>
      <c r="M205" s="131">
        <v>14812.65</v>
      </c>
      <c r="N205" s="130"/>
      <c r="O205" s="132">
        <v>86</v>
      </c>
      <c r="P205" s="133">
        <v>1193250</v>
      </c>
      <c r="Q205" s="133">
        <v>0</v>
      </c>
      <c r="R205" s="133">
        <v>0</v>
      </c>
      <c r="S205" s="133">
        <v>80639</v>
      </c>
      <c r="T205" s="134">
        <v>1273889</v>
      </c>
      <c r="U205" s="135"/>
      <c r="V205" s="136">
        <v>0</v>
      </c>
      <c r="W205" s="136">
        <v>0</v>
      </c>
      <c r="X205" s="133">
        <v>0.09</v>
      </c>
      <c r="Y205" s="133">
        <v>2.0208672862884934E-2</v>
      </c>
      <c r="Z205" s="134">
        <v>0</v>
      </c>
      <c r="AA205" s="137"/>
      <c r="AB205" s="136">
        <v>0</v>
      </c>
      <c r="AC205" s="136">
        <v>0</v>
      </c>
      <c r="AD205" s="133">
        <v>0</v>
      </c>
      <c r="AE205" s="133">
        <v>0</v>
      </c>
      <c r="AF205" s="134">
        <v>0</v>
      </c>
    </row>
    <row r="206" spans="1:32" x14ac:dyDescent="0.2">
      <c r="A206" s="138">
        <v>435</v>
      </c>
      <c r="B206" s="139">
        <v>435301079</v>
      </c>
      <c r="C206" s="140" t="s">
        <v>507</v>
      </c>
      <c r="D206" s="141">
        <v>301</v>
      </c>
      <c r="E206" s="140" t="s">
        <v>333</v>
      </c>
      <c r="F206" s="141">
        <v>79</v>
      </c>
      <c r="G206" s="142" t="s">
        <v>111</v>
      </c>
      <c r="H206" s="130"/>
      <c r="I206" s="131">
        <v>10419</v>
      </c>
      <c r="J206" s="131">
        <v>190</v>
      </c>
      <c r="K206" s="131">
        <v>0</v>
      </c>
      <c r="L206" s="131">
        <v>937.65</v>
      </c>
      <c r="M206" s="131">
        <v>11546.65</v>
      </c>
      <c r="N206" s="130"/>
      <c r="O206" s="132">
        <v>158</v>
      </c>
      <c r="P206" s="133">
        <v>1676222</v>
      </c>
      <c r="Q206" s="133">
        <v>0</v>
      </c>
      <c r="R206" s="133">
        <v>0</v>
      </c>
      <c r="S206" s="133">
        <v>148148</v>
      </c>
      <c r="T206" s="134">
        <v>1824370</v>
      </c>
      <c r="U206" s="135"/>
      <c r="V206" s="136">
        <v>0</v>
      </c>
      <c r="W206" s="136">
        <v>0</v>
      </c>
      <c r="X206" s="133">
        <v>0.09</v>
      </c>
      <c r="Y206" s="133">
        <v>6.9800673787243403E-2</v>
      </c>
      <c r="Z206" s="134">
        <v>0</v>
      </c>
      <c r="AA206" s="137"/>
      <c r="AB206" s="136">
        <v>0</v>
      </c>
      <c r="AC206" s="136">
        <v>0</v>
      </c>
      <c r="AD206" s="133">
        <v>0</v>
      </c>
      <c r="AE206" s="133">
        <v>0</v>
      </c>
      <c r="AF206" s="134">
        <v>0</v>
      </c>
    </row>
    <row r="207" spans="1:32" x14ac:dyDescent="0.2">
      <c r="A207" s="138">
        <v>435</v>
      </c>
      <c r="B207" s="139">
        <v>435301149</v>
      </c>
      <c r="C207" s="140" t="s">
        <v>507</v>
      </c>
      <c r="D207" s="141">
        <v>301</v>
      </c>
      <c r="E207" s="140" t="s">
        <v>333</v>
      </c>
      <c r="F207" s="141">
        <v>149</v>
      </c>
      <c r="G207" s="142" t="s">
        <v>181</v>
      </c>
      <c r="H207" s="130"/>
      <c r="I207" s="131">
        <v>10766</v>
      </c>
      <c r="J207" s="131">
        <v>0</v>
      </c>
      <c r="K207" s="131">
        <v>0</v>
      </c>
      <c r="L207" s="131">
        <v>937.65</v>
      </c>
      <c r="M207" s="131">
        <v>11703.65</v>
      </c>
      <c r="N207" s="130"/>
      <c r="O207" s="132">
        <v>1</v>
      </c>
      <c r="P207" s="133">
        <v>10766</v>
      </c>
      <c r="Q207" s="133">
        <v>0</v>
      </c>
      <c r="R207" s="133">
        <v>0</v>
      </c>
      <c r="S207" s="133">
        <v>938</v>
      </c>
      <c r="T207" s="134">
        <v>11704</v>
      </c>
      <c r="U207" s="135"/>
      <c r="V207" s="136">
        <v>0</v>
      </c>
      <c r="W207" s="136">
        <v>0</v>
      </c>
      <c r="X207" s="133">
        <v>0.18</v>
      </c>
      <c r="Y207" s="133">
        <v>0.11880546437681293</v>
      </c>
      <c r="Z207" s="134">
        <v>0</v>
      </c>
      <c r="AA207" s="137"/>
      <c r="AB207" s="136">
        <v>0</v>
      </c>
      <c r="AC207" s="136">
        <v>0</v>
      </c>
      <c r="AD207" s="133">
        <v>0</v>
      </c>
      <c r="AE207" s="133">
        <v>0</v>
      </c>
      <c r="AF207" s="134">
        <v>0</v>
      </c>
    </row>
    <row r="208" spans="1:32" x14ac:dyDescent="0.2">
      <c r="A208" s="138">
        <v>435</v>
      </c>
      <c r="B208" s="139">
        <v>435301158</v>
      </c>
      <c r="C208" s="140" t="s">
        <v>507</v>
      </c>
      <c r="D208" s="141">
        <v>301</v>
      </c>
      <c r="E208" s="140" t="s">
        <v>333</v>
      </c>
      <c r="F208" s="141">
        <v>158</v>
      </c>
      <c r="G208" s="142" t="s">
        <v>190</v>
      </c>
      <c r="H208" s="130"/>
      <c r="I208" s="131">
        <v>10422.910490813161</v>
      </c>
      <c r="J208" s="131">
        <v>5291</v>
      </c>
      <c r="K208" s="131">
        <v>0</v>
      </c>
      <c r="L208" s="131">
        <v>937.65</v>
      </c>
      <c r="M208" s="131">
        <v>16651.560490813161</v>
      </c>
      <c r="N208" s="130"/>
      <c r="O208" s="132">
        <v>1</v>
      </c>
      <c r="P208" s="133">
        <v>15714</v>
      </c>
      <c r="Q208" s="133">
        <v>0</v>
      </c>
      <c r="R208" s="133">
        <v>0</v>
      </c>
      <c r="S208" s="133">
        <v>938</v>
      </c>
      <c r="T208" s="134">
        <v>16652</v>
      </c>
      <c r="U208" s="135"/>
      <c r="V208" s="136">
        <v>0</v>
      </c>
      <c r="W208" s="136">
        <v>0</v>
      </c>
      <c r="X208" s="133">
        <v>0.09</v>
      </c>
      <c r="Y208" s="133">
        <v>2.8475624855618432E-2</v>
      </c>
      <c r="Z208" s="134">
        <v>0</v>
      </c>
      <c r="AA208" s="137"/>
      <c r="AB208" s="136">
        <v>0</v>
      </c>
      <c r="AC208" s="136">
        <v>0</v>
      </c>
      <c r="AD208" s="133">
        <v>0</v>
      </c>
      <c r="AE208" s="133">
        <v>0</v>
      </c>
      <c r="AF208" s="134">
        <v>0</v>
      </c>
    </row>
    <row r="209" spans="1:32" x14ac:dyDescent="0.2">
      <c r="A209" s="138">
        <v>435</v>
      </c>
      <c r="B209" s="139">
        <v>435301160</v>
      </c>
      <c r="C209" s="140" t="s">
        <v>507</v>
      </c>
      <c r="D209" s="141">
        <v>301</v>
      </c>
      <c r="E209" s="140" t="s">
        <v>333</v>
      </c>
      <c r="F209" s="141">
        <v>160</v>
      </c>
      <c r="G209" s="142" t="s">
        <v>192</v>
      </c>
      <c r="H209" s="130"/>
      <c r="I209" s="131">
        <v>11359</v>
      </c>
      <c r="J209" s="131">
        <v>27</v>
      </c>
      <c r="K209" s="131">
        <v>0</v>
      </c>
      <c r="L209" s="131">
        <v>937.65</v>
      </c>
      <c r="M209" s="131">
        <v>12323.65</v>
      </c>
      <c r="N209" s="130"/>
      <c r="O209" s="132">
        <v>300</v>
      </c>
      <c r="P209" s="133">
        <v>3415800</v>
      </c>
      <c r="Q209" s="133">
        <v>0</v>
      </c>
      <c r="R209" s="133">
        <v>0</v>
      </c>
      <c r="S209" s="133">
        <v>281295</v>
      </c>
      <c r="T209" s="134">
        <v>3697095</v>
      </c>
      <c r="U209" s="135"/>
      <c r="V209" s="136">
        <v>0</v>
      </c>
      <c r="W209" s="136">
        <v>0</v>
      </c>
      <c r="X209" s="133">
        <v>0.18</v>
      </c>
      <c r="Y209" s="133">
        <v>0.11937996881836754</v>
      </c>
      <c r="Z209" s="134">
        <v>0</v>
      </c>
      <c r="AA209" s="137"/>
      <c r="AB209" s="136">
        <v>0</v>
      </c>
      <c r="AC209" s="136">
        <v>0</v>
      </c>
      <c r="AD209" s="133">
        <v>0</v>
      </c>
      <c r="AE209" s="133">
        <v>0</v>
      </c>
      <c r="AF209" s="134">
        <v>0</v>
      </c>
    </row>
    <row r="210" spans="1:32" x14ac:dyDescent="0.2">
      <c r="A210" s="138">
        <v>435</v>
      </c>
      <c r="B210" s="139">
        <v>435301162</v>
      </c>
      <c r="C210" s="140" t="s">
        <v>507</v>
      </c>
      <c r="D210" s="141">
        <v>301</v>
      </c>
      <c r="E210" s="140" t="s">
        <v>333</v>
      </c>
      <c r="F210" s="141">
        <v>162</v>
      </c>
      <c r="G210" s="142" t="s">
        <v>194</v>
      </c>
      <c r="H210" s="130"/>
      <c r="I210" s="131">
        <v>10035</v>
      </c>
      <c r="J210" s="131">
        <v>2390</v>
      </c>
      <c r="K210" s="131">
        <v>0</v>
      </c>
      <c r="L210" s="131">
        <v>937.65</v>
      </c>
      <c r="M210" s="131">
        <v>13362.65</v>
      </c>
      <c r="N210" s="130"/>
      <c r="O210" s="132">
        <v>2</v>
      </c>
      <c r="P210" s="133">
        <v>24850</v>
      </c>
      <c r="Q210" s="133">
        <v>0</v>
      </c>
      <c r="R210" s="133">
        <v>0</v>
      </c>
      <c r="S210" s="133">
        <v>1876</v>
      </c>
      <c r="T210" s="134">
        <v>26726</v>
      </c>
      <c r="U210" s="135"/>
      <c r="V210" s="136">
        <v>0</v>
      </c>
      <c r="W210" s="136">
        <v>0</v>
      </c>
      <c r="X210" s="133">
        <v>0.09</v>
      </c>
      <c r="Y210" s="133">
        <v>1.6245645418421523E-2</v>
      </c>
      <c r="Z210" s="134">
        <v>0</v>
      </c>
      <c r="AA210" s="137"/>
      <c r="AB210" s="136">
        <v>0</v>
      </c>
      <c r="AC210" s="136">
        <v>0</v>
      </c>
      <c r="AD210" s="133">
        <v>0</v>
      </c>
      <c r="AE210" s="133">
        <v>0</v>
      </c>
      <c r="AF210" s="134">
        <v>0</v>
      </c>
    </row>
    <row r="211" spans="1:32" x14ac:dyDescent="0.2">
      <c r="A211" s="138">
        <v>435</v>
      </c>
      <c r="B211" s="139">
        <v>435301295</v>
      </c>
      <c r="C211" s="140" t="s">
        <v>507</v>
      </c>
      <c r="D211" s="141">
        <v>301</v>
      </c>
      <c r="E211" s="140" t="s">
        <v>333</v>
      </c>
      <c r="F211" s="141">
        <v>295</v>
      </c>
      <c r="G211" s="142" t="s">
        <v>327</v>
      </c>
      <c r="H211" s="130"/>
      <c r="I211" s="131">
        <v>10033</v>
      </c>
      <c r="J211" s="131">
        <v>5551</v>
      </c>
      <c r="K211" s="131">
        <v>0</v>
      </c>
      <c r="L211" s="131">
        <v>937.65</v>
      </c>
      <c r="M211" s="131">
        <v>16521.650000000001</v>
      </c>
      <c r="N211" s="130"/>
      <c r="O211" s="132">
        <v>54</v>
      </c>
      <c r="P211" s="133">
        <v>841536</v>
      </c>
      <c r="Q211" s="133">
        <v>0</v>
      </c>
      <c r="R211" s="133">
        <v>0</v>
      </c>
      <c r="S211" s="133">
        <v>50633</v>
      </c>
      <c r="T211" s="134">
        <v>892169</v>
      </c>
      <c r="U211" s="135"/>
      <c r="V211" s="136">
        <v>0</v>
      </c>
      <c r="W211" s="136">
        <v>0</v>
      </c>
      <c r="X211" s="133">
        <v>0.09</v>
      </c>
      <c r="Y211" s="133">
        <v>1.6980392202408944E-2</v>
      </c>
      <c r="Z211" s="134">
        <v>0</v>
      </c>
      <c r="AA211" s="137"/>
      <c r="AB211" s="136">
        <v>0</v>
      </c>
      <c r="AC211" s="136">
        <v>0</v>
      </c>
      <c r="AD211" s="133">
        <v>0</v>
      </c>
      <c r="AE211" s="133">
        <v>0</v>
      </c>
      <c r="AF211" s="134">
        <v>0</v>
      </c>
    </row>
    <row r="212" spans="1:32" x14ac:dyDescent="0.2">
      <c r="A212" s="138">
        <v>435</v>
      </c>
      <c r="B212" s="139">
        <v>435301301</v>
      </c>
      <c r="C212" s="140" t="s">
        <v>507</v>
      </c>
      <c r="D212" s="141">
        <v>301</v>
      </c>
      <c r="E212" s="140" t="s">
        <v>333</v>
      </c>
      <c r="F212" s="141">
        <v>301</v>
      </c>
      <c r="G212" s="142" t="s">
        <v>333</v>
      </c>
      <c r="H212" s="130"/>
      <c r="I212" s="131">
        <v>10738</v>
      </c>
      <c r="J212" s="131">
        <v>4366</v>
      </c>
      <c r="K212" s="131">
        <v>0</v>
      </c>
      <c r="L212" s="131">
        <v>937.65</v>
      </c>
      <c r="M212" s="131">
        <v>16041.65</v>
      </c>
      <c r="N212" s="130"/>
      <c r="O212" s="132">
        <v>81</v>
      </c>
      <c r="P212" s="133">
        <v>1223424</v>
      </c>
      <c r="Q212" s="133">
        <v>0</v>
      </c>
      <c r="R212" s="133">
        <v>0</v>
      </c>
      <c r="S212" s="133">
        <v>75951</v>
      </c>
      <c r="T212" s="134">
        <v>1299375</v>
      </c>
      <c r="U212" s="135"/>
      <c r="V212" s="136">
        <v>0</v>
      </c>
      <c r="W212" s="136">
        <v>0</v>
      </c>
      <c r="X212" s="133">
        <v>0.09</v>
      </c>
      <c r="Y212" s="133">
        <v>5.4610339504521009E-2</v>
      </c>
      <c r="Z212" s="134">
        <v>0</v>
      </c>
      <c r="AA212" s="137"/>
      <c r="AB212" s="136">
        <v>0</v>
      </c>
      <c r="AC212" s="136">
        <v>0</v>
      </c>
      <c r="AD212" s="133">
        <v>0</v>
      </c>
      <c r="AE212" s="133">
        <v>0</v>
      </c>
      <c r="AF212" s="134">
        <v>0</v>
      </c>
    </row>
    <row r="213" spans="1:32" x14ac:dyDescent="0.2">
      <c r="A213" s="138">
        <v>435</v>
      </c>
      <c r="B213" s="139">
        <v>435301308</v>
      </c>
      <c r="C213" s="140" t="s">
        <v>507</v>
      </c>
      <c r="D213" s="141">
        <v>301</v>
      </c>
      <c r="E213" s="140" t="s">
        <v>333</v>
      </c>
      <c r="F213" s="141">
        <v>308</v>
      </c>
      <c r="G213" s="142" t="s">
        <v>340</v>
      </c>
      <c r="H213" s="130"/>
      <c r="I213" s="131">
        <v>15345</v>
      </c>
      <c r="J213" s="131">
        <v>7654</v>
      </c>
      <c r="K213" s="131">
        <v>0</v>
      </c>
      <c r="L213" s="131">
        <v>937.65</v>
      </c>
      <c r="M213" s="131">
        <v>23936.65</v>
      </c>
      <c r="N213" s="130"/>
      <c r="O213" s="132">
        <v>1</v>
      </c>
      <c r="P213" s="133">
        <v>22999</v>
      </c>
      <c r="Q213" s="133">
        <v>0</v>
      </c>
      <c r="R213" s="133">
        <v>0</v>
      </c>
      <c r="S213" s="133">
        <v>938</v>
      </c>
      <c r="T213" s="134">
        <v>23937</v>
      </c>
      <c r="U213" s="135"/>
      <c r="V213" s="136">
        <v>0</v>
      </c>
      <c r="W213" s="136">
        <v>0</v>
      </c>
      <c r="X213" s="133">
        <v>0.09</v>
      </c>
      <c r="Y213" s="133">
        <v>2.8558044941249532E-3</v>
      </c>
      <c r="Z213" s="134">
        <v>0</v>
      </c>
      <c r="AA213" s="137"/>
      <c r="AB213" s="136">
        <v>0</v>
      </c>
      <c r="AC213" s="136">
        <v>0</v>
      </c>
      <c r="AD213" s="133">
        <v>0</v>
      </c>
      <c r="AE213" s="133">
        <v>0</v>
      </c>
      <c r="AF213" s="134">
        <v>0</v>
      </c>
    </row>
    <row r="214" spans="1:32" x14ac:dyDescent="0.2">
      <c r="A214" s="138">
        <v>435</v>
      </c>
      <c r="B214" s="139">
        <v>435301326</v>
      </c>
      <c r="C214" s="140" t="s">
        <v>507</v>
      </c>
      <c r="D214" s="141">
        <v>301</v>
      </c>
      <c r="E214" s="140" t="s">
        <v>333</v>
      </c>
      <c r="F214" s="141">
        <v>326</v>
      </c>
      <c r="G214" s="142" t="s">
        <v>358</v>
      </c>
      <c r="H214" s="130"/>
      <c r="I214" s="131">
        <v>9863</v>
      </c>
      <c r="J214" s="131">
        <v>3366</v>
      </c>
      <c r="K214" s="131">
        <v>0</v>
      </c>
      <c r="L214" s="131">
        <v>937.65</v>
      </c>
      <c r="M214" s="131">
        <v>14166.65</v>
      </c>
      <c r="N214" s="130"/>
      <c r="O214" s="132">
        <v>11</v>
      </c>
      <c r="P214" s="133">
        <v>145519</v>
      </c>
      <c r="Q214" s="133">
        <v>0</v>
      </c>
      <c r="R214" s="133">
        <v>0</v>
      </c>
      <c r="S214" s="133">
        <v>10314</v>
      </c>
      <c r="T214" s="134">
        <v>155833</v>
      </c>
      <c r="U214" s="135"/>
      <c r="V214" s="136">
        <v>0</v>
      </c>
      <c r="W214" s="136">
        <v>0</v>
      </c>
      <c r="X214" s="133">
        <v>0.09</v>
      </c>
      <c r="Y214" s="133">
        <v>3.2722418198626781E-3</v>
      </c>
      <c r="Z214" s="134">
        <v>0</v>
      </c>
      <c r="AA214" s="137"/>
      <c r="AB214" s="136">
        <v>0</v>
      </c>
      <c r="AC214" s="136">
        <v>0</v>
      </c>
      <c r="AD214" s="133">
        <v>0</v>
      </c>
      <c r="AE214" s="133">
        <v>0</v>
      </c>
      <c r="AF214" s="134">
        <v>0</v>
      </c>
    </row>
    <row r="215" spans="1:32" x14ac:dyDescent="0.2">
      <c r="A215" s="138">
        <v>435</v>
      </c>
      <c r="B215" s="139">
        <v>435301673</v>
      </c>
      <c r="C215" s="140" t="s">
        <v>507</v>
      </c>
      <c r="D215" s="141">
        <v>301</v>
      </c>
      <c r="E215" s="140" t="s">
        <v>333</v>
      </c>
      <c r="F215" s="141">
        <v>673</v>
      </c>
      <c r="G215" s="142" t="s">
        <v>408</v>
      </c>
      <c r="H215" s="130"/>
      <c r="I215" s="131">
        <v>10293</v>
      </c>
      <c r="J215" s="131">
        <v>5439</v>
      </c>
      <c r="K215" s="131">
        <v>0</v>
      </c>
      <c r="L215" s="131">
        <v>937.65</v>
      </c>
      <c r="M215" s="131">
        <v>16669.650000000001</v>
      </c>
      <c r="N215" s="130"/>
      <c r="O215" s="132">
        <v>23</v>
      </c>
      <c r="P215" s="133">
        <v>361836</v>
      </c>
      <c r="Q215" s="133">
        <v>0</v>
      </c>
      <c r="R215" s="133">
        <v>0</v>
      </c>
      <c r="S215" s="133">
        <v>21566</v>
      </c>
      <c r="T215" s="134">
        <v>383402</v>
      </c>
      <c r="U215" s="135"/>
      <c r="V215" s="136">
        <v>0</v>
      </c>
      <c r="W215" s="136">
        <v>0</v>
      </c>
      <c r="X215" s="133">
        <v>0.09</v>
      </c>
      <c r="Y215" s="133">
        <v>2.2338198014815132E-2</v>
      </c>
      <c r="Z215" s="134">
        <v>0</v>
      </c>
      <c r="AA215" s="137"/>
      <c r="AB215" s="136">
        <v>0</v>
      </c>
      <c r="AC215" s="136">
        <v>0</v>
      </c>
      <c r="AD215" s="133">
        <v>0</v>
      </c>
      <c r="AE215" s="133">
        <v>0</v>
      </c>
      <c r="AF215" s="134">
        <v>0</v>
      </c>
    </row>
    <row r="216" spans="1:32" x14ac:dyDescent="0.2">
      <c r="A216" s="138">
        <v>435</v>
      </c>
      <c r="B216" s="139">
        <v>435301725</v>
      </c>
      <c r="C216" s="140" t="s">
        <v>507</v>
      </c>
      <c r="D216" s="141">
        <v>301</v>
      </c>
      <c r="E216" s="140" t="s">
        <v>333</v>
      </c>
      <c r="F216" s="141">
        <v>725</v>
      </c>
      <c r="G216" s="142" t="s">
        <v>424</v>
      </c>
      <c r="H216" s="130"/>
      <c r="I216" s="131">
        <v>12833</v>
      </c>
      <c r="J216" s="131">
        <v>4106</v>
      </c>
      <c r="K216" s="131">
        <v>0</v>
      </c>
      <c r="L216" s="131">
        <v>937.65</v>
      </c>
      <c r="M216" s="131">
        <v>17876.650000000001</v>
      </c>
      <c r="N216" s="130"/>
      <c r="O216" s="132">
        <v>1</v>
      </c>
      <c r="P216" s="133">
        <v>16939</v>
      </c>
      <c r="Q216" s="133">
        <v>0</v>
      </c>
      <c r="R216" s="133">
        <v>0</v>
      </c>
      <c r="S216" s="133">
        <v>938</v>
      </c>
      <c r="T216" s="134">
        <v>17877</v>
      </c>
      <c r="U216" s="135"/>
      <c r="V216" s="136">
        <v>0</v>
      </c>
      <c r="W216" s="136">
        <v>0</v>
      </c>
      <c r="X216" s="133">
        <v>0.09</v>
      </c>
      <c r="Y216" s="133">
        <v>1.1029264632364295E-2</v>
      </c>
      <c r="Z216" s="134">
        <v>0</v>
      </c>
      <c r="AA216" s="137"/>
      <c r="AB216" s="136">
        <v>0</v>
      </c>
      <c r="AC216" s="136">
        <v>0</v>
      </c>
      <c r="AD216" s="133">
        <v>0</v>
      </c>
      <c r="AE216" s="133">
        <v>0</v>
      </c>
      <c r="AF216" s="134">
        <v>0</v>
      </c>
    </row>
    <row r="217" spans="1:32" x14ac:dyDescent="0.2">
      <c r="A217" s="138">
        <v>435</v>
      </c>
      <c r="B217" s="139">
        <v>435301735</v>
      </c>
      <c r="C217" s="140" t="s">
        <v>507</v>
      </c>
      <c r="D217" s="141">
        <v>301</v>
      </c>
      <c r="E217" s="140" t="s">
        <v>333</v>
      </c>
      <c r="F217" s="141">
        <v>735</v>
      </c>
      <c r="G217" s="142" t="s">
        <v>427</v>
      </c>
      <c r="H217" s="130"/>
      <c r="I217" s="131">
        <v>9949</v>
      </c>
      <c r="J217" s="131">
        <v>3884</v>
      </c>
      <c r="K217" s="131">
        <v>0</v>
      </c>
      <c r="L217" s="131">
        <v>937.65</v>
      </c>
      <c r="M217" s="131">
        <v>14770.65</v>
      </c>
      <c r="N217" s="130"/>
      <c r="O217" s="132">
        <v>3</v>
      </c>
      <c r="P217" s="133">
        <v>41499</v>
      </c>
      <c r="Q217" s="133">
        <v>0</v>
      </c>
      <c r="R217" s="133">
        <v>0</v>
      </c>
      <c r="S217" s="133">
        <v>2814</v>
      </c>
      <c r="T217" s="134">
        <v>44313</v>
      </c>
      <c r="U217" s="135"/>
      <c r="V217" s="136">
        <v>0</v>
      </c>
      <c r="W217" s="136">
        <v>0</v>
      </c>
      <c r="X217" s="133">
        <v>0.09</v>
      </c>
      <c r="Y217" s="133">
        <v>1.8415882241461894E-2</v>
      </c>
      <c r="Z217" s="134">
        <v>0</v>
      </c>
      <c r="AA217" s="137"/>
      <c r="AB217" s="136">
        <v>0</v>
      </c>
      <c r="AC217" s="136">
        <v>0</v>
      </c>
      <c r="AD217" s="133">
        <v>0</v>
      </c>
      <c r="AE217" s="133">
        <v>0</v>
      </c>
      <c r="AF217" s="134">
        <v>0</v>
      </c>
    </row>
    <row r="218" spans="1:32" x14ac:dyDescent="0.2">
      <c r="A218" s="138">
        <v>436</v>
      </c>
      <c r="B218" s="139">
        <v>436049035</v>
      </c>
      <c r="C218" s="140" t="s">
        <v>508</v>
      </c>
      <c r="D218" s="141">
        <v>49</v>
      </c>
      <c r="E218" s="140" t="s">
        <v>81</v>
      </c>
      <c r="F218" s="141">
        <v>35</v>
      </c>
      <c r="G218" s="142" t="s">
        <v>67</v>
      </c>
      <c r="H218" s="130"/>
      <c r="I218" s="131">
        <v>12750</v>
      </c>
      <c r="J218" s="131">
        <v>4347</v>
      </c>
      <c r="K218" s="131">
        <v>0</v>
      </c>
      <c r="L218" s="131">
        <v>937.65</v>
      </c>
      <c r="M218" s="131">
        <v>18034.650000000001</v>
      </c>
      <c r="N218" s="130"/>
      <c r="O218" s="132">
        <v>24</v>
      </c>
      <c r="P218" s="133">
        <v>410328</v>
      </c>
      <c r="Q218" s="133">
        <v>0</v>
      </c>
      <c r="R218" s="133">
        <v>0</v>
      </c>
      <c r="S218" s="133">
        <v>22504</v>
      </c>
      <c r="T218" s="134">
        <v>432832</v>
      </c>
      <c r="U218" s="135"/>
      <c r="V218" s="136">
        <v>0</v>
      </c>
      <c r="W218" s="136">
        <v>0</v>
      </c>
      <c r="X218" s="133">
        <v>0.18</v>
      </c>
      <c r="Y218" s="133">
        <v>0.16308478746425836</v>
      </c>
      <c r="Z218" s="134">
        <v>0</v>
      </c>
      <c r="AA218" s="137"/>
      <c r="AB218" s="136">
        <v>0</v>
      </c>
      <c r="AC218" s="136">
        <v>0</v>
      </c>
      <c r="AD218" s="133">
        <v>0</v>
      </c>
      <c r="AE218" s="133">
        <v>0</v>
      </c>
      <c r="AF218" s="134">
        <v>0</v>
      </c>
    </row>
    <row r="219" spans="1:32" x14ac:dyDescent="0.2">
      <c r="A219" s="138">
        <v>436</v>
      </c>
      <c r="B219" s="139">
        <v>436049044</v>
      </c>
      <c r="C219" s="140" t="s">
        <v>508</v>
      </c>
      <c r="D219" s="141">
        <v>49</v>
      </c>
      <c r="E219" s="140" t="s">
        <v>81</v>
      </c>
      <c r="F219" s="141">
        <v>44</v>
      </c>
      <c r="G219" s="142" t="s">
        <v>76</v>
      </c>
      <c r="H219" s="130"/>
      <c r="I219" s="131">
        <v>16856</v>
      </c>
      <c r="J219" s="131">
        <v>0</v>
      </c>
      <c r="K219" s="131">
        <v>0</v>
      </c>
      <c r="L219" s="131">
        <v>937.65</v>
      </c>
      <c r="M219" s="131">
        <v>17793.650000000001</v>
      </c>
      <c r="N219" s="130"/>
      <c r="O219" s="132">
        <v>2</v>
      </c>
      <c r="P219" s="133">
        <v>33712</v>
      </c>
      <c r="Q219" s="133">
        <v>0</v>
      </c>
      <c r="R219" s="133">
        <v>0</v>
      </c>
      <c r="S219" s="133">
        <v>1876</v>
      </c>
      <c r="T219" s="134">
        <v>35588</v>
      </c>
      <c r="U219" s="135"/>
      <c r="V219" s="136">
        <v>0</v>
      </c>
      <c r="W219" s="136">
        <v>0</v>
      </c>
      <c r="X219" s="133">
        <v>0.18</v>
      </c>
      <c r="Y219" s="133">
        <v>7.1829546811691999E-2</v>
      </c>
      <c r="Z219" s="134">
        <v>0</v>
      </c>
      <c r="AA219" s="137"/>
      <c r="AB219" s="136">
        <v>0</v>
      </c>
      <c r="AC219" s="136">
        <v>0</v>
      </c>
      <c r="AD219" s="133">
        <v>0</v>
      </c>
      <c r="AE219" s="133">
        <v>0</v>
      </c>
      <c r="AF219" s="134">
        <v>0</v>
      </c>
    </row>
    <row r="220" spans="1:32" x14ac:dyDescent="0.2">
      <c r="A220" s="138">
        <v>436</v>
      </c>
      <c r="B220" s="139">
        <v>436049049</v>
      </c>
      <c r="C220" s="140" t="s">
        <v>508</v>
      </c>
      <c r="D220" s="141">
        <v>49</v>
      </c>
      <c r="E220" s="140" t="s">
        <v>81</v>
      </c>
      <c r="F220" s="141">
        <v>49</v>
      </c>
      <c r="G220" s="142" t="s">
        <v>81</v>
      </c>
      <c r="H220" s="130"/>
      <c r="I220" s="131">
        <v>13151</v>
      </c>
      <c r="J220" s="131">
        <v>15653</v>
      </c>
      <c r="K220" s="131">
        <v>0</v>
      </c>
      <c r="L220" s="131">
        <v>937.65</v>
      </c>
      <c r="M220" s="131">
        <v>29741.65</v>
      </c>
      <c r="N220" s="130"/>
      <c r="O220" s="132">
        <v>238</v>
      </c>
      <c r="P220" s="133">
        <v>6855352</v>
      </c>
      <c r="Q220" s="133">
        <v>0</v>
      </c>
      <c r="R220" s="133">
        <v>0</v>
      </c>
      <c r="S220" s="133">
        <v>223160</v>
      </c>
      <c r="T220" s="134">
        <v>7078512</v>
      </c>
      <c r="U220" s="135"/>
      <c r="V220" s="136">
        <v>0</v>
      </c>
      <c r="W220" s="136">
        <v>0</v>
      </c>
      <c r="X220" s="133">
        <v>0.09</v>
      </c>
      <c r="Y220" s="133">
        <v>7.8031249423429483E-2</v>
      </c>
      <c r="Z220" s="134">
        <v>0</v>
      </c>
      <c r="AA220" s="137"/>
      <c r="AB220" s="136">
        <v>0</v>
      </c>
      <c r="AC220" s="136">
        <v>0</v>
      </c>
      <c r="AD220" s="133">
        <v>0</v>
      </c>
      <c r="AE220" s="133">
        <v>0</v>
      </c>
      <c r="AF220" s="134">
        <v>0</v>
      </c>
    </row>
    <row r="221" spans="1:32" x14ac:dyDescent="0.2">
      <c r="A221" s="138">
        <v>436</v>
      </c>
      <c r="B221" s="139">
        <v>436049057</v>
      </c>
      <c r="C221" s="140" t="s">
        <v>508</v>
      </c>
      <c r="D221" s="141">
        <v>49</v>
      </c>
      <c r="E221" s="140" t="s">
        <v>81</v>
      </c>
      <c r="F221" s="141">
        <v>57</v>
      </c>
      <c r="G221" s="142" t="s">
        <v>89</v>
      </c>
      <c r="H221" s="130"/>
      <c r="I221" s="131">
        <v>12354</v>
      </c>
      <c r="J221" s="131">
        <v>330</v>
      </c>
      <c r="K221" s="131">
        <v>0</v>
      </c>
      <c r="L221" s="131">
        <v>937.65</v>
      </c>
      <c r="M221" s="131">
        <v>13621.65</v>
      </c>
      <c r="N221" s="130"/>
      <c r="O221" s="132">
        <v>6</v>
      </c>
      <c r="P221" s="133">
        <v>76104</v>
      </c>
      <c r="Q221" s="133">
        <v>0</v>
      </c>
      <c r="R221" s="133">
        <v>0</v>
      </c>
      <c r="S221" s="133">
        <v>5627</v>
      </c>
      <c r="T221" s="134">
        <v>81731</v>
      </c>
      <c r="U221" s="135"/>
      <c r="V221" s="136">
        <v>0</v>
      </c>
      <c r="W221" s="136">
        <v>0</v>
      </c>
      <c r="X221" s="133">
        <v>0.18</v>
      </c>
      <c r="Y221" s="133">
        <v>0.13477016134300771</v>
      </c>
      <c r="Z221" s="134">
        <v>0</v>
      </c>
      <c r="AA221" s="137"/>
      <c r="AB221" s="136">
        <v>0</v>
      </c>
      <c r="AC221" s="136">
        <v>0</v>
      </c>
      <c r="AD221" s="133">
        <v>0</v>
      </c>
      <c r="AE221" s="133">
        <v>0</v>
      </c>
      <c r="AF221" s="134">
        <v>0</v>
      </c>
    </row>
    <row r="222" spans="1:32" x14ac:dyDescent="0.2">
      <c r="A222" s="138">
        <v>436</v>
      </c>
      <c r="B222" s="139">
        <v>436049093</v>
      </c>
      <c r="C222" s="140" t="s">
        <v>508</v>
      </c>
      <c r="D222" s="141">
        <v>49</v>
      </c>
      <c r="E222" s="140" t="s">
        <v>81</v>
      </c>
      <c r="F222" s="141">
        <v>93</v>
      </c>
      <c r="G222" s="142" t="s">
        <v>125</v>
      </c>
      <c r="H222" s="130"/>
      <c r="I222" s="131">
        <v>14091</v>
      </c>
      <c r="J222" s="131">
        <v>481</v>
      </c>
      <c r="K222" s="131">
        <v>0</v>
      </c>
      <c r="L222" s="131">
        <v>937.65</v>
      </c>
      <c r="M222" s="131">
        <v>15509.65</v>
      </c>
      <c r="N222" s="130"/>
      <c r="O222" s="132">
        <v>10</v>
      </c>
      <c r="P222" s="133">
        <v>145720</v>
      </c>
      <c r="Q222" s="133">
        <v>0</v>
      </c>
      <c r="R222" s="133">
        <v>0</v>
      </c>
      <c r="S222" s="133">
        <v>9377</v>
      </c>
      <c r="T222" s="134">
        <v>155097</v>
      </c>
      <c r="U222" s="135"/>
      <c r="V222" s="136">
        <v>0</v>
      </c>
      <c r="W222" s="136">
        <v>0</v>
      </c>
      <c r="X222" s="133">
        <v>0.18</v>
      </c>
      <c r="Y222" s="133">
        <v>7.4462659539690237E-2</v>
      </c>
      <c r="Z222" s="134">
        <v>0</v>
      </c>
      <c r="AA222" s="137"/>
      <c r="AB222" s="136">
        <v>0</v>
      </c>
      <c r="AC222" s="136">
        <v>0</v>
      </c>
      <c r="AD222" s="133">
        <v>0</v>
      </c>
      <c r="AE222" s="133">
        <v>0</v>
      </c>
      <c r="AF222" s="134">
        <v>0</v>
      </c>
    </row>
    <row r="223" spans="1:32" x14ac:dyDescent="0.2">
      <c r="A223" s="138">
        <v>436</v>
      </c>
      <c r="B223" s="139">
        <v>436049133</v>
      </c>
      <c r="C223" s="140" t="s">
        <v>508</v>
      </c>
      <c r="D223" s="141">
        <v>49</v>
      </c>
      <c r="E223" s="140" t="s">
        <v>81</v>
      </c>
      <c r="F223" s="141">
        <v>133</v>
      </c>
      <c r="G223" s="142" t="s">
        <v>165</v>
      </c>
      <c r="H223" s="130"/>
      <c r="I223" s="131">
        <v>11723</v>
      </c>
      <c r="J223" s="131">
        <v>2318</v>
      </c>
      <c r="K223" s="131">
        <v>0</v>
      </c>
      <c r="L223" s="131">
        <v>937.65</v>
      </c>
      <c r="M223" s="131">
        <v>14978.65</v>
      </c>
      <c r="N223" s="130"/>
      <c r="O223" s="132">
        <v>2</v>
      </c>
      <c r="P223" s="133">
        <v>28082</v>
      </c>
      <c r="Q223" s="133">
        <v>0</v>
      </c>
      <c r="R223" s="133">
        <v>0</v>
      </c>
      <c r="S223" s="133">
        <v>1876</v>
      </c>
      <c r="T223" s="134">
        <v>29958</v>
      </c>
      <c r="U223" s="135"/>
      <c r="V223" s="136">
        <v>0</v>
      </c>
      <c r="W223" s="136">
        <v>0</v>
      </c>
      <c r="X223" s="133">
        <v>0.09</v>
      </c>
      <c r="Y223" s="133">
        <v>2.8948429232024109E-2</v>
      </c>
      <c r="Z223" s="134">
        <v>0</v>
      </c>
      <c r="AA223" s="137"/>
      <c r="AB223" s="136">
        <v>0</v>
      </c>
      <c r="AC223" s="136">
        <v>0</v>
      </c>
      <c r="AD223" s="133">
        <v>0</v>
      </c>
      <c r="AE223" s="133">
        <v>0</v>
      </c>
      <c r="AF223" s="134">
        <v>0</v>
      </c>
    </row>
    <row r="224" spans="1:32" x14ac:dyDescent="0.2">
      <c r="A224" s="138">
        <v>436</v>
      </c>
      <c r="B224" s="139">
        <v>436049149</v>
      </c>
      <c r="C224" s="140" t="s">
        <v>508</v>
      </c>
      <c r="D224" s="141">
        <v>49</v>
      </c>
      <c r="E224" s="140" t="s">
        <v>81</v>
      </c>
      <c r="F224" s="141">
        <v>149</v>
      </c>
      <c r="G224" s="142" t="s">
        <v>181</v>
      </c>
      <c r="H224" s="130"/>
      <c r="I224" s="131">
        <v>9743</v>
      </c>
      <c r="J224" s="131">
        <v>0</v>
      </c>
      <c r="K224" s="131">
        <v>0</v>
      </c>
      <c r="L224" s="131">
        <v>937.65</v>
      </c>
      <c r="M224" s="131">
        <v>10680.65</v>
      </c>
      <c r="N224" s="130"/>
      <c r="O224" s="132">
        <v>1</v>
      </c>
      <c r="P224" s="133">
        <v>9743</v>
      </c>
      <c r="Q224" s="133">
        <v>0</v>
      </c>
      <c r="R224" s="133">
        <v>0</v>
      </c>
      <c r="S224" s="133">
        <v>938</v>
      </c>
      <c r="T224" s="134">
        <v>10681</v>
      </c>
      <c r="U224" s="135"/>
      <c r="V224" s="136">
        <v>0</v>
      </c>
      <c r="W224" s="136">
        <v>0</v>
      </c>
      <c r="X224" s="133">
        <v>0.18</v>
      </c>
      <c r="Y224" s="133">
        <v>0.11880546437681293</v>
      </c>
      <c r="Z224" s="134">
        <v>0</v>
      </c>
      <c r="AA224" s="137"/>
      <c r="AB224" s="136">
        <v>0</v>
      </c>
      <c r="AC224" s="136">
        <v>0</v>
      </c>
      <c r="AD224" s="133">
        <v>0</v>
      </c>
      <c r="AE224" s="133">
        <v>0</v>
      </c>
      <c r="AF224" s="134">
        <v>0</v>
      </c>
    </row>
    <row r="225" spans="1:32" x14ac:dyDescent="0.2">
      <c r="A225" s="138">
        <v>436</v>
      </c>
      <c r="B225" s="139">
        <v>436049155</v>
      </c>
      <c r="C225" s="140" t="s">
        <v>508</v>
      </c>
      <c r="D225" s="141">
        <v>49</v>
      </c>
      <c r="E225" s="140" t="s">
        <v>81</v>
      </c>
      <c r="F225" s="141">
        <v>155</v>
      </c>
      <c r="G225" s="142" t="s">
        <v>187</v>
      </c>
      <c r="H225" s="130"/>
      <c r="I225" s="131">
        <v>9743</v>
      </c>
      <c r="J225" s="131">
        <v>6490</v>
      </c>
      <c r="K225" s="131">
        <v>0</v>
      </c>
      <c r="L225" s="131">
        <v>937.65</v>
      </c>
      <c r="M225" s="131">
        <v>17170.650000000001</v>
      </c>
      <c r="N225" s="130"/>
      <c r="O225" s="132">
        <v>2</v>
      </c>
      <c r="P225" s="133">
        <v>32466</v>
      </c>
      <c r="Q225" s="133">
        <v>0</v>
      </c>
      <c r="R225" s="133">
        <v>0</v>
      </c>
      <c r="S225" s="133">
        <v>1876</v>
      </c>
      <c r="T225" s="134">
        <v>34342</v>
      </c>
      <c r="U225" s="135"/>
      <c r="V225" s="136">
        <v>0</v>
      </c>
      <c r="W225" s="136">
        <v>0</v>
      </c>
      <c r="X225" s="133">
        <v>0.09</v>
      </c>
      <c r="Y225" s="133">
        <v>7.9951290492358165E-4</v>
      </c>
      <c r="Z225" s="134">
        <v>0</v>
      </c>
      <c r="AA225" s="137"/>
      <c r="AB225" s="136">
        <v>0</v>
      </c>
      <c r="AC225" s="136">
        <v>0</v>
      </c>
      <c r="AD225" s="133">
        <v>0</v>
      </c>
      <c r="AE225" s="133">
        <v>0</v>
      </c>
      <c r="AF225" s="134">
        <v>0</v>
      </c>
    </row>
    <row r="226" spans="1:32" x14ac:dyDescent="0.2">
      <c r="A226" s="138">
        <v>436</v>
      </c>
      <c r="B226" s="139">
        <v>436049163</v>
      </c>
      <c r="C226" s="140" t="s">
        <v>508</v>
      </c>
      <c r="D226" s="141">
        <v>49</v>
      </c>
      <c r="E226" s="140" t="s">
        <v>81</v>
      </c>
      <c r="F226" s="141">
        <v>163</v>
      </c>
      <c r="G226" s="142" t="s">
        <v>195</v>
      </c>
      <c r="H226" s="130"/>
      <c r="I226" s="131">
        <v>9743</v>
      </c>
      <c r="J226" s="131">
        <v>0</v>
      </c>
      <c r="K226" s="131">
        <v>0</v>
      </c>
      <c r="L226" s="131">
        <v>937.65</v>
      </c>
      <c r="M226" s="131">
        <v>10680.65</v>
      </c>
      <c r="N226" s="130"/>
      <c r="O226" s="132">
        <v>2</v>
      </c>
      <c r="P226" s="133">
        <v>19486</v>
      </c>
      <c r="Q226" s="133">
        <v>0</v>
      </c>
      <c r="R226" s="133">
        <v>0</v>
      </c>
      <c r="S226" s="133">
        <v>1876</v>
      </c>
      <c r="T226" s="134">
        <v>21362</v>
      </c>
      <c r="U226" s="135"/>
      <c r="V226" s="136">
        <v>0</v>
      </c>
      <c r="W226" s="136">
        <v>0</v>
      </c>
      <c r="X226" s="133">
        <v>0.18</v>
      </c>
      <c r="Y226" s="133">
        <v>9.2255483334996877E-2</v>
      </c>
      <c r="Z226" s="134">
        <v>0</v>
      </c>
      <c r="AA226" s="137"/>
      <c r="AB226" s="136">
        <v>0</v>
      </c>
      <c r="AC226" s="136">
        <v>0</v>
      </c>
      <c r="AD226" s="133">
        <v>0</v>
      </c>
      <c r="AE226" s="133">
        <v>0</v>
      </c>
      <c r="AF226" s="134">
        <v>0</v>
      </c>
    </row>
    <row r="227" spans="1:32" x14ac:dyDescent="0.2">
      <c r="A227" s="138">
        <v>436</v>
      </c>
      <c r="B227" s="139">
        <v>436049165</v>
      </c>
      <c r="C227" s="140" t="s">
        <v>508</v>
      </c>
      <c r="D227" s="141">
        <v>49</v>
      </c>
      <c r="E227" s="140" t="s">
        <v>81</v>
      </c>
      <c r="F227" s="141">
        <v>165</v>
      </c>
      <c r="G227" s="142" t="s">
        <v>197</v>
      </c>
      <c r="H227" s="130"/>
      <c r="I227" s="131">
        <v>12624</v>
      </c>
      <c r="J227" s="131">
        <v>229</v>
      </c>
      <c r="K227" s="131">
        <v>0</v>
      </c>
      <c r="L227" s="131">
        <v>937.65</v>
      </c>
      <c r="M227" s="131">
        <v>13790.65</v>
      </c>
      <c r="N227" s="130"/>
      <c r="O227" s="132">
        <v>20</v>
      </c>
      <c r="P227" s="133">
        <v>257060</v>
      </c>
      <c r="Q227" s="133">
        <v>0</v>
      </c>
      <c r="R227" s="133">
        <v>0</v>
      </c>
      <c r="S227" s="133">
        <v>18753</v>
      </c>
      <c r="T227" s="134">
        <v>275813</v>
      </c>
      <c r="U227" s="135"/>
      <c r="V227" s="136">
        <v>0</v>
      </c>
      <c r="W227" s="136">
        <v>0</v>
      </c>
      <c r="X227" s="133">
        <v>9.8299999999999998E-2</v>
      </c>
      <c r="Y227" s="133">
        <v>9.5435200850881502E-2</v>
      </c>
      <c r="Z227" s="134">
        <v>0</v>
      </c>
      <c r="AA227" s="137"/>
      <c r="AB227" s="136">
        <v>0</v>
      </c>
      <c r="AC227" s="136">
        <v>0</v>
      </c>
      <c r="AD227" s="133">
        <v>0</v>
      </c>
      <c r="AE227" s="133">
        <v>0</v>
      </c>
      <c r="AF227" s="134">
        <v>0</v>
      </c>
    </row>
    <row r="228" spans="1:32" x14ac:dyDescent="0.2">
      <c r="A228" s="138">
        <v>436</v>
      </c>
      <c r="B228" s="139">
        <v>436049176</v>
      </c>
      <c r="C228" s="140" t="s">
        <v>508</v>
      </c>
      <c r="D228" s="141">
        <v>49</v>
      </c>
      <c r="E228" s="140" t="s">
        <v>81</v>
      </c>
      <c r="F228" s="141">
        <v>176</v>
      </c>
      <c r="G228" s="142" t="s">
        <v>208</v>
      </c>
      <c r="H228" s="130"/>
      <c r="I228" s="131">
        <v>13104</v>
      </c>
      <c r="J228" s="131">
        <v>4513</v>
      </c>
      <c r="K228" s="131">
        <v>0</v>
      </c>
      <c r="L228" s="131">
        <v>937.65</v>
      </c>
      <c r="M228" s="131">
        <v>18554.650000000001</v>
      </c>
      <c r="N228" s="130"/>
      <c r="O228" s="132">
        <v>12</v>
      </c>
      <c r="P228" s="133">
        <v>211404.00000000003</v>
      </c>
      <c r="Q228" s="133">
        <v>0</v>
      </c>
      <c r="R228" s="133">
        <v>0</v>
      </c>
      <c r="S228" s="133">
        <v>11251</v>
      </c>
      <c r="T228" s="134">
        <v>222655.00000000003</v>
      </c>
      <c r="U228" s="135"/>
      <c r="V228" s="136">
        <v>0</v>
      </c>
      <c r="W228" s="136">
        <v>0</v>
      </c>
      <c r="X228" s="133">
        <v>0.09</v>
      </c>
      <c r="Y228" s="133">
        <v>9.4201429189876243E-2</v>
      </c>
      <c r="Z228" s="134">
        <v>0</v>
      </c>
      <c r="AA228" s="137"/>
      <c r="AB228" s="136">
        <v>0</v>
      </c>
      <c r="AC228" s="136">
        <v>1.5614030288215945</v>
      </c>
      <c r="AD228" s="133">
        <v>28970.237158750038</v>
      </c>
      <c r="AE228" s="133">
        <v>0</v>
      </c>
      <c r="AF228" s="134">
        <v>0</v>
      </c>
    </row>
    <row r="229" spans="1:32" x14ac:dyDescent="0.2">
      <c r="A229" s="138">
        <v>436</v>
      </c>
      <c r="B229" s="139">
        <v>436049199</v>
      </c>
      <c r="C229" s="140" t="s">
        <v>508</v>
      </c>
      <c r="D229" s="141">
        <v>49</v>
      </c>
      <c r="E229" s="140" t="s">
        <v>81</v>
      </c>
      <c r="F229" s="141">
        <v>199</v>
      </c>
      <c r="G229" s="142" t="s">
        <v>231</v>
      </c>
      <c r="H229" s="130"/>
      <c r="I229" s="131">
        <v>15923</v>
      </c>
      <c r="J229" s="131">
        <v>10750</v>
      </c>
      <c r="K229" s="131">
        <v>0</v>
      </c>
      <c r="L229" s="131">
        <v>937.65</v>
      </c>
      <c r="M229" s="131">
        <v>27610.65</v>
      </c>
      <c r="N229" s="130"/>
      <c r="O229" s="132">
        <v>1</v>
      </c>
      <c r="P229" s="133">
        <v>26673</v>
      </c>
      <c r="Q229" s="133">
        <v>0</v>
      </c>
      <c r="R229" s="133">
        <v>0</v>
      </c>
      <c r="S229" s="133">
        <v>938</v>
      </c>
      <c r="T229" s="134">
        <v>27611</v>
      </c>
      <c r="U229" s="135"/>
      <c r="V229" s="136">
        <v>0</v>
      </c>
      <c r="W229" s="136">
        <v>0</v>
      </c>
      <c r="X229" s="133">
        <v>0.09</v>
      </c>
      <c r="Y229" s="133">
        <v>7.5387664270900527E-4</v>
      </c>
      <c r="Z229" s="134">
        <v>0</v>
      </c>
      <c r="AA229" s="137"/>
      <c r="AB229" s="136">
        <v>0</v>
      </c>
      <c r="AC229" s="136">
        <v>0</v>
      </c>
      <c r="AD229" s="133">
        <v>0</v>
      </c>
      <c r="AE229" s="133">
        <v>0</v>
      </c>
      <c r="AF229" s="134">
        <v>0</v>
      </c>
    </row>
    <row r="230" spans="1:32" x14ac:dyDescent="0.2">
      <c r="A230" s="138">
        <v>436</v>
      </c>
      <c r="B230" s="139">
        <v>436049244</v>
      </c>
      <c r="C230" s="140" t="s">
        <v>508</v>
      </c>
      <c r="D230" s="141">
        <v>49</v>
      </c>
      <c r="E230" s="140" t="s">
        <v>81</v>
      </c>
      <c r="F230" s="141">
        <v>244</v>
      </c>
      <c r="G230" s="142" t="s">
        <v>276</v>
      </c>
      <c r="H230" s="130"/>
      <c r="I230" s="131">
        <v>11393</v>
      </c>
      <c r="J230" s="131">
        <v>4108</v>
      </c>
      <c r="K230" s="131">
        <v>0</v>
      </c>
      <c r="L230" s="131">
        <v>937.65</v>
      </c>
      <c r="M230" s="131">
        <v>16438.650000000001</v>
      </c>
      <c r="N230" s="130"/>
      <c r="O230" s="132">
        <v>5</v>
      </c>
      <c r="P230" s="133">
        <v>77505</v>
      </c>
      <c r="Q230" s="133">
        <v>0</v>
      </c>
      <c r="R230" s="133">
        <v>0</v>
      </c>
      <c r="S230" s="133">
        <v>4689</v>
      </c>
      <c r="T230" s="134">
        <v>82194</v>
      </c>
      <c r="U230" s="135"/>
      <c r="V230" s="136">
        <v>0</v>
      </c>
      <c r="W230" s="136">
        <v>0</v>
      </c>
      <c r="X230" s="133">
        <v>0.09</v>
      </c>
      <c r="Y230" s="133">
        <v>0.12315738977728077</v>
      </c>
      <c r="Z230" s="134">
        <v>0</v>
      </c>
      <c r="AA230" s="137"/>
      <c r="AB230" s="136">
        <v>0</v>
      </c>
      <c r="AC230" s="136">
        <v>0.88833224357988616</v>
      </c>
      <c r="AD230" s="133">
        <v>14603.038107731816</v>
      </c>
      <c r="AE230" s="133">
        <v>0</v>
      </c>
      <c r="AF230" s="134">
        <v>0</v>
      </c>
    </row>
    <row r="231" spans="1:32" x14ac:dyDescent="0.2">
      <c r="A231" s="138">
        <v>436</v>
      </c>
      <c r="B231" s="139">
        <v>436049248</v>
      </c>
      <c r="C231" s="140" t="s">
        <v>508</v>
      </c>
      <c r="D231" s="141">
        <v>49</v>
      </c>
      <c r="E231" s="140" t="s">
        <v>81</v>
      </c>
      <c r="F231" s="141">
        <v>248</v>
      </c>
      <c r="G231" s="142" t="s">
        <v>280</v>
      </c>
      <c r="H231" s="130"/>
      <c r="I231" s="131">
        <v>12309</v>
      </c>
      <c r="J231" s="131">
        <v>706</v>
      </c>
      <c r="K231" s="131">
        <v>0</v>
      </c>
      <c r="L231" s="131">
        <v>937.65</v>
      </c>
      <c r="M231" s="131">
        <v>13952.65</v>
      </c>
      <c r="N231" s="130"/>
      <c r="O231" s="132">
        <v>2</v>
      </c>
      <c r="P231" s="133">
        <v>26030</v>
      </c>
      <c r="Q231" s="133">
        <v>0</v>
      </c>
      <c r="R231" s="133">
        <v>0</v>
      </c>
      <c r="S231" s="133">
        <v>1875</v>
      </c>
      <c r="T231" s="134">
        <v>27905</v>
      </c>
      <c r="U231" s="135"/>
      <c r="V231" s="136">
        <v>0</v>
      </c>
      <c r="W231" s="136">
        <v>0</v>
      </c>
      <c r="X231" s="133">
        <v>0.09</v>
      </c>
      <c r="Y231" s="133">
        <v>5.5837497907575279E-2</v>
      </c>
      <c r="Z231" s="134">
        <v>0</v>
      </c>
      <c r="AA231" s="137"/>
      <c r="AB231" s="136">
        <v>0</v>
      </c>
      <c r="AC231" s="136">
        <v>0</v>
      </c>
      <c r="AD231" s="133">
        <v>0</v>
      </c>
      <c r="AE231" s="133">
        <v>0</v>
      </c>
      <c r="AF231" s="134">
        <v>0</v>
      </c>
    </row>
    <row r="232" spans="1:32" x14ac:dyDescent="0.2">
      <c r="A232" s="138">
        <v>436</v>
      </c>
      <c r="B232" s="139">
        <v>436049262</v>
      </c>
      <c r="C232" s="140" t="s">
        <v>508</v>
      </c>
      <c r="D232" s="141">
        <v>49</v>
      </c>
      <c r="E232" s="140" t="s">
        <v>81</v>
      </c>
      <c r="F232" s="141">
        <v>262</v>
      </c>
      <c r="G232" s="142" t="s">
        <v>294</v>
      </c>
      <c r="H232" s="130"/>
      <c r="I232" s="131">
        <v>11723</v>
      </c>
      <c r="J232" s="131">
        <v>4344</v>
      </c>
      <c r="K232" s="131">
        <v>0</v>
      </c>
      <c r="L232" s="131">
        <v>937.65</v>
      </c>
      <c r="M232" s="131">
        <v>17004.650000000001</v>
      </c>
      <c r="N232" s="130"/>
      <c r="O232" s="132">
        <v>1</v>
      </c>
      <c r="P232" s="133">
        <v>16067</v>
      </c>
      <c r="Q232" s="133">
        <v>0</v>
      </c>
      <c r="R232" s="133">
        <v>0</v>
      </c>
      <c r="S232" s="133">
        <v>938</v>
      </c>
      <c r="T232" s="134">
        <v>17005</v>
      </c>
      <c r="U232" s="135"/>
      <c r="V232" s="136">
        <v>0</v>
      </c>
      <c r="W232" s="136">
        <v>0</v>
      </c>
      <c r="X232" s="133">
        <v>0.09</v>
      </c>
      <c r="Y232" s="133">
        <v>7.6925560402262325E-2</v>
      </c>
      <c r="Z232" s="134">
        <v>0</v>
      </c>
      <c r="AA232" s="137"/>
      <c r="AB232" s="136">
        <v>0</v>
      </c>
      <c r="AC232" s="136">
        <v>0</v>
      </c>
      <c r="AD232" s="133">
        <v>0</v>
      </c>
      <c r="AE232" s="133">
        <v>0</v>
      </c>
      <c r="AF232" s="134">
        <v>0</v>
      </c>
    </row>
    <row r="233" spans="1:32" x14ac:dyDescent="0.2">
      <c r="A233" s="138">
        <v>436</v>
      </c>
      <c r="B233" s="139">
        <v>436049274</v>
      </c>
      <c r="C233" s="140" t="s">
        <v>508</v>
      </c>
      <c r="D233" s="141">
        <v>49</v>
      </c>
      <c r="E233" s="140" t="s">
        <v>81</v>
      </c>
      <c r="F233" s="141">
        <v>274</v>
      </c>
      <c r="G233" s="142" t="s">
        <v>306</v>
      </c>
      <c r="H233" s="130"/>
      <c r="I233" s="131">
        <v>14080</v>
      </c>
      <c r="J233" s="131">
        <v>6505</v>
      </c>
      <c r="K233" s="131">
        <v>0</v>
      </c>
      <c r="L233" s="131">
        <v>937.65</v>
      </c>
      <c r="M233" s="131">
        <v>21522.65</v>
      </c>
      <c r="N233" s="130"/>
      <c r="O233" s="132">
        <v>8</v>
      </c>
      <c r="P233" s="133">
        <v>164680</v>
      </c>
      <c r="Q233" s="133">
        <v>0</v>
      </c>
      <c r="R233" s="133">
        <v>0</v>
      </c>
      <c r="S233" s="133">
        <v>7502</v>
      </c>
      <c r="T233" s="134">
        <v>172182</v>
      </c>
      <c r="U233" s="135"/>
      <c r="V233" s="136">
        <v>0</v>
      </c>
      <c r="W233" s="136">
        <v>0</v>
      </c>
      <c r="X233" s="133">
        <v>0.09</v>
      </c>
      <c r="Y233" s="133">
        <v>7.5681708386389906E-2</v>
      </c>
      <c r="Z233" s="134">
        <v>0</v>
      </c>
      <c r="AA233" s="137"/>
      <c r="AB233" s="136">
        <v>0</v>
      </c>
      <c r="AC233" s="136">
        <v>0</v>
      </c>
      <c r="AD233" s="133">
        <v>0</v>
      </c>
      <c r="AE233" s="133">
        <v>0</v>
      </c>
      <c r="AF233" s="134">
        <v>0</v>
      </c>
    </row>
    <row r="234" spans="1:32" x14ac:dyDescent="0.2">
      <c r="A234" s="138">
        <v>436</v>
      </c>
      <c r="B234" s="139">
        <v>436049308</v>
      </c>
      <c r="C234" s="140" t="s">
        <v>508</v>
      </c>
      <c r="D234" s="141">
        <v>49</v>
      </c>
      <c r="E234" s="140" t="s">
        <v>81</v>
      </c>
      <c r="F234" s="141">
        <v>308</v>
      </c>
      <c r="G234" s="142" t="s">
        <v>340</v>
      </c>
      <c r="H234" s="130"/>
      <c r="I234" s="131">
        <v>12737</v>
      </c>
      <c r="J234" s="131">
        <v>6353</v>
      </c>
      <c r="K234" s="131">
        <v>0</v>
      </c>
      <c r="L234" s="131">
        <v>937.65</v>
      </c>
      <c r="M234" s="131">
        <v>20027.650000000001</v>
      </c>
      <c r="N234" s="130"/>
      <c r="O234" s="132">
        <v>2</v>
      </c>
      <c r="P234" s="133">
        <v>38180</v>
      </c>
      <c r="Q234" s="133">
        <v>0</v>
      </c>
      <c r="R234" s="133">
        <v>0</v>
      </c>
      <c r="S234" s="133">
        <v>1876</v>
      </c>
      <c r="T234" s="134">
        <v>40056</v>
      </c>
      <c r="U234" s="135"/>
      <c r="V234" s="136">
        <v>0</v>
      </c>
      <c r="W234" s="136">
        <v>0</v>
      </c>
      <c r="X234" s="133">
        <v>0.09</v>
      </c>
      <c r="Y234" s="133">
        <v>2.8558044941249532E-3</v>
      </c>
      <c r="Z234" s="134">
        <v>0</v>
      </c>
      <c r="AA234" s="137"/>
      <c r="AB234" s="136">
        <v>0</v>
      </c>
      <c r="AC234" s="136">
        <v>0</v>
      </c>
      <c r="AD234" s="133">
        <v>0</v>
      </c>
      <c r="AE234" s="133">
        <v>0</v>
      </c>
      <c r="AF234" s="134">
        <v>0</v>
      </c>
    </row>
    <row r="235" spans="1:32" x14ac:dyDescent="0.2">
      <c r="A235" s="138">
        <v>436</v>
      </c>
      <c r="B235" s="139">
        <v>436049336</v>
      </c>
      <c r="C235" s="140" t="s">
        <v>508</v>
      </c>
      <c r="D235" s="141">
        <v>49</v>
      </c>
      <c r="E235" s="140" t="s">
        <v>81</v>
      </c>
      <c r="F235" s="141">
        <v>336</v>
      </c>
      <c r="G235" s="142" t="s">
        <v>368</v>
      </c>
      <c r="H235" s="130"/>
      <c r="I235" s="131">
        <v>11723</v>
      </c>
      <c r="J235" s="131">
        <v>2543</v>
      </c>
      <c r="K235" s="131">
        <v>0</v>
      </c>
      <c r="L235" s="131">
        <v>937.65</v>
      </c>
      <c r="M235" s="131">
        <v>15203.65</v>
      </c>
      <c r="N235" s="130"/>
      <c r="O235" s="132">
        <v>1</v>
      </c>
      <c r="P235" s="133">
        <v>14266</v>
      </c>
      <c r="Q235" s="133">
        <v>0</v>
      </c>
      <c r="R235" s="133">
        <v>0</v>
      </c>
      <c r="S235" s="133">
        <v>938</v>
      </c>
      <c r="T235" s="134">
        <v>15204</v>
      </c>
      <c r="U235" s="135"/>
      <c r="V235" s="136">
        <v>0</v>
      </c>
      <c r="W235" s="136">
        <v>0</v>
      </c>
      <c r="X235" s="133">
        <v>0.09</v>
      </c>
      <c r="Y235" s="133">
        <v>4.4262245772119978E-2</v>
      </c>
      <c r="Z235" s="134">
        <v>0</v>
      </c>
      <c r="AA235" s="137"/>
      <c r="AB235" s="136">
        <v>0</v>
      </c>
      <c r="AC235" s="136">
        <v>0</v>
      </c>
      <c r="AD235" s="133">
        <v>0</v>
      </c>
      <c r="AE235" s="133">
        <v>0</v>
      </c>
      <c r="AF235" s="134">
        <v>0</v>
      </c>
    </row>
    <row r="236" spans="1:32" x14ac:dyDescent="0.2">
      <c r="A236" s="138">
        <v>436</v>
      </c>
      <c r="B236" s="139">
        <v>436049347</v>
      </c>
      <c r="C236" s="140" t="s">
        <v>508</v>
      </c>
      <c r="D236" s="141">
        <v>49</v>
      </c>
      <c r="E236" s="140" t="s">
        <v>81</v>
      </c>
      <c r="F236" s="141">
        <v>347</v>
      </c>
      <c r="G236" s="142" t="s">
        <v>379</v>
      </c>
      <c r="H236" s="130"/>
      <c r="I236" s="131">
        <v>12088.753063272085</v>
      </c>
      <c r="J236" s="131">
        <v>5406</v>
      </c>
      <c r="K236" s="131">
        <v>0</v>
      </c>
      <c r="L236" s="131">
        <v>937.65</v>
      </c>
      <c r="M236" s="131">
        <v>18432.403063272086</v>
      </c>
      <c r="N236" s="130"/>
      <c r="O236" s="132">
        <v>1</v>
      </c>
      <c r="P236" s="133">
        <v>17495</v>
      </c>
      <c r="Q236" s="133">
        <v>0</v>
      </c>
      <c r="R236" s="133">
        <v>0</v>
      </c>
      <c r="S236" s="133">
        <v>938</v>
      </c>
      <c r="T236" s="134">
        <v>18433</v>
      </c>
      <c r="U236" s="135"/>
      <c r="V236" s="136">
        <v>0</v>
      </c>
      <c r="W236" s="136">
        <v>0</v>
      </c>
      <c r="X236" s="133">
        <v>0.09</v>
      </c>
      <c r="Y236" s="133">
        <v>6.0364696376447088E-3</v>
      </c>
      <c r="Z236" s="134">
        <v>0</v>
      </c>
      <c r="AA236" s="137"/>
      <c r="AB236" s="136">
        <v>0</v>
      </c>
      <c r="AC236" s="136">
        <v>0</v>
      </c>
      <c r="AD236" s="133">
        <v>0</v>
      </c>
      <c r="AE236" s="133">
        <v>0</v>
      </c>
      <c r="AF236" s="134">
        <v>0</v>
      </c>
    </row>
    <row r="237" spans="1:32" x14ac:dyDescent="0.2">
      <c r="A237" s="138">
        <v>437</v>
      </c>
      <c r="B237" s="139">
        <v>437035035</v>
      </c>
      <c r="C237" s="140" t="s">
        <v>600</v>
      </c>
      <c r="D237" s="141">
        <v>35</v>
      </c>
      <c r="E237" s="140" t="s">
        <v>67</v>
      </c>
      <c r="F237" s="141">
        <v>35</v>
      </c>
      <c r="G237" s="142" t="s">
        <v>67</v>
      </c>
      <c r="H237" s="130"/>
      <c r="I237" s="131">
        <v>15054</v>
      </c>
      <c r="J237" s="131">
        <v>5133</v>
      </c>
      <c r="K237" s="131">
        <v>24.204334365325078</v>
      </c>
      <c r="L237" s="131">
        <v>937.65</v>
      </c>
      <c r="M237" s="131">
        <v>21148.854334365325</v>
      </c>
      <c r="N237" s="130"/>
      <c r="O237" s="132">
        <v>323</v>
      </c>
      <c r="P237" s="133">
        <v>6520401</v>
      </c>
      <c r="Q237" s="133">
        <v>0</v>
      </c>
      <c r="R237" s="133">
        <v>7818</v>
      </c>
      <c r="S237" s="133">
        <v>302862</v>
      </c>
      <c r="T237" s="134">
        <v>6831081</v>
      </c>
      <c r="U237" s="135"/>
      <c r="V237" s="136">
        <v>0</v>
      </c>
      <c r="W237" s="136">
        <v>0</v>
      </c>
      <c r="X237" s="133">
        <v>0.18</v>
      </c>
      <c r="Y237" s="133">
        <v>0.16308478746425836</v>
      </c>
      <c r="Z237" s="134">
        <v>0</v>
      </c>
      <c r="AA237" s="137"/>
      <c r="AB237" s="136">
        <v>0</v>
      </c>
      <c r="AC237" s="136">
        <v>0</v>
      </c>
      <c r="AD237" s="133">
        <v>0</v>
      </c>
      <c r="AE237" s="133">
        <v>0</v>
      </c>
      <c r="AF237" s="134">
        <v>0</v>
      </c>
    </row>
    <row r="238" spans="1:32" x14ac:dyDescent="0.2">
      <c r="A238" s="138">
        <v>437</v>
      </c>
      <c r="B238" s="139">
        <v>437035201</v>
      </c>
      <c r="C238" s="140" t="s">
        <v>600</v>
      </c>
      <c r="D238" s="141">
        <v>35</v>
      </c>
      <c r="E238" s="140" t="s">
        <v>67</v>
      </c>
      <c r="F238" s="141">
        <v>201</v>
      </c>
      <c r="G238" s="142" t="s">
        <v>233</v>
      </c>
      <c r="H238" s="130"/>
      <c r="I238" s="131">
        <v>13845.041456828223</v>
      </c>
      <c r="J238" s="131">
        <v>0</v>
      </c>
      <c r="K238" s="131">
        <v>0</v>
      </c>
      <c r="L238" s="131">
        <v>937.65</v>
      </c>
      <c r="M238" s="131">
        <v>14782.691456828223</v>
      </c>
      <c r="N238" s="130"/>
      <c r="O238" s="132">
        <v>1</v>
      </c>
      <c r="P238" s="133">
        <v>13845</v>
      </c>
      <c r="Q238" s="133">
        <v>0</v>
      </c>
      <c r="R238" s="133">
        <v>0</v>
      </c>
      <c r="S238" s="133">
        <v>938</v>
      </c>
      <c r="T238" s="134">
        <v>14783</v>
      </c>
      <c r="U238" s="135"/>
      <c r="V238" s="136">
        <v>0</v>
      </c>
      <c r="W238" s="136">
        <v>0</v>
      </c>
      <c r="X238" s="133">
        <v>0.18</v>
      </c>
      <c r="Y238" s="133">
        <v>8.5571996816272561E-2</v>
      </c>
      <c r="Z238" s="134">
        <v>0</v>
      </c>
      <c r="AA238" s="137"/>
      <c r="AB238" s="136">
        <v>0</v>
      </c>
      <c r="AC238" s="136">
        <v>0</v>
      </c>
      <c r="AD238" s="133">
        <v>0</v>
      </c>
      <c r="AE238" s="133">
        <v>0</v>
      </c>
      <c r="AF238" s="134">
        <v>0</v>
      </c>
    </row>
    <row r="239" spans="1:32" x14ac:dyDescent="0.2">
      <c r="A239" s="138">
        <v>438</v>
      </c>
      <c r="B239" s="139">
        <v>438035035</v>
      </c>
      <c r="C239" s="140" t="s">
        <v>510</v>
      </c>
      <c r="D239" s="141">
        <v>35</v>
      </c>
      <c r="E239" s="140" t="s">
        <v>67</v>
      </c>
      <c r="F239" s="141">
        <v>35</v>
      </c>
      <c r="G239" s="142" t="s">
        <v>67</v>
      </c>
      <c r="H239" s="130"/>
      <c r="I239" s="131">
        <v>14372</v>
      </c>
      <c r="J239" s="131">
        <v>4900</v>
      </c>
      <c r="K239" s="131">
        <v>10.062874251497005</v>
      </c>
      <c r="L239" s="131">
        <v>937.65</v>
      </c>
      <c r="M239" s="131">
        <v>20219.712874251498</v>
      </c>
      <c r="N239" s="130"/>
      <c r="O239" s="132">
        <v>334</v>
      </c>
      <c r="P239" s="133">
        <v>6436848</v>
      </c>
      <c r="Q239" s="133">
        <v>0</v>
      </c>
      <c r="R239" s="133">
        <v>3361</v>
      </c>
      <c r="S239" s="133">
        <v>313177</v>
      </c>
      <c r="T239" s="134">
        <v>6753386</v>
      </c>
      <c r="U239" s="135"/>
      <c r="V239" s="136">
        <v>0</v>
      </c>
      <c r="W239" s="136">
        <v>0</v>
      </c>
      <c r="X239" s="133">
        <v>0.18</v>
      </c>
      <c r="Y239" s="133">
        <v>0.16308478746425836</v>
      </c>
      <c r="Z239" s="134">
        <v>0</v>
      </c>
      <c r="AA239" s="137"/>
      <c r="AB239" s="136">
        <v>0</v>
      </c>
      <c r="AC239" s="136">
        <v>0</v>
      </c>
      <c r="AD239" s="133">
        <v>0</v>
      </c>
      <c r="AE239" s="133">
        <v>0</v>
      </c>
      <c r="AF239" s="134">
        <v>0</v>
      </c>
    </row>
    <row r="240" spans="1:32" x14ac:dyDescent="0.2">
      <c r="A240" s="138">
        <v>438</v>
      </c>
      <c r="B240" s="139">
        <v>438035243</v>
      </c>
      <c r="C240" s="140" t="s">
        <v>510</v>
      </c>
      <c r="D240" s="141">
        <v>35</v>
      </c>
      <c r="E240" s="140" t="s">
        <v>67</v>
      </c>
      <c r="F240" s="141">
        <v>243</v>
      </c>
      <c r="G240" s="142" t="s">
        <v>275</v>
      </c>
      <c r="H240" s="130"/>
      <c r="I240" s="131">
        <v>13392.987389876773</v>
      </c>
      <c r="J240" s="131">
        <v>2772</v>
      </c>
      <c r="K240" s="131">
        <v>0</v>
      </c>
      <c r="L240" s="131">
        <v>937.65</v>
      </c>
      <c r="M240" s="131">
        <v>17102.637389876774</v>
      </c>
      <c r="N240" s="130"/>
      <c r="O240" s="132">
        <v>3</v>
      </c>
      <c r="P240" s="133">
        <v>48495</v>
      </c>
      <c r="Q240" s="133">
        <v>0</v>
      </c>
      <c r="R240" s="133">
        <v>0</v>
      </c>
      <c r="S240" s="133">
        <v>2814</v>
      </c>
      <c r="T240" s="134">
        <v>51309</v>
      </c>
      <c r="U240" s="135"/>
      <c r="V240" s="136">
        <v>0</v>
      </c>
      <c r="W240" s="136">
        <v>0</v>
      </c>
      <c r="X240" s="133">
        <v>0.09</v>
      </c>
      <c r="Y240" s="133">
        <v>5.9484336441051533E-3</v>
      </c>
      <c r="Z240" s="134">
        <v>0</v>
      </c>
      <c r="AA240" s="137"/>
      <c r="AB240" s="136">
        <v>0</v>
      </c>
      <c r="AC240" s="136">
        <v>0</v>
      </c>
      <c r="AD240" s="133">
        <v>0</v>
      </c>
      <c r="AE240" s="133">
        <v>0</v>
      </c>
      <c r="AF240" s="134">
        <v>0</v>
      </c>
    </row>
    <row r="241" spans="1:32" x14ac:dyDescent="0.2">
      <c r="A241" s="138">
        <v>438</v>
      </c>
      <c r="B241" s="139">
        <v>438035244</v>
      </c>
      <c r="C241" s="140" t="s">
        <v>510</v>
      </c>
      <c r="D241" s="141">
        <v>35</v>
      </c>
      <c r="E241" s="140" t="s">
        <v>67</v>
      </c>
      <c r="F241" s="141">
        <v>244</v>
      </c>
      <c r="G241" s="142" t="s">
        <v>276</v>
      </c>
      <c r="H241" s="130"/>
      <c r="I241" s="131">
        <v>15018</v>
      </c>
      <c r="J241" s="131">
        <v>5415</v>
      </c>
      <c r="K241" s="131">
        <v>0</v>
      </c>
      <c r="L241" s="131">
        <v>937.65</v>
      </c>
      <c r="M241" s="131">
        <v>21370.65</v>
      </c>
      <c r="N241" s="130"/>
      <c r="O241" s="132">
        <v>6</v>
      </c>
      <c r="P241" s="133">
        <v>122598</v>
      </c>
      <c r="Q241" s="133">
        <v>0</v>
      </c>
      <c r="R241" s="133">
        <v>0</v>
      </c>
      <c r="S241" s="133">
        <v>5627</v>
      </c>
      <c r="T241" s="134">
        <v>128225</v>
      </c>
      <c r="U241" s="135"/>
      <c r="V241" s="136">
        <v>0</v>
      </c>
      <c r="W241" s="136">
        <v>0</v>
      </c>
      <c r="X241" s="133">
        <v>0.09</v>
      </c>
      <c r="Y241" s="133">
        <v>0.12315738977728077</v>
      </c>
      <c r="Z241" s="134">
        <v>0</v>
      </c>
      <c r="AA241" s="137"/>
      <c r="AB241" s="136">
        <v>0</v>
      </c>
      <c r="AC241" s="136">
        <v>1.7766644871597723</v>
      </c>
      <c r="AD241" s="133">
        <v>37968.585466135628</v>
      </c>
      <c r="AE241" s="133">
        <v>0</v>
      </c>
      <c r="AF241" s="134">
        <v>0</v>
      </c>
    </row>
    <row r="242" spans="1:32" x14ac:dyDescent="0.2">
      <c r="A242" s="138">
        <v>438</v>
      </c>
      <c r="B242" s="139">
        <v>438035336</v>
      </c>
      <c r="C242" s="140" t="s">
        <v>510</v>
      </c>
      <c r="D242" s="141">
        <v>35</v>
      </c>
      <c r="E242" s="140" t="s">
        <v>67</v>
      </c>
      <c r="F242" s="141">
        <v>336</v>
      </c>
      <c r="G242" s="142" t="s">
        <v>368</v>
      </c>
      <c r="H242" s="130"/>
      <c r="I242" s="131">
        <v>6981</v>
      </c>
      <c r="J242" s="131">
        <v>1515</v>
      </c>
      <c r="K242" s="131">
        <v>0</v>
      </c>
      <c r="L242" s="131">
        <v>937.65</v>
      </c>
      <c r="M242" s="131">
        <v>9433.65</v>
      </c>
      <c r="N242" s="130"/>
      <c r="O242" s="132">
        <v>2</v>
      </c>
      <c r="P242" s="133">
        <v>16992</v>
      </c>
      <c r="Q242" s="133">
        <v>0</v>
      </c>
      <c r="R242" s="133">
        <v>0</v>
      </c>
      <c r="S242" s="133">
        <v>1876</v>
      </c>
      <c r="T242" s="134">
        <v>18868</v>
      </c>
      <c r="U242" s="135"/>
      <c r="V242" s="136">
        <v>0</v>
      </c>
      <c r="W242" s="136">
        <v>0</v>
      </c>
      <c r="X242" s="133">
        <v>0.09</v>
      </c>
      <c r="Y242" s="133">
        <v>4.4262245772119978E-2</v>
      </c>
      <c r="Z242" s="134">
        <v>0</v>
      </c>
      <c r="AA242" s="137"/>
      <c r="AB242" s="136">
        <v>0</v>
      </c>
      <c r="AC242" s="136">
        <v>0</v>
      </c>
      <c r="AD242" s="133">
        <v>0</v>
      </c>
      <c r="AE242" s="133">
        <v>0</v>
      </c>
      <c r="AF242" s="134">
        <v>0</v>
      </c>
    </row>
    <row r="243" spans="1:32" x14ac:dyDescent="0.2">
      <c r="A243" s="138">
        <v>439</v>
      </c>
      <c r="B243" s="139">
        <v>439035035</v>
      </c>
      <c r="C243" s="140" t="s">
        <v>511</v>
      </c>
      <c r="D243" s="141">
        <v>35</v>
      </c>
      <c r="E243" s="140" t="s">
        <v>67</v>
      </c>
      <c r="F243" s="141">
        <v>35</v>
      </c>
      <c r="G243" s="142" t="s">
        <v>67</v>
      </c>
      <c r="H243" s="130"/>
      <c r="I243" s="131">
        <v>13299</v>
      </c>
      <c r="J243" s="131">
        <v>4534</v>
      </c>
      <c r="K243" s="131">
        <v>0</v>
      </c>
      <c r="L243" s="131">
        <v>937.65</v>
      </c>
      <c r="M243" s="131">
        <v>18770.650000000001</v>
      </c>
      <c r="N243" s="130"/>
      <c r="O243" s="132">
        <v>444</v>
      </c>
      <c r="P243" s="133">
        <v>7917852</v>
      </c>
      <c r="Q243" s="133">
        <v>0</v>
      </c>
      <c r="R243" s="133">
        <v>0</v>
      </c>
      <c r="S243" s="133">
        <v>416313</v>
      </c>
      <c r="T243" s="134">
        <v>8334165</v>
      </c>
      <c r="U243" s="135"/>
      <c r="V243" s="136">
        <v>0</v>
      </c>
      <c r="W243" s="136">
        <v>0</v>
      </c>
      <c r="X243" s="133">
        <v>0.18</v>
      </c>
      <c r="Y243" s="133">
        <v>0.16308478746425836</v>
      </c>
      <c r="Z243" s="134">
        <v>0</v>
      </c>
      <c r="AA243" s="137"/>
      <c r="AB243" s="136">
        <v>0</v>
      </c>
      <c r="AC243" s="136">
        <v>0</v>
      </c>
      <c r="AD243" s="133">
        <v>0</v>
      </c>
      <c r="AE243" s="133">
        <v>0</v>
      </c>
      <c r="AF243" s="134">
        <v>0</v>
      </c>
    </row>
    <row r="244" spans="1:32" x14ac:dyDescent="0.2">
      <c r="A244" s="138">
        <v>440</v>
      </c>
      <c r="B244" s="139">
        <v>440149128</v>
      </c>
      <c r="C244" s="140" t="s">
        <v>512</v>
      </c>
      <c r="D244" s="141">
        <v>149</v>
      </c>
      <c r="E244" s="140" t="s">
        <v>181</v>
      </c>
      <c r="F244" s="141">
        <v>128</v>
      </c>
      <c r="G244" s="142" t="s">
        <v>160</v>
      </c>
      <c r="H244" s="130"/>
      <c r="I244" s="131">
        <v>10716</v>
      </c>
      <c r="J244" s="131">
        <v>765</v>
      </c>
      <c r="K244" s="131">
        <v>0</v>
      </c>
      <c r="L244" s="131">
        <v>937.65</v>
      </c>
      <c r="M244" s="131">
        <v>12418.65</v>
      </c>
      <c r="N244" s="130"/>
      <c r="O244" s="132">
        <v>3</v>
      </c>
      <c r="P244" s="133">
        <v>34443</v>
      </c>
      <c r="Q244" s="133">
        <v>0</v>
      </c>
      <c r="R244" s="133">
        <v>0</v>
      </c>
      <c r="S244" s="133">
        <v>2814</v>
      </c>
      <c r="T244" s="134">
        <v>37257</v>
      </c>
      <c r="U244" s="135"/>
      <c r="V244" s="136">
        <v>0</v>
      </c>
      <c r="W244" s="136">
        <v>0</v>
      </c>
      <c r="X244" s="133">
        <v>0.09</v>
      </c>
      <c r="Y244" s="133">
        <v>3.6606009858726793E-2</v>
      </c>
      <c r="Z244" s="134">
        <v>0</v>
      </c>
      <c r="AA244" s="137"/>
      <c r="AB244" s="136">
        <v>0</v>
      </c>
      <c r="AC244" s="136">
        <v>0</v>
      </c>
      <c r="AD244" s="133">
        <v>0</v>
      </c>
      <c r="AE244" s="133">
        <v>0</v>
      </c>
      <c r="AF244" s="134">
        <v>0</v>
      </c>
    </row>
    <row r="245" spans="1:32" x14ac:dyDescent="0.2">
      <c r="A245" s="138">
        <v>440</v>
      </c>
      <c r="B245" s="139">
        <v>440149149</v>
      </c>
      <c r="C245" s="140" t="s">
        <v>512</v>
      </c>
      <c r="D245" s="141">
        <v>149</v>
      </c>
      <c r="E245" s="140" t="s">
        <v>181</v>
      </c>
      <c r="F245" s="141">
        <v>149</v>
      </c>
      <c r="G245" s="142" t="s">
        <v>181</v>
      </c>
      <c r="H245" s="130"/>
      <c r="I245" s="131">
        <v>12705</v>
      </c>
      <c r="J245" s="131">
        <v>0</v>
      </c>
      <c r="K245" s="131">
        <v>468.76964769647697</v>
      </c>
      <c r="L245" s="131">
        <v>937.65</v>
      </c>
      <c r="M245" s="131">
        <v>14111.419647696477</v>
      </c>
      <c r="N245" s="130"/>
      <c r="O245" s="132">
        <v>369</v>
      </c>
      <c r="P245" s="133">
        <v>4688145</v>
      </c>
      <c r="Q245" s="133">
        <v>0</v>
      </c>
      <c r="R245" s="133">
        <v>172976</v>
      </c>
      <c r="S245" s="133">
        <v>345994</v>
      </c>
      <c r="T245" s="134">
        <v>5207115</v>
      </c>
      <c r="U245" s="135"/>
      <c r="V245" s="136">
        <v>0</v>
      </c>
      <c r="W245" s="136">
        <v>0</v>
      </c>
      <c r="X245" s="133">
        <v>0.18</v>
      </c>
      <c r="Y245" s="133">
        <v>0.11880546437681293</v>
      </c>
      <c r="Z245" s="134">
        <v>0</v>
      </c>
      <c r="AA245" s="137"/>
      <c r="AB245" s="136">
        <v>0</v>
      </c>
      <c r="AC245" s="136">
        <v>0</v>
      </c>
      <c r="AD245" s="133">
        <v>0</v>
      </c>
      <c r="AE245" s="133">
        <v>0</v>
      </c>
      <c r="AF245" s="134">
        <v>0</v>
      </c>
    </row>
    <row r="246" spans="1:32" x14ac:dyDescent="0.2">
      <c r="A246" s="138">
        <v>440</v>
      </c>
      <c r="B246" s="139">
        <v>440149160</v>
      </c>
      <c r="C246" s="140" t="s">
        <v>512</v>
      </c>
      <c r="D246" s="141">
        <v>149</v>
      </c>
      <c r="E246" s="140" t="s">
        <v>181</v>
      </c>
      <c r="F246" s="141">
        <v>160</v>
      </c>
      <c r="G246" s="142" t="s">
        <v>192</v>
      </c>
      <c r="H246" s="130"/>
      <c r="I246" s="131">
        <v>12515</v>
      </c>
      <c r="J246" s="131">
        <v>30</v>
      </c>
      <c r="K246" s="131">
        <v>0</v>
      </c>
      <c r="L246" s="131">
        <v>937.65</v>
      </c>
      <c r="M246" s="131">
        <v>13482.65</v>
      </c>
      <c r="N246" s="130"/>
      <c r="O246" s="132">
        <v>2</v>
      </c>
      <c r="P246" s="133">
        <v>25090</v>
      </c>
      <c r="Q246" s="133">
        <v>0</v>
      </c>
      <c r="R246" s="133">
        <v>0</v>
      </c>
      <c r="S246" s="133">
        <v>1875</v>
      </c>
      <c r="T246" s="134">
        <v>26965</v>
      </c>
      <c r="U246" s="135"/>
      <c r="V246" s="136">
        <v>0</v>
      </c>
      <c r="W246" s="136">
        <v>0</v>
      </c>
      <c r="X246" s="133">
        <v>0.18</v>
      </c>
      <c r="Y246" s="133">
        <v>0.11937996881836754</v>
      </c>
      <c r="Z246" s="134">
        <v>0</v>
      </c>
      <c r="AA246" s="137"/>
      <c r="AB246" s="136">
        <v>0</v>
      </c>
      <c r="AC246" s="136">
        <v>0</v>
      </c>
      <c r="AD246" s="133">
        <v>0</v>
      </c>
      <c r="AE246" s="133">
        <v>0</v>
      </c>
      <c r="AF246" s="134">
        <v>0</v>
      </c>
    </row>
    <row r="247" spans="1:32" x14ac:dyDescent="0.2">
      <c r="A247" s="138">
        <v>440</v>
      </c>
      <c r="B247" s="139">
        <v>440149181</v>
      </c>
      <c r="C247" s="140" t="s">
        <v>512</v>
      </c>
      <c r="D247" s="141">
        <v>149</v>
      </c>
      <c r="E247" s="140" t="s">
        <v>181</v>
      </c>
      <c r="F247" s="141">
        <v>181</v>
      </c>
      <c r="G247" s="142" t="s">
        <v>213</v>
      </c>
      <c r="H247" s="130"/>
      <c r="I247" s="131">
        <v>10984</v>
      </c>
      <c r="J247" s="131">
        <v>522</v>
      </c>
      <c r="K247" s="131">
        <v>0</v>
      </c>
      <c r="L247" s="131">
        <v>937.65</v>
      </c>
      <c r="M247" s="131">
        <v>12443.65</v>
      </c>
      <c r="N247" s="130"/>
      <c r="O247" s="132">
        <v>24</v>
      </c>
      <c r="P247" s="133">
        <v>276144</v>
      </c>
      <c r="Q247" s="133">
        <v>0</v>
      </c>
      <c r="R247" s="133">
        <v>0</v>
      </c>
      <c r="S247" s="133">
        <v>22504</v>
      </c>
      <c r="T247" s="134">
        <v>298648</v>
      </c>
      <c r="U247" s="135"/>
      <c r="V247" s="136">
        <v>0</v>
      </c>
      <c r="W247" s="136">
        <v>0</v>
      </c>
      <c r="X247" s="133">
        <v>0.09</v>
      </c>
      <c r="Y247" s="133">
        <v>1.8120625500903691E-2</v>
      </c>
      <c r="Z247" s="134">
        <v>0</v>
      </c>
      <c r="AA247" s="137"/>
      <c r="AB247" s="136">
        <v>0</v>
      </c>
      <c r="AC247" s="136">
        <v>0</v>
      </c>
      <c r="AD247" s="133">
        <v>0</v>
      </c>
      <c r="AE247" s="133">
        <v>0</v>
      </c>
      <c r="AF247" s="134">
        <v>0</v>
      </c>
    </row>
    <row r="248" spans="1:32" x14ac:dyDescent="0.2">
      <c r="A248" s="138">
        <v>440</v>
      </c>
      <c r="B248" s="139">
        <v>440149211</v>
      </c>
      <c r="C248" s="140" t="s">
        <v>512</v>
      </c>
      <c r="D248" s="141">
        <v>149</v>
      </c>
      <c r="E248" s="140" t="s">
        <v>181</v>
      </c>
      <c r="F248" s="141">
        <v>211</v>
      </c>
      <c r="G248" s="142" t="s">
        <v>243</v>
      </c>
      <c r="H248" s="130"/>
      <c r="I248" s="131">
        <v>11626</v>
      </c>
      <c r="J248" s="131">
        <v>2188</v>
      </c>
      <c r="K248" s="131">
        <v>0</v>
      </c>
      <c r="L248" s="131">
        <v>937.65</v>
      </c>
      <c r="M248" s="131">
        <v>14751.65</v>
      </c>
      <c r="N248" s="130"/>
      <c r="O248" s="132">
        <v>1</v>
      </c>
      <c r="P248" s="133">
        <v>13814</v>
      </c>
      <c r="Q248" s="133">
        <v>0</v>
      </c>
      <c r="R248" s="133">
        <v>0</v>
      </c>
      <c r="S248" s="133">
        <v>938</v>
      </c>
      <c r="T248" s="134">
        <v>14752</v>
      </c>
      <c r="U248" s="135"/>
      <c r="V248" s="136">
        <v>0</v>
      </c>
      <c r="W248" s="136">
        <v>0</v>
      </c>
      <c r="X248" s="133">
        <v>0.09</v>
      </c>
      <c r="Y248" s="133">
        <v>1.2010574951968839E-3</v>
      </c>
      <c r="Z248" s="134">
        <v>0</v>
      </c>
      <c r="AA248" s="137"/>
      <c r="AB248" s="136">
        <v>0</v>
      </c>
      <c r="AC248" s="136">
        <v>0</v>
      </c>
      <c r="AD248" s="133">
        <v>0</v>
      </c>
      <c r="AE248" s="133">
        <v>0</v>
      </c>
      <c r="AF248" s="134">
        <v>0</v>
      </c>
    </row>
    <row r="249" spans="1:32" x14ac:dyDescent="0.2">
      <c r="A249" s="138">
        <v>440</v>
      </c>
      <c r="B249" s="139">
        <v>440149745</v>
      </c>
      <c r="C249" s="140" t="s">
        <v>512</v>
      </c>
      <c r="D249" s="141">
        <v>149</v>
      </c>
      <c r="E249" s="140" t="s">
        <v>181</v>
      </c>
      <c r="F249" s="141">
        <v>745</v>
      </c>
      <c r="G249" s="142" t="s">
        <v>429</v>
      </c>
      <c r="H249" s="130"/>
      <c r="I249" s="131">
        <v>9305</v>
      </c>
      <c r="J249" s="131">
        <v>4147</v>
      </c>
      <c r="K249" s="131">
        <v>0</v>
      </c>
      <c r="L249" s="131">
        <v>937.65</v>
      </c>
      <c r="M249" s="131">
        <v>14389.65</v>
      </c>
      <c r="N249" s="130"/>
      <c r="O249" s="132">
        <v>1</v>
      </c>
      <c r="P249" s="133">
        <v>13452</v>
      </c>
      <c r="Q249" s="133">
        <v>0</v>
      </c>
      <c r="R249" s="133">
        <v>0</v>
      </c>
      <c r="S249" s="133">
        <v>938</v>
      </c>
      <c r="T249" s="134">
        <v>14390</v>
      </c>
      <c r="U249" s="135"/>
      <c r="V249" s="136">
        <v>0</v>
      </c>
      <c r="W249" s="136">
        <v>0</v>
      </c>
      <c r="X249" s="133">
        <v>0.09</v>
      </c>
      <c r="Y249" s="133">
        <v>1.0819055568435949E-2</v>
      </c>
      <c r="Z249" s="134">
        <v>0</v>
      </c>
      <c r="AA249" s="137"/>
      <c r="AB249" s="136">
        <v>0</v>
      </c>
      <c r="AC249" s="136">
        <v>0</v>
      </c>
      <c r="AD249" s="133">
        <v>0</v>
      </c>
      <c r="AE249" s="133">
        <v>0</v>
      </c>
      <c r="AF249" s="134">
        <v>0</v>
      </c>
    </row>
    <row r="250" spans="1:32" x14ac:dyDescent="0.2">
      <c r="A250" s="138">
        <v>441</v>
      </c>
      <c r="B250" s="139">
        <v>441281005</v>
      </c>
      <c r="C250" s="140" t="s">
        <v>513</v>
      </c>
      <c r="D250" s="141">
        <v>281</v>
      </c>
      <c r="E250" s="140" t="s">
        <v>313</v>
      </c>
      <c r="F250" s="141">
        <v>5</v>
      </c>
      <c r="G250" s="142" t="s">
        <v>37</v>
      </c>
      <c r="H250" s="130"/>
      <c r="I250" s="131">
        <v>10766</v>
      </c>
      <c r="J250" s="131">
        <v>4696</v>
      </c>
      <c r="K250" s="131">
        <v>0</v>
      </c>
      <c r="L250" s="131">
        <v>937.65</v>
      </c>
      <c r="M250" s="131">
        <v>16399.650000000001</v>
      </c>
      <c r="N250" s="130"/>
      <c r="O250" s="132">
        <v>1</v>
      </c>
      <c r="P250" s="133">
        <v>15462</v>
      </c>
      <c r="Q250" s="133">
        <v>0</v>
      </c>
      <c r="R250" s="133">
        <v>0</v>
      </c>
      <c r="S250" s="133">
        <v>938</v>
      </c>
      <c r="T250" s="134">
        <v>16400</v>
      </c>
      <c r="U250" s="135"/>
      <c r="V250" s="136">
        <v>0</v>
      </c>
      <c r="W250" s="136">
        <v>0</v>
      </c>
      <c r="X250" s="133">
        <v>0.09</v>
      </c>
      <c r="Y250" s="133">
        <v>1.5314382846241979E-2</v>
      </c>
      <c r="Z250" s="134">
        <v>0</v>
      </c>
      <c r="AA250" s="137"/>
      <c r="AB250" s="136">
        <v>0</v>
      </c>
      <c r="AC250" s="136">
        <v>0</v>
      </c>
      <c r="AD250" s="133">
        <v>0</v>
      </c>
      <c r="AE250" s="133">
        <v>0</v>
      </c>
      <c r="AF250" s="134">
        <v>0</v>
      </c>
    </row>
    <row r="251" spans="1:32" x14ac:dyDescent="0.2">
      <c r="A251" s="138">
        <v>441</v>
      </c>
      <c r="B251" s="139">
        <v>441281061</v>
      </c>
      <c r="C251" s="140" t="s">
        <v>513</v>
      </c>
      <c r="D251" s="141">
        <v>281</v>
      </c>
      <c r="E251" s="140" t="s">
        <v>313</v>
      </c>
      <c r="F251" s="141">
        <v>61</v>
      </c>
      <c r="G251" s="142" t="s">
        <v>93</v>
      </c>
      <c r="H251" s="130"/>
      <c r="I251" s="131">
        <v>13871</v>
      </c>
      <c r="J251" s="131">
        <v>636</v>
      </c>
      <c r="K251" s="131">
        <v>0</v>
      </c>
      <c r="L251" s="131">
        <v>937.65</v>
      </c>
      <c r="M251" s="131">
        <v>15444.65</v>
      </c>
      <c r="N251" s="130"/>
      <c r="O251" s="132">
        <v>3</v>
      </c>
      <c r="P251" s="133">
        <v>43521</v>
      </c>
      <c r="Q251" s="133">
        <v>0</v>
      </c>
      <c r="R251" s="133">
        <v>0</v>
      </c>
      <c r="S251" s="133">
        <v>2814</v>
      </c>
      <c r="T251" s="134">
        <v>46335</v>
      </c>
      <c r="U251" s="135"/>
      <c r="V251" s="136">
        <v>0</v>
      </c>
      <c r="W251" s="136">
        <v>0</v>
      </c>
      <c r="X251" s="133">
        <v>0.09</v>
      </c>
      <c r="Y251" s="133">
        <v>3.8349993156223408E-2</v>
      </c>
      <c r="Z251" s="134">
        <v>0</v>
      </c>
      <c r="AA251" s="137"/>
      <c r="AB251" s="136">
        <v>0</v>
      </c>
      <c r="AC251" s="136">
        <v>0</v>
      </c>
      <c r="AD251" s="133">
        <v>0</v>
      </c>
      <c r="AE251" s="133">
        <v>0</v>
      </c>
      <c r="AF251" s="134">
        <v>0</v>
      </c>
    </row>
    <row r="252" spans="1:32" x14ac:dyDescent="0.2">
      <c r="A252" s="138">
        <v>441</v>
      </c>
      <c r="B252" s="139">
        <v>441281087</v>
      </c>
      <c r="C252" s="140" t="s">
        <v>513</v>
      </c>
      <c r="D252" s="141">
        <v>281</v>
      </c>
      <c r="E252" s="140" t="s">
        <v>313</v>
      </c>
      <c r="F252" s="141">
        <v>87</v>
      </c>
      <c r="G252" s="142" t="s">
        <v>119</v>
      </c>
      <c r="H252" s="130"/>
      <c r="I252" s="131">
        <v>12035</v>
      </c>
      <c r="J252" s="131">
        <v>4084</v>
      </c>
      <c r="K252" s="131">
        <v>0</v>
      </c>
      <c r="L252" s="131">
        <v>937.65</v>
      </c>
      <c r="M252" s="131">
        <v>17056.650000000001</v>
      </c>
      <c r="N252" s="130"/>
      <c r="O252" s="132">
        <v>1</v>
      </c>
      <c r="P252" s="133">
        <v>16119</v>
      </c>
      <c r="Q252" s="133">
        <v>0</v>
      </c>
      <c r="R252" s="133">
        <v>0</v>
      </c>
      <c r="S252" s="133">
        <v>938</v>
      </c>
      <c r="T252" s="134">
        <v>17057</v>
      </c>
      <c r="U252" s="135"/>
      <c r="V252" s="136">
        <v>0</v>
      </c>
      <c r="W252" s="136">
        <v>0</v>
      </c>
      <c r="X252" s="133">
        <v>0.09</v>
      </c>
      <c r="Y252" s="133">
        <v>5.4035509717963327E-3</v>
      </c>
      <c r="Z252" s="134">
        <v>0</v>
      </c>
      <c r="AA252" s="137"/>
      <c r="AB252" s="136">
        <v>0</v>
      </c>
      <c r="AC252" s="136">
        <v>0</v>
      </c>
      <c r="AD252" s="133">
        <v>0</v>
      </c>
      <c r="AE252" s="133">
        <v>0</v>
      </c>
      <c r="AF252" s="134">
        <v>0</v>
      </c>
    </row>
    <row r="253" spans="1:32" x14ac:dyDescent="0.2">
      <c r="A253" s="138">
        <v>441</v>
      </c>
      <c r="B253" s="139">
        <v>441281137</v>
      </c>
      <c r="C253" s="140" t="s">
        <v>513</v>
      </c>
      <c r="D253" s="141">
        <v>281</v>
      </c>
      <c r="E253" s="140" t="s">
        <v>313</v>
      </c>
      <c r="F253" s="141">
        <v>137</v>
      </c>
      <c r="G253" s="142" t="s">
        <v>169</v>
      </c>
      <c r="H253" s="130"/>
      <c r="I253" s="131">
        <v>13813</v>
      </c>
      <c r="J253" s="131">
        <v>0</v>
      </c>
      <c r="K253" s="131">
        <v>0</v>
      </c>
      <c r="L253" s="131">
        <v>937.65</v>
      </c>
      <c r="M253" s="131">
        <v>14750.65</v>
      </c>
      <c r="N253" s="130"/>
      <c r="O253" s="132">
        <v>2</v>
      </c>
      <c r="P253" s="133">
        <v>27626</v>
      </c>
      <c r="Q253" s="133">
        <v>0</v>
      </c>
      <c r="R253" s="133">
        <v>0</v>
      </c>
      <c r="S253" s="133">
        <v>1876</v>
      </c>
      <c r="T253" s="134">
        <v>29502</v>
      </c>
      <c r="U253" s="135"/>
      <c r="V253" s="136">
        <v>0</v>
      </c>
      <c r="W253" s="136">
        <v>0</v>
      </c>
      <c r="X253" s="133">
        <v>0.18</v>
      </c>
      <c r="Y253" s="133">
        <v>0.11366415305663825</v>
      </c>
      <c r="Z253" s="134">
        <v>0</v>
      </c>
      <c r="AA253" s="137"/>
      <c r="AB253" s="136">
        <v>0</v>
      </c>
      <c r="AC253" s="136">
        <v>0</v>
      </c>
      <c r="AD253" s="133">
        <v>0</v>
      </c>
      <c r="AE253" s="133">
        <v>0</v>
      </c>
      <c r="AF253" s="134">
        <v>0</v>
      </c>
    </row>
    <row r="254" spans="1:32" x14ac:dyDescent="0.2">
      <c r="A254" s="138">
        <v>441</v>
      </c>
      <c r="B254" s="139">
        <v>441281159</v>
      </c>
      <c r="C254" s="140" t="s">
        <v>513</v>
      </c>
      <c r="D254" s="141">
        <v>281</v>
      </c>
      <c r="E254" s="140" t="s">
        <v>313</v>
      </c>
      <c r="F254" s="141">
        <v>159</v>
      </c>
      <c r="G254" s="142" t="s">
        <v>191</v>
      </c>
      <c r="H254" s="130"/>
      <c r="I254" s="131">
        <v>11799</v>
      </c>
      <c r="J254" s="131">
        <v>5180</v>
      </c>
      <c r="K254" s="131">
        <v>0</v>
      </c>
      <c r="L254" s="131">
        <v>937.65</v>
      </c>
      <c r="M254" s="131">
        <v>17916.650000000001</v>
      </c>
      <c r="N254" s="130"/>
      <c r="O254" s="132">
        <v>1</v>
      </c>
      <c r="P254" s="133">
        <v>16979</v>
      </c>
      <c r="Q254" s="133">
        <v>0</v>
      </c>
      <c r="R254" s="133">
        <v>0</v>
      </c>
      <c r="S254" s="133">
        <v>938</v>
      </c>
      <c r="T254" s="134">
        <v>17917</v>
      </c>
      <c r="U254" s="135"/>
      <c r="V254" s="136">
        <v>0</v>
      </c>
      <c r="W254" s="136">
        <v>0</v>
      </c>
      <c r="X254" s="133">
        <v>0.09</v>
      </c>
      <c r="Y254" s="133">
        <v>2.9845634638782366E-3</v>
      </c>
      <c r="Z254" s="134">
        <v>0</v>
      </c>
      <c r="AA254" s="137"/>
      <c r="AB254" s="136">
        <v>0</v>
      </c>
      <c r="AC254" s="136">
        <v>0</v>
      </c>
      <c r="AD254" s="133">
        <v>0</v>
      </c>
      <c r="AE254" s="133">
        <v>0</v>
      </c>
      <c r="AF254" s="134">
        <v>0</v>
      </c>
    </row>
    <row r="255" spans="1:32" x14ac:dyDescent="0.2">
      <c r="A255" s="138">
        <v>441</v>
      </c>
      <c r="B255" s="139">
        <v>441281161</v>
      </c>
      <c r="C255" s="140" t="s">
        <v>513</v>
      </c>
      <c r="D255" s="141">
        <v>281</v>
      </c>
      <c r="E255" s="140" t="s">
        <v>313</v>
      </c>
      <c r="F255" s="141">
        <v>161</v>
      </c>
      <c r="G255" s="142" t="s">
        <v>193</v>
      </c>
      <c r="H255" s="130"/>
      <c r="I255" s="131">
        <v>13381</v>
      </c>
      <c r="J255" s="131">
        <v>5263</v>
      </c>
      <c r="K255" s="131">
        <v>0</v>
      </c>
      <c r="L255" s="131">
        <v>937.65</v>
      </c>
      <c r="M255" s="131">
        <v>19581.650000000001</v>
      </c>
      <c r="N255" s="130"/>
      <c r="O255" s="132">
        <v>5</v>
      </c>
      <c r="P255" s="133">
        <v>93220</v>
      </c>
      <c r="Q255" s="133">
        <v>0</v>
      </c>
      <c r="R255" s="133">
        <v>0</v>
      </c>
      <c r="S255" s="133">
        <v>4690</v>
      </c>
      <c r="T255" s="134">
        <v>97910</v>
      </c>
      <c r="U255" s="135"/>
      <c r="V255" s="136">
        <v>0</v>
      </c>
      <c r="W255" s="136">
        <v>0</v>
      </c>
      <c r="X255" s="133">
        <v>0.09</v>
      </c>
      <c r="Y255" s="133">
        <v>9.0147759120492374E-3</v>
      </c>
      <c r="Z255" s="134">
        <v>0</v>
      </c>
      <c r="AA255" s="137"/>
      <c r="AB255" s="136">
        <v>0</v>
      </c>
      <c r="AC255" s="136">
        <v>0</v>
      </c>
      <c r="AD255" s="133">
        <v>0</v>
      </c>
      <c r="AE255" s="133">
        <v>0</v>
      </c>
      <c r="AF255" s="134">
        <v>0</v>
      </c>
    </row>
    <row r="256" spans="1:32" x14ac:dyDescent="0.2">
      <c r="A256" s="138">
        <v>441</v>
      </c>
      <c r="B256" s="139">
        <v>441281191</v>
      </c>
      <c r="C256" s="140" t="s">
        <v>513</v>
      </c>
      <c r="D256" s="141">
        <v>281</v>
      </c>
      <c r="E256" s="140" t="s">
        <v>313</v>
      </c>
      <c r="F256" s="141">
        <v>191</v>
      </c>
      <c r="G256" s="142" t="s">
        <v>223</v>
      </c>
      <c r="H256" s="130"/>
      <c r="I256" s="131">
        <v>13656</v>
      </c>
      <c r="J256" s="131">
        <v>4225</v>
      </c>
      <c r="K256" s="131">
        <v>0</v>
      </c>
      <c r="L256" s="131">
        <v>937.65</v>
      </c>
      <c r="M256" s="131">
        <v>18818.650000000001</v>
      </c>
      <c r="N256" s="130"/>
      <c r="O256" s="132">
        <v>2</v>
      </c>
      <c r="P256" s="133">
        <v>35762</v>
      </c>
      <c r="Q256" s="133">
        <v>0</v>
      </c>
      <c r="R256" s="133">
        <v>0</v>
      </c>
      <c r="S256" s="133">
        <v>1876</v>
      </c>
      <c r="T256" s="134">
        <v>37638</v>
      </c>
      <c r="U256" s="135"/>
      <c r="V256" s="136">
        <v>0</v>
      </c>
      <c r="W256" s="136">
        <v>0</v>
      </c>
      <c r="X256" s="133">
        <v>0.09</v>
      </c>
      <c r="Y256" s="133">
        <v>4.2339422613340318E-2</v>
      </c>
      <c r="Z256" s="134">
        <v>0</v>
      </c>
      <c r="AA256" s="137"/>
      <c r="AB256" s="136">
        <v>0</v>
      </c>
      <c r="AC256" s="136">
        <v>0</v>
      </c>
      <c r="AD256" s="133">
        <v>0</v>
      </c>
      <c r="AE256" s="133">
        <v>0</v>
      </c>
      <c r="AF256" s="134">
        <v>0</v>
      </c>
    </row>
    <row r="257" spans="1:32" x14ac:dyDescent="0.2">
      <c r="A257" s="138">
        <v>441</v>
      </c>
      <c r="B257" s="139">
        <v>441281227</v>
      </c>
      <c r="C257" s="140" t="s">
        <v>513</v>
      </c>
      <c r="D257" s="141">
        <v>281</v>
      </c>
      <c r="E257" s="140" t="s">
        <v>313</v>
      </c>
      <c r="F257" s="141">
        <v>227</v>
      </c>
      <c r="G257" s="142" t="s">
        <v>259</v>
      </c>
      <c r="H257" s="130"/>
      <c r="I257" s="131">
        <v>13860</v>
      </c>
      <c r="J257" s="131">
        <v>4051</v>
      </c>
      <c r="K257" s="131">
        <v>0</v>
      </c>
      <c r="L257" s="131">
        <v>937.65</v>
      </c>
      <c r="M257" s="131">
        <v>18848.650000000001</v>
      </c>
      <c r="N257" s="130"/>
      <c r="O257" s="132">
        <v>1</v>
      </c>
      <c r="P257" s="133">
        <v>17911</v>
      </c>
      <c r="Q257" s="133">
        <v>0</v>
      </c>
      <c r="R257" s="133">
        <v>0</v>
      </c>
      <c r="S257" s="133">
        <v>938</v>
      </c>
      <c r="T257" s="134">
        <v>18849</v>
      </c>
      <c r="U257" s="135"/>
      <c r="V257" s="136">
        <v>0</v>
      </c>
      <c r="W257" s="136">
        <v>0</v>
      </c>
      <c r="X257" s="133">
        <v>0.18</v>
      </c>
      <c r="Y257" s="133">
        <v>1.3914585005811947E-2</v>
      </c>
      <c r="Z257" s="134">
        <v>0</v>
      </c>
      <c r="AA257" s="137"/>
      <c r="AB257" s="136">
        <v>0</v>
      </c>
      <c r="AC257" s="136">
        <v>0</v>
      </c>
      <c r="AD257" s="133">
        <v>0</v>
      </c>
      <c r="AE257" s="133">
        <v>0</v>
      </c>
      <c r="AF257" s="134">
        <v>0</v>
      </c>
    </row>
    <row r="258" spans="1:32" x14ac:dyDescent="0.2">
      <c r="A258" s="138">
        <v>441</v>
      </c>
      <c r="B258" s="139">
        <v>441281281</v>
      </c>
      <c r="C258" s="140" t="s">
        <v>513</v>
      </c>
      <c r="D258" s="141">
        <v>281</v>
      </c>
      <c r="E258" s="140" t="s">
        <v>313</v>
      </c>
      <c r="F258" s="141">
        <v>281</v>
      </c>
      <c r="G258" s="142" t="s">
        <v>313</v>
      </c>
      <c r="H258" s="130"/>
      <c r="I258" s="131">
        <v>12024</v>
      </c>
      <c r="J258" s="131">
        <v>0</v>
      </c>
      <c r="K258" s="131">
        <v>0</v>
      </c>
      <c r="L258" s="131">
        <v>937.65</v>
      </c>
      <c r="M258" s="131">
        <v>12961.65</v>
      </c>
      <c r="N258" s="130"/>
      <c r="O258" s="132">
        <v>1555</v>
      </c>
      <c r="P258" s="133">
        <v>18697320</v>
      </c>
      <c r="Q258" s="133">
        <v>0</v>
      </c>
      <c r="R258" s="133">
        <v>0</v>
      </c>
      <c r="S258" s="133">
        <v>1458046</v>
      </c>
      <c r="T258" s="134">
        <v>20155366</v>
      </c>
      <c r="U258" s="135"/>
      <c r="V258" s="136">
        <v>0</v>
      </c>
      <c r="W258" s="136">
        <v>0</v>
      </c>
      <c r="X258" s="133">
        <v>0.18</v>
      </c>
      <c r="Y258" s="133">
        <v>0.14030570301676271</v>
      </c>
      <c r="Z258" s="134">
        <v>0</v>
      </c>
      <c r="AA258" s="137"/>
      <c r="AB258" s="136">
        <v>0</v>
      </c>
      <c r="AC258" s="136">
        <v>0</v>
      </c>
      <c r="AD258" s="133">
        <v>0</v>
      </c>
      <c r="AE258" s="133">
        <v>0</v>
      </c>
      <c r="AF258" s="134">
        <v>0</v>
      </c>
    </row>
    <row r="259" spans="1:32" x14ac:dyDescent="0.2">
      <c r="A259" s="138">
        <v>441</v>
      </c>
      <c r="B259" s="139">
        <v>441281332</v>
      </c>
      <c r="C259" s="140" t="s">
        <v>513</v>
      </c>
      <c r="D259" s="141">
        <v>281</v>
      </c>
      <c r="E259" s="140" t="s">
        <v>313</v>
      </c>
      <c r="F259" s="141">
        <v>332</v>
      </c>
      <c r="G259" s="142" t="s">
        <v>364</v>
      </c>
      <c r="H259" s="130"/>
      <c r="I259" s="131">
        <v>8960</v>
      </c>
      <c r="J259" s="131">
        <v>554</v>
      </c>
      <c r="K259" s="131">
        <v>0</v>
      </c>
      <c r="L259" s="131">
        <v>937.65</v>
      </c>
      <c r="M259" s="131">
        <v>10451.65</v>
      </c>
      <c r="N259" s="130"/>
      <c r="O259" s="132">
        <v>1</v>
      </c>
      <c r="P259" s="133">
        <v>9514</v>
      </c>
      <c r="Q259" s="133">
        <v>0</v>
      </c>
      <c r="R259" s="133">
        <v>0</v>
      </c>
      <c r="S259" s="133">
        <v>938</v>
      </c>
      <c r="T259" s="134">
        <v>10452</v>
      </c>
      <c r="U259" s="135"/>
      <c r="V259" s="136">
        <v>0</v>
      </c>
      <c r="W259" s="136">
        <v>0</v>
      </c>
      <c r="X259" s="133">
        <v>0.09</v>
      </c>
      <c r="Y259" s="133">
        <v>1.8435698227646929E-2</v>
      </c>
      <c r="Z259" s="134">
        <v>0</v>
      </c>
      <c r="AA259" s="137"/>
      <c r="AB259" s="136">
        <v>0</v>
      </c>
      <c r="AC259" s="136">
        <v>0</v>
      </c>
      <c r="AD259" s="133">
        <v>0</v>
      </c>
      <c r="AE259" s="133">
        <v>0</v>
      </c>
      <c r="AF259" s="134">
        <v>0</v>
      </c>
    </row>
    <row r="260" spans="1:32" x14ac:dyDescent="0.2">
      <c r="A260" s="138">
        <v>441</v>
      </c>
      <c r="B260" s="139">
        <v>441281680</v>
      </c>
      <c r="C260" s="140" t="s">
        <v>513</v>
      </c>
      <c r="D260" s="141">
        <v>281</v>
      </c>
      <c r="E260" s="140" t="s">
        <v>313</v>
      </c>
      <c r="F260" s="141">
        <v>680</v>
      </c>
      <c r="G260" s="142" t="s">
        <v>411</v>
      </c>
      <c r="H260" s="130"/>
      <c r="I260" s="131">
        <v>12917</v>
      </c>
      <c r="J260" s="131">
        <v>4324</v>
      </c>
      <c r="K260" s="131">
        <v>0</v>
      </c>
      <c r="L260" s="131">
        <v>937.65</v>
      </c>
      <c r="M260" s="131">
        <v>18178.650000000001</v>
      </c>
      <c r="N260" s="130"/>
      <c r="O260" s="132">
        <v>2</v>
      </c>
      <c r="P260" s="133">
        <v>34482</v>
      </c>
      <c r="Q260" s="133">
        <v>0</v>
      </c>
      <c r="R260" s="133">
        <v>0</v>
      </c>
      <c r="S260" s="133">
        <v>1876</v>
      </c>
      <c r="T260" s="134">
        <v>36358</v>
      </c>
      <c r="U260" s="135"/>
      <c r="V260" s="136">
        <v>0</v>
      </c>
      <c r="W260" s="136">
        <v>0</v>
      </c>
      <c r="X260" s="133">
        <v>0.09</v>
      </c>
      <c r="Y260" s="133">
        <v>2.9698855502745462E-3</v>
      </c>
      <c r="Z260" s="134">
        <v>0</v>
      </c>
      <c r="AA260" s="137"/>
      <c r="AB260" s="136">
        <v>0</v>
      </c>
      <c r="AC260" s="136">
        <v>0</v>
      </c>
      <c r="AD260" s="133">
        <v>0</v>
      </c>
      <c r="AE260" s="133">
        <v>0</v>
      </c>
      <c r="AF260" s="134">
        <v>0</v>
      </c>
    </row>
    <row r="261" spans="1:32" x14ac:dyDescent="0.2">
      <c r="A261" s="138">
        <v>444</v>
      </c>
      <c r="B261" s="139">
        <v>444035001</v>
      </c>
      <c r="C261" s="140" t="s">
        <v>514</v>
      </c>
      <c r="D261" s="141">
        <v>35</v>
      </c>
      <c r="E261" s="140" t="s">
        <v>67</v>
      </c>
      <c r="F261" s="141">
        <v>1</v>
      </c>
      <c r="G261" s="142" t="s">
        <v>33</v>
      </c>
      <c r="H261" s="130"/>
      <c r="I261" s="131">
        <v>9576</v>
      </c>
      <c r="J261" s="131">
        <v>1714</v>
      </c>
      <c r="K261" s="131">
        <v>0</v>
      </c>
      <c r="L261" s="131">
        <v>937.65</v>
      </c>
      <c r="M261" s="131">
        <v>12227.65</v>
      </c>
      <c r="N261" s="130"/>
      <c r="O261" s="132">
        <v>1</v>
      </c>
      <c r="P261" s="133">
        <v>11290</v>
      </c>
      <c r="Q261" s="133">
        <v>0</v>
      </c>
      <c r="R261" s="133">
        <v>0</v>
      </c>
      <c r="S261" s="133">
        <v>938</v>
      </c>
      <c r="T261" s="134">
        <v>12228</v>
      </c>
      <c r="U261" s="135"/>
      <c r="V261" s="136">
        <v>0</v>
      </c>
      <c r="W261" s="136">
        <v>0</v>
      </c>
      <c r="X261" s="133">
        <v>0.09</v>
      </c>
      <c r="Y261" s="133">
        <v>1.3328012940512337E-2</v>
      </c>
      <c r="Z261" s="134">
        <v>0</v>
      </c>
      <c r="AA261" s="137"/>
      <c r="AB261" s="136">
        <v>0</v>
      </c>
      <c r="AC261" s="136">
        <v>0</v>
      </c>
      <c r="AD261" s="133">
        <v>0</v>
      </c>
      <c r="AE261" s="133">
        <v>0</v>
      </c>
      <c r="AF261" s="134">
        <v>0</v>
      </c>
    </row>
    <row r="262" spans="1:32" x14ac:dyDescent="0.2">
      <c r="A262" s="138">
        <v>444</v>
      </c>
      <c r="B262" s="139">
        <v>444035018</v>
      </c>
      <c r="C262" s="140" t="s">
        <v>514</v>
      </c>
      <c r="D262" s="141">
        <v>35</v>
      </c>
      <c r="E262" s="140" t="s">
        <v>67</v>
      </c>
      <c r="F262" s="141">
        <v>18</v>
      </c>
      <c r="G262" s="142" t="s">
        <v>50</v>
      </c>
      <c r="H262" s="130"/>
      <c r="I262" s="131">
        <v>12023.62817406143</v>
      </c>
      <c r="J262" s="131">
        <v>7459</v>
      </c>
      <c r="K262" s="131">
        <v>0</v>
      </c>
      <c r="L262" s="131">
        <v>937.65</v>
      </c>
      <c r="M262" s="131">
        <v>20420.27817406143</v>
      </c>
      <c r="N262" s="130"/>
      <c r="O262" s="132">
        <v>1</v>
      </c>
      <c r="P262" s="133">
        <v>19483</v>
      </c>
      <c r="Q262" s="133">
        <v>0</v>
      </c>
      <c r="R262" s="133">
        <v>0</v>
      </c>
      <c r="S262" s="133">
        <v>938</v>
      </c>
      <c r="T262" s="134">
        <v>20421</v>
      </c>
      <c r="U262" s="135"/>
      <c r="V262" s="136">
        <v>0</v>
      </c>
      <c r="W262" s="136">
        <v>0</v>
      </c>
      <c r="X262" s="133">
        <v>0.09</v>
      </c>
      <c r="Y262" s="133">
        <v>3.3928789251892404E-2</v>
      </c>
      <c r="Z262" s="134">
        <v>0</v>
      </c>
      <c r="AA262" s="137"/>
      <c r="AB262" s="136">
        <v>0</v>
      </c>
      <c r="AC262" s="136">
        <v>0</v>
      </c>
      <c r="AD262" s="133">
        <v>0</v>
      </c>
      <c r="AE262" s="133">
        <v>0</v>
      </c>
      <c r="AF262" s="134">
        <v>0</v>
      </c>
    </row>
    <row r="263" spans="1:32" x14ac:dyDescent="0.2">
      <c r="A263" s="138">
        <v>444</v>
      </c>
      <c r="B263" s="139">
        <v>444035035</v>
      </c>
      <c r="C263" s="140" t="s">
        <v>514</v>
      </c>
      <c r="D263" s="141">
        <v>35</v>
      </c>
      <c r="E263" s="140" t="s">
        <v>67</v>
      </c>
      <c r="F263" s="141">
        <v>35</v>
      </c>
      <c r="G263" s="142" t="s">
        <v>67</v>
      </c>
      <c r="H263" s="130"/>
      <c r="I263" s="131">
        <v>13073</v>
      </c>
      <c r="J263" s="131">
        <v>4457</v>
      </c>
      <c r="K263" s="131">
        <v>0</v>
      </c>
      <c r="L263" s="131">
        <v>937.65</v>
      </c>
      <c r="M263" s="131">
        <v>18467.650000000001</v>
      </c>
      <c r="N263" s="130"/>
      <c r="O263" s="132">
        <v>748</v>
      </c>
      <c r="P263" s="133">
        <v>13112440</v>
      </c>
      <c r="Q263" s="133">
        <v>0</v>
      </c>
      <c r="R263" s="133">
        <v>0</v>
      </c>
      <c r="S263" s="133">
        <v>701365</v>
      </c>
      <c r="T263" s="134">
        <v>13813805</v>
      </c>
      <c r="U263" s="135"/>
      <c r="V263" s="136">
        <v>0</v>
      </c>
      <c r="W263" s="136">
        <v>0</v>
      </c>
      <c r="X263" s="133">
        <v>0.18</v>
      </c>
      <c r="Y263" s="133">
        <v>0.16308478746425836</v>
      </c>
      <c r="Z263" s="134">
        <v>0</v>
      </c>
      <c r="AA263" s="137"/>
      <c r="AB263" s="136">
        <v>0</v>
      </c>
      <c r="AC263" s="136">
        <v>0</v>
      </c>
      <c r="AD263" s="133">
        <v>0</v>
      </c>
      <c r="AE263" s="133">
        <v>0</v>
      </c>
      <c r="AF263" s="134">
        <v>0</v>
      </c>
    </row>
    <row r="264" spans="1:32" x14ac:dyDescent="0.2">
      <c r="A264" s="138">
        <v>444</v>
      </c>
      <c r="B264" s="139">
        <v>444035040</v>
      </c>
      <c r="C264" s="140" t="s">
        <v>514</v>
      </c>
      <c r="D264" s="141">
        <v>35</v>
      </c>
      <c r="E264" s="140" t="s">
        <v>67</v>
      </c>
      <c r="F264" s="141">
        <v>40</v>
      </c>
      <c r="G264" s="142" t="s">
        <v>72</v>
      </c>
      <c r="H264" s="130"/>
      <c r="I264" s="131">
        <v>11339.378843972818</v>
      </c>
      <c r="J264" s="131">
        <v>2942</v>
      </c>
      <c r="K264" s="131">
        <v>0</v>
      </c>
      <c r="L264" s="131">
        <v>937.65</v>
      </c>
      <c r="M264" s="131">
        <v>15219.028843972817</v>
      </c>
      <c r="N264" s="130"/>
      <c r="O264" s="132">
        <v>1</v>
      </c>
      <c r="P264" s="133">
        <v>14281</v>
      </c>
      <c r="Q264" s="133">
        <v>0</v>
      </c>
      <c r="R264" s="133">
        <v>0</v>
      </c>
      <c r="S264" s="133">
        <v>938</v>
      </c>
      <c r="T264" s="134">
        <v>15219</v>
      </c>
      <c r="U264" s="135"/>
      <c r="V264" s="136">
        <v>0</v>
      </c>
      <c r="W264" s="136">
        <v>0</v>
      </c>
      <c r="X264" s="133">
        <v>0.09</v>
      </c>
      <c r="Y264" s="133">
        <v>3.3867900424504075E-3</v>
      </c>
      <c r="Z264" s="134">
        <v>0</v>
      </c>
      <c r="AA264" s="137"/>
      <c r="AB264" s="136">
        <v>0</v>
      </c>
      <c r="AC264" s="136">
        <v>0</v>
      </c>
      <c r="AD264" s="133">
        <v>0</v>
      </c>
      <c r="AE264" s="133">
        <v>0</v>
      </c>
      <c r="AF264" s="134">
        <v>0</v>
      </c>
    </row>
    <row r="265" spans="1:32" x14ac:dyDescent="0.2">
      <c r="A265" s="138">
        <v>444</v>
      </c>
      <c r="B265" s="139">
        <v>444035044</v>
      </c>
      <c r="C265" s="140" t="s">
        <v>514</v>
      </c>
      <c r="D265" s="141">
        <v>35</v>
      </c>
      <c r="E265" s="140" t="s">
        <v>67</v>
      </c>
      <c r="F265" s="141">
        <v>44</v>
      </c>
      <c r="G265" s="142" t="s">
        <v>76</v>
      </c>
      <c r="H265" s="130"/>
      <c r="I265" s="131">
        <v>7846</v>
      </c>
      <c r="J265" s="131">
        <v>0</v>
      </c>
      <c r="K265" s="131">
        <v>0</v>
      </c>
      <c r="L265" s="131">
        <v>937.65</v>
      </c>
      <c r="M265" s="131">
        <v>8783.65</v>
      </c>
      <c r="N265" s="130"/>
      <c r="O265" s="132">
        <v>8</v>
      </c>
      <c r="P265" s="133">
        <v>62768</v>
      </c>
      <c r="Q265" s="133">
        <v>0</v>
      </c>
      <c r="R265" s="133">
        <v>0</v>
      </c>
      <c r="S265" s="133">
        <v>7501</v>
      </c>
      <c r="T265" s="134">
        <v>70269</v>
      </c>
      <c r="U265" s="135"/>
      <c r="V265" s="136">
        <v>0</v>
      </c>
      <c r="W265" s="136">
        <v>0</v>
      </c>
      <c r="X265" s="133">
        <v>0.18</v>
      </c>
      <c r="Y265" s="133">
        <v>7.1829546811691999E-2</v>
      </c>
      <c r="Z265" s="134">
        <v>0</v>
      </c>
      <c r="AA265" s="137"/>
      <c r="AB265" s="136">
        <v>0</v>
      </c>
      <c r="AC265" s="136">
        <v>0</v>
      </c>
      <c r="AD265" s="133">
        <v>0</v>
      </c>
      <c r="AE265" s="133">
        <v>0</v>
      </c>
      <c r="AF265" s="134">
        <v>0</v>
      </c>
    </row>
    <row r="266" spans="1:32" x14ac:dyDescent="0.2">
      <c r="A266" s="138">
        <v>444</v>
      </c>
      <c r="B266" s="139">
        <v>444035050</v>
      </c>
      <c r="C266" s="140" t="s">
        <v>514</v>
      </c>
      <c r="D266" s="141">
        <v>35</v>
      </c>
      <c r="E266" s="140" t="s">
        <v>67</v>
      </c>
      <c r="F266" s="141">
        <v>50</v>
      </c>
      <c r="G266" s="142" t="s">
        <v>82</v>
      </c>
      <c r="H266" s="130"/>
      <c r="I266" s="131">
        <v>11198.477785070678</v>
      </c>
      <c r="J266" s="131">
        <v>4686</v>
      </c>
      <c r="K266" s="131">
        <v>0</v>
      </c>
      <c r="L266" s="131">
        <v>937.65</v>
      </c>
      <c r="M266" s="131">
        <v>16822.127785070679</v>
      </c>
      <c r="N266" s="130"/>
      <c r="O266" s="132">
        <v>1</v>
      </c>
      <c r="P266" s="133">
        <v>15884</v>
      </c>
      <c r="Q266" s="133">
        <v>0</v>
      </c>
      <c r="R266" s="133">
        <v>0</v>
      </c>
      <c r="S266" s="133">
        <v>938</v>
      </c>
      <c r="T266" s="134">
        <v>16822</v>
      </c>
      <c r="U266" s="135"/>
      <c r="V266" s="136">
        <v>0</v>
      </c>
      <c r="W266" s="136">
        <v>0</v>
      </c>
      <c r="X266" s="133">
        <v>0.09</v>
      </c>
      <c r="Y266" s="133">
        <v>4.7556905672973453E-3</v>
      </c>
      <c r="Z266" s="134">
        <v>0</v>
      </c>
      <c r="AA266" s="137"/>
      <c r="AB266" s="136">
        <v>0</v>
      </c>
      <c r="AC266" s="136">
        <v>0</v>
      </c>
      <c r="AD266" s="133">
        <v>0</v>
      </c>
      <c r="AE266" s="133">
        <v>0</v>
      </c>
      <c r="AF266" s="134">
        <v>0</v>
      </c>
    </row>
    <row r="267" spans="1:32" x14ac:dyDescent="0.2">
      <c r="A267" s="138">
        <v>444</v>
      </c>
      <c r="B267" s="139">
        <v>444035133</v>
      </c>
      <c r="C267" s="140" t="s">
        <v>514</v>
      </c>
      <c r="D267" s="141">
        <v>35</v>
      </c>
      <c r="E267" s="140" t="s">
        <v>67</v>
      </c>
      <c r="F267" s="141">
        <v>133</v>
      </c>
      <c r="G267" s="142" t="s">
        <v>165</v>
      </c>
      <c r="H267" s="130"/>
      <c r="I267" s="131">
        <v>10736</v>
      </c>
      <c r="J267" s="131">
        <v>2123</v>
      </c>
      <c r="K267" s="131">
        <v>0</v>
      </c>
      <c r="L267" s="131">
        <v>937.65</v>
      </c>
      <c r="M267" s="131">
        <v>13796.65</v>
      </c>
      <c r="N267" s="130"/>
      <c r="O267" s="132">
        <v>2</v>
      </c>
      <c r="P267" s="133">
        <v>25718</v>
      </c>
      <c r="Q267" s="133">
        <v>0</v>
      </c>
      <c r="R267" s="133">
        <v>0</v>
      </c>
      <c r="S267" s="133">
        <v>1876</v>
      </c>
      <c r="T267" s="134">
        <v>27594</v>
      </c>
      <c r="U267" s="135"/>
      <c r="V267" s="136">
        <v>0</v>
      </c>
      <c r="W267" s="136">
        <v>0</v>
      </c>
      <c r="X267" s="133">
        <v>0.09</v>
      </c>
      <c r="Y267" s="133">
        <v>2.8948429232024109E-2</v>
      </c>
      <c r="Z267" s="134">
        <v>0</v>
      </c>
      <c r="AA267" s="137"/>
      <c r="AB267" s="136">
        <v>0</v>
      </c>
      <c r="AC267" s="136">
        <v>0</v>
      </c>
      <c r="AD267" s="133">
        <v>0</v>
      </c>
      <c r="AE267" s="133">
        <v>0</v>
      </c>
      <c r="AF267" s="134">
        <v>0</v>
      </c>
    </row>
    <row r="268" spans="1:32" x14ac:dyDescent="0.2">
      <c r="A268" s="138">
        <v>444</v>
      </c>
      <c r="B268" s="139">
        <v>444035189</v>
      </c>
      <c r="C268" s="140" t="s">
        <v>514</v>
      </c>
      <c r="D268" s="141">
        <v>35</v>
      </c>
      <c r="E268" s="140" t="s">
        <v>67</v>
      </c>
      <c r="F268" s="141">
        <v>189</v>
      </c>
      <c r="G268" s="142" t="s">
        <v>221</v>
      </c>
      <c r="H268" s="130"/>
      <c r="I268" s="131">
        <v>12631</v>
      </c>
      <c r="J268" s="131">
        <v>4684</v>
      </c>
      <c r="K268" s="131">
        <v>0</v>
      </c>
      <c r="L268" s="131">
        <v>937.65</v>
      </c>
      <c r="M268" s="131">
        <v>18252.650000000001</v>
      </c>
      <c r="N268" s="130"/>
      <c r="O268" s="132">
        <v>3</v>
      </c>
      <c r="P268" s="133">
        <v>51945</v>
      </c>
      <c r="Q268" s="133">
        <v>0</v>
      </c>
      <c r="R268" s="133">
        <v>0</v>
      </c>
      <c r="S268" s="133">
        <v>2814</v>
      </c>
      <c r="T268" s="134">
        <v>54759</v>
      </c>
      <c r="U268" s="135"/>
      <c r="V268" s="136">
        <v>0</v>
      </c>
      <c r="W268" s="136">
        <v>0</v>
      </c>
      <c r="X268" s="133">
        <v>0.09</v>
      </c>
      <c r="Y268" s="133">
        <v>1.9036439256931255E-3</v>
      </c>
      <c r="Z268" s="134">
        <v>0</v>
      </c>
      <c r="AA268" s="137"/>
      <c r="AB268" s="136">
        <v>0</v>
      </c>
      <c r="AC268" s="136">
        <v>0</v>
      </c>
      <c r="AD268" s="133">
        <v>0</v>
      </c>
      <c r="AE268" s="133">
        <v>0</v>
      </c>
      <c r="AF268" s="134">
        <v>0</v>
      </c>
    </row>
    <row r="269" spans="1:32" x14ac:dyDescent="0.2">
      <c r="A269" s="138">
        <v>444</v>
      </c>
      <c r="B269" s="139">
        <v>444035212</v>
      </c>
      <c r="C269" s="140" t="s">
        <v>514</v>
      </c>
      <c r="D269" s="141">
        <v>35</v>
      </c>
      <c r="E269" s="140" t="s">
        <v>67</v>
      </c>
      <c r="F269" s="141">
        <v>212</v>
      </c>
      <c r="G269" s="142" t="s">
        <v>244</v>
      </c>
      <c r="H269" s="130"/>
      <c r="I269" s="131">
        <v>10808.914565947241</v>
      </c>
      <c r="J269" s="131">
        <v>2701</v>
      </c>
      <c r="K269" s="131">
        <v>0</v>
      </c>
      <c r="L269" s="131">
        <v>937.65</v>
      </c>
      <c r="M269" s="131">
        <v>14447.564565947241</v>
      </c>
      <c r="N269" s="130"/>
      <c r="O269" s="132">
        <v>1</v>
      </c>
      <c r="P269" s="133">
        <v>13510</v>
      </c>
      <c r="Q269" s="133">
        <v>0</v>
      </c>
      <c r="R269" s="133">
        <v>0</v>
      </c>
      <c r="S269" s="133">
        <v>938</v>
      </c>
      <c r="T269" s="134">
        <v>14448</v>
      </c>
      <c r="U269" s="135"/>
      <c r="V269" s="136">
        <v>0</v>
      </c>
      <c r="W269" s="136">
        <v>0</v>
      </c>
      <c r="X269" s="133">
        <v>0.09</v>
      </c>
      <c r="Y269" s="133">
        <v>3.2301272004697457E-2</v>
      </c>
      <c r="Z269" s="134">
        <v>0</v>
      </c>
      <c r="AA269" s="137"/>
      <c r="AB269" s="136">
        <v>0</v>
      </c>
      <c r="AC269" s="136">
        <v>0</v>
      </c>
      <c r="AD269" s="133">
        <v>0</v>
      </c>
      <c r="AE269" s="133">
        <v>0</v>
      </c>
      <c r="AF269" s="134">
        <v>0</v>
      </c>
    </row>
    <row r="270" spans="1:32" x14ac:dyDescent="0.2">
      <c r="A270" s="138">
        <v>444</v>
      </c>
      <c r="B270" s="139">
        <v>444035220</v>
      </c>
      <c r="C270" s="140" t="s">
        <v>514</v>
      </c>
      <c r="D270" s="141">
        <v>35</v>
      </c>
      <c r="E270" s="140" t="s">
        <v>67</v>
      </c>
      <c r="F270" s="141">
        <v>220</v>
      </c>
      <c r="G270" s="142" t="s">
        <v>252</v>
      </c>
      <c r="H270" s="130"/>
      <c r="I270" s="131">
        <v>9900</v>
      </c>
      <c r="J270" s="131">
        <v>4244</v>
      </c>
      <c r="K270" s="131">
        <v>0</v>
      </c>
      <c r="L270" s="131">
        <v>937.65</v>
      </c>
      <c r="M270" s="131">
        <v>15081.65</v>
      </c>
      <c r="N270" s="130"/>
      <c r="O270" s="132">
        <v>1</v>
      </c>
      <c r="P270" s="133">
        <v>14144</v>
      </c>
      <c r="Q270" s="133">
        <v>0</v>
      </c>
      <c r="R270" s="133">
        <v>0</v>
      </c>
      <c r="S270" s="133">
        <v>938</v>
      </c>
      <c r="T270" s="134">
        <v>15082</v>
      </c>
      <c r="U270" s="135"/>
      <c r="V270" s="136">
        <v>0</v>
      </c>
      <c r="W270" s="136">
        <v>0</v>
      </c>
      <c r="X270" s="133">
        <v>0.09</v>
      </c>
      <c r="Y270" s="133">
        <v>1.8353795236742985E-2</v>
      </c>
      <c r="Z270" s="134">
        <v>0</v>
      </c>
      <c r="AA270" s="137"/>
      <c r="AB270" s="136">
        <v>0</v>
      </c>
      <c r="AC270" s="136">
        <v>0</v>
      </c>
      <c r="AD270" s="133">
        <v>0</v>
      </c>
      <c r="AE270" s="133">
        <v>0</v>
      </c>
      <c r="AF270" s="134">
        <v>0</v>
      </c>
    </row>
    <row r="271" spans="1:32" x14ac:dyDescent="0.2">
      <c r="A271" s="138">
        <v>444</v>
      </c>
      <c r="B271" s="139">
        <v>444035243</v>
      </c>
      <c r="C271" s="140" t="s">
        <v>514</v>
      </c>
      <c r="D271" s="141">
        <v>35</v>
      </c>
      <c r="E271" s="140" t="s">
        <v>67</v>
      </c>
      <c r="F271" s="141">
        <v>243</v>
      </c>
      <c r="G271" s="142" t="s">
        <v>275</v>
      </c>
      <c r="H271" s="130"/>
      <c r="I271" s="131">
        <v>16337</v>
      </c>
      <c r="J271" s="131">
        <v>3381</v>
      </c>
      <c r="K271" s="131">
        <v>0</v>
      </c>
      <c r="L271" s="131">
        <v>937.65</v>
      </c>
      <c r="M271" s="131">
        <v>20655.650000000001</v>
      </c>
      <c r="N271" s="130"/>
      <c r="O271" s="132">
        <v>4</v>
      </c>
      <c r="P271" s="133">
        <v>78872</v>
      </c>
      <c r="Q271" s="133">
        <v>0</v>
      </c>
      <c r="R271" s="133">
        <v>0</v>
      </c>
      <c r="S271" s="133">
        <v>3751</v>
      </c>
      <c r="T271" s="134">
        <v>82623</v>
      </c>
      <c r="U271" s="135"/>
      <c r="V271" s="136">
        <v>0</v>
      </c>
      <c r="W271" s="136">
        <v>0</v>
      </c>
      <c r="X271" s="133">
        <v>0.09</v>
      </c>
      <c r="Y271" s="133">
        <v>5.9484336441051533E-3</v>
      </c>
      <c r="Z271" s="134">
        <v>0</v>
      </c>
      <c r="AA271" s="137"/>
      <c r="AB271" s="136">
        <v>0</v>
      </c>
      <c r="AC271" s="136">
        <v>0</v>
      </c>
      <c r="AD271" s="133">
        <v>0</v>
      </c>
      <c r="AE271" s="133">
        <v>0</v>
      </c>
      <c r="AF271" s="134">
        <v>0</v>
      </c>
    </row>
    <row r="272" spans="1:32" x14ac:dyDescent="0.2">
      <c r="A272" s="138">
        <v>444</v>
      </c>
      <c r="B272" s="139">
        <v>444035244</v>
      </c>
      <c r="C272" s="140" t="s">
        <v>514</v>
      </c>
      <c r="D272" s="141">
        <v>35</v>
      </c>
      <c r="E272" s="140" t="s">
        <v>67</v>
      </c>
      <c r="F272" s="141">
        <v>244</v>
      </c>
      <c r="G272" s="142" t="s">
        <v>276</v>
      </c>
      <c r="H272" s="130"/>
      <c r="I272" s="131">
        <v>14064</v>
      </c>
      <c r="J272" s="131">
        <v>5071</v>
      </c>
      <c r="K272" s="131">
        <v>0</v>
      </c>
      <c r="L272" s="131">
        <v>937.65</v>
      </c>
      <c r="M272" s="131">
        <v>20072.650000000001</v>
      </c>
      <c r="N272" s="130"/>
      <c r="O272" s="132">
        <v>7</v>
      </c>
      <c r="P272" s="133">
        <v>133945</v>
      </c>
      <c r="Q272" s="133">
        <v>0</v>
      </c>
      <c r="R272" s="133">
        <v>0</v>
      </c>
      <c r="S272" s="133">
        <v>6564</v>
      </c>
      <c r="T272" s="134">
        <v>140509</v>
      </c>
      <c r="U272" s="135"/>
      <c r="V272" s="136">
        <v>0</v>
      </c>
      <c r="W272" s="136">
        <v>0</v>
      </c>
      <c r="X272" s="133">
        <v>0.09</v>
      </c>
      <c r="Y272" s="133">
        <v>0.12315738977728077</v>
      </c>
      <c r="Z272" s="134">
        <v>0</v>
      </c>
      <c r="AA272" s="137"/>
      <c r="AB272" s="136">
        <v>0</v>
      </c>
      <c r="AC272" s="136">
        <v>2.6649967307396585</v>
      </c>
      <c r="AD272" s="133">
        <v>53493.71244270337</v>
      </c>
      <c r="AE272" s="133">
        <v>0</v>
      </c>
      <c r="AF272" s="134">
        <v>0</v>
      </c>
    </row>
    <row r="273" spans="1:32" x14ac:dyDescent="0.2">
      <c r="A273" s="138">
        <v>444</v>
      </c>
      <c r="B273" s="139">
        <v>444035285</v>
      </c>
      <c r="C273" s="140" t="s">
        <v>514</v>
      </c>
      <c r="D273" s="141">
        <v>35</v>
      </c>
      <c r="E273" s="140" t="s">
        <v>67</v>
      </c>
      <c r="F273" s="141">
        <v>285</v>
      </c>
      <c r="G273" s="142" t="s">
        <v>317</v>
      </c>
      <c r="H273" s="130"/>
      <c r="I273" s="131">
        <v>12090.639270142699</v>
      </c>
      <c r="J273" s="131">
        <v>3426</v>
      </c>
      <c r="K273" s="131">
        <v>0</v>
      </c>
      <c r="L273" s="131">
        <v>937.65</v>
      </c>
      <c r="M273" s="131">
        <v>16454.289270142701</v>
      </c>
      <c r="N273" s="130"/>
      <c r="O273" s="132">
        <v>1</v>
      </c>
      <c r="P273" s="133">
        <v>15517</v>
      </c>
      <c r="Q273" s="133">
        <v>0</v>
      </c>
      <c r="R273" s="133">
        <v>0</v>
      </c>
      <c r="S273" s="133">
        <v>938</v>
      </c>
      <c r="T273" s="134">
        <v>16455</v>
      </c>
      <c r="U273" s="135"/>
      <c r="V273" s="136">
        <v>0</v>
      </c>
      <c r="W273" s="136">
        <v>0</v>
      </c>
      <c r="X273" s="133">
        <v>0.09</v>
      </c>
      <c r="Y273" s="133">
        <v>3.7081890784324507E-2</v>
      </c>
      <c r="Z273" s="134">
        <v>0</v>
      </c>
      <c r="AA273" s="137"/>
      <c r="AB273" s="136">
        <v>0</v>
      </c>
      <c r="AC273" s="136">
        <v>0</v>
      </c>
      <c r="AD273" s="133">
        <v>0</v>
      </c>
      <c r="AE273" s="133">
        <v>0</v>
      </c>
      <c r="AF273" s="134">
        <v>0</v>
      </c>
    </row>
    <row r="274" spans="1:32" x14ac:dyDescent="0.2">
      <c r="A274" s="138">
        <v>444</v>
      </c>
      <c r="B274" s="139">
        <v>444035336</v>
      </c>
      <c r="C274" s="140" t="s">
        <v>514</v>
      </c>
      <c r="D274" s="141">
        <v>35</v>
      </c>
      <c r="E274" s="140" t="s">
        <v>67</v>
      </c>
      <c r="F274" s="141">
        <v>336</v>
      </c>
      <c r="G274" s="142" t="s">
        <v>368</v>
      </c>
      <c r="H274" s="130"/>
      <c r="I274" s="131">
        <v>10819</v>
      </c>
      <c r="J274" s="131">
        <v>2347</v>
      </c>
      <c r="K274" s="131">
        <v>0</v>
      </c>
      <c r="L274" s="131">
        <v>937.65</v>
      </c>
      <c r="M274" s="131">
        <v>14103.65</v>
      </c>
      <c r="N274" s="130"/>
      <c r="O274" s="132">
        <v>6</v>
      </c>
      <c r="P274" s="133">
        <v>78996</v>
      </c>
      <c r="Q274" s="133">
        <v>0</v>
      </c>
      <c r="R274" s="133">
        <v>0</v>
      </c>
      <c r="S274" s="133">
        <v>5627</v>
      </c>
      <c r="T274" s="134">
        <v>84623</v>
      </c>
      <c r="U274" s="135"/>
      <c r="V274" s="136">
        <v>0</v>
      </c>
      <c r="W274" s="136">
        <v>0</v>
      </c>
      <c r="X274" s="133">
        <v>0.09</v>
      </c>
      <c r="Y274" s="133">
        <v>4.4262245772119978E-2</v>
      </c>
      <c r="Z274" s="134">
        <v>0</v>
      </c>
      <c r="AA274" s="137"/>
      <c r="AB274" s="136">
        <v>0</v>
      </c>
      <c r="AC274" s="136">
        <v>0</v>
      </c>
      <c r="AD274" s="133">
        <v>0</v>
      </c>
      <c r="AE274" s="133">
        <v>0</v>
      </c>
      <c r="AF274" s="134">
        <v>0</v>
      </c>
    </row>
    <row r="275" spans="1:32" x14ac:dyDescent="0.2">
      <c r="A275" s="138">
        <v>445</v>
      </c>
      <c r="B275" s="139">
        <v>445348017</v>
      </c>
      <c r="C275" s="140" t="s">
        <v>515</v>
      </c>
      <c r="D275" s="141">
        <v>348</v>
      </c>
      <c r="E275" s="140" t="s">
        <v>380</v>
      </c>
      <c r="F275" s="141">
        <v>17</v>
      </c>
      <c r="G275" s="142" t="s">
        <v>49</v>
      </c>
      <c r="H275" s="130"/>
      <c r="I275" s="131">
        <v>13766</v>
      </c>
      <c r="J275" s="131">
        <v>3629</v>
      </c>
      <c r="K275" s="131">
        <v>0</v>
      </c>
      <c r="L275" s="131">
        <v>937.65</v>
      </c>
      <c r="M275" s="131">
        <v>18332.650000000001</v>
      </c>
      <c r="N275" s="130"/>
      <c r="O275" s="132">
        <v>4</v>
      </c>
      <c r="P275" s="133">
        <v>69580</v>
      </c>
      <c r="Q275" s="133">
        <v>0</v>
      </c>
      <c r="R275" s="133">
        <v>0</v>
      </c>
      <c r="S275" s="133">
        <v>3752</v>
      </c>
      <c r="T275" s="134">
        <v>73332</v>
      </c>
      <c r="U275" s="135"/>
      <c r="V275" s="136">
        <v>0</v>
      </c>
      <c r="W275" s="136">
        <v>0</v>
      </c>
      <c r="X275" s="133">
        <v>0.09</v>
      </c>
      <c r="Y275" s="133">
        <v>3.7332174205206318E-3</v>
      </c>
      <c r="Z275" s="134">
        <v>0</v>
      </c>
      <c r="AA275" s="137"/>
      <c r="AB275" s="136">
        <v>0</v>
      </c>
      <c r="AC275" s="136">
        <v>0</v>
      </c>
      <c r="AD275" s="133">
        <v>0</v>
      </c>
      <c r="AE275" s="133">
        <v>0</v>
      </c>
      <c r="AF275" s="134">
        <v>0</v>
      </c>
    </row>
    <row r="276" spans="1:32" x14ac:dyDescent="0.2">
      <c r="A276" s="138">
        <v>445</v>
      </c>
      <c r="B276" s="139">
        <v>445348064</v>
      </c>
      <c r="C276" s="140" t="s">
        <v>515</v>
      </c>
      <c r="D276" s="141">
        <v>348</v>
      </c>
      <c r="E276" s="140" t="s">
        <v>380</v>
      </c>
      <c r="F276" s="141">
        <v>64</v>
      </c>
      <c r="G276" s="142" t="s">
        <v>96</v>
      </c>
      <c r="H276" s="130"/>
      <c r="I276" s="131">
        <v>10766</v>
      </c>
      <c r="J276" s="131">
        <v>1206</v>
      </c>
      <c r="K276" s="131">
        <v>0</v>
      </c>
      <c r="L276" s="131">
        <v>937.65</v>
      </c>
      <c r="M276" s="131">
        <v>12909.65</v>
      </c>
      <c r="N276" s="130"/>
      <c r="O276" s="132">
        <v>2</v>
      </c>
      <c r="P276" s="133">
        <v>23944</v>
      </c>
      <c r="Q276" s="133">
        <v>0</v>
      </c>
      <c r="R276" s="133">
        <v>0</v>
      </c>
      <c r="S276" s="133">
        <v>1875</v>
      </c>
      <c r="T276" s="134">
        <v>25819</v>
      </c>
      <c r="U276" s="135"/>
      <c r="V276" s="136">
        <v>0</v>
      </c>
      <c r="W276" s="136">
        <v>0</v>
      </c>
      <c r="X276" s="133">
        <v>0.09</v>
      </c>
      <c r="Y276" s="133">
        <v>3.8140642501815356E-2</v>
      </c>
      <c r="Z276" s="134">
        <v>0</v>
      </c>
      <c r="AA276" s="137"/>
      <c r="AB276" s="136">
        <v>0</v>
      </c>
      <c r="AC276" s="136">
        <v>0</v>
      </c>
      <c r="AD276" s="133">
        <v>0</v>
      </c>
      <c r="AE276" s="133">
        <v>0</v>
      </c>
      <c r="AF276" s="134">
        <v>0</v>
      </c>
    </row>
    <row r="277" spans="1:32" x14ac:dyDescent="0.2">
      <c r="A277" s="138">
        <v>445</v>
      </c>
      <c r="B277" s="139">
        <v>445348077</v>
      </c>
      <c r="C277" s="140" t="s">
        <v>515</v>
      </c>
      <c r="D277" s="141">
        <v>348</v>
      </c>
      <c r="E277" s="140" t="s">
        <v>380</v>
      </c>
      <c r="F277" s="141">
        <v>77</v>
      </c>
      <c r="G277" s="142" t="s">
        <v>109</v>
      </c>
      <c r="H277" s="130"/>
      <c r="I277" s="131">
        <v>10801.943305853256</v>
      </c>
      <c r="J277" s="131">
        <v>3168</v>
      </c>
      <c r="K277" s="131">
        <v>0</v>
      </c>
      <c r="L277" s="131">
        <v>937.65</v>
      </c>
      <c r="M277" s="131">
        <v>14907.593305853256</v>
      </c>
      <c r="N277" s="130"/>
      <c r="O277" s="132">
        <v>1</v>
      </c>
      <c r="P277" s="133">
        <v>13970</v>
      </c>
      <c r="Q277" s="133">
        <v>0</v>
      </c>
      <c r="R277" s="133">
        <v>0</v>
      </c>
      <c r="S277" s="133">
        <v>938</v>
      </c>
      <c r="T277" s="134">
        <v>14908</v>
      </c>
      <c r="U277" s="135"/>
      <c r="V277" s="136">
        <v>0</v>
      </c>
      <c r="W277" s="136">
        <v>0</v>
      </c>
      <c r="X277" s="133">
        <v>0.09</v>
      </c>
      <c r="Y277" s="133">
        <v>8.1379451063202273E-4</v>
      </c>
      <c r="Z277" s="134">
        <v>0</v>
      </c>
      <c r="AA277" s="137"/>
      <c r="AB277" s="136">
        <v>0</v>
      </c>
      <c r="AC277" s="136">
        <v>0</v>
      </c>
      <c r="AD277" s="133">
        <v>0</v>
      </c>
      <c r="AE277" s="133">
        <v>0</v>
      </c>
      <c r="AF277" s="134">
        <v>0</v>
      </c>
    </row>
    <row r="278" spans="1:32" x14ac:dyDescent="0.2">
      <c r="A278" s="138">
        <v>445</v>
      </c>
      <c r="B278" s="139">
        <v>445348097</v>
      </c>
      <c r="C278" s="140" t="s">
        <v>515</v>
      </c>
      <c r="D278" s="141">
        <v>348</v>
      </c>
      <c r="E278" s="140" t="s">
        <v>380</v>
      </c>
      <c r="F278" s="141">
        <v>97</v>
      </c>
      <c r="G278" s="142" t="s">
        <v>129</v>
      </c>
      <c r="H278" s="130"/>
      <c r="I278" s="131">
        <v>16307</v>
      </c>
      <c r="J278" s="131">
        <v>0</v>
      </c>
      <c r="K278" s="131">
        <v>0</v>
      </c>
      <c r="L278" s="131">
        <v>937.65</v>
      </c>
      <c r="M278" s="131">
        <v>17244.650000000001</v>
      </c>
      <c r="N278" s="130"/>
      <c r="O278" s="132">
        <v>1</v>
      </c>
      <c r="P278" s="133">
        <v>16307</v>
      </c>
      <c r="Q278" s="133">
        <v>0</v>
      </c>
      <c r="R278" s="133">
        <v>0</v>
      </c>
      <c r="S278" s="133">
        <v>938</v>
      </c>
      <c r="T278" s="134">
        <v>17245</v>
      </c>
      <c r="U278" s="135"/>
      <c r="V278" s="136">
        <v>0</v>
      </c>
      <c r="W278" s="136">
        <v>0</v>
      </c>
      <c r="X278" s="133">
        <v>0.18</v>
      </c>
      <c r="Y278" s="133">
        <v>3.8628791317903532E-2</v>
      </c>
      <c r="Z278" s="134">
        <v>0</v>
      </c>
      <c r="AA278" s="137"/>
      <c r="AB278" s="136">
        <v>0</v>
      </c>
      <c r="AC278" s="136">
        <v>0</v>
      </c>
      <c r="AD278" s="133">
        <v>0</v>
      </c>
      <c r="AE278" s="133">
        <v>0</v>
      </c>
      <c r="AF278" s="134">
        <v>0</v>
      </c>
    </row>
    <row r="279" spans="1:32" x14ac:dyDescent="0.2">
      <c r="A279" s="138">
        <v>445</v>
      </c>
      <c r="B279" s="139">
        <v>445348110</v>
      </c>
      <c r="C279" s="140" t="s">
        <v>515</v>
      </c>
      <c r="D279" s="141">
        <v>348</v>
      </c>
      <c r="E279" s="140" t="s">
        <v>380</v>
      </c>
      <c r="F279" s="141">
        <v>110</v>
      </c>
      <c r="G279" s="142" t="s">
        <v>142</v>
      </c>
      <c r="H279" s="130"/>
      <c r="I279" s="131">
        <v>13047</v>
      </c>
      <c r="J279" s="131">
        <v>2797</v>
      </c>
      <c r="K279" s="131">
        <v>0</v>
      </c>
      <c r="L279" s="131">
        <v>937.65</v>
      </c>
      <c r="M279" s="131">
        <v>16781.650000000001</v>
      </c>
      <c r="N279" s="130"/>
      <c r="O279" s="132">
        <v>2</v>
      </c>
      <c r="P279" s="133">
        <v>31688</v>
      </c>
      <c r="Q279" s="133">
        <v>0</v>
      </c>
      <c r="R279" s="133">
        <v>0</v>
      </c>
      <c r="S279" s="133">
        <v>1876</v>
      </c>
      <c r="T279" s="134">
        <v>33564</v>
      </c>
      <c r="U279" s="135"/>
      <c r="V279" s="136">
        <v>0</v>
      </c>
      <c r="W279" s="136">
        <v>0</v>
      </c>
      <c r="X279" s="133">
        <v>0.09</v>
      </c>
      <c r="Y279" s="133">
        <v>7.7911676579532586E-3</v>
      </c>
      <c r="Z279" s="134">
        <v>0</v>
      </c>
      <c r="AA279" s="137"/>
      <c r="AB279" s="136">
        <v>0</v>
      </c>
      <c r="AC279" s="136">
        <v>0</v>
      </c>
      <c r="AD279" s="133">
        <v>0</v>
      </c>
      <c r="AE279" s="133">
        <v>0</v>
      </c>
      <c r="AF279" s="134">
        <v>0</v>
      </c>
    </row>
    <row r="280" spans="1:32" x14ac:dyDescent="0.2">
      <c r="A280" s="138">
        <v>445</v>
      </c>
      <c r="B280" s="139">
        <v>445348151</v>
      </c>
      <c r="C280" s="140" t="s">
        <v>515</v>
      </c>
      <c r="D280" s="141">
        <v>348</v>
      </c>
      <c r="E280" s="140" t="s">
        <v>380</v>
      </c>
      <c r="F280" s="141">
        <v>151</v>
      </c>
      <c r="G280" s="142" t="s">
        <v>183</v>
      </c>
      <c r="H280" s="130"/>
      <c r="I280" s="131">
        <v>11671</v>
      </c>
      <c r="J280" s="131">
        <v>1778</v>
      </c>
      <c r="K280" s="131">
        <v>0</v>
      </c>
      <c r="L280" s="131">
        <v>937.65</v>
      </c>
      <c r="M280" s="131">
        <v>14386.65</v>
      </c>
      <c r="N280" s="130"/>
      <c r="O280" s="132">
        <v>11</v>
      </c>
      <c r="P280" s="133">
        <v>147939</v>
      </c>
      <c r="Q280" s="133">
        <v>0</v>
      </c>
      <c r="R280" s="133">
        <v>0</v>
      </c>
      <c r="S280" s="133">
        <v>10315</v>
      </c>
      <c r="T280" s="134">
        <v>158254</v>
      </c>
      <c r="U280" s="135"/>
      <c r="V280" s="136">
        <v>0</v>
      </c>
      <c r="W280" s="136">
        <v>0</v>
      </c>
      <c r="X280" s="133">
        <v>0.09</v>
      </c>
      <c r="Y280" s="133">
        <v>8.9935533909418029E-3</v>
      </c>
      <c r="Z280" s="134">
        <v>0</v>
      </c>
      <c r="AA280" s="137"/>
      <c r="AB280" s="136">
        <v>0</v>
      </c>
      <c r="AC280" s="136">
        <v>0</v>
      </c>
      <c r="AD280" s="133">
        <v>0</v>
      </c>
      <c r="AE280" s="133">
        <v>0</v>
      </c>
      <c r="AF280" s="134">
        <v>0</v>
      </c>
    </row>
    <row r="281" spans="1:32" x14ac:dyDescent="0.2">
      <c r="A281" s="138">
        <v>445</v>
      </c>
      <c r="B281" s="139">
        <v>445348186</v>
      </c>
      <c r="C281" s="140" t="s">
        <v>515</v>
      </c>
      <c r="D281" s="141">
        <v>348</v>
      </c>
      <c r="E281" s="140" t="s">
        <v>380</v>
      </c>
      <c r="F281" s="141">
        <v>186</v>
      </c>
      <c r="G281" s="142" t="s">
        <v>218</v>
      </c>
      <c r="H281" s="130"/>
      <c r="I281" s="131">
        <v>12556</v>
      </c>
      <c r="J281" s="131">
        <v>4948</v>
      </c>
      <c r="K281" s="131">
        <v>0</v>
      </c>
      <c r="L281" s="131">
        <v>937.65</v>
      </c>
      <c r="M281" s="131">
        <v>18441.650000000001</v>
      </c>
      <c r="N281" s="130"/>
      <c r="O281" s="132">
        <v>7</v>
      </c>
      <c r="P281" s="133">
        <v>122528</v>
      </c>
      <c r="Q281" s="133">
        <v>0</v>
      </c>
      <c r="R281" s="133">
        <v>0</v>
      </c>
      <c r="S281" s="133">
        <v>6563</v>
      </c>
      <c r="T281" s="134">
        <v>129091</v>
      </c>
      <c r="U281" s="135"/>
      <c r="V281" s="136">
        <v>0</v>
      </c>
      <c r="W281" s="136">
        <v>0</v>
      </c>
      <c r="X281" s="133">
        <v>0.09</v>
      </c>
      <c r="Y281" s="133">
        <v>6.6767746920382339E-3</v>
      </c>
      <c r="Z281" s="134">
        <v>0</v>
      </c>
      <c r="AA281" s="137"/>
      <c r="AB281" s="136">
        <v>0</v>
      </c>
      <c r="AC281" s="136">
        <v>0</v>
      </c>
      <c r="AD281" s="133">
        <v>0</v>
      </c>
      <c r="AE281" s="133">
        <v>0</v>
      </c>
      <c r="AF281" s="134">
        <v>0</v>
      </c>
    </row>
    <row r="282" spans="1:32" x14ac:dyDescent="0.2">
      <c r="A282" s="138">
        <v>445</v>
      </c>
      <c r="B282" s="139">
        <v>445348213</v>
      </c>
      <c r="C282" s="140" t="s">
        <v>515</v>
      </c>
      <c r="D282" s="141">
        <v>348</v>
      </c>
      <c r="E282" s="140" t="s">
        <v>380</v>
      </c>
      <c r="F282" s="141">
        <v>213</v>
      </c>
      <c r="G282" s="142" t="s">
        <v>245</v>
      </c>
      <c r="H282" s="130"/>
      <c r="I282" s="131">
        <v>13219</v>
      </c>
      <c r="J282" s="131">
        <v>11314</v>
      </c>
      <c r="K282" s="131">
        <v>0</v>
      </c>
      <c r="L282" s="131">
        <v>937.65</v>
      </c>
      <c r="M282" s="131">
        <v>25470.65</v>
      </c>
      <c r="N282" s="130"/>
      <c r="O282" s="132">
        <v>1</v>
      </c>
      <c r="P282" s="133">
        <v>24533</v>
      </c>
      <c r="Q282" s="133">
        <v>0</v>
      </c>
      <c r="R282" s="133">
        <v>0</v>
      </c>
      <c r="S282" s="133">
        <v>938</v>
      </c>
      <c r="T282" s="134">
        <v>25471</v>
      </c>
      <c r="U282" s="135"/>
      <c r="V282" s="136">
        <v>0</v>
      </c>
      <c r="W282" s="136">
        <v>0</v>
      </c>
      <c r="X282" s="133">
        <v>0.09</v>
      </c>
      <c r="Y282" s="133">
        <v>1.9654639574467983E-3</v>
      </c>
      <c r="Z282" s="134">
        <v>0</v>
      </c>
      <c r="AA282" s="137"/>
      <c r="AB282" s="136">
        <v>0</v>
      </c>
      <c r="AC282" s="136">
        <v>0</v>
      </c>
      <c r="AD282" s="133">
        <v>0</v>
      </c>
      <c r="AE282" s="133">
        <v>0</v>
      </c>
      <c r="AF282" s="134">
        <v>0</v>
      </c>
    </row>
    <row r="283" spans="1:32" x14ac:dyDescent="0.2">
      <c r="A283" s="138">
        <v>445</v>
      </c>
      <c r="B283" s="139">
        <v>445348226</v>
      </c>
      <c r="C283" s="140" t="s">
        <v>515</v>
      </c>
      <c r="D283" s="141">
        <v>348</v>
      </c>
      <c r="E283" s="140" t="s">
        <v>380</v>
      </c>
      <c r="F283" s="141">
        <v>226</v>
      </c>
      <c r="G283" s="142" t="s">
        <v>258</v>
      </c>
      <c r="H283" s="130"/>
      <c r="I283" s="131">
        <v>11072</v>
      </c>
      <c r="J283" s="131">
        <v>1203</v>
      </c>
      <c r="K283" s="131">
        <v>0</v>
      </c>
      <c r="L283" s="131">
        <v>937.65</v>
      </c>
      <c r="M283" s="131">
        <v>13212.65</v>
      </c>
      <c r="N283" s="130"/>
      <c r="O283" s="132">
        <v>16</v>
      </c>
      <c r="P283" s="133">
        <v>196400</v>
      </c>
      <c r="Q283" s="133">
        <v>0</v>
      </c>
      <c r="R283" s="133">
        <v>0</v>
      </c>
      <c r="S283" s="133">
        <v>15003</v>
      </c>
      <c r="T283" s="134">
        <v>211403</v>
      </c>
      <c r="U283" s="135"/>
      <c r="V283" s="136">
        <v>0</v>
      </c>
      <c r="W283" s="136">
        <v>0</v>
      </c>
      <c r="X283" s="133">
        <v>0.09</v>
      </c>
      <c r="Y283" s="133">
        <v>9.9118957545848707E-3</v>
      </c>
      <c r="Z283" s="134">
        <v>0</v>
      </c>
      <c r="AA283" s="137"/>
      <c r="AB283" s="136">
        <v>0</v>
      </c>
      <c r="AC283" s="136">
        <v>0</v>
      </c>
      <c r="AD283" s="133">
        <v>0</v>
      </c>
      <c r="AE283" s="133">
        <v>0</v>
      </c>
      <c r="AF283" s="134">
        <v>0</v>
      </c>
    </row>
    <row r="284" spans="1:32" x14ac:dyDescent="0.2">
      <c r="A284" s="138">
        <v>445</v>
      </c>
      <c r="B284" s="139">
        <v>445348271</v>
      </c>
      <c r="C284" s="140" t="s">
        <v>515</v>
      </c>
      <c r="D284" s="141">
        <v>348</v>
      </c>
      <c r="E284" s="140" t="s">
        <v>380</v>
      </c>
      <c r="F284" s="141">
        <v>271</v>
      </c>
      <c r="G284" s="142" t="s">
        <v>303</v>
      </c>
      <c r="H284" s="130"/>
      <c r="I284" s="131">
        <v>14356</v>
      </c>
      <c r="J284" s="131">
        <v>3904</v>
      </c>
      <c r="K284" s="131">
        <v>0</v>
      </c>
      <c r="L284" s="131">
        <v>937.65</v>
      </c>
      <c r="M284" s="131">
        <v>19197.650000000001</v>
      </c>
      <c r="N284" s="130"/>
      <c r="O284" s="132">
        <v>2</v>
      </c>
      <c r="P284" s="133">
        <v>36520</v>
      </c>
      <c r="Q284" s="133">
        <v>0</v>
      </c>
      <c r="R284" s="133">
        <v>0</v>
      </c>
      <c r="S284" s="133">
        <v>1876</v>
      </c>
      <c r="T284" s="134">
        <v>38396</v>
      </c>
      <c r="U284" s="135"/>
      <c r="V284" s="136">
        <v>0</v>
      </c>
      <c r="W284" s="136">
        <v>0</v>
      </c>
      <c r="X284" s="133">
        <v>0.09</v>
      </c>
      <c r="Y284" s="133">
        <v>5.5092324709470038E-3</v>
      </c>
      <c r="Z284" s="134">
        <v>0</v>
      </c>
      <c r="AA284" s="137"/>
      <c r="AB284" s="136">
        <v>0</v>
      </c>
      <c r="AC284" s="136">
        <v>0</v>
      </c>
      <c r="AD284" s="133">
        <v>0</v>
      </c>
      <c r="AE284" s="133">
        <v>0</v>
      </c>
      <c r="AF284" s="134">
        <v>0</v>
      </c>
    </row>
    <row r="285" spans="1:32" x14ac:dyDescent="0.2">
      <c r="A285" s="138">
        <v>445</v>
      </c>
      <c r="B285" s="139">
        <v>445348277</v>
      </c>
      <c r="C285" s="140" t="s">
        <v>515</v>
      </c>
      <c r="D285" s="141">
        <v>348</v>
      </c>
      <c r="E285" s="140" t="s">
        <v>380</v>
      </c>
      <c r="F285" s="141">
        <v>277</v>
      </c>
      <c r="G285" s="142" t="s">
        <v>309</v>
      </c>
      <c r="H285" s="130"/>
      <c r="I285" s="131">
        <v>13985</v>
      </c>
      <c r="J285" s="131">
        <v>567</v>
      </c>
      <c r="K285" s="131">
        <v>0</v>
      </c>
      <c r="L285" s="131">
        <v>937.65</v>
      </c>
      <c r="M285" s="131">
        <v>15489.65</v>
      </c>
      <c r="N285" s="130"/>
      <c r="O285" s="132">
        <v>1</v>
      </c>
      <c r="P285" s="133">
        <v>14552</v>
      </c>
      <c r="Q285" s="133">
        <v>0</v>
      </c>
      <c r="R285" s="133">
        <v>0</v>
      </c>
      <c r="S285" s="133">
        <v>938</v>
      </c>
      <c r="T285" s="134">
        <v>15490</v>
      </c>
      <c r="U285" s="135"/>
      <c r="V285" s="136">
        <v>0</v>
      </c>
      <c r="W285" s="136">
        <v>0</v>
      </c>
      <c r="X285" s="133">
        <v>0.18</v>
      </c>
      <c r="Y285" s="133">
        <v>3.9779091444786759E-2</v>
      </c>
      <c r="Z285" s="134">
        <v>0</v>
      </c>
      <c r="AA285" s="137"/>
      <c r="AB285" s="136">
        <v>0</v>
      </c>
      <c r="AC285" s="136">
        <v>0</v>
      </c>
      <c r="AD285" s="133">
        <v>0</v>
      </c>
      <c r="AE285" s="133">
        <v>0</v>
      </c>
      <c r="AF285" s="134">
        <v>0</v>
      </c>
    </row>
    <row r="286" spans="1:32" x14ac:dyDescent="0.2">
      <c r="A286" s="138">
        <v>445</v>
      </c>
      <c r="B286" s="139">
        <v>445348290</v>
      </c>
      <c r="C286" s="140" t="s">
        <v>515</v>
      </c>
      <c r="D286" s="141">
        <v>348</v>
      </c>
      <c r="E286" s="140" t="s">
        <v>380</v>
      </c>
      <c r="F286" s="141">
        <v>290</v>
      </c>
      <c r="G286" s="142" t="s">
        <v>322</v>
      </c>
      <c r="H286" s="130"/>
      <c r="I286" s="131">
        <v>9305</v>
      </c>
      <c r="J286" s="131">
        <v>3814</v>
      </c>
      <c r="K286" s="131">
        <v>0</v>
      </c>
      <c r="L286" s="131">
        <v>937.65</v>
      </c>
      <c r="M286" s="131">
        <v>14056.65</v>
      </c>
      <c r="N286" s="130"/>
      <c r="O286" s="132">
        <v>1</v>
      </c>
      <c r="P286" s="133">
        <v>13119</v>
      </c>
      <c r="Q286" s="133">
        <v>0</v>
      </c>
      <c r="R286" s="133">
        <v>0</v>
      </c>
      <c r="S286" s="133">
        <v>938</v>
      </c>
      <c r="T286" s="134">
        <v>14057</v>
      </c>
      <c r="U286" s="135"/>
      <c r="V286" s="136">
        <v>0</v>
      </c>
      <c r="W286" s="136">
        <v>0</v>
      </c>
      <c r="X286" s="133">
        <v>0.09</v>
      </c>
      <c r="Y286" s="133">
        <v>6.7503129705343847E-4</v>
      </c>
      <c r="Z286" s="134">
        <v>0</v>
      </c>
      <c r="AA286" s="137"/>
      <c r="AB286" s="136">
        <v>0</v>
      </c>
      <c r="AC286" s="136">
        <v>0</v>
      </c>
      <c r="AD286" s="133">
        <v>0</v>
      </c>
      <c r="AE286" s="133">
        <v>0</v>
      </c>
      <c r="AF286" s="134">
        <v>0</v>
      </c>
    </row>
    <row r="287" spans="1:32" x14ac:dyDescent="0.2">
      <c r="A287" s="138">
        <v>445</v>
      </c>
      <c r="B287" s="139">
        <v>445348316</v>
      </c>
      <c r="C287" s="140" t="s">
        <v>515</v>
      </c>
      <c r="D287" s="141">
        <v>348</v>
      </c>
      <c r="E287" s="140" t="s">
        <v>380</v>
      </c>
      <c r="F287" s="141">
        <v>316</v>
      </c>
      <c r="G287" s="142" t="s">
        <v>348</v>
      </c>
      <c r="H287" s="130"/>
      <c r="I287" s="131">
        <v>12047</v>
      </c>
      <c r="J287" s="131">
        <v>1435</v>
      </c>
      <c r="K287" s="131">
        <v>0</v>
      </c>
      <c r="L287" s="131">
        <v>937.65</v>
      </c>
      <c r="M287" s="131">
        <v>14419.65</v>
      </c>
      <c r="N287" s="130"/>
      <c r="O287" s="132">
        <v>2</v>
      </c>
      <c r="P287" s="133">
        <v>26964</v>
      </c>
      <c r="Q287" s="133">
        <v>0</v>
      </c>
      <c r="R287" s="133">
        <v>0</v>
      </c>
      <c r="S287" s="133">
        <v>1875</v>
      </c>
      <c r="T287" s="134">
        <v>28839</v>
      </c>
      <c r="U287" s="135"/>
      <c r="V287" s="136">
        <v>0</v>
      </c>
      <c r="W287" s="136">
        <v>0</v>
      </c>
      <c r="X287" s="133">
        <v>0.18</v>
      </c>
      <c r="Y287" s="133">
        <v>1.0547991170101634E-2</v>
      </c>
      <c r="Z287" s="134">
        <v>0</v>
      </c>
      <c r="AA287" s="137"/>
      <c r="AB287" s="136">
        <v>0</v>
      </c>
      <c r="AC287" s="136">
        <v>0</v>
      </c>
      <c r="AD287" s="133">
        <v>0</v>
      </c>
      <c r="AE287" s="133">
        <v>0</v>
      </c>
      <c r="AF287" s="134">
        <v>0</v>
      </c>
    </row>
    <row r="288" spans="1:32" x14ac:dyDescent="0.2">
      <c r="A288" s="138">
        <v>445</v>
      </c>
      <c r="B288" s="139">
        <v>445348322</v>
      </c>
      <c r="C288" s="140" t="s">
        <v>515</v>
      </c>
      <c r="D288" s="141">
        <v>348</v>
      </c>
      <c r="E288" s="140" t="s">
        <v>380</v>
      </c>
      <c r="F288" s="141">
        <v>322</v>
      </c>
      <c r="G288" s="142" t="s">
        <v>354</v>
      </c>
      <c r="H288" s="130"/>
      <c r="I288" s="131">
        <v>11105</v>
      </c>
      <c r="J288" s="131">
        <v>5662</v>
      </c>
      <c r="K288" s="131">
        <v>0</v>
      </c>
      <c r="L288" s="131">
        <v>937.65</v>
      </c>
      <c r="M288" s="131">
        <v>17704.650000000001</v>
      </c>
      <c r="N288" s="130"/>
      <c r="O288" s="132">
        <v>3</v>
      </c>
      <c r="P288" s="133">
        <v>50301</v>
      </c>
      <c r="Q288" s="133">
        <v>0</v>
      </c>
      <c r="R288" s="133">
        <v>0</v>
      </c>
      <c r="S288" s="133">
        <v>2814</v>
      </c>
      <c r="T288" s="134">
        <v>53115</v>
      </c>
      <c r="U288" s="135"/>
      <c r="V288" s="136">
        <v>0</v>
      </c>
      <c r="W288" s="136">
        <v>0</v>
      </c>
      <c r="X288" s="133">
        <v>0.09</v>
      </c>
      <c r="Y288" s="133">
        <v>8.9322453082160049E-3</v>
      </c>
      <c r="Z288" s="134">
        <v>0</v>
      </c>
      <c r="AA288" s="137"/>
      <c r="AB288" s="136">
        <v>0</v>
      </c>
      <c r="AC288" s="136">
        <v>0</v>
      </c>
      <c r="AD288" s="133">
        <v>0</v>
      </c>
      <c r="AE288" s="133">
        <v>0</v>
      </c>
      <c r="AF288" s="134">
        <v>0</v>
      </c>
    </row>
    <row r="289" spans="1:32" x14ac:dyDescent="0.2">
      <c r="A289" s="138">
        <v>445</v>
      </c>
      <c r="B289" s="139">
        <v>445348348</v>
      </c>
      <c r="C289" s="140" t="s">
        <v>515</v>
      </c>
      <c r="D289" s="141">
        <v>348</v>
      </c>
      <c r="E289" s="140" t="s">
        <v>380</v>
      </c>
      <c r="F289" s="141">
        <v>348</v>
      </c>
      <c r="G289" s="142" t="s">
        <v>380</v>
      </c>
      <c r="H289" s="130"/>
      <c r="I289" s="131">
        <v>12118</v>
      </c>
      <c r="J289" s="131">
        <v>44</v>
      </c>
      <c r="K289" s="131">
        <v>882.56508875739644</v>
      </c>
      <c r="L289" s="131">
        <v>937.65</v>
      </c>
      <c r="M289" s="131">
        <v>13982.215088757395</v>
      </c>
      <c r="N289" s="130"/>
      <c r="O289" s="132">
        <v>1352</v>
      </c>
      <c r="P289" s="133">
        <v>16443024</v>
      </c>
      <c r="Q289" s="133">
        <v>0</v>
      </c>
      <c r="R289" s="133">
        <v>1193228</v>
      </c>
      <c r="S289" s="133">
        <v>1267703</v>
      </c>
      <c r="T289" s="134">
        <v>18903955</v>
      </c>
      <c r="U289" s="135"/>
      <c r="V289" s="136">
        <v>0</v>
      </c>
      <c r="W289" s="136">
        <v>0</v>
      </c>
      <c r="X289" s="133">
        <v>0.18</v>
      </c>
      <c r="Y289" s="133">
        <v>6.5036189404868452E-2</v>
      </c>
      <c r="Z289" s="134">
        <v>0</v>
      </c>
      <c r="AA289" s="137"/>
      <c r="AB289" s="136">
        <v>0</v>
      </c>
      <c r="AC289" s="136">
        <v>0</v>
      </c>
      <c r="AD289" s="133">
        <v>0</v>
      </c>
      <c r="AE289" s="133">
        <v>0</v>
      </c>
      <c r="AF289" s="134">
        <v>0</v>
      </c>
    </row>
    <row r="290" spans="1:32" x14ac:dyDescent="0.2">
      <c r="A290" s="138">
        <v>445</v>
      </c>
      <c r="B290" s="139">
        <v>445348615</v>
      </c>
      <c r="C290" s="140" t="s">
        <v>515</v>
      </c>
      <c r="D290" s="141">
        <v>348</v>
      </c>
      <c r="E290" s="140" t="s">
        <v>380</v>
      </c>
      <c r="F290" s="141">
        <v>615</v>
      </c>
      <c r="G290" s="142" t="s">
        <v>390</v>
      </c>
      <c r="H290" s="130"/>
      <c r="I290" s="131">
        <v>11626</v>
      </c>
      <c r="J290" s="131">
        <v>779</v>
      </c>
      <c r="K290" s="131">
        <v>0</v>
      </c>
      <c r="L290" s="131">
        <v>937.65</v>
      </c>
      <c r="M290" s="131">
        <v>13342.65</v>
      </c>
      <c r="N290" s="130"/>
      <c r="O290" s="132">
        <v>2</v>
      </c>
      <c r="P290" s="133">
        <v>24810</v>
      </c>
      <c r="Q290" s="133">
        <v>0</v>
      </c>
      <c r="R290" s="133">
        <v>0</v>
      </c>
      <c r="S290" s="133">
        <v>1876</v>
      </c>
      <c r="T290" s="134">
        <v>26686</v>
      </c>
      <c r="U290" s="135"/>
      <c r="V290" s="136">
        <v>0</v>
      </c>
      <c r="W290" s="136">
        <v>0</v>
      </c>
      <c r="X290" s="133">
        <v>0.09</v>
      </c>
      <c r="Y290" s="133">
        <v>2.4330817986768821E-3</v>
      </c>
      <c r="Z290" s="134">
        <v>0</v>
      </c>
      <c r="AA290" s="137"/>
      <c r="AB290" s="136">
        <v>0</v>
      </c>
      <c r="AC290" s="136">
        <v>0</v>
      </c>
      <c r="AD290" s="133">
        <v>0</v>
      </c>
      <c r="AE290" s="133">
        <v>0</v>
      </c>
      <c r="AF290" s="134">
        <v>0</v>
      </c>
    </row>
    <row r="291" spans="1:32" x14ac:dyDescent="0.2">
      <c r="A291" s="138">
        <v>445</v>
      </c>
      <c r="B291" s="139">
        <v>445348658</v>
      </c>
      <c r="C291" s="140" t="s">
        <v>515</v>
      </c>
      <c r="D291" s="141">
        <v>348</v>
      </c>
      <c r="E291" s="140" t="s">
        <v>380</v>
      </c>
      <c r="F291" s="141">
        <v>658</v>
      </c>
      <c r="G291" s="142" t="s">
        <v>402</v>
      </c>
      <c r="H291" s="130"/>
      <c r="I291" s="131">
        <v>10035</v>
      </c>
      <c r="J291" s="131">
        <v>1514</v>
      </c>
      <c r="K291" s="131">
        <v>0</v>
      </c>
      <c r="L291" s="131">
        <v>937.65</v>
      </c>
      <c r="M291" s="131">
        <v>12486.65</v>
      </c>
      <c r="N291" s="130"/>
      <c r="O291" s="132">
        <v>3</v>
      </c>
      <c r="P291" s="133">
        <v>34647</v>
      </c>
      <c r="Q291" s="133">
        <v>0</v>
      </c>
      <c r="R291" s="133">
        <v>0</v>
      </c>
      <c r="S291" s="133">
        <v>2813</v>
      </c>
      <c r="T291" s="134">
        <v>37460</v>
      </c>
      <c r="U291" s="135"/>
      <c r="V291" s="136">
        <v>0</v>
      </c>
      <c r="W291" s="136">
        <v>0</v>
      </c>
      <c r="X291" s="133">
        <v>0.09</v>
      </c>
      <c r="Y291" s="133">
        <v>3.4398081877235532E-3</v>
      </c>
      <c r="Z291" s="134">
        <v>0</v>
      </c>
      <c r="AA291" s="137"/>
      <c r="AB291" s="136">
        <v>0</v>
      </c>
      <c r="AC291" s="136">
        <v>0</v>
      </c>
      <c r="AD291" s="133">
        <v>0</v>
      </c>
      <c r="AE291" s="133">
        <v>0</v>
      </c>
      <c r="AF291" s="134">
        <v>0</v>
      </c>
    </row>
    <row r="292" spans="1:32" x14ac:dyDescent="0.2">
      <c r="A292" s="138">
        <v>445</v>
      </c>
      <c r="B292" s="139">
        <v>445348753</v>
      </c>
      <c r="C292" s="140" t="s">
        <v>515</v>
      </c>
      <c r="D292" s="141">
        <v>348</v>
      </c>
      <c r="E292" s="140" t="s">
        <v>380</v>
      </c>
      <c r="F292" s="141">
        <v>753</v>
      </c>
      <c r="G292" s="142" t="s">
        <v>431</v>
      </c>
      <c r="H292" s="130"/>
      <c r="I292" s="131">
        <v>8960</v>
      </c>
      <c r="J292" s="131">
        <v>3688</v>
      </c>
      <c r="K292" s="131">
        <v>0</v>
      </c>
      <c r="L292" s="131">
        <v>937.65</v>
      </c>
      <c r="M292" s="131">
        <v>13585.65</v>
      </c>
      <c r="N292" s="130"/>
      <c r="O292" s="132">
        <v>1</v>
      </c>
      <c r="P292" s="133">
        <v>12648</v>
      </c>
      <c r="Q292" s="133">
        <v>0</v>
      </c>
      <c r="R292" s="133">
        <v>0</v>
      </c>
      <c r="S292" s="133">
        <v>938</v>
      </c>
      <c r="T292" s="134">
        <v>13586</v>
      </c>
      <c r="U292" s="135"/>
      <c r="V292" s="136">
        <v>0</v>
      </c>
      <c r="W292" s="136">
        <v>0</v>
      </c>
      <c r="X292" s="133">
        <v>0.09</v>
      </c>
      <c r="Y292" s="133">
        <v>7.8273830831933205E-3</v>
      </c>
      <c r="Z292" s="134">
        <v>0</v>
      </c>
      <c r="AA292" s="137"/>
      <c r="AB292" s="136">
        <v>0</v>
      </c>
      <c r="AC292" s="136">
        <v>0</v>
      </c>
      <c r="AD292" s="133">
        <v>0</v>
      </c>
      <c r="AE292" s="133">
        <v>0</v>
      </c>
      <c r="AF292" s="134">
        <v>0</v>
      </c>
    </row>
    <row r="293" spans="1:32" x14ac:dyDescent="0.2">
      <c r="A293" s="138">
        <v>445</v>
      </c>
      <c r="B293" s="139">
        <v>445348770</v>
      </c>
      <c r="C293" s="140" t="s">
        <v>515</v>
      </c>
      <c r="D293" s="141">
        <v>348</v>
      </c>
      <c r="E293" s="140" t="s">
        <v>380</v>
      </c>
      <c r="F293" s="141">
        <v>770</v>
      </c>
      <c r="G293" s="142" t="s">
        <v>438</v>
      </c>
      <c r="H293" s="130"/>
      <c r="I293" s="131">
        <v>12761.948015267173</v>
      </c>
      <c r="J293" s="131">
        <v>1890</v>
      </c>
      <c r="K293" s="131">
        <v>0</v>
      </c>
      <c r="L293" s="131">
        <v>937.65</v>
      </c>
      <c r="M293" s="131">
        <v>15589.598015267173</v>
      </c>
      <c r="N293" s="130"/>
      <c r="O293" s="132">
        <v>1</v>
      </c>
      <c r="P293" s="133">
        <v>14652</v>
      </c>
      <c r="Q293" s="133">
        <v>0</v>
      </c>
      <c r="R293" s="133">
        <v>0</v>
      </c>
      <c r="S293" s="133">
        <v>938</v>
      </c>
      <c r="T293" s="134">
        <v>15590</v>
      </c>
      <c r="U293" s="135"/>
      <c r="V293" s="136">
        <v>0</v>
      </c>
      <c r="W293" s="136">
        <v>0</v>
      </c>
      <c r="X293" s="133">
        <v>0.09</v>
      </c>
      <c r="Y293" s="133">
        <v>1.1683800805698502E-3</v>
      </c>
      <c r="Z293" s="134">
        <v>0</v>
      </c>
      <c r="AA293" s="137"/>
      <c r="AB293" s="136">
        <v>0</v>
      </c>
      <c r="AC293" s="136">
        <v>0</v>
      </c>
      <c r="AD293" s="133">
        <v>0</v>
      </c>
      <c r="AE293" s="133">
        <v>0</v>
      </c>
      <c r="AF293" s="134">
        <v>0</v>
      </c>
    </row>
    <row r="294" spans="1:32" x14ac:dyDescent="0.2">
      <c r="A294" s="138">
        <v>445</v>
      </c>
      <c r="B294" s="139">
        <v>445348775</v>
      </c>
      <c r="C294" s="140" t="s">
        <v>515</v>
      </c>
      <c r="D294" s="141">
        <v>348</v>
      </c>
      <c r="E294" s="140" t="s">
        <v>380</v>
      </c>
      <c r="F294" s="141">
        <v>775</v>
      </c>
      <c r="G294" s="142" t="s">
        <v>441</v>
      </c>
      <c r="H294" s="130"/>
      <c r="I294" s="131">
        <v>10250</v>
      </c>
      <c r="J294" s="131">
        <v>2220</v>
      </c>
      <c r="K294" s="131">
        <v>0</v>
      </c>
      <c r="L294" s="131">
        <v>937.65</v>
      </c>
      <c r="M294" s="131">
        <v>13407.65</v>
      </c>
      <c r="N294" s="130"/>
      <c r="O294" s="132">
        <v>13</v>
      </c>
      <c r="P294" s="133">
        <v>162110</v>
      </c>
      <c r="Q294" s="133">
        <v>0</v>
      </c>
      <c r="R294" s="133">
        <v>0</v>
      </c>
      <c r="S294" s="133">
        <v>12191</v>
      </c>
      <c r="T294" s="134">
        <v>174301</v>
      </c>
      <c r="U294" s="135"/>
      <c r="V294" s="136">
        <v>0</v>
      </c>
      <c r="W294" s="136">
        <v>0</v>
      </c>
      <c r="X294" s="133">
        <v>0.09</v>
      </c>
      <c r="Y294" s="133">
        <v>5.7935451765047975E-3</v>
      </c>
      <c r="Z294" s="134">
        <v>0</v>
      </c>
      <c r="AA294" s="137"/>
      <c r="AB294" s="136">
        <v>0</v>
      </c>
      <c r="AC294" s="136">
        <v>0</v>
      </c>
      <c r="AD294" s="133">
        <v>0</v>
      </c>
      <c r="AE294" s="133">
        <v>0</v>
      </c>
      <c r="AF294" s="134">
        <v>0</v>
      </c>
    </row>
    <row r="295" spans="1:32" x14ac:dyDescent="0.2">
      <c r="A295" s="138">
        <v>446</v>
      </c>
      <c r="B295" s="139">
        <v>446099001</v>
      </c>
      <c r="C295" s="140" t="s">
        <v>516</v>
      </c>
      <c r="D295" s="141">
        <v>99</v>
      </c>
      <c r="E295" s="140" t="s">
        <v>131</v>
      </c>
      <c r="F295" s="141">
        <v>1</v>
      </c>
      <c r="G295" s="142" t="s">
        <v>33</v>
      </c>
      <c r="H295" s="130"/>
      <c r="I295" s="131">
        <v>14219</v>
      </c>
      <c r="J295" s="131">
        <v>2545</v>
      </c>
      <c r="K295" s="131">
        <v>0</v>
      </c>
      <c r="L295" s="131">
        <v>937.65</v>
      </c>
      <c r="M295" s="131">
        <v>17701.650000000001</v>
      </c>
      <c r="N295" s="130"/>
      <c r="O295" s="132">
        <v>2</v>
      </c>
      <c r="P295" s="133">
        <v>33528</v>
      </c>
      <c r="Q295" s="133">
        <v>0</v>
      </c>
      <c r="R295" s="133">
        <v>0</v>
      </c>
      <c r="S295" s="133">
        <v>1876</v>
      </c>
      <c r="T295" s="134">
        <v>35404</v>
      </c>
      <c r="U295" s="135"/>
      <c r="V295" s="136">
        <v>0</v>
      </c>
      <c r="W295" s="136">
        <v>0</v>
      </c>
      <c r="X295" s="133">
        <v>0.09</v>
      </c>
      <c r="Y295" s="133">
        <v>1.3328012940512337E-2</v>
      </c>
      <c r="Z295" s="134">
        <v>0</v>
      </c>
      <c r="AA295" s="137"/>
      <c r="AB295" s="136">
        <v>0</v>
      </c>
      <c r="AC295" s="136">
        <v>0</v>
      </c>
      <c r="AD295" s="133">
        <v>0</v>
      </c>
      <c r="AE295" s="133">
        <v>0</v>
      </c>
      <c r="AF295" s="134">
        <v>0</v>
      </c>
    </row>
    <row r="296" spans="1:32" x14ac:dyDescent="0.2">
      <c r="A296" s="138">
        <v>446</v>
      </c>
      <c r="B296" s="139">
        <v>446099016</v>
      </c>
      <c r="C296" s="140" t="s">
        <v>516</v>
      </c>
      <c r="D296" s="141">
        <v>99</v>
      </c>
      <c r="E296" s="140" t="s">
        <v>131</v>
      </c>
      <c r="F296" s="141">
        <v>16</v>
      </c>
      <c r="G296" s="142" t="s">
        <v>48</v>
      </c>
      <c r="H296" s="130"/>
      <c r="I296" s="131">
        <v>10972</v>
      </c>
      <c r="J296" s="131">
        <v>264</v>
      </c>
      <c r="K296" s="131">
        <v>0</v>
      </c>
      <c r="L296" s="131">
        <v>937.65</v>
      </c>
      <c r="M296" s="131">
        <v>12173.65</v>
      </c>
      <c r="N296" s="130"/>
      <c r="O296" s="132">
        <v>346</v>
      </c>
      <c r="P296" s="133">
        <v>3887656</v>
      </c>
      <c r="Q296" s="133">
        <v>0</v>
      </c>
      <c r="R296" s="133">
        <v>0</v>
      </c>
      <c r="S296" s="133">
        <v>324428</v>
      </c>
      <c r="T296" s="134">
        <v>4212084</v>
      </c>
      <c r="U296" s="135"/>
      <c r="V296" s="136">
        <v>0</v>
      </c>
      <c r="W296" s="136">
        <v>0</v>
      </c>
      <c r="X296" s="133">
        <v>0.09</v>
      </c>
      <c r="Y296" s="133">
        <v>4.9758828325865492E-2</v>
      </c>
      <c r="Z296" s="134">
        <v>0</v>
      </c>
      <c r="AA296" s="137"/>
      <c r="AB296" s="136">
        <v>0</v>
      </c>
      <c r="AC296" s="136">
        <v>0</v>
      </c>
      <c r="AD296" s="133">
        <v>0</v>
      </c>
      <c r="AE296" s="133">
        <v>0</v>
      </c>
      <c r="AF296" s="134">
        <v>0</v>
      </c>
    </row>
    <row r="297" spans="1:32" x14ac:dyDescent="0.2">
      <c r="A297" s="138">
        <v>446</v>
      </c>
      <c r="B297" s="139">
        <v>446099018</v>
      </c>
      <c r="C297" s="140" t="s">
        <v>516</v>
      </c>
      <c r="D297" s="141">
        <v>99</v>
      </c>
      <c r="E297" s="140" t="s">
        <v>131</v>
      </c>
      <c r="F297" s="141">
        <v>18</v>
      </c>
      <c r="G297" s="142" t="s">
        <v>50</v>
      </c>
      <c r="H297" s="130"/>
      <c r="I297" s="131">
        <v>11517</v>
      </c>
      <c r="J297" s="131">
        <v>7145</v>
      </c>
      <c r="K297" s="131">
        <v>0</v>
      </c>
      <c r="L297" s="131">
        <v>937.65</v>
      </c>
      <c r="M297" s="131">
        <v>19599.650000000001</v>
      </c>
      <c r="N297" s="130"/>
      <c r="O297" s="132">
        <v>7</v>
      </c>
      <c r="P297" s="133">
        <v>130634</v>
      </c>
      <c r="Q297" s="133">
        <v>0</v>
      </c>
      <c r="R297" s="133">
        <v>0</v>
      </c>
      <c r="S297" s="133">
        <v>6565</v>
      </c>
      <c r="T297" s="134">
        <v>137199</v>
      </c>
      <c r="U297" s="135"/>
      <c r="V297" s="136">
        <v>0</v>
      </c>
      <c r="W297" s="136">
        <v>0</v>
      </c>
      <c r="X297" s="133">
        <v>0.09</v>
      </c>
      <c r="Y297" s="133">
        <v>3.3928789251892404E-2</v>
      </c>
      <c r="Z297" s="134">
        <v>0</v>
      </c>
      <c r="AA297" s="137"/>
      <c r="AB297" s="136">
        <v>0</v>
      </c>
      <c r="AC297" s="136">
        <v>0</v>
      </c>
      <c r="AD297" s="133">
        <v>0</v>
      </c>
      <c r="AE297" s="133">
        <v>0</v>
      </c>
      <c r="AF297" s="134">
        <v>0</v>
      </c>
    </row>
    <row r="298" spans="1:32" x14ac:dyDescent="0.2">
      <c r="A298" s="138">
        <v>446</v>
      </c>
      <c r="B298" s="139">
        <v>446099027</v>
      </c>
      <c r="C298" s="140" t="s">
        <v>516</v>
      </c>
      <c r="D298" s="141">
        <v>99</v>
      </c>
      <c r="E298" s="140" t="s">
        <v>131</v>
      </c>
      <c r="F298" s="141">
        <v>27</v>
      </c>
      <c r="G298" s="142" t="s">
        <v>59</v>
      </c>
      <c r="H298" s="130"/>
      <c r="I298" s="131">
        <v>10490.709659685865</v>
      </c>
      <c r="J298" s="131">
        <v>1946</v>
      </c>
      <c r="K298" s="131">
        <v>0</v>
      </c>
      <c r="L298" s="131">
        <v>937.65</v>
      </c>
      <c r="M298" s="131">
        <v>13374.359659685864</v>
      </c>
      <c r="N298" s="130"/>
      <c r="O298" s="132">
        <v>1</v>
      </c>
      <c r="P298" s="133">
        <v>12437</v>
      </c>
      <c r="Q298" s="133">
        <v>0</v>
      </c>
      <c r="R298" s="133">
        <v>0</v>
      </c>
      <c r="S298" s="133">
        <v>938</v>
      </c>
      <c r="T298" s="134">
        <v>13375</v>
      </c>
      <c r="U298" s="135"/>
      <c r="V298" s="136">
        <v>0</v>
      </c>
      <c r="W298" s="136">
        <v>0</v>
      </c>
      <c r="X298" s="133">
        <v>0.09</v>
      </c>
      <c r="Y298" s="133">
        <v>1.3625861901226798E-3</v>
      </c>
      <c r="Z298" s="134">
        <v>0</v>
      </c>
      <c r="AA298" s="137"/>
      <c r="AB298" s="136">
        <v>0</v>
      </c>
      <c r="AC298" s="136">
        <v>0</v>
      </c>
      <c r="AD298" s="133">
        <v>0</v>
      </c>
      <c r="AE298" s="133">
        <v>0</v>
      </c>
      <c r="AF298" s="134">
        <v>0</v>
      </c>
    </row>
    <row r="299" spans="1:32" x14ac:dyDescent="0.2">
      <c r="A299" s="138">
        <v>446</v>
      </c>
      <c r="B299" s="139">
        <v>446099035</v>
      </c>
      <c r="C299" s="140" t="s">
        <v>516</v>
      </c>
      <c r="D299" s="141">
        <v>99</v>
      </c>
      <c r="E299" s="140" t="s">
        <v>131</v>
      </c>
      <c r="F299" s="141">
        <v>35</v>
      </c>
      <c r="G299" s="142" t="s">
        <v>67</v>
      </c>
      <c r="H299" s="130"/>
      <c r="I299" s="131">
        <v>12442</v>
      </c>
      <c r="J299" s="131">
        <v>4242</v>
      </c>
      <c r="K299" s="131">
        <v>0</v>
      </c>
      <c r="L299" s="131">
        <v>937.65</v>
      </c>
      <c r="M299" s="131">
        <v>17621.650000000001</v>
      </c>
      <c r="N299" s="130"/>
      <c r="O299" s="132">
        <v>6</v>
      </c>
      <c r="P299" s="133">
        <v>100104</v>
      </c>
      <c r="Q299" s="133">
        <v>0</v>
      </c>
      <c r="R299" s="133">
        <v>0</v>
      </c>
      <c r="S299" s="133">
        <v>5627</v>
      </c>
      <c r="T299" s="134">
        <v>105731</v>
      </c>
      <c r="U299" s="135"/>
      <c r="V299" s="136">
        <v>0</v>
      </c>
      <c r="W299" s="136">
        <v>0</v>
      </c>
      <c r="X299" s="133">
        <v>0.18</v>
      </c>
      <c r="Y299" s="133">
        <v>0.16308478746425836</v>
      </c>
      <c r="Z299" s="134">
        <v>0</v>
      </c>
      <c r="AA299" s="137"/>
      <c r="AB299" s="136">
        <v>0</v>
      </c>
      <c r="AC299" s="136">
        <v>0</v>
      </c>
      <c r="AD299" s="133">
        <v>0</v>
      </c>
      <c r="AE299" s="133">
        <v>0</v>
      </c>
      <c r="AF299" s="134">
        <v>0</v>
      </c>
    </row>
    <row r="300" spans="1:32" x14ac:dyDescent="0.2">
      <c r="A300" s="138">
        <v>446</v>
      </c>
      <c r="B300" s="139">
        <v>446099044</v>
      </c>
      <c r="C300" s="140" t="s">
        <v>516</v>
      </c>
      <c r="D300" s="141">
        <v>99</v>
      </c>
      <c r="E300" s="140" t="s">
        <v>131</v>
      </c>
      <c r="F300" s="141">
        <v>44</v>
      </c>
      <c r="G300" s="142" t="s">
        <v>76</v>
      </c>
      <c r="H300" s="130"/>
      <c r="I300" s="131">
        <v>12249</v>
      </c>
      <c r="J300" s="131">
        <v>0</v>
      </c>
      <c r="K300" s="131">
        <v>0</v>
      </c>
      <c r="L300" s="131">
        <v>937.65</v>
      </c>
      <c r="M300" s="131">
        <v>13186.65</v>
      </c>
      <c r="N300" s="130"/>
      <c r="O300" s="132">
        <v>572</v>
      </c>
      <c r="P300" s="133">
        <v>7006428</v>
      </c>
      <c r="Q300" s="133">
        <v>0</v>
      </c>
      <c r="R300" s="133">
        <v>0</v>
      </c>
      <c r="S300" s="133">
        <v>536335</v>
      </c>
      <c r="T300" s="134">
        <v>7542763</v>
      </c>
      <c r="U300" s="135"/>
      <c r="V300" s="136">
        <v>0</v>
      </c>
      <c r="W300" s="136">
        <v>0</v>
      </c>
      <c r="X300" s="133">
        <v>0.18</v>
      </c>
      <c r="Y300" s="133">
        <v>7.1829546811691999E-2</v>
      </c>
      <c r="Z300" s="134">
        <v>0</v>
      </c>
      <c r="AA300" s="137"/>
      <c r="AB300" s="136">
        <v>0</v>
      </c>
      <c r="AC300" s="136">
        <v>0</v>
      </c>
      <c r="AD300" s="133">
        <v>0</v>
      </c>
      <c r="AE300" s="133">
        <v>0</v>
      </c>
      <c r="AF300" s="134">
        <v>0</v>
      </c>
    </row>
    <row r="301" spans="1:32" x14ac:dyDescent="0.2">
      <c r="A301" s="138">
        <v>446</v>
      </c>
      <c r="B301" s="139">
        <v>446099050</v>
      </c>
      <c r="C301" s="140" t="s">
        <v>516</v>
      </c>
      <c r="D301" s="141">
        <v>99</v>
      </c>
      <c r="E301" s="140" t="s">
        <v>131</v>
      </c>
      <c r="F301" s="141">
        <v>50</v>
      </c>
      <c r="G301" s="142" t="s">
        <v>82</v>
      </c>
      <c r="H301" s="130"/>
      <c r="I301" s="131">
        <v>10842</v>
      </c>
      <c r="J301" s="131">
        <v>4537</v>
      </c>
      <c r="K301" s="131">
        <v>0</v>
      </c>
      <c r="L301" s="131">
        <v>937.65</v>
      </c>
      <c r="M301" s="131">
        <v>16316.65</v>
      </c>
      <c r="N301" s="130"/>
      <c r="O301" s="132">
        <v>7</v>
      </c>
      <c r="P301" s="133">
        <v>107653</v>
      </c>
      <c r="Q301" s="133">
        <v>0</v>
      </c>
      <c r="R301" s="133">
        <v>0</v>
      </c>
      <c r="S301" s="133">
        <v>6564</v>
      </c>
      <c r="T301" s="134">
        <v>114217</v>
      </c>
      <c r="U301" s="135"/>
      <c r="V301" s="136">
        <v>0</v>
      </c>
      <c r="W301" s="136">
        <v>0</v>
      </c>
      <c r="X301" s="133">
        <v>0.09</v>
      </c>
      <c r="Y301" s="133">
        <v>4.7556905672973453E-3</v>
      </c>
      <c r="Z301" s="134">
        <v>0</v>
      </c>
      <c r="AA301" s="137"/>
      <c r="AB301" s="136">
        <v>0</v>
      </c>
      <c r="AC301" s="136">
        <v>0</v>
      </c>
      <c r="AD301" s="133">
        <v>0</v>
      </c>
      <c r="AE301" s="133">
        <v>0</v>
      </c>
      <c r="AF301" s="134">
        <v>0</v>
      </c>
    </row>
    <row r="302" spans="1:32" x14ac:dyDescent="0.2">
      <c r="A302" s="138">
        <v>446</v>
      </c>
      <c r="B302" s="139">
        <v>446099088</v>
      </c>
      <c r="C302" s="140" t="s">
        <v>516</v>
      </c>
      <c r="D302" s="141">
        <v>99</v>
      </c>
      <c r="E302" s="140" t="s">
        <v>131</v>
      </c>
      <c r="F302" s="141">
        <v>88</v>
      </c>
      <c r="G302" s="142" t="s">
        <v>120</v>
      </c>
      <c r="H302" s="130"/>
      <c r="I302" s="131">
        <v>11520</v>
      </c>
      <c r="J302" s="131">
        <v>3377</v>
      </c>
      <c r="K302" s="131">
        <v>0</v>
      </c>
      <c r="L302" s="131">
        <v>937.65</v>
      </c>
      <c r="M302" s="131">
        <v>15834.65</v>
      </c>
      <c r="N302" s="130"/>
      <c r="O302" s="132">
        <v>18</v>
      </c>
      <c r="P302" s="133">
        <v>268146</v>
      </c>
      <c r="Q302" s="133">
        <v>0</v>
      </c>
      <c r="R302" s="133">
        <v>0</v>
      </c>
      <c r="S302" s="133">
        <v>16879</v>
      </c>
      <c r="T302" s="134">
        <v>285025</v>
      </c>
      <c r="U302" s="135"/>
      <c r="V302" s="136">
        <v>0</v>
      </c>
      <c r="W302" s="136">
        <v>0</v>
      </c>
      <c r="X302" s="133">
        <v>0.09</v>
      </c>
      <c r="Y302" s="133">
        <v>6.6702212366123595E-3</v>
      </c>
      <c r="Z302" s="134">
        <v>0</v>
      </c>
      <c r="AA302" s="137"/>
      <c r="AB302" s="136">
        <v>0</v>
      </c>
      <c r="AC302" s="136">
        <v>0</v>
      </c>
      <c r="AD302" s="133">
        <v>0</v>
      </c>
      <c r="AE302" s="133">
        <v>0</v>
      </c>
      <c r="AF302" s="134">
        <v>0</v>
      </c>
    </row>
    <row r="303" spans="1:32" x14ac:dyDescent="0.2">
      <c r="A303" s="138">
        <v>446</v>
      </c>
      <c r="B303" s="139">
        <v>446099099</v>
      </c>
      <c r="C303" s="140" t="s">
        <v>516</v>
      </c>
      <c r="D303" s="141">
        <v>99</v>
      </c>
      <c r="E303" s="140" t="s">
        <v>131</v>
      </c>
      <c r="F303" s="141">
        <v>99</v>
      </c>
      <c r="G303" s="142" t="s">
        <v>131</v>
      </c>
      <c r="H303" s="130"/>
      <c r="I303" s="131">
        <v>11322</v>
      </c>
      <c r="J303" s="131">
        <v>6063</v>
      </c>
      <c r="K303" s="131">
        <v>0</v>
      </c>
      <c r="L303" s="131">
        <v>937.65</v>
      </c>
      <c r="M303" s="131">
        <v>18322.650000000001</v>
      </c>
      <c r="N303" s="130"/>
      <c r="O303" s="132">
        <v>115</v>
      </c>
      <c r="P303" s="133">
        <v>1999275</v>
      </c>
      <c r="Q303" s="133">
        <v>0</v>
      </c>
      <c r="R303" s="133">
        <v>0</v>
      </c>
      <c r="S303" s="133">
        <v>107829</v>
      </c>
      <c r="T303" s="134">
        <v>2107104</v>
      </c>
      <c r="U303" s="135"/>
      <c r="V303" s="136">
        <v>0</v>
      </c>
      <c r="W303" s="136">
        <v>0</v>
      </c>
      <c r="X303" s="133">
        <v>0.09</v>
      </c>
      <c r="Y303" s="133">
        <v>4.4249254506691767E-2</v>
      </c>
      <c r="Z303" s="134">
        <v>0</v>
      </c>
      <c r="AA303" s="137"/>
      <c r="AB303" s="136">
        <v>0</v>
      </c>
      <c r="AC303" s="136">
        <v>0</v>
      </c>
      <c r="AD303" s="133">
        <v>0</v>
      </c>
      <c r="AE303" s="133">
        <v>0</v>
      </c>
      <c r="AF303" s="134">
        <v>0</v>
      </c>
    </row>
    <row r="304" spans="1:32" x14ac:dyDescent="0.2">
      <c r="A304" s="138">
        <v>446</v>
      </c>
      <c r="B304" s="139">
        <v>446099101</v>
      </c>
      <c r="C304" s="140" t="s">
        <v>516</v>
      </c>
      <c r="D304" s="141">
        <v>99</v>
      </c>
      <c r="E304" s="140" t="s">
        <v>131</v>
      </c>
      <c r="F304" s="141">
        <v>101</v>
      </c>
      <c r="G304" s="142" t="s">
        <v>133</v>
      </c>
      <c r="H304" s="130"/>
      <c r="I304" s="131">
        <v>13432</v>
      </c>
      <c r="J304" s="131">
        <v>3461</v>
      </c>
      <c r="K304" s="131">
        <v>0</v>
      </c>
      <c r="L304" s="131">
        <v>937.65</v>
      </c>
      <c r="M304" s="131">
        <v>17830.650000000001</v>
      </c>
      <c r="N304" s="130"/>
      <c r="O304" s="132">
        <v>1</v>
      </c>
      <c r="P304" s="133">
        <v>16893</v>
      </c>
      <c r="Q304" s="133">
        <v>0</v>
      </c>
      <c r="R304" s="133">
        <v>0</v>
      </c>
      <c r="S304" s="133">
        <v>938</v>
      </c>
      <c r="T304" s="134">
        <v>17831</v>
      </c>
      <c r="U304" s="135"/>
      <c r="V304" s="136">
        <v>0</v>
      </c>
      <c r="W304" s="136">
        <v>0</v>
      </c>
      <c r="X304" s="133">
        <v>0.09</v>
      </c>
      <c r="Y304" s="133">
        <v>6.038205087884059E-2</v>
      </c>
      <c r="Z304" s="134">
        <v>0</v>
      </c>
      <c r="AA304" s="137"/>
      <c r="AB304" s="136">
        <v>0</v>
      </c>
      <c r="AC304" s="136">
        <v>0</v>
      </c>
      <c r="AD304" s="133">
        <v>0</v>
      </c>
      <c r="AE304" s="133">
        <v>0</v>
      </c>
      <c r="AF304" s="134">
        <v>0</v>
      </c>
    </row>
    <row r="305" spans="1:32" x14ac:dyDescent="0.2">
      <c r="A305" s="138">
        <v>446</v>
      </c>
      <c r="B305" s="139">
        <v>446099133</v>
      </c>
      <c r="C305" s="140" t="s">
        <v>516</v>
      </c>
      <c r="D305" s="141">
        <v>99</v>
      </c>
      <c r="E305" s="140" t="s">
        <v>131</v>
      </c>
      <c r="F305" s="141">
        <v>133</v>
      </c>
      <c r="G305" s="142" t="s">
        <v>165</v>
      </c>
      <c r="H305" s="130"/>
      <c r="I305" s="131">
        <v>15699</v>
      </c>
      <c r="J305" s="131">
        <v>3104</v>
      </c>
      <c r="K305" s="131">
        <v>0</v>
      </c>
      <c r="L305" s="131">
        <v>937.65</v>
      </c>
      <c r="M305" s="131">
        <v>19740.650000000001</v>
      </c>
      <c r="N305" s="130"/>
      <c r="O305" s="132">
        <v>5</v>
      </c>
      <c r="P305" s="133">
        <v>94015</v>
      </c>
      <c r="Q305" s="133">
        <v>0</v>
      </c>
      <c r="R305" s="133">
        <v>0</v>
      </c>
      <c r="S305" s="133">
        <v>4689</v>
      </c>
      <c r="T305" s="134">
        <v>98704</v>
      </c>
      <c r="U305" s="135"/>
      <c r="V305" s="136">
        <v>0</v>
      </c>
      <c r="W305" s="136">
        <v>0</v>
      </c>
      <c r="X305" s="133">
        <v>0.09</v>
      </c>
      <c r="Y305" s="133">
        <v>2.8948429232024109E-2</v>
      </c>
      <c r="Z305" s="134">
        <v>0</v>
      </c>
      <c r="AA305" s="137"/>
      <c r="AB305" s="136">
        <v>0</v>
      </c>
      <c r="AC305" s="136">
        <v>0</v>
      </c>
      <c r="AD305" s="133">
        <v>0</v>
      </c>
      <c r="AE305" s="133">
        <v>0</v>
      </c>
      <c r="AF305" s="134">
        <v>0</v>
      </c>
    </row>
    <row r="306" spans="1:32" x14ac:dyDescent="0.2">
      <c r="A306" s="138">
        <v>446</v>
      </c>
      <c r="B306" s="139">
        <v>446099167</v>
      </c>
      <c r="C306" s="140" t="s">
        <v>516</v>
      </c>
      <c r="D306" s="141">
        <v>99</v>
      </c>
      <c r="E306" s="140" t="s">
        <v>131</v>
      </c>
      <c r="F306" s="141">
        <v>167</v>
      </c>
      <c r="G306" s="142" t="s">
        <v>199</v>
      </c>
      <c r="H306" s="130"/>
      <c r="I306" s="131">
        <v>11099</v>
      </c>
      <c r="J306" s="131">
        <v>4476</v>
      </c>
      <c r="K306" s="131">
        <v>0</v>
      </c>
      <c r="L306" s="131">
        <v>937.65</v>
      </c>
      <c r="M306" s="131">
        <v>16512.650000000001</v>
      </c>
      <c r="N306" s="130"/>
      <c r="O306" s="132">
        <v>73</v>
      </c>
      <c r="P306" s="133">
        <v>1136975</v>
      </c>
      <c r="Q306" s="133">
        <v>0</v>
      </c>
      <c r="R306" s="133">
        <v>0</v>
      </c>
      <c r="S306" s="133">
        <v>68452</v>
      </c>
      <c r="T306" s="134">
        <v>1205427</v>
      </c>
      <c r="U306" s="135"/>
      <c r="V306" s="136">
        <v>0</v>
      </c>
      <c r="W306" s="136">
        <v>0</v>
      </c>
      <c r="X306" s="133">
        <v>0.09</v>
      </c>
      <c r="Y306" s="133">
        <v>1.940033081878775E-2</v>
      </c>
      <c r="Z306" s="134">
        <v>0</v>
      </c>
      <c r="AA306" s="137"/>
      <c r="AB306" s="136">
        <v>0</v>
      </c>
      <c r="AC306" s="136">
        <v>0</v>
      </c>
      <c r="AD306" s="133">
        <v>0</v>
      </c>
      <c r="AE306" s="133">
        <v>0</v>
      </c>
      <c r="AF306" s="134">
        <v>0</v>
      </c>
    </row>
    <row r="307" spans="1:32" x14ac:dyDescent="0.2">
      <c r="A307" s="138">
        <v>446</v>
      </c>
      <c r="B307" s="139">
        <v>446099177</v>
      </c>
      <c r="C307" s="140" t="s">
        <v>516</v>
      </c>
      <c r="D307" s="141">
        <v>99</v>
      </c>
      <c r="E307" s="140" t="s">
        <v>131</v>
      </c>
      <c r="F307" s="141">
        <v>177</v>
      </c>
      <c r="G307" s="142" t="s">
        <v>209</v>
      </c>
      <c r="H307" s="130"/>
      <c r="I307" s="131">
        <v>10497</v>
      </c>
      <c r="J307" s="131">
        <v>3999</v>
      </c>
      <c r="K307" s="131">
        <v>0</v>
      </c>
      <c r="L307" s="131">
        <v>937.65</v>
      </c>
      <c r="M307" s="131">
        <v>15433.65</v>
      </c>
      <c r="N307" s="130"/>
      <c r="O307" s="132">
        <v>2</v>
      </c>
      <c r="P307" s="133">
        <v>28992</v>
      </c>
      <c r="Q307" s="133">
        <v>0</v>
      </c>
      <c r="R307" s="133">
        <v>0</v>
      </c>
      <c r="S307" s="133">
        <v>1876</v>
      </c>
      <c r="T307" s="134">
        <v>30868</v>
      </c>
      <c r="U307" s="135"/>
      <c r="V307" s="136">
        <v>0</v>
      </c>
      <c r="W307" s="136">
        <v>0</v>
      </c>
      <c r="X307" s="133">
        <v>0.09</v>
      </c>
      <c r="Y307" s="133">
        <v>1.1126201706929002E-2</v>
      </c>
      <c r="Z307" s="134">
        <v>0</v>
      </c>
      <c r="AA307" s="137"/>
      <c r="AB307" s="136">
        <v>0</v>
      </c>
      <c r="AC307" s="136">
        <v>0</v>
      </c>
      <c r="AD307" s="133">
        <v>0</v>
      </c>
      <c r="AE307" s="133">
        <v>0</v>
      </c>
      <c r="AF307" s="134">
        <v>0</v>
      </c>
    </row>
    <row r="308" spans="1:32" x14ac:dyDescent="0.2">
      <c r="A308" s="138">
        <v>446</v>
      </c>
      <c r="B308" s="139">
        <v>446099182</v>
      </c>
      <c r="C308" s="140" t="s">
        <v>516</v>
      </c>
      <c r="D308" s="141">
        <v>99</v>
      </c>
      <c r="E308" s="140" t="s">
        <v>131</v>
      </c>
      <c r="F308" s="141">
        <v>182</v>
      </c>
      <c r="G308" s="142" t="s">
        <v>214</v>
      </c>
      <c r="H308" s="130"/>
      <c r="I308" s="131">
        <v>16503</v>
      </c>
      <c r="J308" s="131">
        <v>3363</v>
      </c>
      <c r="K308" s="131">
        <v>0</v>
      </c>
      <c r="L308" s="131">
        <v>937.65</v>
      </c>
      <c r="M308" s="131">
        <v>20803.650000000001</v>
      </c>
      <c r="N308" s="130"/>
      <c r="O308" s="132">
        <v>1</v>
      </c>
      <c r="P308" s="133">
        <v>19866</v>
      </c>
      <c r="Q308" s="133">
        <v>0</v>
      </c>
      <c r="R308" s="133">
        <v>0</v>
      </c>
      <c r="S308" s="133">
        <v>938</v>
      </c>
      <c r="T308" s="134">
        <v>20804</v>
      </c>
      <c r="U308" s="135"/>
      <c r="V308" s="136">
        <v>0</v>
      </c>
      <c r="W308" s="136">
        <v>0</v>
      </c>
      <c r="X308" s="133">
        <v>0.09</v>
      </c>
      <c r="Y308" s="133">
        <v>1.766117293904166E-2</v>
      </c>
      <c r="Z308" s="134">
        <v>0</v>
      </c>
      <c r="AA308" s="137"/>
      <c r="AB308" s="136">
        <v>0</v>
      </c>
      <c r="AC308" s="136">
        <v>0</v>
      </c>
      <c r="AD308" s="133">
        <v>0</v>
      </c>
      <c r="AE308" s="133">
        <v>0</v>
      </c>
      <c r="AF308" s="134">
        <v>0</v>
      </c>
    </row>
    <row r="309" spans="1:32" x14ac:dyDescent="0.2">
      <c r="A309" s="138">
        <v>446</v>
      </c>
      <c r="B309" s="139">
        <v>446099208</v>
      </c>
      <c r="C309" s="140" t="s">
        <v>516</v>
      </c>
      <c r="D309" s="141">
        <v>99</v>
      </c>
      <c r="E309" s="140" t="s">
        <v>131</v>
      </c>
      <c r="F309" s="141">
        <v>208</v>
      </c>
      <c r="G309" s="142" t="s">
        <v>240</v>
      </c>
      <c r="H309" s="130"/>
      <c r="I309" s="131">
        <v>9640</v>
      </c>
      <c r="J309" s="131">
        <v>5556</v>
      </c>
      <c r="K309" s="131">
        <v>0</v>
      </c>
      <c r="L309" s="131">
        <v>937.65</v>
      </c>
      <c r="M309" s="131">
        <v>16133.65</v>
      </c>
      <c r="N309" s="130"/>
      <c r="O309" s="132">
        <v>3</v>
      </c>
      <c r="P309" s="133">
        <v>45588</v>
      </c>
      <c r="Q309" s="133">
        <v>0</v>
      </c>
      <c r="R309" s="133">
        <v>0</v>
      </c>
      <c r="S309" s="133">
        <v>2813</v>
      </c>
      <c r="T309" s="134">
        <v>48401</v>
      </c>
      <c r="U309" s="135"/>
      <c r="V309" s="136">
        <v>0</v>
      </c>
      <c r="W309" s="136">
        <v>0</v>
      </c>
      <c r="X309" s="133">
        <v>0.09</v>
      </c>
      <c r="Y309" s="133">
        <v>1.1624149818453283E-2</v>
      </c>
      <c r="Z309" s="134">
        <v>0</v>
      </c>
      <c r="AA309" s="137"/>
      <c r="AB309" s="136">
        <v>0</v>
      </c>
      <c r="AC309" s="136">
        <v>0</v>
      </c>
      <c r="AD309" s="133">
        <v>0</v>
      </c>
      <c r="AE309" s="133">
        <v>0</v>
      </c>
      <c r="AF309" s="134">
        <v>0</v>
      </c>
    </row>
    <row r="310" spans="1:32" x14ac:dyDescent="0.2">
      <c r="A310" s="138">
        <v>446</v>
      </c>
      <c r="B310" s="139">
        <v>446099212</v>
      </c>
      <c r="C310" s="140" t="s">
        <v>516</v>
      </c>
      <c r="D310" s="141">
        <v>99</v>
      </c>
      <c r="E310" s="140" t="s">
        <v>131</v>
      </c>
      <c r="F310" s="141">
        <v>212</v>
      </c>
      <c r="G310" s="142" t="s">
        <v>244</v>
      </c>
      <c r="H310" s="130"/>
      <c r="I310" s="131">
        <v>10936</v>
      </c>
      <c r="J310" s="131">
        <v>2732</v>
      </c>
      <c r="K310" s="131">
        <v>0</v>
      </c>
      <c r="L310" s="131">
        <v>937.65</v>
      </c>
      <c r="M310" s="131">
        <v>14605.65</v>
      </c>
      <c r="N310" s="130"/>
      <c r="O310" s="132">
        <v>128</v>
      </c>
      <c r="P310" s="133">
        <v>1749504</v>
      </c>
      <c r="Q310" s="133">
        <v>0</v>
      </c>
      <c r="R310" s="133">
        <v>0</v>
      </c>
      <c r="S310" s="133">
        <v>120020</v>
      </c>
      <c r="T310" s="134">
        <v>1869524</v>
      </c>
      <c r="U310" s="135"/>
      <c r="V310" s="136">
        <v>0</v>
      </c>
      <c r="W310" s="136">
        <v>0</v>
      </c>
      <c r="X310" s="133">
        <v>0.09</v>
      </c>
      <c r="Y310" s="133">
        <v>3.2301272004697457E-2</v>
      </c>
      <c r="Z310" s="134">
        <v>0</v>
      </c>
      <c r="AA310" s="137"/>
      <c r="AB310" s="136">
        <v>0</v>
      </c>
      <c r="AC310" s="136">
        <v>0</v>
      </c>
      <c r="AD310" s="133">
        <v>0</v>
      </c>
      <c r="AE310" s="133">
        <v>0</v>
      </c>
      <c r="AF310" s="134">
        <v>0</v>
      </c>
    </row>
    <row r="311" spans="1:32" x14ac:dyDescent="0.2">
      <c r="A311" s="138">
        <v>446</v>
      </c>
      <c r="B311" s="139">
        <v>446099218</v>
      </c>
      <c r="C311" s="140" t="s">
        <v>516</v>
      </c>
      <c r="D311" s="141">
        <v>99</v>
      </c>
      <c r="E311" s="140" t="s">
        <v>131</v>
      </c>
      <c r="F311" s="141">
        <v>218</v>
      </c>
      <c r="G311" s="142" t="s">
        <v>250</v>
      </c>
      <c r="H311" s="130"/>
      <c r="I311" s="131">
        <v>10797</v>
      </c>
      <c r="J311" s="131">
        <v>3861</v>
      </c>
      <c r="K311" s="131">
        <v>0</v>
      </c>
      <c r="L311" s="131">
        <v>937.65</v>
      </c>
      <c r="M311" s="131">
        <v>15595.65</v>
      </c>
      <c r="N311" s="130"/>
      <c r="O311" s="132">
        <v>80</v>
      </c>
      <c r="P311" s="133">
        <v>1172640</v>
      </c>
      <c r="Q311" s="133">
        <v>0</v>
      </c>
      <c r="R311" s="133">
        <v>0</v>
      </c>
      <c r="S311" s="133">
        <v>75011</v>
      </c>
      <c r="T311" s="134">
        <v>1247651</v>
      </c>
      <c r="U311" s="135"/>
      <c r="V311" s="136">
        <v>0</v>
      </c>
      <c r="W311" s="136">
        <v>0</v>
      </c>
      <c r="X311" s="133">
        <v>0.09</v>
      </c>
      <c r="Y311" s="133">
        <v>3.3579643218783664E-2</v>
      </c>
      <c r="Z311" s="134">
        <v>0</v>
      </c>
      <c r="AA311" s="137"/>
      <c r="AB311" s="136">
        <v>0</v>
      </c>
      <c r="AC311" s="136">
        <v>0</v>
      </c>
      <c r="AD311" s="133">
        <v>0</v>
      </c>
      <c r="AE311" s="133">
        <v>0</v>
      </c>
      <c r="AF311" s="134">
        <v>0</v>
      </c>
    </row>
    <row r="312" spans="1:32" x14ac:dyDescent="0.2">
      <c r="A312" s="138">
        <v>446</v>
      </c>
      <c r="B312" s="139">
        <v>446099220</v>
      </c>
      <c r="C312" s="140" t="s">
        <v>516</v>
      </c>
      <c r="D312" s="141">
        <v>99</v>
      </c>
      <c r="E312" s="140" t="s">
        <v>131</v>
      </c>
      <c r="F312" s="141">
        <v>220</v>
      </c>
      <c r="G312" s="142" t="s">
        <v>252</v>
      </c>
      <c r="H312" s="130"/>
      <c r="I312" s="131">
        <v>11436</v>
      </c>
      <c r="J312" s="131">
        <v>4903</v>
      </c>
      <c r="K312" s="131">
        <v>0</v>
      </c>
      <c r="L312" s="131">
        <v>937.65</v>
      </c>
      <c r="M312" s="131">
        <v>17276.650000000001</v>
      </c>
      <c r="N312" s="130"/>
      <c r="O312" s="132">
        <v>41</v>
      </c>
      <c r="P312" s="133">
        <v>669899</v>
      </c>
      <c r="Q312" s="133">
        <v>0</v>
      </c>
      <c r="R312" s="133">
        <v>0</v>
      </c>
      <c r="S312" s="133">
        <v>38445</v>
      </c>
      <c r="T312" s="134">
        <v>708344</v>
      </c>
      <c r="U312" s="135"/>
      <c r="V312" s="136">
        <v>0</v>
      </c>
      <c r="W312" s="136">
        <v>0</v>
      </c>
      <c r="X312" s="133">
        <v>0.09</v>
      </c>
      <c r="Y312" s="133">
        <v>1.8353795236742985E-2</v>
      </c>
      <c r="Z312" s="134">
        <v>0</v>
      </c>
      <c r="AA312" s="137"/>
      <c r="AB312" s="136">
        <v>0</v>
      </c>
      <c r="AC312" s="136">
        <v>0</v>
      </c>
      <c r="AD312" s="133">
        <v>0</v>
      </c>
      <c r="AE312" s="133">
        <v>0</v>
      </c>
      <c r="AF312" s="134">
        <v>0</v>
      </c>
    </row>
    <row r="313" spans="1:32" x14ac:dyDescent="0.2">
      <c r="A313" s="138">
        <v>446</v>
      </c>
      <c r="B313" s="139">
        <v>446099238</v>
      </c>
      <c r="C313" s="140" t="s">
        <v>516</v>
      </c>
      <c r="D313" s="141">
        <v>99</v>
      </c>
      <c r="E313" s="140" t="s">
        <v>131</v>
      </c>
      <c r="F313" s="141">
        <v>238</v>
      </c>
      <c r="G313" s="142" t="s">
        <v>270</v>
      </c>
      <c r="H313" s="130"/>
      <c r="I313" s="131">
        <v>10372</v>
      </c>
      <c r="J313" s="131">
        <v>5965</v>
      </c>
      <c r="K313" s="131">
        <v>0</v>
      </c>
      <c r="L313" s="131">
        <v>937.65</v>
      </c>
      <c r="M313" s="131">
        <v>17274.650000000001</v>
      </c>
      <c r="N313" s="130"/>
      <c r="O313" s="132">
        <v>24</v>
      </c>
      <c r="P313" s="133">
        <v>392088</v>
      </c>
      <c r="Q313" s="133">
        <v>0</v>
      </c>
      <c r="R313" s="133">
        <v>0</v>
      </c>
      <c r="S313" s="133">
        <v>22504</v>
      </c>
      <c r="T313" s="134">
        <v>414592</v>
      </c>
      <c r="U313" s="135"/>
      <c r="V313" s="136">
        <v>0</v>
      </c>
      <c r="W313" s="136">
        <v>0</v>
      </c>
      <c r="X313" s="133">
        <v>0.09</v>
      </c>
      <c r="Y313" s="133">
        <v>6.2131831415431459E-2</v>
      </c>
      <c r="Z313" s="134">
        <v>0</v>
      </c>
      <c r="AA313" s="137"/>
      <c r="AB313" s="136">
        <v>0</v>
      </c>
      <c r="AC313" s="136">
        <v>0</v>
      </c>
      <c r="AD313" s="133">
        <v>0</v>
      </c>
      <c r="AE313" s="133">
        <v>0</v>
      </c>
      <c r="AF313" s="134">
        <v>0</v>
      </c>
    </row>
    <row r="314" spans="1:32" x14ac:dyDescent="0.2">
      <c r="A314" s="138">
        <v>446</v>
      </c>
      <c r="B314" s="139">
        <v>446099244</v>
      </c>
      <c r="C314" s="140" t="s">
        <v>516</v>
      </c>
      <c r="D314" s="141">
        <v>99</v>
      </c>
      <c r="E314" s="140" t="s">
        <v>131</v>
      </c>
      <c r="F314" s="141">
        <v>244</v>
      </c>
      <c r="G314" s="142" t="s">
        <v>276</v>
      </c>
      <c r="H314" s="130"/>
      <c r="I314" s="131">
        <v>11242</v>
      </c>
      <c r="J314" s="131">
        <v>4054</v>
      </c>
      <c r="K314" s="131">
        <v>0</v>
      </c>
      <c r="L314" s="131">
        <v>937.65</v>
      </c>
      <c r="M314" s="131">
        <v>16233.65</v>
      </c>
      <c r="N314" s="130"/>
      <c r="O314" s="132">
        <v>33</v>
      </c>
      <c r="P314" s="133">
        <v>504768</v>
      </c>
      <c r="Q314" s="133">
        <v>0</v>
      </c>
      <c r="R314" s="133">
        <v>0</v>
      </c>
      <c r="S314" s="133">
        <v>30944</v>
      </c>
      <c r="T314" s="134">
        <v>535712</v>
      </c>
      <c r="U314" s="135"/>
      <c r="V314" s="136">
        <v>0</v>
      </c>
      <c r="W314" s="136">
        <v>0</v>
      </c>
      <c r="X314" s="133">
        <v>0.09</v>
      </c>
      <c r="Y314" s="133">
        <v>0.12315738977728077</v>
      </c>
      <c r="Z314" s="134">
        <v>0</v>
      </c>
      <c r="AA314" s="137"/>
      <c r="AB314" s="136">
        <v>0</v>
      </c>
      <c r="AC314" s="136">
        <v>2.6649967307396585</v>
      </c>
      <c r="AD314" s="133">
        <v>43262.789993393817</v>
      </c>
      <c r="AE314" s="133">
        <v>0</v>
      </c>
      <c r="AF314" s="134">
        <v>0</v>
      </c>
    </row>
    <row r="315" spans="1:32" x14ac:dyDescent="0.2">
      <c r="A315" s="138">
        <v>446</v>
      </c>
      <c r="B315" s="139">
        <v>446099265</v>
      </c>
      <c r="C315" s="140" t="s">
        <v>516</v>
      </c>
      <c r="D315" s="141">
        <v>99</v>
      </c>
      <c r="E315" s="140" t="s">
        <v>131</v>
      </c>
      <c r="F315" s="141">
        <v>265</v>
      </c>
      <c r="G315" s="142" t="s">
        <v>297</v>
      </c>
      <c r="H315" s="130"/>
      <c r="I315" s="131">
        <v>10675.913042850263</v>
      </c>
      <c r="J315" s="131">
        <v>4503</v>
      </c>
      <c r="K315" s="131">
        <v>0</v>
      </c>
      <c r="L315" s="131">
        <v>937.65</v>
      </c>
      <c r="M315" s="131">
        <v>16116.563042850263</v>
      </c>
      <c r="N315" s="130"/>
      <c r="O315" s="132">
        <v>1</v>
      </c>
      <c r="P315" s="133">
        <v>15179</v>
      </c>
      <c r="Q315" s="133">
        <v>0</v>
      </c>
      <c r="R315" s="133">
        <v>0</v>
      </c>
      <c r="S315" s="133">
        <v>938</v>
      </c>
      <c r="T315" s="134">
        <v>16117</v>
      </c>
      <c r="U315" s="135"/>
      <c r="V315" s="136">
        <v>0</v>
      </c>
      <c r="W315" s="136">
        <v>0</v>
      </c>
      <c r="X315" s="133">
        <v>0.09</v>
      </c>
      <c r="Y315" s="133">
        <v>2.1285504916207323E-3</v>
      </c>
      <c r="Z315" s="134">
        <v>0</v>
      </c>
      <c r="AA315" s="137"/>
      <c r="AB315" s="136">
        <v>0</v>
      </c>
      <c r="AC315" s="136">
        <v>0</v>
      </c>
      <c r="AD315" s="133">
        <v>0</v>
      </c>
      <c r="AE315" s="133">
        <v>0</v>
      </c>
      <c r="AF315" s="134">
        <v>0</v>
      </c>
    </row>
    <row r="316" spans="1:32" x14ac:dyDescent="0.2">
      <c r="A316" s="138">
        <v>446</v>
      </c>
      <c r="B316" s="139">
        <v>446099266</v>
      </c>
      <c r="C316" s="140" t="s">
        <v>516</v>
      </c>
      <c r="D316" s="141">
        <v>99</v>
      </c>
      <c r="E316" s="140" t="s">
        <v>131</v>
      </c>
      <c r="F316" s="141">
        <v>266</v>
      </c>
      <c r="G316" s="142" t="s">
        <v>298</v>
      </c>
      <c r="H316" s="130"/>
      <c r="I316" s="131">
        <v>10023</v>
      </c>
      <c r="J316" s="131">
        <v>4616</v>
      </c>
      <c r="K316" s="131">
        <v>0</v>
      </c>
      <c r="L316" s="131">
        <v>937.65</v>
      </c>
      <c r="M316" s="131">
        <v>15576.65</v>
      </c>
      <c r="N316" s="130"/>
      <c r="O316" s="132">
        <v>6</v>
      </c>
      <c r="P316" s="133">
        <v>87834</v>
      </c>
      <c r="Q316" s="133">
        <v>0</v>
      </c>
      <c r="R316" s="133">
        <v>0</v>
      </c>
      <c r="S316" s="133">
        <v>5628</v>
      </c>
      <c r="T316" s="134">
        <v>93462</v>
      </c>
      <c r="U316" s="135"/>
      <c r="V316" s="136">
        <v>0</v>
      </c>
      <c r="W316" s="136">
        <v>0</v>
      </c>
      <c r="X316" s="133">
        <v>0.09</v>
      </c>
      <c r="Y316" s="133">
        <v>1.8408671306282926E-3</v>
      </c>
      <c r="Z316" s="134">
        <v>0</v>
      </c>
      <c r="AA316" s="137"/>
      <c r="AB316" s="136">
        <v>0</v>
      </c>
      <c r="AC316" s="136">
        <v>0</v>
      </c>
      <c r="AD316" s="133">
        <v>0</v>
      </c>
      <c r="AE316" s="133">
        <v>0</v>
      </c>
      <c r="AF316" s="134">
        <v>0</v>
      </c>
    </row>
    <row r="317" spans="1:32" x14ac:dyDescent="0.2">
      <c r="A317" s="138">
        <v>446</v>
      </c>
      <c r="B317" s="139">
        <v>446099285</v>
      </c>
      <c r="C317" s="140" t="s">
        <v>516</v>
      </c>
      <c r="D317" s="141">
        <v>99</v>
      </c>
      <c r="E317" s="140" t="s">
        <v>131</v>
      </c>
      <c r="F317" s="141">
        <v>285</v>
      </c>
      <c r="G317" s="142" t="s">
        <v>317</v>
      </c>
      <c r="H317" s="130"/>
      <c r="I317" s="131">
        <v>11043</v>
      </c>
      <c r="J317" s="131">
        <v>3129</v>
      </c>
      <c r="K317" s="131">
        <v>0</v>
      </c>
      <c r="L317" s="131">
        <v>937.65</v>
      </c>
      <c r="M317" s="131">
        <v>15109.65</v>
      </c>
      <c r="N317" s="130"/>
      <c r="O317" s="132">
        <v>118</v>
      </c>
      <c r="P317" s="133">
        <v>1672296</v>
      </c>
      <c r="Q317" s="133">
        <v>0</v>
      </c>
      <c r="R317" s="133">
        <v>0</v>
      </c>
      <c r="S317" s="133">
        <v>110646</v>
      </c>
      <c r="T317" s="134">
        <v>1782942</v>
      </c>
      <c r="U317" s="135"/>
      <c r="V317" s="136">
        <v>0</v>
      </c>
      <c r="W317" s="136">
        <v>0</v>
      </c>
      <c r="X317" s="133">
        <v>0.09</v>
      </c>
      <c r="Y317" s="133">
        <v>3.7081890784324507E-2</v>
      </c>
      <c r="Z317" s="134">
        <v>0</v>
      </c>
      <c r="AA317" s="137"/>
      <c r="AB317" s="136">
        <v>0</v>
      </c>
      <c r="AC317" s="136">
        <v>0</v>
      </c>
      <c r="AD317" s="133">
        <v>0</v>
      </c>
      <c r="AE317" s="133">
        <v>0</v>
      </c>
      <c r="AF317" s="134">
        <v>0</v>
      </c>
    </row>
    <row r="318" spans="1:32" x14ac:dyDescent="0.2">
      <c r="A318" s="138">
        <v>446</v>
      </c>
      <c r="B318" s="139">
        <v>446099293</v>
      </c>
      <c r="C318" s="140" t="s">
        <v>516</v>
      </c>
      <c r="D318" s="141">
        <v>99</v>
      </c>
      <c r="E318" s="140" t="s">
        <v>131</v>
      </c>
      <c r="F318" s="141">
        <v>293</v>
      </c>
      <c r="G318" s="142" t="s">
        <v>325</v>
      </c>
      <c r="H318" s="130"/>
      <c r="I318" s="131">
        <v>12551</v>
      </c>
      <c r="J318" s="131">
        <v>755</v>
      </c>
      <c r="K318" s="131">
        <v>0</v>
      </c>
      <c r="L318" s="131">
        <v>937.65</v>
      </c>
      <c r="M318" s="131">
        <v>14243.65</v>
      </c>
      <c r="N318" s="130"/>
      <c r="O318" s="132">
        <v>16</v>
      </c>
      <c r="P318" s="133">
        <v>212896</v>
      </c>
      <c r="Q318" s="133">
        <v>0</v>
      </c>
      <c r="R318" s="133">
        <v>0</v>
      </c>
      <c r="S318" s="133">
        <v>15004</v>
      </c>
      <c r="T318" s="134">
        <v>227900</v>
      </c>
      <c r="U318" s="135"/>
      <c r="V318" s="136">
        <v>0</v>
      </c>
      <c r="W318" s="136">
        <v>0</v>
      </c>
      <c r="X318" s="133">
        <v>0.18</v>
      </c>
      <c r="Y318" s="133">
        <v>8.2727159097953466E-3</v>
      </c>
      <c r="Z318" s="134">
        <v>0</v>
      </c>
      <c r="AA318" s="137"/>
      <c r="AB318" s="136">
        <v>0</v>
      </c>
      <c r="AC318" s="136">
        <v>0</v>
      </c>
      <c r="AD318" s="133">
        <v>0</v>
      </c>
      <c r="AE318" s="133">
        <v>0</v>
      </c>
      <c r="AF318" s="134">
        <v>0</v>
      </c>
    </row>
    <row r="319" spans="1:32" x14ac:dyDescent="0.2">
      <c r="A319" s="138">
        <v>446</v>
      </c>
      <c r="B319" s="139">
        <v>446099307</v>
      </c>
      <c r="C319" s="140" t="s">
        <v>516</v>
      </c>
      <c r="D319" s="141">
        <v>99</v>
      </c>
      <c r="E319" s="140" t="s">
        <v>131</v>
      </c>
      <c r="F319" s="141">
        <v>307</v>
      </c>
      <c r="G319" s="142" t="s">
        <v>339</v>
      </c>
      <c r="H319" s="130"/>
      <c r="I319" s="131">
        <v>12105</v>
      </c>
      <c r="J319" s="131">
        <v>5089</v>
      </c>
      <c r="K319" s="131">
        <v>0</v>
      </c>
      <c r="L319" s="131">
        <v>937.65</v>
      </c>
      <c r="M319" s="131">
        <v>18131.650000000001</v>
      </c>
      <c r="N319" s="130"/>
      <c r="O319" s="132">
        <v>34</v>
      </c>
      <c r="P319" s="133">
        <v>584596</v>
      </c>
      <c r="Q319" s="133">
        <v>0</v>
      </c>
      <c r="R319" s="133">
        <v>0</v>
      </c>
      <c r="S319" s="133">
        <v>31880</v>
      </c>
      <c r="T319" s="134">
        <v>616476</v>
      </c>
      <c r="U319" s="135"/>
      <c r="V319" s="136">
        <v>0</v>
      </c>
      <c r="W319" s="136">
        <v>0</v>
      </c>
      <c r="X319" s="133">
        <v>0.09</v>
      </c>
      <c r="Y319" s="133">
        <v>1.4028111098628806E-2</v>
      </c>
      <c r="Z319" s="134">
        <v>0</v>
      </c>
      <c r="AA319" s="137"/>
      <c r="AB319" s="136">
        <v>0</v>
      </c>
      <c r="AC319" s="136">
        <v>0</v>
      </c>
      <c r="AD319" s="133">
        <v>0</v>
      </c>
      <c r="AE319" s="133">
        <v>0</v>
      </c>
      <c r="AF319" s="134">
        <v>0</v>
      </c>
    </row>
    <row r="320" spans="1:32" x14ac:dyDescent="0.2">
      <c r="A320" s="138">
        <v>446</v>
      </c>
      <c r="B320" s="139">
        <v>446099310</v>
      </c>
      <c r="C320" s="140" t="s">
        <v>516</v>
      </c>
      <c r="D320" s="141">
        <v>99</v>
      </c>
      <c r="E320" s="140" t="s">
        <v>131</v>
      </c>
      <c r="F320" s="141">
        <v>310</v>
      </c>
      <c r="G320" s="142" t="s">
        <v>342</v>
      </c>
      <c r="H320" s="130"/>
      <c r="I320" s="131">
        <v>14646</v>
      </c>
      <c r="J320" s="131">
        <v>1515</v>
      </c>
      <c r="K320" s="131">
        <v>0</v>
      </c>
      <c r="L320" s="131">
        <v>937.65</v>
      </c>
      <c r="M320" s="131">
        <v>17098.650000000001</v>
      </c>
      <c r="N320" s="130"/>
      <c r="O320" s="132">
        <v>1</v>
      </c>
      <c r="P320" s="133">
        <v>16161</v>
      </c>
      <c r="Q320" s="133">
        <v>0</v>
      </c>
      <c r="R320" s="133">
        <v>0</v>
      </c>
      <c r="S320" s="133">
        <v>938</v>
      </c>
      <c r="T320" s="134">
        <v>17099</v>
      </c>
      <c r="U320" s="135"/>
      <c r="V320" s="136">
        <v>0</v>
      </c>
      <c r="W320" s="136">
        <v>0</v>
      </c>
      <c r="X320" s="133">
        <v>0.09</v>
      </c>
      <c r="Y320" s="133">
        <v>4.0905982827977284E-2</v>
      </c>
      <c r="Z320" s="134">
        <v>0</v>
      </c>
      <c r="AA320" s="137"/>
      <c r="AB320" s="136">
        <v>0</v>
      </c>
      <c r="AC320" s="136">
        <v>0</v>
      </c>
      <c r="AD320" s="133">
        <v>0</v>
      </c>
      <c r="AE320" s="133">
        <v>0</v>
      </c>
      <c r="AF320" s="134">
        <v>0</v>
      </c>
    </row>
    <row r="321" spans="1:32" x14ac:dyDescent="0.2">
      <c r="A321" s="138">
        <v>446</v>
      </c>
      <c r="B321" s="139">
        <v>446099323</v>
      </c>
      <c r="C321" s="140" t="s">
        <v>516</v>
      </c>
      <c r="D321" s="141">
        <v>99</v>
      </c>
      <c r="E321" s="140" t="s">
        <v>131</v>
      </c>
      <c r="F321" s="141">
        <v>323</v>
      </c>
      <c r="G321" s="142" t="s">
        <v>355</v>
      </c>
      <c r="H321" s="130"/>
      <c r="I321" s="131">
        <v>10967</v>
      </c>
      <c r="J321" s="131">
        <v>3491</v>
      </c>
      <c r="K321" s="131">
        <v>0</v>
      </c>
      <c r="L321" s="131">
        <v>937.65</v>
      </c>
      <c r="M321" s="131">
        <v>15395.65</v>
      </c>
      <c r="N321" s="130"/>
      <c r="O321" s="132">
        <v>7</v>
      </c>
      <c r="P321" s="133">
        <v>101206</v>
      </c>
      <c r="Q321" s="133">
        <v>0</v>
      </c>
      <c r="R321" s="133">
        <v>0</v>
      </c>
      <c r="S321" s="133">
        <v>6564</v>
      </c>
      <c r="T321" s="134">
        <v>107770</v>
      </c>
      <c r="U321" s="135"/>
      <c r="V321" s="136">
        <v>0</v>
      </c>
      <c r="W321" s="136">
        <v>0</v>
      </c>
      <c r="X321" s="133">
        <v>0.09</v>
      </c>
      <c r="Y321" s="133">
        <v>8.1961423910149513E-3</v>
      </c>
      <c r="Z321" s="134">
        <v>0</v>
      </c>
      <c r="AA321" s="137"/>
      <c r="AB321" s="136">
        <v>0</v>
      </c>
      <c r="AC321" s="136">
        <v>0</v>
      </c>
      <c r="AD321" s="133">
        <v>0</v>
      </c>
      <c r="AE321" s="133">
        <v>0</v>
      </c>
      <c r="AF321" s="134">
        <v>0</v>
      </c>
    </row>
    <row r="322" spans="1:32" x14ac:dyDescent="0.2">
      <c r="A322" s="138">
        <v>446</v>
      </c>
      <c r="B322" s="139">
        <v>446099336</v>
      </c>
      <c r="C322" s="140" t="s">
        <v>516</v>
      </c>
      <c r="D322" s="141">
        <v>99</v>
      </c>
      <c r="E322" s="140" t="s">
        <v>131</v>
      </c>
      <c r="F322" s="141">
        <v>336</v>
      </c>
      <c r="G322" s="142" t="s">
        <v>368</v>
      </c>
      <c r="H322" s="130"/>
      <c r="I322" s="131">
        <v>9610</v>
      </c>
      <c r="J322" s="131">
        <v>2085</v>
      </c>
      <c r="K322" s="131">
        <v>0</v>
      </c>
      <c r="L322" s="131">
        <v>937.65</v>
      </c>
      <c r="M322" s="131">
        <v>12632.65</v>
      </c>
      <c r="N322" s="130"/>
      <c r="O322" s="132">
        <v>2</v>
      </c>
      <c r="P322" s="133">
        <v>23390</v>
      </c>
      <c r="Q322" s="133">
        <v>0</v>
      </c>
      <c r="R322" s="133">
        <v>0</v>
      </c>
      <c r="S322" s="133">
        <v>1876</v>
      </c>
      <c r="T322" s="134">
        <v>25266</v>
      </c>
      <c r="U322" s="135"/>
      <c r="V322" s="136">
        <v>0</v>
      </c>
      <c r="W322" s="136">
        <v>0</v>
      </c>
      <c r="X322" s="133">
        <v>0.09</v>
      </c>
      <c r="Y322" s="133">
        <v>4.4262245772119978E-2</v>
      </c>
      <c r="Z322" s="134">
        <v>0</v>
      </c>
      <c r="AA322" s="137"/>
      <c r="AB322" s="136">
        <v>0</v>
      </c>
      <c r="AC322" s="136">
        <v>0</v>
      </c>
      <c r="AD322" s="133">
        <v>0</v>
      </c>
      <c r="AE322" s="133">
        <v>0</v>
      </c>
      <c r="AF322" s="134">
        <v>0</v>
      </c>
    </row>
    <row r="323" spans="1:32" x14ac:dyDescent="0.2">
      <c r="A323" s="138">
        <v>446</v>
      </c>
      <c r="B323" s="139">
        <v>446099350</v>
      </c>
      <c r="C323" s="140" t="s">
        <v>516</v>
      </c>
      <c r="D323" s="141">
        <v>99</v>
      </c>
      <c r="E323" s="140" t="s">
        <v>131</v>
      </c>
      <c r="F323" s="141">
        <v>350</v>
      </c>
      <c r="G323" s="142" t="s">
        <v>382</v>
      </c>
      <c r="H323" s="130"/>
      <c r="I323" s="131">
        <v>12868</v>
      </c>
      <c r="J323" s="131">
        <v>7928</v>
      </c>
      <c r="K323" s="131">
        <v>0</v>
      </c>
      <c r="L323" s="131">
        <v>937.65</v>
      </c>
      <c r="M323" s="131">
        <v>21733.65</v>
      </c>
      <c r="N323" s="130"/>
      <c r="O323" s="132">
        <v>7</v>
      </c>
      <c r="P323" s="133">
        <v>145572</v>
      </c>
      <c r="Q323" s="133">
        <v>0</v>
      </c>
      <c r="R323" s="133">
        <v>0</v>
      </c>
      <c r="S323" s="133">
        <v>6563</v>
      </c>
      <c r="T323" s="134">
        <v>152135</v>
      </c>
      <c r="U323" s="135"/>
      <c r="V323" s="136">
        <v>0</v>
      </c>
      <c r="W323" s="136">
        <v>0</v>
      </c>
      <c r="X323" s="133">
        <v>0.09</v>
      </c>
      <c r="Y323" s="133">
        <v>5.4450987591519499E-2</v>
      </c>
      <c r="Z323" s="134">
        <v>0</v>
      </c>
      <c r="AA323" s="137"/>
      <c r="AB323" s="136">
        <v>0</v>
      </c>
      <c r="AC323" s="136">
        <v>0</v>
      </c>
      <c r="AD323" s="133">
        <v>0</v>
      </c>
      <c r="AE323" s="133">
        <v>0</v>
      </c>
      <c r="AF323" s="134">
        <v>0</v>
      </c>
    </row>
    <row r="324" spans="1:32" x14ac:dyDescent="0.2">
      <c r="A324" s="138">
        <v>446</v>
      </c>
      <c r="B324" s="139">
        <v>446099625</v>
      </c>
      <c r="C324" s="140" t="s">
        <v>516</v>
      </c>
      <c r="D324" s="141">
        <v>99</v>
      </c>
      <c r="E324" s="140" t="s">
        <v>131</v>
      </c>
      <c r="F324" s="141">
        <v>625</v>
      </c>
      <c r="G324" s="142" t="s">
        <v>395</v>
      </c>
      <c r="H324" s="130"/>
      <c r="I324" s="131">
        <v>11851</v>
      </c>
      <c r="J324" s="131">
        <v>1713</v>
      </c>
      <c r="K324" s="131">
        <v>0</v>
      </c>
      <c r="L324" s="131">
        <v>937.65</v>
      </c>
      <c r="M324" s="131">
        <v>14501.65</v>
      </c>
      <c r="N324" s="130"/>
      <c r="O324" s="132">
        <v>19</v>
      </c>
      <c r="P324" s="133">
        <v>257716</v>
      </c>
      <c r="Q324" s="133">
        <v>0</v>
      </c>
      <c r="R324" s="133">
        <v>0</v>
      </c>
      <c r="S324" s="133">
        <v>17816</v>
      </c>
      <c r="T324" s="134">
        <v>275532</v>
      </c>
      <c r="U324" s="135"/>
      <c r="V324" s="136">
        <v>0</v>
      </c>
      <c r="W324" s="136">
        <v>0</v>
      </c>
      <c r="X324" s="133">
        <v>0.09</v>
      </c>
      <c r="Y324" s="133">
        <v>5.3950024176206033E-3</v>
      </c>
      <c r="Z324" s="134">
        <v>0</v>
      </c>
      <c r="AA324" s="137"/>
      <c r="AB324" s="136">
        <v>0</v>
      </c>
      <c r="AC324" s="136">
        <v>0</v>
      </c>
      <c r="AD324" s="133">
        <v>0</v>
      </c>
      <c r="AE324" s="133">
        <v>0</v>
      </c>
      <c r="AF324" s="134">
        <v>0</v>
      </c>
    </row>
    <row r="325" spans="1:32" x14ac:dyDescent="0.2">
      <c r="A325" s="138">
        <v>446</v>
      </c>
      <c r="B325" s="139">
        <v>446099650</v>
      </c>
      <c r="C325" s="140" t="s">
        <v>516</v>
      </c>
      <c r="D325" s="141">
        <v>99</v>
      </c>
      <c r="E325" s="140" t="s">
        <v>131</v>
      </c>
      <c r="F325" s="141">
        <v>650</v>
      </c>
      <c r="G325" s="142" t="s">
        <v>400</v>
      </c>
      <c r="H325" s="130"/>
      <c r="I325" s="131">
        <v>9731</v>
      </c>
      <c r="J325" s="131">
        <v>2697</v>
      </c>
      <c r="K325" s="131">
        <v>0</v>
      </c>
      <c r="L325" s="131">
        <v>937.65</v>
      </c>
      <c r="M325" s="131">
        <v>13365.65</v>
      </c>
      <c r="N325" s="130"/>
      <c r="O325" s="132">
        <v>1</v>
      </c>
      <c r="P325" s="133">
        <v>12428</v>
      </c>
      <c r="Q325" s="133">
        <v>0</v>
      </c>
      <c r="R325" s="133">
        <v>0</v>
      </c>
      <c r="S325" s="133">
        <v>938</v>
      </c>
      <c r="T325" s="134">
        <v>13366</v>
      </c>
      <c r="U325" s="135"/>
      <c r="V325" s="136">
        <v>0</v>
      </c>
      <c r="W325" s="136">
        <v>0</v>
      </c>
      <c r="X325" s="133">
        <v>0.09</v>
      </c>
      <c r="Y325" s="133">
        <v>1.8553478885118655E-3</v>
      </c>
      <c r="Z325" s="134">
        <v>0</v>
      </c>
      <c r="AA325" s="137"/>
      <c r="AB325" s="136">
        <v>0</v>
      </c>
      <c r="AC325" s="136">
        <v>0</v>
      </c>
      <c r="AD325" s="133">
        <v>0</v>
      </c>
      <c r="AE325" s="133">
        <v>0</v>
      </c>
      <c r="AF325" s="134">
        <v>0</v>
      </c>
    </row>
    <row r="326" spans="1:32" x14ac:dyDescent="0.2">
      <c r="A326" s="138">
        <v>446</v>
      </c>
      <c r="B326" s="139">
        <v>446099690</v>
      </c>
      <c r="C326" s="140" t="s">
        <v>516</v>
      </c>
      <c r="D326" s="141">
        <v>99</v>
      </c>
      <c r="E326" s="140" t="s">
        <v>131</v>
      </c>
      <c r="F326" s="141">
        <v>690</v>
      </c>
      <c r="G326" s="142" t="s">
        <v>414</v>
      </c>
      <c r="H326" s="130"/>
      <c r="I326" s="131">
        <v>11296</v>
      </c>
      <c r="J326" s="131">
        <v>3502</v>
      </c>
      <c r="K326" s="131">
        <v>0</v>
      </c>
      <c r="L326" s="131">
        <v>937.65</v>
      </c>
      <c r="M326" s="131">
        <v>15735.65</v>
      </c>
      <c r="N326" s="130"/>
      <c r="O326" s="132">
        <v>13</v>
      </c>
      <c r="P326" s="133">
        <v>192374</v>
      </c>
      <c r="Q326" s="133">
        <v>0</v>
      </c>
      <c r="R326" s="133">
        <v>0</v>
      </c>
      <c r="S326" s="133">
        <v>12189</v>
      </c>
      <c r="T326" s="134">
        <v>204563</v>
      </c>
      <c r="U326" s="135"/>
      <c r="V326" s="136">
        <v>0</v>
      </c>
      <c r="W326" s="136">
        <v>0</v>
      </c>
      <c r="X326" s="133">
        <v>0.09</v>
      </c>
      <c r="Y326" s="133">
        <v>9.0353449989792837E-3</v>
      </c>
      <c r="Z326" s="134">
        <v>0</v>
      </c>
      <c r="AA326" s="137"/>
      <c r="AB326" s="136">
        <v>0</v>
      </c>
      <c r="AC326" s="136">
        <v>0</v>
      </c>
      <c r="AD326" s="133">
        <v>0</v>
      </c>
      <c r="AE326" s="133">
        <v>0</v>
      </c>
      <c r="AF326" s="134">
        <v>0</v>
      </c>
    </row>
    <row r="327" spans="1:32" x14ac:dyDescent="0.2">
      <c r="A327" s="138">
        <v>447</v>
      </c>
      <c r="B327" s="139">
        <v>447101025</v>
      </c>
      <c r="C327" s="140" t="s">
        <v>517</v>
      </c>
      <c r="D327" s="141">
        <v>101</v>
      </c>
      <c r="E327" s="140" t="s">
        <v>133</v>
      </c>
      <c r="F327" s="141">
        <v>25</v>
      </c>
      <c r="G327" s="142" t="s">
        <v>57</v>
      </c>
      <c r="H327" s="130"/>
      <c r="I327" s="131">
        <v>10795</v>
      </c>
      <c r="J327" s="131">
        <v>4230</v>
      </c>
      <c r="K327" s="131">
        <v>0</v>
      </c>
      <c r="L327" s="131">
        <v>937.65</v>
      </c>
      <c r="M327" s="131">
        <v>15962.65</v>
      </c>
      <c r="N327" s="130"/>
      <c r="O327" s="132">
        <v>135</v>
      </c>
      <c r="P327" s="133">
        <v>2028375</v>
      </c>
      <c r="Q327" s="133">
        <v>0</v>
      </c>
      <c r="R327" s="133">
        <v>0</v>
      </c>
      <c r="S327" s="133">
        <v>126582</v>
      </c>
      <c r="T327" s="134">
        <v>2154957</v>
      </c>
      <c r="U327" s="135"/>
      <c r="V327" s="136">
        <v>0</v>
      </c>
      <c r="W327" s="136">
        <v>0</v>
      </c>
      <c r="X327" s="133">
        <v>0.09</v>
      </c>
      <c r="Y327" s="133">
        <v>5.9496797057724066E-2</v>
      </c>
      <c r="Z327" s="134">
        <v>0</v>
      </c>
      <c r="AA327" s="137"/>
      <c r="AB327" s="136">
        <v>0</v>
      </c>
      <c r="AC327" s="136">
        <v>0</v>
      </c>
      <c r="AD327" s="133">
        <v>0</v>
      </c>
      <c r="AE327" s="133">
        <v>0</v>
      </c>
      <c r="AF327" s="134">
        <v>0</v>
      </c>
    </row>
    <row r="328" spans="1:32" x14ac:dyDescent="0.2">
      <c r="A328" s="138">
        <v>447</v>
      </c>
      <c r="B328" s="139">
        <v>447101050</v>
      </c>
      <c r="C328" s="140" t="s">
        <v>517</v>
      </c>
      <c r="D328" s="141">
        <v>101</v>
      </c>
      <c r="E328" s="140" t="s">
        <v>133</v>
      </c>
      <c r="F328" s="141">
        <v>50</v>
      </c>
      <c r="G328" s="142" t="s">
        <v>82</v>
      </c>
      <c r="H328" s="130"/>
      <c r="I328" s="131">
        <v>11198.477785070678</v>
      </c>
      <c r="J328" s="131">
        <v>4686</v>
      </c>
      <c r="K328" s="131">
        <v>0</v>
      </c>
      <c r="L328" s="131">
        <v>937.65</v>
      </c>
      <c r="M328" s="131">
        <v>16822.127785070679</v>
      </c>
      <c r="N328" s="130"/>
      <c r="O328" s="132">
        <v>2</v>
      </c>
      <c r="P328" s="133">
        <v>31768</v>
      </c>
      <c r="Q328" s="133">
        <v>0</v>
      </c>
      <c r="R328" s="133">
        <v>0</v>
      </c>
      <c r="S328" s="133">
        <v>1876</v>
      </c>
      <c r="T328" s="134">
        <v>33644</v>
      </c>
      <c r="U328" s="135"/>
      <c r="V328" s="136">
        <v>0</v>
      </c>
      <c r="W328" s="136">
        <v>0</v>
      </c>
      <c r="X328" s="133">
        <v>0.09</v>
      </c>
      <c r="Y328" s="133">
        <v>4.7556905672973453E-3</v>
      </c>
      <c r="Z328" s="134">
        <v>0</v>
      </c>
      <c r="AA328" s="137"/>
      <c r="AB328" s="136">
        <v>0</v>
      </c>
      <c r="AC328" s="136">
        <v>0</v>
      </c>
      <c r="AD328" s="133">
        <v>0</v>
      </c>
      <c r="AE328" s="133">
        <v>0</v>
      </c>
      <c r="AF328" s="134">
        <v>0</v>
      </c>
    </row>
    <row r="329" spans="1:32" x14ac:dyDescent="0.2">
      <c r="A329" s="138">
        <v>447</v>
      </c>
      <c r="B329" s="139">
        <v>447101100</v>
      </c>
      <c r="C329" s="140" t="s">
        <v>517</v>
      </c>
      <c r="D329" s="141">
        <v>101</v>
      </c>
      <c r="E329" s="140" t="s">
        <v>133</v>
      </c>
      <c r="F329" s="141">
        <v>100</v>
      </c>
      <c r="G329" s="142" t="s">
        <v>132</v>
      </c>
      <c r="H329" s="130"/>
      <c r="I329" s="131">
        <v>14516</v>
      </c>
      <c r="J329" s="131">
        <v>5978</v>
      </c>
      <c r="K329" s="131">
        <v>0</v>
      </c>
      <c r="L329" s="131">
        <v>937.65</v>
      </c>
      <c r="M329" s="131">
        <v>21431.65</v>
      </c>
      <c r="N329" s="130"/>
      <c r="O329" s="132">
        <v>1</v>
      </c>
      <c r="P329" s="133">
        <v>20494</v>
      </c>
      <c r="Q329" s="133">
        <v>0</v>
      </c>
      <c r="R329" s="133">
        <v>0</v>
      </c>
      <c r="S329" s="133">
        <v>938</v>
      </c>
      <c r="T329" s="134">
        <v>21432</v>
      </c>
      <c r="U329" s="135"/>
      <c r="V329" s="136">
        <v>0</v>
      </c>
      <c r="W329" s="136">
        <v>0</v>
      </c>
      <c r="X329" s="133">
        <v>0.09</v>
      </c>
      <c r="Y329" s="133">
        <v>3.2467778480518197E-2</v>
      </c>
      <c r="Z329" s="134">
        <v>0</v>
      </c>
      <c r="AA329" s="137"/>
      <c r="AB329" s="136">
        <v>0</v>
      </c>
      <c r="AC329" s="136">
        <v>0</v>
      </c>
      <c r="AD329" s="133">
        <v>0</v>
      </c>
      <c r="AE329" s="133">
        <v>0</v>
      </c>
      <c r="AF329" s="134">
        <v>0</v>
      </c>
    </row>
    <row r="330" spans="1:32" x14ac:dyDescent="0.2">
      <c r="A330" s="138">
        <v>447</v>
      </c>
      <c r="B330" s="139">
        <v>447101101</v>
      </c>
      <c r="C330" s="140" t="s">
        <v>517</v>
      </c>
      <c r="D330" s="141">
        <v>101</v>
      </c>
      <c r="E330" s="140" t="s">
        <v>133</v>
      </c>
      <c r="F330" s="141">
        <v>101</v>
      </c>
      <c r="G330" s="142" t="s">
        <v>133</v>
      </c>
      <c r="H330" s="130"/>
      <c r="I330" s="131">
        <v>9993</v>
      </c>
      <c r="J330" s="131">
        <v>2575</v>
      </c>
      <c r="K330" s="131">
        <v>0</v>
      </c>
      <c r="L330" s="131">
        <v>937.65</v>
      </c>
      <c r="M330" s="131">
        <v>13505.65</v>
      </c>
      <c r="N330" s="130"/>
      <c r="O330" s="132">
        <v>366</v>
      </c>
      <c r="P330" s="133">
        <v>4599888</v>
      </c>
      <c r="Q330" s="133">
        <v>0</v>
      </c>
      <c r="R330" s="133">
        <v>0</v>
      </c>
      <c r="S330" s="133">
        <v>343180</v>
      </c>
      <c r="T330" s="134">
        <v>4943068</v>
      </c>
      <c r="U330" s="135"/>
      <c r="V330" s="136">
        <v>0</v>
      </c>
      <c r="W330" s="136">
        <v>0</v>
      </c>
      <c r="X330" s="133">
        <v>0.09</v>
      </c>
      <c r="Y330" s="133">
        <v>6.038205087884059E-2</v>
      </c>
      <c r="Z330" s="134">
        <v>0</v>
      </c>
      <c r="AA330" s="137"/>
      <c r="AB330" s="136">
        <v>0</v>
      </c>
      <c r="AC330" s="136">
        <v>0</v>
      </c>
      <c r="AD330" s="133">
        <v>0</v>
      </c>
      <c r="AE330" s="133">
        <v>0</v>
      </c>
      <c r="AF330" s="134">
        <v>0</v>
      </c>
    </row>
    <row r="331" spans="1:32" x14ac:dyDescent="0.2">
      <c r="A331" s="138">
        <v>447</v>
      </c>
      <c r="B331" s="139">
        <v>447101136</v>
      </c>
      <c r="C331" s="140" t="s">
        <v>517</v>
      </c>
      <c r="D331" s="141">
        <v>101</v>
      </c>
      <c r="E331" s="140" t="s">
        <v>133</v>
      </c>
      <c r="F331" s="141">
        <v>136</v>
      </c>
      <c r="G331" s="142" t="s">
        <v>168</v>
      </c>
      <c r="H331" s="130"/>
      <c r="I331" s="131">
        <v>10118</v>
      </c>
      <c r="J331" s="131">
        <v>3215</v>
      </c>
      <c r="K331" s="131">
        <v>0</v>
      </c>
      <c r="L331" s="131">
        <v>937.65</v>
      </c>
      <c r="M331" s="131">
        <v>14270.65</v>
      </c>
      <c r="N331" s="130"/>
      <c r="O331" s="132">
        <v>5</v>
      </c>
      <c r="P331" s="133">
        <v>66665</v>
      </c>
      <c r="Q331" s="133">
        <v>0</v>
      </c>
      <c r="R331" s="133">
        <v>0</v>
      </c>
      <c r="S331" s="133">
        <v>4690</v>
      </c>
      <c r="T331" s="134">
        <v>71355</v>
      </c>
      <c r="U331" s="135"/>
      <c r="V331" s="136">
        <v>0</v>
      </c>
      <c r="W331" s="136">
        <v>0</v>
      </c>
      <c r="X331" s="133">
        <v>0.09</v>
      </c>
      <c r="Y331" s="133">
        <v>7.9591048286734578E-3</v>
      </c>
      <c r="Z331" s="134">
        <v>0</v>
      </c>
      <c r="AA331" s="137"/>
      <c r="AB331" s="136">
        <v>0</v>
      </c>
      <c r="AC331" s="136">
        <v>0</v>
      </c>
      <c r="AD331" s="133">
        <v>0</v>
      </c>
      <c r="AE331" s="133">
        <v>0</v>
      </c>
      <c r="AF331" s="134">
        <v>0</v>
      </c>
    </row>
    <row r="332" spans="1:32" x14ac:dyDescent="0.2">
      <c r="A332" s="138">
        <v>447</v>
      </c>
      <c r="B332" s="139">
        <v>447101138</v>
      </c>
      <c r="C332" s="140" t="s">
        <v>517</v>
      </c>
      <c r="D332" s="141">
        <v>101</v>
      </c>
      <c r="E332" s="140" t="s">
        <v>133</v>
      </c>
      <c r="F332" s="141">
        <v>138</v>
      </c>
      <c r="G332" s="142" t="s">
        <v>170</v>
      </c>
      <c r="H332" s="130"/>
      <c r="I332" s="131">
        <v>11169</v>
      </c>
      <c r="J332" s="131">
        <v>5830</v>
      </c>
      <c r="K332" s="131">
        <v>0</v>
      </c>
      <c r="L332" s="131">
        <v>937.65</v>
      </c>
      <c r="M332" s="131">
        <v>17936.650000000001</v>
      </c>
      <c r="N332" s="130"/>
      <c r="O332" s="132">
        <v>7</v>
      </c>
      <c r="P332" s="133">
        <v>118993</v>
      </c>
      <c r="Q332" s="133">
        <v>0</v>
      </c>
      <c r="R332" s="133">
        <v>0</v>
      </c>
      <c r="S332" s="133">
        <v>6565</v>
      </c>
      <c r="T332" s="134">
        <v>125558</v>
      </c>
      <c r="U332" s="135"/>
      <c r="V332" s="136">
        <v>0</v>
      </c>
      <c r="W332" s="136">
        <v>0</v>
      </c>
      <c r="X332" s="133">
        <v>0.09</v>
      </c>
      <c r="Y332" s="133">
        <v>7.6941487056658422E-3</v>
      </c>
      <c r="Z332" s="134">
        <v>0</v>
      </c>
      <c r="AA332" s="137"/>
      <c r="AB332" s="136">
        <v>0</v>
      </c>
      <c r="AC332" s="136">
        <v>0</v>
      </c>
      <c r="AD332" s="133">
        <v>0</v>
      </c>
      <c r="AE332" s="133">
        <v>0</v>
      </c>
      <c r="AF332" s="134">
        <v>0</v>
      </c>
    </row>
    <row r="333" spans="1:32" x14ac:dyDescent="0.2">
      <c r="A333" s="138">
        <v>447</v>
      </c>
      <c r="B333" s="139">
        <v>447101139</v>
      </c>
      <c r="C333" s="140" t="s">
        <v>517</v>
      </c>
      <c r="D333" s="141">
        <v>101</v>
      </c>
      <c r="E333" s="140" t="s">
        <v>133</v>
      </c>
      <c r="F333" s="141">
        <v>139</v>
      </c>
      <c r="G333" s="142" t="s">
        <v>171</v>
      </c>
      <c r="H333" s="130"/>
      <c r="I333" s="131">
        <v>13523</v>
      </c>
      <c r="J333" s="131">
        <v>4483</v>
      </c>
      <c r="K333" s="131">
        <v>0</v>
      </c>
      <c r="L333" s="131">
        <v>937.65</v>
      </c>
      <c r="M333" s="131">
        <v>18943.650000000001</v>
      </c>
      <c r="N333" s="130"/>
      <c r="O333" s="132">
        <v>1</v>
      </c>
      <c r="P333" s="133">
        <v>18006</v>
      </c>
      <c r="Q333" s="133">
        <v>0</v>
      </c>
      <c r="R333" s="133">
        <v>0</v>
      </c>
      <c r="S333" s="133">
        <v>938</v>
      </c>
      <c r="T333" s="134">
        <v>18944</v>
      </c>
      <c r="U333" s="135"/>
      <c r="V333" s="136">
        <v>0</v>
      </c>
      <c r="W333" s="136">
        <v>0</v>
      </c>
      <c r="X333" s="133">
        <v>0.09</v>
      </c>
      <c r="Y333" s="133">
        <v>2.8827270384287123E-3</v>
      </c>
      <c r="Z333" s="134">
        <v>0</v>
      </c>
      <c r="AA333" s="137"/>
      <c r="AB333" s="136">
        <v>0</v>
      </c>
      <c r="AC333" s="136">
        <v>0</v>
      </c>
      <c r="AD333" s="133">
        <v>0</v>
      </c>
      <c r="AE333" s="133">
        <v>0</v>
      </c>
      <c r="AF333" s="134">
        <v>0</v>
      </c>
    </row>
    <row r="334" spans="1:32" x14ac:dyDescent="0.2">
      <c r="A334" s="138">
        <v>447</v>
      </c>
      <c r="B334" s="139">
        <v>447101167</v>
      </c>
      <c r="C334" s="140" t="s">
        <v>517</v>
      </c>
      <c r="D334" s="141">
        <v>101</v>
      </c>
      <c r="E334" s="140" t="s">
        <v>133</v>
      </c>
      <c r="F334" s="141">
        <v>167</v>
      </c>
      <c r="G334" s="142" t="s">
        <v>199</v>
      </c>
      <c r="H334" s="130"/>
      <c r="I334" s="131">
        <v>9716</v>
      </c>
      <c r="J334" s="131">
        <v>3918</v>
      </c>
      <c r="K334" s="131">
        <v>0</v>
      </c>
      <c r="L334" s="131">
        <v>937.65</v>
      </c>
      <c r="M334" s="131">
        <v>14571.65</v>
      </c>
      <c r="N334" s="130"/>
      <c r="O334" s="132">
        <v>2</v>
      </c>
      <c r="P334" s="133">
        <v>27268</v>
      </c>
      <c r="Q334" s="133">
        <v>0</v>
      </c>
      <c r="R334" s="133">
        <v>0</v>
      </c>
      <c r="S334" s="133">
        <v>1876</v>
      </c>
      <c r="T334" s="134">
        <v>29144</v>
      </c>
      <c r="U334" s="135"/>
      <c r="V334" s="136">
        <v>0</v>
      </c>
      <c r="W334" s="136">
        <v>0</v>
      </c>
      <c r="X334" s="133">
        <v>0.09</v>
      </c>
      <c r="Y334" s="133">
        <v>1.940033081878775E-2</v>
      </c>
      <c r="Z334" s="134">
        <v>0</v>
      </c>
      <c r="AA334" s="137"/>
      <c r="AB334" s="136">
        <v>0</v>
      </c>
      <c r="AC334" s="136">
        <v>0</v>
      </c>
      <c r="AD334" s="133">
        <v>0</v>
      </c>
      <c r="AE334" s="133">
        <v>0</v>
      </c>
      <c r="AF334" s="134">
        <v>0</v>
      </c>
    </row>
    <row r="335" spans="1:32" x14ac:dyDescent="0.2">
      <c r="A335" s="138">
        <v>447</v>
      </c>
      <c r="B335" s="139">
        <v>447101177</v>
      </c>
      <c r="C335" s="140" t="s">
        <v>517</v>
      </c>
      <c r="D335" s="141">
        <v>101</v>
      </c>
      <c r="E335" s="140" t="s">
        <v>133</v>
      </c>
      <c r="F335" s="141">
        <v>177</v>
      </c>
      <c r="G335" s="142" t="s">
        <v>209</v>
      </c>
      <c r="H335" s="130"/>
      <c r="I335" s="131">
        <v>10200</v>
      </c>
      <c r="J335" s="131">
        <v>3886</v>
      </c>
      <c r="K335" s="131">
        <v>0</v>
      </c>
      <c r="L335" s="131">
        <v>937.65</v>
      </c>
      <c r="M335" s="131">
        <v>15023.65</v>
      </c>
      <c r="N335" s="130"/>
      <c r="O335" s="132">
        <v>24</v>
      </c>
      <c r="P335" s="133">
        <v>338064</v>
      </c>
      <c r="Q335" s="133">
        <v>0</v>
      </c>
      <c r="R335" s="133">
        <v>0</v>
      </c>
      <c r="S335" s="133">
        <v>22504</v>
      </c>
      <c r="T335" s="134">
        <v>360568</v>
      </c>
      <c r="U335" s="135"/>
      <c r="V335" s="136">
        <v>0</v>
      </c>
      <c r="W335" s="136">
        <v>0</v>
      </c>
      <c r="X335" s="133">
        <v>0.09</v>
      </c>
      <c r="Y335" s="133">
        <v>1.1126201706929002E-2</v>
      </c>
      <c r="Z335" s="134">
        <v>0</v>
      </c>
      <c r="AA335" s="137"/>
      <c r="AB335" s="136">
        <v>0</v>
      </c>
      <c r="AC335" s="136">
        <v>0</v>
      </c>
      <c r="AD335" s="133">
        <v>0</v>
      </c>
      <c r="AE335" s="133">
        <v>0</v>
      </c>
      <c r="AF335" s="134">
        <v>0</v>
      </c>
    </row>
    <row r="336" spans="1:32" x14ac:dyDescent="0.2">
      <c r="A336" s="138">
        <v>447</v>
      </c>
      <c r="B336" s="139">
        <v>447101185</v>
      </c>
      <c r="C336" s="140" t="s">
        <v>517</v>
      </c>
      <c r="D336" s="141">
        <v>101</v>
      </c>
      <c r="E336" s="140" t="s">
        <v>133</v>
      </c>
      <c r="F336" s="141">
        <v>185</v>
      </c>
      <c r="G336" s="142" t="s">
        <v>217</v>
      </c>
      <c r="H336" s="130"/>
      <c r="I336" s="131">
        <v>11307</v>
      </c>
      <c r="J336" s="131">
        <v>1840</v>
      </c>
      <c r="K336" s="131">
        <v>0</v>
      </c>
      <c r="L336" s="131">
        <v>937.65</v>
      </c>
      <c r="M336" s="131">
        <v>14084.65</v>
      </c>
      <c r="N336" s="130"/>
      <c r="O336" s="132">
        <v>88</v>
      </c>
      <c r="P336" s="133">
        <v>1156936</v>
      </c>
      <c r="Q336" s="133">
        <v>0</v>
      </c>
      <c r="R336" s="133">
        <v>0</v>
      </c>
      <c r="S336" s="133">
        <v>82514</v>
      </c>
      <c r="T336" s="134">
        <v>1239450</v>
      </c>
      <c r="U336" s="135"/>
      <c r="V336" s="136">
        <v>0</v>
      </c>
      <c r="W336" s="136">
        <v>0</v>
      </c>
      <c r="X336" s="133">
        <v>0.09</v>
      </c>
      <c r="Y336" s="133">
        <v>1.7806954538700195E-2</v>
      </c>
      <c r="Z336" s="134">
        <v>0</v>
      </c>
      <c r="AA336" s="137"/>
      <c r="AB336" s="136">
        <v>0</v>
      </c>
      <c r="AC336" s="136">
        <v>0</v>
      </c>
      <c r="AD336" s="133">
        <v>0</v>
      </c>
      <c r="AE336" s="133">
        <v>0</v>
      </c>
      <c r="AF336" s="134">
        <v>0</v>
      </c>
    </row>
    <row r="337" spans="1:32" x14ac:dyDescent="0.2">
      <c r="A337" s="138">
        <v>447</v>
      </c>
      <c r="B337" s="139">
        <v>447101187</v>
      </c>
      <c r="C337" s="140" t="s">
        <v>517</v>
      </c>
      <c r="D337" s="141">
        <v>101</v>
      </c>
      <c r="E337" s="140" t="s">
        <v>133</v>
      </c>
      <c r="F337" s="141">
        <v>187</v>
      </c>
      <c r="G337" s="142" t="s">
        <v>219</v>
      </c>
      <c r="H337" s="130"/>
      <c r="I337" s="131">
        <v>10651</v>
      </c>
      <c r="J337" s="131">
        <v>5714</v>
      </c>
      <c r="K337" s="131">
        <v>0</v>
      </c>
      <c r="L337" s="131">
        <v>937.65</v>
      </c>
      <c r="M337" s="131">
        <v>17302.650000000001</v>
      </c>
      <c r="N337" s="130"/>
      <c r="O337" s="132">
        <v>3</v>
      </c>
      <c r="P337" s="133">
        <v>49095</v>
      </c>
      <c r="Q337" s="133">
        <v>0</v>
      </c>
      <c r="R337" s="133">
        <v>0</v>
      </c>
      <c r="S337" s="133">
        <v>2814</v>
      </c>
      <c r="T337" s="134">
        <v>51909</v>
      </c>
      <c r="U337" s="135"/>
      <c r="V337" s="136">
        <v>0</v>
      </c>
      <c r="W337" s="136">
        <v>0</v>
      </c>
      <c r="X337" s="133">
        <v>0.09</v>
      </c>
      <c r="Y337" s="133">
        <v>3.3825477089053455E-3</v>
      </c>
      <c r="Z337" s="134">
        <v>0</v>
      </c>
      <c r="AA337" s="137"/>
      <c r="AB337" s="136">
        <v>0</v>
      </c>
      <c r="AC337" s="136">
        <v>0</v>
      </c>
      <c r="AD337" s="133">
        <v>0</v>
      </c>
      <c r="AE337" s="133">
        <v>0</v>
      </c>
      <c r="AF337" s="134">
        <v>0</v>
      </c>
    </row>
    <row r="338" spans="1:32" x14ac:dyDescent="0.2">
      <c r="A338" s="138">
        <v>447</v>
      </c>
      <c r="B338" s="139">
        <v>447101208</v>
      </c>
      <c r="C338" s="140" t="s">
        <v>517</v>
      </c>
      <c r="D338" s="141">
        <v>101</v>
      </c>
      <c r="E338" s="140" t="s">
        <v>133</v>
      </c>
      <c r="F338" s="141">
        <v>208</v>
      </c>
      <c r="G338" s="142" t="s">
        <v>240</v>
      </c>
      <c r="H338" s="130"/>
      <c r="I338" s="131">
        <v>9968</v>
      </c>
      <c r="J338" s="131">
        <v>5745</v>
      </c>
      <c r="K338" s="131">
        <v>0</v>
      </c>
      <c r="L338" s="131">
        <v>937.65</v>
      </c>
      <c r="M338" s="131">
        <v>16650.650000000001</v>
      </c>
      <c r="N338" s="130"/>
      <c r="O338" s="132">
        <v>8</v>
      </c>
      <c r="P338" s="133">
        <v>125704</v>
      </c>
      <c r="Q338" s="133">
        <v>0</v>
      </c>
      <c r="R338" s="133">
        <v>0</v>
      </c>
      <c r="S338" s="133">
        <v>7503</v>
      </c>
      <c r="T338" s="134">
        <v>133207</v>
      </c>
      <c r="U338" s="135"/>
      <c r="V338" s="136">
        <v>0</v>
      </c>
      <c r="W338" s="136">
        <v>0</v>
      </c>
      <c r="X338" s="133">
        <v>0.09</v>
      </c>
      <c r="Y338" s="133">
        <v>1.1624149818453283E-2</v>
      </c>
      <c r="Z338" s="134">
        <v>0</v>
      </c>
      <c r="AA338" s="137"/>
      <c r="AB338" s="136">
        <v>0</v>
      </c>
      <c r="AC338" s="136">
        <v>0</v>
      </c>
      <c r="AD338" s="133">
        <v>0</v>
      </c>
      <c r="AE338" s="133">
        <v>0</v>
      </c>
      <c r="AF338" s="134">
        <v>0</v>
      </c>
    </row>
    <row r="339" spans="1:32" x14ac:dyDescent="0.2">
      <c r="A339" s="138">
        <v>447</v>
      </c>
      <c r="B339" s="139">
        <v>447101212</v>
      </c>
      <c r="C339" s="140" t="s">
        <v>517</v>
      </c>
      <c r="D339" s="141">
        <v>101</v>
      </c>
      <c r="E339" s="140" t="s">
        <v>133</v>
      </c>
      <c r="F339" s="141">
        <v>212</v>
      </c>
      <c r="G339" s="142" t="s">
        <v>244</v>
      </c>
      <c r="H339" s="130"/>
      <c r="I339" s="131">
        <v>9716</v>
      </c>
      <c r="J339" s="131">
        <v>2428</v>
      </c>
      <c r="K339" s="131">
        <v>0</v>
      </c>
      <c r="L339" s="131">
        <v>937.65</v>
      </c>
      <c r="M339" s="131">
        <v>13081.65</v>
      </c>
      <c r="N339" s="130"/>
      <c r="O339" s="132">
        <v>3</v>
      </c>
      <c r="P339" s="133">
        <v>36432</v>
      </c>
      <c r="Q339" s="133">
        <v>0</v>
      </c>
      <c r="R339" s="133">
        <v>0</v>
      </c>
      <c r="S339" s="133">
        <v>2813</v>
      </c>
      <c r="T339" s="134">
        <v>39245</v>
      </c>
      <c r="U339" s="135"/>
      <c r="V339" s="136">
        <v>0</v>
      </c>
      <c r="W339" s="136">
        <v>0</v>
      </c>
      <c r="X339" s="133">
        <v>0.09</v>
      </c>
      <c r="Y339" s="133">
        <v>3.2301272004697457E-2</v>
      </c>
      <c r="Z339" s="134">
        <v>0</v>
      </c>
      <c r="AA339" s="137"/>
      <c r="AB339" s="136">
        <v>0</v>
      </c>
      <c r="AC339" s="136">
        <v>0</v>
      </c>
      <c r="AD339" s="133">
        <v>0</v>
      </c>
      <c r="AE339" s="133">
        <v>0</v>
      </c>
      <c r="AF339" s="134">
        <v>0</v>
      </c>
    </row>
    <row r="340" spans="1:32" x14ac:dyDescent="0.2">
      <c r="A340" s="138">
        <v>447</v>
      </c>
      <c r="B340" s="139">
        <v>447101214</v>
      </c>
      <c r="C340" s="140" t="s">
        <v>517</v>
      </c>
      <c r="D340" s="141">
        <v>101</v>
      </c>
      <c r="E340" s="140" t="s">
        <v>133</v>
      </c>
      <c r="F340" s="141">
        <v>214</v>
      </c>
      <c r="G340" s="142" t="s">
        <v>246</v>
      </c>
      <c r="H340" s="130"/>
      <c r="I340" s="131">
        <v>16679</v>
      </c>
      <c r="J340" s="131">
        <v>2548</v>
      </c>
      <c r="K340" s="131">
        <v>0</v>
      </c>
      <c r="L340" s="131">
        <v>937.65</v>
      </c>
      <c r="M340" s="131">
        <v>20164.650000000001</v>
      </c>
      <c r="N340" s="130"/>
      <c r="O340" s="132">
        <v>1</v>
      </c>
      <c r="P340" s="133">
        <v>19227</v>
      </c>
      <c r="Q340" s="133">
        <v>0</v>
      </c>
      <c r="R340" s="133">
        <v>0</v>
      </c>
      <c r="S340" s="133">
        <v>938</v>
      </c>
      <c r="T340" s="134">
        <v>20165</v>
      </c>
      <c r="U340" s="135"/>
      <c r="V340" s="136">
        <v>0</v>
      </c>
      <c r="W340" s="136">
        <v>0</v>
      </c>
      <c r="X340" s="133">
        <v>0.09</v>
      </c>
      <c r="Y340" s="133">
        <v>1.4333374266175612E-3</v>
      </c>
      <c r="Z340" s="134">
        <v>0</v>
      </c>
      <c r="AA340" s="137"/>
      <c r="AB340" s="136">
        <v>0</v>
      </c>
      <c r="AC340" s="136">
        <v>0</v>
      </c>
      <c r="AD340" s="133">
        <v>0</v>
      </c>
      <c r="AE340" s="133">
        <v>0</v>
      </c>
      <c r="AF340" s="134">
        <v>0</v>
      </c>
    </row>
    <row r="341" spans="1:32" x14ac:dyDescent="0.2">
      <c r="A341" s="138">
        <v>447</v>
      </c>
      <c r="B341" s="139">
        <v>447101220</v>
      </c>
      <c r="C341" s="140" t="s">
        <v>517</v>
      </c>
      <c r="D341" s="141">
        <v>101</v>
      </c>
      <c r="E341" s="140" t="s">
        <v>133</v>
      </c>
      <c r="F341" s="141">
        <v>220</v>
      </c>
      <c r="G341" s="142" t="s">
        <v>252</v>
      </c>
      <c r="H341" s="130"/>
      <c r="I341" s="131">
        <v>9595</v>
      </c>
      <c r="J341" s="131">
        <v>4114</v>
      </c>
      <c r="K341" s="131">
        <v>0</v>
      </c>
      <c r="L341" s="131">
        <v>937.65</v>
      </c>
      <c r="M341" s="131">
        <v>14646.65</v>
      </c>
      <c r="N341" s="130"/>
      <c r="O341" s="132">
        <v>4</v>
      </c>
      <c r="P341" s="133">
        <v>54836</v>
      </c>
      <c r="Q341" s="133">
        <v>0</v>
      </c>
      <c r="R341" s="133">
        <v>0</v>
      </c>
      <c r="S341" s="133">
        <v>3751</v>
      </c>
      <c r="T341" s="134">
        <v>58587</v>
      </c>
      <c r="U341" s="135"/>
      <c r="V341" s="136">
        <v>0</v>
      </c>
      <c r="W341" s="136">
        <v>0</v>
      </c>
      <c r="X341" s="133">
        <v>0.09</v>
      </c>
      <c r="Y341" s="133">
        <v>1.8353795236742985E-2</v>
      </c>
      <c r="Z341" s="134">
        <v>0</v>
      </c>
      <c r="AA341" s="137"/>
      <c r="AB341" s="136">
        <v>0</v>
      </c>
      <c r="AC341" s="136">
        <v>0</v>
      </c>
      <c r="AD341" s="133">
        <v>0</v>
      </c>
      <c r="AE341" s="133">
        <v>0</v>
      </c>
      <c r="AF341" s="134">
        <v>0</v>
      </c>
    </row>
    <row r="342" spans="1:32" x14ac:dyDescent="0.2">
      <c r="A342" s="138">
        <v>447</v>
      </c>
      <c r="B342" s="139">
        <v>447101238</v>
      </c>
      <c r="C342" s="140" t="s">
        <v>517</v>
      </c>
      <c r="D342" s="141">
        <v>101</v>
      </c>
      <c r="E342" s="140" t="s">
        <v>133</v>
      </c>
      <c r="F342" s="141">
        <v>238</v>
      </c>
      <c r="G342" s="142" t="s">
        <v>270</v>
      </c>
      <c r="H342" s="130"/>
      <c r="I342" s="131">
        <v>10428</v>
      </c>
      <c r="J342" s="131">
        <v>5997</v>
      </c>
      <c r="K342" s="131">
        <v>0</v>
      </c>
      <c r="L342" s="131">
        <v>937.65</v>
      </c>
      <c r="M342" s="131">
        <v>17362.650000000001</v>
      </c>
      <c r="N342" s="130"/>
      <c r="O342" s="132">
        <v>21</v>
      </c>
      <c r="P342" s="133">
        <v>344925</v>
      </c>
      <c r="Q342" s="133">
        <v>0</v>
      </c>
      <c r="R342" s="133">
        <v>0</v>
      </c>
      <c r="S342" s="133">
        <v>19692</v>
      </c>
      <c r="T342" s="134">
        <v>364617</v>
      </c>
      <c r="U342" s="135"/>
      <c r="V342" s="136">
        <v>0</v>
      </c>
      <c r="W342" s="136">
        <v>0</v>
      </c>
      <c r="X342" s="133">
        <v>0.09</v>
      </c>
      <c r="Y342" s="133">
        <v>6.2131831415431459E-2</v>
      </c>
      <c r="Z342" s="134">
        <v>0</v>
      </c>
      <c r="AA342" s="137"/>
      <c r="AB342" s="136">
        <v>0</v>
      </c>
      <c r="AC342" s="136">
        <v>0</v>
      </c>
      <c r="AD342" s="133">
        <v>0</v>
      </c>
      <c r="AE342" s="133">
        <v>0</v>
      </c>
      <c r="AF342" s="134">
        <v>0</v>
      </c>
    </row>
    <row r="343" spans="1:32" x14ac:dyDescent="0.2">
      <c r="A343" s="138">
        <v>447</v>
      </c>
      <c r="B343" s="139">
        <v>447101307</v>
      </c>
      <c r="C343" s="140" t="s">
        <v>517</v>
      </c>
      <c r="D343" s="141">
        <v>101</v>
      </c>
      <c r="E343" s="140" t="s">
        <v>133</v>
      </c>
      <c r="F343" s="141">
        <v>307</v>
      </c>
      <c r="G343" s="142" t="s">
        <v>339</v>
      </c>
      <c r="H343" s="130"/>
      <c r="I343" s="131">
        <v>10491</v>
      </c>
      <c r="J343" s="131">
        <v>4411</v>
      </c>
      <c r="K343" s="131">
        <v>0</v>
      </c>
      <c r="L343" s="131">
        <v>937.65</v>
      </c>
      <c r="M343" s="131">
        <v>15839.65</v>
      </c>
      <c r="N343" s="130"/>
      <c r="O343" s="132">
        <v>5</v>
      </c>
      <c r="P343" s="133">
        <v>74510</v>
      </c>
      <c r="Q343" s="133">
        <v>0</v>
      </c>
      <c r="R343" s="133">
        <v>0</v>
      </c>
      <c r="S343" s="133">
        <v>4689</v>
      </c>
      <c r="T343" s="134">
        <v>79199</v>
      </c>
      <c r="U343" s="135"/>
      <c r="V343" s="136">
        <v>0</v>
      </c>
      <c r="W343" s="136">
        <v>0</v>
      </c>
      <c r="X343" s="133">
        <v>0.09</v>
      </c>
      <c r="Y343" s="133">
        <v>1.4028111098628806E-2</v>
      </c>
      <c r="Z343" s="134">
        <v>0</v>
      </c>
      <c r="AA343" s="137"/>
      <c r="AB343" s="136">
        <v>0</v>
      </c>
      <c r="AC343" s="136">
        <v>0</v>
      </c>
      <c r="AD343" s="133">
        <v>0</v>
      </c>
      <c r="AE343" s="133">
        <v>0</v>
      </c>
      <c r="AF343" s="134">
        <v>0</v>
      </c>
    </row>
    <row r="344" spans="1:32" x14ac:dyDescent="0.2">
      <c r="A344" s="138">
        <v>447</v>
      </c>
      <c r="B344" s="139">
        <v>447101350</v>
      </c>
      <c r="C344" s="140" t="s">
        <v>517</v>
      </c>
      <c r="D344" s="141">
        <v>101</v>
      </c>
      <c r="E344" s="140" t="s">
        <v>133</v>
      </c>
      <c r="F344" s="141">
        <v>350</v>
      </c>
      <c r="G344" s="142" t="s">
        <v>382</v>
      </c>
      <c r="H344" s="130"/>
      <c r="I344" s="131">
        <v>10287</v>
      </c>
      <c r="J344" s="131">
        <v>6338</v>
      </c>
      <c r="K344" s="131">
        <v>0</v>
      </c>
      <c r="L344" s="131">
        <v>937.65</v>
      </c>
      <c r="M344" s="131">
        <v>17562.650000000001</v>
      </c>
      <c r="N344" s="130"/>
      <c r="O344" s="132">
        <v>41</v>
      </c>
      <c r="P344" s="133">
        <v>681625</v>
      </c>
      <c r="Q344" s="133">
        <v>0</v>
      </c>
      <c r="R344" s="133">
        <v>0</v>
      </c>
      <c r="S344" s="133">
        <v>38445</v>
      </c>
      <c r="T344" s="134">
        <v>720070</v>
      </c>
      <c r="U344" s="135"/>
      <c r="V344" s="136">
        <v>0</v>
      </c>
      <c r="W344" s="136">
        <v>0</v>
      </c>
      <c r="X344" s="133">
        <v>0.09</v>
      </c>
      <c r="Y344" s="133">
        <v>5.4450987591519499E-2</v>
      </c>
      <c r="Z344" s="134">
        <v>0</v>
      </c>
      <c r="AA344" s="137"/>
      <c r="AB344" s="136">
        <v>0</v>
      </c>
      <c r="AC344" s="136">
        <v>0</v>
      </c>
      <c r="AD344" s="133">
        <v>0</v>
      </c>
      <c r="AE344" s="133">
        <v>0</v>
      </c>
      <c r="AF344" s="134">
        <v>0</v>
      </c>
    </row>
    <row r="345" spans="1:32" x14ac:dyDescent="0.2">
      <c r="A345" s="138">
        <v>447</v>
      </c>
      <c r="B345" s="139">
        <v>447101622</v>
      </c>
      <c r="C345" s="140" t="s">
        <v>517</v>
      </c>
      <c r="D345" s="141">
        <v>101</v>
      </c>
      <c r="E345" s="140" t="s">
        <v>133</v>
      </c>
      <c r="F345" s="141">
        <v>622</v>
      </c>
      <c r="G345" s="142" t="s">
        <v>394</v>
      </c>
      <c r="H345" s="130"/>
      <c r="I345" s="131">
        <v>11065</v>
      </c>
      <c r="J345" s="131">
        <v>1638</v>
      </c>
      <c r="K345" s="131">
        <v>0</v>
      </c>
      <c r="L345" s="131">
        <v>937.65</v>
      </c>
      <c r="M345" s="131">
        <v>13640.65</v>
      </c>
      <c r="N345" s="130"/>
      <c r="O345" s="132">
        <v>46</v>
      </c>
      <c r="P345" s="133">
        <v>584338</v>
      </c>
      <c r="Q345" s="133">
        <v>0</v>
      </c>
      <c r="R345" s="133">
        <v>0</v>
      </c>
      <c r="S345" s="133">
        <v>43134</v>
      </c>
      <c r="T345" s="134">
        <v>627472</v>
      </c>
      <c r="U345" s="135"/>
      <c r="V345" s="136">
        <v>0</v>
      </c>
      <c r="W345" s="136">
        <v>0</v>
      </c>
      <c r="X345" s="133">
        <v>0.09</v>
      </c>
      <c r="Y345" s="133">
        <v>2.6747709289846208E-2</v>
      </c>
      <c r="Z345" s="134">
        <v>0</v>
      </c>
      <c r="AA345" s="137"/>
      <c r="AB345" s="136">
        <v>0</v>
      </c>
      <c r="AC345" s="136">
        <v>0</v>
      </c>
      <c r="AD345" s="133">
        <v>0</v>
      </c>
      <c r="AE345" s="133">
        <v>0</v>
      </c>
      <c r="AF345" s="134">
        <v>0</v>
      </c>
    </row>
    <row r="346" spans="1:32" x14ac:dyDescent="0.2">
      <c r="A346" s="138">
        <v>447</v>
      </c>
      <c r="B346" s="139">
        <v>447101690</v>
      </c>
      <c r="C346" s="140" t="s">
        <v>517</v>
      </c>
      <c r="D346" s="141">
        <v>101</v>
      </c>
      <c r="E346" s="140" t="s">
        <v>133</v>
      </c>
      <c r="F346" s="141">
        <v>690</v>
      </c>
      <c r="G346" s="142" t="s">
        <v>414</v>
      </c>
      <c r="H346" s="130"/>
      <c r="I346" s="131">
        <v>9352</v>
      </c>
      <c r="J346" s="131">
        <v>2899</v>
      </c>
      <c r="K346" s="131">
        <v>0</v>
      </c>
      <c r="L346" s="131">
        <v>937.65</v>
      </c>
      <c r="M346" s="131">
        <v>13188.65</v>
      </c>
      <c r="N346" s="130"/>
      <c r="O346" s="132">
        <v>6</v>
      </c>
      <c r="P346" s="133">
        <v>73506</v>
      </c>
      <c r="Q346" s="133">
        <v>0</v>
      </c>
      <c r="R346" s="133">
        <v>0</v>
      </c>
      <c r="S346" s="133">
        <v>5626</v>
      </c>
      <c r="T346" s="134">
        <v>79132</v>
      </c>
      <c r="U346" s="135"/>
      <c r="V346" s="136">
        <v>0</v>
      </c>
      <c r="W346" s="136">
        <v>0</v>
      </c>
      <c r="X346" s="133">
        <v>0.09</v>
      </c>
      <c r="Y346" s="133">
        <v>9.0353449989792837E-3</v>
      </c>
      <c r="Z346" s="134">
        <v>0</v>
      </c>
      <c r="AA346" s="137"/>
      <c r="AB346" s="136">
        <v>0</v>
      </c>
      <c r="AC346" s="136">
        <v>0</v>
      </c>
      <c r="AD346" s="133">
        <v>0</v>
      </c>
      <c r="AE346" s="133">
        <v>0</v>
      </c>
      <c r="AF346" s="134">
        <v>0</v>
      </c>
    </row>
    <row r="347" spans="1:32" x14ac:dyDescent="0.2">
      <c r="A347" s="138">
        <v>447</v>
      </c>
      <c r="B347" s="139">
        <v>447101710</v>
      </c>
      <c r="C347" s="140" t="s">
        <v>517</v>
      </c>
      <c r="D347" s="141">
        <v>101</v>
      </c>
      <c r="E347" s="140" t="s">
        <v>133</v>
      </c>
      <c r="F347" s="141">
        <v>710</v>
      </c>
      <c r="G347" s="142" t="s">
        <v>419</v>
      </c>
      <c r="H347" s="130"/>
      <c r="I347" s="131">
        <v>10531</v>
      </c>
      <c r="J347" s="131">
        <v>4358</v>
      </c>
      <c r="K347" s="131">
        <v>0</v>
      </c>
      <c r="L347" s="131">
        <v>937.65</v>
      </c>
      <c r="M347" s="131">
        <v>15826.65</v>
      </c>
      <c r="N347" s="130"/>
      <c r="O347" s="132">
        <v>7</v>
      </c>
      <c r="P347" s="133">
        <v>104223</v>
      </c>
      <c r="Q347" s="133">
        <v>0</v>
      </c>
      <c r="R347" s="133">
        <v>0</v>
      </c>
      <c r="S347" s="133">
        <v>6565</v>
      </c>
      <c r="T347" s="134">
        <v>110788</v>
      </c>
      <c r="U347" s="135"/>
      <c r="V347" s="136">
        <v>0</v>
      </c>
      <c r="W347" s="136">
        <v>0</v>
      </c>
      <c r="X347" s="133">
        <v>0.09</v>
      </c>
      <c r="Y347" s="133">
        <v>5.5740585063364829E-3</v>
      </c>
      <c r="Z347" s="134">
        <v>0</v>
      </c>
      <c r="AA347" s="137"/>
      <c r="AB347" s="136">
        <v>0</v>
      </c>
      <c r="AC347" s="136">
        <v>0</v>
      </c>
      <c r="AD347" s="133">
        <v>0</v>
      </c>
      <c r="AE347" s="133">
        <v>0</v>
      </c>
      <c r="AF347" s="134">
        <v>0</v>
      </c>
    </row>
    <row r="348" spans="1:32" x14ac:dyDescent="0.2">
      <c r="A348" s="138">
        <v>449</v>
      </c>
      <c r="B348" s="139">
        <v>449035035</v>
      </c>
      <c r="C348" s="140" t="s">
        <v>518</v>
      </c>
      <c r="D348" s="141">
        <v>35</v>
      </c>
      <c r="E348" s="140" t="s">
        <v>67</v>
      </c>
      <c r="F348" s="141">
        <v>35</v>
      </c>
      <c r="G348" s="142" t="s">
        <v>67</v>
      </c>
      <c r="H348" s="130"/>
      <c r="I348" s="131">
        <v>12461</v>
      </c>
      <c r="J348" s="131">
        <v>4249</v>
      </c>
      <c r="K348" s="131">
        <v>0</v>
      </c>
      <c r="L348" s="131">
        <v>937.65</v>
      </c>
      <c r="M348" s="131">
        <v>17647.650000000001</v>
      </c>
      <c r="N348" s="130"/>
      <c r="O348" s="132">
        <v>700</v>
      </c>
      <c r="P348" s="133">
        <v>11697000</v>
      </c>
      <c r="Q348" s="133">
        <v>0</v>
      </c>
      <c r="R348" s="133">
        <v>0</v>
      </c>
      <c r="S348" s="133">
        <v>656356</v>
      </c>
      <c r="T348" s="134">
        <v>12353356</v>
      </c>
      <c r="U348" s="135"/>
      <c r="V348" s="136">
        <v>0</v>
      </c>
      <c r="W348" s="136">
        <v>0</v>
      </c>
      <c r="X348" s="133">
        <v>0.18</v>
      </c>
      <c r="Y348" s="133">
        <v>0.16308478746425836</v>
      </c>
      <c r="Z348" s="134">
        <v>0</v>
      </c>
      <c r="AA348" s="137"/>
      <c r="AB348" s="136">
        <v>0</v>
      </c>
      <c r="AC348" s="136">
        <v>0</v>
      </c>
      <c r="AD348" s="133">
        <v>0</v>
      </c>
      <c r="AE348" s="133">
        <v>0</v>
      </c>
      <c r="AF348" s="134">
        <v>0</v>
      </c>
    </row>
    <row r="349" spans="1:32" x14ac:dyDescent="0.2">
      <c r="A349" s="138">
        <v>450</v>
      </c>
      <c r="B349" s="139">
        <v>450086008</v>
      </c>
      <c r="C349" s="140" t="s">
        <v>519</v>
      </c>
      <c r="D349" s="141">
        <v>86</v>
      </c>
      <c r="E349" s="140" t="s">
        <v>118</v>
      </c>
      <c r="F349" s="141">
        <v>8</v>
      </c>
      <c r="G349" s="142" t="s">
        <v>40</v>
      </c>
      <c r="H349" s="130"/>
      <c r="I349" s="131">
        <v>9249</v>
      </c>
      <c r="J349" s="131">
        <v>9136</v>
      </c>
      <c r="K349" s="131">
        <v>0</v>
      </c>
      <c r="L349" s="131">
        <v>937.65</v>
      </c>
      <c r="M349" s="131">
        <v>19322.650000000001</v>
      </c>
      <c r="N349" s="130"/>
      <c r="O349" s="132">
        <v>7</v>
      </c>
      <c r="P349" s="133">
        <v>128695</v>
      </c>
      <c r="Q349" s="133">
        <v>0</v>
      </c>
      <c r="R349" s="133">
        <v>0</v>
      </c>
      <c r="S349" s="133">
        <v>6564</v>
      </c>
      <c r="T349" s="134">
        <v>135259</v>
      </c>
      <c r="U349" s="135"/>
      <c r="V349" s="136">
        <v>0</v>
      </c>
      <c r="W349" s="136">
        <v>0</v>
      </c>
      <c r="X349" s="133">
        <v>0.09</v>
      </c>
      <c r="Y349" s="133">
        <v>5.6604750858834471E-2</v>
      </c>
      <c r="Z349" s="134">
        <v>0</v>
      </c>
      <c r="AA349" s="137"/>
      <c r="AB349" s="136">
        <v>0</v>
      </c>
      <c r="AC349" s="136">
        <v>0</v>
      </c>
      <c r="AD349" s="133">
        <v>0</v>
      </c>
      <c r="AE349" s="133">
        <v>0</v>
      </c>
      <c r="AF349" s="134">
        <v>0</v>
      </c>
    </row>
    <row r="350" spans="1:32" x14ac:dyDescent="0.2">
      <c r="A350" s="138">
        <v>450</v>
      </c>
      <c r="B350" s="139">
        <v>450086086</v>
      </c>
      <c r="C350" s="140" t="s">
        <v>519</v>
      </c>
      <c r="D350" s="141">
        <v>86</v>
      </c>
      <c r="E350" s="140" t="s">
        <v>118</v>
      </c>
      <c r="F350" s="141">
        <v>86</v>
      </c>
      <c r="G350" s="142" t="s">
        <v>118</v>
      </c>
      <c r="H350" s="130"/>
      <c r="I350" s="131">
        <v>10279</v>
      </c>
      <c r="J350" s="131">
        <v>1707</v>
      </c>
      <c r="K350" s="131">
        <v>0</v>
      </c>
      <c r="L350" s="131">
        <v>937.65</v>
      </c>
      <c r="M350" s="131">
        <v>12923.65</v>
      </c>
      <c r="N350" s="130"/>
      <c r="O350" s="132">
        <v>71</v>
      </c>
      <c r="P350" s="133">
        <v>851006</v>
      </c>
      <c r="Q350" s="133">
        <v>0</v>
      </c>
      <c r="R350" s="133">
        <v>0</v>
      </c>
      <c r="S350" s="133">
        <v>66574</v>
      </c>
      <c r="T350" s="134">
        <v>917580</v>
      </c>
      <c r="U350" s="135"/>
      <c r="V350" s="136">
        <v>0</v>
      </c>
      <c r="W350" s="136">
        <v>0</v>
      </c>
      <c r="X350" s="133">
        <v>0.18</v>
      </c>
      <c r="Y350" s="133">
        <v>6.0819279482018249E-2</v>
      </c>
      <c r="Z350" s="134">
        <v>0</v>
      </c>
      <c r="AA350" s="137"/>
      <c r="AB350" s="136">
        <v>0</v>
      </c>
      <c r="AC350" s="136">
        <v>0</v>
      </c>
      <c r="AD350" s="133">
        <v>0</v>
      </c>
      <c r="AE350" s="133">
        <v>0</v>
      </c>
      <c r="AF350" s="134">
        <v>0</v>
      </c>
    </row>
    <row r="351" spans="1:32" x14ac:dyDescent="0.2">
      <c r="A351" s="138">
        <v>450</v>
      </c>
      <c r="B351" s="139">
        <v>450086117</v>
      </c>
      <c r="C351" s="140" t="s">
        <v>519</v>
      </c>
      <c r="D351" s="141">
        <v>86</v>
      </c>
      <c r="E351" s="140" t="s">
        <v>118</v>
      </c>
      <c r="F351" s="141">
        <v>117</v>
      </c>
      <c r="G351" s="142" t="s">
        <v>149</v>
      </c>
      <c r="H351" s="130"/>
      <c r="I351" s="131">
        <v>9108</v>
      </c>
      <c r="J351" s="131">
        <v>3732</v>
      </c>
      <c r="K351" s="131">
        <v>0</v>
      </c>
      <c r="L351" s="131">
        <v>937.65</v>
      </c>
      <c r="M351" s="131">
        <v>13777.65</v>
      </c>
      <c r="N351" s="130"/>
      <c r="O351" s="132">
        <v>2</v>
      </c>
      <c r="P351" s="133">
        <v>25680</v>
      </c>
      <c r="Q351" s="133">
        <v>0</v>
      </c>
      <c r="R351" s="133">
        <v>0</v>
      </c>
      <c r="S351" s="133">
        <v>1876</v>
      </c>
      <c r="T351" s="134">
        <v>27556</v>
      </c>
      <c r="U351" s="135"/>
      <c r="V351" s="136">
        <v>0</v>
      </c>
      <c r="W351" s="136">
        <v>0</v>
      </c>
      <c r="X351" s="133">
        <v>0.09</v>
      </c>
      <c r="Y351" s="133">
        <v>6.5112498723417594E-2</v>
      </c>
      <c r="Z351" s="134">
        <v>0</v>
      </c>
      <c r="AA351" s="137"/>
      <c r="AB351" s="136">
        <v>0</v>
      </c>
      <c r="AC351" s="136">
        <v>0</v>
      </c>
      <c r="AD351" s="133">
        <v>0</v>
      </c>
      <c r="AE351" s="133">
        <v>0</v>
      </c>
      <c r="AF351" s="134">
        <v>0</v>
      </c>
    </row>
    <row r="352" spans="1:32" x14ac:dyDescent="0.2">
      <c r="A352" s="138">
        <v>450</v>
      </c>
      <c r="B352" s="139">
        <v>450086127</v>
      </c>
      <c r="C352" s="140" t="s">
        <v>519</v>
      </c>
      <c r="D352" s="141">
        <v>86</v>
      </c>
      <c r="E352" s="140" t="s">
        <v>118</v>
      </c>
      <c r="F352" s="141">
        <v>127</v>
      </c>
      <c r="G352" s="142" t="s">
        <v>159</v>
      </c>
      <c r="H352" s="130"/>
      <c r="I352" s="131">
        <v>9124</v>
      </c>
      <c r="J352" s="131">
        <v>4279</v>
      </c>
      <c r="K352" s="131">
        <v>0</v>
      </c>
      <c r="L352" s="131">
        <v>937.65</v>
      </c>
      <c r="M352" s="131">
        <v>14340.65</v>
      </c>
      <c r="N352" s="130"/>
      <c r="O352" s="132">
        <v>6</v>
      </c>
      <c r="P352" s="133">
        <v>80418</v>
      </c>
      <c r="Q352" s="133">
        <v>0</v>
      </c>
      <c r="R352" s="133">
        <v>0</v>
      </c>
      <c r="S352" s="133">
        <v>5627</v>
      </c>
      <c r="T352" s="134">
        <v>86045</v>
      </c>
      <c r="U352" s="135"/>
      <c r="V352" s="136">
        <v>0</v>
      </c>
      <c r="W352" s="136">
        <v>0</v>
      </c>
      <c r="X352" s="133">
        <v>0.09</v>
      </c>
      <c r="Y352" s="133">
        <v>2.7390787237453168E-2</v>
      </c>
      <c r="Z352" s="134">
        <v>0</v>
      </c>
      <c r="AA352" s="137"/>
      <c r="AB352" s="136">
        <v>0</v>
      </c>
      <c r="AC352" s="136">
        <v>0</v>
      </c>
      <c r="AD352" s="133">
        <v>0</v>
      </c>
      <c r="AE352" s="133">
        <v>0</v>
      </c>
      <c r="AF352" s="134">
        <v>0</v>
      </c>
    </row>
    <row r="353" spans="1:32" x14ac:dyDescent="0.2">
      <c r="A353" s="138">
        <v>450</v>
      </c>
      <c r="B353" s="139">
        <v>450086137</v>
      </c>
      <c r="C353" s="140" t="s">
        <v>519</v>
      </c>
      <c r="D353" s="141">
        <v>86</v>
      </c>
      <c r="E353" s="140" t="s">
        <v>118</v>
      </c>
      <c r="F353" s="141">
        <v>137</v>
      </c>
      <c r="G353" s="142" t="s">
        <v>169</v>
      </c>
      <c r="H353" s="130"/>
      <c r="I353" s="131">
        <v>14182.952439830107</v>
      </c>
      <c r="J353" s="131">
        <v>0</v>
      </c>
      <c r="K353" s="131">
        <v>0</v>
      </c>
      <c r="L353" s="131">
        <v>937.65</v>
      </c>
      <c r="M353" s="131">
        <v>15120.602439830107</v>
      </c>
      <c r="N353" s="130"/>
      <c r="O353" s="132">
        <v>2</v>
      </c>
      <c r="P353" s="133">
        <v>28366</v>
      </c>
      <c r="Q353" s="133">
        <v>0</v>
      </c>
      <c r="R353" s="133">
        <v>0</v>
      </c>
      <c r="S353" s="133">
        <v>1876</v>
      </c>
      <c r="T353" s="134">
        <v>30242</v>
      </c>
      <c r="U353" s="135"/>
      <c r="V353" s="136">
        <v>0</v>
      </c>
      <c r="W353" s="136">
        <v>0</v>
      </c>
      <c r="X353" s="133">
        <v>0.18</v>
      </c>
      <c r="Y353" s="133">
        <v>0.11366415305663825</v>
      </c>
      <c r="Z353" s="134">
        <v>0</v>
      </c>
      <c r="AA353" s="137"/>
      <c r="AB353" s="136">
        <v>0</v>
      </c>
      <c r="AC353" s="136">
        <v>0</v>
      </c>
      <c r="AD353" s="133">
        <v>0</v>
      </c>
      <c r="AE353" s="133">
        <v>0</v>
      </c>
      <c r="AF353" s="134">
        <v>0</v>
      </c>
    </row>
    <row r="354" spans="1:32" x14ac:dyDescent="0.2">
      <c r="A354" s="138">
        <v>450</v>
      </c>
      <c r="B354" s="139">
        <v>450086210</v>
      </c>
      <c r="C354" s="140" t="s">
        <v>519</v>
      </c>
      <c r="D354" s="141">
        <v>86</v>
      </c>
      <c r="E354" s="140" t="s">
        <v>118</v>
      </c>
      <c r="F354" s="141">
        <v>210</v>
      </c>
      <c r="G354" s="142" t="s">
        <v>242</v>
      </c>
      <c r="H354" s="130"/>
      <c r="I354" s="131">
        <v>9841</v>
      </c>
      <c r="J354" s="131">
        <v>3132</v>
      </c>
      <c r="K354" s="131">
        <v>0</v>
      </c>
      <c r="L354" s="131">
        <v>937.65</v>
      </c>
      <c r="M354" s="131">
        <v>13910.65</v>
      </c>
      <c r="N354" s="130"/>
      <c r="O354" s="132">
        <v>94</v>
      </c>
      <c r="P354" s="133">
        <v>1219462</v>
      </c>
      <c r="Q354" s="133">
        <v>0</v>
      </c>
      <c r="R354" s="133">
        <v>0</v>
      </c>
      <c r="S354" s="133">
        <v>88141</v>
      </c>
      <c r="T354" s="134">
        <v>1307603</v>
      </c>
      <c r="U354" s="135"/>
      <c r="V354" s="136">
        <v>0</v>
      </c>
      <c r="W354" s="136">
        <v>0</v>
      </c>
      <c r="X354" s="133">
        <v>0.09</v>
      </c>
      <c r="Y354" s="133">
        <v>5.9177017377943397E-2</v>
      </c>
      <c r="Z354" s="134">
        <v>0</v>
      </c>
      <c r="AA354" s="137"/>
      <c r="AB354" s="136">
        <v>0</v>
      </c>
      <c r="AC354" s="136">
        <v>0</v>
      </c>
      <c r="AD354" s="133">
        <v>0</v>
      </c>
      <c r="AE354" s="133">
        <v>0</v>
      </c>
      <c r="AF354" s="134">
        <v>0</v>
      </c>
    </row>
    <row r="355" spans="1:32" x14ac:dyDescent="0.2">
      <c r="A355" s="138">
        <v>450</v>
      </c>
      <c r="B355" s="139">
        <v>450086275</v>
      </c>
      <c r="C355" s="140" t="s">
        <v>519</v>
      </c>
      <c r="D355" s="141">
        <v>86</v>
      </c>
      <c r="E355" s="140" t="s">
        <v>118</v>
      </c>
      <c r="F355" s="141">
        <v>275</v>
      </c>
      <c r="G355" s="142" t="s">
        <v>307</v>
      </c>
      <c r="H355" s="130"/>
      <c r="I355" s="131">
        <v>9931</v>
      </c>
      <c r="J355" s="131">
        <v>3307</v>
      </c>
      <c r="K355" s="131">
        <v>0</v>
      </c>
      <c r="L355" s="131">
        <v>937.65</v>
      </c>
      <c r="M355" s="131">
        <v>14175.65</v>
      </c>
      <c r="N355" s="130"/>
      <c r="O355" s="132">
        <v>5</v>
      </c>
      <c r="P355" s="133">
        <v>66190</v>
      </c>
      <c r="Q355" s="133">
        <v>0</v>
      </c>
      <c r="R355" s="133">
        <v>0</v>
      </c>
      <c r="S355" s="133">
        <v>4689</v>
      </c>
      <c r="T355" s="134">
        <v>70879</v>
      </c>
      <c r="U355" s="135"/>
      <c r="V355" s="136">
        <v>0</v>
      </c>
      <c r="W355" s="136">
        <v>0</v>
      </c>
      <c r="X355" s="133">
        <v>0.09</v>
      </c>
      <c r="Y355" s="133">
        <v>1.6337283147754771E-2</v>
      </c>
      <c r="Z355" s="134">
        <v>0</v>
      </c>
      <c r="AA355" s="137"/>
      <c r="AB355" s="136">
        <v>0</v>
      </c>
      <c r="AC355" s="136">
        <v>0</v>
      </c>
      <c r="AD355" s="133">
        <v>0</v>
      </c>
      <c r="AE355" s="133">
        <v>0</v>
      </c>
      <c r="AF355" s="134">
        <v>0</v>
      </c>
    </row>
    <row r="356" spans="1:32" x14ac:dyDescent="0.2">
      <c r="A356" s="138">
        <v>450</v>
      </c>
      <c r="B356" s="139">
        <v>450086278</v>
      </c>
      <c r="C356" s="140" t="s">
        <v>519</v>
      </c>
      <c r="D356" s="141">
        <v>86</v>
      </c>
      <c r="E356" s="140" t="s">
        <v>118</v>
      </c>
      <c r="F356" s="141">
        <v>278</v>
      </c>
      <c r="G356" s="142" t="s">
        <v>310</v>
      </c>
      <c r="H356" s="130"/>
      <c r="I356" s="131">
        <v>10101</v>
      </c>
      <c r="J356" s="131">
        <v>1915</v>
      </c>
      <c r="K356" s="131">
        <v>0</v>
      </c>
      <c r="L356" s="131">
        <v>937.65</v>
      </c>
      <c r="M356" s="131">
        <v>12953.65</v>
      </c>
      <c r="N356" s="130"/>
      <c r="O356" s="132">
        <v>9</v>
      </c>
      <c r="P356" s="133">
        <v>108144</v>
      </c>
      <c r="Q356" s="133">
        <v>0</v>
      </c>
      <c r="R356" s="133">
        <v>0</v>
      </c>
      <c r="S356" s="133">
        <v>8440</v>
      </c>
      <c r="T356" s="134">
        <v>116584</v>
      </c>
      <c r="U356" s="135"/>
      <c r="V356" s="136">
        <v>0</v>
      </c>
      <c r="W356" s="136">
        <v>0</v>
      </c>
      <c r="X356" s="133">
        <v>0.09</v>
      </c>
      <c r="Y356" s="133">
        <v>5.86024113068929E-2</v>
      </c>
      <c r="Z356" s="134">
        <v>0</v>
      </c>
      <c r="AA356" s="137"/>
      <c r="AB356" s="136">
        <v>0</v>
      </c>
      <c r="AC356" s="136">
        <v>0</v>
      </c>
      <c r="AD356" s="133">
        <v>0</v>
      </c>
      <c r="AE356" s="133">
        <v>0</v>
      </c>
      <c r="AF356" s="134">
        <v>0</v>
      </c>
    </row>
    <row r="357" spans="1:32" x14ac:dyDescent="0.2">
      <c r="A357" s="138">
        <v>450</v>
      </c>
      <c r="B357" s="139">
        <v>450086327</v>
      </c>
      <c r="C357" s="140" t="s">
        <v>519</v>
      </c>
      <c r="D357" s="141">
        <v>86</v>
      </c>
      <c r="E357" s="140" t="s">
        <v>118</v>
      </c>
      <c r="F357" s="141">
        <v>327</v>
      </c>
      <c r="G357" s="142" t="s">
        <v>359</v>
      </c>
      <c r="H357" s="130"/>
      <c r="I357" s="131">
        <v>9305</v>
      </c>
      <c r="J357" s="131">
        <v>8140</v>
      </c>
      <c r="K357" s="131">
        <v>0</v>
      </c>
      <c r="L357" s="131">
        <v>937.65</v>
      </c>
      <c r="M357" s="131">
        <v>18382.650000000001</v>
      </c>
      <c r="N357" s="130"/>
      <c r="O357" s="132">
        <v>2</v>
      </c>
      <c r="P357" s="133">
        <v>34890</v>
      </c>
      <c r="Q357" s="133">
        <v>0</v>
      </c>
      <c r="R357" s="133">
        <v>0</v>
      </c>
      <c r="S357" s="133">
        <v>1876</v>
      </c>
      <c r="T357" s="134">
        <v>36766</v>
      </c>
      <c r="U357" s="135"/>
      <c r="V357" s="136">
        <v>0</v>
      </c>
      <c r="W357" s="136">
        <v>0</v>
      </c>
      <c r="X357" s="133">
        <v>0.09</v>
      </c>
      <c r="Y357" s="133">
        <v>2.6065888064634165E-2</v>
      </c>
      <c r="Z357" s="134">
        <v>0</v>
      </c>
      <c r="AA357" s="137"/>
      <c r="AB357" s="136">
        <v>0</v>
      </c>
      <c r="AC357" s="136">
        <v>0</v>
      </c>
      <c r="AD357" s="133">
        <v>0</v>
      </c>
      <c r="AE357" s="133">
        <v>0</v>
      </c>
      <c r="AF357" s="134">
        <v>0</v>
      </c>
    </row>
    <row r="358" spans="1:32" x14ac:dyDescent="0.2">
      <c r="A358" s="138">
        <v>450</v>
      </c>
      <c r="B358" s="139">
        <v>450086337</v>
      </c>
      <c r="C358" s="140" t="s">
        <v>519</v>
      </c>
      <c r="D358" s="141">
        <v>86</v>
      </c>
      <c r="E358" s="140" t="s">
        <v>118</v>
      </c>
      <c r="F358" s="141">
        <v>337</v>
      </c>
      <c r="G358" s="142" t="s">
        <v>369</v>
      </c>
      <c r="H358" s="130"/>
      <c r="I358" s="131">
        <v>13304</v>
      </c>
      <c r="J358" s="131">
        <v>14855</v>
      </c>
      <c r="K358" s="131">
        <v>0</v>
      </c>
      <c r="L358" s="131">
        <v>937.65</v>
      </c>
      <c r="M358" s="131">
        <v>29096.65</v>
      </c>
      <c r="N358" s="130"/>
      <c r="O358" s="132">
        <v>3</v>
      </c>
      <c r="P358" s="133">
        <v>84477</v>
      </c>
      <c r="Q358" s="133">
        <v>0</v>
      </c>
      <c r="R358" s="133">
        <v>0</v>
      </c>
      <c r="S358" s="133">
        <v>2814</v>
      </c>
      <c r="T358" s="134">
        <v>87291</v>
      </c>
      <c r="U358" s="135"/>
      <c r="V358" s="136">
        <v>0</v>
      </c>
      <c r="W358" s="136">
        <v>0</v>
      </c>
      <c r="X358" s="133">
        <v>0.09</v>
      </c>
      <c r="Y358" s="133">
        <v>4.0416755714159709E-2</v>
      </c>
      <c r="Z358" s="134">
        <v>0</v>
      </c>
      <c r="AA358" s="137"/>
      <c r="AB358" s="136">
        <v>0</v>
      </c>
      <c r="AC358" s="136">
        <v>0</v>
      </c>
      <c r="AD358" s="133">
        <v>0</v>
      </c>
      <c r="AE358" s="133">
        <v>0</v>
      </c>
      <c r="AF358" s="134">
        <v>0</v>
      </c>
    </row>
    <row r="359" spans="1:32" x14ac:dyDescent="0.2">
      <c r="A359" s="138">
        <v>450</v>
      </c>
      <c r="B359" s="139">
        <v>450086340</v>
      </c>
      <c r="C359" s="140" t="s">
        <v>519</v>
      </c>
      <c r="D359" s="141">
        <v>86</v>
      </c>
      <c r="E359" s="140" t="s">
        <v>118</v>
      </c>
      <c r="F359" s="141">
        <v>340</v>
      </c>
      <c r="G359" s="142" t="s">
        <v>372</v>
      </c>
      <c r="H359" s="130"/>
      <c r="I359" s="131">
        <v>9179</v>
      </c>
      <c r="J359" s="131">
        <v>7287</v>
      </c>
      <c r="K359" s="131">
        <v>0</v>
      </c>
      <c r="L359" s="131">
        <v>937.65</v>
      </c>
      <c r="M359" s="131">
        <v>17403.650000000001</v>
      </c>
      <c r="N359" s="130"/>
      <c r="O359" s="132">
        <v>8</v>
      </c>
      <c r="P359" s="133">
        <v>131728</v>
      </c>
      <c r="Q359" s="133">
        <v>0</v>
      </c>
      <c r="R359" s="133">
        <v>0</v>
      </c>
      <c r="S359" s="133">
        <v>7501</v>
      </c>
      <c r="T359" s="134">
        <v>139229</v>
      </c>
      <c r="U359" s="135"/>
      <c r="V359" s="136">
        <v>0</v>
      </c>
      <c r="W359" s="136">
        <v>0</v>
      </c>
      <c r="X359" s="133">
        <v>0.09</v>
      </c>
      <c r="Y359" s="133">
        <v>5.4627741942493688E-2</v>
      </c>
      <c r="Z359" s="134">
        <v>0</v>
      </c>
      <c r="AA359" s="137"/>
      <c r="AB359" s="136">
        <v>0</v>
      </c>
      <c r="AC359" s="136">
        <v>0</v>
      </c>
      <c r="AD359" s="133">
        <v>0</v>
      </c>
      <c r="AE359" s="133">
        <v>0</v>
      </c>
      <c r="AF359" s="134">
        <v>0</v>
      </c>
    </row>
    <row r="360" spans="1:32" x14ac:dyDescent="0.2">
      <c r="A360" s="138">
        <v>450</v>
      </c>
      <c r="B360" s="139">
        <v>450086605</v>
      </c>
      <c r="C360" s="140" t="s">
        <v>519</v>
      </c>
      <c r="D360" s="141">
        <v>86</v>
      </c>
      <c r="E360" s="140" t="s">
        <v>118</v>
      </c>
      <c r="F360" s="141">
        <v>605</v>
      </c>
      <c r="G360" s="142" t="s">
        <v>388</v>
      </c>
      <c r="H360" s="130"/>
      <c r="I360" s="131">
        <v>8960</v>
      </c>
      <c r="J360" s="131">
        <v>6412</v>
      </c>
      <c r="K360" s="131">
        <v>0</v>
      </c>
      <c r="L360" s="131">
        <v>937.65</v>
      </c>
      <c r="M360" s="131">
        <v>16309.65</v>
      </c>
      <c r="N360" s="130"/>
      <c r="O360" s="132">
        <v>1</v>
      </c>
      <c r="P360" s="133">
        <v>15372</v>
      </c>
      <c r="Q360" s="133">
        <v>0</v>
      </c>
      <c r="R360" s="133">
        <v>0</v>
      </c>
      <c r="S360" s="133">
        <v>938</v>
      </c>
      <c r="T360" s="134">
        <v>16310</v>
      </c>
      <c r="U360" s="135"/>
      <c r="V360" s="136">
        <v>0</v>
      </c>
      <c r="W360" s="136">
        <v>0</v>
      </c>
      <c r="X360" s="133">
        <v>0.09</v>
      </c>
      <c r="Y360" s="133">
        <v>6.7791553170369515E-2</v>
      </c>
      <c r="Z360" s="134">
        <v>0</v>
      </c>
      <c r="AA360" s="137"/>
      <c r="AB360" s="136">
        <v>0</v>
      </c>
      <c r="AC360" s="136">
        <v>0</v>
      </c>
      <c r="AD360" s="133">
        <v>0</v>
      </c>
      <c r="AE360" s="133">
        <v>0</v>
      </c>
      <c r="AF360" s="134">
        <v>0</v>
      </c>
    </row>
    <row r="361" spans="1:32" x14ac:dyDescent="0.2">
      <c r="A361" s="138">
        <v>450</v>
      </c>
      <c r="B361" s="139">
        <v>450086683</v>
      </c>
      <c r="C361" s="140" t="s">
        <v>519</v>
      </c>
      <c r="D361" s="141">
        <v>86</v>
      </c>
      <c r="E361" s="140" t="s">
        <v>118</v>
      </c>
      <c r="F361" s="141">
        <v>683</v>
      </c>
      <c r="G361" s="142" t="s">
        <v>412</v>
      </c>
      <c r="H361" s="130"/>
      <c r="I361" s="131">
        <v>8960</v>
      </c>
      <c r="J361" s="131">
        <v>6395</v>
      </c>
      <c r="K361" s="131">
        <v>0</v>
      </c>
      <c r="L361" s="131">
        <v>937.65</v>
      </c>
      <c r="M361" s="131">
        <v>16292.65</v>
      </c>
      <c r="N361" s="130"/>
      <c r="O361" s="132">
        <v>8</v>
      </c>
      <c r="P361" s="133">
        <v>122840</v>
      </c>
      <c r="Q361" s="133">
        <v>0</v>
      </c>
      <c r="R361" s="133">
        <v>0</v>
      </c>
      <c r="S361" s="133">
        <v>7501</v>
      </c>
      <c r="T361" s="134">
        <v>130341</v>
      </c>
      <c r="U361" s="135"/>
      <c r="V361" s="136">
        <v>0</v>
      </c>
      <c r="W361" s="136">
        <v>0</v>
      </c>
      <c r="X361" s="133">
        <v>0.09</v>
      </c>
      <c r="Y361" s="133">
        <v>3.2501040054185061E-2</v>
      </c>
      <c r="Z361" s="134">
        <v>0</v>
      </c>
      <c r="AA361" s="137"/>
      <c r="AB361" s="136">
        <v>0</v>
      </c>
      <c r="AC361" s="136">
        <v>0</v>
      </c>
      <c r="AD361" s="133">
        <v>0</v>
      </c>
      <c r="AE361" s="133">
        <v>0</v>
      </c>
      <c r="AF361" s="134">
        <v>0</v>
      </c>
    </row>
    <row r="362" spans="1:32" x14ac:dyDescent="0.2">
      <c r="A362" s="138">
        <v>453</v>
      </c>
      <c r="B362" s="139">
        <v>453137005</v>
      </c>
      <c r="C362" s="140" t="s">
        <v>520</v>
      </c>
      <c r="D362" s="141">
        <v>137</v>
      </c>
      <c r="E362" s="140" t="s">
        <v>169</v>
      </c>
      <c r="F362" s="141">
        <v>5</v>
      </c>
      <c r="G362" s="142" t="s">
        <v>37</v>
      </c>
      <c r="H362" s="130"/>
      <c r="I362" s="131">
        <v>12796</v>
      </c>
      <c r="J362" s="131">
        <v>5582</v>
      </c>
      <c r="K362" s="131">
        <v>0</v>
      </c>
      <c r="L362" s="131">
        <v>937.65</v>
      </c>
      <c r="M362" s="131">
        <v>19315.650000000001</v>
      </c>
      <c r="N362" s="130"/>
      <c r="O362" s="132">
        <v>5</v>
      </c>
      <c r="P362" s="133">
        <v>91890</v>
      </c>
      <c r="Q362" s="133">
        <v>0</v>
      </c>
      <c r="R362" s="133">
        <v>0</v>
      </c>
      <c r="S362" s="133">
        <v>4690</v>
      </c>
      <c r="T362" s="134">
        <v>96580</v>
      </c>
      <c r="U362" s="135"/>
      <c r="V362" s="136">
        <v>0</v>
      </c>
      <c r="W362" s="136">
        <v>0</v>
      </c>
      <c r="X362" s="133">
        <v>0.09</v>
      </c>
      <c r="Y362" s="133">
        <v>1.5314382846241979E-2</v>
      </c>
      <c r="Z362" s="134">
        <v>0</v>
      </c>
      <c r="AA362" s="137"/>
      <c r="AB362" s="136">
        <v>0</v>
      </c>
      <c r="AC362" s="136">
        <v>0</v>
      </c>
      <c r="AD362" s="133">
        <v>0</v>
      </c>
      <c r="AE362" s="133">
        <v>0</v>
      </c>
      <c r="AF362" s="134">
        <v>0</v>
      </c>
    </row>
    <row r="363" spans="1:32" x14ac:dyDescent="0.2">
      <c r="A363" s="138">
        <v>453</v>
      </c>
      <c r="B363" s="139">
        <v>453137008</v>
      </c>
      <c r="C363" s="140" t="s">
        <v>520</v>
      </c>
      <c r="D363" s="141">
        <v>137</v>
      </c>
      <c r="E363" s="140" t="s">
        <v>169</v>
      </c>
      <c r="F363" s="141">
        <v>8</v>
      </c>
      <c r="G363" s="142" t="s">
        <v>40</v>
      </c>
      <c r="H363" s="130"/>
      <c r="I363" s="131">
        <v>11405.774448495898</v>
      </c>
      <c r="J363" s="131">
        <v>11266</v>
      </c>
      <c r="K363" s="131">
        <v>0</v>
      </c>
      <c r="L363" s="131">
        <v>937.65</v>
      </c>
      <c r="M363" s="131">
        <v>23609.424448495898</v>
      </c>
      <c r="N363" s="130"/>
      <c r="O363" s="132">
        <v>1</v>
      </c>
      <c r="P363" s="133">
        <v>22672</v>
      </c>
      <c r="Q363" s="133">
        <v>0</v>
      </c>
      <c r="R363" s="133">
        <v>0</v>
      </c>
      <c r="S363" s="133">
        <v>938</v>
      </c>
      <c r="T363" s="134">
        <v>23610</v>
      </c>
      <c r="U363" s="135"/>
      <c r="V363" s="136">
        <v>0</v>
      </c>
      <c r="W363" s="136">
        <v>0</v>
      </c>
      <c r="X363" s="133">
        <v>0.09</v>
      </c>
      <c r="Y363" s="133">
        <v>5.6604750858834471E-2</v>
      </c>
      <c r="Z363" s="134">
        <v>0</v>
      </c>
      <c r="AA363" s="137"/>
      <c r="AB363" s="136">
        <v>0</v>
      </c>
      <c r="AC363" s="136">
        <v>0</v>
      </c>
      <c r="AD363" s="133">
        <v>0</v>
      </c>
      <c r="AE363" s="133">
        <v>0</v>
      </c>
      <c r="AF363" s="134">
        <v>0</v>
      </c>
    </row>
    <row r="364" spans="1:32" x14ac:dyDescent="0.2">
      <c r="A364" s="138">
        <v>453</v>
      </c>
      <c r="B364" s="139">
        <v>453137061</v>
      </c>
      <c r="C364" s="140" t="s">
        <v>520</v>
      </c>
      <c r="D364" s="141">
        <v>137</v>
      </c>
      <c r="E364" s="140" t="s">
        <v>169</v>
      </c>
      <c r="F364" s="141">
        <v>61</v>
      </c>
      <c r="G364" s="142" t="s">
        <v>93</v>
      </c>
      <c r="H364" s="130"/>
      <c r="I364" s="131">
        <v>12696</v>
      </c>
      <c r="J364" s="131">
        <v>582</v>
      </c>
      <c r="K364" s="131">
        <v>0</v>
      </c>
      <c r="L364" s="131">
        <v>937.65</v>
      </c>
      <c r="M364" s="131">
        <v>14215.65</v>
      </c>
      <c r="N364" s="130"/>
      <c r="O364" s="132">
        <v>56</v>
      </c>
      <c r="P364" s="133">
        <v>743568</v>
      </c>
      <c r="Q364" s="133">
        <v>0</v>
      </c>
      <c r="R364" s="133">
        <v>0</v>
      </c>
      <c r="S364" s="133">
        <v>52510</v>
      </c>
      <c r="T364" s="134">
        <v>796078</v>
      </c>
      <c r="U364" s="135"/>
      <c r="V364" s="136">
        <v>0</v>
      </c>
      <c r="W364" s="136">
        <v>0</v>
      </c>
      <c r="X364" s="133">
        <v>0.09</v>
      </c>
      <c r="Y364" s="133">
        <v>3.8349993156223408E-2</v>
      </c>
      <c r="Z364" s="134">
        <v>0</v>
      </c>
      <c r="AA364" s="137"/>
      <c r="AB364" s="136">
        <v>0</v>
      </c>
      <c r="AC364" s="136">
        <v>0</v>
      </c>
      <c r="AD364" s="133">
        <v>0</v>
      </c>
      <c r="AE364" s="133">
        <v>0</v>
      </c>
      <c r="AF364" s="134">
        <v>0</v>
      </c>
    </row>
    <row r="365" spans="1:32" x14ac:dyDescent="0.2">
      <c r="A365" s="138">
        <v>453</v>
      </c>
      <c r="B365" s="139">
        <v>453137086</v>
      </c>
      <c r="C365" s="140" t="s">
        <v>520</v>
      </c>
      <c r="D365" s="141">
        <v>137</v>
      </c>
      <c r="E365" s="140" t="s">
        <v>169</v>
      </c>
      <c r="F365" s="141">
        <v>86</v>
      </c>
      <c r="G365" s="142" t="s">
        <v>118</v>
      </c>
      <c r="H365" s="130"/>
      <c r="I365" s="131">
        <v>13451</v>
      </c>
      <c r="J365" s="131">
        <v>2234</v>
      </c>
      <c r="K365" s="131">
        <v>0</v>
      </c>
      <c r="L365" s="131">
        <v>937.65</v>
      </c>
      <c r="M365" s="131">
        <v>16622.650000000001</v>
      </c>
      <c r="N365" s="130"/>
      <c r="O365" s="132">
        <v>3</v>
      </c>
      <c r="P365" s="133">
        <v>47055</v>
      </c>
      <c r="Q365" s="133">
        <v>0</v>
      </c>
      <c r="R365" s="133">
        <v>0</v>
      </c>
      <c r="S365" s="133">
        <v>2814</v>
      </c>
      <c r="T365" s="134">
        <v>49869</v>
      </c>
      <c r="U365" s="135"/>
      <c r="V365" s="136">
        <v>0</v>
      </c>
      <c r="W365" s="136">
        <v>0</v>
      </c>
      <c r="X365" s="133">
        <v>0.18</v>
      </c>
      <c r="Y365" s="133">
        <v>6.0819279482018249E-2</v>
      </c>
      <c r="Z365" s="134">
        <v>0</v>
      </c>
      <c r="AA365" s="137"/>
      <c r="AB365" s="136">
        <v>0</v>
      </c>
      <c r="AC365" s="136">
        <v>0</v>
      </c>
      <c r="AD365" s="133">
        <v>0</v>
      </c>
      <c r="AE365" s="133">
        <v>0</v>
      </c>
      <c r="AF365" s="134">
        <v>0</v>
      </c>
    </row>
    <row r="366" spans="1:32" x14ac:dyDescent="0.2">
      <c r="A366" s="138">
        <v>453</v>
      </c>
      <c r="B366" s="139">
        <v>453137114</v>
      </c>
      <c r="C366" s="140" t="s">
        <v>520</v>
      </c>
      <c r="D366" s="141">
        <v>137</v>
      </c>
      <c r="E366" s="140" t="s">
        <v>169</v>
      </c>
      <c r="F366" s="141">
        <v>114</v>
      </c>
      <c r="G366" s="142" t="s">
        <v>146</v>
      </c>
      <c r="H366" s="130"/>
      <c r="I366" s="131">
        <v>12294.80486005089</v>
      </c>
      <c r="J366" s="131">
        <v>2174</v>
      </c>
      <c r="K366" s="131">
        <v>0</v>
      </c>
      <c r="L366" s="131">
        <v>937.65</v>
      </c>
      <c r="M366" s="131">
        <v>15406.45486005089</v>
      </c>
      <c r="N366" s="130"/>
      <c r="O366" s="132">
        <v>2</v>
      </c>
      <c r="P366" s="133">
        <v>28938</v>
      </c>
      <c r="Q366" s="133">
        <v>0</v>
      </c>
      <c r="R366" s="133">
        <v>0</v>
      </c>
      <c r="S366" s="133">
        <v>1876</v>
      </c>
      <c r="T366" s="134">
        <v>30814</v>
      </c>
      <c r="U366" s="135"/>
      <c r="V366" s="136">
        <v>0</v>
      </c>
      <c r="W366" s="136">
        <v>0</v>
      </c>
      <c r="X366" s="133">
        <v>0.18</v>
      </c>
      <c r="Y366" s="133">
        <v>4.7482067919079635E-2</v>
      </c>
      <c r="Z366" s="134">
        <v>0</v>
      </c>
      <c r="AA366" s="137"/>
      <c r="AB366" s="136">
        <v>0</v>
      </c>
      <c r="AC366" s="136">
        <v>0</v>
      </c>
      <c r="AD366" s="133">
        <v>0</v>
      </c>
      <c r="AE366" s="133">
        <v>0</v>
      </c>
      <c r="AF366" s="134">
        <v>0</v>
      </c>
    </row>
    <row r="367" spans="1:32" x14ac:dyDescent="0.2">
      <c r="A367" s="138">
        <v>453</v>
      </c>
      <c r="B367" s="139">
        <v>453137137</v>
      </c>
      <c r="C367" s="140" t="s">
        <v>520</v>
      </c>
      <c r="D367" s="141">
        <v>137</v>
      </c>
      <c r="E367" s="140" t="s">
        <v>169</v>
      </c>
      <c r="F367" s="141">
        <v>137</v>
      </c>
      <c r="G367" s="142" t="s">
        <v>169</v>
      </c>
      <c r="H367" s="130"/>
      <c r="I367" s="131">
        <v>13054</v>
      </c>
      <c r="J367" s="131">
        <v>0</v>
      </c>
      <c r="K367" s="131">
        <v>1078.9124513618676</v>
      </c>
      <c r="L367" s="131">
        <v>937.65</v>
      </c>
      <c r="M367" s="131">
        <v>15070.562451361868</v>
      </c>
      <c r="N367" s="130"/>
      <c r="O367" s="132">
        <v>514</v>
      </c>
      <c r="P367" s="133">
        <v>6709756</v>
      </c>
      <c r="Q367" s="133">
        <v>0</v>
      </c>
      <c r="R367" s="133">
        <v>554561</v>
      </c>
      <c r="S367" s="133">
        <v>481953</v>
      </c>
      <c r="T367" s="134">
        <v>7746270</v>
      </c>
      <c r="U367" s="135"/>
      <c r="V367" s="136">
        <v>0</v>
      </c>
      <c r="W367" s="136">
        <v>0</v>
      </c>
      <c r="X367" s="133">
        <v>0.18</v>
      </c>
      <c r="Y367" s="133">
        <v>0.11366415305663825</v>
      </c>
      <c r="Z367" s="134">
        <v>0</v>
      </c>
      <c r="AA367" s="137"/>
      <c r="AB367" s="136">
        <v>0</v>
      </c>
      <c r="AC367" s="136">
        <v>0</v>
      </c>
      <c r="AD367" s="133">
        <v>0</v>
      </c>
      <c r="AE367" s="133">
        <v>0</v>
      </c>
      <c r="AF367" s="134">
        <v>0</v>
      </c>
    </row>
    <row r="368" spans="1:32" x14ac:dyDescent="0.2">
      <c r="A368" s="138">
        <v>453</v>
      </c>
      <c r="B368" s="139">
        <v>453137161</v>
      </c>
      <c r="C368" s="140" t="s">
        <v>520</v>
      </c>
      <c r="D368" s="141">
        <v>137</v>
      </c>
      <c r="E368" s="140" t="s">
        <v>169</v>
      </c>
      <c r="F368" s="141">
        <v>161</v>
      </c>
      <c r="G368" s="142" t="s">
        <v>193</v>
      </c>
      <c r="H368" s="130"/>
      <c r="I368" s="131">
        <v>9305</v>
      </c>
      <c r="J368" s="131">
        <v>3659</v>
      </c>
      <c r="K368" s="131">
        <v>0</v>
      </c>
      <c r="L368" s="131">
        <v>937.65</v>
      </c>
      <c r="M368" s="131">
        <v>13901.65</v>
      </c>
      <c r="N368" s="130"/>
      <c r="O368" s="132">
        <v>2</v>
      </c>
      <c r="P368" s="133">
        <v>25928</v>
      </c>
      <c r="Q368" s="133">
        <v>0</v>
      </c>
      <c r="R368" s="133">
        <v>0</v>
      </c>
      <c r="S368" s="133">
        <v>1876</v>
      </c>
      <c r="T368" s="134">
        <v>27804</v>
      </c>
      <c r="U368" s="135"/>
      <c r="V368" s="136">
        <v>0</v>
      </c>
      <c r="W368" s="136">
        <v>0</v>
      </c>
      <c r="X368" s="133">
        <v>0.09</v>
      </c>
      <c r="Y368" s="133">
        <v>9.0147759120492374E-3</v>
      </c>
      <c r="Z368" s="134">
        <v>0</v>
      </c>
      <c r="AA368" s="137"/>
      <c r="AB368" s="136">
        <v>0</v>
      </c>
      <c r="AC368" s="136">
        <v>0</v>
      </c>
      <c r="AD368" s="133">
        <v>0</v>
      </c>
      <c r="AE368" s="133">
        <v>0</v>
      </c>
      <c r="AF368" s="134">
        <v>0</v>
      </c>
    </row>
    <row r="369" spans="1:32" x14ac:dyDescent="0.2">
      <c r="A369" s="138">
        <v>453</v>
      </c>
      <c r="B369" s="139">
        <v>453137210</v>
      </c>
      <c r="C369" s="140" t="s">
        <v>520</v>
      </c>
      <c r="D369" s="141">
        <v>137</v>
      </c>
      <c r="E369" s="140" t="s">
        <v>169</v>
      </c>
      <c r="F369" s="141">
        <v>210</v>
      </c>
      <c r="G369" s="142" t="s">
        <v>242</v>
      </c>
      <c r="H369" s="130"/>
      <c r="I369" s="131">
        <v>13234</v>
      </c>
      <c r="J369" s="131">
        <v>4212</v>
      </c>
      <c r="K369" s="131">
        <v>0</v>
      </c>
      <c r="L369" s="131">
        <v>937.65</v>
      </c>
      <c r="M369" s="131">
        <v>18383.650000000001</v>
      </c>
      <c r="N369" s="130"/>
      <c r="O369" s="132">
        <v>2</v>
      </c>
      <c r="P369" s="133">
        <v>34892</v>
      </c>
      <c r="Q369" s="133">
        <v>0</v>
      </c>
      <c r="R369" s="133">
        <v>0</v>
      </c>
      <c r="S369" s="133">
        <v>1876</v>
      </c>
      <c r="T369" s="134">
        <v>36768</v>
      </c>
      <c r="U369" s="135"/>
      <c r="V369" s="136">
        <v>0</v>
      </c>
      <c r="W369" s="136">
        <v>0</v>
      </c>
      <c r="X369" s="133">
        <v>0.09</v>
      </c>
      <c r="Y369" s="133">
        <v>5.9177017377943397E-2</v>
      </c>
      <c r="Z369" s="134">
        <v>0</v>
      </c>
      <c r="AA369" s="137"/>
      <c r="AB369" s="136">
        <v>0</v>
      </c>
      <c r="AC369" s="136">
        <v>0</v>
      </c>
      <c r="AD369" s="133">
        <v>0</v>
      </c>
      <c r="AE369" s="133">
        <v>0</v>
      </c>
      <c r="AF369" s="134">
        <v>0</v>
      </c>
    </row>
    <row r="370" spans="1:32" x14ac:dyDescent="0.2">
      <c r="A370" s="138">
        <v>453</v>
      </c>
      <c r="B370" s="139">
        <v>453137227</v>
      </c>
      <c r="C370" s="140" t="s">
        <v>520</v>
      </c>
      <c r="D370" s="141">
        <v>137</v>
      </c>
      <c r="E370" s="140" t="s">
        <v>169</v>
      </c>
      <c r="F370" s="141">
        <v>227</v>
      </c>
      <c r="G370" s="142" t="s">
        <v>259</v>
      </c>
      <c r="H370" s="130"/>
      <c r="I370" s="131">
        <v>9257</v>
      </c>
      <c r="J370" s="131">
        <v>2706</v>
      </c>
      <c r="K370" s="131">
        <v>0</v>
      </c>
      <c r="L370" s="131">
        <v>937.65</v>
      </c>
      <c r="M370" s="131">
        <v>12900.65</v>
      </c>
      <c r="N370" s="130"/>
      <c r="O370" s="132">
        <v>1</v>
      </c>
      <c r="P370" s="133">
        <v>11963</v>
      </c>
      <c r="Q370" s="133">
        <v>0</v>
      </c>
      <c r="R370" s="133">
        <v>0</v>
      </c>
      <c r="S370" s="133">
        <v>938</v>
      </c>
      <c r="T370" s="134">
        <v>12901</v>
      </c>
      <c r="U370" s="135"/>
      <c r="V370" s="136">
        <v>0</v>
      </c>
      <c r="W370" s="136">
        <v>0</v>
      </c>
      <c r="X370" s="133">
        <v>0.18</v>
      </c>
      <c r="Y370" s="133">
        <v>1.3914585005811947E-2</v>
      </c>
      <c r="Z370" s="134">
        <v>0</v>
      </c>
      <c r="AA370" s="137"/>
      <c r="AB370" s="136">
        <v>0</v>
      </c>
      <c r="AC370" s="136">
        <v>0</v>
      </c>
      <c r="AD370" s="133">
        <v>0</v>
      </c>
      <c r="AE370" s="133">
        <v>0</v>
      </c>
      <c r="AF370" s="134">
        <v>0</v>
      </c>
    </row>
    <row r="371" spans="1:32" x14ac:dyDescent="0.2">
      <c r="A371" s="138">
        <v>453</v>
      </c>
      <c r="B371" s="139">
        <v>453137278</v>
      </c>
      <c r="C371" s="140" t="s">
        <v>520</v>
      </c>
      <c r="D371" s="141">
        <v>137</v>
      </c>
      <c r="E371" s="140" t="s">
        <v>169</v>
      </c>
      <c r="F371" s="141">
        <v>278</v>
      </c>
      <c r="G371" s="142" t="s">
        <v>310</v>
      </c>
      <c r="H371" s="130"/>
      <c r="I371" s="131">
        <v>13450</v>
      </c>
      <c r="J371" s="131">
        <v>2550</v>
      </c>
      <c r="K371" s="131">
        <v>0</v>
      </c>
      <c r="L371" s="131">
        <v>937.65</v>
      </c>
      <c r="M371" s="131">
        <v>16937.650000000001</v>
      </c>
      <c r="N371" s="130"/>
      <c r="O371" s="132">
        <v>7</v>
      </c>
      <c r="P371" s="133">
        <v>112000</v>
      </c>
      <c r="Q371" s="133">
        <v>0</v>
      </c>
      <c r="R371" s="133">
        <v>0</v>
      </c>
      <c r="S371" s="133">
        <v>6565</v>
      </c>
      <c r="T371" s="134">
        <v>118565</v>
      </c>
      <c r="U371" s="135"/>
      <c r="V371" s="136">
        <v>0</v>
      </c>
      <c r="W371" s="136">
        <v>0</v>
      </c>
      <c r="X371" s="133">
        <v>0.09</v>
      </c>
      <c r="Y371" s="133">
        <v>5.86024113068929E-2</v>
      </c>
      <c r="Z371" s="134">
        <v>0</v>
      </c>
      <c r="AA371" s="137"/>
      <c r="AB371" s="136">
        <v>0</v>
      </c>
      <c r="AC371" s="136">
        <v>0</v>
      </c>
      <c r="AD371" s="133">
        <v>0</v>
      </c>
      <c r="AE371" s="133">
        <v>0</v>
      </c>
      <c r="AF371" s="134">
        <v>0</v>
      </c>
    </row>
    <row r="372" spans="1:32" x14ac:dyDescent="0.2">
      <c r="A372" s="138">
        <v>453</v>
      </c>
      <c r="B372" s="139">
        <v>453137281</v>
      </c>
      <c r="C372" s="140" t="s">
        <v>520</v>
      </c>
      <c r="D372" s="141">
        <v>137</v>
      </c>
      <c r="E372" s="140" t="s">
        <v>169</v>
      </c>
      <c r="F372" s="141">
        <v>281</v>
      </c>
      <c r="G372" s="142" t="s">
        <v>313</v>
      </c>
      <c r="H372" s="130"/>
      <c r="I372" s="131">
        <v>13386</v>
      </c>
      <c r="J372" s="131">
        <v>0</v>
      </c>
      <c r="K372" s="131">
        <v>0</v>
      </c>
      <c r="L372" s="131">
        <v>937.65</v>
      </c>
      <c r="M372" s="131">
        <v>14323.65</v>
      </c>
      <c r="N372" s="130"/>
      <c r="O372" s="132">
        <v>92</v>
      </c>
      <c r="P372" s="133">
        <v>1231512</v>
      </c>
      <c r="Q372" s="133">
        <v>0</v>
      </c>
      <c r="R372" s="133">
        <v>0</v>
      </c>
      <c r="S372" s="133">
        <v>86263</v>
      </c>
      <c r="T372" s="134">
        <v>1317775</v>
      </c>
      <c r="U372" s="135"/>
      <c r="V372" s="136">
        <v>0</v>
      </c>
      <c r="W372" s="136">
        <v>0</v>
      </c>
      <c r="X372" s="133">
        <v>0.18</v>
      </c>
      <c r="Y372" s="133">
        <v>0.14030570301676271</v>
      </c>
      <c r="Z372" s="134">
        <v>0</v>
      </c>
      <c r="AA372" s="137"/>
      <c r="AB372" s="136">
        <v>0</v>
      </c>
      <c r="AC372" s="136">
        <v>0</v>
      </c>
      <c r="AD372" s="133">
        <v>0</v>
      </c>
      <c r="AE372" s="133">
        <v>0</v>
      </c>
      <c r="AF372" s="134">
        <v>0</v>
      </c>
    </row>
    <row r="373" spans="1:32" x14ac:dyDescent="0.2">
      <c r="A373" s="138">
        <v>453</v>
      </c>
      <c r="B373" s="139">
        <v>453137325</v>
      </c>
      <c r="C373" s="140" t="s">
        <v>520</v>
      </c>
      <c r="D373" s="141">
        <v>137</v>
      </c>
      <c r="E373" s="140" t="s">
        <v>169</v>
      </c>
      <c r="F373" s="141">
        <v>325</v>
      </c>
      <c r="G373" s="142" t="s">
        <v>357</v>
      </c>
      <c r="H373" s="130"/>
      <c r="I373" s="131">
        <v>12752</v>
      </c>
      <c r="J373" s="131">
        <v>1629</v>
      </c>
      <c r="K373" s="131">
        <v>0</v>
      </c>
      <c r="L373" s="131">
        <v>937.65</v>
      </c>
      <c r="M373" s="131">
        <v>15318.65</v>
      </c>
      <c r="N373" s="130"/>
      <c r="O373" s="132">
        <v>4</v>
      </c>
      <c r="P373" s="133">
        <v>57524</v>
      </c>
      <c r="Q373" s="133">
        <v>0</v>
      </c>
      <c r="R373" s="133">
        <v>0</v>
      </c>
      <c r="S373" s="133">
        <v>3752</v>
      </c>
      <c r="T373" s="134">
        <v>61276</v>
      </c>
      <c r="U373" s="135"/>
      <c r="V373" s="136">
        <v>0</v>
      </c>
      <c r="W373" s="136">
        <v>0</v>
      </c>
      <c r="X373" s="133">
        <v>0.09</v>
      </c>
      <c r="Y373" s="133">
        <v>1.1668322156735194E-2</v>
      </c>
      <c r="Z373" s="134">
        <v>0</v>
      </c>
      <c r="AA373" s="137"/>
      <c r="AB373" s="136">
        <v>0</v>
      </c>
      <c r="AC373" s="136">
        <v>0</v>
      </c>
      <c r="AD373" s="133">
        <v>0</v>
      </c>
      <c r="AE373" s="133">
        <v>0</v>
      </c>
      <c r="AF373" s="134">
        <v>0</v>
      </c>
    </row>
    <row r="374" spans="1:32" x14ac:dyDescent="0.2">
      <c r="A374" s="138">
        <v>453</v>
      </c>
      <c r="B374" s="139">
        <v>453137332</v>
      </c>
      <c r="C374" s="140" t="s">
        <v>520</v>
      </c>
      <c r="D374" s="141">
        <v>137</v>
      </c>
      <c r="E374" s="140" t="s">
        <v>169</v>
      </c>
      <c r="F374" s="141">
        <v>332</v>
      </c>
      <c r="G374" s="142" t="s">
        <v>364</v>
      </c>
      <c r="H374" s="130"/>
      <c r="I374" s="131">
        <v>11334</v>
      </c>
      <c r="J374" s="131">
        <v>700</v>
      </c>
      <c r="K374" s="131">
        <v>0</v>
      </c>
      <c r="L374" s="131">
        <v>937.65</v>
      </c>
      <c r="M374" s="131">
        <v>12971.65</v>
      </c>
      <c r="N374" s="130"/>
      <c r="O374" s="132">
        <v>13</v>
      </c>
      <c r="P374" s="133">
        <v>156442</v>
      </c>
      <c r="Q374" s="133">
        <v>0</v>
      </c>
      <c r="R374" s="133">
        <v>0</v>
      </c>
      <c r="S374" s="133">
        <v>12191</v>
      </c>
      <c r="T374" s="134">
        <v>168633</v>
      </c>
      <c r="U374" s="135"/>
      <c r="V374" s="136">
        <v>0</v>
      </c>
      <c r="W374" s="136">
        <v>0</v>
      </c>
      <c r="X374" s="133">
        <v>0.09</v>
      </c>
      <c r="Y374" s="133">
        <v>1.8435698227646929E-2</v>
      </c>
      <c r="Z374" s="134">
        <v>0</v>
      </c>
      <c r="AA374" s="137"/>
      <c r="AB374" s="136">
        <v>0</v>
      </c>
      <c r="AC374" s="136">
        <v>0</v>
      </c>
      <c r="AD374" s="133">
        <v>0</v>
      </c>
      <c r="AE374" s="133">
        <v>0</v>
      </c>
      <c r="AF374" s="134">
        <v>0</v>
      </c>
    </row>
    <row r="375" spans="1:32" x14ac:dyDescent="0.2">
      <c r="A375" s="138">
        <v>454</v>
      </c>
      <c r="B375" s="139">
        <v>454149009</v>
      </c>
      <c r="C375" s="140" t="s">
        <v>521</v>
      </c>
      <c r="D375" s="141">
        <v>149</v>
      </c>
      <c r="E375" s="140" t="s">
        <v>181</v>
      </c>
      <c r="F375" s="141">
        <v>9</v>
      </c>
      <c r="G375" s="142" t="s">
        <v>41</v>
      </c>
      <c r="H375" s="130"/>
      <c r="I375" s="131">
        <v>12833</v>
      </c>
      <c r="J375" s="131">
        <v>8023</v>
      </c>
      <c r="K375" s="131">
        <v>0</v>
      </c>
      <c r="L375" s="131">
        <v>937.65</v>
      </c>
      <c r="M375" s="131">
        <v>21793.65</v>
      </c>
      <c r="N375" s="130"/>
      <c r="O375" s="132">
        <v>1</v>
      </c>
      <c r="P375" s="133">
        <v>20856</v>
      </c>
      <c r="Q375" s="133">
        <v>0</v>
      </c>
      <c r="R375" s="133">
        <v>0</v>
      </c>
      <c r="S375" s="133">
        <v>938</v>
      </c>
      <c r="T375" s="134">
        <v>21794</v>
      </c>
      <c r="U375" s="135"/>
      <c r="V375" s="136">
        <v>0</v>
      </c>
      <c r="W375" s="136">
        <v>0</v>
      </c>
      <c r="X375" s="133">
        <v>0.09</v>
      </c>
      <c r="Y375" s="133">
        <v>1.7331949652766747E-3</v>
      </c>
      <c r="Z375" s="134">
        <v>0</v>
      </c>
      <c r="AA375" s="137"/>
      <c r="AB375" s="136">
        <v>0</v>
      </c>
      <c r="AC375" s="136">
        <v>0</v>
      </c>
      <c r="AD375" s="133">
        <v>0</v>
      </c>
      <c r="AE375" s="133">
        <v>0</v>
      </c>
      <c r="AF375" s="134">
        <v>0</v>
      </c>
    </row>
    <row r="376" spans="1:32" x14ac:dyDescent="0.2">
      <c r="A376" s="138">
        <v>454</v>
      </c>
      <c r="B376" s="139">
        <v>454149128</v>
      </c>
      <c r="C376" s="140" t="s">
        <v>521</v>
      </c>
      <c r="D376" s="141">
        <v>149</v>
      </c>
      <c r="E376" s="140" t="s">
        <v>181</v>
      </c>
      <c r="F376" s="141">
        <v>128</v>
      </c>
      <c r="G376" s="142" t="s">
        <v>160</v>
      </c>
      <c r="H376" s="130"/>
      <c r="I376" s="131">
        <v>11009</v>
      </c>
      <c r="J376" s="131">
        <v>786</v>
      </c>
      <c r="K376" s="131">
        <v>0</v>
      </c>
      <c r="L376" s="131">
        <v>937.65</v>
      </c>
      <c r="M376" s="131">
        <v>12732.65</v>
      </c>
      <c r="N376" s="130"/>
      <c r="O376" s="132">
        <v>11</v>
      </c>
      <c r="P376" s="133">
        <v>129745</v>
      </c>
      <c r="Q376" s="133">
        <v>0</v>
      </c>
      <c r="R376" s="133">
        <v>0</v>
      </c>
      <c r="S376" s="133">
        <v>10315</v>
      </c>
      <c r="T376" s="134">
        <v>140060</v>
      </c>
      <c r="U376" s="135"/>
      <c r="V376" s="136">
        <v>0</v>
      </c>
      <c r="W376" s="136">
        <v>0</v>
      </c>
      <c r="X376" s="133">
        <v>0.09</v>
      </c>
      <c r="Y376" s="133">
        <v>3.6606009858726793E-2</v>
      </c>
      <c r="Z376" s="134">
        <v>0</v>
      </c>
      <c r="AA376" s="137"/>
      <c r="AB376" s="136">
        <v>0</v>
      </c>
      <c r="AC376" s="136">
        <v>0</v>
      </c>
      <c r="AD376" s="133">
        <v>0</v>
      </c>
      <c r="AE376" s="133">
        <v>0</v>
      </c>
      <c r="AF376" s="134">
        <v>0</v>
      </c>
    </row>
    <row r="377" spans="1:32" x14ac:dyDescent="0.2">
      <c r="A377" s="138">
        <v>454</v>
      </c>
      <c r="B377" s="139">
        <v>454149149</v>
      </c>
      <c r="C377" s="140" t="s">
        <v>521</v>
      </c>
      <c r="D377" s="141">
        <v>149</v>
      </c>
      <c r="E377" s="140" t="s">
        <v>181</v>
      </c>
      <c r="F377" s="141">
        <v>149</v>
      </c>
      <c r="G377" s="142" t="s">
        <v>181</v>
      </c>
      <c r="H377" s="130"/>
      <c r="I377" s="131">
        <v>12846</v>
      </c>
      <c r="J377" s="131">
        <v>0</v>
      </c>
      <c r="K377" s="131">
        <v>327.43519781718965</v>
      </c>
      <c r="L377" s="131">
        <v>937.65</v>
      </c>
      <c r="M377" s="131">
        <v>14111.085197817189</v>
      </c>
      <c r="N377" s="130"/>
      <c r="O377" s="132">
        <v>733</v>
      </c>
      <c r="P377" s="133">
        <v>9416118</v>
      </c>
      <c r="Q377" s="133">
        <v>0</v>
      </c>
      <c r="R377" s="133">
        <v>240010</v>
      </c>
      <c r="S377" s="133">
        <v>687298</v>
      </c>
      <c r="T377" s="134">
        <v>10343426</v>
      </c>
      <c r="U377" s="135"/>
      <c r="V377" s="136">
        <v>0</v>
      </c>
      <c r="W377" s="136">
        <v>0</v>
      </c>
      <c r="X377" s="133">
        <v>0.18</v>
      </c>
      <c r="Y377" s="133">
        <v>0.11880546437681293</v>
      </c>
      <c r="Z377" s="134">
        <v>0</v>
      </c>
      <c r="AA377" s="137"/>
      <c r="AB377" s="136">
        <v>0</v>
      </c>
      <c r="AC377" s="136">
        <v>0</v>
      </c>
      <c r="AD377" s="133">
        <v>0</v>
      </c>
      <c r="AE377" s="133">
        <v>0</v>
      </c>
      <c r="AF377" s="134">
        <v>0</v>
      </c>
    </row>
    <row r="378" spans="1:32" x14ac:dyDescent="0.2">
      <c r="A378" s="138">
        <v>454</v>
      </c>
      <c r="B378" s="139">
        <v>454149181</v>
      </c>
      <c r="C378" s="140" t="s">
        <v>521</v>
      </c>
      <c r="D378" s="141">
        <v>149</v>
      </c>
      <c r="E378" s="140" t="s">
        <v>181</v>
      </c>
      <c r="F378" s="141">
        <v>181</v>
      </c>
      <c r="G378" s="142" t="s">
        <v>213</v>
      </c>
      <c r="H378" s="130"/>
      <c r="I378" s="131">
        <v>12156</v>
      </c>
      <c r="J378" s="131">
        <v>578</v>
      </c>
      <c r="K378" s="131">
        <v>0</v>
      </c>
      <c r="L378" s="131">
        <v>937.65</v>
      </c>
      <c r="M378" s="131">
        <v>13671.65</v>
      </c>
      <c r="N378" s="130"/>
      <c r="O378" s="132">
        <v>54</v>
      </c>
      <c r="P378" s="133">
        <v>687636</v>
      </c>
      <c r="Q378" s="133">
        <v>0</v>
      </c>
      <c r="R378" s="133">
        <v>0</v>
      </c>
      <c r="S378" s="133">
        <v>50636</v>
      </c>
      <c r="T378" s="134">
        <v>738272</v>
      </c>
      <c r="U378" s="135"/>
      <c r="V378" s="136">
        <v>0</v>
      </c>
      <c r="W378" s="136">
        <v>0</v>
      </c>
      <c r="X378" s="133">
        <v>0.09</v>
      </c>
      <c r="Y378" s="133">
        <v>1.8120625500903691E-2</v>
      </c>
      <c r="Z378" s="134">
        <v>0</v>
      </c>
      <c r="AA378" s="137"/>
      <c r="AB378" s="136">
        <v>0</v>
      </c>
      <c r="AC378" s="136">
        <v>0</v>
      </c>
      <c r="AD378" s="133">
        <v>0</v>
      </c>
      <c r="AE378" s="133">
        <v>0</v>
      </c>
      <c r="AF378" s="134">
        <v>0</v>
      </c>
    </row>
    <row r="379" spans="1:32" x14ac:dyDescent="0.2">
      <c r="A379" s="138">
        <v>454</v>
      </c>
      <c r="B379" s="139">
        <v>454149211</v>
      </c>
      <c r="C379" s="140" t="s">
        <v>521</v>
      </c>
      <c r="D379" s="141">
        <v>149</v>
      </c>
      <c r="E379" s="140" t="s">
        <v>181</v>
      </c>
      <c r="F379" s="141">
        <v>211</v>
      </c>
      <c r="G379" s="142" t="s">
        <v>243</v>
      </c>
      <c r="H379" s="130"/>
      <c r="I379" s="131">
        <v>10661</v>
      </c>
      <c r="J379" s="131">
        <v>2006</v>
      </c>
      <c r="K379" s="131">
        <v>0</v>
      </c>
      <c r="L379" s="131">
        <v>937.65</v>
      </c>
      <c r="M379" s="131">
        <v>13604.65</v>
      </c>
      <c r="N379" s="130"/>
      <c r="O379" s="132">
        <v>1</v>
      </c>
      <c r="P379" s="133">
        <v>12667</v>
      </c>
      <c r="Q379" s="133">
        <v>0</v>
      </c>
      <c r="R379" s="133">
        <v>0</v>
      </c>
      <c r="S379" s="133">
        <v>938</v>
      </c>
      <c r="T379" s="134">
        <v>13605</v>
      </c>
      <c r="U379" s="135"/>
      <c r="V379" s="136">
        <v>0</v>
      </c>
      <c r="W379" s="136">
        <v>0</v>
      </c>
      <c r="X379" s="133">
        <v>0.09</v>
      </c>
      <c r="Y379" s="133">
        <v>1.2010574951968839E-3</v>
      </c>
      <c r="Z379" s="134">
        <v>0</v>
      </c>
      <c r="AA379" s="137"/>
      <c r="AB379" s="136">
        <v>0</v>
      </c>
      <c r="AC379" s="136">
        <v>0</v>
      </c>
      <c r="AD379" s="133">
        <v>0</v>
      </c>
      <c r="AE379" s="133">
        <v>0</v>
      </c>
      <c r="AF379" s="134">
        <v>0</v>
      </c>
    </row>
    <row r="380" spans="1:32" x14ac:dyDescent="0.2">
      <c r="A380" s="138">
        <v>455</v>
      </c>
      <c r="B380" s="139">
        <v>455128007</v>
      </c>
      <c r="C380" s="140" t="s">
        <v>522</v>
      </c>
      <c r="D380" s="141">
        <v>128</v>
      </c>
      <c r="E380" s="140" t="s">
        <v>160</v>
      </c>
      <c r="F380" s="141">
        <v>7</v>
      </c>
      <c r="G380" s="142" t="s">
        <v>39</v>
      </c>
      <c r="H380" s="130"/>
      <c r="I380" s="131">
        <v>10408</v>
      </c>
      <c r="J380" s="131">
        <v>4340</v>
      </c>
      <c r="K380" s="131">
        <v>0</v>
      </c>
      <c r="L380" s="131">
        <v>937.65</v>
      </c>
      <c r="M380" s="131">
        <v>15685.65</v>
      </c>
      <c r="N380" s="130"/>
      <c r="O380" s="132">
        <v>1</v>
      </c>
      <c r="P380" s="133">
        <v>14748</v>
      </c>
      <c r="Q380" s="133">
        <v>0</v>
      </c>
      <c r="R380" s="133">
        <v>0</v>
      </c>
      <c r="S380" s="133">
        <v>938</v>
      </c>
      <c r="T380" s="134">
        <v>15686</v>
      </c>
      <c r="U380" s="135"/>
      <c r="V380" s="136">
        <v>0</v>
      </c>
      <c r="W380" s="136">
        <v>0</v>
      </c>
      <c r="X380" s="133">
        <v>0.09</v>
      </c>
      <c r="Y380" s="133">
        <v>2.5462712259212782E-2</v>
      </c>
      <c r="Z380" s="134">
        <v>0</v>
      </c>
      <c r="AA380" s="137"/>
      <c r="AB380" s="136">
        <v>0</v>
      </c>
      <c r="AC380" s="136">
        <v>0</v>
      </c>
      <c r="AD380" s="133">
        <v>0</v>
      </c>
      <c r="AE380" s="133">
        <v>0</v>
      </c>
      <c r="AF380" s="134">
        <v>0</v>
      </c>
    </row>
    <row r="381" spans="1:32" x14ac:dyDescent="0.2">
      <c r="A381" s="138">
        <v>455</v>
      </c>
      <c r="B381" s="139">
        <v>455128009</v>
      </c>
      <c r="C381" s="140" t="s">
        <v>522</v>
      </c>
      <c r="D381" s="141">
        <v>128</v>
      </c>
      <c r="E381" s="140" t="s">
        <v>160</v>
      </c>
      <c r="F381" s="141">
        <v>9</v>
      </c>
      <c r="G381" s="142" t="s">
        <v>41</v>
      </c>
      <c r="H381" s="130"/>
      <c r="I381" s="131">
        <v>9305</v>
      </c>
      <c r="J381" s="131">
        <v>5817</v>
      </c>
      <c r="K381" s="131">
        <v>0</v>
      </c>
      <c r="L381" s="131">
        <v>937.65</v>
      </c>
      <c r="M381" s="131">
        <v>16059.65</v>
      </c>
      <c r="N381" s="130"/>
      <c r="O381" s="132">
        <v>1</v>
      </c>
      <c r="P381" s="133">
        <v>15122</v>
      </c>
      <c r="Q381" s="133">
        <v>0</v>
      </c>
      <c r="R381" s="133">
        <v>0</v>
      </c>
      <c r="S381" s="133">
        <v>938</v>
      </c>
      <c r="T381" s="134">
        <v>16060</v>
      </c>
      <c r="U381" s="135"/>
      <c r="V381" s="136">
        <v>0</v>
      </c>
      <c r="W381" s="136">
        <v>0</v>
      </c>
      <c r="X381" s="133">
        <v>0.09</v>
      </c>
      <c r="Y381" s="133">
        <v>1.7331949652766747E-3</v>
      </c>
      <c r="Z381" s="134">
        <v>0</v>
      </c>
      <c r="AA381" s="137"/>
      <c r="AB381" s="136">
        <v>0</v>
      </c>
      <c r="AC381" s="136">
        <v>0</v>
      </c>
      <c r="AD381" s="133">
        <v>0</v>
      </c>
      <c r="AE381" s="133">
        <v>0</v>
      </c>
      <c r="AF381" s="134">
        <v>0</v>
      </c>
    </row>
    <row r="382" spans="1:32" x14ac:dyDescent="0.2">
      <c r="A382" s="138">
        <v>455</v>
      </c>
      <c r="B382" s="139">
        <v>455128128</v>
      </c>
      <c r="C382" s="140" t="s">
        <v>522</v>
      </c>
      <c r="D382" s="141">
        <v>128</v>
      </c>
      <c r="E382" s="140" t="s">
        <v>160</v>
      </c>
      <c r="F382" s="141">
        <v>128</v>
      </c>
      <c r="G382" s="142" t="s">
        <v>160</v>
      </c>
      <c r="H382" s="130"/>
      <c r="I382" s="131">
        <v>10447</v>
      </c>
      <c r="J382" s="131">
        <v>746</v>
      </c>
      <c r="K382" s="131">
        <v>0</v>
      </c>
      <c r="L382" s="131">
        <v>937.65</v>
      </c>
      <c r="M382" s="131">
        <v>12130.65</v>
      </c>
      <c r="N382" s="130"/>
      <c r="O382" s="132">
        <v>298</v>
      </c>
      <c r="P382" s="133">
        <v>3335514</v>
      </c>
      <c r="Q382" s="133">
        <v>0</v>
      </c>
      <c r="R382" s="133">
        <v>0</v>
      </c>
      <c r="S382" s="133">
        <v>279419</v>
      </c>
      <c r="T382" s="134">
        <v>3614933</v>
      </c>
      <c r="U382" s="135"/>
      <c r="V382" s="136">
        <v>0</v>
      </c>
      <c r="W382" s="136">
        <v>0</v>
      </c>
      <c r="X382" s="133">
        <v>0.09</v>
      </c>
      <c r="Y382" s="133">
        <v>3.6606009858726793E-2</v>
      </c>
      <c r="Z382" s="134">
        <v>0</v>
      </c>
      <c r="AA382" s="137"/>
      <c r="AB382" s="136">
        <v>0</v>
      </c>
      <c r="AC382" s="136">
        <v>0</v>
      </c>
      <c r="AD382" s="133">
        <v>0</v>
      </c>
      <c r="AE382" s="133">
        <v>0</v>
      </c>
      <c r="AF382" s="134">
        <v>0</v>
      </c>
    </row>
    <row r="383" spans="1:32" x14ac:dyDescent="0.2">
      <c r="A383" s="138">
        <v>455</v>
      </c>
      <c r="B383" s="139">
        <v>455128149</v>
      </c>
      <c r="C383" s="140" t="s">
        <v>522</v>
      </c>
      <c r="D383" s="141">
        <v>128</v>
      </c>
      <c r="E383" s="140" t="s">
        <v>160</v>
      </c>
      <c r="F383" s="141">
        <v>149</v>
      </c>
      <c r="G383" s="142" t="s">
        <v>181</v>
      </c>
      <c r="H383" s="130"/>
      <c r="I383" s="131">
        <v>9305</v>
      </c>
      <c r="J383" s="131">
        <v>0</v>
      </c>
      <c r="K383" s="131">
        <v>0</v>
      </c>
      <c r="L383" s="131">
        <v>937.65</v>
      </c>
      <c r="M383" s="131">
        <v>10242.65</v>
      </c>
      <c r="N383" s="130"/>
      <c r="O383" s="132">
        <v>4</v>
      </c>
      <c r="P383" s="133">
        <v>37220</v>
      </c>
      <c r="Q383" s="133">
        <v>0</v>
      </c>
      <c r="R383" s="133">
        <v>0</v>
      </c>
      <c r="S383" s="133">
        <v>3751</v>
      </c>
      <c r="T383" s="134">
        <v>40971</v>
      </c>
      <c r="U383" s="135"/>
      <c r="V383" s="136">
        <v>0</v>
      </c>
      <c r="W383" s="136">
        <v>0</v>
      </c>
      <c r="X383" s="133">
        <v>0.18</v>
      </c>
      <c r="Y383" s="133">
        <v>0.11880546437681293</v>
      </c>
      <c r="Z383" s="134">
        <v>0</v>
      </c>
      <c r="AA383" s="137"/>
      <c r="AB383" s="136">
        <v>0</v>
      </c>
      <c r="AC383" s="136">
        <v>0</v>
      </c>
      <c r="AD383" s="133">
        <v>0</v>
      </c>
      <c r="AE383" s="133">
        <v>0</v>
      </c>
      <c r="AF383" s="134">
        <v>0</v>
      </c>
    </row>
    <row r="384" spans="1:32" x14ac:dyDescent="0.2">
      <c r="A384" s="138">
        <v>455</v>
      </c>
      <c r="B384" s="139">
        <v>455128181</v>
      </c>
      <c r="C384" s="140" t="s">
        <v>522</v>
      </c>
      <c r="D384" s="141">
        <v>128</v>
      </c>
      <c r="E384" s="140" t="s">
        <v>160</v>
      </c>
      <c r="F384" s="141">
        <v>181</v>
      </c>
      <c r="G384" s="142" t="s">
        <v>213</v>
      </c>
      <c r="H384" s="130"/>
      <c r="I384" s="131">
        <v>9305</v>
      </c>
      <c r="J384" s="131">
        <v>442</v>
      </c>
      <c r="K384" s="131">
        <v>0</v>
      </c>
      <c r="L384" s="131">
        <v>937.65</v>
      </c>
      <c r="M384" s="131">
        <v>10684.65</v>
      </c>
      <c r="N384" s="130"/>
      <c r="O384" s="132">
        <v>1</v>
      </c>
      <c r="P384" s="133">
        <v>9747</v>
      </c>
      <c r="Q384" s="133">
        <v>0</v>
      </c>
      <c r="R384" s="133">
        <v>0</v>
      </c>
      <c r="S384" s="133">
        <v>938</v>
      </c>
      <c r="T384" s="134">
        <v>10685</v>
      </c>
      <c r="U384" s="135"/>
      <c r="V384" s="136">
        <v>0</v>
      </c>
      <c r="W384" s="136">
        <v>0</v>
      </c>
      <c r="X384" s="133">
        <v>0.09</v>
      </c>
      <c r="Y384" s="133">
        <v>1.8120625500903691E-2</v>
      </c>
      <c r="Z384" s="134">
        <v>0</v>
      </c>
      <c r="AA384" s="137"/>
      <c r="AB384" s="136">
        <v>0</v>
      </c>
      <c r="AC384" s="136">
        <v>0</v>
      </c>
      <c r="AD384" s="133">
        <v>0</v>
      </c>
      <c r="AE384" s="133">
        <v>0</v>
      </c>
      <c r="AF384" s="134">
        <v>0</v>
      </c>
    </row>
    <row r="385" spans="1:32" x14ac:dyDescent="0.2">
      <c r="A385" s="138">
        <v>455</v>
      </c>
      <c r="B385" s="139">
        <v>455128211</v>
      </c>
      <c r="C385" s="140" t="s">
        <v>522</v>
      </c>
      <c r="D385" s="141">
        <v>128</v>
      </c>
      <c r="E385" s="140" t="s">
        <v>160</v>
      </c>
      <c r="F385" s="141">
        <v>211</v>
      </c>
      <c r="G385" s="142" t="s">
        <v>243</v>
      </c>
      <c r="H385" s="130"/>
      <c r="I385" s="131">
        <v>10752.007650935375</v>
      </c>
      <c r="J385" s="131">
        <v>2023</v>
      </c>
      <c r="K385" s="131">
        <v>0</v>
      </c>
      <c r="L385" s="131">
        <v>937.65</v>
      </c>
      <c r="M385" s="131">
        <v>13712.657650935374</v>
      </c>
      <c r="N385" s="130"/>
      <c r="O385" s="132">
        <v>1</v>
      </c>
      <c r="P385" s="133">
        <v>12775</v>
      </c>
      <c r="Q385" s="133">
        <v>0</v>
      </c>
      <c r="R385" s="133">
        <v>0</v>
      </c>
      <c r="S385" s="133">
        <v>938</v>
      </c>
      <c r="T385" s="134">
        <v>13713</v>
      </c>
      <c r="U385" s="135"/>
      <c r="V385" s="136">
        <v>0</v>
      </c>
      <c r="W385" s="136">
        <v>0</v>
      </c>
      <c r="X385" s="133">
        <v>0.09</v>
      </c>
      <c r="Y385" s="133">
        <v>1.2010574951968839E-3</v>
      </c>
      <c r="Z385" s="134">
        <v>0</v>
      </c>
      <c r="AA385" s="137"/>
      <c r="AB385" s="136">
        <v>0</v>
      </c>
      <c r="AC385" s="136">
        <v>0</v>
      </c>
      <c r="AD385" s="133">
        <v>0</v>
      </c>
      <c r="AE385" s="133">
        <v>0</v>
      </c>
      <c r="AF385" s="134">
        <v>0</v>
      </c>
    </row>
    <row r="386" spans="1:32" x14ac:dyDescent="0.2">
      <c r="A386" s="138">
        <v>456</v>
      </c>
      <c r="B386" s="139">
        <v>456160009</v>
      </c>
      <c r="C386" s="140" t="s">
        <v>523</v>
      </c>
      <c r="D386" s="141">
        <v>160</v>
      </c>
      <c r="E386" s="140" t="s">
        <v>192</v>
      </c>
      <c r="F386" s="141">
        <v>9</v>
      </c>
      <c r="G386" s="142" t="s">
        <v>41</v>
      </c>
      <c r="H386" s="130"/>
      <c r="I386" s="131">
        <v>6532</v>
      </c>
      <c r="J386" s="131">
        <v>4084</v>
      </c>
      <c r="K386" s="131">
        <v>0</v>
      </c>
      <c r="L386" s="131">
        <v>937.65</v>
      </c>
      <c r="M386" s="131">
        <v>11553.65</v>
      </c>
      <c r="N386" s="130"/>
      <c r="O386" s="132">
        <v>2</v>
      </c>
      <c r="P386" s="133">
        <v>21232</v>
      </c>
      <c r="Q386" s="133">
        <v>0</v>
      </c>
      <c r="R386" s="133">
        <v>0</v>
      </c>
      <c r="S386" s="133">
        <v>1876</v>
      </c>
      <c r="T386" s="134">
        <v>23108</v>
      </c>
      <c r="U386" s="135"/>
      <c r="V386" s="136">
        <v>0</v>
      </c>
      <c r="W386" s="136">
        <v>0</v>
      </c>
      <c r="X386" s="133">
        <v>0.09</v>
      </c>
      <c r="Y386" s="133">
        <v>1.7331949652766747E-3</v>
      </c>
      <c r="Z386" s="134">
        <v>0</v>
      </c>
      <c r="AA386" s="137"/>
      <c r="AB386" s="136">
        <v>0</v>
      </c>
      <c r="AC386" s="136">
        <v>0</v>
      </c>
      <c r="AD386" s="133">
        <v>0</v>
      </c>
      <c r="AE386" s="133">
        <v>0</v>
      </c>
      <c r="AF386" s="134">
        <v>0</v>
      </c>
    </row>
    <row r="387" spans="1:32" x14ac:dyDescent="0.2">
      <c r="A387" s="138">
        <v>456</v>
      </c>
      <c r="B387" s="139">
        <v>456160031</v>
      </c>
      <c r="C387" s="140" t="s">
        <v>523</v>
      </c>
      <c r="D387" s="141">
        <v>160</v>
      </c>
      <c r="E387" s="140" t="s">
        <v>192</v>
      </c>
      <c r="F387" s="141">
        <v>31</v>
      </c>
      <c r="G387" s="142" t="s">
        <v>63</v>
      </c>
      <c r="H387" s="130"/>
      <c r="I387" s="131">
        <v>9692</v>
      </c>
      <c r="J387" s="131">
        <v>4560</v>
      </c>
      <c r="K387" s="131">
        <v>0</v>
      </c>
      <c r="L387" s="131">
        <v>937.65</v>
      </c>
      <c r="M387" s="131">
        <v>15189.65</v>
      </c>
      <c r="N387" s="130"/>
      <c r="O387" s="132">
        <v>6</v>
      </c>
      <c r="P387" s="133">
        <v>85512</v>
      </c>
      <c r="Q387" s="133">
        <v>0</v>
      </c>
      <c r="R387" s="133">
        <v>0</v>
      </c>
      <c r="S387" s="133">
        <v>5627</v>
      </c>
      <c r="T387" s="134">
        <v>91139</v>
      </c>
      <c r="U387" s="135"/>
      <c r="V387" s="136">
        <v>0</v>
      </c>
      <c r="W387" s="136">
        <v>0</v>
      </c>
      <c r="X387" s="133">
        <v>0.09</v>
      </c>
      <c r="Y387" s="133">
        <v>2.0376396811597829E-2</v>
      </c>
      <c r="Z387" s="134">
        <v>0</v>
      </c>
      <c r="AA387" s="137"/>
      <c r="AB387" s="136">
        <v>0</v>
      </c>
      <c r="AC387" s="136">
        <v>0</v>
      </c>
      <c r="AD387" s="133">
        <v>0</v>
      </c>
      <c r="AE387" s="133">
        <v>0</v>
      </c>
      <c r="AF387" s="134">
        <v>0</v>
      </c>
    </row>
    <row r="388" spans="1:32" x14ac:dyDescent="0.2">
      <c r="A388" s="138">
        <v>456</v>
      </c>
      <c r="B388" s="139">
        <v>456160056</v>
      </c>
      <c r="C388" s="140" t="s">
        <v>523</v>
      </c>
      <c r="D388" s="141">
        <v>160</v>
      </c>
      <c r="E388" s="140" t="s">
        <v>192</v>
      </c>
      <c r="F388" s="141">
        <v>56</v>
      </c>
      <c r="G388" s="142" t="s">
        <v>88</v>
      </c>
      <c r="H388" s="130"/>
      <c r="I388" s="131">
        <v>12278</v>
      </c>
      <c r="J388" s="131">
        <v>4152</v>
      </c>
      <c r="K388" s="131">
        <v>0</v>
      </c>
      <c r="L388" s="131">
        <v>937.65</v>
      </c>
      <c r="M388" s="131">
        <v>17367.650000000001</v>
      </c>
      <c r="N388" s="130"/>
      <c r="O388" s="132">
        <v>6</v>
      </c>
      <c r="P388" s="133">
        <v>98580</v>
      </c>
      <c r="Q388" s="133">
        <v>0</v>
      </c>
      <c r="R388" s="133">
        <v>0</v>
      </c>
      <c r="S388" s="133">
        <v>5627</v>
      </c>
      <c r="T388" s="134">
        <v>104207</v>
      </c>
      <c r="U388" s="135"/>
      <c r="V388" s="136">
        <v>0</v>
      </c>
      <c r="W388" s="136">
        <v>0</v>
      </c>
      <c r="X388" s="133">
        <v>0.09</v>
      </c>
      <c r="Y388" s="133">
        <v>2.0208672862884934E-2</v>
      </c>
      <c r="Z388" s="134">
        <v>0</v>
      </c>
      <c r="AA388" s="137"/>
      <c r="AB388" s="136">
        <v>0</v>
      </c>
      <c r="AC388" s="136">
        <v>0</v>
      </c>
      <c r="AD388" s="133">
        <v>0</v>
      </c>
      <c r="AE388" s="133">
        <v>0</v>
      </c>
      <c r="AF388" s="134">
        <v>0</v>
      </c>
    </row>
    <row r="389" spans="1:32" x14ac:dyDescent="0.2">
      <c r="A389" s="138">
        <v>456</v>
      </c>
      <c r="B389" s="139">
        <v>456160079</v>
      </c>
      <c r="C389" s="140" t="s">
        <v>523</v>
      </c>
      <c r="D389" s="141">
        <v>160</v>
      </c>
      <c r="E389" s="140" t="s">
        <v>192</v>
      </c>
      <c r="F389" s="141">
        <v>79</v>
      </c>
      <c r="G389" s="142" t="s">
        <v>111</v>
      </c>
      <c r="H389" s="130"/>
      <c r="I389" s="131">
        <v>13264</v>
      </c>
      <c r="J389" s="131">
        <v>241</v>
      </c>
      <c r="K389" s="131">
        <v>0</v>
      </c>
      <c r="L389" s="131">
        <v>937.65</v>
      </c>
      <c r="M389" s="131">
        <v>14442.65</v>
      </c>
      <c r="N389" s="130"/>
      <c r="O389" s="132">
        <v>34</v>
      </c>
      <c r="P389" s="133">
        <v>459170</v>
      </c>
      <c r="Q389" s="133">
        <v>0</v>
      </c>
      <c r="R389" s="133">
        <v>0</v>
      </c>
      <c r="S389" s="133">
        <v>31881</v>
      </c>
      <c r="T389" s="134">
        <v>491051</v>
      </c>
      <c r="U389" s="135"/>
      <c r="V389" s="136">
        <v>0</v>
      </c>
      <c r="W389" s="136">
        <v>0</v>
      </c>
      <c r="X389" s="133">
        <v>0.09</v>
      </c>
      <c r="Y389" s="133">
        <v>6.9800673787243403E-2</v>
      </c>
      <c r="Z389" s="134">
        <v>0</v>
      </c>
      <c r="AA389" s="137"/>
      <c r="AB389" s="136">
        <v>0</v>
      </c>
      <c r="AC389" s="136">
        <v>0</v>
      </c>
      <c r="AD389" s="133">
        <v>0</v>
      </c>
      <c r="AE389" s="133">
        <v>0</v>
      </c>
      <c r="AF389" s="134">
        <v>0</v>
      </c>
    </row>
    <row r="390" spans="1:32" x14ac:dyDescent="0.2">
      <c r="A390" s="138">
        <v>456</v>
      </c>
      <c r="B390" s="139">
        <v>456160128</v>
      </c>
      <c r="C390" s="140" t="s">
        <v>523</v>
      </c>
      <c r="D390" s="141">
        <v>160</v>
      </c>
      <c r="E390" s="140" t="s">
        <v>192</v>
      </c>
      <c r="F390" s="141">
        <v>128</v>
      </c>
      <c r="G390" s="142" t="s">
        <v>160</v>
      </c>
      <c r="H390" s="130"/>
      <c r="I390" s="131">
        <v>12921</v>
      </c>
      <c r="J390" s="131">
        <v>922</v>
      </c>
      <c r="K390" s="131">
        <v>0</v>
      </c>
      <c r="L390" s="131">
        <v>937.65</v>
      </c>
      <c r="M390" s="131">
        <v>14780.65</v>
      </c>
      <c r="N390" s="130"/>
      <c r="O390" s="132">
        <v>1</v>
      </c>
      <c r="P390" s="133">
        <v>13843</v>
      </c>
      <c r="Q390" s="133">
        <v>0</v>
      </c>
      <c r="R390" s="133">
        <v>0</v>
      </c>
      <c r="S390" s="133">
        <v>938</v>
      </c>
      <c r="T390" s="134">
        <v>14781</v>
      </c>
      <c r="U390" s="135"/>
      <c r="V390" s="136">
        <v>0</v>
      </c>
      <c r="W390" s="136">
        <v>0</v>
      </c>
      <c r="X390" s="133">
        <v>0.09</v>
      </c>
      <c r="Y390" s="133">
        <v>3.6606009858726793E-2</v>
      </c>
      <c r="Z390" s="134">
        <v>0</v>
      </c>
      <c r="AA390" s="137"/>
      <c r="AB390" s="136">
        <v>0</v>
      </c>
      <c r="AC390" s="136">
        <v>0</v>
      </c>
      <c r="AD390" s="133">
        <v>0</v>
      </c>
      <c r="AE390" s="133">
        <v>0</v>
      </c>
      <c r="AF390" s="134">
        <v>0</v>
      </c>
    </row>
    <row r="391" spans="1:32" x14ac:dyDescent="0.2">
      <c r="A391" s="138">
        <v>456</v>
      </c>
      <c r="B391" s="139">
        <v>456160149</v>
      </c>
      <c r="C391" s="140" t="s">
        <v>523</v>
      </c>
      <c r="D391" s="141">
        <v>160</v>
      </c>
      <c r="E391" s="140" t="s">
        <v>192</v>
      </c>
      <c r="F391" s="141">
        <v>149</v>
      </c>
      <c r="G391" s="142" t="s">
        <v>181</v>
      </c>
      <c r="H391" s="130"/>
      <c r="I391" s="131">
        <v>10465</v>
      </c>
      <c r="J391" s="131">
        <v>0</v>
      </c>
      <c r="K391" s="131">
        <v>0</v>
      </c>
      <c r="L391" s="131">
        <v>937.65</v>
      </c>
      <c r="M391" s="131">
        <v>11402.65</v>
      </c>
      <c r="N391" s="130"/>
      <c r="O391" s="132">
        <v>5</v>
      </c>
      <c r="P391" s="133">
        <v>52325</v>
      </c>
      <c r="Q391" s="133">
        <v>0</v>
      </c>
      <c r="R391" s="133">
        <v>0</v>
      </c>
      <c r="S391" s="133">
        <v>4690</v>
      </c>
      <c r="T391" s="134">
        <v>57015</v>
      </c>
      <c r="U391" s="135"/>
      <c r="V391" s="136">
        <v>0</v>
      </c>
      <c r="W391" s="136">
        <v>0</v>
      </c>
      <c r="X391" s="133">
        <v>0.18</v>
      </c>
      <c r="Y391" s="133">
        <v>0.11880546437681293</v>
      </c>
      <c r="Z391" s="134">
        <v>0</v>
      </c>
      <c r="AA391" s="137"/>
      <c r="AB391" s="136">
        <v>0</v>
      </c>
      <c r="AC391" s="136">
        <v>0</v>
      </c>
      <c r="AD391" s="133">
        <v>0</v>
      </c>
      <c r="AE391" s="133">
        <v>0</v>
      </c>
      <c r="AF391" s="134">
        <v>0</v>
      </c>
    </row>
    <row r="392" spans="1:32" x14ac:dyDescent="0.2">
      <c r="A392" s="138">
        <v>456</v>
      </c>
      <c r="B392" s="139">
        <v>456160153</v>
      </c>
      <c r="C392" s="140" t="s">
        <v>523</v>
      </c>
      <c r="D392" s="141">
        <v>160</v>
      </c>
      <c r="E392" s="140" t="s">
        <v>192</v>
      </c>
      <c r="F392" s="141">
        <v>153</v>
      </c>
      <c r="G392" s="142" t="s">
        <v>185</v>
      </c>
      <c r="H392" s="130"/>
      <c r="I392" s="131">
        <v>15020</v>
      </c>
      <c r="J392" s="131">
        <v>116</v>
      </c>
      <c r="K392" s="131">
        <v>0</v>
      </c>
      <c r="L392" s="131">
        <v>937.65</v>
      </c>
      <c r="M392" s="131">
        <v>16073.65</v>
      </c>
      <c r="N392" s="130"/>
      <c r="O392" s="132">
        <v>2</v>
      </c>
      <c r="P392" s="133">
        <v>30272</v>
      </c>
      <c r="Q392" s="133">
        <v>0</v>
      </c>
      <c r="R392" s="133">
        <v>0</v>
      </c>
      <c r="S392" s="133">
        <v>1876</v>
      </c>
      <c r="T392" s="134">
        <v>32148</v>
      </c>
      <c r="U392" s="135"/>
      <c r="V392" s="136">
        <v>0</v>
      </c>
      <c r="W392" s="136">
        <v>0</v>
      </c>
      <c r="X392" s="133">
        <v>0.09</v>
      </c>
      <c r="Y392" s="133">
        <v>1.3150564920135588E-2</v>
      </c>
      <c r="Z392" s="134">
        <v>0</v>
      </c>
      <c r="AA392" s="137"/>
      <c r="AB392" s="136">
        <v>0</v>
      </c>
      <c r="AC392" s="136">
        <v>0</v>
      </c>
      <c r="AD392" s="133">
        <v>0</v>
      </c>
      <c r="AE392" s="133">
        <v>0</v>
      </c>
      <c r="AF392" s="134">
        <v>0</v>
      </c>
    </row>
    <row r="393" spans="1:32" x14ac:dyDescent="0.2">
      <c r="A393" s="138">
        <v>456</v>
      </c>
      <c r="B393" s="139">
        <v>456160160</v>
      </c>
      <c r="C393" s="140" t="s">
        <v>523</v>
      </c>
      <c r="D393" s="141">
        <v>160</v>
      </c>
      <c r="E393" s="140" t="s">
        <v>192</v>
      </c>
      <c r="F393" s="141">
        <v>160</v>
      </c>
      <c r="G393" s="142" t="s">
        <v>192</v>
      </c>
      <c r="H393" s="130"/>
      <c r="I393" s="131">
        <v>13217</v>
      </c>
      <c r="J393" s="131">
        <v>32</v>
      </c>
      <c r="K393" s="131">
        <v>0</v>
      </c>
      <c r="L393" s="131">
        <v>937.65</v>
      </c>
      <c r="M393" s="131">
        <v>14186.65</v>
      </c>
      <c r="N393" s="130"/>
      <c r="O393" s="132">
        <v>730</v>
      </c>
      <c r="P393" s="133">
        <v>9671770</v>
      </c>
      <c r="Q393" s="133">
        <v>0</v>
      </c>
      <c r="R393" s="133">
        <v>0</v>
      </c>
      <c r="S393" s="133">
        <v>684485</v>
      </c>
      <c r="T393" s="134">
        <v>10356255</v>
      </c>
      <c r="U393" s="135"/>
      <c r="V393" s="136">
        <v>0</v>
      </c>
      <c r="W393" s="136">
        <v>0</v>
      </c>
      <c r="X393" s="133">
        <v>0.18</v>
      </c>
      <c r="Y393" s="133">
        <v>0.11937996881836754</v>
      </c>
      <c r="Z393" s="134">
        <v>0</v>
      </c>
      <c r="AA393" s="137"/>
      <c r="AB393" s="136">
        <v>0</v>
      </c>
      <c r="AC393" s="136">
        <v>0</v>
      </c>
      <c r="AD393" s="133">
        <v>0</v>
      </c>
      <c r="AE393" s="133">
        <v>0</v>
      </c>
      <c r="AF393" s="134">
        <v>0</v>
      </c>
    </row>
    <row r="394" spans="1:32" x14ac:dyDescent="0.2">
      <c r="A394" s="138">
        <v>456</v>
      </c>
      <c r="B394" s="139">
        <v>456160170</v>
      </c>
      <c r="C394" s="140" t="s">
        <v>523</v>
      </c>
      <c r="D394" s="141">
        <v>160</v>
      </c>
      <c r="E394" s="140" t="s">
        <v>192</v>
      </c>
      <c r="F394" s="141">
        <v>170</v>
      </c>
      <c r="G394" s="142" t="s">
        <v>202</v>
      </c>
      <c r="H394" s="130"/>
      <c r="I394" s="131">
        <v>11547</v>
      </c>
      <c r="J394" s="131">
        <v>3689</v>
      </c>
      <c r="K394" s="131">
        <v>0</v>
      </c>
      <c r="L394" s="131">
        <v>937.65</v>
      </c>
      <c r="M394" s="131">
        <v>16173.65</v>
      </c>
      <c r="N394" s="130"/>
      <c r="O394" s="132">
        <v>2</v>
      </c>
      <c r="P394" s="133">
        <v>30472</v>
      </c>
      <c r="Q394" s="133">
        <v>0</v>
      </c>
      <c r="R394" s="133">
        <v>0</v>
      </c>
      <c r="S394" s="133">
        <v>1876</v>
      </c>
      <c r="T394" s="134">
        <v>32348</v>
      </c>
      <c r="U394" s="135"/>
      <c r="V394" s="136">
        <v>0</v>
      </c>
      <c r="W394" s="136">
        <v>0</v>
      </c>
      <c r="X394" s="133">
        <v>0.09</v>
      </c>
      <c r="Y394" s="133">
        <v>7.9993405750089966E-2</v>
      </c>
      <c r="Z394" s="134">
        <v>0</v>
      </c>
      <c r="AA394" s="137"/>
      <c r="AB394" s="136">
        <v>0</v>
      </c>
      <c r="AC394" s="136">
        <v>0</v>
      </c>
      <c r="AD394" s="133">
        <v>0</v>
      </c>
      <c r="AE394" s="133">
        <v>0</v>
      </c>
      <c r="AF394" s="134">
        <v>0</v>
      </c>
    </row>
    <row r="395" spans="1:32" x14ac:dyDescent="0.2">
      <c r="A395" s="138">
        <v>456</v>
      </c>
      <c r="B395" s="139">
        <v>456160295</v>
      </c>
      <c r="C395" s="140" t="s">
        <v>523</v>
      </c>
      <c r="D395" s="141">
        <v>160</v>
      </c>
      <c r="E395" s="140" t="s">
        <v>192</v>
      </c>
      <c r="F395" s="141">
        <v>295</v>
      </c>
      <c r="G395" s="142" t="s">
        <v>327</v>
      </c>
      <c r="H395" s="130"/>
      <c r="I395" s="131">
        <v>12465</v>
      </c>
      <c r="J395" s="131">
        <v>6897</v>
      </c>
      <c r="K395" s="131">
        <v>0</v>
      </c>
      <c r="L395" s="131">
        <v>937.65</v>
      </c>
      <c r="M395" s="131">
        <v>20299.650000000001</v>
      </c>
      <c r="N395" s="130"/>
      <c r="O395" s="132">
        <v>5</v>
      </c>
      <c r="P395" s="133">
        <v>96810</v>
      </c>
      <c r="Q395" s="133">
        <v>0</v>
      </c>
      <c r="R395" s="133">
        <v>0</v>
      </c>
      <c r="S395" s="133">
        <v>4688</v>
      </c>
      <c r="T395" s="134">
        <v>101498</v>
      </c>
      <c r="U395" s="135"/>
      <c r="V395" s="136">
        <v>0</v>
      </c>
      <c r="W395" s="136">
        <v>0</v>
      </c>
      <c r="X395" s="133">
        <v>0.09</v>
      </c>
      <c r="Y395" s="133">
        <v>1.6980392202408944E-2</v>
      </c>
      <c r="Z395" s="134">
        <v>0</v>
      </c>
      <c r="AA395" s="137"/>
      <c r="AB395" s="136">
        <v>0</v>
      </c>
      <c r="AC395" s="136">
        <v>0</v>
      </c>
      <c r="AD395" s="133">
        <v>0</v>
      </c>
      <c r="AE395" s="133">
        <v>0</v>
      </c>
      <c r="AF395" s="134">
        <v>0</v>
      </c>
    </row>
    <row r="396" spans="1:32" x14ac:dyDescent="0.2">
      <c r="A396" s="138">
        <v>456</v>
      </c>
      <c r="B396" s="139">
        <v>456160301</v>
      </c>
      <c r="C396" s="140" t="s">
        <v>523</v>
      </c>
      <c r="D396" s="141">
        <v>160</v>
      </c>
      <c r="E396" s="140" t="s">
        <v>192</v>
      </c>
      <c r="F396" s="141">
        <v>301</v>
      </c>
      <c r="G396" s="142" t="s">
        <v>333</v>
      </c>
      <c r="H396" s="130"/>
      <c r="I396" s="131">
        <v>11507</v>
      </c>
      <c r="J396" s="131">
        <v>4678</v>
      </c>
      <c r="K396" s="131">
        <v>0</v>
      </c>
      <c r="L396" s="131">
        <v>937.65</v>
      </c>
      <c r="M396" s="131">
        <v>17122.650000000001</v>
      </c>
      <c r="N396" s="130"/>
      <c r="O396" s="132">
        <v>1</v>
      </c>
      <c r="P396" s="133">
        <v>16185</v>
      </c>
      <c r="Q396" s="133">
        <v>0</v>
      </c>
      <c r="R396" s="133">
        <v>0</v>
      </c>
      <c r="S396" s="133">
        <v>938</v>
      </c>
      <c r="T396" s="134">
        <v>17123</v>
      </c>
      <c r="U396" s="135"/>
      <c r="V396" s="136">
        <v>0</v>
      </c>
      <c r="W396" s="136">
        <v>0</v>
      </c>
      <c r="X396" s="133">
        <v>0.09</v>
      </c>
      <c r="Y396" s="133">
        <v>5.4610339504521009E-2</v>
      </c>
      <c r="Z396" s="134">
        <v>0</v>
      </c>
      <c r="AA396" s="137"/>
      <c r="AB396" s="136">
        <v>0</v>
      </c>
      <c r="AC396" s="136">
        <v>0</v>
      </c>
      <c r="AD396" s="133">
        <v>0</v>
      </c>
      <c r="AE396" s="133">
        <v>0</v>
      </c>
      <c r="AF396" s="134">
        <v>0</v>
      </c>
    </row>
    <row r="397" spans="1:32" x14ac:dyDescent="0.2">
      <c r="A397" s="138">
        <v>456</v>
      </c>
      <c r="B397" s="139">
        <v>456160673</v>
      </c>
      <c r="C397" s="140" t="s">
        <v>523</v>
      </c>
      <c r="D397" s="141">
        <v>160</v>
      </c>
      <c r="E397" s="140" t="s">
        <v>192</v>
      </c>
      <c r="F397" s="141">
        <v>673</v>
      </c>
      <c r="G397" s="142" t="s">
        <v>408</v>
      </c>
      <c r="H397" s="130"/>
      <c r="I397" s="131">
        <v>11737</v>
      </c>
      <c r="J397" s="131">
        <v>6202</v>
      </c>
      <c r="K397" s="131">
        <v>0</v>
      </c>
      <c r="L397" s="131">
        <v>937.65</v>
      </c>
      <c r="M397" s="131">
        <v>18876.650000000001</v>
      </c>
      <c r="N397" s="130"/>
      <c r="O397" s="132">
        <v>2</v>
      </c>
      <c r="P397" s="133">
        <v>35878</v>
      </c>
      <c r="Q397" s="133">
        <v>0</v>
      </c>
      <c r="R397" s="133">
        <v>0</v>
      </c>
      <c r="S397" s="133">
        <v>1876</v>
      </c>
      <c r="T397" s="134">
        <v>37754</v>
      </c>
      <c r="U397" s="135"/>
      <c r="V397" s="136">
        <v>0</v>
      </c>
      <c r="W397" s="136">
        <v>0</v>
      </c>
      <c r="X397" s="133">
        <v>0.09</v>
      </c>
      <c r="Y397" s="133">
        <v>2.2338198014815132E-2</v>
      </c>
      <c r="Z397" s="134">
        <v>0</v>
      </c>
      <c r="AA397" s="137"/>
      <c r="AB397" s="136">
        <v>0</v>
      </c>
      <c r="AC397" s="136">
        <v>0</v>
      </c>
      <c r="AD397" s="133">
        <v>0</v>
      </c>
      <c r="AE397" s="133">
        <v>0</v>
      </c>
      <c r="AF397" s="134">
        <v>0</v>
      </c>
    </row>
    <row r="398" spans="1:32" x14ac:dyDescent="0.2">
      <c r="A398" s="138">
        <v>456</v>
      </c>
      <c r="B398" s="139">
        <v>456160735</v>
      </c>
      <c r="C398" s="140" t="s">
        <v>523</v>
      </c>
      <c r="D398" s="141">
        <v>160</v>
      </c>
      <c r="E398" s="140" t="s">
        <v>192</v>
      </c>
      <c r="F398" s="141">
        <v>735</v>
      </c>
      <c r="G398" s="142" t="s">
        <v>427</v>
      </c>
      <c r="H398" s="130"/>
      <c r="I398" s="131">
        <v>15583</v>
      </c>
      <c r="J398" s="131">
        <v>6083</v>
      </c>
      <c r="K398" s="131">
        <v>0</v>
      </c>
      <c r="L398" s="131">
        <v>937.65</v>
      </c>
      <c r="M398" s="131">
        <v>22603.65</v>
      </c>
      <c r="N398" s="130"/>
      <c r="O398" s="132">
        <v>4</v>
      </c>
      <c r="P398" s="133">
        <v>86664</v>
      </c>
      <c r="Q398" s="133">
        <v>0</v>
      </c>
      <c r="R398" s="133">
        <v>0</v>
      </c>
      <c r="S398" s="133">
        <v>3752</v>
      </c>
      <c r="T398" s="134">
        <v>90416</v>
      </c>
      <c r="U398" s="135"/>
      <c r="V398" s="136">
        <v>0</v>
      </c>
      <c r="W398" s="136">
        <v>0</v>
      </c>
      <c r="X398" s="133">
        <v>0.09</v>
      </c>
      <c r="Y398" s="133">
        <v>1.8415882241461894E-2</v>
      </c>
      <c r="Z398" s="134">
        <v>0</v>
      </c>
      <c r="AA398" s="137"/>
      <c r="AB398" s="136">
        <v>0</v>
      </c>
      <c r="AC398" s="136">
        <v>0</v>
      </c>
      <c r="AD398" s="133">
        <v>0</v>
      </c>
      <c r="AE398" s="133">
        <v>0</v>
      </c>
      <c r="AF398" s="134">
        <v>0</v>
      </c>
    </row>
    <row r="399" spans="1:32" x14ac:dyDescent="0.2">
      <c r="A399" s="138">
        <v>458</v>
      </c>
      <c r="B399" s="139">
        <v>458160031</v>
      </c>
      <c r="C399" s="140" t="s">
        <v>524</v>
      </c>
      <c r="D399" s="141">
        <v>160</v>
      </c>
      <c r="E399" s="140" t="s">
        <v>192</v>
      </c>
      <c r="F399" s="141">
        <v>31</v>
      </c>
      <c r="G399" s="142" t="s">
        <v>63</v>
      </c>
      <c r="H399" s="130"/>
      <c r="I399" s="131">
        <v>14723</v>
      </c>
      <c r="J399" s="131">
        <v>6927</v>
      </c>
      <c r="K399" s="131">
        <v>0</v>
      </c>
      <c r="L399" s="131">
        <v>937.65</v>
      </c>
      <c r="M399" s="131">
        <v>22587.65</v>
      </c>
      <c r="N399" s="130"/>
      <c r="O399" s="132">
        <v>4</v>
      </c>
      <c r="P399" s="133">
        <v>86600</v>
      </c>
      <c r="Q399" s="133">
        <v>0</v>
      </c>
      <c r="R399" s="133">
        <v>0</v>
      </c>
      <c r="S399" s="133">
        <v>3751</v>
      </c>
      <c r="T399" s="134">
        <v>90351</v>
      </c>
      <c r="U399" s="135"/>
      <c r="V399" s="136">
        <v>0</v>
      </c>
      <c r="W399" s="136">
        <v>0</v>
      </c>
      <c r="X399" s="133">
        <v>0.09</v>
      </c>
      <c r="Y399" s="133">
        <v>2.0376396811597829E-2</v>
      </c>
      <c r="Z399" s="134">
        <v>0</v>
      </c>
      <c r="AA399" s="137"/>
      <c r="AB399" s="136">
        <v>0</v>
      </c>
      <c r="AC399" s="136">
        <v>0</v>
      </c>
      <c r="AD399" s="133">
        <v>0</v>
      </c>
      <c r="AE399" s="133">
        <v>0</v>
      </c>
      <c r="AF399" s="134">
        <v>0</v>
      </c>
    </row>
    <row r="400" spans="1:32" x14ac:dyDescent="0.2">
      <c r="A400" s="138">
        <v>458</v>
      </c>
      <c r="B400" s="139">
        <v>458160056</v>
      </c>
      <c r="C400" s="140" t="s">
        <v>524</v>
      </c>
      <c r="D400" s="141">
        <v>160</v>
      </c>
      <c r="E400" s="140" t="s">
        <v>192</v>
      </c>
      <c r="F400" s="141">
        <v>56</v>
      </c>
      <c r="G400" s="142" t="s">
        <v>88</v>
      </c>
      <c r="H400" s="130"/>
      <c r="I400" s="131">
        <v>10607.145539906103</v>
      </c>
      <c r="J400" s="131">
        <v>3587</v>
      </c>
      <c r="K400" s="131">
        <v>0</v>
      </c>
      <c r="L400" s="131">
        <v>937.65</v>
      </c>
      <c r="M400" s="131">
        <v>15131.795539906103</v>
      </c>
      <c r="N400" s="130"/>
      <c r="O400" s="132">
        <v>5</v>
      </c>
      <c r="P400" s="133">
        <v>70970</v>
      </c>
      <c r="Q400" s="133">
        <v>0</v>
      </c>
      <c r="R400" s="133">
        <v>0</v>
      </c>
      <c r="S400" s="133">
        <v>4689</v>
      </c>
      <c r="T400" s="134">
        <v>75659</v>
      </c>
      <c r="U400" s="135"/>
      <c r="V400" s="136">
        <v>0</v>
      </c>
      <c r="W400" s="136">
        <v>0</v>
      </c>
      <c r="X400" s="133">
        <v>0.09</v>
      </c>
      <c r="Y400" s="133">
        <v>2.0208672862884934E-2</v>
      </c>
      <c r="Z400" s="134">
        <v>0</v>
      </c>
      <c r="AA400" s="137"/>
      <c r="AB400" s="136">
        <v>0</v>
      </c>
      <c r="AC400" s="136">
        <v>0</v>
      </c>
      <c r="AD400" s="133">
        <v>0</v>
      </c>
      <c r="AE400" s="133">
        <v>0</v>
      </c>
      <c r="AF400" s="134">
        <v>0</v>
      </c>
    </row>
    <row r="401" spans="1:32" x14ac:dyDescent="0.2">
      <c r="A401" s="138">
        <v>458</v>
      </c>
      <c r="B401" s="139">
        <v>458160079</v>
      </c>
      <c r="C401" s="140" t="s">
        <v>524</v>
      </c>
      <c r="D401" s="141">
        <v>160</v>
      </c>
      <c r="E401" s="140" t="s">
        <v>192</v>
      </c>
      <c r="F401" s="141">
        <v>79</v>
      </c>
      <c r="G401" s="142" t="s">
        <v>111</v>
      </c>
      <c r="H401" s="130"/>
      <c r="I401" s="131">
        <v>13208</v>
      </c>
      <c r="J401" s="131">
        <v>240</v>
      </c>
      <c r="K401" s="131">
        <v>0</v>
      </c>
      <c r="L401" s="131">
        <v>937.65</v>
      </c>
      <c r="M401" s="131">
        <v>14385.65</v>
      </c>
      <c r="N401" s="130"/>
      <c r="O401" s="132">
        <v>31</v>
      </c>
      <c r="P401" s="133">
        <v>416888</v>
      </c>
      <c r="Q401" s="133">
        <v>0</v>
      </c>
      <c r="R401" s="133">
        <v>0</v>
      </c>
      <c r="S401" s="133">
        <v>29067</v>
      </c>
      <c r="T401" s="134">
        <v>445955</v>
      </c>
      <c r="U401" s="135"/>
      <c r="V401" s="136">
        <v>0</v>
      </c>
      <c r="W401" s="136">
        <v>0</v>
      </c>
      <c r="X401" s="133">
        <v>0.09</v>
      </c>
      <c r="Y401" s="133">
        <v>6.9800673787243403E-2</v>
      </c>
      <c r="Z401" s="134">
        <v>0</v>
      </c>
      <c r="AA401" s="137"/>
      <c r="AB401" s="136">
        <v>0</v>
      </c>
      <c r="AC401" s="136">
        <v>0</v>
      </c>
      <c r="AD401" s="133">
        <v>0</v>
      </c>
      <c r="AE401" s="133">
        <v>0</v>
      </c>
      <c r="AF401" s="134">
        <v>0</v>
      </c>
    </row>
    <row r="402" spans="1:32" x14ac:dyDescent="0.2">
      <c r="A402" s="138">
        <v>458</v>
      </c>
      <c r="B402" s="139">
        <v>458160160</v>
      </c>
      <c r="C402" s="140" t="s">
        <v>524</v>
      </c>
      <c r="D402" s="141">
        <v>160</v>
      </c>
      <c r="E402" s="140" t="s">
        <v>192</v>
      </c>
      <c r="F402" s="141">
        <v>160</v>
      </c>
      <c r="G402" s="142" t="s">
        <v>192</v>
      </c>
      <c r="H402" s="130"/>
      <c r="I402" s="131">
        <v>14386</v>
      </c>
      <c r="J402" s="131">
        <v>35</v>
      </c>
      <c r="K402" s="131">
        <v>0</v>
      </c>
      <c r="L402" s="131">
        <v>937.65</v>
      </c>
      <c r="M402" s="131">
        <v>15358.65</v>
      </c>
      <c r="N402" s="130"/>
      <c r="O402" s="132">
        <v>78</v>
      </c>
      <c r="P402" s="133">
        <v>1124838</v>
      </c>
      <c r="Q402" s="133">
        <v>0</v>
      </c>
      <c r="R402" s="133">
        <v>0</v>
      </c>
      <c r="S402" s="133">
        <v>73137</v>
      </c>
      <c r="T402" s="134">
        <v>1197975</v>
      </c>
      <c r="U402" s="135"/>
      <c r="V402" s="136">
        <v>0</v>
      </c>
      <c r="W402" s="136">
        <v>0</v>
      </c>
      <c r="X402" s="133">
        <v>0.18</v>
      </c>
      <c r="Y402" s="133">
        <v>0.11937996881836754</v>
      </c>
      <c r="Z402" s="134">
        <v>0</v>
      </c>
      <c r="AA402" s="137"/>
      <c r="AB402" s="136">
        <v>0</v>
      </c>
      <c r="AC402" s="136">
        <v>0</v>
      </c>
      <c r="AD402" s="133">
        <v>0</v>
      </c>
      <c r="AE402" s="133">
        <v>0</v>
      </c>
      <c r="AF402" s="134">
        <v>0</v>
      </c>
    </row>
    <row r="403" spans="1:32" x14ac:dyDescent="0.2">
      <c r="A403" s="138">
        <v>458</v>
      </c>
      <c r="B403" s="139">
        <v>458160301</v>
      </c>
      <c r="C403" s="140" t="s">
        <v>524</v>
      </c>
      <c r="D403" s="141">
        <v>160</v>
      </c>
      <c r="E403" s="140" t="s">
        <v>192</v>
      </c>
      <c r="F403" s="141">
        <v>301</v>
      </c>
      <c r="G403" s="142" t="s">
        <v>333</v>
      </c>
      <c r="H403" s="130"/>
      <c r="I403" s="131">
        <v>14680</v>
      </c>
      <c r="J403" s="131">
        <v>5968</v>
      </c>
      <c r="K403" s="131">
        <v>0</v>
      </c>
      <c r="L403" s="131">
        <v>937.65</v>
      </c>
      <c r="M403" s="131">
        <v>21585.65</v>
      </c>
      <c r="N403" s="130"/>
      <c r="O403" s="132">
        <v>1</v>
      </c>
      <c r="P403" s="133">
        <v>20648</v>
      </c>
      <c r="Q403" s="133">
        <v>0</v>
      </c>
      <c r="R403" s="133">
        <v>0</v>
      </c>
      <c r="S403" s="133">
        <v>938</v>
      </c>
      <c r="T403" s="134">
        <v>21586</v>
      </c>
      <c r="U403" s="135"/>
      <c r="V403" s="136">
        <v>0</v>
      </c>
      <c r="W403" s="136">
        <v>0</v>
      </c>
      <c r="X403" s="133">
        <v>0.09</v>
      </c>
      <c r="Y403" s="133">
        <v>5.4610339504521009E-2</v>
      </c>
      <c r="Z403" s="134">
        <v>0</v>
      </c>
      <c r="AA403" s="137"/>
      <c r="AB403" s="136">
        <v>0</v>
      </c>
      <c r="AC403" s="136">
        <v>0</v>
      </c>
      <c r="AD403" s="133">
        <v>0</v>
      </c>
      <c r="AE403" s="133">
        <v>0</v>
      </c>
      <c r="AF403" s="134">
        <v>0</v>
      </c>
    </row>
    <row r="404" spans="1:32" x14ac:dyDescent="0.2">
      <c r="A404" s="138">
        <v>458</v>
      </c>
      <c r="B404" s="139">
        <v>458160326</v>
      </c>
      <c r="C404" s="140" t="s">
        <v>524</v>
      </c>
      <c r="D404" s="141">
        <v>160</v>
      </c>
      <c r="E404" s="140" t="s">
        <v>192</v>
      </c>
      <c r="F404" s="141">
        <v>326</v>
      </c>
      <c r="G404" s="142" t="s">
        <v>358</v>
      </c>
      <c r="H404" s="130"/>
      <c r="I404" s="131">
        <v>10766</v>
      </c>
      <c r="J404" s="131">
        <v>3674</v>
      </c>
      <c r="K404" s="131">
        <v>0</v>
      </c>
      <c r="L404" s="131">
        <v>937.65</v>
      </c>
      <c r="M404" s="131">
        <v>15377.65</v>
      </c>
      <c r="N404" s="130"/>
      <c r="O404" s="132">
        <v>1</v>
      </c>
      <c r="P404" s="133">
        <v>14440</v>
      </c>
      <c r="Q404" s="133">
        <v>0</v>
      </c>
      <c r="R404" s="133">
        <v>0</v>
      </c>
      <c r="S404" s="133">
        <v>938</v>
      </c>
      <c r="T404" s="134">
        <v>15378</v>
      </c>
      <c r="U404" s="135"/>
      <c r="V404" s="136">
        <v>0</v>
      </c>
      <c r="W404" s="136">
        <v>0</v>
      </c>
      <c r="X404" s="133">
        <v>0.09</v>
      </c>
      <c r="Y404" s="133">
        <v>3.2722418198626781E-3</v>
      </c>
      <c r="Z404" s="134">
        <v>0</v>
      </c>
      <c r="AA404" s="137"/>
      <c r="AB404" s="136">
        <v>0</v>
      </c>
      <c r="AC404" s="136">
        <v>0</v>
      </c>
      <c r="AD404" s="133">
        <v>0</v>
      </c>
      <c r="AE404" s="133">
        <v>0</v>
      </c>
      <c r="AF404" s="134">
        <v>0</v>
      </c>
    </row>
    <row r="405" spans="1:32" x14ac:dyDescent="0.2">
      <c r="A405" s="138">
        <v>463</v>
      </c>
      <c r="B405" s="139">
        <v>463035035</v>
      </c>
      <c r="C405" s="140" t="s">
        <v>525</v>
      </c>
      <c r="D405" s="141">
        <v>35</v>
      </c>
      <c r="E405" s="140" t="s">
        <v>67</v>
      </c>
      <c r="F405" s="141">
        <v>35</v>
      </c>
      <c r="G405" s="142" t="s">
        <v>67</v>
      </c>
      <c r="H405" s="130"/>
      <c r="I405" s="131">
        <v>14036</v>
      </c>
      <c r="J405" s="131">
        <v>4786</v>
      </c>
      <c r="K405" s="131">
        <v>0</v>
      </c>
      <c r="L405" s="131">
        <v>937.65</v>
      </c>
      <c r="M405" s="131">
        <v>19759.650000000001</v>
      </c>
      <c r="N405" s="130"/>
      <c r="O405" s="132">
        <v>571</v>
      </c>
      <c r="P405" s="133">
        <v>10747362</v>
      </c>
      <c r="Q405" s="133">
        <v>0</v>
      </c>
      <c r="R405" s="133">
        <v>0</v>
      </c>
      <c r="S405" s="133">
        <v>535398</v>
      </c>
      <c r="T405" s="134">
        <v>11282760</v>
      </c>
      <c r="U405" s="135"/>
      <c r="V405" s="136">
        <v>0</v>
      </c>
      <c r="W405" s="136">
        <v>0</v>
      </c>
      <c r="X405" s="133">
        <v>0.18</v>
      </c>
      <c r="Y405" s="133">
        <v>0.16308478746425836</v>
      </c>
      <c r="Z405" s="134">
        <v>0</v>
      </c>
      <c r="AA405" s="137"/>
      <c r="AB405" s="136">
        <v>0</v>
      </c>
      <c r="AC405" s="136">
        <v>0</v>
      </c>
      <c r="AD405" s="133">
        <v>0</v>
      </c>
      <c r="AE405" s="133">
        <v>0</v>
      </c>
      <c r="AF405" s="134">
        <v>0</v>
      </c>
    </row>
    <row r="406" spans="1:32" x14ac:dyDescent="0.2">
      <c r="A406" s="138">
        <v>463</v>
      </c>
      <c r="B406" s="139">
        <v>463035057</v>
      </c>
      <c r="C406" s="140" t="s">
        <v>525</v>
      </c>
      <c r="D406" s="141">
        <v>35</v>
      </c>
      <c r="E406" s="140" t="s">
        <v>67</v>
      </c>
      <c r="F406" s="141">
        <v>57</v>
      </c>
      <c r="G406" s="142" t="s">
        <v>89</v>
      </c>
      <c r="H406" s="130"/>
      <c r="I406" s="131">
        <v>12440</v>
      </c>
      <c r="J406" s="131">
        <v>333</v>
      </c>
      <c r="K406" s="131">
        <v>0</v>
      </c>
      <c r="L406" s="131">
        <v>937.65</v>
      </c>
      <c r="M406" s="131">
        <v>13710.65</v>
      </c>
      <c r="N406" s="130"/>
      <c r="O406" s="132">
        <v>1</v>
      </c>
      <c r="P406" s="133">
        <v>12773</v>
      </c>
      <c r="Q406" s="133">
        <v>0</v>
      </c>
      <c r="R406" s="133">
        <v>0</v>
      </c>
      <c r="S406" s="133">
        <v>938</v>
      </c>
      <c r="T406" s="134">
        <v>13711</v>
      </c>
      <c r="U406" s="135"/>
      <c r="V406" s="136">
        <v>0</v>
      </c>
      <c r="W406" s="136">
        <v>0</v>
      </c>
      <c r="X406" s="133">
        <v>0.18</v>
      </c>
      <c r="Y406" s="133">
        <v>0.13477016134300771</v>
      </c>
      <c r="Z406" s="134">
        <v>0</v>
      </c>
      <c r="AA406" s="137"/>
      <c r="AB406" s="136">
        <v>0</v>
      </c>
      <c r="AC406" s="136">
        <v>0</v>
      </c>
      <c r="AD406" s="133">
        <v>0</v>
      </c>
      <c r="AE406" s="133">
        <v>0</v>
      </c>
      <c r="AF406" s="134">
        <v>0</v>
      </c>
    </row>
    <row r="407" spans="1:32" x14ac:dyDescent="0.2">
      <c r="A407" s="138">
        <v>463</v>
      </c>
      <c r="B407" s="139">
        <v>463035133</v>
      </c>
      <c r="C407" s="140" t="s">
        <v>525</v>
      </c>
      <c r="D407" s="141">
        <v>35</v>
      </c>
      <c r="E407" s="140" t="s">
        <v>67</v>
      </c>
      <c r="F407" s="141">
        <v>133</v>
      </c>
      <c r="G407" s="142" t="s">
        <v>165</v>
      </c>
      <c r="H407" s="130"/>
      <c r="I407" s="131">
        <v>11958.499763432394</v>
      </c>
      <c r="J407" s="131">
        <v>2365</v>
      </c>
      <c r="K407" s="131">
        <v>0</v>
      </c>
      <c r="L407" s="131">
        <v>937.65</v>
      </c>
      <c r="M407" s="131">
        <v>15261.149763432393</v>
      </c>
      <c r="N407" s="130"/>
      <c r="O407" s="132">
        <v>1</v>
      </c>
      <c r="P407" s="133">
        <v>14323</v>
      </c>
      <c r="Q407" s="133">
        <v>0</v>
      </c>
      <c r="R407" s="133">
        <v>0</v>
      </c>
      <c r="S407" s="133">
        <v>938</v>
      </c>
      <c r="T407" s="134">
        <v>15261</v>
      </c>
      <c r="U407" s="135"/>
      <c r="V407" s="136">
        <v>0</v>
      </c>
      <c r="W407" s="136">
        <v>0</v>
      </c>
      <c r="X407" s="133">
        <v>0.09</v>
      </c>
      <c r="Y407" s="133">
        <v>2.8948429232024109E-2</v>
      </c>
      <c r="Z407" s="134">
        <v>0</v>
      </c>
      <c r="AA407" s="137"/>
      <c r="AB407" s="136">
        <v>0</v>
      </c>
      <c r="AC407" s="136">
        <v>0</v>
      </c>
      <c r="AD407" s="133">
        <v>0</v>
      </c>
      <c r="AE407" s="133">
        <v>0</v>
      </c>
      <c r="AF407" s="134">
        <v>0</v>
      </c>
    </row>
    <row r="408" spans="1:32" x14ac:dyDescent="0.2">
      <c r="A408" s="138">
        <v>463</v>
      </c>
      <c r="B408" s="139">
        <v>463035207</v>
      </c>
      <c r="C408" s="140" t="s">
        <v>525</v>
      </c>
      <c r="D408" s="141">
        <v>35</v>
      </c>
      <c r="E408" s="140" t="s">
        <v>67</v>
      </c>
      <c r="F408" s="141">
        <v>207</v>
      </c>
      <c r="G408" s="142" t="s">
        <v>239</v>
      </c>
      <c r="H408" s="130"/>
      <c r="I408" s="131">
        <v>11191.073589537058</v>
      </c>
      <c r="J408" s="131">
        <v>7175</v>
      </c>
      <c r="K408" s="131">
        <v>0</v>
      </c>
      <c r="L408" s="131">
        <v>937.65</v>
      </c>
      <c r="M408" s="131">
        <v>19303.723589537061</v>
      </c>
      <c r="N408" s="130"/>
      <c r="O408" s="132">
        <v>1</v>
      </c>
      <c r="P408" s="133">
        <v>18366</v>
      </c>
      <c r="Q408" s="133">
        <v>0</v>
      </c>
      <c r="R408" s="133">
        <v>0</v>
      </c>
      <c r="S408" s="133">
        <v>938</v>
      </c>
      <c r="T408" s="134">
        <v>19304</v>
      </c>
      <c r="U408" s="135"/>
      <c r="V408" s="136">
        <v>0</v>
      </c>
      <c r="W408" s="136">
        <v>0</v>
      </c>
      <c r="X408" s="133">
        <v>0.09</v>
      </c>
      <c r="Y408" s="133">
        <v>5.595280366325246E-4</v>
      </c>
      <c r="Z408" s="134">
        <v>0</v>
      </c>
      <c r="AA408" s="137"/>
      <c r="AB408" s="136">
        <v>0</v>
      </c>
      <c r="AC408" s="136">
        <v>0</v>
      </c>
      <c r="AD408" s="133">
        <v>0</v>
      </c>
      <c r="AE408" s="133">
        <v>0</v>
      </c>
      <c r="AF408" s="134">
        <v>0</v>
      </c>
    </row>
    <row r="409" spans="1:32" x14ac:dyDescent="0.2">
      <c r="A409" s="138">
        <v>463</v>
      </c>
      <c r="B409" s="139">
        <v>463035220</v>
      </c>
      <c r="C409" s="140" t="s">
        <v>525</v>
      </c>
      <c r="D409" s="141">
        <v>35</v>
      </c>
      <c r="E409" s="140" t="s">
        <v>67</v>
      </c>
      <c r="F409" s="141">
        <v>220</v>
      </c>
      <c r="G409" s="142" t="s">
        <v>252</v>
      </c>
      <c r="H409" s="130"/>
      <c r="I409" s="131">
        <v>9576</v>
      </c>
      <c r="J409" s="131">
        <v>4105</v>
      </c>
      <c r="K409" s="131">
        <v>0</v>
      </c>
      <c r="L409" s="131">
        <v>937.65</v>
      </c>
      <c r="M409" s="131">
        <v>14618.65</v>
      </c>
      <c r="N409" s="130"/>
      <c r="O409" s="132">
        <v>3</v>
      </c>
      <c r="P409" s="133">
        <v>41043</v>
      </c>
      <c r="Q409" s="133">
        <v>0</v>
      </c>
      <c r="R409" s="133">
        <v>0</v>
      </c>
      <c r="S409" s="133">
        <v>2814</v>
      </c>
      <c r="T409" s="134">
        <v>43857</v>
      </c>
      <c r="U409" s="135"/>
      <c r="V409" s="136">
        <v>0</v>
      </c>
      <c r="W409" s="136">
        <v>0</v>
      </c>
      <c r="X409" s="133">
        <v>0.09</v>
      </c>
      <c r="Y409" s="133">
        <v>1.8353795236742985E-2</v>
      </c>
      <c r="Z409" s="134">
        <v>0</v>
      </c>
      <c r="AA409" s="137"/>
      <c r="AB409" s="136">
        <v>0</v>
      </c>
      <c r="AC409" s="136">
        <v>0</v>
      </c>
      <c r="AD409" s="133">
        <v>0</v>
      </c>
      <c r="AE409" s="133">
        <v>0</v>
      </c>
      <c r="AF409" s="134">
        <v>0</v>
      </c>
    </row>
    <row r="410" spans="1:32" x14ac:dyDescent="0.2">
      <c r="A410" s="138">
        <v>463</v>
      </c>
      <c r="B410" s="139">
        <v>463035244</v>
      </c>
      <c r="C410" s="140" t="s">
        <v>525</v>
      </c>
      <c r="D410" s="141">
        <v>35</v>
      </c>
      <c r="E410" s="140" t="s">
        <v>67</v>
      </c>
      <c r="F410" s="141">
        <v>244</v>
      </c>
      <c r="G410" s="142" t="s">
        <v>276</v>
      </c>
      <c r="H410" s="130"/>
      <c r="I410" s="131">
        <v>12909</v>
      </c>
      <c r="J410" s="131">
        <v>4655</v>
      </c>
      <c r="K410" s="131">
        <v>0</v>
      </c>
      <c r="L410" s="131">
        <v>937.65</v>
      </c>
      <c r="M410" s="131">
        <v>18501.650000000001</v>
      </c>
      <c r="N410" s="130"/>
      <c r="O410" s="132">
        <v>6</v>
      </c>
      <c r="P410" s="133">
        <v>105384</v>
      </c>
      <c r="Q410" s="133">
        <v>0</v>
      </c>
      <c r="R410" s="133">
        <v>0</v>
      </c>
      <c r="S410" s="133">
        <v>5626</v>
      </c>
      <c r="T410" s="134">
        <v>111010</v>
      </c>
      <c r="U410" s="135"/>
      <c r="V410" s="136">
        <v>0</v>
      </c>
      <c r="W410" s="136">
        <v>0</v>
      </c>
      <c r="X410" s="133">
        <v>0.09</v>
      </c>
      <c r="Y410" s="133">
        <v>0.12315738977728077</v>
      </c>
      <c r="Z410" s="134">
        <v>0</v>
      </c>
      <c r="AA410" s="137"/>
      <c r="AB410" s="136">
        <v>0</v>
      </c>
      <c r="AC410" s="136">
        <v>0</v>
      </c>
      <c r="AD410" s="133">
        <v>0</v>
      </c>
      <c r="AE410" s="133">
        <v>0</v>
      </c>
      <c r="AF410" s="134">
        <v>0</v>
      </c>
    </row>
    <row r="411" spans="1:32" x14ac:dyDescent="0.2">
      <c r="A411" s="138">
        <v>463</v>
      </c>
      <c r="B411" s="139">
        <v>463035285</v>
      </c>
      <c r="C411" s="140" t="s">
        <v>525</v>
      </c>
      <c r="D411" s="141">
        <v>35</v>
      </c>
      <c r="E411" s="140" t="s">
        <v>67</v>
      </c>
      <c r="F411" s="141">
        <v>285</v>
      </c>
      <c r="G411" s="142" t="s">
        <v>317</v>
      </c>
      <c r="H411" s="130"/>
      <c r="I411" s="131">
        <v>14608</v>
      </c>
      <c r="J411" s="131">
        <v>4139</v>
      </c>
      <c r="K411" s="131">
        <v>0</v>
      </c>
      <c r="L411" s="131">
        <v>937.65</v>
      </c>
      <c r="M411" s="131">
        <v>19684.650000000001</v>
      </c>
      <c r="N411" s="130"/>
      <c r="O411" s="132">
        <v>1</v>
      </c>
      <c r="P411" s="133">
        <v>18747</v>
      </c>
      <c r="Q411" s="133">
        <v>0</v>
      </c>
      <c r="R411" s="133">
        <v>0</v>
      </c>
      <c r="S411" s="133">
        <v>938</v>
      </c>
      <c r="T411" s="134">
        <v>19685</v>
      </c>
      <c r="U411" s="135"/>
      <c r="V411" s="136">
        <v>0</v>
      </c>
      <c r="W411" s="136">
        <v>0</v>
      </c>
      <c r="X411" s="133">
        <v>0.09</v>
      </c>
      <c r="Y411" s="133">
        <v>3.7081890784324507E-2</v>
      </c>
      <c r="Z411" s="134">
        <v>0</v>
      </c>
      <c r="AA411" s="137"/>
      <c r="AB411" s="136">
        <v>0</v>
      </c>
      <c r="AC411" s="136">
        <v>0</v>
      </c>
      <c r="AD411" s="133">
        <v>0</v>
      </c>
      <c r="AE411" s="133">
        <v>0</v>
      </c>
      <c r="AF411" s="134">
        <v>0</v>
      </c>
    </row>
    <row r="412" spans="1:32" x14ac:dyDescent="0.2">
      <c r="A412" s="138">
        <v>463</v>
      </c>
      <c r="B412" s="139">
        <v>463035293</v>
      </c>
      <c r="C412" s="140" t="s">
        <v>525</v>
      </c>
      <c r="D412" s="141">
        <v>35</v>
      </c>
      <c r="E412" s="140" t="s">
        <v>67</v>
      </c>
      <c r="F412" s="141">
        <v>293</v>
      </c>
      <c r="G412" s="142" t="s">
        <v>325</v>
      </c>
      <c r="H412" s="130"/>
      <c r="I412" s="131">
        <v>9926</v>
      </c>
      <c r="J412" s="131">
        <v>597</v>
      </c>
      <c r="K412" s="131">
        <v>0</v>
      </c>
      <c r="L412" s="131">
        <v>937.65</v>
      </c>
      <c r="M412" s="131">
        <v>11460.65</v>
      </c>
      <c r="N412" s="130"/>
      <c r="O412" s="132">
        <v>2</v>
      </c>
      <c r="P412" s="133">
        <v>21046</v>
      </c>
      <c r="Q412" s="133">
        <v>0</v>
      </c>
      <c r="R412" s="133">
        <v>0</v>
      </c>
      <c r="S412" s="133">
        <v>1876</v>
      </c>
      <c r="T412" s="134">
        <v>22922</v>
      </c>
      <c r="U412" s="135"/>
      <c r="V412" s="136">
        <v>0</v>
      </c>
      <c r="W412" s="136">
        <v>0</v>
      </c>
      <c r="X412" s="133">
        <v>0.18</v>
      </c>
      <c r="Y412" s="133">
        <v>8.2727159097953466E-3</v>
      </c>
      <c r="Z412" s="134">
        <v>0</v>
      </c>
      <c r="AA412" s="137"/>
      <c r="AB412" s="136">
        <v>0</v>
      </c>
      <c r="AC412" s="136">
        <v>0</v>
      </c>
      <c r="AD412" s="133">
        <v>0</v>
      </c>
      <c r="AE412" s="133">
        <v>0</v>
      </c>
      <c r="AF412" s="134">
        <v>0</v>
      </c>
    </row>
    <row r="413" spans="1:32" x14ac:dyDescent="0.2">
      <c r="A413" s="138">
        <v>463</v>
      </c>
      <c r="B413" s="139">
        <v>463035307</v>
      </c>
      <c r="C413" s="140" t="s">
        <v>525</v>
      </c>
      <c r="D413" s="141">
        <v>35</v>
      </c>
      <c r="E413" s="140" t="s">
        <v>67</v>
      </c>
      <c r="F413" s="141">
        <v>307</v>
      </c>
      <c r="G413" s="142" t="s">
        <v>339</v>
      </c>
      <c r="H413" s="130"/>
      <c r="I413" s="131">
        <v>14164</v>
      </c>
      <c r="J413" s="131">
        <v>5955</v>
      </c>
      <c r="K413" s="131">
        <v>0</v>
      </c>
      <c r="L413" s="131">
        <v>937.65</v>
      </c>
      <c r="M413" s="131">
        <v>21056.65</v>
      </c>
      <c r="N413" s="130"/>
      <c r="O413" s="132">
        <v>2</v>
      </c>
      <c r="P413" s="133">
        <v>40238</v>
      </c>
      <c r="Q413" s="133">
        <v>0</v>
      </c>
      <c r="R413" s="133">
        <v>0</v>
      </c>
      <c r="S413" s="133">
        <v>1876</v>
      </c>
      <c r="T413" s="134">
        <v>42114</v>
      </c>
      <c r="U413" s="135"/>
      <c r="V413" s="136">
        <v>0</v>
      </c>
      <c r="W413" s="136">
        <v>0</v>
      </c>
      <c r="X413" s="133">
        <v>0.09</v>
      </c>
      <c r="Y413" s="133">
        <v>1.4028111098628806E-2</v>
      </c>
      <c r="Z413" s="134">
        <v>0</v>
      </c>
      <c r="AA413" s="137"/>
      <c r="AB413" s="136">
        <v>0</v>
      </c>
      <c r="AC413" s="136">
        <v>0</v>
      </c>
      <c r="AD413" s="133">
        <v>0</v>
      </c>
      <c r="AE413" s="133">
        <v>0</v>
      </c>
      <c r="AF413" s="134">
        <v>0</v>
      </c>
    </row>
    <row r="414" spans="1:32" x14ac:dyDescent="0.2">
      <c r="A414" s="138">
        <v>464</v>
      </c>
      <c r="B414" s="139">
        <v>464168030</v>
      </c>
      <c r="C414" s="140" t="s">
        <v>526</v>
      </c>
      <c r="D414" s="141">
        <v>168</v>
      </c>
      <c r="E414" s="140" t="s">
        <v>200</v>
      </c>
      <c r="F414" s="141">
        <v>30</v>
      </c>
      <c r="G414" s="142" t="s">
        <v>62</v>
      </c>
      <c r="H414" s="130"/>
      <c r="I414" s="131">
        <v>9132</v>
      </c>
      <c r="J414" s="131">
        <v>2431</v>
      </c>
      <c r="K414" s="131">
        <v>0</v>
      </c>
      <c r="L414" s="131">
        <v>937.65</v>
      </c>
      <c r="M414" s="131">
        <v>12500.65</v>
      </c>
      <c r="N414" s="130"/>
      <c r="O414" s="132">
        <v>2</v>
      </c>
      <c r="P414" s="133">
        <v>23126</v>
      </c>
      <c r="Q414" s="133">
        <v>0</v>
      </c>
      <c r="R414" s="133">
        <v>0</v>
      </c>
      <c r="S414" s="133">
        <v>1876</v>
      </c>
      <c r="T414" s="134">
        <v>25002</v>
      </c>
      <c r="U414" s="135"/>
      <c r="V414" s="136">
        <v>0</v>
      </c>
      <c r="W414" s="136">
        <v>0</v>
      </c>
      <c r="X414" s="133">
        <v>0.09</v>
      </c>
      <c r="Y414" s="133">
        <v>1.9675152169716264E-3</v>
      </c>
      <c r="Z414" s="134">
        <v>0</v>
      </c>
      <c r="AA414" s="137"/>
      <c r="AB414" s="136">
        <v>0</v>
      </c>
      <c r="AC414" s="136">
        <v>0</v>
      </c>
      <c r="AD414" s="133">
        <v>0</v>
      </c>
      <c r="AE414" s="133">
        <v>0</v>
      </c>
      <c r="AF414" s="134">
        <v>0</v>
      </c>
    </row>
    <row r="415" spans="1:32" x14ac:dyDescent="0.2">
      <c r="A415" s="138">
        <v>464</v>
      </c>
      <c r="B415" s="139">
        <v>464168163</v>
      </c>
      <c r="C415" s="140" t="s">
        <v>526</v>
      </c>
      <c r="D415" s="141">
        <v>168</v>
      </c>
      <c r="E415" s="140" t="s">
        <v>200</v>
      </c>
      <c r="F415" s="141">
        <v>163</v>
      </c>
      <c r="G415" s="142" t="s">
        <v>195</v>
      </c>
      <c r="H415" s="130"/>
      <c r="I415" s="131">
        <v>10433</v>
      </c>
      <c r="J415" s="131">
        <v>0</v>
      </c>
      <c r="K415" s="131">
        <v>0</v>
      </c>
      <c r="L415" s="131">
        <v>937.65</v>
      </c>
      <c r="M415" s="131">
        <v>11370.65</v>
      </c>
      <c r="N415" s="130"/>
      <c r="O415" s="132">
        <v>15</v>
      </c>
      <c r="P415" s="133">
        <v>156495</v>
      </c>
      <c r="Q415" s="133">
        <v>0</v>
      </c>
      <c r="R415" s="133">
        <v>0</v>
      </c>
      <c r="S415" s="133">
        <v>14066</v>
      </c>
      <c r="T415" s="134">
        <v>170561</v>
      </c>
      <c r="U415" s="135"/>
      <c r="V415" s="136">
        <v>0</v>
      </c>
      <c r="W415" s="136">
        <v>0</v>
      </c>
      <c r="X415" s="133">
        <v>0.18</v>
      </c>
      <c r="Y415" s="133">
        <v>9.2255483334996877E-2</v>
      </c>
      <c r="Z415" s="134">
        <v>0</v>
      </c>
      <c r="AA415" s="137"/>
      <c r="AB415" s="136">
        <v>0</v>
      </c>
      <c r="AC415" s="136">
        <v>0</v>
      </c>
      <c r="AD415" s="133">
        <v>0</v>
      </c>
      <c r="AE415" s="133">
        <v>0</v>
      </c>
      <c r="AF415" s="134">
        <v>0</v>
      </c>
    </row>
    <row r="416" spans="1:32" x14ac:dyDescent="0.2">
      <c r="A416" s="138">
        <v>464</v>
      </c>
      <c r="B416" s="139">
        <v>464168168</v>
      </c>
      <c r="C416" s="140" t="s">
        <v>526</v>
      </c>
      <c r="D416" s="141">
        <v>168</v>
      </c>
      <c r="E416" s="140" t="s">
        <v>200</v>
      </c>
      <c r="F416" s="141">
        <v>168</v>
      </c>
      <c r="G416" s="142" t="s">
        <v>200</v>
      </c>
      <c r="H416" s="130"/>
      <c r="I416" s="131">
        <v>9800</v>
      </c>
      <c r="J416" s="131">
        <v>5211</v>
      </c>
      <c r="K416" s="131">
        <v>0</v>
      </c>
      <c r="L416" s="131">
        <v>937.65</v>
      </c>
      <c r="M416" s="131">
        <v>15948.65</v>
      </c>
      <c r="N416" s="130"/>
      <c r="O416" s="132">
        <v>136</v>
      </c>
      <c r="P416" s="133">
        <v>2041496</v>
      </c>
      <c r="Q416" s="133">
        <v>0</v>
      </c>
      <c r="R416" s="133">
        <v>0</v>
      </c>
      <c r="S416" s="133">
        <v>127521</v>
      </c>
      <c r="T416" s="134">
        <v>2169017</v>
      </c>
      <c r="U416" s="135"/>
      <c r="V416" s="136">
        <v>0</v>
      </c>
      <c r="W416" s="136">
        <v>0</v>
      </c>
      <c r="X416" s="133">
        <v>0.09</v>
      </c>
      <c r="Y416" s="133">
        <v>3.9807054786813803E-2</v>
      </c>
      <c r="Z416" s="134">
        <v>0</v>
      </c>
      <c r="AA416" s="137"/>
      <c r="AB416" s="136">
        <v>0</v>
      </c>
      <c r="AC416" s="136">
        <v>0</v>
      </c>
      <c r="AD416" s="133">
        <v>0</v>
      </c>
      <c r="AE416" s="133">
        <v>0</v>
      </c>
      <c r="AF416" s="134">
        <v>0</v>
      </c>
    </row>
    <row r="417" spans="1:32" x14ac:dyDescent="0.2">
      <c r="A417" s="138">
        <v>464</v>
      </c>
      <c r="B417" s="139">
        <v>464168196</v>
      </c>
      <c r="C417" s="140" t="s">
        <v>526</v>
      </c>
      <c r="D417" s="141">
        <v>168</v>
      </c>
      <c r="E417" s="140" t="s">
        <v>200</v>
      </c>
      <c r="F417" s="141">
        <v>196</v>
      </c>
      <c r="G417" s="142" t="s">
        <v>228</v>
      </c>
      <c r="H417" s="130"/>
      <c r="I417" s="131">
        <v>9778</v>
      </c>
      <c r="J417" s="131">
        <v>5642</v>
      </c>
      <c r="K417" s="131">
        <v>0</v>
      </c>
      <c r="L417" s="131">
        <v>937.65</v>
      </c>
      <c r="M417" s="131">
        <v>16357.65</v>
      </c>
      <c r="N417" s="130"/>
      <c r="O417" s="132">
        <v>7</v>
      </c>
      <c r="P417" s="133">
        <v>107940</v>
      </c>
      <c r="Q417" s="133">
        <v>0</v>
      </c>
      <c r="R417" s="133">
        <v>0</v>
      </c>
      <c r="S417" s="133">
        <v>6563</v>
      </c>
      <c r="T417" s="134">
        <v>114503</v>
      </c>
      <c r="U417" s="135"/>
      <c r="V417" s="136">
        <v>0</v>
      </c>
      <c r="W417" s="136">
        <v>0</v>
      </c>
      <c r="X417" s="133">
        <v>0.09</v>
      </c>
      <c r="Y417" s="133">
        <v>2.494785759093383E-2</v>
      </c>
      <c r="Z417" s="134">
        <v>0</v>
      </c>
      <c r="AA417" s="137"/>
      <c r="AB417" s="136">
        <v>0</v>
      </c>
      <c r="AC417" s="136">
        <v>0</v>
      </c>
      <c r="AD417" s="133">
        <v>0</v>
      </c>
      <c r="AE417" s="133">
        <v>0</v>
      </c>
      <c r="AF417" s="134">
        <v>0</v>
      </c>
    </row>
    <row r="418" spans="1:32" x14ac:dyDescent="0.2">
      <c r="A418" s="138">
        <v>464</v>
      </c>
      <c r="B418" s="139">
        <v>464168229</v>
      </c>
      <c r="C418" s="140" t="s">
        <v>526</v>
      </c>
      <c r="D418" s="141">
        <v>168</v>
      </c>
      <c r="E418" s="140" t="s">
        <v>200</v>
      </c>
      <c r="F418" s="141">
        <v>229</v>
      </c>
      <c r="G418" s="142" t="s">
        <v>261</v>
      </c>
      <c r="H418" s="130"/>
      <c r="I418" s="131">
        <v>12749</v>
      </c>
      <c r="J418" s="131">
        <v>2083</v>
      </c>
      <c r="K418" s="131">
        <v>0</v>
      </c>
      <c r="L418" s="131">
        <v>937.65</v>
      </c>
      <c r="M418" s="131">
        <v>15769.65</v>
      </c>
      <c r="N418" s="130"/>
      <c r="O418" s="132">
        <v>5</v>
      </c>
      <c r="P418" s="133">
        <v>74160</v>
      </c>
      <c r="Q418" s="133">
        <v>0</v>
      </c>
      <c r="R418" s="133">
        <v>0</v>
      </c>
      <c r="S418" s="133">
        <v>4688</v>
      </c>
      <c r="T418" s="134">
        <v>78848</v>
      </c>
      <c r="U418" s="135"/>
      <c r="V418" s="136">
        <v>0</v>
      </c>
      <c r="W418" s="136">
        <v>0</v>
      </c>
      <c r="X418" s="133">
        <v>0.09</v>
      </c>
      <c r="Y418" s="133">
        <v>1.1981413510534953E-2</v>
      </c>
      <c r="Z418" s="134">
        <v>0</v>
      </c>
      <c r="AA418" s="137"/>
      <c r="AB418" s="136">
        <v>0</v>
      </c>
      <c r="AC418" s="136">
        <v>0</v>
      </c>
      <c r="AD418" s="133">
        <v>0</v>
      </c>
      <c r="AE418" s="133">
        <v>0</v>
      </c>
      <c r="AF418" s="134">
        <v>0</v>
      </c>
    </row>
    <row r="419" spans="1:32" x14ac:dyDescent="0.2">
      <c r="A419" s="138">
        <v>464</v>
      </c>
      <c r="B419" s="139">
        <v>464168258</v>
      </c>
      <c r="C419" s="140" t="s">
        <v>526</v>
      </c>
      <c r="D419" s="141">
        <v>168</v>
      </c>
      <c r="E419" s="140" t="s">
        <v>200</v>
      </c>
      <c r="F419" s="141">
        <v>258</v>
      </c>
      <c r="G419" s="142" t="s">
        <v>290</v>
      </c>
      <c r="H419" s="130"/>
      <c r="I419" s="131">
        <v>9347</v>
      </c>
      <c r="J419" s="131">
        <v>2018</v>
      </c>
      <c r="K419" s="131">
        <v>0</v>
      </c>
      <c r="L419" s="131">
        <v>937.65</v>
      </c>
      <c r="M419" s="131">
        <v>12302.65</v>
      </c>
      <c r="N419" s="130"/>
      <c r="O419" s="132">
        <v>9</v>
      </c>
      <c r="P419" s="133">
        <v>102285</v>
      </c>
      <c r="Q419" s="133">
        <v>0</v>
      </c>
      <c r="R419" s="133">
        <v>0</v>
      </c>
      <c r="S419" s="133">
        <v>8440</v>
      </c>
      <c r="T419" s="134">
        <v>110725</v>
      </c>
      <c r="U419" s="135"/>
      <c r="V419" s="136">
        <v>0</v>
      </c>
      <c r="W419" s="136">
        <v>0</v>
      </c>
      <c r="X419" s="133">
        <v>0.09</v>
      </c>
      <c r="Y419" s="133">
        <v>9.3326905397565801E-2</v>
      </c>
      <c r="Z419" s="134">
        <v>0</v>
      </c>
      <c r="AA419" s="137"/>
      <c r="AB419" s="136">
        <v>0</v>
      </c>
      <c r="AC419" s="136">
        <v>0.71797717109631076</v>
      </c>
      <c r="AD419" s="133">
        <v>8833.8105495095715</v>
      </c>
      <c r="AE419" s="133">
        <v>0</v>
      </c>
      <c r="AF419" s="134">
        <v>0</v>
      </c>
    </row>
    <row r="420" spans="1:32" x14ac:dyDescent="0.2">
      <c r="A420" s="138">
        <v>464</v>
      </c>
      <c r="B420" s="139">
        <v>464168262</v>
      </c>
      <c r="C420" s="140" t="s">
        <v>526</v>
      </c>
      <c r="D420" s="141">
        <v>168</v>
      </c>
      <c r="E420" s="140" t="s">
        <v>200</v>
      </c>
      <c r="F420" s="141">
        <v>262</v>
      </c>
      <c r="G420" s="142" t="s">
        <v>294</v>
      </c>
      <c r="H420" s="130"/>
      <c r="I420" s="131">
        <v>9305</v>
      </c>
      <c r="J420" s="131">
        <v>3448</v>
      </c>
      <c r="K420" s="131">
        <v>0</v>
      </c>
      <c r="L420" s="131">
        <v>937.65</v>
      </c>
      <c r="M420" s="131">
        <v>13690.65</v>
      </c>
      <c r="N420" s="130"/>
      <c r="O420" s="132">
        <v>2</v>
      </c>
      <c r="P420" s="133">
        <v>25506</v>
      </c>
      <c r="Q420" s="133">
        <v>0</v>
      </c>
      <c r="R420" s="133">
        <v>0</v>
      </c>
      <c r="S420" s="133">
        <v>1875</v>
      </c>
      <c r="T420" s="134">
        <v>27381</v>
      </c>
      <c r="U420" s="135"/>
      <c r="V420" s="136">
        <v>0</v>
      </c>
      <c r="W420" s="136">
        <v>0</v>
      </c>
      <c r="X420" s="133">
        <v>0.09</v>
      </c>
      <c r="Y420" s="133">
        <v>7.6925560402262325E-2</v>
      </c>
      <c r="Z420" s="134">
        <v>0</v>
      </c>
      <c r="AA420" s="137"/>
      <c r="AB420" s="136">
        <v>0</v>
      </c>
      <c r="AC420" s="136">
        <v>0</v>
      </c>
      <c r="AD420" s="133">
        <v>0</v>
      </c>
      <c r="AE420" s="133">
        <v>0</v>
      </c>
      <c r="AF420" s="134">
        <v>0</v>
      </c>
    </row>
    <row r="421" spans="1:32" x14ac:dyDescent="0.2">
      <c r="A421" s="138">
        <v>464</v>
      </c>
      <c r="B421" s="139">
        <v>464168291</v>
      </c>
      <c r="C421" s="140" t="s">
        <v>526</v>
      </c>
      <c r="D421" s="141">
        <v>168</v>
      </c>
      <c r="E421" s="140" t="s">
        <v>200</v>
      </c>
      <c r="F421" s="141">
        <v>291</v>
      </c>
      <c r="G421" s="142" t="s">
        <v>323</v>
      </c>
      <c r="H421" s="130"/>
      <c r="I421" s="131">
        <v>9451</v>
      </c>
      <c r="J421" s="131">
        <v>4626</v>
      </c>
      <c r="K421" s="131">
        <v>0</v>
      </c>
      <c r="L421" s="131">
        <v>937.65</v>
      </c>
      <c r="M421" s="131">
        <v>15014.65</v>
      </c>
      <c r="N421" s="130"/>
      <c r="O421" s="132">
        <v>46</v>
      </c>
      <c r="P421" s="133">
        <v>647542</v>
      </c>
      <c r="Q421" s="133">
        <v>0</v>
      </c>
      <c r="R421" s="133">
        <v>0</v>
      </c>
      <c r="S421" s="133">
        <v>43132</v>
      </c>
      <c r="T421" s="134">
        <v>690674</v>
      </c>
      <c r="U421" s="135"/>
      <c r="V421" s="136">
        <v>0</v>
      </c>
      <c r="W421" s="136">
        <v>0</v>
      </c>
      <c r="X421" s="133">
        <v>0.09</v>
      </c>
      <c r="Y421" s="133">
        <v>2.2132004154527606E-2</v>
      </c>
      <c r="Z421" s="134">
        <v>0</v>
      </c>
      <c r="AA421" s="137"/>
      <c r="AB421" s="136">
        <v>0</v>
      </c>
      <c r="AC421" s="136">
        <v>0</v>
      </c>
      <c r="AD421" s="133">
        <v>0</v>
      </c>
      <c r="AE421" s="133">
        <v>0</v>
      </c>
      <c r="AF421" s="134">
        <v>0</v>
      </c>
    </row>
    <row r="422" spans="1:32" x14ac:dyDescent="0.2">
      <c r="A422" s="138">
        <v>466</v>
      </c>
      <c r="B422" s="139">
        <v>466700700</v>
      </c>
      <c r="C422" s="140" t="s">
        <v>527</v>
      </c>
      <c r="D422" s="141">
        <v>700</v>
      </c>
      <c r="E422" s="140" t="s">
        <v>417</v>
      </c>
      <c r="F422" s="141">
        <v>700</v>
      </c>
      <c r="G422" s="142" t="s">
        <v>417</v>
      </c>
      <c r="H422" s="130"/>
      <c r="I422" s="131">
        <v>12710</v>
      </c>
      <c r="J422" s="131">
        <v>13405</v>
      </c>
      <c r="K422" s="131">
        <v>0</v>
      </c>
      <c r="L422" s="131">
        <v>937.65</v>
      </c>
      <c r="M422" s="131">
        <v>27052.65</v>
      </c>
      <c r="N422" s="130"/>
      <c r="O422" s="132">
        <v>32</v>
      </c>
      <c r="P422" s="133">
        <v>835680</v>
      </c>
      <c r="Q422" s="133">
        <v>0</v>
      </c>
      <c r="R422" s="133">
        <v>0</v>
      </c>
      <c r="S422" s="133">
        <v>30006</v>
      </c>
      <c r="T422" s="134">
        <v>865686</v>
      </c>
      <c r="U422" s="135"/>
      <c r="V422" s="136">
        <v>0</v>
      </c>
      <c r="W422" s="136">
        <v>0</v>
      </c>
      <c r="X422" s="133">
        <v>0.09</v>
      </c>
      <c r="Y422" s="133">
        <v>4.0757464345653235E-2</v>
      </c>
      <c r="Z422" s="134">
        <v>0</v>
      </c>
      <c r="AA422" s="137"/>
      <c r="AB422" s="136">
        <v>0</v>
      </c>
      <c r="AC422" s="136">
        <v>0</v>
      </c>
      <c r="AD422" s="133">
        <v>0</v>
      </c>
      <c r="AE422" s="133">
        <v>0</v>
      </c>
      <c r="AF422" s="134">
        <v>0</v>
      </c>
    </row>
    <row r="423" spans="1:32" x14ac:dyDescent="0.2">
      <c r="A423" s="138">
        <v>466</v>
      </c>
      <c r="B423" s="139">
        <v>466774089</v>
      </c>
      <c r="C423" s="140" t="s">
        <v>527</v>
      </c>
      <c r="D423" s="141">
        <v>774</v>
      </c>
      <c r="E423" s="140" t="s">
        <v>440</v>
      </c>
      <c r="F423" s="141">
        <v>89</v>
      </c>
      <c r="G423" s="142" t="s">
        <v>121</v>
      </c>
      <c r="H423" s="130"/>
      <c r="I423" s="131">
        <v>11865</v>
      </c>
      <c r="J423" s="131">
        <v>16149</v>
      </c>
      <c r="K423" s="131">
        <v>0</v>
      </c>
      <c r="L423" s="131">
        <v>937.65</v>
      </c>
      <c r="M423" s="131">
        <v>28951.65</v>
      </c>
      <c r="N423" s="130"/>
      <c r="O423" s="132">
        <v>32</v>
      </c>
      <c r="P423" s="133">
        <v>896448</v>
      </c>
      <c r="Q423" s="133">
        <v>0</v>
      </c>
      <c r="R423" s="133">
        <v>0</v>
      </c>
      <c r="S423" s="133">
        <v>30005</v>
      </c>
      <c r="T423" s="134">
        <v>926453</v>
      </c>
      <c r="U423" s="135"/>
      <c r="V423" s="136">
        <v>0</v>
      </c>
      <c r="W423" s="136">
        <v>0</v>
      </c>
      <c r="X423" s="133">
        <v>0.09</v>
      </c>
      <c r="Y423" s="133">
        <v>7.5445739594239142E-2</v>
      </c>
      <c r="Z423" s="134">
        <v>0</v>
      </c>
      <c r="AA423" s="137"/>
      <c r="AB423" s="136">
        <v>0</v>
      </c>
      <c r="AC423" s="136">
        <v>0</v>
      </c>
      <c r="AD423" s="133">
        <v>0</v>
      </c>
      <c r="AE423" s="133">
        <v>0</v>
      </c>
      <c r="AF423" s="134">
        <v>0</v>
      </c>
    </row>
    <row r="424" spans="1:32" x14ac:dyDescent="0.2">
      <c r="A424" s="138">
        <v>466</v>
      </c>
      <c r="B424" s="139">
        <v>466774096</v>
      </c>
      <c r="C424" s="140" t="s">
        <v>527</v>
      </c>
      <c r="D424" s="141">
        <v>774</v>
      </c>
      <c r="E424" s="140" t="s">
        <v>440</v>
      </c>
      <c r="F424" s="141">
        <v>96</v>
      </c>
      <c r="G424" s="142" t="s">
        <v>128</v>
      </c>
      <c r="H424" s="130"/>
      <c r="I424" s="131">
        <v>9305</v>
      </c>
      <c r="J424" s="131">
        <v>5065</v>
      </c>
      <c r="K424" s="131">
        <v>0</v>
      </c>
      <c r="L424" s="131">
        <v>937.65</v>
      </c>
      <c r="M424" s="131">
        <v>15307.65</v>
      </c>
      <c r="N424" s="130"/>
      <c r="O424" s="132">
        <v>4</v>
      </c>
      <c r="P424" s="133">
        <v>57480</v>
      </c>
      <c r="Q424" s="133">
        <v>0</v>
      </c>
      <c r="R424" s="133">
        <v>0</v>
      </c>
      <c r="S424" s="133">
        <v>3752</v>
      </c>
      <c r="T424" s="134">
        <v>61232</v>
      </c>
      <c r="U424" s="135"/>
      <c r="V424" s="136">
        <v>0</v>
      </c>
      <c r="W424" s="136">
        <v>0</v>
      </c>
      <c r="X424" s="133">
        <v>0.09</v>
      </c>
      <c r="Y424" s="133">
        <v>3.1538031471370763E-2</v>
      </c>
      <c r="Z424" s="134">
        <v>0</v>
      </c>
      <c r="AA424" s="137"/>
      <c r="AB424" s="136">
        <v>0</v>
      </c>
      <c r="AC424" s="136">
        <v>0</v>
      </c>
      <c r="AD424" s="133">
        <v>0</v>
      </c>
      <c r="AE424" s="133">
        <v>0</v>
      </c>
      <c r="AF424" s="134">
        <v>0</v>
      </c>
    </row>
    <row r="425" spans="1:32" x14ac:dyDescent="0.2">
      <c r="A425" s="138">
        <v>466</v>
      </c>
      <c r="B425" s="139">
        <v>466774221</v>
      </c>
      <c r="C425" s="140" t="s">
        <v>527</v>
      </c>
      <c r="D425" s="141">
        <v>774</v>
      </c>
      <c r="E425" s="140" t="s">
        <v>440</v>
      </c>
      <c r="F425" s="141">
        <v>221</v>
      </c>
      <c r="G425" s="142" t="s">
        <v>253</v>
      </c>
      <c r="H425" s="130"/>
      <c r="I425" s="131">
        <v>11507</v>
      </c>
      <c r="J425" s="131">
        <v>13818</v>
      </c>
      <c r="K425" s="131">
        <v>0</v>
      </c>
      <c r="L425" s="131">
        <v>937.65</v>
      </c>
      <c r="M425" s="131">
        <v>26262.65</v>
      </c>
      <c r="N425" s="130"/>
      <c r="O425" s="132">
        <v>35</v>
      </c>
      <c r="P425" s="133">
        <v>886375</v>
      </c>
      <c r="Q425" s="133">
        <v>0</v>
      </c>
      <c r="R425" s="133">
        <v>0</v>
      </c>
      <c r="S425" s="133">
        <v>32819</v>
      </c>
      <c r="T425" s="134">
        <v>919194</v>
      </c>
      <c r="U425" s="135"/>
      <c r="V425" s="136">
        <v>0</v>
      </c>
      <c r="W425" s="136">
        <v>0</v>
      </c>
      <c r="X425" s="133">
        <v>0.09</v>
      </c>
      <c r="Y425" s="133">
        <v>7.9159415486567186E-2</v>
      </c>
      <c r="Z425" s="134">
        <v>0</v>
      </c>
      <c r="AA425" s="137"/>
      <c r="AB425" s="136">
        <v>0</v>
      </c>
      <c r="AC425" s="136">
        <v>0</v>
      </c>
      <c r="AD425" s="133">
        <v>0</v>
      </c>
      <c r="AE425" s="133">
        <v>0</v>
      </c>
      <c r="AF425" s="134">
        <v>0</v>
      </c>
    </row>
    <row r="426" spans="1:32" x14ac:dyDescent="0.2">
      <c r="A426" s="138">
        <v>466</v>
      </c>
      <c r="B426" s="139">
        <v>466774296</v>
      </c>
      <c r="C426" s="140" t="s">
        <v>527</v>
      </c>
      <c r="D426" s="141">
        <v>774</v>
      </c>
      <c r="E426" s="140" t="s">
        <v>440</v>
      </c>
      <c r="F426" s="141">
        <v>296</v>
      </c>
      <c r="G426" s="142" t="s">
        <v>328</v>
      </c>
      <c r="H426" s="130"/>
      <c r="I426" s="131">
        <v>11379</v>
      </c>
      <c r="J426" s="131">
        <v>16626</v>
      </c>
      <c r="K426" s="131">
        <v>0</v>
      </c>
      <c r="L426" s="131">
        <v>937.65</v>
      </c>
      <c r="M426" s="131">
        <v>28942.65</v>
      </c>
      <c r="N426" s="130"/>
      <c r="O426" s="132">
        <v>28</v>
      </c>
      <c r="P426" s="133">
        <v>784140</v>
      </c>
      <c r="Q426" s="133">
        <v>0</v>
      </c>
      <c r="R426" s="133">
        <v>0</v>
      </c>
      <c r="S426" s="133">
        <v>26254</v>
      </c>
      <c r="T426" s="134">
        <v>810394</v>
      </c>
      <c r="U426" s="135"/>
      <c r="V426" s="136">
        <v>0</v>
      </c>
      <c r="W426" s="136">
        <v>0</v>
      </c>
      <c r="X426" s="133">
        <v>0.09</v>
      </c>
      <c r="Y426" s="133">
        <v>7.9211589409385982E-2</v>
      </c>
      <c r="Z426" s="134">
        <v>0</v>
      </c>
      <c r="AA426" s="137"/>
      <c r="AB426" s="136">
        <v>0</v>
      </c>
      <c r="AC426" s="136">
        <v>0</v>
      </c>
      <c r="AD426" s="133">
        <v>0</v>
      </c>
      <c r="AE426" s="133">
        <v>0</v>
      </c>
      <c r="AF426" s="134">
        <v>0</v>
      </c>
    </row>
    <row r="427" spans="1:32" x14ac:dyDescent="0.2">
      <c r="A427" s="138">
        <v>466</v>
      </c>
      <c r="B427" s="139">
        <v>466774774</v>
      </c>
      <c r="C427" s="140" t="s">
        <v>527</v>
      </c>
      <c r="D427" s="141">
        <v>774</v>
      </c>
      <c r="E427" s="140" t="s">
        <v>440</v>
      </c>
      <c r="F427" s="141">
        <v>774</v>
      </c>
      <c r="G427" s="142" t="s">
        <v>440</v>
      </c>
      <c r="H427" s="130"/>
      <c r="I427" s="131">
        <v>11066</v>
      </c>
      <c r="J427" s="131">
        <v>18598</v>
      </c>
      <c r="K427" s="131">
        <v>0</v>
      </c>
      <c r="L427" s="131">
        <v>937.65</v>
      </c>
      <c r="M427" s="131">
        <v>30601.65</v>
      </c>
      <c r="N427" s="130"/>
      <c r="O427" s="132">
        <v>49</v>
      </c>
      <c r="P427" s="133">
        <v>1453536</v>
      </c>
      <c r="Q427" s="133">
        <v>0</v>
      </c>
      <c r="R427" s="133">
        <v>0</v>
      </c>
      <c r="S427" s="133">
        <v>45945</v>
      </c>
      <c r="T427" s="134">
        <v>1499481</v>
      </c>
      <c r="U427" s="135"/>
      <c r="V427" s="136">
        <v>0</v>
      </c>
      <c r="W427" s="136">
        <v>0</v>
      </c>
      <c r="X427" s="133">
        <v>0.09</v>
      </c>
      <c r="Y427" s="133">
        <v>0.1163023588773161</v>
      </c>
      <c r="Z427" s="134">
        <v>0</v>
      </c>
      <c r="AA427" s="137"/>
      <c r="AB427" s="136">
        <v>0</v>
      </c>
      <c r="AC427" s="136">
        <v>11.081594538834956</v>
      </c>
      <c r="AD427" s="133">
        <v>339116.42040000018</v>
      </c>
      <c r="AE427" s="133">
        <v>0</v>
      </c>
      <c r="AF427" s="134">
        <v>0</v>
      </c>
    </row>
    <row r="428" spans="1:32" x14ac:dyDescent="0.2">
      <c r="A428" s="138">
        <v>469</v>
      </c>
      <c r="B428" s="139">
        <v>469035018</v>
      </c>
      <c r="C428" s="140" t="s">
        <v>528</v>
      </c>
      <c r="D428" s="141">
        <v>35</v>
      </c>
      <c r="E428" s="140" t="s">
        <v>67</v>
      </c>
      <c r="F428" s="141">
        <v>18</v>
      </c>
      <c r="G428" s="142" t="s">
        <v>50</v>
      </c>
      <c r="H428" s="130"/>
      <c r="I428" s="131">
        <v>14770</v>
      </c>
      <c r="J428" s="131">
        <v>9163</v>
      </c>
      <c r="K428" s="131">
        <v>0</v>
      </c>
      <c r="L428" s="131">
        <v>937.65</v>
      </c>
      <c r="M428" s="131">
        <v>24870.65</v>
      </c>
      <c r="N428" s="130"/>
      <c r="O428" s="132">
        <v>3</v>
      </c>
      <c r="P428" s="133">
        <v>71799</v>
      </c>
      <c r="Q428" s="133">
        <v>0</v>
      </c>
      <c r="R428" s="133">
        <v>0</v>
      </c>
      <c r="S428" s="133">
        <v>2814</v>
      </c>
      <c r="T428" s="134">
        <v>74613</v>
      </c>
      <c r="U428" s="135"/>
      <c r="V428" s="136">
        <v>0</v>
      </c>
      <c r="W428" s="136">
        <v>0</v>
      </c>
      <c r="X428" s="133">
        <v>0.09</v>
      </c>
      <c r="Y428" s="133">
        <v>3.3928789251892404E-2</v>
      </c>
      <c r="Z428" s="134">
        <v>0</v>
      </c>
      <c r="AA428" s="137"/>
      <c r="AB428" s="136">
        <v>0</v>
      </c>
      <c r="AC428" s="136">
        <v>0</v>
      </c>
      <c r="AD428" s="133">
        <v>0</v>
      </c>
      <c r="AE428" s="133">
        <v>0</v>
      </c>
      <c r="AF428" s="134">
        <v>0</v>
      </c>
    </row>
    <row r="429" spans="1:32" x14ac:dyDescent="0.2">
      <c r="A429" s="138">
        <v>469</v>
      </c>
      <c r="B429" s="139">
        <v>469035035</v>
      </c>
      <c r="C429" s="140" t="s">
        <v>528</v>
      </c>
      <c r="D429" s="141">
        <v>35</v>
      </c>
      <c r="E429" s="140" t="s">
        <v>67</v>
      </c>
      <c r="F429" s="141">
        <v>35</v>
      </c>
      <c r="G429" s="142" t="s">
        <v>67</v>
      </c>
      <c r="H429" s="130"/>
      <c r="I429" s="131">
        <v>14281</v>
      </c>
      <c r="J429" s="131">
        <v>4869</v>
      </c>
      <c r="K429" s="131">
        <v>0</v>
      </c>
      <c r="L429" s="131">
        <v>937.65</v>
      </c>
      <c r="M429" s="131">
        <v>20087.650000000001</v>
      </c>
      <c r="N429" s="130"/>
      <c r="O429" s="132">
        <v>1207</v>
      </c>
      <c r="P429" s="133">
        <v>23114050</v>
      </c>
      <c r="Q429" s="133">
        <v>0</v>
      </c>
      <c r="R429" s="133">
        <v>0</v>
      </c>
      <c r="S429" s="133">
        <v>1131742</v>
      </c>
      <c r="T429" s="134">
        <v>24245792</v>
      </c>
      <c r="U429" s="135"/>
      <c r="V429" s="136">
        <v>0</v>
      </c>
      <c r="W429" s="136">
        <v>0</v>
      </c>
      <c r="X429" s="133">
        <v>0.18</v>
      </c>
      <c r="Y429" s="133">
        <v>0.16308478746425836</v>
      </c>
      <c r="Z429" s="134">
        <v>0</v>
      </c>
      <c r="AA429" s="137"/>
      <c r="AB429" s="136">
        <v>0</v>
      </c>
      <c r="AC429" s="136">
        <v>0</v>
      </c>
      <c r="AD429" s="133">
        <v>0</v>
      </c>
      <c r="AE429" s="133">
        <v>0</v>
      </c>
      <c r="AF429" s="134">
        <v>0</v>
      </c>
    </row>
    <row r="430" spans="1:32" x14ac:dyDescent="0.2">
      <c r="A430" s="138">
        <v>469</v>
      </c>
      <c r="B430" s="139">
        <v>469035044</v>
      </c>
      <c r="C430" s="140" t="s">
        <v>528</v>
      </c>
      <c r="D430" s="141">
        <v>35</v>
      </c>
      <c r="E430" s="140" t="s">
        <v>67</v>
      </c>
      <c r="F430" s="141">
        <v>44</v>
      </c>
      <c r="G430" s="142" t="s">
        <v>76</v>
      </c>
      <c r="H430" s="130"/>
      <c r="I430" s="131">
        <v>13405</v>
      </c>
      <c r="J430" s="131">
        <v>0</v>
      </c>
      <c r="K430" s="131">
        <v>0</v>
      </c>
      <c r="L430" s="131">
        <v>937.65</v>
      </c>
      <c r="M430" s="131">
        <v>14342.65</v>
      </c>
      <c r="N430" s="130"/>
      <c r="O430" s="132">
        <v>4</v>
      </c>
      <c r="P430" s="133">
        <v>53620</v>
      </c>
      <c r="Q430" s="133">
        <v>0</v>
      </c>
      <c r="R430" s="133">
        <v>0</v>
      </c>
      <c r="S430" s="133">
        <v>3751</v>
      </c>
      <c r="T430" s="134">
        <v>57371</v>
      </c>
      <c r="U430" s="135"/>
      <c r="V430" s="136">
        <v>0</v>
      </c>
      <c r="W430" s="136">
        <v>0</v>
      </c>
      <c r="X430" s="133">
        <v>0.18</v>
      </c>
      <c r="Y430" s="133">
        <v>7.1829546811691999E-2</v>
      </c>
      <c r="Z430" s="134">
        <v>0</v>
      </c>
      <c r="AA430" s="137"/>
      <c r="AB430" s="136">
        <v>0</v>
      </c>
      <c r="AC430" s="136">
        <v>0</v>
      </c>
      <c r="AD430" s="133">
        <v>0</v>
      </c>
      <c r="AE430" s="133">
        <v>0</v>
      </c>
      <c r="AF430" s="134">
        <v>0</v>
      </c>
    </row>
    <row r="431" spans="1:32" x14ac:dyDescent="0.2">
      <c r="A431" s="138">
        <v>469</v>
      </c>
      <c r="B431" s="139">
        <v>469035160</v>
      </c>
      <c r="C431" s="140" t="s">
        <v>528</v>
      </c>
      <c r="D431" s="141">
        <v>35</v>
      </c>
      <c r="E431" s="140" t="s">
        <v>67</v>
      </c>
      <c r="F431" s="141">
        <v>160</v>
      </c>
      <c r="G431" s="142" t="s">
        <v>192</v>
      </c>
      <c r="H431" s="130"/>
      <c r="I431" s="131">
        <v>13377.211333781801</v>
      </c>
      <c r="J431" s="131">
        <v>32</v>
      </c>
      <c r="K431" s="131">
        <v>0</v>
      </c>
      <c r="L431" s="131">
        <v>937.65</v>
      </c>
      <c r="M431" s="131">
        <v>14346.861333781801</v>
      </c>
      <c r="N431" s="130"/>
      <c r="O431" s="132">
        <v>1</v>
      </c>
      <c r="P431" s="133">
        <v>13409</v>
      </c>
      <c r="Q431" s="133">
        <v>0</v>
      </c>
      <c r="R431" s="133">
        <v>0</v>
      </c>
      <c r="S431" s="133">
        <v>938</v>
      </c>
      <c r="T431" s="134">
        <v>14347</v>
      </c>
      <c r="U431" s="135"/>
      <c r="V431" s="136">
        <v>0</v>
      </c>
      <c r="W431" s="136">
        <v>0</v>
      </c>
      <c r="X431" s="133">
        <v>0.18</v>
      </c>
      <c r="Y431" s="133">
        <v>0.11937996881836754</v>
      </c>
      <c r="Z431" s="134">
        <v>0</v>
      </c>
      <c r="AA431" s="137"/>
      <c r="AB431" s="136">
        <v>0</v>
      </c>
      <c r="AC431" s="136">
        <v>0</v>
      </c>
      <c r="AD431" s="133">
        <v>0</v>
      </c>
      <c r="AE431" s="133">
        <v>0</v>
      </c>
      <c r="AF431" s="134">
        <v>0</v>
      </c>
    </row>
    <row r="432" spans="1:32" x14ac:dyDescent="0.2">
      <c r="A432" s="138">
        <v>469</v>
      </c>
      <c r="B432" s="139">
        <v>469035165</v>
      </c>
      <c r="C432" s="140" t="s">
        <v>528</v>
      </c>
      <c r="D432" s="141">
        <v>35</v>
      </c>
      <c r="E432" s="140" t="s">
        <v>67</v>
      </c>
      <c r="F432" s="141">
        <v>165</v>
      </c>
      <c r="G432" s="142" t="s">
        <v>197</v>
      </c>
      <c r="H432" s="130"/>
      <c r="I432" s="131">
        <v>12535</v>
      </c>
      <c r="J432" s="131">
        <v>227</v>
      </c>
      <c r="K432" s="131">
        <v>0</v>
      </c>
      <c r="L432" s="131">
        <v>937.65</v>
      </c>
      <c r="M432" s="131">
        <v>13699.65</v>
      </c>
      <c r="N432" s="130"/>
      <c r="O432" s="132">
        <v>1</v>
      </c>
      <c r="P432" s="133">
        <v>12762</v>
      </c>
      <c r="Q432" s="133">
        <v>0</v>
      </c>
      <c r="R432" s="133">
        <v>0</v>
      </c>
      <c r="S432" s="133">
        <v>938</v>
      </c>
      <c r="T432" s="134">
        <v>13700</v>
      </c>
      <c r="U432" s="135"/>
      <c r="V432" s="136">
        <v>0</v>
      </c>
      <c r="W432" s="136">
        <v>0</v>
      </c>
      <c r="X432" s="133">
        <v>9.8299999999999998E-2</v>
      </c>
      <c r="Y432" s="133">
        <v>9.5435200850881502E-2</v>
      </c>
      <c r="Z432" s="134">
        <v>0</v>
      </c>
      <c r="AA432" s="137"/>
      <c r="AB432" s="136">
        <v>0</v>
      </c>
      <c r="AC432" s="136">
        <v>0</v>
      </c>
      <c r="AD432" s="133">
        <v>0</v>
      </c>
      <c r="AE432" s="133">
        <v>0</v>
      </c>
      <c r="AF432" s="134">
        <v>0</v>
      </c>
    </row>
    <row r="433" spans="1:32" x14ac:dyDescent="0.2">
      <c r="A433" s="138">
        <v>469</v>
      </c>
      <c r="B433" s="139">
        <v>469035176</v>
      </c>
      <c r="C433" s="140" t="s">
        <v>528</v>
      </c>
      <c r="D433" s="141">
        <v>35</v>
      </c>
      <c r="E433" s="140" t="s">
        <v>67</v>
      </c>
      <c r="F433" s="141">
        <v>176</v>
      </c>
      <c r="G433" s="142" t="s">
        <v>208</v>
      </c>
      <c r="H433" s="130"/>
      <c r="I433" s="131">
        <v>17243</v>
      </c>
      <c r="J433" s="131">
        <v>5939</v>
      </c>
      <c r="K433" s="131">
        <v>0</v>
      </c>
      <c r="L433" s="131">
        <v>937.65</v>
      </c>
      <c r="M433" s="131">
        <v>24119.65</v>
      </c>
      <c r="N433" s="130"/>
      <c r="O433" s="132">
        <v>1</v>
      </c>
      <c r="P433" s="133">
        <v>23182</v>
      </c>
      <c r="Q433" s="133">
        <v>0</v>
      </c>
      <c r="R433" s="133">
        <v>0</v>
      </c>
      <c r="S433" s="133">
        <v>938</v>
      </c>
      <c r="T433" s="134">
        <v>24120</v>
      </c>
      <c r="U433" s="135"/>
      <c r="V433" s="136">
        <v>0</v>
      </c>
      <c r="W433" s="136">
        <v>0</v>
      </c>
      <c r="X433" s="133">
        <v>0.09</v>
      </c>
      <c r="Y433" s="133">
        <v>9.4201429189876243E-2</v>
      </c>
      <c r="Z433" s="134">
        <v>0</v>
      </c>
      <c r="AA433" s="137"/>
      <c r="AB433" s="136">
        <v>0</v>
      </c>
      <c r="AC433" s="136">
        <v>0</v>
      </c>
      <c r="AD433" s="133">
        <v>0</v>
      </c>
      <c r="AE433" s="133">
        <v>0</v>
      </c>
      <c r="AF433" s="134">
        <v>0</v>
      </c>
    </row>
    <row r="434" spans="1:32" x14ac:dyDescent="0.2">
      <c r="A434" s="138">
        <v>469</v>
      </c>
      <c r="B434" s="139">
        <v>469035189</v>
      </c>
      <c r="C434" s="140" t="s">
        <v>528</v>
      </c>
      <c r="D434" s="141">
        <v>35</v>
      </c>
      <c r="E434" s="140" t="s">
        <v>67</v>
      </c>
      <c r="F434" s="141">
        <v>189</v>
      </c>
      <c r="G434" s="142" t="s">
        <v>221</v>
      </c>
      <c r="H434" s="130"/>
      <c r="I434" s="131">
        <v>10725.24691617284</v>
      </c>
      <c r="J434" s="131">
        <v>3978</v>
      </c>
      <c r="K434" s="131">
        <v>0</v>
      </c>
      <c r="L434" s="131">
        <v>937.65</v>
      </c>
      <c r="M434" s="131">
        <v>15640.89691617284</v>
      </c>
      <c r="N434" s="130"/>
      <c r="O434" s="132">
        <v>1</v>
      </c>
      <c r="P434" s="133">
        <v>14703</v>
      </c>
      <c r="Q434" s="133">
        <v>0</v>
      </c>
      <c r="R434" s="133">
        <v>0</v>
      </c>
      <c r="S434" s="133">
        <v>938</v>
      </c>
      <c r="T434" s="134">
        <v>15641</v>
      </c>
      <c r="U434" s="135"/>
      <c r="V434" s="136">
        <v>0</v>
      </c>
      <c r="W434" s="136">
        <v>0</v>
      </c>
      <c r="X434" s="133">
        <v>0.09</v>
      </c>
      <c r="Y434" s="133">
        <v>1.9036439256931255E-3</v>
      </c>
      <c r="Z434" s="134">
        <v>0</v>
      </c>
      <c r="AA434" s="137"/>
      <c r="AB434" s="136">
        <v>0</v>
      </c>
      <c r="AC434" s="136">
        <v>0</v>
      </c>
      <c r="AD434" s="133">
        <v>0</v>
      </c>
      <c r="AE434" s="133">
        <v>0</v>
      </c>
      <c r="AF434" s="134">
        <v>0</v>
      </c>
    </row>
    <row r="435" spans="1:32" x14ac:dyDescent="0.2">
      <c r="A435" s="138">
        <v>469</v>
      </c>
      <c r="B435" s="139">
        <v>469035207</v>
      </c>
      <c r="C435" s="140" t="s">
        <v>528</v>
      </c>
      <c r="D435" s="141">
        <v>35</v>
      </c>
      <c r="E435" s="140" t="s">
        <v>67</v>
      </c>
      <c r="F435" s="141">
        <v>207</v>
      </c>
      <c r="G435" s="142" t="s">
        <v>239</v>
      </c>
      <c r="H435" s="130"/>
      <c r="I435" s="131">
        <v>13603</v>
      </c>
      <c r="J435" s="131">
        <v>8721</v>
      </c>
      <c r="K435" s="131">
        <v>0</v>
      </c>
      <c r="L435" s="131">
        <v>937.65</v>
      </c>
      <c r="M435" s="131">
        <v>23261.65</v>
      </c>
      <c r="N435" s="130"/>
      <c r="O435" s="132">
        <v>2</v>
      </c>
      <c r="P435" s="133">
        <v>44648</v>
      </c>
      <c r="Q435" s="133">
        <v>0</v>
      </c>
      <c r="R435" s="133">
        <v>0</v>
      </c>
      <c r="S435" s="133">
        <v>1876</v>
      </c>
      <c r="T435" s="134">
        <v>46524</v>
      </c>
      <c r="U435" s="135"/>
      <c r="V435" s="136">
        <v>0</v>
      </c>
      <c r="W435" s="136">
        <v>0</v>
      </c>
      <c r="X435" s="133">
        <v>0.09</v>
      </c>
      <c r="Y435" s="133">
        <v>5.595280366325246E-4</v>
      </c>
      <c r="Z435" s="134">
        <v>0</v>
      </c>
      <c r="AA435" s="137"/>
      <c r="AB435" s="136">
        <v>0</v>
      </c>
      <c r="AC435" s="136">
        <v>0</v>
      </c>
      <c r="AD435" s="133">
        <v>0</v>
      </c>
      <c r="AE435" s="133">
        <v>0</v>
      </c>
      <c r="AF435" s="134">
        <v>0</v>
      </c>
    </row>
    <row r="436" spans="1:32" x14ac:dyDescent="0.2">
      <c r="A436" s="138">
        <v>469</v>
      </c>
      <c r="B436" s="139">
        <v>469035220</v>
      </c>
      <c r="C436" s="140" t="s">
        <v>528</v>
      </c>
      <c r="D436" s="141">
        <v>35</v>
      </c>
      <c r="E436" s="140" t="s">
        <v>67</v>
      </c>
      <c r="F436" s="141">
        <v>220</v>
      </c>
      <c r="G436" s="142" t="s">
        <v>252</v>
      </c>
      <c r="H436" s="130"/>
      <c r="I436" s="131">
        <v>12092.12835327386</v>
      </c>
      <c r="J436" s="131">
        <v>5184</v>
      </c>
      <c r="K436" s="131">
        <v>0</v>
      </c>
      <c r="L436" s="131">
        <v>937.65</v>
      </c>
      <c r="M436" s="131">
        <v>18213.778353273861</v>
      </c>
      <c r="N436" s="130"/>
      <c r="O436" s="132">
        <v>1</v>
      </c>
      <c r="P436" s="133">
        <v>17276</v>
      </c>
      <c r="Q436" s="133">
        <v>0</v>
      </c>
      <c r="R436" s="133">
        <v>0</v>
      </c>
      <c r="S436" s="133">
        <v>938</v>
      </c>
      <c r="T436" s="134">
        <v>18214</v>
      </c>
      <c r="U436" s="135"/>
      <c r="V436" s="136">
        <v>0</v>
      </c>
      <c r="W436" s="136">
        <v>0</v>
      </c>
      <c r="X436" s="133">
        <v>0.09</v>
      </c>
      <c r="Y436" s="133">
        <v>1.8353795236742985E-2</v>
      </c>
      <c r="Z436" s="134">
        <v>0</v>
      </c>
      <c r="AA436" s="137"/>
      <c r="AB436" s="136">
        <v>0</v>
      </c>
      <c r="AC436" s="136">
        <v>0</v>
      </c>
      <c r="AD436" s="133">
        <v>0</v>
      </c>
      <c r="AE436" s="133">
        <v>0</v>
      </c>
      <c r="AF436" s="134">
        <v>0</v>
      </c>
    </row>
    <row r="437" spans="1:32" x14ac:dyDescent="0.2">
      <c r="A437" s="138">
        <v>469</v>
      </c>
      <c r="B437" s="139">
        <v>469035243</v>
      </c>
      <c r="C437" s="140" t="s">
        <v>528</v>
      </c>
      <c r="D437" s="141">
        <v>35</v>
      </c>
      <c r="E437" s="140" t="s">
        <v>67</v>
      </c>
      <c r="F437" s="141">
        <v>243</v>
      </c>
      <c r="G437" s="142" t="s">
        <v>275</v>
      </c>
      <c r="H437" s="130"/>
      <c r="I437" s="131">
        <v>12335</v>
      </c>
      <c r="J437" s="131">
        <v>2553</v>
      </c>
      <c r="K437" s="131">
        <v>0</v>
      </c>
      <c r="L437" s="131">
        <v>937.65</v>
      </c>
      <c r="M437" s="131">
        <v>15825.65</v>
      </c>
      <c r="N437" s="130"/>
      <c r="O437" s="132">
        <v>2</v>
      </c>
      <c r="P437" s="133">
        <v>29776</v>
      </c>
      <c r="Q437" s="133">
        <v>0</v>
      </c>
      <c r="R437" s="133">
        <v>0</v>
      </c>
      <c r="S437" s="133">
        <v>1876</v>
      </c>
      <c r="T437" s="134">
        <v>31652</v>
      </c>
      <c r="U437" s="135"/>
      <c r="V437" s="136">
        <v>0</v>
      </c>
      <c r="W437" s="136">
        <v>0</v>
      </c>
      <c r="X437" s="133">
        <v>0.09</v>
      </c>
      <c r="Y437" s="133">
        <v>5.9484336441051533E-3</v>
      </c>
      <c r="Z437" s="134">
        <v>0</v>
      </c>
      <c r="AA437" s="137"/>
      <c r="AB437" s="136">
        <v>0</v>
      </c>
      <c r="AC437" s="136">
        <v>0</v>
      </c>
      <c r="AD437" s="133">
        <v>0</v>
      </c>
      <c r="AE437" s="133">
        <v>0</v>
      </c>
      <c r="AF437" s="134">
        <v>0</v>
      </c>
    </row>
    <row r="438" spans="1:32" x14ac:dyDescent="0.2">
      <c r="A438" s="138">
        <v>469</v>
      </c>
      <c r="B438" s="139">
        <v>469035244</v>
      </c>
      <c r="C438" s="140" t="s">
        <v>528</v>
      </c>
      <c r="D438" s="141">
        <v>35</v>
      </c>
      <c r="E438" s="140" t="s">
        <v>67</v>
      </c>
      <c r="F438" s="141">
        <v>244</v>
      </c>
      <c r="G438" s="142" t="s">
        <v>276</v>
      </c>
      <c r="H438" s="130"/>
      <c r="I438" s="131">
        <v>13030</v>
      </c>
      <c r="J438" s="131">
        <v>4699</v>
      </c>
      <c r="K438" s="131">
        <v>0</v>
      </c>
      <c r="L438" s="131">
        <v>937.65</v>
      </c>
      <c r="M438" s="131">
        <v>18666.650000000001</v>
      </c>
      <c r="N438" s="130"/>
      <c r="O438" s="132">
        <v>7</v>
      </c>
      <c r="P438" s="133">
        <v>124103</v>
      </c>
      <c r="Q438" s="133">
        <v>0</v>
      </c>
      <c r="R438" s="133">
        <v>0</v>
      </c>
      <c r="S438" s="133">
        <v>6566</v>
      </c>
      <c r="T438" s="134">
        <v>130669</v>
      </c>
      <c r="U438" s="135"/>
      <c r="V438" s="136">
        <v>0</v>
      </c>
      <c r="W438" s="136">
        <v>0</v>
      </c>
      <c r="X438" s="133">
        <v>0.09</v>
      </c>
      <c r="Y438" s="133">
        <v>0.12315738977728077</v>
      </c>
      <c r="Z438" s="134">
        <v>0</v>
      </c>
      <c r="AA438" s="137"/>
      <c r="AB438" s="136">
        <v>0</v>
      </c>
      <c r="AC438" s="136">
        <v>1.7766644871597723</v>
      </c>
      <c r="AD438" s="133">
        <v>33164.484692855607</v>
      </c>
      <c r="AE438" s="133">
        <v>0</v>
      </c>
      <c r="AF438" s="134">
        <v>0</v>
      </c>
    </row>
    <row r="439" spans="1:32" x14ac:dyDescent="0.2">
      <c r="A439" s="138">
        <v>470</v>
      </c>
      <c r="B439" s="139">
        <v>470165009</v>
      </c>
      <c r="C439" s="140" t="s">
        <v>529</v>
      </c>
      <c r="D439" s="141">
        <v>165</v>
      </c>
      <c r="E439" s="140" t="s">
        <v>197</v>
      </c>
      <c r="F439" s="141">
        <v>9</v>
      </c>
      <c r="G439" s="142" t="s">
        <v>41</v>
      </c>
      <c r="H439" s="130"/>
      <c r="I439" s="131">
        <v>10408</v>
      </c>
      <c r="J439" s="131">
        <v>6507</v>
      </c>
      <c r="K439" s="131">
        <v>0</v>
      </c>
      <c r="L439" s="131">
        <v>937.65</v>
      </c>
      <c r="M439" s="131">
        <v>17852.650000000001</v>
      </c>
      <c r="N439" s="130"/>
      <c r="O439" s="132">
        <v>3</v>
      </c>
      <c r="P439" s="133">
        <v>50745</v>
      </c>
      <c r="Q439" s="133">
        <v>0</v>
      </c>
      <c r="R439" s="133">
        <v>0</v>
      </c>
      <c r="S439" s="133">
        <v>2814</v>
      </c>
      <c r="T439" s="134">
        <v>53559</v>
      </c>
      <c r="U439" s="135"/>
      <c r="V439" s="136">
        <v>0</v>
      </c>
      <c r="W439" s="136">
        <v>0</v>
      </c>
      <c r="X439" s="133">
        <v>0.09</v>
      </c>
      <c r="Y439" s="133">
        <v>1.7331949652766747E-3</v>
      </c>
      <c r="Z439" s="134">
        <v>0</v>
      </c>
      <c r="AA439" s="137"/>
      <c r="AB439" s="136">
        <v>0</v>
      </c>
      <c r="AC439" s="136">
        <v>0</v>
      </c>
      <c r="AD439" s="133">
        <v>0</v>
      </c>
      <c r="AE439" s="133">
        <v>0</v>
      </c>
      <c r="AF439" s="134">
        <v>0</v>
      </c>
    </row>
    <row r="440" spans="1:32" x14ac:dyDescent="0.2">
      <c r="A440" s="138">
        <v>470</v>
      </c>
      <c r="B440" s="139">
        <v>470165031</v>
      </c>
      <c r="C440" s="140" t="s">
        <v>529</v>
      </c>
      <c r="D440" s="141">
        <v>165</v>
      </c>
      <c r="E440" s="140" t="s">
        <v>197</v>
      </c>
      <c r="F440" s="141">
        <v>31</v>
      </c>
      <c r="G440" s="142" t="s">
        <v>63</v>
      </c>
      <c r="H440" s="130"/>
      <c r="I440" s="131">
        <v>10819.455736251541</v>
      </c>
      <c r="J440" s="131">
        <v>5090</v>
      </c>
      <c r="K440" s="131">
        <v>0</v>
      </c>
      <c r="L440" s="131">
        <v>937.65</v>
      </c>
      <c r="M440" s="131">
        <v>16847.105736251542</v>
      </c>
      <c r="N440" s="130"/>
      <c r="O440" s="132">
        <v>2</v>
      </c>
      <c r="P440" s="133">
        <v>31818</v>
      </c>
      <c r="Q440" s="133">
        <v>0</v>
      </c>
      <c r="R440" s="133">
        <v>0</v>
      </c>
      <c r="S440" s="133">
        <v>1876</v>
      </c>
      <c r="T440" s="134">
        <v>33694</v>
      </c>
      <c r="U440" s="135"/>
      <c r="V440" s="136">
        <v>0</v>
      </c>
      <c r="W440" s="136">
        <v>0</v>
      </c>
      <c r="X440" s="133">
        <v>0.09</v>
      </c>
      <c r="Y440" s="133">
        <v>2.0376396811597829E-2</v>
      </c>
      <c r="Z440" s="134">
        <v>0</v>
      </c>
      <c r="AA440" s="137"/>
      <c r="AB440" s="136">
        <v>0</v>
      </c>
      <c r="AC440" s="136">
        <v>0</v>
      </c>
      <c r="AD440" s="133">
        <v>0</v>
      </c>
      <c r="AE440" s="133">
        <v>0</v>
      </c>
      <c r="AF440" s="134">
        <v>0</v>
      </c>
    </row>
    <row r="441" spans="1:32" x14ac:dyDescent="0.2">
      <c r="A441" s="138">
        <v>470</v>
      </c>
      <c r="B441" s="139">
        <v>470165035</v>
      </c>
      <c r="C441" s="140" t="s">
        <v>529</v>
      </c>
      <c r="D441" s="141">
        <v>165</v>
      </c>
      <c r="E441" s="140" t="s">
        <v>197</v>
      </c>
      <c r="F441" s="141">
        <v>35</v>
      </c>
      <c r="G441" s="142" t="s">
        <v>67</v>
      </c>
      <c r="H441" s="130"/>
      <c r="I441" s="131">
        <v>9407</v>
      </c>
      <c r="J441" s="131">
        <v>3207</v>
      </c>
      <c r="K441" s="131">
        <v>0</v>
      </c>
      <c r="L441" s="131">
        <v>937.65</v>
      </c>
      <c r="M441" s="131">
        <v>13551.65</v>
      </c>
      <c r="N441" s="130"/>
      <c r="O441" s="132">
        <v>3</v>
      </c>
      <c r="P441" s="133">
        <v>37842</v>
      </c>
      <c r="Q441" s="133">
        <v>0</v>
      </c>
      <c r="R441" s="133">
        <v>0</v>
      </c>
      <c r="S441" s="133">
        <v>2814</v>
      </c>
      <c r="T441" s="134">
        <v>40656</v>
      </c>
      <c r="U441" s="135"/>
      <c r="V441" s="136">
        <v>0</v>
      </c>
      <c r="W441" s="136">
        <v>0</v>
      </c>
      <c r="X441" s="133">
        <v>0.18</v>
      </c>
      <c r="Y441" s="133">
        <v>0.16308478746425836</v>
      </c>
      <c r="Z441" s="134">
        <v>0</v>
      </c>
      <c r="AA441" s="137"/>
      <c r="AB441" s="136">
        <v>0</v>
      </c>
      <c r="AC441" s="136">
        <v>0</v>
      </c>
      <c r="AD441" s="133">
        <v>0</v>
      </c>
      <c r="AE441" s="133">
        <v>0</v>
      </c>
      <c r="AF441" s="134">
        <v>0</v>
      </c>
    </row>
    <row r="442" spans="1:32" x14ac:dyDescent="0.2">
      <c r="A442" s="138">
        <v>470</v>
      </c>
      <c r="B442" s="139">
        <v>470165057</v>
      </c>
      <c r="C442" s="140" t="s">
        <v>529</v>
      </c>
      <c r="D442" s="141">
        <v>165</v>
      </c>
      <c r="E442" s="140" t="s">
        <v>197</v>
      </c>
      <c r="F442" s="141">
        <v>57</v>
      </c>
      <c r="G442" s="142" t="s">
        <v>89</v>
      </c>
      <c r="H442" s="130"/>
      <c r="I442" s="131">
        <v>9348</v>
      </c>
      <c r="J442" s="131">
        <v>250</v>
      </c>
      <c r="K442" s="131">
        <v>0</v>
      </c>
      <c r="L442" s="131">
        <v>937.65</v>
      </c>
      <c r="M442" s="131">
        <v>10535.65</v>
      </c>
      <c r="N442" s="130"/>
      <c r="O442" s="132">
        <v>3</v>
      </c>
      <c r="P442" s="133">
        <v>28794</v>
      </c>
      <c r="Q442" s="133">
        <v>0</v>
      </c>
      <c r="R442" s="133">
        <v>0</v>
      </c>
      <c r="S442" s="133">
        <v>2814</v>
      </c>
      <c r="T442" s="134">
        <v>31608</v>
      </c>
      <c r="U442" s="135"/>
      <c r="V442" s="136">
        <v>0</v>
      </c>
      <c r="W442" s="136">
        <v>0</v>
      </c>
      <c r="X442" s="133">
        <v>0.18</v>
      </c>
      <c r="Y442" s="133">
        <v>0.13477016134300771</v>
      </c>
      <c r="Z442" s="134">
        <v>0</v>
      </c>
      <c r="AA442" s="137"/>
      <c r="AB442" s="136">
        <v>0</v>
      </c>
      <c r="AC442" s="136">
        <v>0</v>
      </c>
      <c r="AD442" s="133">
        <v>0</v>
      </c>
      <c r="AE442" s="133">
        <v>0</v>
      </c>
      <c r="AF442" s="134">
        <v>0</v>
      </c>
    </row>
    <row r="443" spans="1:32" x14ac:dyDescent="0.2">
      <c r="A443" s="138">
        <v>470</v>
      </c>
      <c r="B443" s="139">
        <v>470165071</v>
      </c>
      <c r="C443" s="140" t="s">
        <v>529</v>
      </c>
      <c r="D443" s="141">
        <v>165</v>
      </c>
      <c r="E443" s="140" t="s">
        <v>197</v>
      </c>
      <c r="F443" s="141">
        <v>71</v>
      </c>
      <c r="G443" s="142" t="s">
        <v>103</v>
      </c>
      <c r="H443" s="130"/>
      <c r="I443" s="131">
        <v>9348</v>
      </c>
      <c r="J443" s="131">
        <v>4381</v>
      </c>
      <c r="K443" s="131">
        <v>0</v>
      </c>
      <c r="L443" s="131">
        <v>937.65</v>
      </c>
      <c r="M443" s="131">
        <v>14666.65</v>
      </c>
      <c r="N443" s="130"/>
      <c r="O443" s="132">
        <v>3</v>
      </c>
      <c r="P443" s="133">
        <v>41187</v>
      </c>
      <c r="Q443" s="133">
        <v>0</v>
      </c>
      <c r="R443" s="133">
        <v>0</v>
      </c>
      <c r="S443" s="133">
        <v>2814</v>
      </c>
      <c r="T443" s="134">
        <v>44001</v>
      </c>
      <c r="U443" s="135"/>
      <c r="V443" s="136">
        <v>0</v>
      </c>
      <c r="W443" s="136">
        <v>0</v>
      </c>
      <c r="X443" s="133">
        <v>0.09</v>
      </c>
      <c r="Y443" s="133">
        <v>2.0855588373734006E-3</v>
      </c>
      <c r="Z443" s="134">
        <v>0</v>
      </c>
      <c r="AA443" s="137"/>
      <c r="AB443" s="136">
        <v>0</v>
      </c>
      <c r="AC443" s="136">
        <v>0</v>
      </c>
      <c r="AD443" s="133">
        <v>0</v>
      </c>
      <c r="AE443" s="133">
        <v>0</v>
      </c>
      <c r="AF443" s="134">
        <v>0</v>
      </c>
    </row>
    <row r="444" spans="1:32" x14ac:dyDescent="0.2">
      <c r="A444" s="138">
        <v>470</v>
      </c>
      <c r="B444" s="139">
        <v>470165093</v>
      </c>
      <c r="C444" s="140" t="s">
        <v>529</v>
      </c>
      <c r="D444" s="141">
        <v>165</v>
      </c>
      <c r="E444" s="140" t="s">
        <v>197</v>
      </c>
      <c r="F444" s="141">
        <v>93</v>
      </c>
      <c r="G444" s="142" t="s">
        <v>125</v>
      </c>
      <c r="H444" s="130"/>
      <c r="I444" s="131">
        <v>11379</v>
      </c>
      <c r="J444" s="131">
        <v>388</v>
      </c>
      <c r="K444" s="131">
        <v>0</v>
      </c>
      <c r="L444" s="131">
        <v>937.65</v>
      </c>
      <c r="M444" s="131">
        <v>12704.65</v>
      </c>
      <c r="N444" s="130"/>
      <c r="O444" s="132">
        <v>159</v>
      </c>
      <c r="P444" s="133">
        <v>1870953</v>
      </c>
      <c r="Q444" s="133">
        <v>0</v>
      </c>
      <c r="R444" s="133">
        <v>0</v>
      </c>
      <c r="S444" s="133">
        <v>149090</v>
      </c>
      <c r="T444" s="134">
        <v>2020043</v>
      </c>
      <c r="U444" s="135"/>
      <c r="V444" s="136">
        <v>0</v>
      </c>
      <c r="W444" s="136">
        <v>0</v>
      </c>
      <c r="X444" s="133">
        <v>0.18</v>
      </c>
      <c r="Y444" s="133">
        <v>7.4462659539690237E-2</v>
      </c>
      <c r="Z444" s="134">
        <v>0</v>
      </c>
      <c r="AA444" s="137"/>
      <c r="AB444" s="136">
        <v>0</v>
      </c>
      <c r="AC444" s="136">
        <v>0</v>
      </c>
      <c r="AD444" s="133">
        <v>0</v>
      </c>
      <c r="AE444" s="133">
        <v>0</v>
      </c>
      <c r="AF444" s="134">
        <v>0</v>
      </c>
    </row>
    <row r="445" spans="1:32" x14ac:dyDescent="0.2">
      <c r="A445" s="138">
        <v>470</v>
      </c>
      <c r="B445" s="139">
        <v>470165128</v>
      </c>
      <c r="C445" s="140" t="s">
        <v>529</v>
      </c>
      <c r="D445" s="141">
        <v>165</v>
      </c>
      <c r="E445" s="140" t="s">
        <v>197</v>
      </c>
      <c r="F445" s="141">
        <v>128</v>
      </c>
      <c r="G445" s="142" t="s">
        <v>160</v>
      </c>
      <c r="H445" s="130"/>
      <c r="I445" s="131">
        <v>9228</v>
      </c>
      <c r="J445" s="131">
        <v>659</v>
      </c>
      <c r="K445" s="131">
        <v>0</v>
      </c>
      <c r="L445" s="131">
        <v>937.65</v>
      </c>
      <c r="M445" s="131">
        <v>10824.65</v>
      </c>
      <c r="N445" s="130"/>
      <c r="O445" s="132">
        <v>1</v>
      </c>
      <c r="P445" s="133">
        <v>9887</v>
      </c>
      <c r="Q445" s="133">
        <v>0</v>
      </c>
      <c r="R445" s="133">
        <v>0</v>
      </c>
      <c r="S445" s="133">
        <v>938</v>
      </c>
      <c r="T445" s="134">
        <v>10825</v>
      </c>
      <c r="U445" s="135"/>
      <c r="V445" s="136">
        <v>0</v>
      </c>
      <c r="W445" s="136">
        <v>0</v>
      </c>
      <c r="X445" s="133">
        <v>0.09</v>
      </c>
      <c r="Y445" s="133">
        <v>3.6606009858726793E-2</v>
      </c>
      <c r="Z445" s="134">
        <v>0</v>
      </c>
      <c r="AA445" s="137"/>
      <c r="AB445" s="136">
        <v>0</v>
      </c>
      <c r="AC445" s="136">
        <v>0</v>
      </c>
      <c r="AD445" s="133">
        <v>0</v>
      </c>
      <c r="AE445" s="133">
        <v>0</v>
      </c>
      <c r="AF445" s="134">
        <v>0</v>
      </c>
    </row>
    <row r="446" spans="1:32" x14ac:dyDescent="0.2">
      <c r="A446" s="138">
        <v>470</v>
      </c>
      <c r="B446" s="139">
        <v>470165149</v>
      </c>
      <c r="C446" s="140" t="s">
        <v>529</v>
      </c>
      <c r="D446" s="141">
        <v>165</v>
      </c>
      <c r="E446" s="140" t="s">
        <v>197</v>
      </c>
      <c r="F446" s="141">
        <v>149</v>
      </c>
      <c r="G446" s="142" t="s">
        <v>181</v>
      </c>
      <c r="H446" s="130"/>
      <c r="I446" s="131">
        <v>10161</v>
      </c>
      <c r="J446" s="131">
        <v>0</v>
      </c>
      <c r="K446" s="131">
        <v>0</v>
      </c>
      <c r="L446" s="131">
        <v>937.65</v>
      </c>
      <c r="M446" s="131">
        <v>11098.65</v>
      </c>
      <c r="N446" s="130"/>
      <c r="O446" s="132">
        <v>2</v>
      </c>
      <c r="P446" s="133">
        <v>20322</v>
      </c>
      <c r="Q446" s="133">
        <v>0</v>
      </c>
      <c r="R446" s="133">
        <v>0</v>
      </c>
      <c r="S446" s="133">
        <v>1876</v>
      </c>
      <c r="T446" s="134">
        <v>22198</v>
      </c>
      <c r="U446" s="135"/>
      <c r="V446" s="136">
        <v>0</v>
      </c>
      <c r="W446" s="136">
        <v>0</v>
      </c>
      <c r="X446" s="133">
        <v>0.18</v>
      </c>
      <c r="Y446" s="133">
        <v>0.11880546437681293</v>
      </c>
      <c r="Z446" s="134">
        <v>0</v>
      </c>
      <c r="AA446" s="137"/>
      <c r="AB446" s="136">
        <v>0</v>
      </c>
      <c r="AC446" s="136">
        <v>0</v>
      </c>
      <c r="AD446" s="133">
        <v>0</v>
      </c>
      <c r="AE446" s="133">
        <v>0</v>
      </c>
      <c r="AF446" s="134">
        <v>0</v>
      </c>
    </row>
    <row r="447" spans="1:32" x14ac:dyDescent="0.2">
      <c r="A447" s="138">
        <v>470</v>
      </c>
      <c r="B447" s="139">
        <v>470165163</v>
      </c>
      <c r="C447" s="140" t="s">
        <v>529</v>
      </c>
      <c r="D447" s="141">
        <v>165</v>
      </c>
      <c r="E447" s="140" t="s">
        <v>197</v>
      </c>
      <c r="F447" s="141">
        <v>163</v>
      </c>
      <c r="G447" s="142" t="s">
        <v>195</v>
      </c>
      <c r="H447" s="130"/>
      <c r="I447" s="131">
        <v>11413</v>
      </c>
      <c r="J447" s="131">
        <v>0</v>
      </c>
      <c r="K447" s="131">
        <v>0</v>
      </c>
      <c r="L447" s="131">
        <v>937.65</v>
      </c>
      <c r="M447" s="131">
        <v>12350.65</v>
      </c>
      <c r="N447" s="130"/>
      <c r="O447" s="132">
        <v>27</v>
      </c>
      <c r="P447" s="133">
        <v>308151</v>
      </c>
      <c r="Q447" s="133">
        <v>0</v>
      </c>
      <c r="R447" s="133">
        <v>0</v>
      </c>
      <c r="S447" s="133">
        <v>25316</v>
      </c>
      <c r="T447" s="134">
        <v>333467</v>
      </c>
      <c r="U447" s="135"/>
      <c r="V447" s="136">
        <v>0</v>
      </c>
      <c r="W447" s="136">
        <v>0</v>
      </c>
      <c r="X447" s="133">
        <v>0.18</v>
      </c>
      <c r="Y447" s="133">
        <v>9.2255483334996877E-2</v>
      </c>
      <c r="Z447" s="134">
        <v>0</v>
      </c>
      <c r="AA447" s="137"/>
      <c r="AB447" s="136">
        <v>0</v>
      </c>
      <c r="AC447" s="136">
        <v>0</v>
      </c>
      <c r="AD447" s="133">
        <v>0</v>
      </c>
      <c r="AE447" s="133">
        <v>0</v>
      </c>
      <c r="AF447" s="134">
        <v>0</v>
      </c>
    </row>
    <row r="448" spans="1:32" x14ac:dyDescent="0.2">
      <c r="A448" s="138">
        <v>470</v>
      </c>
      <c r="B448" s="139">
        <v>470165164</v>
      </c>
      <c r="C448" s="140" t="s">
        <v>529</v>
      </c>
      <c r="D448" s="141">
        <v>165</v>
      </c>
      <c r="E448" s="140" t="s">
        <v>197</v>
      </c>
      <c r="F448" s="141">
        <v>164</v>
      </c>
      <c r="G448" s="142" t="s">
        <v>196</v>
      </c>
      <c r="H448" s="130"/>
      <c r="I448" s="131">
        <v>12134</v>
      </c>
      <c r="J448" s="131">
        <v>5559</v>
      </c>
      <c r="K448" s="131">
        <v>0</v>
      </c>
      <c r="L448" s="131">
        <v>937.65</v>
      </c>
      <c r="M448" s="131">
        <v>18630.650000000001</v>
      </c>
      <c r="N448" s="130"/>
      <c r="O448" s="132">
        <v>3</v>
      </c>
      <c r="P448" s="133">
        <v>53079</v>
      </c>
      <c r="Q448" s="133">
        <v>0</v>
      </c>
      <c r="R448" s="133">
        <v>0</v>
      </c>
      <c r="S448" s="133">
        <v>2814</v>
      </c>
      <c r="T448" s="134">
        <v>55893</v>
      </c>
      <c r="U448" s="135"/>
      <c r="V448" s="136">
        <v>0</v>
      </c>
      <c r="W448" s="136">
        <v>0</v>
      </c>
      <c r="X448" s="133">
        <v>0.09</v>
      </c>
      <c r="Y448" s="133">
        <v>2.1681417404323718E-3</v>
      </c>
      <c r="Z448" s="134">
        <v>0</v>
      </c>
      <c r="AA448" s="137"/>
      <c r="AB448" s="136">
        <v>0</v>
      </c>
      <c r="AC448" s="136">
        <v>0</v>
      </c>
      <c r="AD448" s="133">
        <v>0</v>
      </c>
      <c r="AE448" s="133">
        <v>0</v>
      </c>
      <c r="AF448" s="134">
        <v>0</v>
      </c>
    </row>
    <row r="449" spans="1:32" x14ac:dyDescent="0.2">
      <c r="A449" s="138">
        <v>470</v>
      </c>
      <c r="B449" s="139">
        <v>470165165</v>
      </c>
      <c r="C449" s="140" t="s">
        <v>529</v>
      </c>
      <c r="D449" s="141">
        <v>165</v>
      </c>
      <c r="E449" s="140" t="s">
        <v>197</v>
      </c>
      <c r="F449" s="141">
        <v>165</v>
      </c>
      <c r="G449" s="142" t="s">
        <v>197</v>
      </c>
      <c r="H449" s="130"/>
      <c r="I449" s="131">
        <v>11432</v>
      </c>
      <c r="J449" s="131">
        <v>207</v>
      </c>
      <c r="K449" s="131">
        <v>145.53251318101934</v>
      </c>
      <c r="L449" s="131">
        <v>937.65</v>
      </c>
      <c r="M449" s="131">
        <v>12722.182513181018</v>
      </c>
      <c r="N449" s="130"/>
      <c r="O449" s="132">
        <v>569</v>
      </c>
      <c r="P449" s="133">
        <v>6622591</v>
      </c>
      <c r="Q449" s="133">
        <v>0</v>
      </c>
      <c r="R449" s="133">
        <v>82808</v>
      </c>
      <c r="S449" s="133">
        <v>533522</v>
      </c>
      <c r="T449" s="134">
        <v>7238921</v>
      </c>
      <c r="U449" s="135"/>
      <c r="V449" s="136">
        <v>0</v>
      </c>
      <c r="W449" s="136">
        <v>0</v>
      </c>
      <c r="X449" s="133">
        <v>9.8299999999999998E-2</v>
      </c>
      <c r="Y449" s="133">
        <v>9.5435200850881502E-2</v>
      </c>
      <c r="Z449" s="134">
        <v>0</v>
      </c>
      <c r="AA449" s="137"/>
      <c r="AB449" s="136">
        <v>0</v>
      </c>
      <c r="AC449" s="136">
        <v>0</v>
      </c>
      <c r="AD449" s="133">
        <v>0</v>
      </c>
      <c r="AE449" s="133">
        <v>0</v>
      </c>
      <c r="AF449" s="134">
        <v>0</v>
      </c>
    </row>
    <row r="450" spans="1:32" x14ac:dyDescent="0.2">
      <c r="A450" s="138">
        <v>470</v>
      </c>
      <c r="B450" s="139">
        <v>470165176</v>
      </c>
      <c r="C450" s="140" t="s">
        <v>529</v>
      </c>
      <c r="D450" s="141">
        <v>165</v>
      </c>
      <c r="E450" s="140" t="s">
        <v>197</v>
      </c>
      <c r="F450" s="141">
        <v>176</v>
      </c>
      <c r="G450" s="142" t="s">
        <v>208</v>
      </c>
      <c r="H450" s="130"/>
      <c r="I450" s="131">
        <v>11065</v>
      </c>
      <c r="J450" s="131">
        <v>3811</v>
      </c>
      <c r="K450" s="131">
        <v>0</v>
      </c>
      <c r="L450" s="131">
        <v>937.65</v>
      </c>
      <c r="M450" s="131">
        <v>15813.65</v>
      </c>
      <c r="N450" s="130"/>
      <c r="O450" s="132">
        <v>314</v>
      </c>
      <c r="P450" s="133">
        <v>4671064</v>
      </c>
      <c r="Q450" s="133">
        <v>0</v>
      </c>
      <c r="R450" s="133">
        <v>0</v>
      </c>
      <c r="S450" s="133">
        <v>294420</v>
      </c>
      <c r="T450" s="134">
        <v>4965484</v>
      </c>
      <c r="U450" s="135"/>
      <c r="V450" s="136">
        <v>0</v>
      </c>
      <c r="W450" s="136">
        <v>0</v>
      </c>
      <c r="X450" s="133">
        <v>0.09</v>
      </c>
      <c r="Y450" s="133">
        <v>9.4201429189876243E-2</v>
      </c>
      <c r="Z450" s="134">
        <v>0</v>
      </c>
      <c r="AA450" s="137"/>
      <c r="AB450" s="136">
        <v>0</v>
      </c>
      <c r="AC450" s="136">
        <v>4.2380939353729001</v>
      </c>
      <c r="AD450" s="133">
        <v>67018.885382607245</v>
      </c>
      <c r="AE450" s="133">
        <v>0</v>
      </c>
      <c r="AF450" s="134">
        <v>0</v>
      </c>
    </row>
    <row r="451" spans="1:32" x14ac:dyDescent="0.2">
      <c r="A451" s="138">
        <v>470</v>
      </c>
      <c r="B451" s="139">
        <v>470165178</v>
      </c>
      <c r="C451" s="140" t="s">
        <v>529</v>
      </c>
      <c r="D451" s="141">
        <v>165</v>
      </c>
      <c r="E451" s="140" t="s">
        <v>197</v>
      </c>
      <c r="F451" s="141">
        <v>178</v>
      </c>
      <c r="G451" s="142" t="s">
        <v>210</v>
      </c>
      <c r="H451" s="130"/>
      <c r="I451" s="131">
        <v>10186</v>
      </c>
      <c r="J451" s="131">
        <v>1225</v>
      </c>
      <c r="K451" s="131">
        <v>0</v>
      </c>
      <c r="L451" s="131">
        <v>937.65</v>
      </c>
      <c r="M451" s="131">
        <v>12348.65</v>
      </c>
      <c r="N451" s="130"/>
      <c r="O451" s="132">
        <v>262</v>
      </c>
      <c r="P451" s="133">
        <v>2989682</v>
      </c>
      <c r="Q451" s="133">
        <v>0</v>
      </c>
      <c r="R451" s="133">
        <v>0</v>
      </c>
      <c r="S451" s="133">
        <v>245666</v>
      </c>
      <c r="T451" s="134">
        <v>3235348</v>
      </c>
      <c r="U451" s="135"/>
      <c r="V451" s="136">
        <v>0</v>
      </c>
      <c r="W451" s="136">
        <v>0</v>
      </c>
      <c r="X451" s="133">
        <v>0.09</v>
      </c>
      <c r="Y451" s="133">
        <v>6.542365423831728E-2</v>
      </c>
      <c r="Z451" s="134">
        <v>0</v>
      </c>
      <c r="AA451" s="137"/>
      <c r="AB451" s="136">
        <v>0</v>
      </c>
      <c r="AC451" s="136">
        <v>0</v>
      </c>
      <c r="AD451" s="133">
        <v>0</v>
      </c>
      <c r="AE451" s="133">
        <v>0</v>
      </c>
      <c r="AF451" s="134">
        <v>0</v>
      </c>
    </row>
    <row r="452" spans="1:32" x14ac:dyDescent="0.2">
      <c r="A452" s="138">
        <v>470</v>
      </c>
      <c r="B452" s="139">
        <v>470165184</v>
      </c>
      <c r="C452" s="140" t="s">
        <v>529</v>
      </c>
      <c r="D452" s="141">
        <v>165</v>
      </c>
      <c r="E452" s="140" t="s">
        <v>197</v>
      </c>
      <c r="F452" s="141">
        <v>184</v>
      </c>
      <c r="G452" s="142" t="s">
        <v>216</v>
      </c>
      <c r="H452" s="130"/>
      <c r="I452" s="131">
        <v>9407</v>
      </c>
      <c r="J452" s="131">
        <v>7780</v>
      </c>
      <c r="K452" s="131">
        <v>0</v>
      </c>
      <c r="L452" s="131">
        <v>937.65</v>
      </c>
      <c r="M452" s="131">
        <v>18124.650000000001</v>
      </c>
      <c r="N452" s="130"/>
      <c r="O452" s="132">
        <v>1</v>
      </c>
      <c r="P452" s="133">
        <v>17187</v>
      </c>
      <c r="Q452" s="133">
        <v>0</v>
      </c>
      <c r="R452" s="133">
        <v>0</v>
      </c>
      <c r="S452" s="133">
        <v>938</v>
      </c>
      <c r="T452" s="134">
        <v>18125</v>
      </c>
      <c r="U452" s="135"/>
      <c r="V452" s="136">
        <v>0</v>
      </c>
      <c r="W452" s="136">
        <v>0</v>
      </c>
      <c r="X452" s="133">
        <v>0.09</v>
      </c>
      <c r="Y452" s="133">
        <v>1.3606403130398787E-3</v>
      </c>
      <c r="Z452" s="134">
        <v>0</v>
      </c>
      <c r="AA452" s="137"/>
      <c r="AB452" s="136">
        <v>0</v>
      </c>
      <c r="AC452" s="136">
        <v>0</v>
      </c>
      <c r="AD452" s="133">
        <v>0</v>
      </c>
      <c r="AE452" s="133">
        <v>0</v>
      </c>
      <c r="AF452" s="134">
        <v>0</v>
      </c>
    </row>
    <row r="453" spans="1:32" x14ac:dyDescent="0.2">
      <c r="A453" s="138">
        <v>470</v>
      </c>
      <c r="B453" s="139">
        <v>470165207</v>
      </c>
      <c r="C453" s="140" t="s">
        <v>529</v>
      </c>
      <c r="D453" s="141">
        <v>165</v>
      </c>
      <c r="E453" s="140" t="s">
        <v>197</v>
      </c>
      <c r="F453" s="141">
        <v>207</v>
      </c>
      <c r="G453" s="142" t="s">
        <v>239</v>
      </c>
      <c r="H453" s="130"/>
      <c r="I453" s="131">
        <v>11191.073589537058</v>
      </c>
      <c r="J453" s="131">
        <v>7175</v>
      </c>
      <c r="K453" s="131">
        <v>0</v>
      </c>
      <c r="L453" s="131">
        <v>937.65</v>
      </c>
      <c r="M453" s="131">
        <v>19303.723589537061</v>
      </c>
      <c r="N453" s="130"/>
      <c r="O453" s="132">
        <v>2</v>
      </c>
      <c r="P453" s="133">
        <v>36732</v>
      </c>
      <c r="Q453" s="133">
        <v>0</v>
      </c>
      <c r="R453" s="133">
        <v>0</v>
      </c>
      <c r="S453" s="133">
        <v>1876</v>
      </c>
      <c r="T453" s="134">
        <v>38608</v>
      </c>
      <c r="U453" s="135"/>
      <c r="V453" s="136">
        <v>0</v>
      </c>
      <c r="W453" s="136">
        <v>0</v>
      </c>
      <c r="X453" s="133">
        <v>0.09</v>
      </c>
      <c r="Y453" s="133">
        <v>5.595280366325246E-4</v>
      </c>
      <c r="Z453" s="134">
        <v>0</v>
      </c>
      <c r="AA453" s="137"/>
      <c r="AB453" s="136">
        <v>0</v>
      </c>
      <c r="AC453" s="136">
        <v>0</v>
      </c>
      <c r="AD453" s="133">
        <v>0</v>
      </c>
      <c r="AE453" s="133">
        <v>0</v>
      </c>
      <c r="AF453" s="134">
        <v>0</v>
      </c>
    </row>
    <row r="454" spans="1:32" x14ac:dyDescent="0.2">
      <c r="A454" s="138">
        <v>470</v>
      </c>
      <c r="B454" s="139">
        <v>470165217</v>
      </c>
      <c r="C454" s="140" t="s">
        <v>529</v>
      </c>
      <c r="D454" s="141">
        <v>165</v>
      </c>
      <c r="E454" s="140" t="s">
        <v>197</v>
      </c>
      <c r="F454" s="141">
        <v>217</v>
      </c>
      <c r="G454" s="142" t="s">
        <v>249</v>
      </c>
      <c r="H454" s="130"/>
      <c r="I454" s="131">
        <v>11094</v>
      </c>
      <c r="J454" s="131">
        <v>5472</v>
      </c>
      <c r="K454" s="131">
        <v>0</v>
      </c>
      <c r="L454" s="131">
        <v>937.65</v>
      </c>
      <c r="M454" s="131">
        <v>17503.650000000001</v>
      </c>
      <c r="N454" s="130"/>
      <c r="O454" s="132">
        <v>1</v>
      </c>
      <c r="P454" s="133">
        <v>16566</v>
      </c>
      <c r="Q454" s="133">
        <v>0</v>
      </c>
      <c r="R454" s="133">
        <v>0</v>
      </c>
      <c r="S454" s="133">
        <v>938</v>
      </c>
      <c r="T454" s="134">
        <v>17504</v>
      </c>
      <c r="U454" s="135"/>
      <c r="V454" s="136">
        <v>0</v>
      </c>
      <c r="W454" s="136">
        <v>0</v>
      </c>
      <c r="X454" s="133">
        <v>0.09</v>
      </c>
      <c r="Y454" s="133">
        <v>8.7045389560870632E-4</v>
      </c>
      <c r="Z454" s="134">
        <v>0</v>
      </c>
      <c r="AA454" s="137"/>
      <c r="AB454" s="136">
        <v>0</v>
      </c>
      <c r="AC454" s="136">
        <v>0</v>
      </c>
      <c r="AD454" s="133">
        <v>0</v>
      </c>
      <c r="AE454" s="133">
        <v>0</v>
      </c>
      <c r="AF454" s="134">
        <v>0</v>
      </c>
    </row>
    <row r="455" spans="1:32" x14ac:dyDescent="0.2">
      <c r="A455" s="138">
        <v>470</v>
      </c>
      <c r="B455" s="139">
        <v>470165229</v>
      </c>
      <c r="C455" s="140" t="s">
        <v>529</v>
      </c>
      <c r="D455" s="141">
        <v>165</v>
      </c>
      <c r="E455" s="140" t="s">
        <v>197</v>
      </c>
      <c r="F455" s="141">
        <v>229</v>
      </c>
      <c r="G455" s="142" t="s">
        <v>261</v>
      </c>
      <c r="H455" s="130"/>
      <c r="I455" s="131">
        <v>10390</v>
      </c>
      <c r="J455" s="131">
        <v>1697</v>
      </c>
      <c r="K455" s="131">
        <v>0</v>
      </c>
      <c r="L455" s="131">
        <v>937.65</v>
      </c>
      <c r="M455" s="131">
        <v>13024.65</v>
      </c>
      <c r="N455" s="130"/>
      <c r="O455" s="132">
        <v>6</v>
      </c>
      <c r="P455" s="133">
        <v>72522</v>
      </c>
      <c r="Q455" s="133">
        <v>0</v>
      </c>
      <c r="R455" s="133">
        <v>0</v>
      </c>
      <c r="S455" s="133">
        <v>5628</v>
      </c>
      <c r="T455" s="134">
        <v>78150</v>
      </c>
      <c r="U455" s="135"/>
      <c r="V455" s="136">
        <v>0</v>
      </c>
      <c r="W455" s="136">
        <v>0</v>
      </c>
      <c r="X455" s="133">
        <v>0.09</v>
      </c>
      <c r="Y455" s="133">
        <v>1.1981413510534953E-2</v>
      </c>
      <c r="Z455" s="134">
        <v>0</v>
      </c>
      <c r="AA455" s="137"/>
      <c r="AB455" s="136">
        <v>0</v>
      </c>
      <c r="AC455" s="136">
        <v>0</v>
      </c>
      <c r="AD455" s="133">
        <v>0</v>
      </c>
      <c r="AE455" s="133">
        <v>0</v>
      </c>
      <c r="AF455" s="134">
        <v>0</v>
      </c>
    </row>
    <row r="456" spans="1:32" x14ac:dyDescent="0.2">
      <c r="A456" s="138">
        <v>470</v>
      </c>
      <c r="B456" s="139">
        <v>470165248</v>
      </c>
      <c r="C456" s="140" t="s">
        <v>529</v>
      </c>
      <c r="D456" s="141">
        <v>165</v>
      </c>
      <c r="E456" s="140" t="s">
        <v>197</v>
      </c>
      <c r="F456" s="141">
        <v>248</v>
      </c>
      <c r="G456" s="142" t="s">
        <v>280</v>
      </c>
      <c r="H456" s="130"/>
      <c r="I456" s="131">
        <v>10520</v>
      </c>
      <c r="J456" s="131">
        <v>603</v>
      </c>
      <c r="K456" s="131">
        <v>0</v>
      </c>
      <c r="L456" s="131">
        <v>937.65</v>
      </c>
      <c r="M456" s="131">
        <v>12060.65</v>
      </c>
      <c r="N456" s="130"/>
      <c r="O456" s="132">
        <v>20</v>
      </c>
      <c r="P456" s="133">
        <v>222460</v>
      </c>
      <c r="Q456" s="133">
        <v>0</v>
      </c>
      <c r="R456" s="133">
        <v>0</v>
      </c>
      <c r="S456" s="133">
        <v>18755</v>
      </c>
      <c r="T456" s="134">
        <v>241215</v>
      </c>
      <c r="U456" s="135"/>
      <c r="V456" s="136">
        <v>0</v>
      </c>
      <c r="W456" s="136">
        <v>0</v>
      </c>
      <c r="X456" s="133">
        <v>0.09</v>
      </c>
      <c r="Y456" s="133">
        <v>5.5837497907575279E-2</v>
      </c>
      <c r="Z456" s="134">
        <v>0</v>
      </c>
      <c r="AA456" s="137"/>
      <c r="AB456" s="136">
        <v>0</v>
      </c>
      <c r="AC456" s="136">
        <v>0</v>
      </c>
      <c r="AD456" s="133">
        <v>0</v>
      </c>
      <c r="AE456" s="133">
        <v>0</v>
      </c>
      <c r="AF456" s="134">
        <v>0</v>
      </c>
    </row>
    <row r="457" spans="1:32" x14ac:dyDescent="0.2">
      <c r="A457" s="138">
        <v>470</v>
      </c>
      <c r="B457" s="139">
        <v>470165262</v>
      </c>
      <c r="C457" s="140" t="s">
        <v>529</v>
      </c>
      <c r="D457" s="141">
        <v>165</v>
      </c>
      <c r="E457" s="140" t="s">
        <v>197</v>
      </c>
      <c r="F457" s="141">
        <v>262</v>
      </c>
      <c r="G457" s="142" t="s">
        <v>294</v>
      </c>
      <c r="H457" s="130"/>
      <c r="I457" s="131">
        <v>10958</v>
      </c>
      <c r="J457" s="131">
        <v>4061</v>
      </c>
      <c r="K457" s="131">
        <v>0</v>
      </c>
      <c r="L457" s="131">
        <v>937.65</v>
      </c>
      <c r="M457" s="131">
        <v>15956.65</v>
      </c>
      <c r="N457" s="130"/>
      <c r="O457" s="132">
        <v>70</v>
      </c>
      <c r="P457" s="133">
        <v>1051330</v>
      </c>
      <c r="Q457" s="133">
        <v>0</v>
      </c>
      <c r="R457" s="133">
        <v>0</v>
      </c>
      <c r="S457" s="133">
        <v>65638</v>
      </c>
      <c r="T457" s="134">
        <v>1116968</v>
      </c>
      <c r="U457" s="135"/>
      <c r="V457" s="136">
        <v>0</v>
      </c>
      <c r="W457" s="136">
        <v>0</v>
      </c>
      <c r="X457" s="133">
        <v>0.09</v>
      </c>
      <c r="Y457" s="133">
        <v>7.6925560402262325E-2</v>
      </c>
      <c r="Z457" s="134">
        <v>0</v>
      </c>
      <c r="AA457" s="137"/>
      <c r="AB457" s="136">
        <v>0</v>
      </c>
      <c r="AC457" s="136">
        <v>0</v>
      </c>
      <c r="AD457" s="133">
        <v>0</v>
      </c>
      <c r="AE457" s="133">
        <v>0</v>
      </c>
      <c r="AF457" s="134">
        <v>0</v>
      </c>
    </row>
    <row r="458" spans="1:32" x14ac:dyDescent="0.2">
      <c r="A458" s="138">
        <v>470</v>
      </c>
      <c r="B458" s="139">
        <v>470165274</v>
      </c>
      <c r="C458" s="140" t="s">
        <v>529</v>
      </c>
      <c r="D458" s="141">
        <v>165</v>
      </c>
      <c r="E458" s="140" t="s">
        <v>197</v>
      </c>
      <c r="F458" s="141">
        <v>274</v>
      </c>
      <c r="G458" s="142" t="s">
        <v>306</v>
      </c>
      <c r="H458" s="130"/>
      <c r="I458" s="131">
        <v>11094</v>
      </c>
      <c r="J458" s="131">
        <v>5125</v>
      </c>
      <c r="K458" s="131">
        <v>0</v>
      </c>
      <c r="L458" s="131">
        <v>937.65</v>
      </c>
      <c r="M458" s="131">
        <v>17156.650000000001</v>
      </c>
      <c r="N458" s="130"/>
      <c r="O458" s="132">
        <v>2</v>
      </c>
      <c r="P458" s="133">
        <v>32438</v>
      </c>
      <c r="Q458" s="133">
        <v>0</v>
      </c>
      <c r="R458" s="133">
        <v>0</v>
      </c>
      <c r="S458" s="133">
        <v>1876</v>
      </c>
      <c r="T458" s="134">
        <v>34314</v>
      </c>
      <c r="U458" s="135"/>
      <c r="V458" s="136">
        <v>0</v>
      </c>
      <c r="W458" s="136">
        <v>0</v>
      </c>
      <c r="X458" s="133">
        <v>0.09</v>
      </c>
      <c r="Y458" s="133">
        <v>7.5681708386389906E-2</v>
      </c>
      <c r="Z458" s="134">
        <v>0</v>
      </c>
      <c r="AA458" s="137"/>
      <c r="AB458" s="136">
        <v>0</v>
      </c>
      <c r="AC458" s="136">
        <v>0</v>
      </c>
      <c r="AD458" s="133">
        <v>0</v>
      </c>
      <c r="AE458" s="133">
        <v>0</v>
      </c>
      <c r="AF458" s="134">
        <v>0</v>
      </c>
    </row>
    <row r="459" spans="1:32" x14ac:dyDescent="0.2">
      <c r="A459" s="138">
        <v>470</v>
      </c>
      <c r="B459" s="139">
        <v>470165284</v>
      </c>
      <c r="C459" s="140" t="s">
        <v>529</v>
      </c>
      <c r="D459" s="141">
        <v>165</v>
      </c>
      <c r="E459" s="140" t="s">
        <v>197</v>
      </c>
      <c r="F459" s="141">
        <v>284</v>
      </c>
      <c r="G459" s="142" t="s">
        <v>316</v>
      </c>
      <c r="H459" s="130"/>
      <c r="I459" s="131">
        <v>10310</v>
      </c>
      <c r="J459" s="131">
        <v>4334</v>
      </c>
      <c r="K459" s="131">
        <v>0</v>
      </c>
      <c r="L459" s="131">
        <v>937.65</v>
      </c>
      <c r="M459" s="131">
        <v>15581.65</v>
      </c>
      <c r="N459" s="130"/>
      <c r="O459" s="132">
        <v>115</v>
      </c>
      <c r="P459" s="133">
        <v>1684060</v>
      </c>
      <c r="Q459" s="133">
        <v>0</v>
      </c>
      <c r="R459" s="133">
        <v>0</v>
      </c>
      <c r="S459" s="133">
        <v>107829</v>
      </c>
      <c r="T459" s="134">
        <v>1791889</v>
      </c>
      <c r="U459" s="135"/>
      <c r="V459" s="136">
        <v>0</v>
      </c>
      <c r="W459" s="136">
        <v>0</v>
      </c>
      <c r="X459" s="133">
        <v>0.09</v>
      </c>
      <c r="Y459" s="133">
        <v>4.5654217762912896E-2</v>
      </c>
      <c r="Z459" s="134">
        <v>0</v>
      </c>
      <c r="AA459" s="137"/>
      <c r="AB459" s="136">
        <v>0</v>
      </c>
      <c r="AC459" s="136">
        <v>0</v>
      </c>
      <c r="AD459" s="133">
        <v>0</v>
      </c>
      <c r="AE459" s="133">
        <v>0</v>
      </c>
      <c r="AF459" s="134">
        <v>0</v>
      </c>
    </row>
    <row r="460" spans="1:32" x14ac:dyDescent="0.2">
      <c r="A460" s="138">
        <v>470</v>
      </c>
      <c r="B460" s="139">
        <v>470165305</v>
      </c>
      <c r="C460" s="140" t="s">
        <v>529</v>
      </c>
      <c r="D460" s="141">
        <v>165</v>
      </c>
      <c r="E460" s="140" t="s">
        <v>197</v>
      </c>
      <c r="F460" s="141">
        <v>305</v>
      </c>
      <c r="G460" s="142" t="s">
        <v>337</v>
      </c>
      <c r="H460" s="130"/>
      <c r="I460" s="131">
        <v>9970</v>
      </c>
      <c r="J460" s="131">
        <v>3680</v>
      </c>
      <c r="K460" s="131">
        <v>0</v>
      </c>
      <c r="L460" s="131">
        <v>937.65</v>
      </c>
      <c r="M460" s="131">
        <v>14587.65</v>
      </c>
      <c r="N460" s="130"/>
      <c r="O460" s="132">
        <v>68</v>
      </c>
      <c r="P460" s="133">
        <v>928200</v>
      </c>
      <c r="Q460" s="133">
        <v>0</v>
      </c>
      <c r="R460" s="133">
        <v>0</v>
      </c>
      <c r="S460" s="133">
        <v>63760</v>
      </c>
      <c r="T460" s="134">
        <v>991960</v>
      </c>
      <c r="U460" s="135"/>
      <c r="V460" s="136">
        <v>0</v>
      </c>
      <c r="W460" s="136">
        <v>0</v>
      </c>
      <c r="X460" s="133">
        <v>0.09</v>
      </c>
      <c r="Y460" s="133">
        <v>1.7813188831361737E-2</v>
      </c>
      <c r="Z460" s="134">
        <v>0</v>
      </c>
      <c r="AA460" s="137"/>
      <c r="AB460" s="136">
        <v>0</v>
      </c>
      <c r="AC460" s="136">
        <v>0</v>
      </c>
      <c r="AD460" s="133">
        <v>0</v>
      </c>
      <c r="AE460" s="133">
        <v>0</v>
      </c>
      <c r="AF460" s="134">
        <v>0</v>
      </c>
    </row>
    <row r="461" spans="1:32" x14ac:dyDescent="0.2">
      <c r="A461" s="138">
        <v>470</v>
      </c>
      <c r="B461" s="139">
        <v>470165342</v>
      </c>
      <c r="C461" s="140" t="s">
        <v>529</v>
      </c>
      <c r="D461" s="141">
        <v>165</v>
      </c>
      <c r="E461" s="140" t="s">
        <v>197</v>
      </c>
      <c r="F461" s="141">
        <v>342</v>
      </c>
      <c r="G461" s="142" t="s">
        <v>374</v>
      </c>
      <c r="H461" s="130"/>
      <c r="I461" s="131">
        <v>9407</v>
      </c>
      <c r="J461" s="131">
        <v>5505</v>
      </c>
      <c r="K461" s="131">
        <v>0</v>
      </c>
      <c r="L461" s="131">
        <v>937.65</v>
      </c>
      <c r="M461" s="131">
        <v>15849.65</v>
      </c>
      <c r="N461" s="130"/>
      <c r="O461" s="132">
        <v>4</v>
      </c>
      <c r="P461" s="133">
        <v>59648</v>
      </c>
      <c r="Q461" s="133">
        <v>0</v>
      </c>
      <c r="R461" s="133">
        <v>0</v>
      </c>
      <c r="S461" s="133">
        <v>3752</v>
      </c>
      <c r="T461" s="134">
        <v>63400</v>
      </c>
      <c r="U461" s="135"/>
      <c r="V461" s="136">
        <v>0</v>
      </c>
      <c r="W461" s="136">
        <v>0</v>
      </c>
      <c r="X461" s="133">
        <v>0.09</v>
      </c>
      <c r="Y461" s="133">
        <v>1.0301123017322608E-3</v>
      </c>
      <c r="Z461" s="134">
        <v>0</v>
      </c>
      <c r="AA461" s="137"/>
      <c r="AB461" s="136">
        <v>0</v>
      </c>
      <c r="AC461" s="136">
        <v>0</v>
      </c>
      <c r="AD461" s="133">
        <v>0</v>
      </c>
      <c r="AE461" s="133">
        <v>0</v>
      </c>
      <c r="AF461" s="134">
        <v>0</v>
      </c>
    </row>
    <row r="462" spans="1:32" x14ac:dyDescent="0.2">
      <c r="A462" s="138">
        <v>470</v>
      </c>
      <c r="B462" s="139">
        <v>470165344</v>
      </c>
      <c r="C462" s="140" t="s">
        <v>529</v>
      </c>
      <c r="D462" s="141">
        <v>165</v>
      </c>
      <c r="E462" s="140" t="s">
        <v>197</v>
      </c>
      <c r="F462" s="141">
        <v>344</v>
      </c>
      <c r="G462" s="142" t="s">
        <v>376</v>
      </c>
      <c r="H462" s="130"/>
      <c r="I462" s="131">
        <v>10650.101930232659</v>
      </c>
      <c r="J462" s="131">
        <v>3638</v>
      </c>
      <c r="K462" s="131">
        <v>0</v>
      </c>
      <c r="L462" s="131">
        <v>937.65</v>
      </c>
      <c r="M462" s="131">
        <v>15225.751930232658</v>
      </c>
      <c r="N462" s="130"/>
      <c r="O462" s="132">
        <v>3</v>
      </c>
      <c r="P462" s="133">
        <v>42864</v>
      </c>
      <c r="Q462" s="133">
        <v>0</v>
      </c>
      <c r="R462" s="133">
        <v>0</v>
      </c>
      <c r="S462" s="133">
        <v>2814</v>
      </c>
      <c r="T462" s="134">
        <v>45678</v>
      </c>
      <c r="U462" s="135"/>
      <c r="V462" s="136">
        <v>0</v>
      </c>
      <c r="W462" s="136">
        <v>0</v>
      </c>
      <c r="X462" s="133">
        <v>0.09</v>
      </c>
      <c r="Y462" s="133">
        <v>6.4388268991007983E-4</v>
      </c>
      <c r="Z462" s="134">
        <v>0</v>
      </c>
      <c r="AA462" s="137"/>
      <c r="AB462" s="136">
        <v>0</v>
      </c>
      <c r="AC462" s="136">
        <v>0</v>
      </c>
      <c r="AD462" s="133">
        <v>0</v>
      </c>
      <c r="AE462" s="133">
        <v>0</v>
      </c>
      <c r="AF462" s="134">
        <v>0</v>
      </c>
    </row>
    <row r="463" spans="1:32" x14ac:dyDescent="0.2">
      <c r="A463" s="138">
        <v>470</v>
      </c>
      <c r="B463" s="139">
        <v>470165347</v>
      </c>
      <c r="C463" s="140" t="s">
        <v>529</v>
      </c>
      <c r="D463" s="141">
        <v>165</v>
      </c>
      <c r="E463" s="140" t="s">
        <v>197</v>
      </c>
      <c r="F463" s="141">
        <v>347</v>
      </c>
      <c r="G463" s="142" t="s">
        <v>379</v>
      </c>
      <c r="H463" s="130"/>
      <c r="I463" s="131">
        <v>10127</v>
      </c>
      <c r="J463" s="131">
        <v>4529</v>
      </c>
      <c r="K463" s="131">
        <v>0</v>
      </c>
      <c r="L463" s="131">
        <v>937.65</v>
      </c>
      <c r="M463" s="131">
        <v>15593.65</v>
      </c>
      <c r="N463" s="130"/>
      <c r="O463" s="132">
        <v>4</v>
      </c>
      <c r="P463" s="133">
        <v>58624</v>
      </c>
      <c r="Q463" s="133">
        <v>0</v>
      </c>
      <c r="R463" s="133">
        <v>0</v>
      </c>
      <c r="S463" s="133">
        <v>3752</v>
      </c>
      <c r="T463" s="134">
        <v>62376</v>
      </c>
      <c r="U463" s="135"/>
      <c r="V463" s="136">
        <v>0</v>
      </c>
      <c r="W463" s="136">
        <v>0</v>
      </c>
      <c r="X463" s="133">
        <v>0.09</v>
      </c>
      <c r="Y463" s="133">
        <v>6.0364696376447088E-3</v>
      </c>
      <c r="Z463" s="134">
        <v>0</v>
      </c>
      <c r="AA463" s="137"/>
      <c r="AB463" s="136">
        <v>0</v>
      </c>
      <c r="AC463" s="136">
        <v>0</v>
      </c>
      <c r="AD463" s="133">
        <v>0</v>
      </c>
      <c r="AE463" s="133">
        <v>0</v>
      </c>
      <c r="AF463" s="134">
        <v>0</v>
      </c>
    </row>
    <row r="464" spans="1:32" x14ac:dyDescent="0.2">
      <c r="A464" s="138">
        <v>470</v>
      </c>
      <c r="B464" s="139">
        <v>470165705</v>
      </c>
      <c r="C464" s="140" t="s">
        <v>529</v>
      </c>
      <c r="D464" s="141">
        <v>165</v>
      </c>
      <c r="E464" s="140" t="s">
        <v>197</v>
      </c>
      <c r="F464" s="141">
        <v>705</v>
      </c>
      <c r="G464" s="142" t="s">
        <v>418</v>
      </c>
      <c r="H464" s="130"/>
      <c r="I464" s="131">
        <v>11094</v>
      </c>
      <c r="J464" s="131">
        <v>6430</v>
      </c>
      <c r="K464" s="131">
        <v>0</v>
      </c>
      <c r="L464" s="131">
        <v>937.65</v>
      </c>
      <c r="M464" s="131">
        <v>18461.650000000001</v>
      </c>
      <c r="N464" s="130"/>
      <c r="O464" s="132">
        <v>2</v>
      </c>
      <c r="P464" s="133">
        <v>35048</v>
      </c>
      <c r="Q464" s="133">
        <v>0</v>
      </c>
      <c r="R464" s="133">
        <v>0</v>
      </c>
      <c r="S464" s="133">
        <v>1876</v>
      </c>
      <c r="T464" s="134">
        <v>36924</v>
      </c>
      <c r="U464" s="135"/>
      <c r="V464" s="136">
        <v>0</v>
      </c>
      <c r="W464" s="136">
        <v>0</v>
      </c>
      <c r="X464" s="133">
        <v>0.09</v>
      </c>
      <c r="Y464" s="133">
        <v>1.4805873515090595E-3</v>
      </c>
      <c r="Z464" s="134">
        <v>0</v>
      </c>
      <c r="AA464" s="137"/>
      <c r="AB464" s="136">
        <v>0</v>
      </c>
      <c r="AC464" s="136">
        <v>0</v>
      </c>
      <c r="AD464" s="133">
        <v>0</v>
      </c>
      <c r="AE464" s="133">
        <v>0</v>
      </c>
      <c r="AF464" s="134">
        <v>0</v>
      </c>
    </row>
    <row r="465" spans="1:32" x14ac:dyDescent="0.2">
      <c r="A465" s="138">
        <v>474</v>
      </c>
      <c r="B465" s="139">
        <v>474097057</v>
      </c>
      <c r="C465" s="140" t="s">
        <v>530</v>
      </c>
      <c r="D465" s="141">
        <v>97</v>
      </c>
      <c r="E465" s="140" t="s">
        <v>129</v>
      </c>
      <c r="F465" s="141">
        <v>57</v>
      </c>
      <c r="G465" s="142" t="s">
        <v>89</v>
      </c>
      <c r="H465" s="130"/>
      <c r="I465" s="131">
        <v>15446</v>
      </c>
      <c r="J465" s="131">
        <v>413</v>
      </c>
      <c r="K465" s="131">
        <v>0</v>
      </c>
      <c r="L465" s="131">
        <v>937.65</v>
      </c>
      <c r="M465" s="131">
        <v>16796.650000000001</v>
      </c>
      <c r="N465" s="130"/>
      <c r="O465" s="132">
        <v>2</v>
      </c>
      <c r="P465" s="133">
        <v>31718</v>
      </c>
      <c r="Q465" s="133">
        <v>0</v>
      </c>
      <c r="R465" s="133">
        <v>0</v>
      </c>
      <c r="S465" s="133">
        <v>1876</v>
      </c>
      <c r="T465" s="134">
        <v>33594</v>
      </c>
      <c r="U465" s="135"/>
      <c r="V465" s="136">
        <v>0</v>
      </c>
      <c r="W465" s="136">
        <v>0</v>
      </c>
      <c r="X465" s="133">
        <v>0.18</v>
      </c>
      <c r="Y465" s="133">
        <v>0.13477016134300771</v>
      </c>
      <c r="Z465" s="134">
        <v>0</v>
      </c>
      <c r="AA465" s="137"/>
      <c r="AB465" s="136">
        <v>0</v>
      </c>
      <c r="AC465" s="136">
        <v>0</v>
      </c>
      <c r="AD465" s="133">
        <v>0</v>
      </c>
      <c r="AE465" s="133">
        <v>0</v>
      </c>
      <c r="AF465" s="134">
        <v>0</v>
      </c>
    </row>
    <row r="466" spans="1:32" x14ac:dyDescent="0.2">
      <c r="A466" s="138">
        <v>474</v>
      </c>
      <c r="B466" s="139">
        <v>474097064</v>
      </c>
      <c r="C466" s="140" t="s">
        <v>530</v>
      </c>
      <c r="D466" s="141">
        <v>97</v>
      </c>
      <c r="E466" s="140" t="s">
        <v>129</v>
      </c>
      <c r="F466" s="141">
        <v>64</v>
      </c>
      <c r="G466" s="142" t="s">
        <v>96</v>
      </c>
      <c r="H466" s="130"/>
      <c r="I466" s="131">
        <v>8960</v>
      </c>
      <c r="J466" s="131">
        <v>1003</v>
      </c>
      <c r="K466" s="131">
        <v>0</v>
      </c>
      <c r="L466" s="131">
        <v>937.65</v>
      </c>
      <c r="M466" s="131">
        <v>10900.65</v>
      </c>
      <c r="N466" s="130"/>
      <c r="O466" s="132">
        <v>2</v>
      </c>
      <c r="P466" s="133">
        <v>19926</v>
      </c>
      <c r="Q466" s="133">
        <v>0</v>
      </c>
      <c r="R466" s="133">
        <v>0</v>
      </c>
      <c r="S466" s="133">
        <v>1876</v>
      </c>
      <c r="T466" s="134">
        <v>21802</v>
      </c>
      <c r="U466" s="135"/>
      <c r="V466" s="136">
        <v>0</v>
      </c>
      <c r="W466" s="136">
        <v>0</v>
      </c>
      <c r="X466" s="133">
        <v>0.09</v>
      </c>
      <c r="Y466" s="133">
        <v>3.8140642501815356E-2</v>
      </c>
      <c r="Z466" s="134">
        <v>0</v>
      </c>
      <c r="AA466" s="137"/>
      <c r="AB466" s="136">
        <v>0</v>
      </c>
      <c r="AC466" s="136">
        <v>0</v>
      </c>
      <c r="AD466" s="133">
        <v>0</v>
      </c>
      <c r="AE466" s="133">
        <v>0</v>
      </c>
      <c r="AF466" s="134">
        <v>0</v>
      </c>
    </row>
    <row r="467" spans="1:32" x14ac:dyDescent="0.2">
      <c r="A467" s="138">
        <v>474</v>
      </c>
      <c r="B467" s="139">
        <v>474097097</v>
      </c>
      <c r="C467" s="140" t="s">
        <v>530</v>
      </c>
      <c r="D467" s="141">
        <v>97</v>
      </c>
      <c r="E467" s="140" t="s">
        <v>129</v>
      </c>
      <c r="F467" s="141">
        <v>97</v>
      </c>
      <c r="G467" s="142" t="s">
        <v>129</v>
      </c>
      <c r="H467" s="130"/>
      <c r="I467" s="131">
        <v>12373</v>
      </c>
      <c r="J467" s="131">
        <v>0</v>
      </c>
      <c r="K467" s="131">
        <v>0</v>
      </c>
      <c r="L467" s="131">
        <v>937.65</v>
      </c>
      <c r="M467" s="131">
        <v>13310.65</v>
      </c>
      <c r="N467" s="130"/>
      <c r="O467" s="132">
        <v>231</v>
      </c>
      <c r="P467" s="133">
        <v>2858163</v>
      </c>
      <c r="Q467" s="133">
        <v>0</v>
      </c>
      <c r="R467" s="133">
        <v>0</v>
      </c>
      <c r="S467" s="133">
        <v>216597</v>
      </c>
      <c r="T467" s="134">
        <v>3074760</v>
      </c>
      <c r="U467" s="135"/>
      <c r="V467" s="136">
        <v>0</v>
      </c>
      <c r="W467" s="136">
        <v>0</v>
      </c>
      <c r="X467" s="133">
        <v>0.18</v>
      </c>
      <c r="Y467" s="133">
        <v>3.8628791317903532E-2</v>
      </c>
      <c r="Z467" s="134">
        <v>0</v>
      </c>
      <c r="AA467" s="137"/>
      <c r="AB467" s="136">
        <v>0</v>
      </c>
      <c r="AC467" s="136">
        <v>0</v>
      </c>
      <c r="AD467" s="133">
        <v>0</v>
      </c>
      <c r="AE467" s="133">
        <v>0</v>
      </c>
      <c r="AF467" s="134">
        <v>0</v>
      </c>
    </row>
    <row r="468" spans="1:32" x14ac:dyDescent="0.2">
      <c r="A468" s="138">
        <v>474</v>
      </c>
      <c r="B468" s="139">
        <v>474097103</v>
      </c>
      <c r="C468" s="140" t="s">
        <v>530</v>
      </c>
      <c r="D468" s="141">
        <v>97</v>
      </c>
      <c r="E468" s="140" t="s">
        <v>129</v>
      </c>
      <c r="F468" s="141">
        <v>103</v>
      </c>
      <c r="G468" s="142" t="s">
        <v>135</v>
      </c>
      <c r="H468" s="130"/>
      <c r="I468" s="131">
        <v>13924</v>
      </c>
      <c r="J468" s="131">
        <v>53</v>
      </c>
      <c r="K468" s="131">
        <v>0</v>
      </c>
      <c r="L468" s="131">
        <v>937.65</v>
      </c>
      <c r="M468" s="131">
        <v>14914.65</v>
      </c>
      <c r="N468" s="130"/>
      <c r="O468" s="132">
        <v>25</v>
      </c>
      <c r="P468" s="133">
        <v>349425</v>
      </c>
      <c r="Q468" s="133">
        <v>0</v>
      </c>
      <c r="R468" s="133">
        <v>0</v>
      </c>
      <c r="S468" s="133">
        <v>23442</v>
      </c>
      <c r="T468" s="134">
        <v>372867</v>
      </c>
      <c r="U468" s="135"/>
      <c r="V468" s="136">
        <v>0</v>
      </c>
      <c r="W468" s="136">
        <v>0</v>
      </c>
      <c r="X468" s="133">
        <v>0.18</v>
      </c>
      <c r="Y468" s="133">
        <v>1.1960963810003529E-2</v>
      </c>
      <c r="Z468" s="134">
        <v>0</v>
      </c>
      <c r="AA468" s="137"/>
      <c r="AB468" s="136">
        <v>0</v>
      </c>
      <c r="AC468" s="136">
        <v>0</v>
      </c>
      <c r="AD468" s="133">
        <v>0</v>
      </c>
      <c r="AE468" s="133">
        <v>0</v>
      </c>
      <c r="AF468" s="134">
        <v>0</v>
      </c>
    </row>
    <row r="469" spans="1:32" x14ac:dyDescent="0.2">
      <c r="A469" s="138">
        <v>474</v>
      </c>
      <c r="B469" s="139">
        <v>474097153</v>
      </c>
      <c r="C469" s="140" t="s">
        <v>530</v>
      </c>
      <c r="D469" s="141">
        <v>97</v>
      </c>
      <c r="E469" s="140" t="s">
        <v>129</v>
      </c>
      <c r="F469" s="141">
        <v>153</v>
      </c>
      <c r="G469" s="142" t="s">
        <v>185</v>
      </c>
      <c r="H469" s="130"/>
      <c r="I469" s="131">
        <v>11569</v>
      </c>
      <c r="J469" s="131">
        <v>89</v>
      </c>
      <c r="K469" s="131">
        <v>0</v>
      </c>
      <c r="L469" s="131">
        <v>937.65</v>
      </c>
      <c r="M469" s="131">
        <v>12595.65</v>
      </c>
      <c r="N469" s="130"/>
      <c r="O469" s="132">
        <v>40</v>
      </c>
      <c r="P469" s="133">
        <v>466320</v>
      </c>
      <c r="Q469" s="133">
        <v>0</v>
      </c>
      <c r="R469" s="133">
        <v>0</v>
      </c>
      <c r="S469" s="133">
        <v>37506</v>
      </c>
      <c r="T469" s="134">
        <v>503826</v>
      </c>
      <c r="U469" s="135"/>
      <c r="V469" s="136">
        <v>0</v>
      </c>
      <c r="W469" s="136">
        <v>0</v>
      </c>
      <c r="X469" s="133">
        <v>0.09</v>
      </c>
      <c r="Y469" s="133">
        <v>1.3150564920135588E-2</v>
      </c>
      <c r="Z469" s="134">
        <v>0</v>
      </c>
      <c r="AA469" s="137"/>
      <c r="AB469" s="136">
        <v>0</v>
      </c>
      <c r="AC469" s="136">
        <v>0</v>
      </c>
      <c r="AD469" s="133">
        <v>0</v>
      </c>
      <c r="AE469" s="133">
        <v>0</v>
      </c>
      <c r="AF469" s="134">
        <v>0</v>
      </c>
    </row>
    <row r="470" spans="1:32" x14ac:dyDescent="0.2">
      <c r="A470" s="138">
        <v>474</v>
      </c>
      <c r="B470" s="139">
        <v>474097162</v>
      </c>
      <c r="C470" s="140" t="s">
        <v>530</v>
      </c>
      <c r="D470" s="141">
        <v>97</v>
      </c>
      <c r="E470" s="140" t="s">
        <v>129</v>
      </c>
      <c r="F470" s="141">
        <v>162</v>
      </c>
      <c r="G470" s="142" t="s">
        <v>194</v>
      </c>
      <c r="H470" s="130"/>
      <c r="I470" s="131">
        <v>10402</v>
      </c>
      <c r="J470" s="131">
        <v>2477</v>
      </c>
      <c r="K470" s="131">
        <v>0</v>
      </c>
      <c r="L470" s="131">
        <v>937.65</v>
      </c>
      <c r="M470" s="131">
        <v>13816.65</v>
      </c>
      <c r="N470" s="130"/>
      <c r="O470" s="132">
        <v>12</v>
      </c>
      <c r="P470" s="133">
        <v>154548</v>
      </c>
      <c r="Q470" s="133">
        <v>0</v>
      </c>
      <c r="R470" s="133">
        <v>0</v>
      </c>
      <c r="S470" s="133">
        <v>11252</v>
      </c>
      <c r="T470" s="134">
        <v>165800</v>
      </c>
      <c r="U470" s="135"/>
      <c r="V470" s="136">
        <v>0</v>
      </c>
      <c r="W470" s="136">
        <v>0</v>
      </c>
      <c r="X470" s="133">
        <v>0.09</v>
      </c>
      <c r="Y470" s="133">
        <v>1.6245645418421523E-2</v>
      </c>
      <c r="Z470" s="134">
        <v>0</v>
      </c>
      <c r="AA470" s="137"/>
      <c r="AB470" s="136">
        <v>0</v>
      </c>
      <c r="AC470" s="136">
        <v>0</v>
      </c>
      <c r="AD470" s="133">
        <v>0</v>
      </c>
      <c r="AE470" s="133">
        <v>0</v>
      </c>
      <c r="AF470" s="134">
        <v>0</v>
      </c>
    </row>
    <row r="471" spans="1:32" x14ac:dyDescent="0.2">
      <c r="A471" s="138">
        <v>474</v>
      </c>
      <c r="B471" s="139">
        <v>474097322</v>
      </c>
      <c r="C471" s="140" t="s">
        <v>530</v>
      </c>
      <c r="D471" s="141">
        <v>97</v>
      </c>
      <c r="E471" s="140" t="s">
        <v>129</v>
      </c>
      <c r="F471" s="141">
        <v>322</v>
      </c>
      <c r="G471" s="142" t="s">
        <v>354</v>
      </c>
      <c r="H471" s="130"/>
      <c r="I471" s="131">
        <v>10766</v>
      </c>
      <c r="J471" s="131">
        <v>5489</v>
      </c>
      <c r="K471" s="131">
        <v>0</v>
      </c>
      <c r="L471" s="131">
        <v>937.65</v>
      </c>
      <c r="M471" s="131">
        <v>17192.650000000001</v>
      </c>
      <c r="N471" s="130"/>
      <c r="O471" s="132">
        <v>2</v>
      </c>
      <c r="P471" s="133">
        <v>32510</v>
      </c>
      <c r="Q471" s="133">
        <v>0</v>
      </c>
      <c r="R471" s="133">
        <v>0</v>
      </c>
      <c r="S471" s="133">
        <v>1876</v>
      </c>
      <c r="T471" s="134">
        <v>34386</v>
      </c>
      <c r="U471" s="135"/>
      <c r="V471" s="136">
        <v>0</v>
      </c>
      <c r="W471" s="136">
        <v>0</v>
      </c>
      <c r="X471" s="133">
        <v>0.09</v>
      </c>
      <c r="Y471" s="133">
        <v>8.9322453082160049E-3</v>
      </c>
      <c r="Z471" s="134">
        <v>0</v>
      </c>
      <c r="AA471" s="137"/>
      <c r="AB471" s="136">
        <v>0</v>
      </c>
      <c r="AC471" s="136">
        <v>0</v>
      </c>
      <c r="AD471" s="133">
        <v>0</v>
      </c>
      <c r="AE471" s="133">
        <v>0</v>
      </c>
      <c r="AF471" s="134">
        <v>0</v>
      </c>
    </row>
    <row r="472" spans="1:32" x14ac:dyDescent="0.2">
      <c r="A472" s="138">
        <v>474</v>
      </c>
      <c r="B472" s="139">
        <v>474097343</v>
      </c>
      <c r="C472" s="140" t="s">
        <v>530</v>
      </c>
      <c r="D472" s="141">
        <v>97</v>
      </c>
      <c r="E472" s="140" t="s">
        <v>129</v>
      </c>
      <c r="F472" s="141">
        <v>343</v>
      </c>
      <c r="G472" s="142" t="s">
        <v>375</v>
      </c>
      <c r="H472" s="130"/>
      <c r="I472" s="131">
        <v>10696</v>
      </c>
      <c r="J472" s="131">
        <v>337</v>
      </c>
      <c r="K472" s="131">
        <v>0</v>
      </c>
      <c r="L472" s="131">
        <v>937.65</v>
      </c>
      <c r="M472" s="131">
        <v>11970.65</v>
      </c>
      <c r="N472" s="130"/>
      <c r="O472" s="132">
        <v>23</v>
      </c>
      <c r="P472" s="133">
        <v>253759</v>
      </c>
      <c r="Q472" s="133">
        <v>0</v>
      </c>
      <c r="R472" s="133">
        <v>0</v>
      </c>
      <c r="S472" s="133">
        <v>21567</v>
      </c>
      <c r="T472" s="134">
        <v>275326</v>
      </c>
      <c r="U472" s="135"/>
      <c r="V472" s="136">
        <v>0</v>
      </c>
      <c r="W472" s="136">
        <v>0</v>
      </c>
      <c r="X472" s="133">
        <v>0.18</v>
      </c>
      <c r="Y472" s="133">
        <v>1.5128381900622545E-2</v>
      </c>
      <c r="Z472" s="134">
        <v>0</v>
      </c>
      <c r="AA472" s="137"/>
      <c r="AB472" s="136">
        <v>0</v>
      </c>
      <c r="AC472" s="136">
        <v>0</v>
      </c>
      <c r="AD472" s="133">
        <v>0</v>
      </c>
      <c r="AE472" s="133">
        <v>0</v>
      </c>
      <c r="AF472" s="134">
        <v>0</v>
      </c>
    </row>
    <row r="473" spans="1:32" x14ac:dyDescent="0.2">
      <c r="A473" s="138">
        <v>474</v>
      </c>
      <c r="B473" s="139">
        <v>474097610</v>
      </c>
      <c r="C473" s="140" t="s">
        <v>530</v>
      </c>
      <c r="D473" s="141">
        <v>97</v>
      </c>
      <c r="E473" s="140" t="s">
        <v>129</v>
      </c>
      <c r="F473" s="141">
        <v>610</v>
      </c>
      <c r="G473" s="142" t="s">
        <v>389</v>
      </c>
      <c r="H473" s="130"/>
      <c r="I473" s="131">
        <v>11446</v>
      </c>
      <c r="J473" s="131">
        <v>2156</v>
      </c>
      <c r="K473" s="131">
        <v>0</v>
      </c>
      <c r="L473" s="131">
        <v>937.65</v>
      </c>
      <c r="M473" s="131">
        <v>14539.65</v>
      </c>
      <c r="N473" s="130"/>
      <c r="O473" s="132">
        <v>11</v>
      </c>
      <c r="P473" s="133">
        <v>149622</v>
      </c>
      <c r="Q473" s="133">
        <v>0</v>
      </c>
      <c r="R473" s="133">
        <v>0</v>
      </c>
      <c r="S473" s="133">
        <v>10314</v>
      </c>
      <c r="T473" s="134">
        <v>159936</v>
      </c>
      <c r="U473" s="135"/>
      <c r="V473" s="136">
        <v>0</v>
      </c>
      <c r="W473" s="136">
        <v>0</v>
      </c>
      <c r="X473" s="133">
        <v>0.09</v>
      </c>
      <c r="Y473" s="133">
        <v>9.5814764145219517E-3</v>
      </c>
      <c r="Z473" s="134">
        <v>0</v>
      </c>
      <c r="AA473" s="137"/>
      <c r="AB473" s="136">
        <v>0</v>
      </c>
      <c r="AC473" s="136">
        <v>0</v>
      </c>
      <c r="AD473" s="133">
        <v>0</v>
      </c>
      <c r="AE473" s="133">
        <v>0</v>
      </c>
      <c r="AF473" s="134">
        <v>0</v>
      </c>
    </row>
    <row r="474" spans="1:32" x14ac:dyDescent="0.2">
      <c r="A474" s="138">
        <v>474</v>
      </c>
      <c r="B474" s="139">
        <v>474097615</v>
      </c>
      <c r="C474" s="140" t="s">
        <v>530</v>
      </c>
      <c r="D474" s="141">
        <v>97</v>
      </c>
      <c r="E474" s="140" t="s">
        <v>129</v>
      </c>
      <c r="F474" s="141">
        <v>615</v>
      </c>
      <c r="G474" s="142" t="s">
        <v>390</v>
      </c>
      <c r="H474" s="130"/>
      <c r="I474" s="131">
        <v>9562</v>
      </c>
      <c r="J474" s="131">
        <v>640</v>
      </c>
      <c r="K474" s="131">
        <v>0</v>
      </c>
      <c r="L474" s="131">
        <v>937.65</v>
      </c>
      <c r="M474" s="131">
        <v>11139.65</v>
      </c>
      <c r="N474" s="130"/>
      <c r="O474" s="132">
        <v>3</v>
      </c>
      <c r="P474" s="133">
        <v>30606</v>
      </c>
      <c r="Q474" s="133">
        <v>0</v>
      </c>
      <c r="R474" s="133">
        <v>0</v>
      </c>
      <c r="S474" s="133">
        <v>2813</v>
      </c>
      <c r="T474" s="134">
        <v>33419</v>
      </c>
      <c r="U474" s="135"/>
      <c r="V474" s="136">
        <v>0</v>
      </c>
      <c r="W474" s="136">
        <v>0</v>
      </c>
      <c r="X474" s="133">
        <v>0.09</v>
      </c>
      <c r="Y474" s="133">
        <v>2.4330817986768821E-3</v>
      </c>
      <c r="Z474" s="134">
        <v>0</v>
      </c>
      <c r="AA474" s="137"/>
      <c r="AB474" s="136">
        <v>0</v>
      </c>
      <c r="AC474" s="136">
        <v>0</v>
      </c>
      <c r="AD474" s="133">
        <v>0</v>
      </c>
      <c r="AE474" s="133">
        <v>0</v>
      </c>
      <c r="AF474" s="134">
        <v>0</v>
      </c>
    </row>
    <row r="475" spans="1:32" x14ac:dyDescent="0.2">
      <c r="A475" s="138">
        <v>474</v>
      </c>
      <c r="B475" s="139">
        <v>474097616</v>
      </c>
      <c r="C475" s="140" t="s">
        <v>530</v>
      </c>
      <c r="D475" s="141">
        <v>97</v>
      </c>
      <c r="E475" s="140" t="s">
        <v>129</v>
      </c>
      <c r="F475" s="141">
        <v>616</v>
      </c>
      <c r="G475" s="142" t="s">
        <v>391</v>
      </c>
      <c r="H475" s="130"/>
      <c r="I475" s="131">
        <v>9863</v>
      </c>
      <c r="J475" s="131">
        <v>2972</v>
      </c>
      <c r="K475" s="131">
        <v>0</v>
      </c>
      <c r="L475" s="131">
        <v>937.65</v>
      </c>
      <c r="M475" s="131">
        <v>13772.65</v>
      </c>
      <c r="N475" s="130"/>
      <c r="O475" s="132">
        <v>3</v>
      </c>
      <c r="P475" s="133">
        <v>38505</v>
      </c>
      <c r="Q475" s="133">
        <v>0</v>
      </c>
      <c r="R475" s="133">
        <v>0</v>
      </c>
      <c r="S475" s="133">
        <v>2814</v>
      </c>
      <c r="T475" s="134">
        <v>41319</v>
      </c>
      <c r="U475" s="135"/>
      <c r="V475" s="136">
        <v>0</v>
      </c>
      <c r="W475" s="136">
        <v>0</v>
      </c>
      <c r="X475" s="133">
        <v>0.09</v>
      </c>
      <c r="Y475" s="133">
        <v>3.6625559365984203E-2</v>
      </c>
      <c r="Z475" s="134">
        <v>0</v>
      </c>
      <c r="AA475" s="137"/>
      <c r="AB475" s="136">
        <v>0</v>
      </c>
      <c r="AC475" s="136">
        <v>0</v>
      </c>
      <c r="AD475" s="133">
        <v>0</v>
      </c>
      <c r="AE475" s="133">
        <v>0</v>
      </c>
      <c r="AF475" s="134">
        <v>0</v>
      </c>
    </row>
    <row r="476" spans="1:32" x14ac:dyDescent="0.2">
      <c r="A476" s="138">
        <v>474</v>
      </c>
      <c r="B476" s="139">
        <v>474097673</v>
      </c>
      <c r="C476" s="140" t="s">
        <v>530</v>
      </c>
      <c r="D476" s="141">
        <v>97</v>
      </c>
      <c r="E476" s="140" t="s">
        <v>129</v>
      </c>
      <c r="F476" s="141">
        <v>673</v>
      </c>
      <c r="G476" s="142" t="s">
        <v>408</v>
      </c>
      <c r="H476" s="130"/>
      <c r="I476" s="131">
        <v>10373.290496331463</v>
      </c>
      <c r="J476" s="131">
        <v>5482</v>
      </c>
      <c r="K476" s="131">
        <v>0</v>
      </c>
      <c r="L476" s="131">
        <v>937.65</v>
      </c>
      <c r="M476" s="131">
        <v>16792.940496331463</v>
      </c>
      <c r="N476" s="130"/>
      <c r="O476" s="132">
        <v>3</v>
      </c>
      <c r="P476" s="133">
        <v>47565</v>
      </c>
      <c r="Q476" s="133">
        <v>0</v>
      </c>
      <c r="R476" s="133">
        <v>0</v>
      </c>
      <c r="S476" s="133">
        <v>2813</v>
      </c>
      <c r="T476" s="134">
        <v>50378</v>
      </c>
      <c r="U476" s="135"/>
      <c r="V476" s="136">
        <v>0</v>
      </c>
      <c r="W476" s="136">
        <v>0</v>
      </c>
      <c r="X476" s="133">
        <v>0.09</v>
      </c>
      <c r="Y476" s="133">
        <v>2.2338198014815132E-2</v>
      </c>
      <c r="Z476" s="134">
        <v>0</v>
      </c>
      <c r="AA476" s="137"/>
      <c r="AB476" s="136">
        <v>0</v>
      </c>
      <c r="AC476" s="136">
        <v>0</v>
      </c>
      <c r="AD476" s="133">
        <v>0</v>
      </c>
      <c r="AE476" s="133">
        <v>0</v>
      </c>
      <c r="AF476" s="134">
        <v>0</v>
      </c>
    </row>
    <row r="477" spans="1:32" x14ac:dyDescent="0.2">
      <c r="A477" s="138">
        <v>474</v>
      </c>
      <c r="B477" s="139">
        <v>474097720</v>
      </c>
      <c r="C477" s="140" t="s">
        <v>530</v>
      </c>
      <c r="D477" s="141">
        <v>97</v>
      </c>
      <c r="E477" s="140" t="s">
        <v>129</v>
      </c>
      <c r="F477" s="141">
        <v>720</v>
      </c>
      <c r="G477" s="142" t="s">
        <v>423</v>
      </c>
      <c r="H477" s="130"/>
      <c r="I477" s="131">
        <v>11867</v>
      </c>
      <c r="J477" s="131">
        <v>2293</v>
      </c>
      <c r="K477" s="131">
        <v>0</v>
      </c>
      <c r="L477" s="131">
        <v>937.65</v>
      </c>
      <c r="M477" s="131">
        <v>15097.65</v>
      </c>
      <c r="N477" s="130"/>
      <c r="O477" s="132">
        <v>7</v>
      </c>
      <c r="P477" s="133">
        <v>99120</v>
      </c>
      <c r="Q477" s="133">
        <v>0</v>
      </c>
      <c r="R477" s="133">
        <v>0</v>
      </c>
      <c r="S477" s="133">
        <v>6564</v>
      </c>
      <c r="T477" s="134">
        <v>105684</v>
      </c>
      <c r="U477" s="135"/>
      <c r="V477" s="136">
        <v>0</v>
      </c>
      <c r="W477" s="136">
        <v>0</v>
      </c>
      <c r="X477" s="133">
        <v>0.09</v>
      </c>
      <c r="Y477" s="133">
        <v>6.2575056311794316E-3</v>
      </c>
      <c r="Z477" s="134">
        <v>0</v>
      </c>
      <c r="AA477" s="137"/>
      <c r="AB477" s="136">
        <v>0</v>
      </c>
      <c r="AC477" s="136">
        <v>0</v>
      </c>
      <c r="AD477" s="133">
        <v>0</v>
      </c>
      <c r="AE477" s="133">
        <v>0</v>
      </c>
      <c r="AF477" s="134">
        <v>0</v>
      </c>
    </row>
    <row r="478" spans="1:32" x14ac:dyDescent="0.2">
      <c r="A478" s="138">
        <v>474</v>
      </c>
      <c r="B478" s="139">
        <v>474097725</v>
      </c>
      <c r="C478" s="140" t="s">
        <v>530</v>
      </c>
      <c r="D478" s="141">
        <v>97</v>
      </c>
      <c r="E478" s="140" t="s">
        <v>129</v>
      </c>
      <c r="F478" s="141">
        <v>725</v>
      </c>
      <c r="G478" s="142" t="s">
        <v>424</v>
      </c>
      <c r="H478" s="130"/>
      <c r="I478" s="131">
        <v>10786.613150755757</v>
      </c>
      <c r="J478" s="131">
        <v>3451</v>
      </c>
      <c r="K478" s="131">
        <v>0</v>
      </c>
      <c r="L478" s="131">
        <v>937.65</v>
      </c>
      <c r="M478" s="131">
        <v>15175.263150755756</v>
      </c>
      <c r="N478" s="130"/>
      <c r="O478" s="132">
        <v>1</v>
      </c>
      <c r="P478" s="133">
        <v>14238</v>
      </c>
      <c r="Q478" s="133">
        <v>0</v>
      </c>
      <c r="R478" s="133">
        <v>0</v>
      </c>
      <c r="S478" s="133">
        <v>938</v>
      </c>
      <c r="T478" s="134">
        <v>15176</v>
      </c>
      <c r="U478" s="135"/>
      <c r="V478" s="136">
        <v>0</v>
      </c>
      <c r="W478" s="136">
        <v>0</v>
      </c>
      <c r="X478" s="133">
        <v>0.09</v>
      </c>
      <c r="Y478" s="133">
        <v>1.1029264632364295E-2</v>
      </c>
      <c r="Z478" s="134">
        <v>0</v>
      </c>
      <c r="AA478" s="137"/>
      <c r="AB478" s="136">
        <v>0</v>
      </c>
      <c r="AC478" s="136">
        <v>0</v>
      </c>
      <c r="AD478" s="133">
        <v>0</v>
      </c>
      <c r="AE478" s="133">
        <v>0</v>
      </c>
      <c r="AF478" s="134">
        <v>0</v>
      </c>
    </row>
    <row r="479" spans="1:32" x14ac:dyDescent="0.2">
      <c r="A479" s="138">
        <v>474</v>
      </c>
      <c r="B479" s="139">
        <v>474097735</v>
      </c>
      <c r="C479" s="140" t="s">
        <v>530</v>
      </c>
      <c r="D479" s="141">
        <v>97</v>
      </c>
      <c r="E479" s="140" t="s">
        <v>129</v>
      </c>
      <c r="F479" s="141">
        <v>735</v>
      </c>
      <c r="G479" s="142" t="s">
        <v>427</v>
      </c>
      <c r="H479" s="130"/>
      <c r="I479" s="131">
        <v>11970</v>
      </c>
      <c r="J479" s="131">
        <v>4672</v>
      </c>
      <c r="K479" s="131">
        <v>0</v>
      </c>
      <c r="L479" s="131">
        <v>937.65</v>
      </c>
      <c r="M479" s="131">
        <v>17579.650000000001</v>
      </c>
      <c r="N479" s="130"/>
      <c r="O479" s="132">
        <v>13</v>
      </c>
      <c r="P479" s="133">
        <v>216346</v>
      </c>
      <c r="Q479" s="133">
        <v>0</v>
      </c>
      <c r="R479" s="133">
        <v>0</v>
      </c>
      <c r="S479" s="133">
        <v>12190</v>
      </c>
      <c r="T479" s="134">
        <v>228536</v>
      </c>
      <c r="U479" s="135"/>
      <c r="V479" s="136">
        <v>0</v>
      </c>
      <c r="W479" s="136">
        <v>0</v>
      </c>
      <c r="X479" s="133">
        <v>0.09</v>
      </c>
      <c r="Y479" s="133">
        <v>1.8415882241461894E-2</v>
      </c>
      <c r="Z479" s="134">
        <v>0</v>
      </c>
      <c r="AA479" s="137"/>
      <c r="AB479" s="136">
        <v>0</v>
      </c>
      <c r="AC479" s="136">
        <v>0</v>
      </c>
      <c r="AD479" s="133">
        <v>0</v>
      </c>
      <c r="AE479" s="133">
        <v>0</v>
      </c>
      <c r="AF479" s="134">
        <v>0</v>
      </c>
    </row>
    <row r="480" spans="1:32" x14ac:dyDescent="0.2">
      <c r="A480" s="138">
        <v>474</v>
      </c>
      <c r="B480" s="139">
        <v>474097753</v>
      </c>
      <c r="C480" s="140" t="s">
        <v>530</v>
      </c>
      <c r="D480" s="141">
        <v>97</v>
      </c>
      <c r="E480" s="140" t="s">
        <v>129</v>
      </c>
      <c r="F480" s="141">
        <v>753</v>
      </c>
      <c r="G480" s="142" t="s">
        <v>431</v>
      </c>
      <c r="H480" s="130"/>
      <c r="I480" s="131">
        <v>10164</v>
      </c>
      <c r="J480" s="131">
        <v>4184</v>
      </c>
      <c r="K480" s="131">
        <v>0</v>
      </c>
      <c r="L480" s="131">
        <v>937.65</v>
      </c>
      <c r="M480" s="131">
        <v>15285.65</v>
      </c>
      <c r="N480" s="130"/>
      <c r="O480" s="132">
        <v>8</v>
      </c>
      <c r="P480" s="133">
        <v>114784</v>
      </c>
      <c r="Q480" s="133">
        <v>0</v>
      </c>
      <c r="R480" s="133">
        <v>0</v>
      </c>
      <c r="S480" s="133">
        <v>7501</v>
      </c>
      <c r="T480" s="134">
        <v>122285</v>
      </c>
      <c r="U480" s="135"/>
      <c r="V480" s="136">
        <v>0</v>
      </c>
      <c r="W480" s="136">
        <v>0</v>
      </c>
      <c r="X480" s="133">
        <v>0.09</v>
      </c>
      <c r="Y480" s="133">
        <v>7.8273830831933205E-3</v>
      </c>
      <c r="Z480" s="134">
        <v>0</v>
      </c>
      <c r="AA480" s="137"/>
      <c r="AB480" s="136">
        <v>0</v>
      </c>
      <c r="AC480" s="136">
        <v>0</v>
      </c>
      <c r="AD480" s="133">
        <v>0</v>
      </c>
      <c r="AE480" s="133">
        <v>0</v>
      </c>
      <c r="AF480" s="134">
        <v>0</v>
      </c>
    </row>
    <row r="481" spans="1:32" x14ac:dyDescent="0.2">
      <c r="A481" s="138">
        <v>474</v>
      </c>
      <c r="B481" s="139">
        <v>474097755</v>
      </c>
      <c r="C481" s="140" t="s">
        <v>530</v>
      </c>
      <c r="D481" s="141">
        <v>97</v>
      </c>
      <c r="E481" s="140" t="s">
        <v>129</v>
      </c>
      <c r="F481" s="141">
        <v>755</v>
      </c>
      <c r="G481" s="142" t="s">
        <v>432</v>
      </c>
      <c r="H481" s="130"/>
      <c r="I481" s="131">
        <v>15345</v>
      </c>
      <c r="J481" s="131">
        <v>7647</v>
      </c>
      <c r="K481" s="131">
        <v>0</v>
      </c>
      <c r="L481" s="131">
        <v>937.65</v>
      </c>
      <c r="M481" s="131">
        <v>23929.65</v>
      </c>
      <c r="N481" s="130"/>
      <c r="O481" s="132">
        <v>1</v>
      </c>
      <c r="P481" s="133">
        <v>22992</v>
      </c>
      <c r="Q481" s="133">
        <v>0</v>
      </c>
      <c r="R481" s="133">
        <v>0</v>
      </c>
      <c r="S481" s="133">
        <v>938</v>
      </c>
      <c r="T481" s="134">
        <v>23930</v>
      </c>
      <c r="U481" s="135"/>
      <c r="V481" s="136">
        <v>0</v>
      </c>
      <c r="W481" s="136">
        <v>0</v>
      </c>
      <c r="X481" s="133">
        <v>0.09</v>
      </c>
      <c r="Y481" s="133">
        <v>1.8393708085944552E-2</v>
      </c>
      <c r="Z481" s="134">
        <v>0</v>
      </c>
      <c r="AA481" s="137"/>
      <c r="AB481" s="136">
        <v>0</v>
      </c>
      <c r="AC481" s="136">
        <v>0</v>
      </c>
      <c r="AD481" s="133">
        <v>0</v>
      </c>
      <c r="AE481" s="133">
        <v>0</v>
      </c>
      <c r="AF481" s="134">
        <v>0</v>
      </c>
    </row>
    <row r="482" spans="1:32" x14ac:dyDescent="0.2">
      <c r="A482" s="138">
        <v>474</v>
      </c>
      <c r="B482" s="139">
        <v>474097775</v>
      </c>
      <c r="C482" s="140" t="s">
        <v>530</v>
      </c>
      <c r="D482" s="141">
        <v>97</v>
      </c>
      <c r="E482" s="140" t="s">
        <v>129</v>
      </c>
      <c r="F482" s="141">
        <v>775</v>
      </c>
      <c r="G482" s="142" t="s">
        <v>441</v>
      </c>
      <c r="H482" s="130"/>
      <c r="I482" s="131">
        <v>11820</v>
      </c>
      <c r="J482" s="131">
        <v>2560</v>
      </c>
      <c r="K482" s="131">
        <v>0</v>
      </c>
      <c r="L482" s="131">
        <v>937.65</v>
      </c>
      <c r="M482" s="131">
        <v>15317.65</v>
      </c>
      <c r="N482" s="130"/>
      <c r="O482" s="132">
        <v>4</v>
      </c>
      <c r="P482" s="133">
        <v>57520</v>
      </c>
      <c r="Q482" s="133">
        <v>0</v>
      </c>
      <c r="R482" s="133">
        <v>0</v>
      </c>
      <c r="S482" s="133">
        <v>3751</v>
      </c>
      <c r="T482" s="134">
        <v>61271</v>
      </c>
      <c r="U482" s="135"/>
      <c r="V482" s="136">
        <v>0</v>
      </c>
      <c r="W482" s="136">
        <v>0</v>
      </c>
      <c r="X482" s="133">
        <v>0.09</v>
      </c>
      <c r="Y482" s="133">
        <v>5.7935451765047975E-3</v>
      </c>
      <c r="Z482" s="134">
        <v>0</v>
      </c>
      <c r="AA482" s="137"/>
      <c r="AB482" s="136">
        <v>0</v>
      </c>
      <c r="AC482" s="136">
        <v>0</v>
      </c>
      <c r="AD482" s="133">
        <v>0</v>
      </c>
      <c r="AE482" s="133">
        <v>0</v>
      </c>
      <c r="AF482" s="134">
        <v>0</v>
      </c>
    </row>
    <row r="483" spans="1:32" x14ac:dyDescent="0.2">
      <c r="A483" s="138">
        <v>478</v>
      </c>
      <c r="B483" s="139">
        <v>478352064</v>
      </c>
      <c r="C483" s="140" t="s">
        <v>531</v>
      </c>
      <c r="D483" s="141">
        <v>352</v>
      </c>
      <c r="E483" s="140" t="s">
        <v>384</v>
      </c>
      <c r="F483" s="141">
        <v>64</v>
      </c>
      <c r="G483" s="142" t="s">
        <v>96</v>
      </c>
      <c r="H483" s="130"/>
      <c r="I483" s="131">
        <v>10766</v>
      </c>
      <c r="J483" s="131">
        <v>1206</v>
      </c>
      <c r="K483" s="131">
        <v>0</v>
      </c>
      <c r="L483" s="131">
        <v>937.65</v>
      </c>
      <c r="M483" s="131">
        <v>12909.65</v>
      </c>
      <c r="N483" s="130"/>
      <c r="O483" s="132">
        <v>2</v>
      </c>
      <c r="P483" s="133">
        <v>23944</v>
      </c>
      <c r="Q483" s="133">
        <v>0</v>
      </c>
      <c r="R483" s="133">
        <v>0</v>
      </c>
      <c r="S483" s="133">
        <v>1876</v>
      </c>
      <c r="T483" s="134">
        <v>25820</v>
      </c>
      <c r="U483" s="135"/>
      <c r="V483" s="136">
        <v>0</v>
      </c>
      <c r="W483" s="136">
        <v>0</v>
      </c>
      <c r="X483" s="133">
        <v>0.09</v>
      </c>
      <c r="Y483" s="133">
        <v>3.8140642501815356E-2</v>
      </c>
      <c r="Z483" s="134">
        <v>0</v>
      </c>
      <c r="AA483" s="137"/>
      <c r="AB483" s="136">
        <v>0</v>
      </c>
      <c r="AC483" s="136">
        <v>0</v>
      </c>
      <c r="AD483" s="133">
        <v>0</v>
      </c>
      <c r="AE483" s="133">
        <v>0</v>
      </c>
      <c r="AF483" s="134">
        <v>0</v>
      </c>
    </row>
    <row r="484" spans="1:32" x14ac:dyDescent="0.2">
      <c r="A484" s="138">
        <v>478</v>
      </c>
      <c r="B484" s="139">
        <v>478352067</v>
      </c>
      <c r="C484" s="140" t="s">
        <v>531</v>
      </c>
      <c r="D484" s="141">
        <v>352</v>
      </c>
      <c r="E484" s="140" t="s">
        <v>384</v>
      </c>
      <c r="F484" s="141">
        <v>67</v>
      </c>
      <c r="G484" s="142" t="s">
        <v>99</v>
      </c>
      <c r="H484" s="130"/>
      <c r="I484" s="131">
        <v>8960</v>
      </c>
      <c r="J484" s="131">
        <v>8972</v>
      </c>
      <c r="K484" s="131">
        <v>0</v>
      </c>
      <c r="L484" s="131">
        <v>937.65</v>
      </c>
      <c r="M484" s="131">
        <v>18869.650000000001</v>
      </c>
      <c r="N484" s="130"/>
      <c r="O484" s="132">
        <v>1</v>
      </c>
      <c r="P484" s="133">
        <v>17932</v>
      </c>
      <c r="Q484" s="133">
        <v>0</v>
      </c>
      <c r="R484" s="133">
        <v>0</v>
      </c>
      <c r="S484" s="133">
        <v>938</v>
      </c>
      <c r="T484" s="134">
        <v>18870</v>
      </c>
      <c r="U484" s="135"/>
      <c r="V484" s="136">
        <v>0</v>
      </c>
      <c r="W484" s="136">
        <v>0</v>
      </c>
      <c r="X484" s="133">
        <v>0.09</v>
      </c>
      <c r="Y484" s="133">
        <v>9.1039061877539395E-4</v>
      </c>
      <c r="Z484" s="134">
        <v>0</v>
      </c>
      <c r="AA484" s="137"/>
      <c r="AB484" s="136">
        <v>0</v>
      </c>
      <c r="AC484" s="136">
        <v>0</v>
      </c>
      <c r="AD484" s="133">
        <v>0</v>
      </c>
      <c r="AE484" s="133">
        <v>0</v>
      </c>
      <c r="AF484" s="134">
        <v>0</v>
      </c>
    </row>
    <row r="485" spans="1:32" x14ac:dyDescent="0.2">
      <c r="A485" s="138">
        <v>478</v>
      </c>
      <c r="B485" s="139">
        <v>478352097</v>
      </c>
      <c r="C485" s="140" t="s">
        <v>531</v>
      </c>
      <c r="D485" s="141">
        <v>352</v>
      </c>
      <c r="E485" s="140" t="s">
        <v>384</v>
      </c>
      <c r="F485" s="141">
        <v>97</v>
      </c>
      <c r="G485" s="142" t="s">
        <v>129</v>
      </c>
      <c r="H485" s="130"/>
      <c r="I485" s="131">
        <v>12683</v>
      </c>
      <c r="J485" s="131">
        <v>0</v>
      </c>
      <c r="K485" s="131">
        <v>0</v>
      </c>
      <c r="L485" s="131">
        <v>937.65</v>
      </c>
      <c r="M485" s="131">
        <v>13620.65</v>
      </c>
      <c r="N485" s="130"/>
      <c r="O485" s="132">
        <v>8</v>
      </c>
      <c r="P485" s="133">
        <v>101464</v>
      </c>
      <c r="Q485" s="133">
        <v>0</v>
      </c>
      <c r="R485" s="133">
        <v>0</v>
      </c>
      <c r="S485" s="133">
        <v>7502</v>
      </c>
      <c r="T485" s="134">
        <v>108966</v>
      </c>
      <c r="U485" s="135"/>
      <c r="V485" s="136">
        <v>0</v>
      </c>
      <c r="W485" s="136">
        <v>0</v>
      </c>
      <c r="X485" s="133">
        <v>0.18</v>
      </c>
      <c r="Y485" s="133">
        <v>3.8628791317903532E-2</v>
      </c>
      <c r="Z485" s="134">
        <v>0</v>
      </c>
      <c r="AA485" s="137"/>
      <c r="AB485" s="136">
        <v>0</v>
      </c>
      <c r="AC485" s="136">
        <v>0</v>
      </c>
      <c r="AD485" s="133">
        <v>0</v>
      </c>
      <c r="AE485" s="133">
        <v>0</v>
      </c>
      <c r="AF485" s="134">
        <v>0</v>
      </c>
    </row>
    <row r="486" spans="1:32" x14ac:dyDescent="0.2">
      <c r="A486" s="138">
        <v>478</v>
      </c>
      <c r="B486" s="139">
        <v>478352103</v>
      </c>
      <c r="C486" s="140" t="s">
        <v>531</v>
      </c>
      <c r="D486" s="141">
        <v>352</v>
      </c>
      <c r="E486" s="140" t="s">
        <v>384</v>
      </c>
      <c r="F486" s="141">
        <v>103</v>
      </c>
      <c r="G486" s="142" t="s">
        <v>135</v>
      </c>
      <c r="H486" s="130"/>
      <c r="I486" s="131">
        <v>10766</v>
      </c>
      <c r="J486" s="131">
        <v>41</v>
      </c>
      <c r="K486" s="131">
        <v>0</v>
      </c>
      <c r="L486" s="131">
        <v>937.65</v>
      </c>
      <c r="M486" s="131">
        <v>11744.65</v>
      </c>
      <c r="N486" s="130"/>
      <c r="O486" s="132">
        <v>1</v>
      </c>
      <c r="P486" s="133">
        <v>10807</v>
      </c>
      <c r="Q486" s="133">
        <v>0</v>
      </c>
      <c r="R486" s="133">
        <v>0</v>
      </c>
      <c r="S486" s="133">
        <v>938</v>
      </c>
      <c r="T486" s="134">
        <v>11745</v>
      </c>
      <c r="U486" s="135"/>
      <c r="V486" s="136">
        <v>0</v>
      </c>
      <c r="W486" s="136">
        <v>0</v>
      </c>
      <c r="X486" s="133">
        <v>0.18</v>
      </c>
      <c r="Y486" s="133">
        <v>1.1960963810003529E-2</v>
      </c>
      <c r="Z486" s="134">
        <v>0</v>
      </c>
      <c r="AA486" s="137"/>
      <c r="AB486" s="136">
        <v>0</v>
      </c>
      <c r="AC486" s="136">
        <v>0</v>
      </c>
      <c r="AD486" s="133">
        <v>0</v>
      </c>
      <c r="AE486" s="133">
        <v>0</v>
      </c>
      <c r="AF486" s="134">
        <v>0</v>
      </c>
    </row>
    <row r="487" spans="1:32" x14ac:dyDescent="0.2">
      <c r="A487" s="138">
        <v>478</v>
      </c>
      <c r="B487" s="139">
        <v>478352125</v>
      </c>
      <c r="C487" s="140" t="s">
        <v>531</v>
      </c>
      <c r="D487" s="141">
        <v>352</v>
      </c>
      <c r="E487" s="140" t="s">
        <v>384</v>
      </c>
      <c r="F487" s="141">
        <v>125</v>
      </c>
      <c r="G487" s="142" t="s">
        <v>157</v>
      </c>
      <c r="H487" s="130"/>
      <c r="I487" s="131">
        <v>10129</v>
      </c>
      <c r="J487" s="131">
        <v>5892</v>
      </c>
      <c r="K487" s="131">
        <v>0</v>
      </c>
      <c r="L487" s="131">
        <v>937.65</v>
      </c>
      <c r="M487" s="131">
        <v>16958.650000000001</v>
      </c>
      <c r="N487" s="130"/>
      <c r="O487" s="132">
        <v>25</v>
      </c>
      <c r="P487" s="133">
        <v>400525</v>
      </c>
      <c r="Q487" s="133">
        <v>0</v>
      </c>
      <c r="R487" s="133">
        <v>0</v>
      </c>
      <c r="S487" s="133">
        <v>23441</v>
      </c>
      <c r="T487" s="134">
        <v>423966</v>
      </c>
      <c r="U487" s="135"/>
      <c r="V487" s="136">
        <v>0</v>
      </c>
      <c r="W487" s="136">
        <v>0</v>
      </c>
      <c r="X487" s="133">
        <v>0.09</v>
      </c>
      <c r="Y487" s="133">
        <v>2.5391062204311546E-2</v>
      </c>
      <c r="Z487" s="134">
        <v>0</v>
      </c>
      <c r="AA487" s="137"/>
      <c r="AB487" s="136">
        <v>0</v>
      </c>
      <c r="AC487" s="136">
        <v>0</v>
      </c>
      <c r="AD487" s="133">
        <v>0</v>
      </c>
      <c r="AE487" s="133">
        <v>0</v>
      </c>
      <c r="AF487" s="134">
        <v>0</v>
      </c>
    </row>
    <row r="488" spans="1:32" x14ac:dyDescent="0.2">
      <c r="A488" s="138">
        <v>478</v>
      </c>
      <c r="B488" s="139">
        <v>478352141</v>
      </c>
      <c r="C488" s="140" t="s">
        <v>531</v>
      </c>
      <c r="D488" s="141">
        <v>352</v>
      </c>
      <c r="E488" s="140" t="s">
        <v>384</v>
      </c>
      <c r="F488" s="141">
        <v>141</v>
      </c>
      <c r="G488" s="142" t="s">
        <v>173</v>
      </c>
      <c r="H488" s="130"/>
      <c r="I488" s="131">
        <v>9412</v>
      </c>
      <c r="J488" s="131">
        <v>4540</v>
      </c>
      <c r="K488" s="131">
        <v>0</v>
      </c>
      <c r="L488" s="131">
        <v>937.65</v>
      </c>
      <c r="M488" s="131">
        <v>14889.65</v>
      </c>
      <c r="N488" s="130"/>
      <c r="O488" s="132">
        <v>4</v>
      </c>
      <c r="P488" s="133">
        <v>55808</v>
      </c>
      <c r="Q488" s="133">
        <v>0</v>
      </c>
      <c r="R488" s="133">
        <v>0</v>
      </c>
      <c r="S488" s="133">
        <v>3751</v>
      </c>
      <c r="T488" s="134">
        <v>59559</v>
      </c>
      <c r="U488" s="135"/>
      <c r="V488" s="136">
        <v>0</v>
      </c>
      <c r="W488" s="136">
        <v>0</v>
      </c>
      <c r="X488" s="133">
        <v>0.09</v>
      </c>
      <c r="Y488" s="133">
        <v>6.1317289449336919E-2</v>
      </c>
      <c r="Z488" s="134">
        <v>0</v>
      </c>
      <c r="AA488" s="137"/>
      <c r="AB488" s="136">
        <v>0</v>
      </c>
      <c r="AC488" s="136">
        <v>0</v>
      </c>
      <c r="AD488" s="133">
        <v>0</v>
      </c>
      <c r="AE488" s="133">
        <v>0</v>
      </c>
      <c r="AF488" s="134">
        <v>0</v>
      </c>
    </row>
    <row r="489" spans="1:32" x14ac:dyDescent="0.2">
      <c r="A489" s="138">
        <v>478</v>
      </c>
      <c r="B489" s="139">
        <v>478352153</v>
      </c>
      <c r="C489" s="140" t="s">
        <v>531</v>
      </c>
      <c r="D489" s="141">
        <v>352</v>
      </c>
      <c r="E489" s="140" t="s">
        <v>384</v>
      </c>
      <c r="F489" s="141">
        <v>153</v>
      </c>
      <c r="G489" s="142" t="s">
        <v>185</v>
      </c>
      <c r="H489" s="130"/>
      <c r="I489" s="131">
        <v>10600</v>
      </c>
      <c r="J489" s="131">
        <v>82</v>
      </c>
      <c r="K489" s="131">
        <v>0</v>
      </c>
      <c r="L489" s="131">
        <v>937.65</v>
      </c>
      <c r="M489" s="131">
        <v>11619.65</v>
      </c>
      <c r="N489" s="130"/>
      <c r="O489" s="132">
        <v>51</v>
      </c>
      <c r="P489" s="133">
        <v>544782</v>
      </c>
      <c r="Q489" s="133">
        <v>0</v>
      </c>
      <c r="R489" s="133">
        <v>0</v>
      </c>
      <c r="S489" s="133">
        <v>47821</v>
      </c>
      <c r="T489" s="134">
        <v>592603</v>
      </c>
      <c r="U489" s="135"/>
      <c r="V489" s="136">
        <v>0</v>
      </c>
      <c r="W489" s="136">
        <v>0</v>
      </c>
      <c r="X489" s="133">
        <v>0.09</v>
      </c>
      <c r="Y489" s="133">
        <v>1.3150564920135588E-2</v>
      </c>
      <c r="Z489" s="134">
        <v>0</v>
      </c>
      <c r="AA489" s="137"/>
      <c r="AB489" s="136">
        <v>0</v>
      </c>
      <c r="AC489" s="136">
        <v>0</v>
      </c>
      <c r="AD489" s="133">
        <v>0</v>
      </c>
      <c r="AE489" s="133">
        <v>0</v>
      </c>
      <c r="AF489" s="134">
        <v>0</v>
      </c>
    </row>
    <row r="490" spans="1:32" x14ac:dyDescent="0.2">
      <c r="A490" s="138">
        <v>478</v>
      </c>
      <c r="B490" s="139">
        <v>478352158</v>
      </c>
      <c r="C490" s="140" t="s">
        <v>531</v>
      </c>
      <c r="D490" s="141">
        <v>352</v>
      </c>
      <c r="E490" s="140" t="s">
        <v>384</v>
      </c>
      <c r="F490" s="141">
        <v>158</v>
      </c>
      <c r="G490" s="142" t="s">
        <v>190</v>
      </c>
      <c r="H490" s="130"/>
      <c r="I490" s="131">
        <v>10662</v>
      </c>
      <c r="J490" s="131">
        <v>5413</v>
      </c>
      <c r="K490" s="131">
        <v>0</v>
      </c>
      <c r="L490" s="131">
        <v>937.65</v>
      </c>
      <c r="M490" s="131">
        <v>17012.650000000001</v>
      </c>
      <c r="N490" s="130"/>
      <c r="O490" s="132">
        <v>44</v>
      </c>
      <c r="P490" s="133">
        <v>707300</v>
      </c>
      <c r="Q490" s="133">
        <v>0</v>
      </c>
      <c r="R490" s="133">
        <v>0</v>
      </c>
      <c r="S490" s="133">
        <v>41257</v>
      </c>
      <c r="T490" s="134">
        <v>748557</v>
      </c>
      <c r="U490" s="135"/>
      <c r="V490" s="136">
        <v>0</v>
      </c>
      <c r="W490" s="136">
        <v>0</v>
      </c>
      <c r="X490" s="133">
        <v>0.09</v>
      </c>
      <c r="Y490" s="133">
        <v>2.8475624855618432E-2</v>
      </c>
      <c r="Z490" s="134">
        <v>0</v>
      </c>
      <c r="AA490" s="137"/>
      <c r="AB490" s="136">
        <v>0</v>
      </c>
      <c r="AC490" s="136">
        <v>0</v>
      </c>
      <c r="AD490" s="133">
        <v>0</v>
      </c>
      <c r="AE490" s="133">
        <v>0</v>
      </c>
      <c r="AF490" s="134">
        <v>0</v>
      </c>
    </row>
    <row r="491" spans="1:32" x14ac:dyDescent="0.2">
      <c r="A491" s="138">
        <v>478</v>
      </c>
      <c r="B491" s="139">
        <v>478352162</v>
      </c>
      <c r="C491" s="140" t="s">
        <v>531</v>
      </c>
      <c r="D491" s="141">
        <v>352</v>
      </c>
      <c r="E491" s="140" t="s">
        <v>384</v>
      </c>
      <c r="F491" s="141">
        <v>162</v>
      </c>
      <c r="G491" s="142" t="s">
        <v>194</v>
      </c>
      <c r="H491" s="130"/>
      <c r="I491" s="131">
        <v>10343</v>
      </c>
      <c r="J491" s="131">
        <v>2463</v>
      </c>
      <c r="K491" s="131">
        <v>0</v>
      </c>
      <c r="L491" s="131">
        <v>937.65</v>
      </c>
      <c r="M491" s="131">
        <v>13743.65</v>
      </c>
      <c r="N491" s="130"/>
      <c r="O491" s="132">
        <v>15</v>
      </c>
      <c r="P491" s="133">
        <v>192090</v>
      </c>
      <c r="Q491" s="133">
        <v>0</v>
      </c>
      <c r="R491" s="133">
        <v>0</v>
      </c>
      <c r="S491" s="133">
        <v>14065</v>
      </c>
      <c r="T491" s="134">
        <v>206155</v>
      </c>
      <c r="U491" s="135"/>
      <c r="V491" s="136">
        <v>0</v>
      </c>
      <c r="W491" s="136">
        <v>0</v>
      </c>
      <c r="X491" s="133">
        <v>0.09</v>
      </c>
      <c r="Y491" s="133">
        <v>1.6245645418421523E-2</v>
      </c>
      <c r="Z491" s="134">
        <v>0</v>
      </c>
      <c r="AA491" s="137"/>
      <c r="AB491" s="136">
        <v>0</v>
      </c>
      <c r="AC491" s="136">
        <v>0</v>
      </c>
      <c r="AD491" s="133">
        <v>0</v>
      </c>
      <c r="AE491" s="133">
        <v>0</v>
      </c>
      <c r="AF491" s="134">
        <v>0</v>
      </c>
    </row>
    <row r="492" spans="1:32" x14ac:dyDescent="0.2">
      <c r="A492" s="138">
        <v>478</v>
      </c>
      <c r="B492" s="139">
        <v>478352174</v>
      </c>
      <c r="C492" s="140" t="s">
        <v>531</v>
      </c>
      <c r="D492" s="141">
        <v>352</v>
      </c>
      <c r="E492" s="140" t="s">
        <v>384</v>
      </c>
      <c r="F492" s="141">
        <v>174</v>
      </c>
      <c r="G492" s="142" t="s">
        <v>206</v>
      </c>
      <c r="H492" s="130"/>
      <c r="I492" s="131">
        <v>9863</v>
      </c>
      <c r="J492" s="131">
        <v>5105</v>
      </c>
      <c r="K492" s="131">
        <v>0</v>
      </c>
      <c r="L492" s="131">
        <v>937.65</v>
      </c>
      <c r="M492" s="131">
        <v>15905.65</v>
      </c>
      <c r="N492" s="130"/>
      <c r="O492" s="132">
        <v>9</v>
      </c>
      <c r="P492" s="133">
        <v>134712</v>
      </c>
      <c r="Q492" s="133">
        <v>0</v>
      </c>
      <c r="R492" s="133">
        <v>0</v>
      </c>
      <c r="S492" s="133">
        <v>8440</v>
      </c>
      <c r="T492" s="134">
        <v>143152</v>
      </c>
      <c r="U492" s="135"/>
      <c r="V492" s="136">
        <v>0</v>
      </c>
      <c r="W492" s="136">
        <v>0</v>
      </c>
      <c r="X492" s="133">
        <v>0.18</v>
      </c>
      <c r="Y492" s="133">
        <v>5.0113425311394628E-2</v>
      </c>
      <c r="Z492" s="134">
        <v>0</v>
      </c>
      <c r="AA492" s="137"/>
      <c r="AB492" s="136">
        <v>0</v>
      </c>
      <c r="AC492" s="136">
        <v>0</v>
      </c>
      <c r="AD492" s="133">
        <v>0</v>
      </c>
      <c r="AE492" s="133">
        <v>0</v>
      </c>
      <c r="AF492" s="134">
        <v>0</v>
      </c>
    </row>
    <row r="493" spans="1:32" x14ac:dyDescent="0.2">
      <c r="A493" s="138">
        <v>478</v>
      </c>
      <c r="B493" s="139">
        <v>478352207</v>
      </c>
      <c r="C493" s="140" t="s">
        <v>531</v>
      </c>
      <c r="D493" s="141">
        <v>352</v>
      </c>
      <c r="E493" s="140" t="s">
        <v>384</v>
      </c>
      <c r="F493" s="141">
        <v>207</v>
      </c>
      <c r="G493" s="142" t="s">
        <v>239</v>
      </c>
      <c r="H493" s="130"/>
      <c r="I493" s="131">
        <v>11191.073589537058</v>
      </c>
      <c r="J493" s="131">
        <v>7175</v>
      </c>
      <c r="K493" s="131">
        <v>0</v>
      </c>
      <c r="L493" s="131">
        <v>937.65</v>
      </c>
      <c r="M493" s="131">
        <v>19303.723589537061</v>
      </c>
      <c r="N493" s="130"/>
      <c r="O493" s="132">
        <v>1</v>
      </c>
      <c r="P493" s="133">
        <v>18366</v>
      </c>
      <c r="Q493" s="133">
        <v>0</v>
      </c>
      <c r="R493" s="133">
        <v>0</v>
      </c>
      <c r="S493" s="133">
        <v>938</v>
      </c>
      <c r="T493" s="134">
        <v>19304</v>
      </c>
      <c r="U493" s="135"/>
      <c r="V493" s="136">
        <v>0</v>
      </c>
      <c r="W493" s="136">
        <v>0</v>
      </c>
      <c r="X493" s="133">
        <v>0.09</v>
      </c>
      <c r="Y493" s="133">
        <v>5.595280366325246E-4</v>
      </c>
      <c r="Z493" s="134">
        <v>0</v>
      </c>
      <c r="AA493" s="137"/>
      <c r="AB493" s="136">
        <v>0</v>
      </c>
      <c r="AC493" s="136">
        <v>0</v>
      </c>
      <c r="AD493" s="133">
        <v>0</v>
      </c>
      <c r="AE493" s="133">
        <v>0</v>
      </c>
      <c r="AF493" s="134">
        <v>0</v>
      </c>
    </row>
    <row r="494" spans="1:32" x14ac:dyDescent="0.2">
      <c r="A494" s="138">
        <v>478</v>
      </c>
      <c r="B494" s="139">
        <v>478352288</v>
      </c>
      <c r="C494" s="140" t="s">
        <v>531</v>
      </c>
      <c r="D494" s="141">
        <v>352</v>
      </c>
      <c r="E494" s="140" t="s">
        <v>384</v>
      </c>
      <c r="F494" s="141">
        <v>288</v>
      </c>
      <c r="G494" s="142" t="s">
        <v>320</v>
      </c>
      <c r="H494" s="130"/>
      <c r="I494" s="131">
        <v>8960</v>
      </c>
      <c r="J494" s="131">
        <v>6077</v>
      </c>
      <c r="K494" s="131">
        <v>0</v>
      </c>
      <c r="L494" s="131">
        <v>937.65</v>
      </c>
      <c r="M494" s="131">
        <v>15974.65</v>
      </c>
      <c r="N494" s="130"/>
      <c r="O494" s="132">
        <v>1</v>
      </c>
      <c r="P494" s="133">
        <v>15037</v>
      </c>
      <c r="Q494" s="133">
        <v>0</v>
      </c>
      <c r="R494" s="133">
        <v>0</v>
      </c>
      <c r="S494" s="133">
        <v>938</v>
      </c>
      <c r="T494" s="134">
        <v>15975</v>
      </c>
      <c r="U494" s="135"/>
      <c r="V494" s="136">
        <v>0</v>
      </c>
      <c r="W494" s="136">
        <v>0</v>
      </c>
      <c r="X494" s="133">
        <v>0.09</v>
      </c>
      <c r="Y494" s="133">
        <v>2.0098166385241409E-3</v>
      </c>
      <c r="Z494" s="134">
        <v>0</v>
      </c>
      <c r="AA494" s="137"/>
      <c r="AB494" s="136">
        <v>0</v>
      </c>
      <c r="AC494" s="136">
        <v>0</v>
      </c>
      <c r="AD494" s="133">
        <v>0</v>
      </c>
      <c r="AE494" s="133">
        <v>0</v>
      </c>
      <c r="AF494" s="134">
        <v>0</v>
      </c>
    </row>
    <row r="495" spans="1:32" x14ac:dyDescent="0.2">
      <c r="A495" s="138">
        <v>478</v>
      </c>
      <c r="B495" s="139">
        <v>478352322</v>
      </c>
      <c r="C495" s="140" t="s">
        <v>531</v>
      </c>
      <c r="D495" s="141">
        <v>352</v>
      </c>
      <c r="E495" s="140" t="s">
        <v>384</v>
      </c>
      <c r="F495" s="141">
        <v>322</v>
      </c>
      <c r="G495" s="142" t="s">
        <v>354</v>
      </c>
      <c r="H495" s="130"/>
      <c r="I495" s="131">
        <v>8960</v>
      </c>
      <c r="J495" s="131">
        <v>4568</v>
      </c>
      <c r="K495" s="131">
        <v>0</v>
      </c>
      <c r="L495" s="131">
        <v>937.65</v>
      </c>
      <c r="M495" s="131">
        <v>14465.65</v>
      </c>
      <c r="N495" s="130"/>
      <c r="O495" s="132">
        <v>1</v>
      </c>
      <c r="P495" s="133">
        <v>13528</v>
      </c>
      <c r="Q495" s="133">
        <v>0</v>
      </c>
      <c r="R495" s="133">
        <v>0</v>
      </c>
      <c r="S495" s="133">
        <v>938</v>
      </c>
      <c r="T495" s="134">
        <v>14466</v>
      </c>
      <c r="U495" s="135"/>
      <c r="V495" s="136">
        <v>0</v>
      </c>
      <c r="W495" s="136">
        <v>0</v>
      </c>
      <c r="X495" s="133">
        <v>0.09</v>
      </c>
      <c r="Y495" s="133">
        <v>8.9322453082160049E-3</v>
      </c>
      <c r="Z495" s="134">
        <v>0</v>
      </c>
      <c r="AA495" s="137"/>
      <c r="AB495" s="136">
        <v>0</v>
      </c>
      <c r="AC495" s="136">
        <v>0</v>
      </c>
      <c r="AD495" s="133">
        <v>0</v>
      </c>
      <c r="AE495" s="133">
        <v>0</v>
      </c>
      <c r="AF495" s="134">
        <v>0</v>
      </c>
    </row>
    <row r="496" spans="1:32" x14ac:dyDescent="0.2">
      <c r="A496" s="138">
        <v>478</v>
      </c>
      <c r="B496" s="139">
        <v>478352326</v>
      </c>
      <c r="C496" s="140" t="s">
        <v>531</v>
      </c>
      <c r="D496" s="141">
        <v>352</v>
      </c>
      <c r="E496" s="140" t="s">
        <v>384</v>
      </c>
      <c r="F496" s="141">
        <v>326</v>
      </c>
      <c r="G496" s="142" t="s">
        <v>358</v>
      </c>
      <c r="H496" s="130"/>
      <c r="I496" s="131">
        <v>10043</v>
      </c>
      <c r="J496" s="131">
        <v>3427</v>
      </c>
      <c r="K496" s="131">
        <v>0</v>
      </c>
      <c r="L496" s="131">
        <v>937.65</v>
      </c>
      <c r="M496" s="131">
        <v>14407.65</v>
      </c>
      <c r="N496" s="130"/>
      <c r="O496" s="132">
        <v>5</v>
      </c>
      <c r="P496" s="133">
        <v>67350</v>
      </c>
      <c r="Q496" s="133">
        <v>0</v>
      </c>
      <c r="R496" s="133">
        <v>0</v>
      </c>
      <c r="S496" s="133">
        <v>4688</v>
      </c>
      <c r="T496" s="134">
        <v>72038</v>
      </c>
      <c r="U496" s="135"/>
      <c r="V496" s="136">
        <v>0</v>
      </c>
      <c r="W496" s="136">
        <v>0</v>
      </c>
      <c r="X496" s="133">
        <v>0.09</v>
      </c>
      <c r="Y496" s="133">
        <v>3.2722418198626781E-3</v>
      </c>
      <c r="Z496" s="134">
        <v>0</v>
      </c>
      <c r="AA496" s="137"/>
      <c r="AB496" s="136">
        <v>0</v>
      </c>
      <c r="AC496" s="136">
        <v>0</v>
      </c>
      <c r="AD496" s="133">
        <v>0</v>
      </c>
      <c r="AE496" s="133">
        <v>0</v>
      </c>
      <c r="AF496" s="134">
        <v>0</v>
      </c>
    </row>
    <row r="497" spans="1:32" x14ac:dyDescent="0.2">
      <c r="A497" s="138">
        <v>478</v>
      </c>
      <c r="B497" s="139">
        <v>478352348</v>
      </c>
      <c r="C497" s="140" t="s">
        <v>531</v>
      </c>
      <c r="D497" s="141">
        <v>352</v>
      </c>
      <c r="E497" s="140" t="s">
        <v>384</v>
      </c>
      <c r="F497" s="141">
        <v>348</v>
      </c>
      <c r="G497" s="142" t="s">
        <v>380</v>
      </c>
      <c r="H497" s="130"/>
      <c r="I497" s="131">
        <v>10873</v>
      </c>
      <c r="J497" s="131">
        <v>39</v>
      </c>
      <c r="K497" s="131">
        <v>0</v>
      </c>
      <c r="L497" s="131">
        <v>937.65</v>
      </c>
      <c r="M497" s="131">
        <v>11849.65</v>
      </c>
      <c r="N497" s="130"/>
      <c r="O497" s="132">
        <v>8</v>
      </c>
      <c r="P497" s="133">
        <v>87296</v>
      </c>
      <c r="Q497" s="133">
        <v>0</v>
      </c>
      <c r="R497" s="133">
        <v>0</v>
      </c>
      <c r="S497" s="133">
        <v>7502</v>
      </c>
      <c r="T497" s="134">
        <v>94798</v>
      </c>
      <c r="U497" s="135"/>
      <c r="V497" s="136">
        <v>0</v>
      </c>
      <c r="W497" s="136">
        <v>0</v>
      </c>
      <c r="X497" s="133">
        <v>0.18</v>
      </c>
      <c r="Y497" s="133">
        <v>6.5036189404868452E-2</v>
      </c>
      <c r="Z497" s="134">
        <v>0</v>
      </c>
      <c r="AA497" s="137"/>
      <c r="AB497" s="136">
        <v>0</v>
      </c>
      <c r="AC497" s="136">
        <v>0</v>
      </c>
      <c r="AD497" s="133">
        <v>0</v>
      </c>
      <c r="AE497" s="133">
        <v>0</v>
      </c>
      <c r="AF497" s="134">
        <v>0</v>
      </c>
    </row>
    <row r="498" spans="1:32" x14ac:dyDescent="0.2">
      <c r="A498" s="138">
        <v>478</v>
      </c>
      <c r="B498" s="139">
        <v>478352352</v>
      </c>
      <c r="C498" s="140" t="s">
        <v>531</v>
      </c>
      <c r="D498" s="141">
        <v>352</v>
      </c>
      <c r="E498" s="140" t="s">
        <v>384</v>
      </c>
      <c r="F498" s="141">
        <v>352</v>
      </c>
      <c r="G498" s="142" t="s">
        <v>384</v>
      </c>
      <c r="H498" s="130"/>
      <c r="I498" s="131">
        <v>11891</v>
      </c>
      <c r="J498" s="131">
        <v>6917</v>
      </c>
      <c r="K498" s="131">
        <v>0</v>
      </c>
      <c r="L498" s="131">
        <v>937.65</v>
      </c>
      <c r="M498" s="131">
        <v>19745.650000000001</v>
      </c>
      <c r="N498" s="130"/>
      <c r="O498" s="132">
        <v>8</v>
      </c>
      <c r="P498" s="133">
        <v>150464</v>
      </c>
      <c r="Q498" s="133">
        <v>0</v>
      </c>
      <c r="R498" s="133">
        <v>0</v>
      </c>
      <c r="S498" s="133">
        <v>7502</v>
      </c>
      <c r="T498" s="134">
        <v>157966</v>
      </c>
      <c r="U498" s="135"/>
      <c r="V498" s="136">
        <v>0</v>
      </c>
      <c r="W498" s="136">
        <v>0</v>
      </c>
      <c r="X498" s="133">
        <v>0.09</v>
      </c>
      <c r="Y498" s="133">
        <v>1.50464E-2</v>
      </c>
      <c r="Z498" s="134">
        <v>0</v>
      </c>
      <c r="AA498" s="137"/>
      <c r="AB498" s="136">
        <v>0</v>
      </c>
      <c r="AC498" s="136">
        <v>0</v>
      </c>
      <c r="AD498" s="133">
        <v>0</v>
      </c>
      <c r="AE498" s="133">
        <v>0</v>
      </c>
      <c r="AF498" s="134">
        <v>0</v>
      </c>
    </row>
    <row r="499" spans="1:32" x14ac:dyDescent="0.2">
      <c r="A499" s="138">
        <v>478</v>
      </c>
      <c r="B499" s="139">
        <v>478352600</v>
      </c>
      <c r="C499" s="140" t="s">
        <v>531</v>
      </c>
      <c r="D499" s="141">
        <v>352</v>
      </c>
      <c r="E499" s="140" t="s">
        <v>384</v>
      </c>
      <c r="F499" s="141">
        <v>600</v>
      </c>
      <c r="G499" s="142" t="s">
        <v>386</v>
      </c>
      <c r="H499" s="130"/>
      <c r="I499" s="131">
        <v>10081</v>
      </c>
      <c r="J499" s="131">
        <v>3831</v>
      </c>
      <c r="K499" s="131">
        <v>0</v>
      </c>
      <c r="L499" s="131">
        <v>937.65</v>
      </c>
      <c r="M499" s="131">
        <v>14849.65</v>
      </c>
      <c r="N499" s="130"/>
      <c r="O499" s="132">
        <v>29</v>
      </c>
      <c r="P499" s="133">
        <v>403448</v>
      </c>
      <c r="Q499" s="133">
        <v>0</v>
      </c>
      <c r="R499" s="133">
        <v>0</v>
      </c>
      <c r="S499" s="133">
        <v>27193</v>
      </c>
      <c r="T499" s="134">
        <v>430641</v>
      </c>
      <c r="U499" s="135"/>
      <c r="V499" s="136">
        <v>0</v>
      </c>
      <c r="W499" s="136">
        <v>0</v>
      </c>
      <c r="X499" s="133">
        <v>0.09</v>
      </c>
      <c r="Y499" s="133">
        <v>4.9139425483032172E-3</v>
      </c>
      <c r="Z499" s="134">
        <v>0</v>
      </c>
      <c r="AA499" s="137"/>
      <c r="AB499" s="136">
        <v>0</v>
      </c>
      <c r="AC499" s="136">
        <v>0</v>
      </c>
      <c r="AD499" s="133">
        <v>0</v>
      </c>
      <c r="AE499" s="133">
        <v>0</v>
      </c>
      <c r="AF499" s="134">
        <v>0</v>
      </c>
    </row>
    <row r="500" spans="1:32" x14ac:dyDescent="0.2">
      <c r="A500" s="138">
        <v>478</v>
      </c>
      <c r="B500" s="139">
        <v>478352610</v>
      </c>
      <c r="C500" s="140" t="s">
        <v>531</v>
      </c>
      <c r="D500" s="141">
        <v>352</v>
      </c>
      <c r="E500" s="140" t="s">
        <v>384</v>
      </c>
      <c r="F500" s="141">
        <v>610</v>
      </c>
      <c r="G500" s="142" t="s">
        <v>389</v>
      </c>
      <c r="H500" s="130"/>
      <c r="I500" s="131">
        <v>11043</v>
      </c>
      <c r="J500" s="131">
        <v>2080</v>
      </c>
      <c r="K500" s="131">
        <v>0</v>
      </c>
      <c r="L500" s="131">
        <v>937.65</v>
      </c>
      <c r="M500" s="131">
        <v>14060.65</v>
      </c>
      <c r="N500" s="130"/>
      <c r="O500" s="132">
        <v>10</v>
      </c>
      <c r="P500" s="133">
        <v>131230</v>
      </c>
      <c r="Q500" s="133">
        <v>0</v>
      </c>
      <c r="R500" s="133">
        <v>0</v>
      </c>
      <c r="S500" s="133">
        <v>9377</v>
      </c>
      <c r="T500" s="134">
        <v>140607</v>
      </c>
      <c r="U500" s="135"/>
      <c r="V500" s="136">
        <v>0</v>
      </c>
      <c r="W500" s="136">
        <v>0</v>
      </c>
      <c r="X500" s="133">
        <v>0.09</v>
      </c>
      <c r="Y500" s="133">
        <v>9.5814764145219517E-3</v>
      </c>
      <c r="Z500" s="134">
        <v>0</v>
      </c>
      <c r="AA500" s="137"/>
      <c r="AB500" s="136">
        <v>0</v>
      </c>
      <c r="AC500" s="136">
        <v>0</v>
      </c>
      <c r="AD500" s="133">
        <v>0</v>
      </c>
      <c r="AE500" s="133">
        <v>0</v>
      </c>
      <c r="AF500" s="134">
        <v>0</v>
      </c>
    </row>
    <row r="501" spans="1:32" x14ac:dyDescent="0.2">
      <c r="A501" s="138">
        <v>478</v>
      </c>
      <c r="B501" s="139">
        <v>478352616</v>
      </c>
      <c r="C501" s="140" t="s">
        <v>531</v>
      </c>
      <c r="D501" s="141">
        <v>352</v>
      </c>
      <c r="E501" s="140" t="s">
        <v>384</v>
      </c>
      <c r="F501" s="141">
        <v>616</v>
      </c>
      <c r="G501" s="142" t="s">
        <v>391</v>
      </c>
      <c r="H501" s="130"/>
      <c r="I501" s="131">
        <v>10782</v>
      </c>
      <c r="J501" s="131">
        <v>3249</v>
      </c>
      <c r="K501" s="131">
        <v>0</v>
      </c>
      <c r="L501" s="131">
        <v>937.65</v>
      </c>
      <c r="M501" s="131">
        <v>14968.65</v>
      </c>
      <c r="N501" s="130"/>
      <c r="O501" s="132">
        <v>64</v>
      </c>
      <c r="P501" s="133">
        <v>897984</v>
      </c>
      <c r="Q501" s="133">
        <v>0</v>
      </c>
      <c r="R501" s="133">
        <v>0</v>
      </c>
      <c r="S501" s="133">
        <v>60010</v>
      </c>
      <c r="T501" s="134">
        <v>957994</v>
      </c>
      <c r="U501" s="135"/>
      <c r="V501" s="136">
        <v>0</v>
      </c>
      <c r="W501" s="136">
        <v>0</v>
      </c>
      <c r="X501" s="133">
        <v>0.09</v>
      </c>
      <c r="Y501" s="133">
        <v>3.6625559365984203E-2</v>
      </c>
      <c r="Z501" s="134">
        <v>0</v>
      </c>
      <c r="AA501" s="137"/>
      <c r="AB501" s="136">
        <v>0</v>
      </c>
      <c r="AC501" s="136">
        <v>0</v>
      </c>
      <c r="AD501" s="133">
        <v>0</v>
      </c>
      <c r="AE501" s="133">
        <v>0</v>
      </c>
      <c r="AF501" s="134">
        <v>0</v>
      </c>
    </row>
    <row r="502" spans="1:32" x14ac:dyDescent="0.2">
      <c r="A502" s="138">
        <v>478</v>
      </c>
      <c r="B502" s="139">
        <v>478352620</v>
      </c>
      <c r="C502" s="140" t="s">
        <v>531</v>
      </c>
      <c r="D502" s="141">
        <v>352</v>
      </c>
      <c r="E502" s="140" t="s">
        <v>384</v>
      </c>
      <c r="F502" s="141">
        <v>620</v>
      </c>
      <c r="G502" s="142" t="s">
        <v>393</v>
      </c>
      <c r="H502" s="130"/>
      <c r="I502" s="131">
        <v>10766</v>
      </c>
      <c r="J502" s="131">
        <v>5691</v>
      </c>
      <c r="K502" s="131">
        <v>0</v>
      </c>
      <c r="L502" s="131">
        <v>937.65</v>
      </c>
      <c r="M502" s="131">
        <v>17394.650000000001</v>
      </c>
      <c r="N502" s="130"/>
      <c r="O502" s="132">
        <v>2</v>
      </c>
      <c r="P502" s="133">
        <v>32914</v>
      </c>
      <c r="Q502" s="133">
        <v>0</v>
      </c>
      <c r="R502" s="133">
        <v>0</v>
      </c>
      <c r="S502" s="133">
        <v>1876</v>
      </c>
      <c r="T502" s="134">
        <v>34790</v>
      </c>
      <c r="U502" s="135"/>
      <c r="V502" s="136">
        <v>0</v>
      </c>
      <c r="W502" s="136">
        <v>0</v>
      </c>
      <c r="X502" s="133">
        <v>0.09</v>
      </c>
      <c r="Y502" s="133">
        <v>7.5964738585152193E-3</v>
      </c>
      <c r="Z502" s="134">
        <v>0</v>
      </c>
      <c r="AA502" s="137"/>
      <c r="AB502" s="136">
        <v>0</v>
      </c>
      <c r="AC502" s="136">
        <v>0</v>
      </c>
      <c r="AD502" s="133">
        <v>0</v>
      </c>
      <c r="AE502" s="133">
        <v>0</v>
      </c>
      <c r="AF502" s="134">
        <v>0</v>
      </c>
    </row>
    <row r="503" spans="1:32" x14ac:dyDescent="0.2">
      <c r="A503" s="138">
        <v>478</v>
      </c>
      <c r="B503" s="139">
        <v>478352640</v>
      </c>
      <c r="C503" s="140" t="s">
        <v>531</v>
      </c>
      <c r="D503" s="141">
        <v>352</v>
      </c>
      <c r="E503" s="140" t="s">
        <v>384</v>
      </c>
      <c r="F503" s="141">
        <v>640</v>
      </c>
      <c r="G503" s="142" t="s">
        <v>398</v>
      </c>
      <c r="H503" s="130"/>
      <c r="I503" s="131">
        <v>10766</v>
      </c>
      <c r="J503" s="131">
        <v>7814</v>
      </c>
      <c r="K503" s="131">
        <v>0</v>
      </c>
      <c r="L503" s="131">
        <v>937.65</v>
      </c>
      <c r="M503" s="131">
        <v>19517.650000000001</v>
      </c>
      <c r="N503" s="130"/>
      <c r="O503" s="132">
        <v>1</v>
      </c>
      <c r="P503" s="133">
        <v>18580</v>
      </c>
      <c r="Q503" s="133">
        <v>0</v>
      </c>
      <c r="R503" s="133">
        <v>0</v>
      </c>
      <c r="S503" s="133">
        <v>938</v>
      </c>
      <c r="T503" s="134">
        <v>19518</v>
      </c>
      <c r="U503" s="135"/>
      <c r="V503" s="136">
        <v>0</v>
      </c>
      <c r="W503" s="136">
        <v>0</v>
      </c>
      <c r="X503" s="133">
        <v>0.09</v>
      </c>
      <c r="Y503" s="133">
        <v>6.6199443960300141E-4</v>
      </c>
      <c r="Z503" s="134">
        <v>0</v>
      </c>
      <c r="AA503" s="137"/>
      <c r="AB503" s="136">
        <v>0</v>
      </c>
      <c r="AC503" s="136">
        <v>0</v>
      </c>
      <c r="AD503" s="133">
        <v>0</v>
      </c>
      <c r="AE503" s="133">
        <v>0</v>
      </c>
      <c r="AF503" s="134">
        <v>0</v>
      </c>
    </row>
    <row r="504" spans="1:32" x14ac:dyDescent="0.2">
      <c r="A504" s="138">
        <v>478</v>
      </c>
      <c r="B504" s="139">
        <v>478352673</v>
      </c>
      <c r="C504" s="140" t="s">
        <v>531</v>
      </c>
      <c r="D504" s="141">
        <v>352</v>
      </c>
      <c r="E504" s="140" t="s">
        <v>384</v>
      </c>
      <c r="F504" s="141">
        <v>673</v>
      </c>
      <c r="G504" s="142" t="s">
        <v>408</v>
      </c>
      <c r="H504" s="130"/>
      <c r="I504" s="131">
        <v>10220</v>
      </c>
      <c r="J504" s="131">
        <v>5401</v>
      </c>
      <c r="K504" s="131">
        <v>0</v>
      </c>
      <c r="L504" s="131">
        <v>937.65</v>
      </c>
      <c r="M504" s="131">
        <v>16558.650000000001</v>
      </c>
      <c r="N504" s="130"/>
      <c r="O504" s="132">
        <v>25</v>
      </c>
      <c r="P504" s="133">
        <v>390525</v>
      </c>
      <c r="Q504" s="133">
        <v>0</v>
      </c>
      <c r="R504" s="133">
        <v>0</v>
      </c>
      <c r="S504" s="133">
        <v>23441</v>
      </c>
      <c r="T504" s="134">
        <v>413966</v>
      </c>
      <c r="U504" s="135"/>
      <c r="V504" s="136">
        <v>0</v>
      </c>
      <c r="W504" s="136">
        <v>0</v>
      </c>
      <c r="X504" s="133">
        <v>0.09</v>
      </c>
      <c r="Y504" s="133">
        <v>2.2338198014815132E-2</v>
      </c>
      <c r="Z504" s="134">
        <v>0</v>
      </c>
      <c r="AA504" s="137"/>
      <c r="AB504" s="136">
        <v>0</v>
      </c>
      <c r="AC504" s="136">
        <v>0</v>
      </c>
      <c r="AD504" s="133">
        <v>0</v>
      </c>
      <c r="AE504" s="133">
        <v>0</v>
      </c>
      <c r="AF504" s="134">
        <v>0</v>
      </c>
    </row>
    <row r="505" spans="1:32" x14ac:dyDescent="0.2">
      <c r="A505" s="138">
        <v>478</v>
      </c>
      <c r="B505" s="139">
        <v>478352695</v>
      </c>
      <c r="C505" s="140" t="s">
        <v>531</v>
      </c>
      <c r="D505" s="141">
        <v>352</v>
      </c>
      <c r="E505" s="140" t="s">
        <v>384</v>
      </c>
      <c r="F505" s="141">
        <v>695</v>
      </c>
      <c r="G505" s="142" t="s">
        <v>415</v>
      </c>
      <c r="H505" s="130"/>
      <c r="I505" s="131">
        <v>10766</v>
      </c>
      <c r="J505" s="131">
        <v>6641</v>
      </c>
      <c r="K505" s="131">
        <v>0</v>
      </c>
      <c r="L505" s="131">
        <v>937.65</v>
      </c>
      <c r="M505" s="131">
        <v>18344.650000000001</v>
      </c>
      <c r="N505" s="130"/>
      <c r="O505" s="132">
        <v>3</v>
      </c>
      <c r="P505" s="133">
        <v>52221</v>
      </c>
      <c r="Q505" s="133">
        <v>0</v>
      </c>
      <c r="R505" s="133">
        <v>0</v>
      </c>
      <c r="S505" s="133">
        <v>2814</v>
      </c>
      <c r="T505" s="134">
        <v>55035</v>
      </c>
      <c r="U505" s="135"/>
      <c r="V505" s="136">
        <v>0</v>
      </c>
      <c r="W505" s="136">
        <v>0</v>
      </c>
      <c r="X505" s="133">
        <v>0.09</v>
      </c>
      <c r="Y505" s="133">
        <v>3.3656026100404731E-3</v>
      </c>
      <c r="Z505" s="134">
        <v>0</v>
      </c>
      <c r="AA505" s="137"/>
      <c r="AB505" s="136">
        <v>0</v>
      </c>
      <c r="AC505" s="136">
        <v>0</v>
      </c>
      <c r="AD505" s="133">
        <v>0</v>
      </c>
      <c r="AE505" s="133">
        <v>0</v>
      </c>
      <c r="AF505" s="134">
        <v>0</v>
      </c>
    </row>
    <row r="506" spans="1:32" x14ac:dyDescent="0.2">
      <c r="A506" s="138">
        <v>478</v>
      </c>
      <c r="B506" s="139">
        <v>478352720</v>
      </c>
      <c r="C506" s="140" t="s">
        <v>531</v>
      </c>
      <c r="D506" s="141">
        <v>352</v>
      </c>
      <c r="E506" s="140" t="s">
        <v>384</v>
      </c>
      <c r="F506" s="141">
        <v>720</v>
      </c>
      <c r="G506" s="142" t="s">
        <v>423</v>
      </c>
      <c r="H506" s="130"/>
      <c r="I506" s="131">
        <v>10766</v>
      </c>
      <c r="J506" s="131">
        <v>2081</v>
      </c>
      <c r="K506" s="131">
        <v>0</v>
      </c>
      <c r="L506" s="131">
        <v>937.65</v>
      </c>
      <c r="M506" s="131">
        <v>13784.65</v>
      </c>
      <c r="N506" s="130"/>
      <c r="O506" s="132">
        <v>1</v>
      </c>
      <c r="P506" s="133">
        <v>12847</v>
      </c>
      <c r="Q506" s="133">
        <v>0</v>
      </c>
      <c r="R506" s="133">
        <v>0</v>
      </c>
      <c r="S506" s="133">
        <v>938</v>
      </c>
      <c r="T506" s="134">
        <v>13785</v>
      </c>
      <c r="U506" s="135"/>
      <c r="V506" s="136">
        <v>0</v>
      </c>
      <c r="W506" s="136">
        <v>0</v>
      </c>
      <c r="X506" s="133">
        <v>0.09</v>
      </c>
      <c r="Y506" s="133">
        <v>6.2575056311794316E-3</v>
      </c>
      <c r="Z506" s="134">
        <v>0</v>
      </c>
      <c r="AA506" s="137"/>
      <c r="AB506" s="136">
        <v>0</v>
      </c>
      <c r="AC506" s="136">
        <v>0</v>
      </c>
      <c r="AD506" s="133">
        <v>0</v>
      </c>
      <c r="AE506" s="133">
        <v>0</v>
      </c>
      <c r="AF506" s="134">
        <v>0</v>
      </c>
    </row>
    <row r="507" spans="1:32" x14ac:dyDescent="0.2">
      <c r="A507" s="138">
        <v>478</v>
      </c>
      <c r="B507" s="139">
        <v>478352725</v>
      </c>
      <c r="C507" s="140" t="s">
        <v>531</v>
      </c>
      <c r="D507" s="141">
        <v>352</v>
      </c>
      <c r="E507" s="140" t="s">
        <v>384</v>
      </c>
      <c r="F507" s="141">
        <v>725</v>
      </c>
      <c r="G507" s="142" t="s">
        <v>424</v>
      </c>
      <c r="H507" s="130"/>
      <c r="I507" s="131">
        <v>10285</v>
      </c>
      <c r="J507" s="131">
        <v>3291</v>
      </c>
      <c r="K507" s="131">
        <v>0</v>
      </c>
      <c r="L507" s="131">
        <v>937.65</v>
      </c>
      <c r="M507" s="131">
        <v>14513.65</v>
      </c>
      <c r="N507" s="130"/>
      <c r="O507" s="132">
        <v>20</v>
      </c>
      <c r="P507" s="133">
        <v>271520</v>
      </c>
      <c r="Q507" s="133">
        <v>0</v>
      </c>
      <c r="R507" s="133">
        <v>0</v>
      </c>
      <c r="S507" s="133">
        <v>18753</v>
      </c>
      <c r="T507" s="134">
        <v>290273</v>
      </c>
      <c r="U507" s="135"/>
      <c r="V507" s="136">
        <v>0</v>
      </c>
      <c r="W507" s="136">
        <v>0</v>
      </c>
      <c r="X507" s="133">
        <v>0.09</v>
      </c>
      <c r="Y507" s="133">
        <v>1.1029264632364295E-2</v>
      </c>
      <c r="Z507" s="134">
        <v>0</v>
      </c>
      <c r="AA507" s="137"/>
      <c r="AB507" s="136">
        <v>0</v>
      </c>
      <c r="AC507" s="136">
        <v>0</v>
      </c>
      <c r="AD507" s="133">
        <v>0</v>
      </c>
      <c r="AE507" s="133">
        <v>0</v>
      </c>
      <c r="AF507" s="134">
        <v>0</v>
      </c>
    </row>
    <row r="508" spans="1:32" x14ac:dyDescent="0.2">
      <c r="A508" s="138">
        <v>478</v>
      </c>
      <c r="B508" s="139">
        <v>478352735</v>
      </c>
      <c r="C508" s="140" t="s">
        <v>531</v>
      </c>
      <c r="D508" s="141">
        <v>352</v>
      </c>
      <c r="E508" s="140" t="s">
        <v>384</v>
      </c>
      <c r="F508" s="141">
        <v>735</v>
      </c>
      <c r="G508" s="142" t="s">
        <v>427</v>
      </c>
      <c r="H508" s="130"/>
      <c r="I508" s="131">
        <v>10654</v>
      </c>
      <c r="J508" s="131">
        <v>4159</v>
      </c>
      <c r="K508" s="131">
        <v>0</v>
      </c>
      <c r="L508" s="131">
        <v>937.65</v>
      </c>
      <c r="M508" s="131">
        <v>15750.65</v>
      </c>
      <c r="N508" s="130"/>
      <c r="O508" s="132">
        <v>32</v>
      </c>
      <c r="P508" s="133">
        <v>474016</v>
      </c>
      <c r="Q508" s="133">
        <v>0</v>
      </c>
      <c r="R508" s="133">
        <v>0</v>
      </c>
      <c r="S508" s="133">
        <v>30005</v>
      </c>
      <c r="T508" s="134">
        <v>504021</v>
      </c>
      <c r="U508" s="135"/>
      <c r="V508" s="136">
        <v>0</v>
      </c>
      <c r="W508" s="136">
        <v>0</v>
      </c>
      <c r="X508" s="133">
        <v>0.09</v>
      </c>
      <c r="Y508" s="133">
        <v>1.8415882241461894E-2</v>
      </c>
      <c r="Z508" s="134">
        <v>0</v>
      </c>
      <c r="AA508" s="137"/>
      <c r="AB508" s="136">
        <v>0</v>
      </c>
      <c r="AC508" s="136">
        <v>0</v>
      </c>
      <c r="AD508" s="133">
        <v>0</v>
      </c>
      <c r="AE508" s="133">
        <v>0</v>
      </c>
      <c r="AF508" s="134">
        <v>0</v>
      </c>
    </row>
    <row r="509" spans="1:32" x14ac:dyDescent="0.2">
      <c r="A509" s="138">
        <v>478</v>
      </c>
      <c r="B509" s="139">
        <v>478352753</v>
      </c>
      <c r="C509" s="140" t="s">
        <v>531</v>
      </c>
      <c r="D509" s="141">
        <v>352</v>
      </c>
      <c r="E509" s="140" t="s">
        <v>384</v>
      </c>
      <c r="F509" s="141">
        <v>753</v>
      </c>
      <c r="G509" s="142" t="s">
        <v>431</v>
      </c>
      <c r="H509" s="130"/>
      <c r="I509" s="131">
        <v>10508</v>
      </c>
      <c r="J509" s="131">
        <v>4326</v>
      </c>
      <c r="K509" s="131">
        <v>0</v>
      </c>
      <c r="L509" s="131">
        <v>937.65</v>
      </c>
      <c r="M509" s="131">
        <v>15771.65</v>
      </c>
      <c r="N509" s="130"/>
      <c r="O509" s="132">
        <v>6</v>
      </c>
      <c r="P509" s="133">
        <v>89004</v>
      </c>
      <c r="Q509" s="133">
        <v>0</v>
      </c>
      <c r="R509" s="133">
        <v>0</v>
      </c>
      <c r="S509" s="133">
        <v>5626</v>
      </c>
      <c r="T509" s="134">
        <v>94630</v>
      </c>
      <c r="U509" s="135"/>
      <c r="V509" s="136">
        <v>0</v>
      </c>
      <c r="W509" s="136">
        <v>0</v>
      </c>
      <c r="X509" s="133">
        <v>0.09</v>
      </c>
      <c r="Y509" s="133">
        <v>7.8273830831933205E-3</v>
      </c>
      <c r="Z509" s="134">
        <v>0</v>
      </c>
      <c r="AA509" s="137"/>
      <c r="AB509" s="136">
        <v>0</v>
      </c>
      <c r="AC509" s="136">
        <v>0</v>
      </c>
      <c r="AD509" s="133">
        <v>0</v>
      </c>
      <c r="AE509" s="133">
        <v>0</v>
      </c>
      <c r="AF509" s="134">
        <v>0</v>
      </c>
    </row>
    <row r="510" spans="1:32" x14ac:dyDescent="0.2">
      <c r="A510" s="138">
        <v>478</v>
      </c>
      <c r="B510" s="139">
        <v>478352755</v>
      </c>
      <c r="C510" s="140" t="s">
        <v>531</v>
      </c>
      <c r="D510" s="141">
        <v>352</v>
      </c>
      <c r="E510" s="140" t="s">
        <v>384</v>
      </c>
      <c r="F510" s="141">
        <v>755</v>
      </c>
      <c r="G510" s="142" t="s">
        <v>432</v>
      </c>
      <c r="H510" s="130"/>
      <c r="I510" s="131">
        <v>10766</v>
      </c>
      <c r="J510" s="131">
        <v>5365</v>
      </c>
      <c r="K510" s="131">
        <v>0</v>
      </c>
      <c r="L510" s="131">
        <v>937.65</v>
      </c>
      <c r="M510" s="131">
        <v>17068.650000000001</v>
      </c>
      <c r="N510" s="130"/>
      <c r="O510" s="132">
        <v>1</v>
      </c>
      <c r="P510" s="133">
        <v>16131</v>
      </c>
      <c r="Q510" s="133">
        <v>0</v>
      </c>
      <c r="R510" s="133">
        <v>0</v>
      </c>
      <c r="S510" s="133">
        <v>938</v>
      </c>
      <c r="T510" s="134">
        <v>17069</v>
      </c>
      <c r="U510" s="135"/>
      <c r="V510" s="136">
        <v>0</v>
      </c>
      <c r="W510" s="136">
        <v>0</v>
      </c>
      <c r="X510" s="133">
        <v>0.09</v>
      </c>
      <c r="Y510" s="133">
        <v>1.8393708085944552E-2</v>
      </c>
      <c r="Z510" s="134">
        <v>0</v>
      </c>
      <c r="AA510" s="137"/>
      <c r="AB510" s="136">
        <v>0</v>
      </c>
      <c r="AC510" s="136">
        <v>0</v>
      </c>
      <c r="AD510" s="133">
        <v>0</v>
      </c>
      <c r="AE510" s="133">
        <v>0</v>
      </c>
      <c r="AF510" s="134">
        <v>0</v>
      </c>
    </row>
    <row r="511" spans="1:32" x14ac:dyDescent="0.2">
      <c r="A511" s="138">
        <v>478</v>
      </c>
      <c r="B511" s="139">
        <v>478352770</v>
      </c>
      <c r="C511" s="140" t="s">
        <v>531</v>
      </c>
      <c r="D511" s="141">
        <v>352</v>
      </c>
      <c r="E511" s="140" t="s">
        <v>384</v>
      </c>
      <c r="F511" s="141">
        <v>770</v>
      </c>
      <c r="G511" s="142" t="s">
        <v>438</v>
      </c>
      <c r="H511" s="130"/>
      <c r="I511" s="131">
        <v>10766</v>
      </c>
      <c r="J511" s="131">
        <v>1594</v>
      </c>
      <c r="K511" s="131">
        <v>0</v>
      </c>
      <c r="L511" s="131">
        <v>937.65</v>
      </c>
      <c r="M511" s="131">
        <v>13297.65</v>
      </c>
      <c r="N511" s="130"/>
      <c r="O511" s="132">
        <v>1</v>
      </c>
      <c r="P511" s="133">
        <v>12360</v>
      </c>
      <c r="Q511" s="133">
        <v>0</v>
      </c>
      <c r="R511" s="133">
        <v>0</v>
      </c>
      <c r="S511" s="133">
        <v>938</v>
      </c>
      <c r="T511" s="134">
        <v>13298</v>
      </c>
      <c r="U511" s="135"/>
      <c r="V511" s="136">
        <v>0</v>
      </c>
      <c r="W511" s="136">
        <v>0</v>
      </c>
      <c r="X511" s="133">
        <v>0.09</v>
      </c>
      <c r="Y511" s="133">
        <v>1.1683800805698502E-3</v>
      </c>
      <c r="Z511" s="134">
        <v>0</v>
      </c>
      <c r="AA511" s="137"/>
      <c r="AB511" s="136">
        <v>0</v>
      </c>
      <c r="AC511" s="136">
        <v>0</v>
      </c>
      <c r="AD511" s="133">
        <v>0</v>
      </c>
      <c r="AE511" s="133">
        <v>0</v>
      </c>
      <c r="AF511" s="134">
        <v>0</v>
      </c>
    </row>
    <row r="512" spans="1:32" x14ac:dyDescent="0.2">
      <c r="A512" s="138">
        <v>478</v>
      </c>
      <c r="B512" s="139">
        <v>478352775</v>
      </c>
      <c r="C512" s="140" t="s">
        <v>531</v>
      </c>
      <c r="D512" s="141">
        <v>352</v>
      </c>
      <c r="E512" s="140" t="s">
        <v>384</v>
      </c>
      <c r="F512" s="141">
        <v>775</v>
      </c>
      <c r="G512" s="142" t="s">
        <v>441</v>
      </c>
      <c r="H512" s="130"/>
      <c r="I512" s="131">
        <v>9963</v>
      </c>
      <c r="J512" s="131">
        <v>2158</v>
      </c>
      <c r="K512" s="131">
        <v>0</v>
      </c>
      <c r="L512" s="131">
        <v>937.65</v>
      </c>
      <c r="M512" s="131">
        <v>13058.65</v>
      </c>
      <c r="N512" s="130"/>
      <c r="O512" s="132">
        <v>21</v>
      </c>
      <c r="P512" s="133">
        <v>254541</v>
      </c>
      <c r="Q512" s="133">
        <v>0</v>
      </c>
      <c r="R512" s="133">
        <v>0</v>
      </c>
      <c r="S512" s="133">
        <v>19690</v>
      </c>
      <c r="T512" s="134">
        <v>274231</v>
      </c>
      <c r="U512" s="135"/>
      <c r="V512" s="136">
        <v>0</v>
      </c>
      <c r="W512" s="136">
        <v>0</v>
      </c>
      <c r="X512" s="133">
        <v>0.09</v>
      </c>
      <c r="Y512" s="133">
        <v>5.7935451765047975E-3</v>
      </c>
      <c r="Z512" s="134">
        <v>0</v>
      </c>
      <c r="AA512" s="137"/>
      <c r="AB512" s="136">
        <v>0</v>
      </c>
      <c r="AC512" s="136">
        <v>0</v>
      </c>
      <c r="AD512" s="133">
        <v>0</v>
      </c>
      <c r="AE512" s="133">
        <v>0</v>
      </c>
      <c r="AF512" s="134">
        <v>0</v>
      </c>
    </row>
    <row r="513" spans="1:32" x14ac:dyDescent="0.2">
      <c r="A513" s="138">
        <v>479</v>
      </c>
      <c r="B513" s="139">
        <v>479278005</v>
      </c>
      <c r="C513" s="140" t="s">
        <v>532</v>
      </c>
      <c r="D513" s="141">
        <v>278</v>
      </c>
      <c r="E513" s="140" t="s">
        <v>310</v>
      </c>
      <c r="F513" s="141">
        <v>5</v>
      </c>
      <c r="G513" s="142" t="s">
        <v>37</v>
      </c>
      <c r="H513" s="130"/>
      <c r="I513" s="131">
        <v>10766</v>
      </c>
      <c r="J513" s="131">
        <v>4696</v>
      </c>
      <c r="K513" s="131">
        <v>0</v>
      </c>
      <c r="L513" s="131">
        <v>937.65</v>
      </c>
      <c r="M513" s="131">
        <v>16399.650000000001</v>
      </c>
      <c r="N513" s="130"/>
      <c r="O513" s="132">
        <v>6</v>
      </c>
      <c r="P513" s="133">
        <v>92772</v>
      </c>
      <c r="Q513" s="133">
        <v>0</v>
      </c>
      <c r="R513" s="133">
        <v>0</v>
      </c>
      <c r="S513" s="133">
        <v>5627</v>
      </c>
      <c r="T513" s="134">
        <v>98399</v>
      </c>
      <c r="U513" s="135"/>
      <c r="V513" s="136">
        <v>0</v>
      </c>
      <c r="W513" s="136">
        <v>0</v>
      </c>
      <c r="X513" s="133">
        <v>0.09</v>
      </c>
      <c r="Y513" s="133">
        <v>1.5314382846241979E-2</v>
      </c>
      <c r="Z513" s="134">
        <v>0</v>
      </c>
      <c r="AA513" s="137"/>
      <c r="AB513" s="136">
        <v>0</v>
      </c>
      <c r="AC513" s="136">
        <v>0</v>
      </c>
      <c r="AD513" s="133">
        <v>0</v>
      </c>
      <c r="AE513" s="133">
        <v>0</v>
      </c>
      <c r="AF513" s="134">
        <v>0</v>
      </c>
    </row>
    <row r="514" spans="1:32" x14ac:dyDescent="0.2">
      <c r="A514" s="138">
        <v>479</v>
      </c>
      <c r="B514" s="139">
        <v>479278024</v>
      </c>
      <c r="C514" s="140" t="s">
        <v>532</v>
      </c>
      <c r="D514" s="141">
        <v>278</v>
      </c>
      <c r="E514" s="140" t="s">
        <v>310</v>
      </c>
      <c r="F514" s="141">
        <v>24</v>
      </c>
      <c r="G514" s="142" t="s">
        <v>56</v>
      </c>
      <c r="H514" s="130"/>
      <c r="I514" s="131">
        <v>10524</v>
      </c>
      <c r="J514" s="131">
        <v>2099</v>
      </c>
      <c r="K514" s="131">
        <v>0</v>
      </c>
      <c r="L514" s="131">
        <v>937.65</v>
      </c>
      <c r="M514" s="131">
        <v>13560.65</v>
      </c>
      <c r="N514" s="130"/>
      <c r="O514" s="132">
        <v>18</v>
      </c>
      <c r="P514" s="133">
        <v>227214</v>
      </c>
      <c r="Q514" s="133">
        <v>0</v>
      </c>
      <c r="R514" s="133">
        <v>0</v>
      </c>
      <c r="S514" s="133">
        <v>16878</v>
      </c>
      <c r="T514" s="134">
        <v>244092</v>
      </c>
      <c r="U514" s="135"/>
      <c r="V514" s="136">
        <v>0</v>
      </c>
      <c r="W514" s="136">
        <v>0</v>
      </c>
      <c r="X514" s="133">
        <v>0.09</v>
      </c>
      <c r="Y514" s="133">
        <v>1.9979466099411081E-2</v>
      </c>
      <c r="Z514" s="134">
        <v>0</v>
      </c>
      <c r="AA514" s="137"/>
      <c r="AB514" s="136">
        <v>0</v>
      </c>
      <c r="AC514" s="136">
        <v>0</v>
      </c>
      <c r="AD514" s="133">
        <v>0</v>
      </c>
      <c r="AE514" s="133">
        <v>0</v>
      </c>
      <c r="AF514" s="134">
        <v>0</v>
      </c>
    </row>
    <row r="515" spans="1:32" x14ac:dyDescent="0.2">
      <c r="A515" s="138">
        <v>479</v>
      </c>
      <c r="B515" s="139">
        <v>479278061</v>
      </c>
      <c r="C515" s="140" t="s">
        <v>532</v>
      </c>
      <c r="D515" s="141">
        <v>278</v>
      </c>
      <c r="E515" s="140" t="s">
        <v>310</v>
      </c>
      <c r="F515" s="141">
        <v>61</v>
      </c>
      <c r="G515" s="142" t="s">
        <v>93</v>
      </c>
      <c r="H515" s="130"/>
      <c r="I515" s="131">
        <v>12564</v>
      </c>
      <c r="J515" s="131">
        <v>576</v>
      </c>
      <c r="K515" s="131">
        <v>0</v>
      </c>
      <c r="L515" s="131">
        <v>937.65</v>
      </c>
      <c r="M515" s="131">
        <v>14077.65</v>
      </c>
      <c r="N515" s="130"/>
      <c r="O515" s="132">
        <v>38</v>
      </c>
      <c r="P515" s="133">
        <v>499320</v>
      </c>
      <c r="Q515" s="133">
        <v>0</v>
      </c>
      <c r="R515" s="133">
        <v>0</v>
      </c>
      <c r="S515" s="133">
        <v>35632</v>
      </c>
      <c r="T515" s="134">
        <v>534952</v>
      </c>
      <c r="U515" s="135"/>
      <c r="V515" s="136">
        <v>0</v>
      </c>
      <c r="W515" s="136">
        <v>0</v>
      </c>
      <c r="X515" s="133">
        <v>0.09</v>
      </c>
      <c r="Y515" s="133">
        <v>3.8349993156223408E-2</v>
      </c>
      <c r="Z515" s="134">
        <v>0</v>
      </c>
      <c r="AA515" s="137"/>
      <c r="AB515" s="136">
        <v>0</v>
      </c>
      <c r="AC515" s="136">
        <v>0</v>
      </c>
      <c r="AD515" s="133">
        <v>0</v>
      </c>
      <c r="AE515" s="133">
        <v>0</v>
      </c>
      <c r="AF515" s="134">
        <v>0</v>
      </c>
    </row>
    <row r="516" spans="1:32" x14ac:dyDescent="0.2">
      <c r="A516" s="138">
        <v>479</v>
      </c>
      <c r="B516" s="139">
        <v>479278086</v>
      </c>
      <c r="C516" s="140" t="s">
        <v>532</v>
      </c>
      <c r="D516" s="141">
        <v>278</v>
      </c>
      <c r="E516" s="140" t="s">
        <v>310</v>
      </c>
      <c r="F516" s="141">
        <v>86</v>
      </c>
      <c r="G516" s="142" t="s">
        <v>118</v>
      </c>
      <c r="H516" s="130"/>
      <c r="I516" s="131">
        <v>9963</v>
      </c>
      <c r="J516" s="131">
        <v>1654</v>
      </c>
      <c r="K516" s="131">
        <v>0</v>
      </c>
      <c r="L516" s="131">
        <v>937.65</v>
      </c>
      <c r="M516" s="131">
        <v>12554.65</v>
      </c>
      <c r="N516" s="130"/>
      <c r="O516" s="132">
        <v>13</v>
      </c>
      <c r="P516" s="133">
        <v>151021</v>
      </c>
      <c r="Q516" s="133">
        <v>0</v>
      </c>
      <c r="R516" s="133">
        <v>0</v>
      </c>
      <c r="S516" s="133">
        <v>12189</v>
      </c>
      <c r="T516" s="134">
        <v>163210</v>
      </c>
      <c r="U516" s="135"/>
      <c r="V516" s="136">
        <v>0</v>
      </c>
      <c r="W516" s="136">
        <v>0</v>
      </c>
      <c r="X516" s="133">
        <v>0.18</v>
      </c>
      <c r="Y516" s="133">
        <v>6.0819279482018249E-2</v>
      </c>
      <c r="Z516" s="134">
        <v>0</v>
      </c>
      <c r="AA516" s="137"/>
      <c r="AB516" s="136">
        <v>0</v>
      </c>
      <c r="AC516" s="136">
        <v>0</v>
      </c>
      <c r="AD516" s="133">
        <v>0</v>
      </c>
      <c r="AE516" s="133">
        <v>0</v>
      </c>
      <c r="AF516" s="134">
        <v>0</v>
      </c>
    </row>
    <row r="517" spans="1:32" x14ac:dyDescent="0.2">
      <c r="A517" s="138">
        <v>479</v>
      </c>
      <c r="B517" s="139">
        <v>479278087</v>
      </c>
      <c r="C517" s="140" t="s">
        <v>532</v>
      </c>
      <c r="D517" s="141">
        <v>278</v>
      </c>
      <c r="E517" s="140" t="s">
        <v>310</v>
      </c>
      <c r="F517" s="141">
        <v>87</v>
      </c>
      <c r="G517" s="142" t="s">
        <v>119</v>
      </c>
      <c r="H517" s="130"/>
      <c r="I517" s="131">
        <v>12164</v>
      </c>
      <c r="J517" s="131">
        <v>4128</v>
      </c>
      <c r="K517" s="131">
        <v>0</v>
      </c>
      <c r="L517" s="131">
        <v>937.65</v>
      </c>
      <c r="M517" s="131">
        <v>17229.650000000001</v>
      </c>
      <c r="N517" s="130"/>
      <c r="O517" s="132">
        <v>5</v>
      </c>
      <c r="P517" s="133">
        <v>81460</v>
      </c>
      <c r="Q517" s="133">
        <v>0</v>
      </c>
      <c r="R517" s="133">
        <v>0</v>
      </c>
      <c r="S517" s="133">
        <v>4689</v>
      </c>
      <c r="T517" s="134">
        <v>86149</v>
      </c>
      <c r="U517" s="135"/>
      <c r="V517" s="136">
        <v>0</v>
      </c>
      <c r="W517" s="136">
        <v>0</v>
      </c>
      <c r="X517" s="133">
        <v>0.09</v>
      </c>
      <c r="Y517" s="133">
        <v>5.4035509717963327E-3</v>
      </c>
      <c r="Z517" s="134">
        <v>0</v>
      </c>
      <c r="AA517" s="137"/>
      <c r="AB517" s="136">
        <v>0</v>
      </c>
      <c r="AC517" s="136">
        <v>0</v>
      </c>
      <c r="AD517" s="133">
        <v>0</v>
      </c>
      <c r="AE517" s="133">
        <v>0</v>
      </c>
      <c r="AF517" s="134">
        <v>0</v>
      </c>
    </row>
    <row r="518" spans="1:32" x14ac:dyDescent="0.2">
      <c r="A518" s="138">
        <v>479</v>
      </c>
      <c r="B518" s="139">
        <v>479278091</v>
      </c>
      <c r="C518" s="140" t="s">
        <v>532</v>
      </c>
      <c r="D518" s="141">
        <v>278</v>
      </c>
      <c r="E518" s="140" t="s">
        <v>310</v>
      </c>
      <c r="F518" s="141">
        <v>91</v>
      </c>
      <c r="G518" s="142" t="s">
        <v>123</v>
      </c>
      <c r="H518" s="130"/>
      <c r="I518" s="131">
        <v>8960</v>
      </c>
      <c r="J518" s="131">
        <v>11335</v>
      </c>
      <c r="K518" s="131">
        <v>0</v>
      </c>
      <c r="L518" s="131">
        <v>937.65</v>
      </c>
      <c r="M518" s="131">
        <v>21232.65</v>
      </c>
      <c r="N518" s="130"/>
      <c r="O518" s="132">
        <v>1</v>
      </c>
      <c r="P518" s="133">
        <v>20295</v>
      </c>
      <c r="Q518" s="133">
        <v>0</v>
      </c>
      <c r="R518" s="133">
        <v>0</v>
      </c>
      <c r="S518" s="133">
        <v>938</v>
      </c>
      <c r="T518" s="134">
        <v>21233</v>
      </c>
      <c r="U518" s="135"/>
      <c r="V518" s="136">
        <v>0</v>
      </c>
      <c r="W518" s="136">
        <v>0</v>
      </c>
      <c r="X518" s="133">
        <v>0.09</v>
      </c>
      <c r="Y518" s="133">
        <v>1.4098458641432301E-2</v>
      </c>
      <c r="Z518" s="134">
        <v>0</v>
      </c>
      <c r="AA518" s="137"/>
      <c r="AB518" s="136">
        <v>0</v>
      </c>
      <c r="AC518" s="136">
        <v>0</v>
      </c>
      <c r="AD518" s="133">
        <v>0</v>
      </c>
      <c r="AE518" s="133">
        <v>0</v>
      </c>
      <c r="AF518" s="134">
        <v>0</v>
      </c>
    </row>
    <row r="519" spans="1:32" x14ac:dyDescent="0.2">
      <c r="A519" s="138">
        <v>479</v>
      </c>
      <c r="B519" s="139">
        <v>479278111</v>
      </c>
      <c r="C519" s="140" t="s">
        <v>532</v>
      </c>
      <c r="D519" s="141">
        <v>278</v>
      </c>
      <c r="E519" s="140" t="s">
        <v>310</v>
      </c>
      <c r="F519" s="141">
        <v>111</v>
      </c>
      <c r="G519" s="142" t="s">
        <v>143</v>
      </c>
      <c r="H519" s="130"/>
      <c r="I519" s="131">
        <v>11863</v>
      </c>
      <c r="J519" s="131">
        <v>3280</v>
      </c>
      <c r="K519" s="131">
        <v>0</v>
      </c>
      <c r="L519" s="131">
        <v>937.65</v>
      </c>
      <c r="M519" s="131">
        <v>16080.65</v>
      </c>
      <c r="N519" s="130"/>
      <c r="O519" s="132">
        <v>9</v>
      </c>
      <c r="P519" s="133">
        <v>136287</v>
      </c>
      <c r="Q519" s="133">
        <v>0</v>
      </c>
      <c r="R519" s="133">
        <v>0</v>
      </c>
      <c r="S519" s="133">
        <v>8440</v>
      </c>
      <c r="T519" s="134">
        <v>144727</v>
      </c>
      <c r="U519" s="135"/>
      <c r="V519" s="136">
        <v>0</v>
      </c>
      <c r="W519" s="136">
        <v>0</v>
      </c>
      <c r="X519" s="133">
        <v>0.09</v>
      </c>
      <c r="Y519" s="133">
        <v>2.9582503718917897E-2</v>
      </c>
      <c r="Z519" s="134">
        <v>0</v>
      </c>
      <c r="AA519" s="137"/>
      <c r="AB519" s="136">
        <v>0</v>
      </c>
      <c r="AC519" s="136">
        <v>0</v>
      </c>
      <c r="AD519" s="133">
        <v>0</v>
      </c>
      <c r="AE519" s="133">
        <v>0</v>
      </c>
      <c r="AF519" s="134">
        <v>0</v>
      </c>
    </row>
    <row r="520" spans="1:32" x14ac:dyDescent="0.2">
      <c r="A520" s="138">
        <v>479</v>
      </c>
      <c r="B520" s="139">
        <v>479278114</v>
      </c>
      <c r="C520" s="140" t="s">
        <v>532</v>
      </c>
      <c r="D520" s="141">
        <v>278</v>
      </c>
      <c r="E520" s="140" t="s">
        <v>310</v>
      </c>
      <c r="F520" s="141">
        <v>114</v>
      </c>
      <c r="G520" s="142" t="s">
        <v>146</v>
      </c>
      <c r="H520" s="130"/>
      <c r="I520" s="131">
        <v>11484</v>
      </c>
      <c r="J520" s="131">
        <v>2031</v>
      </c>
      <c r="K520" s="131">
        <v>0</v>
      </c>
      <c r="L520" s="131">
        <v>937.65</v>
      </c>
      <c r="M520" s="131">
        <v>14452.65</v>
      </c>
      <c r="N520" s="130"/>
      <c r="O520" s="132">
        <v>5</v>
      </c>
      <c r="P520" s="133">
        <v>67575</v>
      </c>
      <c r="Q520" s="133">
        <v>0</v>
      </c>
      <c r="R520" s="133">
        <v>0</v>
      </c>
      <c r="S520" s="133">
        <v>4689</v>
      </c>
      <c r="T520" s="134">
        <v>72264</v>
      </c>
      <c r="U520" s="135"/>
      <c r="V520" s="136">
        <v>0</v>
      </c>
      <c r="W520" s="136">
        <v>0</v>
      </c>
      <c r="X520" s="133">
        <v>0.18</v>
      </c>
      <c r="Y520" s="133">
        <v>4.7482067919079635E-2</v>
      </c>
      <c r="Z520" s="134">
        <v>0</v>
      </c>
      <c r="AA520" s="137"/>
      <c r="AB520" s="136">
        <v>0</v>
      </c>
      <c r="AC520" s="136">
        <v>0</v>
      </c>
      <c r="AD520" s="133">
        <v>0</v>
      </c>
      <c r="AE520" s="133">
        <v>0</v>
      </c>
      <c r="AF520" s="134">
        <v>0</v>
      </c>
    </row>
    <row r="521" spans="1:32" x14ac:dyDescent="0.2">
      <c r="A521" s="138">
        <v>479</v>
      </c>
      <c r="B521" s="139">
        <v>479278117</v>
      </c>
      <c r="C521" s="140" t="s">
        <v>532</v>
      </c>
      <c r="D521" s="141">
        <v>278</v>
      </c>
      <c r="E521" s="140" t="s">
        <v>310</v>
      </c>
      <c r="F521" s="141">
        <v>117</v>
      </c>
      <c r="G521" s="142" t="s">
        <v>149</v>
      </c>
      <c r="H521" s="130"/>
      <c r="I521" s="131">
        <v>11424</v>
      </c>
      <c r="J521" s="131">
        <v>4681</v>
      </c>
      <c r="K521" s="131">
        <v>0</v>
      </c>
      <c r="L521" s="131">
        <v>937.65</v>
      </c>
      <c r="M521" s="131">
        <v>17042.650000000001</v>
      </c>
      <c r="N521" s="130"/>
      <c r="O521" s="132">
        <v>10</v>
      </c>
      <c r="P521" s="133">
        <v>161050</v>
      </c>
      <c r="Q521" s="133">
        <v>0</v>
      </c>
      <c r="R521" s="133">
        <v>0</v>
      </c>
      <c r="S521" s="133">
        <v>9376</v>
      </c>
      <c r="T521" s="134">
        <v>170426</v>
      </c>
      <c r="U521" s="135"/>
      <c r="V521" s="136">
        <v>0</v>
      </c>
      <c r="W521" s="136">
        <v>0</v>
      </c>
      <c r="X521" s="133">
        <v>0.09</v>
      </c>
      <c r="Y521" s="133">
        <v>6.5112498723417594E-2</v>
      </c>
      <c r="Z521" s="134">
        <v>0</v>
      </c>
      <c r="AA521" s="137"/>
      <c r="AB521" s="136">
        <v>0</v>
      </c>
      <c r="AC521" s="136">
        <v>0</v>
      </c>
      <c r="AD521" s="133">
        <v>0</v>
      </c>
      <c r="AE521" s="133">
        <v>0</v>
      </c>
      <c r="AF521" s="134">
        <v>0</v>
      </c>
    </row>
    <row r="522" spans="1:32" x14ac:dyDescent="0.2">
      <c r="A522" s="138">
        <v>479</v>
      </c>
      <c r="B522" s="139">
        <v>479278127</v>
      </c>
      <c r="C522" s="140" t="s">
        <v>532</v>
      </c>
      <c r="D522" s="141">
        <v>278</v>
      </c>
      <c r="E522" s="140" t="s">
        <v>310</v>
      </c>
      <c r="F522" s="141">
        <v>127</v>
      </c>
      <c r="G522" s="142" t="s">
        <v>159</v>
      </c>
      <c r="H522" s="130"/>
      <c r="I522" s="131">
        <v>10113</v>
      </c>
      <c r="J522" s="131">
        <v>4743</v>
      </c>
      <c r="K522" s="131">
        <v>0</v>
      </c>
      <c r="L522" s="131">
        <v>937.65</v>
      </c>
      <c r="M522" s="131">
        <v>15793.65</v>
      </c>
      <c r="N522" s="130"/>
      <c r="O522" s="132">
        <v>4</v>
      </c>
      <c r="P522" s="133">
        <v>59424</v>
      </c>
      <c r="Q522" s="133">
        <v>0</v>
      </c>
      <c r="R522" s="133">
        <v>0</v>
      </c>
      <c r="S522" s="133">
        <v>3751</v>
      </c>
      <c r="T522" s="134">
        <v>63175</v>
      </c>
      <c r="U522" s="135"/>
      <c r="V522" s="136">
        <v>0</v>
      </c>
      <c r="W522" s="136">
        <v>0</v>
      </c>
      <c r="X522" s="133">
        <v>0.09</v>
      </c>
      <c r="Y522" s="133">
        <v>2.7390787237453168E-2</v>
      </c>
      <c r="Z522" s="134">
        <v>0</v>
      </c>
      <c r="AA522" s="137"/>
      <c r="AB522" s="136">
        <v>0</v>
      </c>
      <c r="AC522" s="136">
        <v>0</v>
      </c>
      <c r="AD522" s="133">
        <v>0</v>
      </c>
      <c r="AE522" s="133">
        <v>0</v>
      </c>
      <c r="AF522" s="134">
        <v>0</v>
      </c>
    </row>
    <row r="523" spans="1:32" x14ac:dyDescent="0.2">
      <c r="A523" s="138">
        <v>479</v>
      </c>
      <c r="B523" s="139">
        <v>479278137</v>
      </c>
      <c r="C523" s="140" t="s">
        <v>532</v>
      </c>
      <c r="D523" s="141">
        <v>278</v>
      </c>
      <c r="E523" s="140" t="s">
        <v>310</v>
      </c>
      <c r="F523" s="141">
        <v>137</v>
      </c>
      <c r="G523" s="142" t="s">
        <v>169</v>
      </c>
      <c r="H523" s="130"/>
      <c r="I523" s="131">
        <v>11813</v>
      </c>
      <c r="J523" s="131">
        <v>0</v>
      </c>
      <c r="K523" s="131">
        <v>0</v>
      </c>
      <c r="L523" s="131">
        <v>937.65</v>
      </c>
      <c r="M523" s="131">
        <v>12750.65</v>
      </c>
      <c r="N523" s="130"/>
      <c r="O523" s="132">
        <v>24</v>
      </c>
      <c r="P523" s="133">
        <v>283512</v>
      </c>
      <c r="Q523" s="133">
        <v>0</v>
      </c>
      <c r="R523" s="133">
        <v>0</v>
      </c>
      <c r="S523" s="133">
        <v>22504</v>
      </c>
      <c r="T523" s="134">
        <v>306016</v>
      </c>
      <c r="U523" s="135"/>
      <c r="V523" s="136">
        <v>0</v>
      </c>
      <c r="W523" s="136">
        <v>0</v>
      </c>
      <c r="X523" s="133">
        <v>0.18</v>
      </c>
      <c r="Y523" s="133">
        <v>0.11366415305663825</v>
      </c>
      <c r="Z523" s="134">
        <v>0</v>
      </c>
      <c r="AA523" s="137"/>
      <c r="AB523" s="136">
        <v>0</v>
      </c>
      <c r="AC523" s="136">
        <v>0</v>
      </c>
      <c r="AD523" s="133">
        <v>0</v>
      </c>
      <c r="AE523" s="133">
        <v>0</v>
      </c>
      <c r="AF523" s="134">
        <v>0</v>
      </c>
    </row>
    <row r="524" spans="1:32" x14ac:dyDescent="0.2">
      <c r="A524" s="138">
        <v>479</v>
      </c>
      <c r="B524" s="139">
        <v>479278159</v>
      </c>
      <c r="C524" s="140" t="s">
        <v>532</v>
      </c>
      <c r="D524" s="141">
        <v>278</v>
      </c>
      <c r="E524" s="140" t="s">
        <v>310</v>
      </c>
      <c r="F524" s="141">
        <v>159</v>
      </c>
      <c r="G524" s="142" t="s">
        <v>191</v>
      </c>
      <c r="H524" s="130"/>
      <c r="I524" s="131">
        <v>10766</v>
      </c>
      <c r="J524" s="131">
        <v>4726</v>
      </c>
      <c r="K524" s="131">
        <v>0</v>
      </c>
      <c r="L524" s="131">
        <v>937.65</v>
      </c>
      <c r="M524" s="131">
        <v>16429.650000000001</v>
      </c>
      <c r="N524" s="130"/>
      <c r="O524" s="132">
        <v>3</v>
      </c>
      <c r="P524" s="133">
        <v>46476</v>
      </c>
      <c r="Q524" s="133">
        <v>0</v>
      </c>
      <c r="R524" s="133">
        <v>0</v>
      </c>
      <c r="S524" s="133">
        <v>2813</v>
      </c>
      <c r="T524" s="134">
        <v>49289</v>
      </c>
      <c r="U524" s="135"/>
      <c r="V524" s="136">
        <v>0</v>
      </c>
      <c r="W524" s="136">
        <v>0</v>
      </c>
      <c r="X524" s="133">
        <v>0.09</v>
      </c>
      <c r="Y524" s="133">
        <v>2.9845634638782366E-3</v>
      </c>
      <c r="Z524" s="134">
        <v>0</v>
      </c>
      <c r="AA524" s="137"/>
      <c r="AB524" s="136">
        <v>0</v>
      </c>
      <c r="AC524" s="136">
        <v>0</v>
      </c>
      <c r="AD524" s="133">
        <v>0</v>
      </c>
      <c r="AE524" s="133">
        <v>0</v>
      </c>
      <c r="AF524" s="134">
        <v>0</v>
      </c>
    </row>
    <row r="525" spans="1:32" x14ac:dyDescent="0.2">
      <c r="A525" s="138">
        <v>479</v>
      </c>
      <c r="B525" s="139">
        <v>479278161</v>
      </c>
      <c r="C525" s="140" t="s">
        <v>532</v>
      </c>
      <c r="D525" s="141">
        <v>278</v>
      </c>
      <c r="E525" s="140" t="s">
        <v>310</v>
      </c>
      <c r="F525" s="141">
        <v>161</v>
      </c>
      <c r="G525" s="142" t="s">
        <v>193</v>
      </c>
      <c r="H525" s="130"/>
      <c r="I525" s="131">
        <v>11955</v>
      </c>
      <c r="J525" s="131">
        <v>4702</v>
      </c>
      <c r="K525" s="131">
        <v>0</v>
      </c>
      <c r="L525" s="131">
        <v>937.65</v>
      </c>
      <c r="M525" s="131">
        <v>17594.650000000001</v>
      </c>
      <c r="N525" s="130"/>
      <c r="O525" s="132">
        <v>5</v>
      </c>
      <c r="P525" s="133">
        <v>83285</v>
      </c>
      <c r="Q525" s="133">
        <v>0</v>
      </c>
      <c r="R525" s="133">
        <v>0</v>
      </c>
      <c r="S525" s="133">
        <v>4689</v>
      </c>
      <c r="T525" s="134">
        <v>87974</v>
      </c>
      <c r="U525" s="135"/>
      <c r="V525" s="136">
        <v>0</v>
      </c>
      <c r="W525" s="136">
        <v>0</v>
      </c>
      <c r="X525" s="133">
        <v>0.09</v>
      </c>
      <c r="Y525" s="133">
        <v>9.0147759120492374E-3</v>
      </c>
      <c r="Z525" s="134">
        <v>0</v>
      </c>
      <c r="AA525" s="137"/>
      <c r="AB525" s="136">
        <v>0</v>
      </c>
      <c r="AC525" s="136">
        <v>0</v>
      </c>
      <c r="AD525" s="133">
        <v>0</v>
      </c>
      <c r="AE525" s="133">
        <v>0</v>
      </c>
      <c r="AF525" s="134">
        <v>0</v>
      </c>
    </row>
    <row r="526" spans="1:32" x14ac:dyDescent="0.2">
      <c r="A526" s="138">
        <v>479</v>
      </c>
      <c r="B526" s="139">
        <v>479278191</v>
      </c>
      <c r="C526" s="140" t="s">
        <v>532</v>
      </c>
      <c r="D526" s="141">
        <v>278</v>
      </c>
      <c r="E526" s="140" t="s">
        <v>310</v>
      </c>
      <c r="F526" s="141">
        <v>191</v>
      </c>
      <c r="G526" s="142" t="s">
        <v>223</v>
      </c>
      <c r="H526" s="130"/>
      <c r="I526" s="131">
        <v>12224</v>
      </c>
      <c r="J526" s="131">
        <v>3782</v>
      </c>
      <c r="K526" s="131">
        <v>0</v>
      </c>
      <c r="L526" s="131">
        <v>937.65</v>
      </c>
      <c r="M526" s="131">
        <v>16943.650000000001</v>
      </c>
      <c r="N526" s="130"/>
      <c r="O526" s="132">
        <v>6</v>
      </c>
      <c r="P526" s="133">
        <v>96036</v>
      </c>
      <c r="Q526" s="133">
        <v>0</v>
      </c>
      <c r="R526" s="133">
        <v>0</v>
      </c>
      <c r="S526" s="133">
        <v>5626</v>
      </c>
      <c r="T526" s="134">
        <v>101662</v>
      </c>
      <c r="U526" s="135"/>
      <c r="V526" s="136">
        <v>0</v>
      </c>
      <c r="W526" s="136">
        <v>0</v>
      </c>
      <c r="X526" s="133">
        <v>0.09</v>
      </c>
      <c r="Y526" s="133">
        <v>4.2339422613340318E-2</v>
      </c>
      <c r="Z526" s="134">
        <v>0</v>
      </c>
      <c r="AA526" s="137"/>
      <c r="AB526" s="136">
        <v>0</v>
      </c>
      <c r="AC526" s="136">
        <v>0</v>
      </c>
      <c r="AD526" s="133">
        <v>0</v>
      </c>
      <c r="AE526" s="133">
        <v>0</v>
      </c>
      <c r="AF526" s="134">
        <v>0</v>
      </c>
    </row>
    <row r="527" spans="1:32" x14ac:dyDescent="0.2">
      <c r="A527" s="138">
        <v>479</v>
      </c>
      <c r="B527" s="139">
        <v>479278210</v>
      </c>
      <c r="C527" s="140" t="s">
        <v>532</v>
      </c>
      <c r="D527" s="141">
        <v>278</v>
      </c>
      <c r="E527" s="140" t="s">
        <v>310</v>
      </c>
      <c r="F527" s="141">
        <v>210</v>
      </c>
      <c r="G527" s="142" t="s">
        <v>242</v>
      </c>
      <c r="H527" s="130"/>
      <c r="I527" s="131">
        <v>11522</v>
      </c>
      <c r="J527" s="131">
        <v>3667</v>
      </c>
      <c r="K527" s="131">
        <v>0</v>
      </c>
      <c r="L527" s="131">
        <v>937.65</v>
      </c>
      <c r="M527" s="131">
        <v>16126.65</v>
      </c>
      <c r="N527" s="130"/>
      <c r="O527" s="132">
        <v>31</v>
      </c>
      <c r="P527" s="133">
        <v>470859</v>
      </c>
      <c r="Q527" s="133">
        <v>0</v>
      </c>
      <c r="R527" s="133">
        <v>0</v>
      </c>
      <c r="S527" s="133">
        <v>29068</v>
      </c>
      <c r="T527" s="134">
        <v>499927</v>
      </c>
      <c r="U527" s="135"/>
      <c r="V527" s="136">
        <v>0</v>
      </c>
      <c r="W527" s="136">
        <v>0</v>
      </c>
      <c r="X527" s="133">
        <v>0.09</v>
      </c>
      <c r="Y527" s="133">
        <v>5.9177017377943397E-2</v>
      </c>
      <c r="Z527" s="134">
        <v>0</v>
      </c>
      <c r="AA527" s="137"/>
      <c r="AB527" s="136">
        <v>0</v>
      </c>
      <c r="AC527" s="136">
        <v>0</v>
      </c>
      <c r="AD527" s="133">
        <v>0</v>
      </c>
      <c r="AE527" s="133">
        <v>0</v>
      </c>
      <c r="AF527" s="134">
        <v>0</v>
      </c>
    </row>
    <row r="528" spans="1:32" x14ac:dyDescent="0.2">
      <c r="A528" s="138">
        <v>479</v>
      </c>
      <c r="B528" s="139">
        <v>479278227</v>
      </c>
      <c r="C528" s="140" t="s">
        <v>532</v>
      </c>
      <c r="D528" s="141">
        <v>278</v>
      </c>
      <c r="E528" s="140" t="s">
        <v>310</v>
      </c>
      <c r="F528" s="141">
        <v>227</v>
      </c>
      <c r="G528" s="142" t="s">
        <v>259</v>
      </c>
      <c r="H528" s="130"/>
      <c r="I528" s="131">
        <v>12236</v>
      </c>
      <c r="J528" s="131">
        <v>3576</v>
      </c>
      <c r="K528" s="131">
        <v>0</v>
      </c>
      <c r="L528" s="131">
        <v>937.65</v>
      </c>
      <c r="M528" s="131">
        <v>16749.650000000001</v>
      </c>
      <c r="N528" s="130"/>
      <c r="O528" s="132">
        <v>6</v>
      </c>
      <c r="P528" s="133">
        <v>94872</v>
      </c>
      <c r="Q528" s="133">
        <v>0</v>
      </c>
      <c r="R528" s="133">
        <v>0</v>
      </c>
      <c r="S528" s="133">
        <v>5626</v>
      </c>
      <c r="T528" s="134">
        <v>100498</v>
      </c>
      <c r="U528" s="135"/>
      <c r="V528" s="136">
        <v>0</v>
      </c>
      <c r="W528" s="136">
        <v>0</v>
      </c>
      <c r="X528" s="133">
        <v>0.18</v>
      </c>
      <c r="Y528" s="133">
        <v>1.3914585005811947E-2</v>
      </c>
      <c r="Z528" s="134">
        <v>0</v>
      </c>
      <c r="AA528" s="137"/>
      <c r="AB528" s="136">
        <v>0</v>
      </c>
      <c r="AC528" s="136">
        <v>0</v>
      </c>
      <c r="AD528" s="133">
        <v>0</v>
      </c>
      <c r="AE528" s="133">
        <v>0</v>
      </c>
      <c r="AF528" s="134">
        <v>0</v>
      </c>
    </row>
    <row r="529" spans="1:32" x14ac:dyDescent="0.2">
      <c r="A529" s="138">
        <v>479</v>
      </c>
      <c r="B529" s="139">
        <v>479278278</v>
      </c>
      <c r="C529" s="140" t="s">
        <v>532</v>
      </c>
      <c r="D529" s="141">
        <v>278</v>
      </c>
      <c r="E529" s="140" t="s">
        <v>310</v>
      </c>
      <c r="F529" s="141">
        <v>278</v>
      </c>
      <c r="G529" s="142" t="s">
        <v>310</v>
      </c>
      <c r="H529" s="130"/>
      <c r="I529" s="131">
        <v>11197</v>
      </c>
      <c r="J529" s="131">
        <v>2123</v>
      </c>
      <c r="K529" s="131">
        <v>0</v>
      </c>
      <c r="L529" s="131">
        <v>937.65</v>
      </c>
      <c r="M529" s="131">
        <v>14257.65</v>
      </c>
      <c r="N529" s="130"/>
      <c r="O529" s="132">
        <v>55</v>
      </c>
      <c r="P529" s="133">
        <v>732600</v>
      </c>
      <c r="Q529" s="133">
        <v>0</v>
      </c>
      <c r="R529" s="133">
        <v>0</v>
      </c>
      <c r="S529" s="133">
        <v>51571</v>
      </c>
      <c r="T529" s="134">
        <v>784171</v>
      </c>
      <c r="U529" s="135"/>
      <c r="V529" s="136">
        <v>0</v>
      </c>
      <c r="W529" s="136">
        <v>0</v>
      </c>
      <c r="X529" s="133">
        <v>0.09</v>
      </c>
      <c r="Y529" s="133">
        <v>5.86024113068929E-2</v>
      </c>
      <c r="Z529" s="134">
        <v>0</v>
      </c>
      <c r="AA529" s="137"/>
      <c r="AB529" s="136">
        <v>0</v>
      </c>
      <c r="AC529" s="136">
        <v>0</v>
      </c>
      <c r="AD529" s="133">
        <v>0</v>
      </c>
      <c r="AE529" s="133">
        <v>0</v>
      </c>
      <c r="AF529" s="134">
        <v>0</v>
      </c>
    </row>
    <row r="530" spans="1:32" x14ac:dyDescent="0.2">
      <c r="A530" s="138">
        <v>479</v>
      </c>
      <c r="B530" s="139">
        <v>479278281</v>
      </c>
      <c r="C530" s="140" t="s">
        <v>532</v>
      </c>
      <c r="D530" s="141">
        <v>278</v>
      </c>
      <c r="E530" s="140" t="s">
        <v>310</v>
      </c>
      <c r="F530" s="141">
        <v>281</v>
      </c>
      <c r="G530" s="142" t="s">
        <v>313</v>
      </c>
      <c r="H530" s="130"/>
      <c r="I530" s="131">
        <v>13191</v>
      </c>
      <c r="J530" s="131">
        <v>0</v>
      </c>
      <c r="K530" s="131">
        <v>0</v>
      </c>
      <c r="L530" s="131">
        <v>937.65</v>
      </c>
      <c r="M530" s="131">
        <v>14128.65</v>
      </c>
      <c r="N530" s="130"/>
      <c r="O530" s="132">
        <v>53</v>
      </c>
      <c r="P530" s="133">
        <v>699123</v>
      </c>
      <c r="Q530" s="133">
        <v>0</v>
      </c>
      <c r="R530" s="133">
        <v>0</v>
      </c>
      <c r="S530" s="133">
        <v>49696</v>
      </c>
      <c r="T530" s="134">
        <v>748819</v>
      </c>
      <c r="U530" s="135"/>
      <c r="V530" s="136">
        <v>0</v>
      </c>
      <c r="W530" s="136">
        <v>0</v>
      </c>
      <c r="X530" s="133">
        <v>0.18</v>
      </c>
      <c r="Y530" s="133">
        <v>0.14030570301676271</v>
      </c>
      <c r="Z530" s="134">
        <v>0</v>
      </c>
      <c r="AA530" s="137"/>
      <c r="AB530" s="136">
        <v>0</v>
      </c>
      <c r="AC530" s="136">
        <v>0</v>
      </c>
      <c r="AD530" s="133">
        <v>0</v>
      </c>
      <c r="AE530" s="133">
        <v>0</v>
      </c>
      <c r="AF530" s="134">
        <v>0</v>
      </c>
    </row>
    <row r="531" spans="1:32" x14ac:dyDescent="0.2">
      <c r="A531" s="138">
        <v>479</v>
      </c>
      <c r="B531" s="139">
        <v>479278309</v>
      </c>
      <c r="C531" s="140" t="s">
        <v>532</v>
      </c>
      <c r="D531" s="141">
        <v>278</v>
      </c>
      <c r="E531" s="140" t="s">
        <v>310</v>
      </c>
      <c r="F531" s="141">
        <v>309</v>
      </c>
      <c r="G531" s="142" t="s">
        <v>341</v>
      </c>
      <c r="H531" s="130"/>
      <c r="I531" s="131">
        <v>12683</v>
      </c>
      <c r="J531" s="131">
        <v>1162</v>
      </c>
      <c r="K531" s="131">
        <v>0</v>
      </c>
      <c r="L531" s="131">
        <v>937.65</v>
      </c>
      <c r="M531" s="131">
        <v>14782.65</v>
      </c>
      <c r="N531" s="130"/>
      <c r="O531" s="132">
        <v>5</v>
      </c>
      <c r="P531" s="133">
        <v>69225</v>
      </c>
      <c r="Q531" s="133">
        <v>0</v>
      </c>
      <c r="R531" s="133">
        <v>0</v>
      </c>
      <c r="S531" s="133">
        <v>4688</v>
      </c>
      <c r="T531" s="134">
        <v>73913</v>
      </c>
      <c r="U531" s="135"/>
      <c r="V531" s="136">
        <v>0</v>
      </c>
      <c r="W531" s="136">
        <v>0</v>
      </c>
      <c r="X531" s="133">
        <v>0.18</v>
      </c>
      <c r="Y531" s="133">
        <v>3.9533390818572078E-3</v>
      </c>
      <c r="Z531" s="134">
        <v>0</v>
      </c>
      <c r="AA531" s="137"/>
      <c r="AB531" s="136">
        <v>0</v>
      </c>
      <c r="AC531" s="136">
        <v>0</v>
      </c>
      <c r="AD531" s="133">
        <v>0</v>
      </c>
      <c r="AE531" s="133">
        <v>0</v>
      </c>
      <c r="AF531" s="134">
        <v>0</v>
      </c>
    </row>
    <row r="532" spans="1:32" x14ac:dyDescent="0.2">
      <c r="A532" s="138">
        <v>479</v>
      </c>
      <c r="B532" s="139">
        <v>479278325</v>
      </c>
      <c r="C532" s="140" t="s">
        <v>532</v>
      </c>
      <c r="D532" s="141">
        <v>278</v>
      </c>
      <c r="E532" s="140" t="s">
        <v>310</v>
      </c>
      <c r="F532" s="141">
        <v>325</v>
      </c>
      <c r="G532" s="142" t="s">
        <v>357</v>
      </c>
      <c r="H532" s="130"/>
      <c r="I532" s="131">
        <v>10673</v>
      </c>
      <c r="J532" s="131">
        <v>1364</v>
      </c>
      <c r="K532" s="131">
        <v>0</v>
      </c>
      <c r="L532" s="131">
        <v>937.65</v>
      </c>
      <c r="M532" s="131">
        <v>12974.65</v>
      </c>
      <c r="N532" s="130"/>
      <c r="O532" s="132">
        <v>9</v>
      </c>
      <c r="P532" s="133">
        <v>108333</v>
      </c>
      <c r="Q532" s="133">
        <v>0</v>
      </c>
      <c r="R532" s="133">
        <v>0</v>
      </c>
      <c r="S532" s="133">
        <v>8439</v>
      </c>
      <c r="T532" s="134">
        <v>116772</v>
      </c>
      <c r="U532" s="135"/>
      <c r="V532" s="136">
        <v>0</v>
      </c>
      <c r="W532" s="136">
        <v>0</v>
      </c>
      <c r="X532" s="133">
        <v>0.09</v>
      </c>
      <c r="Y532" s="133">
        <v>1.1668322156735194E-2</v>
      </c>
      <c r="Z532" s="134">
        <v>0</v>
      </c>
      <c r="AA532" s="137"/>
      <c r="AB532" s="136">
        <v>0</v>
      </c>
      <c r="AC532" s="136">
        <v>0</v>
      </c>
      <c r="AD532" s="133">
        <v>0</v>
      </c>
      <c r="AE532" s="133">
        <v>0</v>
      </c>
      <c r="AF532" s="134">
        <v>0</v>
      </c>
    </row>
    <row r="533" spans="1:32" x14ac:dyDescent="0.2">
      <c r="A533" s="138">
        <v>479</v>
      </c>
      <c r="B533" s="139">
        <v>479278332</v>
      </c>
      <c r="C533" s="140" t="s">
        <v>532</v>
      </c>
      <c r="D533" s="141">
        <v>278</v>
      </c>
      <c r="E533" s="140" t="s">
        <v>310</v>
      </c>
      <c r="F533" s="141">
        <v>332</v>
      </c>
      <c r="G533" s="142" t="s">
        <v>364</v>
      </c>
      <c r="H533" s="130"/>
      <c r="I533" s="131">
        <v>11686</v>
      </c>
      <c r="J533" s="131">
        <v>722</v>
      </c>
      <c r="K533" s="131">
        <v>0</v>
      </c>
      <c r="L533" s="131">
        <v>937.65</v>
      </c>
      <c r="M533" s="131">
        <v>13345.65</v>
      </c>
      <c r="N533" s="130"/>
      <c r="O533" s="132">
        <v>9</v>
      </c>
      <c r="P533" s="133">
        <v>111672</v>
      </c>
      <c r="Q533" s="133">
        <v>0</v>
      </c>
      <c r="R533" s="133">
        <v>0</v>
      </c>
      <c r="S533" s="133">
        <v>8438</v>
      </c>
      <c r="T533" s="134">
        <v>120110</v>
      </c>
      <c r="U533" s="135"/>
      <c r="V533" s="136">
        <v>0</v>
      </c>
      <c r="W533" s="136">
        <v>0</v>
      </c>
      <c r="X533" s="133">
        <v>0.09</v>
      </c>
      <c r="Y533" s="133">
        <v>1.8435698227646929E-2</v>
      </c>
      <c r="Z533" s="134">
        <v>0</v>
      </c>
      <c r="AA533" s="137"/>
      <c r="AB533" s="136">
        <v>0</v>
      </c>
      <c r="AC533" s="136">
        <v>0</v>
      </c>
      <c r="AD533" s="133">
        <v>0</v>
      </c>
      <c r="AE533" s="133">
        <v>0</v>
      </c>
      <c r="AF533" s="134">
        <v>0</v>
      </c>
    </row>
    <row r="534" spans="1:32" x14ac:dyDescent="0.2">
      <c r="A534" s="138">
        <v>479</v>
      </c>
      <c r="B534" s="139">
        <v>479278605</v>
      </c>
      <c r="C534" s="140" t="s">
        <v>532</v>
      </c>
      <c r="D534" s="141">
        <v>278</v>
      </c>
      <c r="E534" s="140" t="s">
        <v>310</v>
      </c>
      <c r="F534" s="141">
        <v>605</v>
      </c>
      <c r="G534" s="142" t="s">
        <v>388</v>
      </c>
      <c r="H534" s="130"/>
      <c r="I534" s="131">
        <v>10838</v>
      </c>
      <c r="J534" s="131">
        <v>7756</v>
      </c>
      <c r="K534" s="131">
        <v>0</v>
      </c>
      <c r="L534" s="131">
        <v>937.65</v>
      </c>
      <c r="M534" s="131">
        <v>19531.650000000001</v>
      </c>
      <c r="N534" s="130"/>
      <c r="O534" s="132">
        <v>40</v>
      </c>
      <c r="P534" s="133">
        <v>743760</v>
      </c>
      <c r="Q534" s="133">
        <v>0</v>
      </c>
      <c r="R534" s="133">
        <v>0</v>
      </c>
      <c r="S534" s="133">
        <v>37507</v>
      </c>
      <c r="T534" s="134">
        <v>781267</v>
      </c>
      <c r="U534" s="135"/>
      <c r="V534" s="136">
        <v>0</v>
      </c>
      <c r="W534" s="136">
        <v>0</v>
      </c>
      <c r="X534" s="133">
        <v>0.09</v>
      </c>
      <c r="Y534" s="133">
        <v>6.7791553170369515E-2</v>
      </c>
      <c r="Z534" s="134">
        <v>0</v>
      </c>
      <c r="AA534" s="137"/>
      <c r="AB534" s="136">
        <v>0</v>
      </c>
      <c r="AC534" s="136">
        <v>0</v>
      </c>
      <c r="AD534" s="133">
        <v>0</v>
      </c>
      <c r="AE534" s="133">
        <v>0</v>
      </c>
      <c r="AF534" s="134">
        <v>0</v>
      </c>
    </row>
    <row r="535" spans="1:32" x14ac:dyDescent="0.2">
      <c r="A535" s="138">
        <v>479</v>
      </c>
      <c r="B535" s="139">
        <v>479278635</v>
      </c>
      <c r="C535" s="140" t="s">
        <v>532</v>
      </c>
      <c r="D535" s="141">
        <v>278</v>
      </c>
      <c r="E535" s="140" t="s">
        <v>310</v>
      </c>
      <c r="F535" s="141">
        <v>635</v>
      </c>
      <c r="G535" s="142" t="s">
        <v>397</v>
      </c>
      <c r="H535" s="130"/>
      <c r="I535" s="131">
        <v>12953</v>
      </c>
      <c r="J535" s="131">
        <v>5416</v>
      </c>
      <c r="K535" s="131">
        <v>0</v>
      </c>
      <c r="L535" s="131">
        <v>937.65</v>
      </c>
      <c r="M535" s="131">
        <v>19306.650000000001</v>
      </c>
      <c r="N535" s="130"/>
      <c r="O535" s="132">
        <v>2</v>
      </c>
      <c r="P535" s="133">
        <v>36738</v>
      </c>
      <c r="Q535" s="133">
        <v>0</v>
      </c>
      <c r="R535" s="133">
        <v>0</v>
      </c>
      <c r="S535" s="133">
        <v>1876</v>
      </c>
      <c r="T535" s="134">
        <v>38614</v>
      </c>
      <c r="U535" s="135"/>
      <c r="V535" s="136">
        <v>0</v>
      </c>
      <c r="W535" s="136">
        <v>0</v>
      </c>
      <c r="X535" s="133">
        <v>0.09</v>
      </c>
      <c r="Y535" s="133">
        <v>1.4586022007497645E-2</v>
      </c>
      <c r="Z535" s="134">
        <v>0</v>
      </c>
      <c r="AA535" s="137"/>
      <c r="AB535" s="136">
        <v>0</v>
      </c>
      <c r="AC535" s="136">
        <v>0</v>
      </c>
      <c r="AD535" s="133">
        <v>0</v>
      </c>
      <c r="AE535" s="133">
        <v>0</v>
      </c>
      <c r="AF535" s="134">
        <v>0</v>
      </c>
    </row>
    <row r="536" spans="1:32" x14ac:dyDescent="0.2">
      <c r="A536" s="138">
        <v>479</v>
      </c>
      <c r="B536" s="139">
        <v>479278670</v>
      </c>
      <c r="C536" s="140" t="s">
        <v>532</v>
      </c>
      <c r="D536" s="141">
        <v>278</v>
      </c>
      <c r="E536" s="140" t="s">
        <v>310</v>
      </c>
      <c r="F536" s="141">
        <v>670</v>
      </c>
      <c r="G536" s="142" t="s">
        <v>406</v>
      </c>
      <c r="H536" s="130"/>
      <c r="I536" s="131">
        <v>10958</v>
      </c>
      <c r="J536" s="131">
        <v>8634</v>
      </c>
      <c r="K536" s="131">
        <v>0</v>
      </c>
      <c r="L536" s="131">
        <v>937.65</v>
      </c>
      <c r="M536" s="131">
        <v>20529.650000000001</v>
      </c>
      <c r="N536" s="130"/>
      <c r="O536" s="132">
        <v>15</v>
      </c>
      <c r="P536" s="133">
        <v>293880</v>
      </c>
      <c r="Q536" s="133">
        <v>0</v>
      </c>
      <c r="R536" s="133">
        <v>0</v>
      </c>
      <c r="S536" s="133">
        <v>14065</v>
      </c>
      <c r="T536" s="134">
        <v>307945</v>
      </c>
      <c r="U536" s="135"/>
      <c r="V536" s="136">
        <v>0</v>
      </c>
      <c r="W536" s="136">
        <v>0</v>
      </c>
      <c r="X536" s="133">
        <v>0.09</v>
      </c>
      <c r="Y536" s="133">
        <v>7.7904218250702886E-2</v>
      </c>
      <c r="Z536" s="134">
        <v>0</v>
      </c>
      <c r="AA536" s="137"/>
      <c r="AB536" s="136">
        <v>0</v>
      </c>
      <c r="AC536" s="136">
        <v>0</v>
      </c>
      <c r="AD536" s="133">
        <v>0</v>
      </c>
      <c r="AE536" s="133">
        <v>0</v>
      </c>
      <c r="AF536" s="134">
        <v>0</v>
      </c>
    </row>
    <row r="537" spans="1:32" x14ac:dyDescent="0.2">
      <c r="A537" s="138">
        <v>479</v>
      </c>
      <c r="B537" s="139">
        <v>479278672</v>
      </c>
      <c r="C537" s="140" t="s">
        <v>532</v>
      </c>
      <c r="D537" s="141">
        <v>278</v>
      </c>
      <c r="E537" s="140" t="s">
        <v>310</v>
      </c>
      <c r="F537" s="141">
        <v>672</v>
      </c>
      <c r="G537" s="142" t="s">
        <v>407</v>
      </c>
      <c r="H537" s="130"/>
      <c r="I537" s="131">
        <v>14340</v>
      </c>
      <c r="J537" s="131">
        <v>4979</v>
      </c>
      <c r="K537" s="131">
        <v>0</v>
      </c>
      <c r="L537" s="131">
        <v>937.65</v>
      </c>
      <c r="M537" s="131">
        <v>20256.650000000001</v>
      </c>
      <c r="N537" s="130"/>
      <c r="O537" s="132">
        <v>3</v>
      </c>
      <c r="P537" s="133">
        <v>57957</v>
      </c>
      <c r="Q537" s="133">
        <v>0</v>
      </c>
      <c r="R537" s="133">
        <v>0</v>
      </c>
      <c r="S537" s="133">
        <v>2814</v>
      </c>
      <c r="T537" s="134">
        <v>60771</v>
      </c>
      <c r="U537" s="135"/>
      <c r="V537" s="136">
        <v>0</v>
      </c>
      <c r="W537" s="136">
        <v>0</v>
      </c>
      <c r="X537" s="133">
        <v>0.09</v>
      </c>
      <c r="Y537" s="133">
        <v>7.0047744654350812E-3</v>
      </c>
      <c r="Z537" s="134">
        <v>0</v>
      </c>
      <c r="AA537" s="137"/>
      <c r="AB537" s="136">
        <v>0</v>
      </c>
      <c r="AC537" s="136">
        <v>0</v>
      </c>
      <c r="AD537" s="133">
        <v>0</v>
      </c>
      <c r="AE537" s="133">
        <v>0</v>
      </c>
      <c r="AF537" s="134">
        <v>0</v>
      </c>
    </row>
    <row r="538" spans="1:32" x14ac:dyDescent="0.2">
      <c r="A538" s="138">
        <v>479</v>
      </c>
      <c r="B538" s="139">
        <v>479278674</v>
      </c>
      <c r="C538" s="140" t="s">
        <v>532</v>
      </c>
      <c r="D538" s="141">
        <v>278</v>
      </c>
      <c r="E538" s="140" t="s">
        <v>310</v>
      </c>
      <c r="F538" s="141">
        <v>674</v>
      </c>
      <c r="G538" s="142" t="s">
        <v>409</v>
      </c>
      <c r="H538" s="130"/>
      <c r="I538" s="131">
        <v>11484</v>
      </c>
      <c r="J538" s="131">
        <v>4064</v>
      </c>
      <c r="K538" s="131">
        <v>0</v>
      </c>
      <c r="L538" s="131">
        <v>937.65</v>
      </c>
      <c r="M538" s="131">
        <v>16485.650000000001</v>
      </c>
      <c r="N538" s="130"/>
      <c r="O538" s="132">
        <v>4</v>
      </c>
      <c r="P538" s="133">
        <v>62192</v>
      </c>
      <c r="Q538" s="133">
        <v>0</v>
      </c>
      <c r="R538" s="133">
        <v>0</v>
      </c>
      <c r="S538" s="133">
        <v>3752</v>
      </c>
      <c r="T538" s="134">
        <v>65944</v>
      </c>
      <c r="U538" s="135"/>
      <c r="V538" s="136">
        <v>0</v>
      </c>
      <c r="W538" s="136">
        <v>0</v>
      </c>
      <c r="X538" s="133">
        <v>0.09</v>
      </c>
      <c r="Y538" s="133">
        <v>5.3754651376247027E-2</v>
      </c>
      <c r="Z538" s="134">
        <v>0</v>
      </c>
      <c r="AA538" s="137"/>
      <c r="AB538" s="136">
        <v>0</v>
      </c>
      <c r="AC538" s="136">
        <v>0</v>
      </c>
      <c r="AD538" s="133">
        <v>0</v>
      </c>
      <c r="AE538" s="133">
        <v>0</v>
      </c>
      <c r="AF538" s="134">
        <v>0</v>
      </c>
    </row>
    <row r="539" spans="1:32" x14ac:dyDescent="0.2">
      <c r="A539" s="138">
        <v>479</v>
      </c>
      <c r="B539" s="139">
        <v>479278680</v>
      </c>
      <c r="C539" s="140" t="s">
        <v>532</v>
      </c>
      <c r="D539" s="141">
        <v>278</v>
      </c>
      <c r="E539" s="140" t="s">
        <v>310</v>
      </c>
      <c r="F539" s="141">
        <v>680</v>
      </c>
      <c r="G539" s="142" t="s">
        <v>411</v>
      </c>
      <c r="H539" s="130"/>
      <c r="I539" s="131">
        <v>11304</v>
      </c>
      <c r="J539" s="131">
        <v>3784</v>
      </c>
      <c r="K539" s="131">
        <v>0</v>
      </c>
      <c r="L539" s="131">
        <v>937.65</v>
      </c>
      <c r="M539" s="131">
        <v>16025.65</v>
      </c>
      <c r="N539" s="130"/>
      <c r="O539" s="132">
        <v>3</v>
      </c>
      <c r="P539" s="133">
        <v>45264</v>
      </c>
      <c r="Q539" s="133">
        <v>0</v>
      </c>
      <c r="R539" s="133">
        <v>0</v>
      </c>
      <c r="S539" s="133">
        <v>2814</v>
      </c>
      <c r="T539" s="134">
        <v>48078</v>
      </c>
      <c r="U539" s="135"/>
      <c r="V539" s="136">
        <v>0</v>
      </c>
      <c r="W539" s="136">
        <v>0</v>
      </c>
      <c r="X539" s="133">
        <v>0.09</v>
      </c>
      <c r="Y539" s="133">
        <v>2.9698855502745462E-3</v>
      </c>
      <c r="Z539" s="134">
        <v>0</v>
      </c>
      <c r="AA539" s="137"/>
      <c r="AB539" s="136">
        <v>0</v>
      </c>
      <c r="AC539" s="136">
        <v>0</v>
      </c>
      <c r="AD539" s="133">
        <v>0</v>
      </c>
      <c r="AE539" s="133">
        <v>0</v>
      </c>
      <c r="AF539" s="134">
        <v>0</v>
      </c>
    </row>
    <row r="540" spans="1:32" x14ac:dyDescent="0.2">
      <c r="A540" s="138">
        <v>479</v>
      </c>
      <c r="B540" s="139">
        <v>479278683</v>
      </c>
      <c r="C540" s="140" t="s">
        <v>532</v>
      </c>
      <c r="D540" s="141">
        <v>278</v>
      </c>
      <c r="E540" s="140" t="s">
        <v>310</v>
      </c>
      <c r="F540" s="141">
        <v>683</v>
      </c>
      <c r="G540" s="142" t="s">
        <v>412</v>
      </c>
      <c r="H540" s="130"/>
      <c r="I540" s="131">
        <v>11483</v>
      </c>
      <c r="J540" s="131">
        <v>8196</v>
      </c>
      <c r="K540" s="131">
        <v>0</v>
      </c>
      <c r="L540" s="131">
        <v>937.65</v>
      </c>
      <c r="M540" s="131">
        <v>20616.650000000001</v>
      </c>
      <c r="N540" s="130"/>
      <c r="O540" s="132">
        <v>10</v>
      </c>
      <c r="P540" s="133">
        <v>196790</v>
      </c>
      <c r="Q540" s="133">
        <v>0</v>
      </c>
      <c r="R540" s="133">
        <v>0</v>
      </c>
      <c r="S540" s="133">
        <v>9377</v>
      </c>
      <c r="T540" s="134">
        <v>206167</v>
      </c>
      <c r="U540" s="135"/>
      <c r="V540" s="136">
        <v>0</v>
      </c>
      <c r="W540" s="136">
        <v>0</v>
      </c>
      <c r="X540" s="133">
        <v>0.09</v>
      </c>
      <c r="Y540" s="133">
        <v>3.2501040054185061E-2</v>
      </c>
      <c r="Z540" s="134">
        <v>0</v>
      </c>
      <c r="AA540" s="137"/>
      <c r="AB540" s="136">
        <v>0</v>
      </c>
      <c r="AC540" s="136">
        <v>0</v>
      </c>
      <c r="AD540" s="133">
        <v>0</v>
      </c>
      <c r="AE540" s="133">
        <v>0</v>
      </c>
      <c r="AF540" s="134">
        <v>0</v>
      </c>
    </row>
    <row r="541" spans="1:32" x14ac:dyDescent="0.2">
      <c r="A541" s="138">
        <v>479</v>
      </c>
      <c r="B541" s="139">
        <v>479278717</v>
      </c>
      <c r="C541" s="140" t="s">
        <v>532</v>
      </c>
      <c r="D541" s="141">
        <v>278</v>
      </c>
      <c r="E541" s="140" t="s">
        <v>310</v>
      </c>
      <c r="F541" s="141">
        <v>717</v>
      </c>
      <c r="G541" s="142" t="s">
        <v>422</v>
      </c>
      <c r="H541" s="130"/>
      <c r="I541" s="131">
        <v>10766</v>
      </c>
      <c r="J541" s="131">
        <v>5808</v>
      </c>
      <c r="K541" s="131">
        <v>0</v>
      </c>
      <c r="L541" s="131">
        <v>937.65</v>
      </c>
      <c r="M541" s="131">
        <v>17511.650000000001</v>
      </c>
      <c r="N541" s="130"/>
      <c r="O541" s="132">
        <v>1</v>
      </c>
      <c r="P541" s="133">
        <v>16574</v>
      </c>
      <c r="Q541" s="133">
        <v>0</v>
      </c>
      <c r="R541" s="133">
        <v>0</v>
      </c>
      <c r="S541" s="133">
        <v>938</v>
      </c>
      <c r="T541" s="134">
        <v>17512</v>
      </c>
      <c r="U541" s="135"/>
      <c r="V541" s="136">
        <v>0</v>
      </c>
      <c r="W541" s="136">
        <v>0</v>
      </c>
      <c r="X541" s="133">
        <v>0.09</v>
      </c>
      <c r="Y541" s="133">
        <v>4.800615668413797E-2</v>
      </c>
      <c r="Z541" s="134">
        <v>0</v>
      </c>
      <c r="AA541" s="137"/>
      <c r="AB541" s="136">
        <v>0</v>
      </c>
      <c r="AC541" s="136">
        <v>0</v>
      </c>
      <c r="AD541" s="133">
        <v>0</v>
      </c>
      <c r="AE541" s="133">
        <v>0</v>
      </c>
      <c r="AF541" s="134">
        <v>0</v>
      </c>
    </row>
    <row r="542" spans="1:32" x14ac:dyDescent="0.2">
      <c r="A542" s="138">
        <v>479</v>
      </c>
      <c r="B542" s="139">
        <v>479278755</v>
      </c>
      <c r="C542" s="140" t="s">
        <v>532</v>
      </c>
      <c r="D542" s="141">
        <v>278</v>
      </c>
      <c r="E542" s="140" t="s">
        <v>310</v>
      </c>
      <c r="F542" s="141">
        <v>755</v>
      </c>
      <c r="G542" s="142" t="s">
        <v>432</v>
      </c>
      <c r="H542" s="130"/>
      <c r="I542" s="131">
        <v>12013</v>
      </c>
      <c r="J542" s="131">
        <v>5986</v>
      </c>
      <c r="K542" s="131">
        <v>0</v>
      </c>
      <c r="L542" s="131">
        <v>937.65</v>
      </c>
      <c r="M542" s="131">
        <v>18936.650000000001</v>
      </c>
      <c r="N542" s="130"/>
      <c r="O542" s="132">
        <v>4</v>
      </c>
      <c r="P542" s="133">
        <v>71996</v>
      </c>
      <c r="Q542" s="133">
        <v>0</v>
      </c>
      <c r="R542" s="133">
        <v>0</v>
      </c>
      <c r="S542" s="133">
        <v>3751</v>
      </c>
      <c r="T542" s="134">
        <v>75747</v>
      </c>
      <c r="U542" s="135"/>
      <c r="V542" s="136">
        <v>0</v>
      </c>
      <c r="W542" s="136">
        <v>0</v>
      </c>
      <c r="X542" s="133">
        <v>0.09</v>
      </c>
      <c r="Y542" s="133">
        <v>1.8393708085944552E-2</v>
      </c>
      <c r="Z542" s="134">
        <v>0</v>
      </c>
      <c r="AA542" s="137"/>
      <c r="AB542" s="136">
        <v>0</v>
      </c>
      <c r="AC542" s="136">
        <v>0</v>
      </c>
      <c r="AD542" s="133">
        <v>0</v>
      </c>
      <c r="AE542" s="133">
        <v>0</v>
      </c>
      <c r="AF542" s="134">
        <v>0</v>
      </c>
    </row>
    <row r="543" spans="1:32" x14ac:dyDescent="0.2">
      <c r="A543" s="138">
        <v>479</v>
      </c>
      <c r="B543" s="139">
        <v>479278766</v>
      </c>
      <c r="C543" s="140" t="s">
        <v>532</v>
      </c>
      <c r="D543" s="141">
        <v>278</v>
      </c>
      <c r="E543" s="140" t="s">
        <v>310</v>
      </c>
      <c r="F543" s="141">
        <v>766</v>
      </c>
      <c r="G543" s="142" t="s">
        <v>436</v>
      </c>
      <c r="H543" s="130"/>
      <c r="I543" s="131">
        <v>13615</v>
      </c>
      <c r="J543" s="131">
        <v>4544</v>
      </c>
      <c r="K543" s="131">
        <v>0</v>
      </c>
      <c r="L543" s="131">
        <v>937.65</v>
      </c>
      <c r="M543" s="131">
        <v>19096.650000000001</v>
      </c>
      <c r="N543" s="130"/>
      <c r="O543" s="132">
        <v>3</v>
      </c>
      <c r="P543" s="133">
        <v>54477</v>
      </c>
      <c r="Q543" s="133">
        <v>0</v>
      </c>
      <c r="R543" s="133">
        <v>0</v>
      </c>
      <c r="S543" s="133">
        <v>2814</v>
      </c>
      <c r="T543" s="134">
        <v>57291</v>
      </c>
      <c r="U543" s="135"/>
      <c r="V543" s="136">
        <v>0</v>
      </c>
      <c r="W543" s="136">
        <v>0</v>
      </c>
      <c r="X543" s="133">
        <v>0.09</v>
      </c>
      <c r="Y543" s="133">
        <v>5.1579202852959612E-3</v>
      </c>
      <c r="Z543" s="134">
        <v>0</v>
      </c>
      <c r="AA543" s="137"/>
      <c r="AB543" s="136">
        <v>0</v>
      </c>
      <c r="AC543" s="136">
        <v>0</v>
      </c>
      <c r="AD543" s="133">
        <v>0</v>
      </c>
      <c r="AE543" s="133">
        <v>0</v>
      </c>
      <c r="AF543" s="134">
        <v>0</v>
      </c>
    </row>
    <row r="544" spans="1:32" x14ac:dyDescent="0.2">
      <c r="A544" s="138">
        <v>481</v>
      </c>
      <c r="B544" s="139">
        <v>481035016</v>
      </c>
      <c r="C544" s="140" t="s">
        <v>533</v>
      </c>
      <c r="D544" s="141">
        <v>35</v>
      </c>
      <c r="E544" s="140" t="s">
        <v>67</v>
      </c>
      <c r="F544" s="141">
        <v>16</v>
      </c>
      <c r="G544" s="142" t="s">
        <v>48</v>
      </c>
      <c r="H544" s="130"/>
      <c r="I544" s="131">
        <v>14608</v>
      </c>
      <c r="J544" s="131">
        <v>352</v>
      </c>
      <c r="K544" s="131">
        <v>0</v>
      </c>
      <c r="L544" s="131">
        <v>937.65</v>
      </c>
      <c r="M544" s="131">
        <v>15897.65</v>
      </c>
      <c r="N544" s="130"/>
      <c r="O544" s="132">
        <v>1</v>
      </c>
      <c r="P544" s="133">
        <v>14960</v>
      </c>
      <c r="Q544" s="133">
        <v>0</v>
      </c>
      <c r="R544" s="133">
        <v>0</v>
      </c>
      <c r="S544" s="133">
        <v>938</v>
      </c>
      <c r="T544" s="134">
        <v>15898</v>
      </c>
      <c r="U544" s="135"/>
      <c r="V544" s="136">
        <v>0</v>
      </c>
      <c r="W544" s="136">
        <v>0</v>
      </c>
      <c r="X544" s="133">
        <v>0.09</v>
      </c>
      <c r="Y544" s="133">
        <v>4.9758828325865492E-2</v>
      </c>
      <c r="Z544" s="134">
        <v>0</v>
      </c>
      <c r="AA544" s="137"/>
      <c r="AB544" s="136">
        <v>0</v>
      </c>
      <c r="AC544" s="136">
        <v>0</v>
      </c>
      <c r="AD544" s="133">
        <v>0</v>
      </c>
      <c r="AE544" s="133">
        <v>0</v>
      </c>
      <c r="AF544" s="134">
        <v>0</v>
      </c>
    </row>
    <row r="545" spans="1:32" x14ac:dyDescent="0.2">
      <c r="A545" s="138">
        <v>481</v>
      </c>
      <c r="B545" s="139">
        <v>481035018</v>
      </c>
      <c r="C545" s="140" t="s">
        <v>533</v>
      </c>
      <c r="D545" s="141">
        <v>35</v>
      </c>
      <c r="E545" s="140" t="s">
        <v>67</v>
      </c>
      <c r="F545" s="141">
        <v>18</v>
      </c>
      <c r="G545" s="142" t="s">
        <v>50</v>
      </c>
      <c r="H545" s="130"/>
      <c r="I545" s="131">
        <v>9952</v>
      </c>
      <c r="J545" s="131">
        <v>6174</v>
      </c>
      <c r="K545" s="131">
        <v>0</v>
      </c>
      <c r="L545" s="131">
        <v>937.65</v>
      </c>
      <c r="M545" s="131">
        <v>17063.650000000001</v>
      </c>
      <c r="N545" s="130"/>
      <c r="O545" s="132">
        <v>1</v>
      </c>
      <c r="P545" s="133">
        <v>16126</v>
      </c>
      <c r="Q545" s="133">
        <v>0</v>
      </c>
      <c r="R545" s="133">
        <v>0</v>
      </c>
      <c r="S545" s="133">
        <v>938</v>
      </c>
      <c r="T545" s="134">
        <v>17064</v>
      </c>
      <c r="U545" s="135"/>
      <c r="V545" s="136">
        <v>0</v>
      </c>
      <c r="W545" s="136">
        <v>0</v>
      </c>
      <c r="X545" s="133">
        <v>0.09</v>
      </c>
      <c r="Y545" s="133">
        <v>3.3928789251892404E-2</v>
      </c>
      <c r="Z545" s="134">
        <v>0</v>
      </c>
      <c r="AA545" s="137"/>
      <c r="AB545" s="136">
        <v>0</v>
      </c>
      <c r="AC545" s="136">
        <v>0</v>
      </c>
      <c r="AD545" s="133">
        <v>0</v>
      </c>
      <c r="AE545" s="133">
        <v>0</v>
      </c>
      <c r="AF545" s="134">
        <v>0</v>
      </c>
    </row>
    <row r="546" spans="1:32" x14ac:dyDescent="0.2">
      <c r="A546" s="138">
        <v>481</v>
      </c>
      <c r="B546" s="139">
        <v>481035035</v>
      </c>
      <c r="C546" s="140" t="s">
        <v>533</v>
      </c>
      <c r="D546" s="141">
        <v>35</v>
      </c>
      <c r="E546" s="140" t="s">
        <v>67</v>
      </c>
      <c r="F546" s="141">
        <v>35</v>
      </c>
      <c r="G546" s="142" t="s">
        <v>67</v>
      </c>
      <c r="H546" s="130"/>
      <c r="I546" s="131">
        <v>13292</v>
      </c>
      <c r="J546" s="131">
        <v>4532</v>
      </c>
      <c r="K546" s="131">
        <v>0</v>
      </c>
      <c r="L546" s="131">
        <v>937.65</v>
      </c>
      <c r="M546" s="131">
        <v>18761.650000000001</v>
      </c>
      <c r="N546" s="130"/>
      <c r="O546" s="132">
        <v>891</v>
      </c>
      <c r="P546" s="133">
        <v>15881184</v>
      </c>
      <c r="Q546" s="133">
        <v>0</v>
      </c>
      <c r="R546" s="133">
        <v>0</v>
      </c>
      <c r="S546" s="133">
        <v>835446</v>
      </c>
      <c r="T546" s="134">
        <v>16716630</v>
      </c>
      <c r="U546" s="135"/>
      <c r="V546" s="136">
        <v>0</v>
      </c>
      <c r="W546" s="136">
        <v>0</v>
      </c>
      <c r="X546" s="133">
        <v>0.18</v>
      </c>
      <c r="Y546" s="133">
        <v>0.16308478746425836</v>
      </c>
      <c r="Z546" s="134">
        <v>0</v>
      </c>
      <c r="AA546" s="137"/>
      <c r="AB546" s="136">
        <v>0</v>
      </c>
      <c r="AC546" s="136">
        <v>0</v>
      </c>
      <c r="AD546" s="133">
        <v>0</v>
      </c>
      <c r="AE546" s="133">
        <v>0</v>
      </c>
      <c r="AF546" s="134">
        <v>0</v>
      </c>
    </row>
    <row r="547" spans="1:32" x14ac:dyDescent="0.2">
      <c r="A547" s="138">
        <v>481</v>
      </c>
      <c r="B547" s="139">
        <v>481035044</v>
      </c>
      <c r="C547" s="140" t="s">
        <v>533</v>
      </c>
      <c r="D547" s="141">
        <v>35</v>
      </c>
      <c r="E547" s="140" t="s">
        <v>67</v>
      </c>
      <c r="F547" s="141">
        <v>44</v>
      </c>
      <c r="G547" s="142" t="s">
        <v>76</v>
      </c>
      <c r="H547" s="130"/>
      <c r="I547" s="131">
        <v>14038</v>
      </c>
      <c r="J547" s="131">
        <v>0</v>
      </c>
      <c r="K547" s="131">
        <v>0</v>
      </c>
      <c r="L547" s="131">
        <v>937.65</v>
      </c>
      <c r="M547" s="131">
        <v>14975.65</v>
      </c>
      <c r="N547" s="130"/>
      <c r="O547" s="132">
        <v>8</v>
      </c>
      <c r="P547" s="133">
        <v>112304</v>
      </c>
      <c r="Q547" s="133">
        <v>0</v>
      </c>
      <c r="R547" s="133">
        <v>0</v>
      </c>
      <c r="S547" s="133">
        <v>7502</v>
      </c>
      <c r="T547" s="134">
        <v>119806</v>
      </c>
      <c r="U547" s="135"/>
      <c r="V547" s="136">
        <v>0</v>
      </c>
      <c r="W547" s="136">
        <v>0</v>
      </c>
      <c r="X547" s="133">
        <v>0.18</v>
      </c>
      <c r="Y547" s="133">
        <v>7.1829546811691999E-2</v>
      </c>
      <c r="Z547" s="134">
        <v>0</v>
      </c>
      <c r="AA547" s="137"/>
      <c r="AB547" s="136">
        <v>0</v>
      </c>
      <c r="AC547" s="136">
        <v>0</v>
      </c>
      <c r="AD547" s="133">
        <v>0</v>
      </c>
      <c r="AE547" s="133">
        <v>0</v>
      </c>
      <c r="AF547" s="134">
        <v>0</v>
      </c>
    </row>
    <row r="548" spans="1:32" x14ac:dyDescent="0.2">
      <c r="A548" s="138">
        <v>481</v>
      </c>
      <c r="B548" s="139">
        <v>481035050</v>
      </c>
      <c r="C548" s="140" t="s">
        <v>533</v>
      </c>
      <c r="D548" s="141">
        <v>35</v>
      </c>
      <c r="E548" s="140" t="s">
        <v>67</v>
      </c>
      <c r="F548" s="141">
        <v>50</v>
      </c>
      <c r="G548" s="142" t="s">
        <v>82</v>
      </c>
      <c r="H548" s="130"/>
      <c r="I548" s="131">
        <v>14164</v>
      </c>
      <c r="J548" s="131">
        <v>5927</v>
      </c>
      <c r="K548" s="131">
        <v>0</v>
      </c>
      <c r="L548" s="131">
        <v>937.65</v>
      </c>
      <c r="M548" s="131">
        <v>21028.65</v>
      </c>
      <c r="N548" s="130"/>
      <c r="O548" s="132">
        <v>2</v>
      </c>
      <c r="P548" s="133">
        <v>40182</v>
      </c>
      <c r="Q548" s="133">
        <v>0</v>
      </c>
      <c r="R548" s="133">
        <v>0</v>
      </c>
      <c r="S548" s="133">
        <v>1876</v>
      </c>
      <c r="T548" s="134">
        <v>42058</v>
      </c>
      <c r="U548" s="135"/>
      <c r="V548" s="136">
        <v>0</v>
      </c>
      <c r="W548" s="136">
        <v>0</v>
      </c>
      <c r="X548" s="133">
        <v>0.09</v>
      </c>
      <c r="Y548" s="133">
        <v>4.7556905672973453E-3</v>
      </c>
      <c r="Z548" s="134">
        <v>0</v>
      </c>
      <c r="AA548" s="137"/>
      <c r="AB548" s="136">
        <v>0</v>
      </c>
      <c r="AC548" s="136">
        <v>0</v>
      </c>
      <c r="AD548" s="133">
        <v>0</v>
      </c>
      <c r="AE548" s="133">
        <v>0</v>
      </c>
      <c r="AF548" s="134">
        <v>0</v>
      </c>
    </row>
    <row r="549" spans="1:32" x14ac:dyDescent="0.2">
      <c r="A549" s="138">
        <v>481</v>
      </c>
      <c r="B549" s="139">
        <v>481035057</v>
      </c>
      <c r="C549" s="140" t="s">
        <v>533</v>
      </c>
      <c r="D549" s="141">
        <v>35</v>
      </c>
      <c r="E549" s="140" t="s">
        <v>67</v>
      </c>
      <c r="F549" s="141">
        <v>57</v>
      </c>
      <c r="G549" s="142" t="s">
        <v>89</v>
      </c>
      <c r="H549" s="130"/>
      <c r="I549" s="131">
        <v>14497.297146590754</v>
      </c>
      <c r="J549" s="131">
        <v>388</v>
      </c>
      <c r="K549" s="131">
        <v>0</v>
      </c>
      <c r="L549" s="131">
        <v>937.65</v>
      </c>
      <c r="M549" s="131">
        <v>15822.947146590754</v>
      </c>
      <c r="N549" s="130"/>
      <c r="O549" s="132">
        <v>1</v>
      </c>
      <c r="P549" s="133">
        <v>14885</v>
      </c>
      <c r="Q549" s="133">
        <v>0</v>
      </c>
      <c r="R549" s="133">
        <v>0</v>
      </c>
      <c r="S549" s="133">
        <v>938</v>
      </c>
      <c r="T549" s="134">
        <v>15823</v>
      </c>
      <c r="U549" s="135"/>
      <c r="V549" s="136">
        <v>0</v>
      </c>
      <c r="W549" s="136">
        <v>0</v>
      </c>
      <c r="X549" s="133">
        <v>0.18</v>
      </c>
      <c r="Y549" s="133">
        <v>0.13477016134300771</v>
      </c>
      <c r="Z549" s="134">
        <v>0</v>
      </c>
      <c r="AA549" s="137"/>
      <c r="AB549" s="136">
        <v>0</v>
      </c>
      <c r="AC549" s="136">
        <v>0</v>
      </c>
      <c r="AD549" s="133">
        <v>0</v>
      </c>
      <c r="AE549" s="133">
        <v>0</v>
      </c>
      <c r="AF549" s="134">
        <v>0</v>
      </c>
    </row>
    <row r="550" spans="1:32" x14ac:dyDescent="0.2">
      <c r="A550" s="138">
        <v>481</v>
      </c>
      <c r="B550" s="139">
        <v>481035073</v>
      </c>
      <c r="C550" s="140" t="s">
        <v>533</v>
      </c>
      <c r="D550" s="141">
        <v>35</v>
      </c>
      <c r="E550" s="140" t="s">
        <v>67</v>
      </c>
      <c r="F550" s="141">
        <v>73</v>
      </c>
      <c r="G550" s="142" t="s">
        <v>105</v>
      </c>
      <c r="H550" s="130"/>
      <c r="I550" s="131">
        <v>14392</v>
      </c>
      <c r="J550" s="131">
        <v>9402</v>
      </c>
      <c r="K550" s="131">
        <v>0</v>
      </c>
      <c r="L550" s="131">
        <v>937.65</v>
      </c>
      <c r="M550" s="131">
        <v>24731.65</v>
      </c>
      <c r="N550" s="130"/>
      <c r="O550" s="132">
        <v>3</v>
      </c>
      <c r="P550" s="133">
        <v>71382</v>
      </c>
      <c r="Q550" s="133">
        <v>0</v>
      </c>
      <c r="R550" s="133">
        <v>0</v>
      </c>
      <c r="S550" s="133">
        <v>2813</v>
      </c>
      <c r="T550" s="134">
        <v>74195</v>
      </c>
      <c r="U550" s="135"/>
      <c r="V550" s="136">
        <v>0</v>
      </c>
      <c r="W550" s="136">
        <v>0</v>
      </c>
      <c r="X550" s="133">
        <v>0.09</v>
      </c>
      <c r="Y550" s="133">
        <v>8.7620932916126475E-3</v>
      </c>
      <c r="Z550" s="134">
        <v>0</v>
      </c>
      <c r="AA550" s="137"/>
      <c r="AB550" s="136">
        <v>0</v>
      </c>
      <c r="AC550" s="136">
        <v>0</v>
      </c>
      <c r="AD550" s="133">
        <v>0</v>
      </c>
      <c r="AE550" s="133">
        <v>0</v>
      </c>
      <c r="AF550" s="134">
        <v>0</v>
      </c>
    </row>
    <row r="551" spans="1:32" x14ac:dyDescent="0.2">
      <c r="A551" s="138">
        <v>481</v>
      </c>
      <c r="B551" s="139">
        <v>481035189</v>
      </c>
      <c r="C551" s="140" t="s">
        <v>533</v>
      </c>
      <c r="D551" s="141">
        <v>35</v>
      </c>
      <c r="E551" s="140" t="s">
        <v>67</v>
      </c>
      <c r="F551" s="141">
        <v>189</v>
      </c>
      <c r="G551" s="142" t="s">
        <v>221</v>
      </c>
      <c r="H551" s="130"/>
      <c r="I551" s="131">
        <v>9900</v>
      </c>
      <c r="J551" s="131">
        <v>3672</v>
      </c>
      <c r="K551" s="131">
        <v>0</v>
      </c>
      <c r="L551" s="131">
        <v>937.65</v>
      </c>
      <c r="M551" s="131">
        <v>14509.65</v>
      </c>
      <c r="N551" s="130"/>
      <c r="O551" s="132">
        <v>3</v>
      </c>
      <c r="P551" s="133">
        <v>40716</v>
      </c>
      <c r="Q551" s="133">
        <v>0</v>
      </c>
      <c r="R551" s="133">
        <v>0</v>
      </c>
      <c r="S551" s="133">
        <v>2814</v>
      </c>
      <c r="T551" s="134">
        <v>43530</v>
      </c>
      <c r="U551" s="135"/>
      <c r="V551" s="136">
        <v>0</v>
      </c>
      <c r="W551" s="136">
        <v>0</v>
      </c>
      <c r="X551" s="133">
        <v>0.09</v>
      </c>
      <c r="Y551" s="133">
        <v>1.9036439256931255E-3</v>
      </c>
      <c r="Z551" s="134">
        <v>0</v>
      </c>
      <c r="AA551" s="137"/>
      <c r="AB551" s="136">
        <v>0</v>
      </c>
      <c r="AC551" s="136">
        <v>0</v>
      </c>
      <c r="AD551" s="133">
        <v>0</v>
      </c>
      <c r="AE551" s="133">
        <v>0</v>
      </c>
      <c r="AF551" s="134">
        <v>0</v>
      </c>
    </row>
    <row r="552" spans="1:32" x14ac:dyDescent="0.2">
      <c r="A552" s="138">
        <v>481</v>
      </c>
      <c r="B552" s="139">
        <v>481035212</v>
      </c>
      <c r="C552" s="140" t="s">
        <v>533</v>
      </c>
      <c r="D552" s="141">
        <v>35</v>
      </c>
      <c r="E552" s="140" t="s">
        <v>67</v>
      </c>
      <c r="F552" s="141">
        <v>212</v>
      </c>
      <c r="G552" s="142" t="s">
        <v>244</v>
      </c>
      <c r="H552" s="130"/>
      <c r="I552" s="131">
        <v>9926</v>
      </c>
      <c r="J552" s="131">
        <v>2480</v>
      </c>
      <c r="K552" s="131">
        <v>0</v>
      </c>
      <c r="L552" s="131">
        <v>937.65</v>
      </c>
      <c r="M552" s="131">
        <v>13343.65</v>
      </c>
      <c r="N552" s="130"/>
      <c r="O552" s="132">
        <v>2</v>
      </c>
      <c r="P552" s="133">
        <v>24812</v>
      </c>
      <c r="Q552" s="133">
        <v>0</v>
      </c>
      <c r="R552" s="133">
        <v>0</v>
      </c>
      <c r="S552" s="133">
        <v>1876</v>
      </c>
      <c r="T552" s="134">
        <v>26688</v>
      </c>
      <c r="U552" s="135"/>
      <c r="V552" s="136">
        <v>0</v>
      </c>
      <c r="W552" s="136">
        <v>0</v>
      </c>
      <c r="X552" s="133">
        <v>0.09</v>
      </c>
      <c r="Y552" s="133">
        <v>3.2301272004697457E-2</v>
      </c>
      <c r="Z552" s="134">
        <v>0</v>
      </c>
      <c r="AA552" s="137"/>
      <c r="AB552" s="136">
        <v>0</v>
      </c>
      <c r="AC552" s="136">
        <v>0</v>
      </c>
      <c r="AD552" s="133">
        <v>0</v>
      </c>
      <c r="AE552" s="133">
        <v>0</v>
      </c>
      <c r="AF552" s="134">
        <v>0</v>
      </c>
    </row>
    <row r="553" spans="1:32" x14ac:dyDescent="0.2">
      <c r="A553" s="138">
        <v>481</v>
      </c>
      <c r="B553" s="139">
        <v>481035218</v>
      </c>
      <c r="C553" s="140" t="s">
        <v>533</v>
      </c>
      <c r="D553" s="141">
        <v>35</v>
      </c>
      <c r="E553" s="140" t="s">
        <v>67</v>
      </c>
      <c r="F553" s="141">
        <v>218</v>
      </c>
      <c r="G553" s="142" t="s">
        <v>250</v>
      </c>
      <c r="H553" s="130"/>
      <c r="I553" s="131">
        <v>9952</v>
      </c>
      <c r="J553" s="131">
        <v>3559</v>
      </c>
      <c r="K553" s="131">
        <v>0</v>
      </c>
      <c r="L553" s="131">
        <v>937.65</v>
      </c>
      <c r="M553" s="131">
        <v>14448.65</v>
      </c>
      <c r="N553" s="130"/>
      <c r="O553" s="132">
        <v>1</v>
      </c>
      <c r="P553" s="133">
        <v>13511</v>
      </c>
      <c r="Q553" s="133">
        <v>0</v>
      </c>
      <c r="R553" s="133">
        <v>0</v>
      </c>
      <c r="S553" s="133">
        <v>938</v>
      </c>
      <c r="T553" s="134">
        <v>14449</v>
      </c>
      <c r="U553" s="135"/>
      <c r="V553" s="136">
        <v>0</v>
      </c>
      <c r="W553" s="136">
        <v>0</v>
      </c>
      <c r="X553" s="133">
        <v>0.09</v>
      </c>
      <c r="Y553" s="133">
        <v>3.3579643218783664E-2</v>
      </c>
      <c r="Z553" s="134">
        <v>0</v>
      </c>
      <c r="AA553" s="137"/>
      <c r="AB553" s="136">
        <v>0</v>
      </c>
      <c r="AC553" s="136">
        <v>0</v>
      </c>
      <c r="AD553" s="133">
        <v>0</v>
      </c>
      <c r="AE553" s="133">
        <v>0</v>
      </c>
      <c r="AF553" s="134">
        <v>0</v>
      </c>
    </row>
    <row r="554" spans="1:32" x14ac:dyDescent="0.2">
      <c r="A554" s="138">
        <v>481</v>
      </c>
      <c r="B554" s="139">
        <v>481035220</v>
      </c>
      <c r="C554" s="140" t="s">
        <v>533</v>
      </c>
      <c r="D554" s="141">
        <v>35</v>
      </c>
      <c r="E554" s="140" t="s">
        <v>67</v>
      </c>
      <c r="F554" s="141">
        <v>220</v>
      </c>
      <c r="G554" s="142" t="s">
        <v>252</v>
      </c>
      <c r="H554" s="130"/>
      <c r="I554" s="131">
        <v>11134</v>
      </c>
      <c r="J554" s="131">
        <v>4773</v>
      </c>
      <c r="K554" s="131">
        <v>0</v>
      </c>
      <c r="L554" s="131">
        <v>937.65</v>
      </c>
      <c r="M554" s="131">
        <v>16844.650000000001</v>
      </c>
      <c r="N554" s="130"/>
      <c r="O554" s="132">
        <v>7</v>
      </c>
      <c r="P554" s="133">
        <v>111349</v>
      </c>
      <c r="Q554" s="133">
        <v>0</v>
      </c>
      <c r="R554" s="133">
        <v>0</v>
      </c>
      <c r="S554" s="133">
        <v>6563</v>
      </c>
      <c r="T554" s="134">
        <v>117912</v>
      </c>
      <c r="U554" s="135"/>
      <c r="V554" s="136">
        <v>0</v>
      </c>
      <c r="W554" s="136">
        <v>0</v>
      </c>
      <c r="X554" s="133">
        <v>0.09</v>
      </c>
      <c r="Y554" s="133">
        <v>1.8353795236742985E-2</v>
      </c>
      <c r="Z554" s="134">
        <v>0</v>
      </c>
      <c r="AA554" s="137"/>
      <c r="AB554" s="136">
        <v>0</v>
      </c>
      <c r="AC554" s="136">
        <v>0</v>
      </c>
      <c r="AD554" s="133">
        <v>0</v>
      </c>
      <c r="AE554" s="133">
        <v>0</v>
      </c>
      <c r="AF554" s="134">
        <v>0</v>
      </c>
    </row>
    <row r="555" spans="1:32" x14ac:dyDescent="0.2">
      <c r="A555" s="138">
        <v>481</v>
      </c>
      <c r="B555" s="139">
        <v>481035243</v>
      </c>
      <c r="C555" s="140" t="s">
        <v>533</v>
      </c>
      <c r="D555" s="141">
        <v>35</v>
      </c>
      <c r="E555" s="140" t="s">
        <v>67</v>
      </c>
      <c r="F555" s="141">
        <v>243</v>
      </c>
      <c r="G555" s="142" t="s">
        <v>275</v>
      </c>
      <c r="H555" s="130"/>
      <c r="I555" s="131">
        <v>14770</v>
      </c>
      <c r="J555" s="131">
        <v>3057</v>
      </c>
      <c r="K555" s="131">
        <v>0</v>
      </c>
      <c r="L555" s="131">
        <v>937.65</v>
      </c>
      <c r="M555" s="131">
        <v>18764.650000000001</v>
      </c>
      <c r="N555" s="130"/>
      <c r="O555" s="132">
        <v>3</v>
      </c>
      <c r="P555" s="133">
        <v>53481</v>
      </c>
      <c r="Q555" s="133">
        <v>0</v>
      </c>
      <c r="R555" s="133">
        <v>0</v>
      </c>
      <c r="S555" s="133">
        <v>2814</v>
      </c>
      <c r="T555" s="134">
        <v>56295</v>
      </c>
      <c r="U555" s="135"/>
      <c r="V555" s="136">
        <v>0</v>
      </c>
      <c r="W555" s="136">
        <v>0</v>
      </c>
      <c r="X555" s="133">
        <v>0.09</v>
      </c>
      <c r="Y555" s="133">
        <v>5.9484336441051533E-3</v>
      </c>
      <c r="Z555" s="134">
        <v>0</v>
      </c>
      <c r="AA555" s="137"/>
      <c r="AB555" s="136">
        <v>0</v>
      </c>
      <c r="AC555" s="136">
        <v>0</v>
      </c>
      <c r="AD555" s="133">
        <v>0</v>
      </c>
      <c r="AE555" s="133">
        <v>0</v>
      </c>
      <c r="AF555" s="134">
        <v>0</v>
      </c>
    </row>
    <row r="556" spans="1:32" x14ac:dyDescent="0.2">
      <c r="A556" s="138">
        <v>481</v>
      </c>
      <c r="B556" s="139">
        <v>481035244</v>
      </c>
      <c r="C556" s="140" t="s">
        <v>533</v>
      </c>
      <c r="D556" s="141">
        <v>35</v>
      </c>
      <c r="E556" s="140" t="s">
        <v>67</v>
      </c>
      <c r="F556" s="141">
        <v>244</v>
      </c>
      <c r="G556" s="142" t="s">
        <v>276</v>
      </c>
      <c r="H556" s="130"/>
      <c r="I556" s="131">
        <v>11782</v>
      </c>
      <c r="J556" s="131">
        <v>4249</v>
      </c>
      <c r="K556" s="131">
        <v>0</v>
      </c>
      <c r="L556" s="131">
        <v>937.65</v>
      </c>
      <c r="M556" s="131">
        <v>16968.650000000001</v>
      </c>
      <c r="N556" s="130"/>
      <c r="O556" s="132">
        <v>13</v>
      </c>
      <c r="P556" s="133">
        <v>208403</v>
      </c>
      <c r="Q556" s="133">
        <v>0</v>
      </c>
      <c r="R556" s="133">
        <v>0</v>
      </c>
      <c r="S556" s="133">
        <v>12190</v>
      </c>
      <c r="T556" s="134">
        <v>220593</v>
      </c>
      <c r="U556" s="135"/>
      <c r="V556" s="136">
        <v>0</v>
      </c>
      <c r="W556" s="136">
        <v>0</v>
      </c>
      <c r="X556" s="133">
        <v>0.09</v>
      </c>
      <c r="Y556" s="133">
        <v>0.12315738977728077</v>
      </c>
      <c r="Z556" s="134">
        <v>0</v>
      </c>
      <c r="AA556" s="137"/>
      <c r="AB556" s="136">
        <v>0</v>
      </c>
      <c r="AC556" s="136">
        <v>3.5533289743195446</v>
      </c>
      <c r="AD556" s="133">
        <v>60295.416787316623</v>
      </c>
      <c r="AE556" s="133">
        <v>0</v>
      </c>
      <c r="AF556" s="134">
        <v>0</v>
      </c>
    </row>
    <row r="557" spans="1:32" x14ac:dyDescent="0.2">
      <c r="A557" s="138">
        <v>481</v>
      </c>
      <c r="B557" s="139">
        <v>481035251</v>
      </c>
      <c r="C557" s="140" t="s">
        <v>533</v>
      </c>
      <c r="D557" s="141">
        <v>35</v>
      </c>
      <c r="E557" s="140" t="s">
        <v>67</v>
      </c>
      <c r="F557" s="141">
        <v>251</v>
      </c>
      <c r="G557" s="142" t="s">
        <v>283</v>
      </c>
      <c r="H557" s="130"/>
      <c r="I557" s="131">
        <v>14718</v>
      </c>
      <c r="J557" s="131">
        <v>3382</v>
      </c>
      <c r="K557" s="131">
        <v>0</v>
      </c>
      <c r="L557" s="131">
        <v>937.65</v>
      </c>
      <c r="M557" s="131">
        <v>19037.650000000001</v>
      </c>
      <c r="N557" s="130"/>
      <c r="O557" s="132">
        <v>1</v>
      </c>
      <c r="P557" s="133">
        <v>18100</v>
      </c>
      <c r="Q557" s="133">
        <v>0</v>
      </c>
      <c r="R557" s="133">
        <v>0</v>
      </c>
      <c r="S557" s="133">
        <v>938</v>
      </c>
      <c r="T557" s="134">
        <v>19038</v>
      </c>
      <c r="U557" s="135"/>
      <c r="V557" s="136">
        <v>0</v>
      </c>
      <c r="W557" s="136">
        <v>0</v>
      </c>
      <c r="X557" s="133">
        <v>0.09</v>
      </c>
      <c r="Y557" s="133">
        <v>4.2086692362802706E-2</v>
      </c>
      <c r="Z557" s="134">
        <v>0</v>
      </c>
      <c r="AA557" s="137"/>
      <c r="AB557" s="136">
        <v>0</v>
      </c>
      <c r="AC557" s="136">
        <v>0</v>
      </c>
      <c r="AD557" s="133">
        <v>0</v>
      </c>
      <c r="AE557" s="133">
        <v>0</v>
      </c>
      <c r="AF557" s="134">
        <v>0</v>
      </c>
    </row>
    <row r="558" spans="1:32" x14ac:dyDescent="0.2">
      <c r="A558" s="138">
        <v>481</v>
      </c>
      <c r="B558" s="139">
        <v>481035285</v>
      </c>
      <c r="C558" s="140" t="s">
        <v>533</v>
      </c>
      <c r="D558" s="141">
        <v>35</v>
      </c>
      <c r="E558" s="140" t="s">
        <v>67</v>
      </c>
      <c r="F558" s="141">
        <v>285</v>
      </c>
      <c r="G558" s="142" t="s">
        <v>317</v>
      </c>
      <c r="H558" s="130"/>
      <c r="I558" s="131">
        <v>10278</v>
      </c>
      <c r="J558" s="131">
        <v>2912</v>
      </c>
      <c r="K558" s="131">
        <v>0</v>
      </c>
      <c r="L558" s="131">
        <v>937.65</v>
      </c>
      <c r="M558" s="131">
        <v>14127.65</v>
      </c>
      <c r="N558" s="130"/>
      <c r="O558" s="132">
        <v>5</v>
      </c>
      <c r="P558" s="133">
        <v>65950</v>
      </c>
      <c r="Q558" s="133">
        <v>0</v>
      </c>
      <c r="R558" s="133">
        <v>0</v>
      </c>
      <c r="S558" s="133">
        <v>4689</v>
      </c>
      <c r="T558" s="134">
        <v>70639</v>
      </c>
      <c r="U558" s="135"/>
      <c r="V558" s="136">
        <v>0</v>
      </c>
      <c r="W558" s="136">
        <v>0</v>
      </c>
      <c r="X558" s="133">
        <v>0.09</v>
      </c>
      <c r="Y558" s="133">
        <v>3.7081890784324507E-2</v>
      </c>
      <c r="Z558" s="134">
        <v>0</v>
      </c>
      <c r="AA558" s="137"/>
      <c r="AB558" s="136">
        <v>0</v>
      </c>
      <c r="AC558" s="136">
        <v>0</v>
      </c>
      <c r="AD558" s="133">
        <v>0</v>
      </c>
      <c r="AE558" s="133">
        <v>0</v>
      </c>
      <c r="AF558" s="134">
        <v>0</v>
      </c>
    </row>
    <row r="559" spans="1:32" x14ac:dyDescent="0.2">
      <c r="A559" s="138">
        <v>481</v>
      </c>
      <c r="B559" s="139">
        <v>481035307</v>
      </c>
      <c r="C559" s="140" t="s">
        <v>533</v>
      </c>
      <c r="D559" s="141">
        <v>35</v>
      </c>
      <c r="E559" s="140" t="s">
        <v>67</v>
      </c>
      <c r="F559" s="141">
        <v>307</v>
      </c>
      <c r="G559" s="142" t="s">
        <v>339</v>
      </c>
      <c r="H559" s="130"/>
      <c r="I559" s="131">
        <v>9900</v>
      </c>
      <c r="J559" s="131">
        <v>4162</v>
      </c>
      <c r="K559" s="131">
        <v>0</v>
      </c>
      <c r="L559" s="131">
        <v>937.65</v>
      </c>
      <c r="M559" s="131">
        <v>14999.65</v>
      </c>
      <c r="N559" s="130"/>
      <c r="O559" s="132">
        <v>1</v>
      </c>
      <c r="P559" s="133">
        <v>14062</v>
      </c>
      <c r="Q559" s="133">
        <v>0</v>
      </c>
      <c r="R559" s="133">
        <v>0</v>
      </c>
      <c r="S559" s="133">
        <v>938</v>
      </c>
      <c r="T559" s="134">
        <v>15000</v>
      </c>
      <c r="U559" s="135"/>
      <c r="V559" s="136">
        <v>0</v>
      </c>
      <c r="W559" s="136">
        <v>0</v>
      </c>
      <c r="X559" s="133">
        <v>0.09</v>
      </c>
      <c r="Y559" s="133">
        <v>1.4028111098628806E-2</v>
      </c>
      <c r="Z559" s="134">
        <v>0</v>
      </c>
      <c r="AA559" s="137"/>
      <c r="AB559" s="136">
        <v>0</v>
      </c>
      <c r="AC559" s="136">
        <v>0</v>
      </c>
      <c r="AD559" s="133">
        <v>0</v>
      </c>
      <c r="AE559" s="133">
        <v>0</v>
      </c>
      <c r="AF559" s="134">
        <v>0</v>
      </c>
    </row>
    <row r="560" spans="1:32" x14ac:dyDescent="0.2">
      <c r="A560" s="138">
        <v>481</v>
      </c>
      <c r="B560" s="139">
        <v>481035625</v>
      </c>
      <c r="C560" s="140" t="s">
        <v>533</v>
      </c>
      <c r="D560" s="141">
        <v>35</v>
      </c>
      <c r="E560" s="140" t="s">
        <v>67</v>
      </c>
      <c r="F560" s="141">
        <v>625</v>
      </c>
      <c r="G560" s="142" t="s">
        <v>395</v>
      </c>
      <c r="H560" s="130"/>
      <c r="I560" s="131">
        <v>4387</v>
      </c>
      <c r="J560" s="131">
        <v>634</v>
      </c>
      <c r="K560" s="131">
        <v>0</v>
      </c>
      <c r="L560" s="131">
        <v>937.65</v>
      </c>
      <c r="M560" s="131">
        <v>5958.65</v>
      </c>
      <c r="N560" s="130"/>
      <c r="O560" s="132">
        <v>1</v>
      </c>
      <c r="P560" s="133">
        <v>5021</v>
      </c>
      <c r="Q560" s="133">
        <v>0</v>
      </c>
      <c r="R560" s="133">
        <v>0</v>
      </c>
      <c r="S560" s="133">
        <v>938</v>
      </c>
      <c r="T560" s="134">
        <v>5959</v>
      </c>
      <c r="U560" s="135"/>
      <c r="V560" s="136">
        <v>0</v>
      </c>
      <c r="W560" s="136">
        <v>0</v>
      </c>
      <c r="X560" s="133">
        <v>0.09</v>
      </c>
      <c r="Y560" s="133">
        <v>5.3950024176206033E-3</v>
      </c>
      <c r="Z560" s="134">
        <v>0</v>
      </c>
      <c r="AA560" s="137"/>
      <c r="AB560" s="136">
        <v>0</v>
      </c>
      <c r="AC560" s="136">
        <v>0</v>
      </c>
      <c r="AD560" s="133">
        <v>0</v>
      </c>
      <c r="AE560" s="133">
        <v>0</v>
      </c>
      <c r="AF560" s="134">
        <v>0</v>
      </c>
    </row>
    <row r="561" spans="1:32" x14ac:dyDescent="0.2">
      <c r="A561" s="138">
        <v>482</v>
      </c>
      <c r="B561" s="139">
        <v>482204007</v>
      </c>
      <c r="C561" s="140" t="s">
        <v>534</v>
      </c>
      <c r="D561" s="141">
        <v>204</v>
      </c>
      <c r="E561" s="140" t="s">
        <v>236</v>
      </c>
      <c r="F561" s="141">
        <v>7</v>
      </c>
      <c r="G561" s="142" t="s">
        <v>39</v>
      </c>
      <c r="H561" s="130"/>
      <c r="I561" s="131">
        <v>9783</v>
      </c>
      <c r="J561" s="131">
        <v>4079</v>
      </c>
      <c r="K561" s="131">
        <v>0</v>
      </c>
      <c r="L561" s="131">
        <v>937.65</v>
      </c>
      <c r="M561" s="131">
        <v>14799.65</v>
      </c>
      <c r="N561" s="130"/>
      <c r="O561" s="132">
        <v>62</v>
      </c>
      <c r="P561" s="133">
        <v>859444</v>
      </c>
      <c r="Q561" s="133">
        <v>0</v>
      </c>
      <c r="R561" s="133">
        <v>0</v>
      </c>
      <c r="S561" s="133">
        <v>58135</v>
      </c>
      <c r="T561" s="134">
        <v>917579</v>
      </c>
      <c r="U561" s="135"/>
      <c r="V561" s="136">
        <v>0</v>
      </c>
      <c r="W561" s="136">
        <v>0</v>
      </c>
      <c r="X561" s="133">
        <v>0.09</v>
      </c>
      <c r="Y561" s="133">
        <v>2.5462712259212782E-2</v>
      </c>
      <c r="Z561" s="134">
        <v>0</v>
      </c>
      <c r="AA561" s="137"/>
      <c r="AB561" s="136">
        <v>0</v>
      </c>
      <c r="AC561" s="136">
        <v>0</v>
      </c>
      <c r="AD561" s="133">
        <v>0</v>
      </c>
      <c r="AE561" s="133">
        <v>0</v>
      </c>
      <c r="AF561" s="134">
        <v>0</v>
      </c>
    </row>
    <row r="562" spans="1:32" x14ac:dyDescent="0.2">
      <c r="A562" s="138">
        <v>482</v>
      </c>
      <c r="B562" s="139">
        <v>482204030</v>
      </c>
      <c r="C562" s="140" t="s">
        <v>534</v>
      </c>
      <c r="D562" s="141">
        <v>204</v>
      </c>
      <c r="E562" s="140" t="s">
        <v>236</v>
      </c>
      <c r="F562" s="141">
        <v>30</v>
      </c>
      <c r="G562" s="142" t="s">
        <v>62</v>
      </c>
      <c r="H562" s="130"/>
      <c r="I562" s="131">
        <v>8960</v>
      </c>
      <c r="J562" s="131">
        <v>2385</v>
      </c>
      <c r="K562" s="131">
        <v>0</v>
      </c>
      <c r="L562" s="131">
        <v>937.65</v>
      </c>
      <c r="M562" s="131">
        <v>12282.65</v>
      </c>
      <c r="N562" s="130"/>
      <c r="O562" s="132">
        <v>1</v>
      </c>
      <c r="P562" s="133">
        <v>11345</v>
      </c>
      <c r="Q562" s="133">
        <v>0</v>
      </c>
      <c r="R562" s="133">
        <v>0</v>
      </c>
      <c r="S562" s="133">
        <v>938</v>
      </c>
      <c r="T562" s="134">
        <v>12283</v>
      </c>
      <c r="U562" s="135"/>
      <c r="V562" s="136">
        <v>0</v>
      </c>
      <c r="W562" s="136">
        <v>0</v>
      </c>
      <c r="X562" s="133">
        <v>0.09</v>
      </c>
      <c r="Y562" s="133">
        <v>1.9675152169716264E-3</v>
      </c>
      <c r="Z562" s="134">
        <v>0</v>
      </c>
      <c r="AA562" s="137"/>
      <c r="AB562" s="136">
        <v>0</v>
      </c>
      <c r="AC562" s="136">
        <v>0</v>
      </c>
      <c r="AD562" s="133">
        <v>0</v>
      </c>
      <c r="AE562" s="133">
        <v>0</v>
      </c>
      <c r="AF562" s="134">
        <v>0</v>
      </c>
    </row>
    <row r="563" spans="1:32" x14ac:dyDescent="0.2">
      <c r="A563" s="138">
        <v>482</v>
      </c>
      <c r="B563" s="139">
        <v>482204038</v>
      </c>
      <c r="C563" s="140" t="s">
        <v>534</v>
      </c>
      <c r="D563" s="141">
        <v>204</v>
      </c>
      <c r="E563" s="140" t="s">
        <v>236</v>
      </c>
      <c r="F563" s="141">
        <v>38</v>
      </c>
      <c r="G563" s="142" t="s">
        <v>70</v>
      </c>
      <c r="H563" s="130"/>
      <c r="I563" s="131">
        <v>10177.574972839508</v>
      </c>
      <c r="J563" s="131">
        <v>8306</v>
      </c>
      <c r="K563" s="131">
        <v>0</v>
      </c>
      <c r="L563" s="131">
        <v>937.65</v>
      </c>
      <c r="M563" s="131">
        <v>19421.224972839511</v>
      </c>
      <c r="N563" s="130"/>
      <c r="O563" s="132">
        <v>1</v>
      </c>
      <c r="P563" s="133">
        <v>18484</v>
      </c>
      <c r="Q563" s="133">
        <v>0</v>
      </c>
      <c r="R563" s="133">
        <v>0</v>
      </c>
      <c r="S563" s="133">
        <v>938</v>
      </c>
      <c r="T563" s="134">
        <v>19422</v>
      </c>
      <c r="U563" s="135"/>
      <c r="V563" s="136">
        <v>0</v>
      </c>
      <c r="W563" s="136">
        <v>0</v>
      </c>
      <c r="X563" s="133">
        <v>0.09</v>
      </c>
      <c r="Y563" s="133">
        <v>1.3964237599575346E-3</v>
      </c>
      <c r="Z563" s="134">
        <v>0</v>
      </c>
      <c r="AA563" s="137"/>
      <c r="AB563" s="136">
        <v>0</v>
      </c>
      <c r="AC563" s="136">
        <v>0</v>
      </c>
      <c r="AD563" s="133">
        <v>0</v>
      </c>
      <c r="AE563" s="133">
        <v>0</v>
      </c>
      <c r="AF563" s="134">
        <v>0</v>
      </c>
    </row>
    <row r="564" spans="1:32" x14ac:dyDescent="0.2">
      <c r="A564" s="138">
        <v>482</v>
      </c>
      <c r="B564" s="139">
        <v>482204105</v>
      </c>
      <c r="C564" s="140" t="s">
        <v>534</v>
      </c>
      <c r="D564" s="141">
        <v>204</v>
      </c>
      <c r="E564" s="140" t="s">
        <v>236</v>
      </c>
      <c r="F564" s="141">
        <v>105</v>
      </c>
      <c r="G564" s="142" t="s">
        <v>137</v>
      </c>
      <c r="H564" s="130"/>
      <c r="I564" s="131">
        <v>9174</v>
      </c>
      <c r="J564" s="131">
        <v>3536</v>
      </c>
      <c r="K564" s="131">
        <v>0</v>
      </c>
      <c r="L564" s="131">
        <v>937.65</v>
      </c>
      <c r="M564" s="131">
        <v>13647.65</v>
      </c>
      <c r="N564" s="130"/>
      <c r="O564" s="132">
        <v>2</v>
      </c>
      <c r="P564" s="133">
        <v>25420</v>
      </c>
      <c r="Q564" s="133">
        <v>0</v>
      </c>
      <c r="R564" s="133">
        <v>0</v>
      </c>
      <c r="S564" s="133">
        <v>1876</v>
      </c>
      <c r="T564" s="134">
        <v>27296</v>
      </c>
      <c r="U564" s="135"/>
      <c r="V564" s="136">
        <v>0</v>
      </c>
      <c r="W564" s="136">
        <v>0</v>
      </c>
      <c r="X564" s="133">
        <v>0.09</v>
      </c>
      <c r="Y564" s="133">
        <v>1.3244469210533681E-3</v>
      </c>
      <c r="Z564" s="134">
        <v>0</v>
      </c>
      <c r="AA564" s="137"/>
      <c r="AB564" s="136">
        <v>0</v>
      </c>
      <c r="AC564" s="136">
        <v>0</v>
      </c>
      <c r="AD564" s="133">
        <v>0</v>
      </c>
      <c r="AE564" s="133">
        <v>0</v>
      </c>
      <c r="AF564" s="134">
        <v>0</v>
      </c>
    </row>
    <row r="565" spans="1:32" x14ac:dyDescent="0.2">
      <c r="A565" s="138">
        <v>482</v>
      </c>
      <c r="B565" s="139">
        <v>482204128</v>
      </c>
      <c r="C565" s="140" t="s">
        <v>534</v>
      </c>
      <c r="D565" s="141">
        <v>204</v>
      </c>
      <c r="E565" s="140" t="s">
        <v>236</v>
      </c>
      <c r="F565" s="141">
        <v>128</v>
      </c>
      <c r="G565" s="142" t="s">
        <v>160</v>
      </c>
      <c r="H565" s="130"/>
      <c r="I565" s="131">
        <v>9257</v>
      </c>
      <c r="J565" s="131">
        <v>661</v>
      </c>
      <c r="K565" s="131">
        <v>0</v>
      </c>
      <c r="L565" s="131">
        <v>937.65</v>
      </c>
      <c r="M565" s="131">
        <v>10855.65</v>
      </c>
      <c r="N565" s="130"/>
      <c r="O565" s="132">
        <v>1</v>
      </c>
      <c r="P565" s="133">
        <v>9918</v>
      </c>
      <c r="Q565" s="133">
        <v>0</v>
      </c>
      <c r="R565" s="133">
        <v>0</v>
      </c>
      <c r="S565" s="133">
        <v>938</v>
      </c>
      <c r="T565" s="134">
        <v>10856</v>
      </c>
      <c r="U565" s="135"/>
      <c r="V565" s="136">
        <v>0</v>
      </c>
      <c r="W565" s="136">
        <v>0</v>
      </c>
      <c r="X565" s="133">
        <v>0.09</v>
      </c>
      <c r="Y565" s="133">
        <v>3.6606009858726793E-2</v>
      </c>
      <c r="Z565" s="134">
        <v>0</v>
      </c>
      <c r="AA565" s="137"/>
      <c r="AB565" s="136">
        <v>0</v>
      </c>
      <c r="AC565" s="136">
        <v>0</v>
      </c>
      <c r="AD565" s="133">
        <v>0</v>
      </c>
      <c r="AE565" s="133">
        <v>0</v>
      </c>
      <c r="AF565" s="134">
        <v>0</v>
      </c>
    </row>
    <row r="566" spans="1:32" x14ac:dyDescent="0.2">
      <c r="A566" s="138">
        <v>482</v>
      </c>
      <c r="B566" s="139">
        <v>482204204</v>
      </c>
      <c r="C566" s="140" t="s">
        <v>534</v>
      </c>
      <c r="D566" s="141">
        <v>204</v>
      </c>
      <c r="E566" s="140" t="s">
        <v>236</v>
      </c>
      <c r="F566" s="141">
        <v>204</v>
      </c>
      <c r="G566" s="142" t="s">
        <v>236</v>
      </c>
      <c r="H566" s="130"/>
      <c r="I566" s="131">
        <v>9519</v>
      </c>
      <c r="J566" s="131">
        <v>5532</v>
      </c>
      <c r="K566" s="131">
        <v>0</v>
      </c>
      <c r="L566" s="131">
        <v>937.65</v>
      </c>
      <c r="M566" s="131">
        <v>15988.65</v>
      </c>
      <c r="N566" s="130"/>
      <c r="O566" s="132">
        <v>138</v>
      </c>
      <c r="P566" s="133">
        <v>2077038</v>
      </c>
      <c r="Q566" s="133">
        <v>0</v>
      </c>
      <c r="R566" s="133">
        <v>0</v>
      </c>
      <c r="S566" s="133">
        <v>129395</v>
      </c>
      <c r="T566" s="134">
        <v>2206433</v>
      </c>
      <c r="U566" s="135"/>
      <c r="V566" s="136">
        <v>0</v>
      </c>
      <c r="W566" s="136">
        <v>0</v>
      </c>
      <c r="X566" s="133">
        <v>0.09</v>
      </c>
      <c r="Y566" s="133">
        <v>5.2615371741897426E-2</v>
      </c>
      <c r="Z566" s="134">
        <v>0</v>
      </c>
      <c r="AA566" s="137"/>
      <c r="AB566" s="136">
        <v>0</v>
      </c>
      <c r="AC566" s="136">
        <v>0</v>
      </c>
      <c r="AD566" s="133">
        <v>0</v>
      </c>
      <c r="AE566" s="133">
        <v>0</v>
      </c>
      <c r="AF566" s="134">
        <v>0</v>
      </c>
    </row>
    <row r="567" spans="1:32" x14ac:dyDescent="0.2">
      <c r="A567" s="138">
        <v>482</v>
      </c>
      <c r="B567" s="139">
        <v>482204705</v>
      </c>
      <c r="C567" s="140" t="s">
        <v>534</v>
      </c>
      <c r="D567" s="141">
        <v>204</v>
      </c>
      <c r="E567" s="140" t="s">
        <v>236</v>
      </c>
      <c r="F567" s="141">
        <v>705</v>
      </c>
      <c r="G567" s="142" t="s">
        <v>418</v>
      </c>
      <c r="H567" s="130"/>
      <c r="I567" s="131">
        <v>8960</v>
      </c>
      <c r="J567" s="131">
        <v>5193</v>
      </c>
      <c r="K567" s="131">
        <v>0</v>
      </c>
      <c r="L567" s="131">
        <v>937.65</v>
      </c>
      <c r="M567" s="131">
        <v>15090.65</v>
      </c>
      <c r="N567" s="130"/>
      <c r="O567" s="132">
        <v>1</v>
      </c>
      <c r="P567" s="133">
        <v>14153</v>
      </c>
      <c r="Q567" s="133">
        <v>0</v>
      </c>
      <c r="R567" s="133">
        <v>0</v>
      </c>
      <c r="S567" s="133">
        <v>938</v>
      </c>
      <c r="T567" s="134">
        <v>15091</v>
      </c>
      <c r="U567" s="135"/>
      <c r="V567" s="136">
        <v>0</v>
      </c>
      <c r="W567" s="136">
        <v>0</v>
      </c>
      <c r="X567" s="133">
        <v>0.09</v>
      </c>
      <c r="Y567" s="133">
        <v>1.4805873515090595E-3</v>
      </c>
      <c r="Z567" s="134">
        <v>0</v>
      </c>
      <c r="AA567" s="137"/>
      <c r="AB567" s="136">
        <v>0</v>
      </c>
      <c r="AC567" s="136">
        <v>0</v>
      </c>
      <c r="AD567" s="133">
        <v>0</v>
      </c>
      <c r="AE567" s="133">
        <v>0</v>
      </c>
      <c r="AF567" s="134">
        <v>0</v>
      </c>
    </row>
    <row r="568" spans="1:32" x14ac:dyDescent="0.2">
      <c r="A568" s="138">
        <v>482</v>
      </c>
      <c r="B568" s="139">
        <v>482204745</v>
      </c>
      <c r="C568" s="140" t="s">
        <v>534</v>
      </c>
      <c r="D568" s="141">
        <v>204</v>
      </c>
      <c r="E568" s="140" t="s">
        <v>236</v>
      </c>
      <c r="F568" s="141">
        <v>745</v>
      </c>
      <c r="G568" s="142" t="s">
        <v>429</v>
      </c>
      <c r="H568" s="130"/>
      <c r="I568" s="131">
        <v>9470</v>
      </c>
      <c r="J568" s="131">
        <v>4221</v>
      </c>
      <c r="K568" s="131">
        <v>0</v>
      </c>
      <c r="L568" s="131">
        <v>937.65</v>
      </c>
      <c r="M568" s="131">
        <v>14628.65</v>
      </c>
      <c r="N568" s="130"/>
      <c r="O568" s="132">
        <v>28</v>
      </c>
      <c r="P568" s="133">
        <v>383348</v>
      </c>
      <c r="Q568" s="133">
        <v>0</v>
      </c>
      <c r="R568" s="133">
        <v>0</v>
      </c>
      <c r="S568" s="133">
        <v>26254</v>
      </c>
      <c r="T568" s="134">
        <v>409602</v>
      </c>
      <c r="U568" s="135"/>
      <c r="V568" s="136">
        <v>0</v>
      </c>
      <c r="W568" s="136">
        <v>0</v>
      </c>
      <c r="X568" s="133">
        <v>0.09</v>
      </c>
      <c r="Y568" s="133">
        <v>1.0819055568435949E-2</v>
      </c>
      <c r="Z568" s="134">
        <v>0</v>
      </c>
      <c r="AA568" s="137"/>
      <c r="AB568" s="136">
        <v>0</v>
      </c>
      <c r="AC568" s="136">
        <v>0</v>
      </c>
      <c r="AD568" s="133">
        <v>0</v>
      </c>
      <c r="AE568" s="133">
        <v>0</v>
      </c>
      <c r="AF568" s="134">
        <v>0</v>
      </c>
    </row>
    <row r="569" spans="1:32" x14ac:dyDescent="0.2">
      <c r="A569" s="138">
        <v>482</v>
      </c>
      <c r="B569" s="139">
        <v>482204773</v>
      </c>
      <c r="C569" s="140" t="s">
        <v>534</v>
      </c>
      <c r="D569" s="141">
        <v>204</v>
      </c>
      <c r="E569" s="140" t="s">
        <v>236</v>
      </c>
      <c r="F569" s="141">
        <v>773</v>
      </c>
      <c r="G569" s="142" t="s">
        <v>439</v>
      </c>
      <c r="H569" s="130"/>
      <c r="I569" s="131">
        <v>9641</v>
      </c>
      <c r="J569" s="131">
        <v>4855</v>
      </c>
      <c r="K569" s="131">
        <v>0</v>
      </c>
      <c r="L569" s="131">
        <v>937.65</v>
      </c>
      <c r="M569" s="131">
        <v>15433.65</v>
      </c>
      <c r="N569" s="130"/>
      <c r="O569" s="132">
        <v>54</v>
      </c>
      <c r="P569" s="133">
        <v>782784</v>
      </c>
      <c r="Q569" s="133">
        <v>0</v>
      </c>
      <c r="R569" s="133">
        <v>0</v>
      </c>
      <c r="S569" s="133">
        <v>50635</v>
      </c>
      <c r="T569" s="134">
        <v>833419</v>
      </c>
      <c r="U569" s="135"/>
      <c r="V569" s="136">
        <v>0</v>
      </c>
      <c r="W569" s="136">
        <v>0</v>
      </c>
      <c r="X569" s="133">
        <v>0.09</v>
      </c>
      <c r="Y569" s="133">
        <v>1.9927437371594185E-2</v>
      </c>
      <c r="Z569" s="134">
        <v>0</v>
      </c>
      <c r="AA569" s="137"/>
      <c r="AB569" s="136">
        <v>0</v>
      </c>
      <c r="AC569" s="136">
        <v>0</v>
      </c>
      <c r="AD569" s="133">
        <v>0</v>
      </c>
      <c r="AE569" s="133">
        <v>0</v>
      </c>
      <c r="AF569" s="134">
        <v>0</v>
      </c>
    </row>
    <row r="570" spans="1:32" x14ac:dyDescent="0.2">
      <c r="A570" s="138">
        <v>483</v>
      </c>
      <c r="B570" s="139">
        <v>483239020</v>
      </c>
      <c r="C570" s="140" t="s">
        <v>535</v>
      </c>
      <c r="D570" s="141">
        <v>239</v>
      </c>
      <c r="E570" s="140" t="s">
        <v>271</v>
      </c>
      <c r="F570" s="141">
        <v>20</v>
      </c>
      <c r="G570" s="142" t="s">
        <v>52</v>
      </c>
      <c r="H570" s="130"/>
      <c r="I570" s="131">
        <v>11683</v>
      </c>
      <c r="J570" s="131">
        <v>3243</v>
      </c>
      <c r="K570" s="131">
        <v>0</v>
      </c>
      <c r="L570" s="131">
        <v>937.65</v>
      </c>
      <c r="M570" s="131">
        <v>15863.65</v>
      </c>
      <c r="N570" s="130"/>
      <c r="O570" s="132">
        <v>17</v>
      </c>
      <c r="P570" s="133">
        <v>253742</v>
      </c>
      <c r="Q570" s="133">
        <v>0</v>
      </c>
      <c r="R570" s="133">
        <v>0</v>
      </c>
      <c r="S570" s="133">
        <v>15940</v>
      </c>
      <c r="T570" s="134">
        <v>269682</v>
      </c>
      <c r="U570" s="135"/>
      <c r="V570" s="136">
        <v>0</v>
      </c>
      <c r="W570" s="136">
        <v>0</v>
      </c>
      <c r="X570" s="133">
        <v>0.09</v>
      </c>
      <c r="Y570" s="133">
        <v>5.1849560701112726E-2</v>
      </c>
      <c r="Z570" s="134">
        <v>0</v>
      </c>
      <c r="AA570" s="137"/>
      <c r="AB570" s="136">
        <v>0</v>
      </c>
      <c r="AC570" s="136">
        <v>0</v>
      </c>
      <c r="AD570" s="133">
        <v>0</v>
      </c>
      <c r="AE570" s="133">
        <v>0</v>
      </c>
      <c r="AF570" s="134">
        <v>0</v>
      </c>
    </row>
    <row r="571" spans="1:32" x14ac:dyDescent="0.2">
      <c r="A571" s="138">
        <v>483</v>
      </c>
      <c r="B571" s="139">
        <v>483239036</v>
      </c>
      <c r="C571" s="140" t="s">
        <v>535</v>
      </c>
      <c r="D571" s="141">
        <v>239</v>
      </c>
      <c r="E571" s="140" t="s">
        <v>271</v>
      </c>
      <c r="F571" s="141">
        <v>36</v>
      </c>
      <c r="G571" s="142" t="s">
        <v>68</v>
      </c>
      <c r="H571" s="130"/>
      <c r="I571" s="131">
        <v>10677</v>
      </c>
      <c r="J571" s="131">
        <v>3490</v>
      </c>
      <c r="K571" s="131">
        <v>0</v>
      </c>
      <c r="L571" s="131">
        <v>937.65</v>
      </c>
      <c r="M571" s="131">
        <v>15104.65</v>
      </c>
      <c r="N571" s="130"/>
      <c r="O571" s="132">
        <v>28</v>
      </c>
      <c r="P571" s="133">
        <v>396676</v>
      </c>
      <c r="Q571" s="133">
        <v>0</v>
      </c>
      <c r="R571" s="133">
        <v>0</v>
      </c>
      <c r="S571" s="133">
        <v>26256</v>
      </c>
      <c r="T571" s="134">
        <v>422932</v>
      </c>
      <c r="U571" s="135"/>
      <c r="V571" s="136">
        <v>0</v>
      </c>
      <c r="W571" s="136">
        <v>0</v>
      </c>
      <c r="X571" s="133">
        <v>0.09</v>
      </c>
      <c r="Y571" s="133">
        <v>6.7966110947748307E-2</v>
      </c>
      <c r="Z571" s="134">
        <v>0</v>
      </c>
      <c r="AA571" s="137"/>
      <c r="AB571" s="136">
        <v>0</v>
      </c>
      <c r="AC571" s="136">
        <v>0</v>
      </c>
      <c r="AD571" s="133">
        <v>0</v>
      </c>
      <c r="AE571" s="133">
        <v>0</v>
      </c>
      <c r="AF571" s="134">
        <v>0</v>
      </c>
    </row>
    <row r="572" spans="1:32" x14ac:dyDescent="0.2">
      <c r="A572" s="138">
        <v>483</v>
      </c>
      <c r="B572" s="139">
        <v>483239052</v>
      </c>
      <c r="C572" s="140" t="s">
        <v>535</v>
      </c>
      <c r="D572" s="141">
        <v>239</v>
      </c>
      <c r="E572" s="140" t="s">
        <v>271</v>
      </c>
      <c r="F572" s="141">
        <v>52</v>
      </c>
      <c r="G572" s="142" t="s">
        <v>84</v>
      </c>
      <c r="H572" s="130"/>
      <c r="I572" s="131">
        <v>10651</v>
      </c>
      <c r="J572" s="131">
        <v>3404</v>
      </c>
      <c r="K572" s="131">
        <v>0</v>
      </c>
      <c r="L572" s="131">
        <v>937.65</v>
      </c>
      <c r="M572" s="131">
        <v>14992.65</v>
      </c>
      <c r="N572" s="130"/>
      <c r="O572" s="132">
        <v>49</v>
      </c>
      <c r="P572" s="133">
        <v>688695</v>
      </c>
      <c r="Q572" s="133">
        <v>0</v>
      </c>
      <c r="R572" s="133">
        <v>0</v>
      </c>
      <c r="S572" s="133">
        <v>45946</v>
      </c>
      <c r="T572" s="134">
        <v>734641</v>
      </c>
      <c r="U572" s="135"/>
      <c r="V572" s="136">
        <v>0</v>
      </c>
      <c r="W572" s="136">
        <v>0</v>
      </c>
      <c r="X572" s="133">
        <v>0.09</v>
      </c>
      <c r="Y572" s="133">
        <v>4.5458484773561313E-2</v>
      </c>
      <c r="Z572" s="134">
        <v>0</v>
      </c>
      <c r="AA572" s="137"/>
      <c r="AB572" s="136">
        <v>0</v>
      </c>
      <c r="AC572" s="136">
        <v>0</v>
      </c>
      <c r="AD572" s="133">
        <v>0</v>
      </c>
      <c r="AE572" s="133">
        <v>0</v>
      </c>
      <c r="AF572" s="134">
        <v>0</v>
      </c>
    </row>
    <row r="573" spans="1:32" x14ac:dyDescent="0.2">
      <c r="A573" s="138">
        <v>483</v>
      </c>
      <c r="B573" s="139">
        <v>483239082</v>
      </c>
      <c r="C573" s="140" t="s">
        <v>535</v>
      </c>
      <c r="D573" s="141">
        <v>239</v>
      </c>
      <c r="E573" s="140" t="s">
        <v>271</v>
      </c>
      <c r="F573" s="141">
        <v>82</v>
      </c>
      <c r="G573" s="142" t="s">
        <v>114</v>
      </c>
      <c r="H573" s="130"/>
      <c r="I573" s="131">
        <v>10729</v>
      </c>
      <c r="J573" s="131">
        <v>4210</v>
      </c>
      <c r="K573" s="131">
        <v>0</v>
      </c>
      <c r="L573" s="131">
        <v>937.65</v>
      </c>
      <c r="M573" s="131">
        <v>15876.65</v>
      </c>
      <c r="N573" s="130"/>
      <c r="O573" s="132">
        <v>6</v>
      </c>
      <c r="P573" s="133">
        <v>89634</v>
      </c>
      <c r="Q573" s="133">
        <v>0</v>
      </c>
      <c r="R573" s="133">
        <v>0</v>
      </c>
      <c r="S573" s="133">
        <v>5626</v>
      </c>
      <c r="T573" s="134">
        <v>95260</v>
      </c>
      <c r="U573" s="135"/>
      <c r="V573" s="136">
        <v>0</v>
      </c>
      <c r="W573" s="136">
        <v>0</v>
      </c>
      <c r="X573" s="133">
        <v>0.09</v>
      </c>
      <c r="Y573" s="133">
        <v>3.3854288522826947E-3</v>
      </c>
      <c r="Z573" s="134">
        <v>0</v>
      </c>
      <c r="AA573" s="137"/>
      <c r="AB573" s="136">
        <v>0</v>
      </c>
      <c r="AC573" s="136">
        <v>0</v>
      </c>
      <c r="AD573" s="133">
        <v>0</v>
      </c>
      <c r="AE573" s="133">
        <v>0</v>
      </c>
      <c r="AF573" s="134">
        <v>0</v>
      </c>
    </row>
    <row r="574" spans="1:32" x14ac:dyDescent="0.2">
      <c r="A574" s="138">
        <v>483</v>
      </c>
      <c r="B574" s="139">
        <v>483239083</v>
      </c>
      <c r="C574" s="140" t="s">
        <v>535</v>
      </c>
      <c r="D574" s="141">
        <v>239</v>
      </c>
      <c r="E574" s="140" t="s">
        <v>271</v>
      </c>
      <c r="F574" s="141">
        <v>83</v>
      </c>
      <c r="G574" s="142" t="s">
        <v>115</v>
      </c>
      <c r="H574" s="130"/>
      <c r="I574" s="131">
        <v>11076</v>
      </c>
      <c r="J574" s="131">
        <v>1861</v>
      </c>
      <c r="K574" s="131">
        <v>0</v>
      </c>
      <c r="L574" s="131">
        <v>937.65</v>
      </c>
      <c r="M574" s="131">
        <v>13874.65</v>
      </c>
      <c r="N574" s="130"/>
      <c r="O574" s="132">
        <v>1</v>
      </c>
      <c r="P574" s="133">
        <v>12937</v>
      </c>
      <c r="Q574" s="133">
        <v>0</v>
      </c>
      <c r="R574" s="133">
        <v>0</v>
      </c>
      <c r="S574" s="133">
        <v>938</v>
      </c>
      <c r="T574" s="134">
        <v>13875</v>
      </c>
      <c r="U574" s="135"/>
      <c r="V574" s="136">
        <v>0</v>
      </c>
      <c r="W574" s="136">
        <v>0</v>
      </c>
      <c r="X574" s="133">
        <v>0.09</v>
      </c>
      <c r="Y574" s="133">
        <v>6.5446568797821051E-3</v>
      </c>
      <c r="Z574" s="134">
        <v>0</v>
      </c>
      <c r="AA574" s="137"/>
      <c r="AB574" s="136">
        <v>0</v>
      </c>
      <c r="AC574" s="136">
        <v>0</v>
      </c>
      <c r="AD574" s="133">
        <v>0</v>
      </c>
      <c r="AE574" s="133">
        <v>0</v>
      </c>
      <c r="AF574" s="134">
        <v>0</v>
      </c>
    </row>
    <row r="575" spans="1:32" x14ac:dyDescent="0.2">
      <c r="A575" s="138">
        <v>483</v>
      </c>
      <c r="B575" s="139">
        <v>483239096</v>
      </c>
      <c r="C575" s="140" t="s">
        <v>535</v>
      </c>
      <c r="D575" s="141">
        <v>239</v>
      </c>
      <c r="E575" s="140" t="s">
        <v>271</v>
      </c>
      <c r="F575" s="141">
        <v>96</v>
      </c>
      <c r="G575" s="142" t="s">
        <v>128</v>
      </c>
      <c r="H575" s="130"/>
      <c r="I575" s="131">
        <v>12580</v>
      </c>
      <c r="J575" s="131">
        <v>6848</v>
      </c>
      <c r="K575" s="131">
        <v>0</v>
      </c>
      <c r="L575" s="131">
        <v>937.65</v>
      </c>
      <c r="M575" s="131">
        <v>20365.650000000001</v>
      </c>
      <c r="N575" s="130"/>
      <c r="O575" s="132">
        <v>2</v>
      </c>
      <c r="P575" s="133">
        <v>38856</v>
      </c>
      <c r="Q575" s="133">
        <v>0</v>
      </c>
      <c r="R575" s="133">
        <v>0</v>
      </c>
      <c r="S575" s="133">
        <v>1876</v>
      </c>
      <c r="T575" s="134">
        <v>40732</v>
      </c>
      <c r="U575" s="135"/>
      <c r="V575" s="136">
        <v>0</v>
      </c>
      <c r="W575" s="136">
        <v>0</v>
      </c>
      <c r="X575" s="133">
        <v>0.09</v>
      </c>
      <c r="Y575" s="133">
        <v>3.1538031471370763E-2</v>
      </c>
      <c r="Z575" s="134">
        <v>0</v>
      </c>
      <c r="AA575" s="137"/>
      <c r="AB575" s="136">
        <v>0</v>
      </c>
      <c r="AC575" s="136">
        <v>0</v>
      </c>
      <c r="AD575" s="133">
        <v>0</v>
      </c>
      <c r="AE575" s="133">
        <v>0</v>
      </c>
      <c r="AF575" s="134">
        <v>0</v>
      </c>
    </row>
    <row r="576" spans="1:32" x14ac:dyDescent="0.2">
      <c r="A576" s="138">
        <v>483</v>
      </c>
      <c r="B576" s="139">
        <v>483239118</v>
      </c>
      <c r="C576" s="140" t="s">
        <v>535</v>
      </c>
      <c r="D576" s="141">
        <v>239</v>
      </c>
      <c r="E576" s="140" t="s">
        <v>271</v>
      </c>
      <c r="F576" s="141">
        <v>118</v>
      </c>
      <c r="G576" s="142" t="s">
        <v>150</v>
      </c>
      <c r="H576" s="130"/>
      <c r="I576" s="131">
        <v>11455</v>
      </c>
      <c r="J576" s="131">
        <v>2398</v>
      </c>
      <c r="K576" s="131">
        <v>0</v>
      </c>
      <c r="L576" s="131">
        <v>937.65</v>
      </c>
      <c r="M576" s="131">
        <v>14790.65</v>
      </c>
      <c r="N576" s="130"/>
      <c r="O576" s="132">
        <v>2</v>
      </c>
      <c r="P576" s="133">
        <v>27706</v>
      </c>
      <c r="Q576" s="133">
        <v>0</v>
      </c>
      <c r="R576" s="133">
        <v>0</v>
      </c>
      <c r="S576" s="133">
        <v>1876</v>
      </c>
      <c r="T576" s="134">
        <v>29582</v>
      </c>
      <c r="U576" s="135"/>
      <c r="V576" s="136">
        <v>0</v>
      </c>
      <c r="W576" s="136">
        <v>0</v>
      </c>
      <c r="X576" s="133">
        <v>0.09</v>
      </c>
      <c r="Y576" s="133">
        <v>4.58193229214569E-3</v>
      </c>
      <c r="Z576" s="134">
        <v>0</v>
      </c>
      <c r="AA576" s="137"/>
      <c r="AB576" s="136">
        <v>0</v>
      </c>
      <c r="AC576" s="136">
        <v>0</v>
      </c>
      <c r="AD576" s="133">
        <v>0</v>
      </c>
      <c r="AE576" s="133">
        <v>0</v>
      </c>
      <c r="AF576" s="134">
        <v>0</v>
      </c>
    </row>
    <row r="577" spans="1:32" x14ac:dyDescent="0.2">
      <c r="A577" s="138">
        <v>483</v>
      </c>
      <c r="B577" s="139">
        <v>483239131</v>
      </c>
      <c r="C577" s="140" t="s">
        <v>535</v>
      </c>
      <c r="D577" s="141">
        <v>239</v>
      </c>
      <c r="E577" s="140" t="s">
        <v>271</v>
      </c>
      <c r="F577" s="141">
        <v>131</v>
      </c>
      <c r="G577" s="142" t="s">
        <v>163</v>
      </c>
      <c r="H577" s="130"/>
      <c r="I577" s="131">
        <v>10599.371377747728</v>
      </c>
      <c r="J577" s="131">
        <v>3022</v>
      </c>
      <c r="K577" s="131">
        <v>0</v>
      </c>
      <c r="L577" s="131">
        <v>937.65</v>
      </c>
      <c r="M577" s="131">
        <v>14559.021377747727</v>
      </c>
      <c r="N577" s="130"/>
      <c r="O577" s="132">
        <v>1</v>
      </c>
      <c r="P577" s="133">
        <v>13621</v>
      </c>
      <c r="Q577" s="133">
        <v>0</v>
      </c>
      <c r="R577" s="133">
        <v>0</v>
      </c>
      <c r="S577" s="133">
        <v>938</v>
      </c>
      <c r="T577" s="134">
        <v>14559</v>
      </c>
      <c r="U577" s="135"/>
      <c r="V577" s="136">
        <v>0</v>
      </c>
      <c r="W577" s="136">
        <v>0</v>
      </c>
      <c r="X577" s="133">
        <v>0.09</v>
      </c>
      <c r="Y577" s="133">
        <v>4.0106865571364328E-3</v>
      </c>
      <c r="Z577" s="134">
        <v>0</v>
      </c>
      <c r="AA577" s="137"/>
      <c r="AB577" s="136">
        <v>0</v>
      </c>
      <c r="AC577" s="136">
        <v>0</v>
      </c>
      <c r="AD577" s="133">
        <v>0</v>
      </c>
      <c r="AE577" s="133">
        <v>0</v>
      </c>
      <c r="AF577" s="134">
        <v>0</v>
      </c>
    </row>
    <row r="578" spans="1:32" x14ac:dyDescent="0.2">
      <c r="A578" s="138">
        <v>483</v>
      </c>
      <c r="B578" s="139">
        <v>483239145</v>
      </c>
      <c r="C578" s="140" t="s">
        <v>535</v>
      </c>
      <c r="D578" s="141">
        <v>239</v>
      </c>
      <c r="E578" s="140" t="s">
        <v>271</v>
      </c>
      <c r="F578" s="141">
        <v>145</v>
      </c>
      <c r="G578" s="142" t="s">
        <v>177</v>
      </c>
      <c r="H578" s="130"/>
      <c r="I578" s="131">
        <v>9872</v>
      </c>
      <c r="J578" s="131">
        <v>2609</v>
      </c>
      <c r="K578" s="131">
        <v>0</v>
      </c>
      <c r="L578" s="131">
        <v>937.65</v>
      </c>
      <c r="M578" s="131">
        <v>13418.65</v>
      </c>
      <c r="N578" s="130"/>
      <c r="O578" s="132">
        <v>10</v>
      </c>
      <c r="P578" s="133">
        <v>124810</v>
      </c>
      <c r="Q578" s="133">
        <v>0</v>
      </c>
      <c r="R578" s="133">
        <v>0</v>
      </c>
      <c r="S578" s="133">
        <v>9377</v>
      </c>
      <c r="T578" s="134">
        <v>134187</v>
      </c>
      <c r="U578" s="135"/>
      <c r="V578" s="136">
        <v>0</v>
      </c>
      <c r="W578" s="136">
        <v>0</v>
      </c>
      <c r="X578" s="133">
        <v>0.09</v>
      </c>
      <c r="Y578" s="133">
        <v>1.5831317683992447E-2</v>
      </c>
      <c r="Z578" s="134">
        <v>0</v>
      </c>
      <c r="AA578" s="137"/>
      <c r="AB578" s="136">
        <v>0</v>
      </c>
      <c r="AC578" s="136">
        <v>0</v>
      </c>
      <c r="AD578" s="133">
        <v>0</v>
      </c>
      <c r="AE578" s="133">
        <v>0</v>
      </c>
      <c r="AF578" s="134">
        <v>0</v>
      </c>
    </row>
    <row r="579" spans="1:32" x14ac:dyDescent="0.2">
      <c r="A579" s="138">
        <v>483</v>
      </c>
      <c r="B579" s="139">
        <v>483239171</v>
      </c>
      <c r="C579" s="140" t="s">
        <v>535</v>
      </c>
      <c r="D579" s="141">
        <v>239</v>
      </c>
      <c r="E579" s="140" t="s">
        <v>271</v>
      </c>
      <c r="F579" s="141">
        <v>171</v>
      </c>
      <c r="G579" s="142" t="s">
        <v>203</v>
      </c>
      <c r="H579" s="130"/>
      <c r="I579" s="131">
        <v>11019</v>
      </c>
      <c r="J579" s="131">
        <v>2897</v>
      </c>
      <c r="K579" s="131">
        <v>0</v>
      </c>
      <c r="L579" s="131">
        <v>937.65</v>
      </c>
      <c r="M579" s="131">
        <v>14853.65</v>
      </c>
      <c r="N579" s="130"/>
      <c r="O579" s="132">
        <v>15</v>
      </c>
      <c r="P579" s="133">
        <v>208740</v>
      </c>
      <c r="Q579" s="133">
        <v>0</v>
      </c>
      <c r="R579" s="133">
        <v>0</v>
      </c>
      <c r="S579" s="133">
        <v>14065</v>
      </c>
      <c r="T579" s="134">
        <v>222805</v>
      </c>
      <c r="U579" s="135"/>
      <c r="V579" s="136">
        <v>0</v>
      </c>
      <c r="W579" s="136">
        <v>0</v>
      </c>
      <c r="X579" s="133">
        <v>0.09</v>
      </c>
      <c r="Y579" s="133">
        <v>8.3768111125214727E-3</v>
      </c>
      <c r="Z579" s="134">
        <v>0</v>
      </c>
      <c r="AA579" s="137"/>
      <c r="AB579" s="136">
        <v>0</v>
      </c>
      <c r="AC579" s="136">
        <v>0</v>
      </c>
      <c r="AD579" s="133">
        <v>0</v>
      </c>
      <c r="AE579" s="133">
        <v>0</v>
      </c>
      <c r="AF579" s="134">
        <v>0</v>
      </c>
    </row>
    <row r="580" spans="1:32" x14ac:dyDescent="0.2">
      <c r="A580" s="138">
        <v>483</v>
      </c>
      <c r="B580" s="139">
        <v>483239172</v>
      </c>
      <c r="C580" s="140" t="s">
        <v>535</v>
      </c>
      <c r="D580" s="141">
        <v>239</v>
      </c>
      <c r="E580" s="140" t="s">
        <v>271</v>
      </c>
      <c r="F580" s="141">
        <v>172</v>
      </c>
      <c r="G580" s="142" t="s">
        <v>204</v>
      </c>
      <c r="H580" s="130"/>
      <c r="I580" s="131">
        <v>12079</v>
      </c>
      <c r="J580" s="131">
        <v>7170</v>
      </c>
      <c r="K580" s="131">
        <v>0</v>
      </c>
      <c r="L580" s="131">
        <v>937.65</v>
      </c>
      <c r="M580" s="131">
        <v>20186.650000000001</v>
      </c>
      <c r="N580" s="130"/>
      <c r="O580" s="132">
        <v>5</v>
      </c>
      <c r="P580" s="133">
        <v>96245</v>
      </c>
      <c r="Q580" s="133">
        <v>0</v>
      </c>
      <c r="R580" s="133">
        <v>0</v>
      </c>
      <c r="S580" s="133">
        <v>4688</v>
      </c>
      <c r="T580" s="134">
        <v>100933</v>
      </c>
      <c r="U580" s="135"/>
      <c r="V580" s="136">
        <v>0</v>
      </c>
      <c r="W580" s="136">
        <v>0</v>
      </c>
      <c r="X580" s="133">
        <v>0.09</v>
      </c>
      <c r="Y580" s="133">
        <v>3.1462276707694366E-2</v>
      </c>
      <c r="Z580" s="134">
        <v>0</v>
      </c>
      <c r="AA580" s="137"/>
      <c r="AB580" s="136">
        <v>0</v>
      </c>
      <c r="AC580" s="136">
        <v>0</v>
      </c>
      <c r="AD580" s="133">
        <v>0</v>
      </c>
      <c r="AE580" s="133">
        <v>0</v>
      </c>
      <c r="AF580" s="134">
        <v>0</v>
      </c>
    </row>
    <row r="581" spans="1:32" x14ac:dyDescent="0.2">
      <c r="A581" s="138">
        <v>483</v>
      </c>
      <c r="B581" s="139">
        <v>483239182</v>
      </c>
      <c r="C581" s="140" t="s">
        <v>535</v>
      </c>
      <c r="D581" s="141">
        <v>239</v>
      </c>
      <c r="E581" s="140" t="s">
        <v>271</v>
      </c>
      <c r="F581" s="141">
        <v>182</v>
      </c>
      <c r="G581" s="142" t="s">
        <v>214</v>
      </c>
      <c r="H581" s="130"/>
      <c r="I581" s="131">
        <v>10957</v>
      </c>
      <c r="J581" s="131">
        <v>2233</v>
      </c>
      <c r="K581" s="131">
        <v>0</v>
      </c>
      <c r="L581" s="131">
        <v>937.65</v>
      </c>
      <c r="M581" s="131">
        <v>14127.65</v>
      </c>
      <c r="N581" s="130"/>
      <c r="O581" s="132">
        <v>38</v>
      </c>
      <c r="P581" s="133">
        <v>501220</v>
      </c>
      <c r="Q581" s="133">
        <v>0</v>
      </c>
      <c r="R581" s="133">
        <v>0</v>
      </c>
      <c r="S581" s="133">
        <v>35631</v>
      </c>
      <c r="T581" s="134">
        <v>536851</v>
      </c>
      <c r="U581" s="135"/>
      <c r="V581" s="136">
        <v>0</v>
      </c>
      <c r="W581" s="136">
        <v>0</v>
      </c>
      <c r="X581" s="133">
        <v>0.09</v>
      </c>
      <c r="Y581" s="133">
        <v>1.766117293904166E-2</v>
      </c>
      <c r="Z581" s="134">
        <v>0</v>
      </c>
      <c r="AA581" s="137"/>
      <c r="AB581" s="136">
        <v>0</v>
      </c>
      <c r="AC581" s="136">
        <v>0</v>
      </c>
      <c r="AD581" s="133">
        <v>0</v>
      </c>
      <c r="AE581" s="133">
        <v>0</v>
      </c>
      <c r="AF581" s="134">
        <v>0</v>
      </c>
    </row>
    <row r="582" spans="1:32" x14ac:dyDescent="0.2">
      <c r="A582" s="138">
        <v>483</v>
      </c>
      <c r="B582" s="139">
        <v>483239231</v>
      </c>
      <c r="C582" s="140" t="s">
        <v>535</v>
      </c>
      <c r="D582" s="141">
        <v>239</v>
      </c>
      <c r="E582" s="140" t="s">
        <v>271</v>
      </c>
      <c r="F582" s="141">
        <v>231</v>
      </c>
      <c r="G582" s="142" t="s">
        <v>263</v>
      </c>
      <c r="H582" s="130"/>
      <c r="I582" s="131">
        <v>10858</v>
      </c>
      <c r="J582" s="131">
        <v>2585</v>
      </c>
      <c r="K582" s="131">
        <v>0</v>
      </c>
      <c r="L582" s="131">
        <v>937.65</v>
      </c>
      <c r="M582" s="131">
        <v>14380.65</v>
      </c>
      <c r="N582" s="130"/>
      <c r="O582" s="132">
        <v>21</v>
      </c>
      <c r="P582" s="133">
        <v>282303</v>
      </c>
      <c r="Q582" s="133">
        <v>0</v>
      </c>
      <c r="R582" s="133">
        <v>0</v>
      </c>
      <c r="S582" s="133">
        <v>19692</v>
      </c>
      <c r="T582" s="134">
        <v>301995</v>
      </c>
      <c r="U582" s="135"/>
      <c r="V582" s="136">
        <v>0</v>
      </c>
      <c r="W582" s="136">
        <v>0</v>
      </c>
      <c r="X582" s="133">
        <v>0.09</v>
      </c>
      <c r="Y582" s="133">
        <v>1.9610445005503498E-2</v>
      </c>
      <c r="Z582" s="134">
        <v>0</v>
      </c>
      <c r="AA582" s="137"/>
      <c r="AB582" s="136">
        <v>0</v>
      </c>
      <c r="AC582" s="136">
        <v>0</v>
      </c>
      <c r="AD582" s="133">
        <v>0</v>
      </c>
      <c r="AE582" s="133">
        <v>0</v>
      </c>
      <c r="AF582" s="134">
        <v>0</v>
      </c>
    </row>
    <row r="583" spans="1:32" x14ac:dyDescent="0.2">
      <c r="A583" s="138">
        <v>483</v>
      </c>
      <c r="B583" s="139">
        <v>483239239</v>
      </c>
      <c r="C583" s="140" t="s">
        <v>535</v>
      </c>
      <c r="D583" s="141">
        <v>239</v>
      </c>
      <c r="E583" s="140" t="s">
        <v>271</v>
      </c>
      <c r="F583" s="141">
        <v>239</v>
      </c>
      <c r="G583" s="142" t="s">
        <v>271</v>
      </c>
      <c r="H583" s="130"/>
      <c r="I583" s="131">
        <v>10596</v>
      </c>
      <c r="J583" s="131">
        <v>3980</v>
      </c>
      <c r="K583" s="131">
        <v>0</v>
      </c>
      <c r="L583" s="131">
        <v>937.65</v>
      </c>
      <c r="M583" s="131">
        <v>15513.65</v>
      </c>
      <c r="N583" s="130"/>
      <c r="O583" s="132">
        <v>366</v>
      </c>
      <c r="P583" s="133">
        <v>5334816</v>
      </c>
      <c r="Q583" s="133">
        <v>0</v>
      </c>
      <c r="R583" s="133">
        <v>0</v>
      </c>
      <c r="S583" s="133">
        <v>343180</v>
      </c>
      <c r="T583" s="134">
        <v>5677996</v>
      </c>
      <c r="U583" s="135"/>
      <c r="V583" s="136">
        <v>0</v>
      </c>
      <c r="W583" s="136">
        <v>0</v>
      </c>
      <c r="X583" s="133">
        <v>0.09</v>
      </c>
      <c r="Y583" s="133">
        <v>6.312920761765542E-2</v>
      </c>
      <c r="Z583" s="134">
        <v>0</v>
      </c>
      <c r="AA583" s="137"/>
      <c r="AB583" s="136">
        <v>0</v>
      </c>
      <c r="AC583" s="136">
        <v>0</v>
      </c>
      <c r="AD583" s="133">
        <v>0</v>
      </c>
      <c r="AE583" s="133">
        <v>0</v>
      </c>
      <c r="AF583" s="134">
        <v>0</v>
      </c>
    </row>
    <row r="584" spans="1:32" x14ac:dyDescent="0.2">
      <c r="A584" s="138">
        <v>483</v>
      </c>
      <c r="B584" s="139">
        <v>483239261</v>
      </c>
      <c r="C584" s="140" t="s">
        <v>535</v>
      </c>
      <c r="D584" s="141">
        <v>239</v>
      </c>
      <c r="E584" s="140" t="s">
        <v>271</v>
      </c>
      <c r="F584" s="141">
        <v>261</v>
      </c>
      <c r="G584" s="142" t="s">
        <v>293</v>
      </c>
      <c r="H584" s="130"/>
      <c r="I584" s="131">
        <v>10487</v>
      </c>
      <c r="J584" s="131">
        <v>6651</v>
      </c>
      <c r="K584" s="131">
        <v>0</v>
      </c>
      <c r="L584" s="131">
        <v>937.65</v>
      </c>
      <c r="M584" s="131">
        <v>18075.650000000001</v>
      </c>
      <c r="N584" s="130"/>
      <c r="O584" s="132">
        <v>9</v>
      </c>
      <c r="P584" s="133">
        <v>154242</v>
      </c>
      <c r="Q584" s="133">
        <v>0</v>
      </c>
      <c r="R584" s="133">
        <v>0</v>
      </c>
      <c r="S584" s="133">
        <v>8440</v>
      </c>
      <c r="T584" s="134">
        <v>162682</v>
      </c>
      <c r="U584" s="135"/>
      <c r="V584" s="136">
        <v>0</v>
      </c>
      <c r="W584" s="136">
        <v>0</v>
      </c>
      <c r="X584" s="133">
        <v>0.09</v>
      </c>
      <c r="Y584" s="133">
        <v>7.6984799145484478E-2</v>
      </c>
      <c r="Z584" s="134">
        <v>0</v>
      </c>
      <c r="AA584" s="137"/>
      <c r="AB584" s="136">
        <v>0</v>
      </c>
      <c r="AC584" s="136">
        <v>0</v>
      </c>
      <c r="AD584" s="133">
        <v>0</v>
      </c>
      <c r="AE584" s="133">
        <v>0</v>
      </c>
      <c r="AF584" s="134">
        <v>0</v>
      </c>
    </row>
    <row r="585" spans="1:32" x14ac:dyDescent="0.2">
      <c r="A585" s="138">
        <v>483</v>
      </c>
      <c r="B585" s="139">
        <v>483239310</v>
      </c>
      <c r="C585" s="140" t="s">
        <v>535</v>
      </c>
      <c r="D585" s="141">
        <v>239</v>
      </c>
      <c r="E585" s="140" t="s">
        <v>271</v>
      </c>
      <c r="F585" s="141">
        <v>310</v>
      </c>
      <c r="G585" s="142" t="s">
        <v>342</v>
      </c>
      <c r="H585" s="130"/>
      <c r="I585" s="131">
        <v>11681</v>
      </c>
      <c r="J585" s="131">
        <v>1209</v>
      </c>
      <c r="K585" s="131">
        <v>0</v>
      </c>
      <c r="L585" s="131">
        <v>937.65</v>
      </c>
      <c r="M585" s="131">
        <v>13827.65</v>
      </c>
      <c r="N585" s="130"/>
      <c r="O585" s="132">
        <v>65</v>
      </c>
      <c r="P585" s="133">
        <v>837850</v>
      </c>
      <c r="Q585" s="133">
        <v>0</v>
      </c>
      <c r="R585" s="133">
        <v>0</v>
      </c>
      <c r="S585" s="133">
        <v>60949</v>
      </c>
      <c r="T585" s="134">
        <v>898799</v>
      </c>
      <c r="U585" s="135"/>
      <c r="V585" s="136">
        <v>0</v>
      </c>
      <c r="W585" s="136">
        <v>0</v>
      </c>
      <c r="X585" s="133">
        <v>0.09</v>
      </c>
      <c r="Y585" s="133">
        <v>4.0905982827977284E-2</v>
      </c>
      <c r="Z585" s="134">
        <v>0</v>
      </c>
      <c r="AA585" s="137"/>
      <c r="AB585" s="136">
        <v>0</v>
      </c>
      <c r="AC585" s="136">
        <v>0</v>
      </c>
      <c r="AD585" s="133">
        <v>0</v>
      </c>
      <c r="AE585" s="133">
        <v>0</v>
      </c>
      <c r="AF585" s="134">
        <v>0</v>
      </c>
    </row>
    <row r="586" spans="1:32" x14ac:dyDescent="0.2">
      <c r="A586" s="138">
        <v>483</v>
      </c>
      <c r="B586" s="139">
        <v>483239625</v>
      </c>
      <c r="C586" s="140" t="s">
        <v>535</v>
      </c>
      <c r="D586" s="141">
        <v>239</v>
      </c>
      <c r="E586" s="140" t="s">
        <v>271</v>
      </c>
      <c r="F586" s="141">
        <v>625</v>
      </c>
      <c r="G586" s="142" t="s">
        <v>395</v>
      </c>
      <c r="H586" s="130"/>
      <c r="I586" s="131">
        <v>11076</v>
      </c>
      <c r="J586" s="131">
        <v>1601</v>
      </c>
      <c r="K586" s="131">
        <v>0</v>
      </c>
      <c r="L586" s="131">
        <v>937.65</v>
      </c>
      <c r="M586" s="131">
        <v>13614.65</v>
      </c>
      <c r="N586" s="130"/>
      <c r="O586" s="132">
        <v>1</v>
      </c>
      <c r="P586" s="133">
        <v>12677</v>
      </c>
      <c r="Q586" s="133">
        <v>0</v>
      </c>
      <c r="R586" s="133">
        <v>0</v>
      </c>
      <c r="S586" s="133">
        <v>938</v>
      </c>
      <c r="T586" s="134">
        <v>13615</v>
      </c>
      <c r="U586" s="135"/>
      <c r="V586" s="136">
        <v>0</v>
      </c>
      <c r="W586" s="136">
        <v>0</v>
      </c>
      <c r="X586" s="133">
        <v>0.09</v>
      </c>
      <c r="Y586" s="133">
        <v>5.3950024176206033E-3</v>
      </c>
      <c r="Z586" s="134">
        <v>0</v>
      </c>
      <c r="AA586" s="137"/>
      <c r="AB586" s="136">
        <v>0</v>
      </c>
      <c r="AC586" s="136">
        <v>0</v>
      </c>
      <c r="AD586" s="133">
        <v>0</v>
      </c>
      <c r="AE586" s="133">
        <v>0</v>
      </c>
      <c r="AF586" s="134">
        <v>0</v>
      </c>
    </row>
    <row r="587" spans="1:32" x14ac:dyDescent="0.2">
      <c r="A587" s="138">
        <v>483</v>
      </c>
      <c r="B587" s="139">
        <v>483239645</v>
      </c>
      <c r="C587" s="140" t="s">
        <v>535</v>
      </c>
      <c r="D587" s="141">
        <v>239</v>
      </c>
      <c r="E587" s="140" t="s">
        <v>271</v>
      </c>
      <c r="F587" s="141">
        <v>645</v>
      </c>
      <c r="G587" s="142" t="s">
        <v>399</v>
      </c>
      <c r="H587" s="130"/>
      <c r="I587" s="131">
        <v>12229.24870725855</v>
      </c>
      <c r="J587" s="131">
        <v>4666</v>
      </c>
      <c r="K587" s="131">
        <v>0</v>
      </c>
      <c r="L587" s="131">
        <v>937.65</v>
      </c>
      <c r="M587" s="131">
        <v>17832.898707258551</v>
      </c>
      <c r="N587" s="130"/>
      <c r="O587" s="132">
        <v>1</v>
      </c>
      <c r="P587" s="133">
        <v>16895</v>
      </c>
      <c r="Q587" s="133">
        <v>0</v>
      </c>
      <c r="R587" s="133">
        <v>0</v>
      </c>
      <c r="S587" s="133">
        <v>938</v>
      </c>
      <c r="T587" s="134">
        <v>17833</v>
      </c>
      <c r="U587" s="135"/>
      <c r="V587" s="136">
        <v>0</v>
      </c>
      <c r="W587" s="136">
        <v>0</v>
      </c>
      <c r="X587" s="133">
        <v>0.09</v>
      </c>
      <c r="Y587" s="133">
        <v>3.7681195457460577E-2</v>
      </c>
      <c r="Z587" s="134">
        <v>0</v>
      </c>
      <c r="AA587" s="137"/>
      <c r="AB587" s="136">
        <v>0</v>
      </c>
      <c r="AC587" s="136">
        <v>0</v>
      </c>
      <c r="AD587" s="133">
        <v>0</v>
      </c>
      <c r="AE587" s="133">
        <v>0</v>
      </c>
      <c r="AF587" s="134">
        <v>0</v>
      </c>
    </row>
    <row r="588" spans="1:32" x14ac:dyDescent="0.2">
      <c r="A588" s="138">
        <v>483</v>
      </c>
      <c r="B588" s="139">
        <v>483239665</v>
      </c>
      <c r="C588" s="140" t="s">
        <v>535</v>
      </c>
      <c r="D588" s="141">
        <v>239</v>
      </c>
      <c r="E588" s="140" t="s">
        <v>271</v>
      </c>
      <c r="F588" s="141">
        <v>665</v>
      </c>
      <c r="G588" s="142" t="s">
        <v>405</v>
      </c>
      <c r="H588" s="130"/>
      <c r="I588" s="131">
        <v>12229</v>
      </c>
      <c r="J588" s="131">
        <v>2195</v>
      </c>
      <c r="K588" s="131">
        <v>0</v>
      </c>
      <c r="L588" s="131">
        <v>937.65</v>
      </c>
      <c r="M588" s="131">
        <v>15361.65</v>
      </c>
      <c r="N588" s="130"/>
      <c r="O588" s="132">
        <v>8</v>
      </c>
      <c r="P588" s="133">
        <v>115392</v>
      </c>
      <c r="Q588" s="133">
        <v>0</v>
      </c>
      <c r="R588" s="133">
        <v>0</v>
      </c>
      <c r="S588" s="133">
        <v>7502</v>
      </c>
      <c r="T588" s="134">
        <v>122894</v>
      </c>
      <c r="U588" s="135"/>
      <c r="V588" s="136">
        <v>0</v>
      </c>
      <c r="W588" s="136">
        <v>0</v>
      </c>
      <c r="X588" s="133">
        <v>0.09</v>
      </c>
      <c r="Y588" s="133">
        <v>4.3416109549796536E-3</v>
      </c>
      <c r="Z588" s="134">
        <v>0</v>
      </c>
      <c r="AA588" s="137"/>
      <c r="AB588" s="136">
        <v>0</v>
      </c>
      <c r="AC588" s="136">
        <v>0</v>
      </c>
      <c r="AD588" s="133">
        <v>0</v>
      </c>
      <c r="AE588" s="133">
        <v>0</v>
      </c>
      <c r="AF588" s="134">
        <v>0</v>
      </c>
    </row>
    <row r="589" spans="1:32" x14ac:dyDescent="0.2">
      <c r="A589" s="138">
        <v>483</v>
      </c>
      <c r="B589" s="139">
        <v>483239740</v>
      </c>
      <c r="C589" s="140" t="s">
        <v>535</v>
      </c>
      <c r="D589" s="141">
        <v>239</v>
      </c>
      <c r="E589" s="140" t="s">
        <v>271</v>
      </c>
      <c r="F589" s="141">
        <v>740</v>
      </c>
      <c r="G589" s="142" t="s">
        <v>428</v>
      </c>
      <c r="H589" s="130"/>
      <c r="I589" s="131">
        <v>10145</v>
      </c>
      <c r="J589" s="131">
        <v>4641</v>
      </c>
      <c r="K589" s="131">
        <v>0</v>
      </c>
      <c r="L589" s="131">
        <v>937.65</v>
      </c>
      <c r="M589" s="131">
        <v>15723.65</v>
      </c>
      <c r="N589" s="130"/>
      <c r="O589" s="132">
        <v>4</v>
      </c>
      <c r="P589" s="133">
        <v>59144</v>
      </c>
      <c r="Q589" s="133">
        <v>0</v>
      </c>
      <c r="R589" s="133">
        <v>0</v>
      </c>
      <c r="S589" s="133">
        <v>3752</v>
      </c>
      <c r="T589" s="134">
        <v>62896</v>
      </c>
      <c r="U589" s="135"/>
      <c r="V589" s="136">
        <v>0</v>
      </c>
      <c r="W589" s="136">
        <v>0</v>
      </c>
      <c r="X589" s="133">
        <v>0.09</v>
      </c>
      <c r="Y589" s="133">
        <v>4.5539797933569579E-3</v>
      </c>
      <c r="Z589" s="134">
        <v>0</v>
      </c>
      <c r="AA589" s="137"/>
      <c r="AB589" s="136">
        <v>0</v>
      </c>
      <c r="AC589" s="136">
        <v>0</v>
      </c>
      <c r="AD589" s="133">
        <v>0</v>
      </c>
      <c r="AE589" s="133">
        <v>0</v>
      </c>
      <c r="AF589" s="134">
        <v>0</v>
      </c>
    </row>
    <row r="590" spans="1:32" x14ac:dyDescent="0.2">
      <c r="A590" s="138">
        <v>483</v>
      </c>
      <c r="B590" s="139">
        <v>483239760</v>
      </c>
      <c r="C590" s="140" t="s">
        <v>535</v>
      </c>
      <c r="D590" s="141">
        <v>239</v>
      </c>
      <c r="E590" s="140" t="s">
        <v>271</v>
      </c>
      <c r="F590" s="141">
        <v>760</v>
      </c>
      <c r="G590" s="142" t="s">
        <v>433</v>
      </c>
      <c r="H590" s="130"/>
      <c r="I590" s="131">
        <v>11021</v>
      </c>
      <c r="J590" s="131">
        <v>2514</v>
      </c>
      <c r="K590" s="131">
        <v>0</v>
      </c>
      <c r="L590" s="131">
        <v>937.65</v>
      </c>
      <c r="M590" s="131">
        <v>14472.65</v>
      </c>
      <c r="N590" s="130"/>
      <c r="O590" s="132">
        <v>51</v>
      </c>
      <c r="P590" s="133">
        <v>690285</v>
      </c>
      <c r="Q590" s="133">
        <v>0</v>
      </c>
      <c r="R590" s="133">
        <v>0</v>
      </c>
      <c r="S590" s="133">
        <v>47821</v>
      </c>
      <c r="T590" s="134">
        <v>738106</v>
      </c>
      <c r="U590" s="135"/>
      <c r="V590" s="136">
        <v>0</v>
      </c>
      <c r="W590" s="136">
        <v>0</v>
      </c>
      <c r="X590" s="133">
        <v>0.09</v>
      </c>
      <c r="Y590" s="133">
        <v>3.6803604291774102E-2</v>
      </c>
      <c r="Z590" s="134">
        <v>0</v>
      </c>
      <c r="AA590" s="137"/>
      <c r="AB590" s="136">
        <v>0</v>
      </c>
      <c r="AC590" s="136">
        <v>0</v>
      </c>
      <c r="AD590" s="133">
        <v>0</v>
      </c>
      <c r="AE590" s="133">
        <v>0</v>
      </c>
      <c r="AF590" s="134">
        <v>0</v>
      </c>
    </row>
    <row r="591" spans="1:32" x14ac:dyDescent="0.2">
      <c r="A591" s="138">
        <v>484</v>
      </c>
      <c r="B591" s="139">
        <v>484035018</v>
      </c>
      <c r="C591" s="140" t="s">
        <v>536</v>
      </c>
      <c r="D591" s="141">
        <v>35</v>
      </c>
      <c r="E591" s="140" t="s">
        <v>67</v>
      </c>
      <c r="F591" s="141">
        <v>18</v>
      </c>
      <c r="G591" s="142" t="s">
        <v>50</v>
      </c>
      <c r="H591" s="130"/>
      <c r="I591" s="131">
        <v>9576</v>
      </c>
      <c r="J591" s="131">
        <v>5940</v>
      </c>
      <c r="K591" s="131">
        <v>0</v>
      </c>
      <c r="L591" s="131">
        <v>937.65</v>
      </c>
      <c r="M591" s="131">
        <v>16453.650000000001</v>
      </c>
      <c r="N591" s="130"/>
      <c r="O591" s="132">
        <v>1</v>
      </c>
      <c r="P591" s="133">
        <v>15516</v>
      </c>
      <c r="Q591" s="133">
        <v>0</v>
      </c>
      <c r="R591" s="133">
        <v>0</v>
      </c>
      <c r="S591" s="133">
        <v>938</v>
      </c>
      <c r="T591" s="134">
        <v>16454</v>
      </c>
      <c r="U591" s="135"/>
      <c r="V591" s="136">
        <v>0</v>
      </c>
      <c r="W591" s="136">
        <v>0</v>
      </c>
      <c r="X591" s="133">
        <v>0.09</v>
      </c>
      <c r="Y591" s="133">
        <v>3.3928789251892404E-2</v>
      </c>
      <c r="Z591" s="134">
        <v>0</v>
      </c>
      <c r="AA591" s="137"/>
      <c r="AB591" s="136">
        <v>0</v>
      </c>
      <c r="AC591" s="136">
        <v>0</v>
      </c>
      <c r="AD591" s="133">
        <v>0</v>
      </c>
      <c r="AE591" s="133">
        <v>0</v>
      </c>
      <c r="AF591" s="134">
        <v>0</v>
      </c>
    </row>
    <row r="592" spans="1:32" x14ac:dyDescent="0.2">
      <c r="A592" s="138">
        <v>484</v>
      </c>
      <c r="B592" s="139">
        <v>484035035</v>
      </c>
      <c r="C592" s="140" t="s">
        <v>536</v>
      </c>
      <c r="D592" s="141">
        <v>35</v>
      </c>
      <c r="E592" s="140" t="s">
        <v>67</v>
      </c>
      <c r="F592" s="141">
        <v>35</v>
      </c>
      <c r="G592" s="142" t="s">
        <v>67</v>
      </c>
      <c r="H592" s="130"/>
      <c r="I592" s="131">
        <v>14241</v>
      </c>
      <c r="J592" s="131">
        <v>4856</v>
      </c>
      <c r="K592" s="131">
        <v>0</v>
      </c>
      <c r="L592" s="131">
        <v>937.65</v>
      </c>
      <c r="M592" s="131">
        <v>20034.650000000001</v>
      </c>
      <c r="N592" s="130"/>
      <c r="O592" s="132">
        <v>1667</v>
      </c>
      <c r="P592" s="133">
        <v>31834699</v>
      </c>
      <c r="Q592" s="133">
        <v>0</v>
      </c>
      <c r="R592" s="133">
        <v>0</v>
      </c>
      <c r="S592" s="133">
        <v>1563064</v>
      </c>
      <c r="T592" s="134">
        <v>33397763</v>
      </c>
      <c r="U592" s="135"/>
      <c r="V592" s="136">
        <v>0</v>
      </c>
      <c r="W592" s="136">
        <v>0</v>
      </c>
      <c r="X592" s="133">
        <v>0.18</v>
      </c>
      <c r="Y592" s="133">
        <v>0.16308478746425836</v>
      </c>
      <c r="Z592" s="134">
        <v>0</v>
      </c>
      <c r="AA592" s="137"/>
      <c r="AB592" s="136">
        <v>0</v>
      </c>
      <c r="AC592" s="136">
        <v>0</v>
      </c>
      <c r="AD592" s="133">
        <v>0</v>
      </c>
      <c r="AE592" s="133">
        <v>0</v>
      </c>
      <c r="AF592" s="134">
        <v>0</v>
      </c>
    </row>
    <row r="593" spans="1:32" x14ac:dyDescent="0.2">
      <c r="A593" s="138">
        <v>484</v>
      </c>
      <c r="B593" s="139">
        <v>484035044</v>
      </c>
      <c r="C593" s="140" t="s">
        <v>536</v>
      </c>
      <c r="D593" s="141">
        <v>35</v>
      </c>
      <c r="E593" s="140" t="s">
        <v>67</v>
      </c>
      <c r="F593" s="141">
        <v>44</v>
      </c>
      <c r="G593" s="142" t="s">
        <v>76</v>
      </c>
      <c r="H593" s="130"/>
      <c r="I593" s="131">
        <v>11971</v>
      </c>
      <c r="J593" s="131">
        <v>0</v>
      </c>
      <c r="K593" s="131">
        <v>0</v>
      </c>
      <c r="L593" s="131">
        <v>937.65</v>
      </c>
      <c r="M593" s="131">
        <v>12908.65</v>
      </c>
      <c r="N593" s="130"/>
      <c r="O593" s="132">
        <v>8</v>
      </c>
      <c r="P593" s="133">
        <v>95768</v>
      </c>
      <c r="Q593" s="133">
        <v>0</v>
      </c>
      <c r="R593" s="133">
        <v>0</v>
      </c>
      <c r="S593" s="133">
        <v>7502</v>
      </c>
      <c r="T593" s="134">
        <v>103270</v>
      </c>
      <c r="U593" s="135"/>
      <c r="V593" s="136">
        <v>0</v>
      </c>
      <c r="W593" s="136">
        <v>0</v>
      </c>
      <c r="X593" s="133">
        <v>0.18</v>
      </c>
      <c r="Y593" s="133">
        <v>7.1829546811691999E-2</v>
      </c>
      <c r="Z593" s="134">
        <v>0</v>
      </c>
      <c r="AA593" s="137"/>
      <c r="AB593" s="136">
        <v>0</v>
      </c>
      <c r="AC593" s="136">
        <v>0</v>
      </c>
      <c r="AD593" s="133">
        <v>0</v>
      </c>
      <c r="AE593" s="133">
        <v>0</v>
      </c>
      <c r="AF593" s="134">
        <v>0</v>
      </c>
    </row>
    <row r="594" spans="1:32" x14ac:dyDescent="0.2">
      <c r="A594" s="138">
        <v>484</v>
      </c>
      <c r="B594" s="139">
        <v>484035046</v>
      </c>
      <c r="C594" s="140" t="s">
        <v>536</v>
      </c>
      <c r="D594" s="141">
        <v>35</v>
      </c>
      <c r="E594" s="140" t="s">
        <v>67</v>
      </c>
      <c r="F594" s="141">
        <v>46</v>
      </c>
      <c r="G594" s="142" t="s">
        <v>78</v>
      </c>
      <c r="H594" s="130"/>
      <c r="I594" s="131">
        <v>13743</v>
      </c>
      <c r="J594" s="131">
        <v>10866</v>
      </c>
      <c r="K594" s="131">
        <v>0</v>
      </c>
      <c r="L594" s="131">
        <v>937.65</v>
      </c>
      <c r="M594" s="131">
        <v>25546.65</v>
      </c>
      <c r="N594" s="130"/>
      <c r="O594" s="132">
        <v>1</v>
      </c>
      <c r="P594" s="133">
        <v>24609</v>
      </c>
      <c r="Q594" s="133">
        <v>0</v>
      </c>
      <c r="R594" s="133">
        <v>0</v>
      </c>
      <c r="S594" s="133">
        <v>938</v>
      </c>
      <c r="T594" s="134">
        <v>25547</v>
      </c>
      <c r="U594" s="135"/>
      <c r="V594" s="136">
        <v>0</v>
      </c>
      <c r="W594" s="136">
        <v>0</v>
      </c>
      <c r="X594" s="133">
        <v>0.09</v>
      </c>
      <c r="Y594" s="133">
        <v>3.2382243917001771E-4</v>
      </c>
      <c r="Z594" s="134">
        <v>0</v>
      </c>
      <c r="AA594" s="137"/>
      <c r="AB594" s="136">
        <v>0</v>
      </c>
      <c r="AC594" s="136">
        <v>0</v>
      </c>
      <c r="AD594" s="133">
        <v>0</v>
      </c>
      <c r="AE594" s="133">
        <v>0</v>
      </c>
      <c r="AF594" s="134">
        <v>0</v>
      </c>
    </row>
    <row r="595" spans="1:32" x14ac:dyDescent="0.2">
      <c r="A595" s="138">
        <v>484</v>
      </c>
      <c r="B595" s="139">
        <v>484035049</v>
      </c>
      <c r="C595" s="140" t="s">
        <v>536</v>
      </c>
      <c r="D595" s="141">
        <v>35</v>
      </c>
      <c r="E595" s="140" t="s">
        <v>67</v>
      </c>
      <c r="F595" s="141">
        <v>49</v>
      </c>
      <c r="G595" s="142" t="s">
        <v>81</v>
      </c>
      <c r="H595" s="130"/>
      <c r="I595" s="131">
        <v>13012.071563633464</v>
      </c>
      <c r="J595" s="131">
        <v>15488</v>
      </c>
      <c r="K595" s="131">
        <v>0</v>
      </c>
      <c r="L595" s="131">
        <v>937.65</v>
      </c>
      <c r="M595" s="131">
        <v>29437.721563633466</v>
      </c>
      <c r="N595" s="130"/>
      <c r="O595" s="132">
        <v>1</v>
      </c>
      <c r="P595" s="133">
        <v>28500</v>
      </c>
      <c r="Q595" s="133">
        <v>0</v>
      </c>
      <c r="R595" s="133">
        <v>0</v>
      </c>
      <c r="S595" s="133">
        <v>938</v>
      </c>
      <c r="T595" s="134">
        <v>29438</v>
      </c>
      <c r="U595" s="135"/>
      <c r="V595" s="136">
        <v>0</v>
      </c>
      <c r="W595" s="136">
        <v>0</v>
      </c>
      <c r="X595" s="133">
        <v>0.09</v>
      </c>
      <c r="Y595" s="133">
        <v>7.8031249423429483E-2</v>
      </c>
      <c r="Z595" s="134">
        <v>0</v>
      </c>
      <c r="AA595" s="137"/>
      <c r="AB595" s="136">
        <v>0</v>
      </c>
      <c r="AC595" s="136">
        <v>0</v>
      </c>
      <c r="AD595" s="133">
        <v>0</v>
      </c>
      <c r="AE595" s="133">
        <v>0</v>
      </c>
      <c r="AF595" s="134">
        <v>0</v>
      </c>
    </row>
    <row r="596" spans="1:32" x14ac:dyDescent="0.2">
      <c r="A596" s="138">
        <v>484</v>
      </c>
      <c r="B596" s="139">
        <v>484035050</v>
      </c>
      <c r="C596" s="140" t="s">
        <v>536</v>
      </c>
      <c r="D596" s="141">
        <v>35</v>
      </c>
      <c r="E596" s="140" t="s">
        <v>67</v>
      </c>
      <c r="F596" s="141">
        <v>50</v>
      </c>
      <c r="G596" s="142" t="s">
        <v>82</v>
      </c>
      <c r="H596" s="130"/>
      <c r="I596" s="131">
        <v>16390</v>
      </c>
      <c r="J596" s="131">
        <v>6859</v>
      </c>
      <c r="K596" s="131">
        <v>0</v>
      </c>
      <c r="L596" s="131">
        <v>937.65</v>
      </c>
      <c r="M596" s="131">
        <v>24186.65</v>
      </c>
      <c r="N596" s="130"/>
      <c r="O596" s="132">
        <v>1</v>
      </c>
      <c r="P596" s="133">
        <v>23249</v>
      </c>
      <c r="Q596" s="133">
        <v>0</v>
      </c>
      <c r="R596" s="133">
        <v>0</v>
      </c>
      <c r="S596" s="133">
        <v>938</v>
      </c>
      <c r="T596" s="134">
        <v>24187</v>
      </c>
      <c r="U596" s="135"/>
      <c r="V596" s="136">
        <v>0</v>
      </c>
      <c r="W596" s="136">
        <v>0</v>
      </c>
      <c r="X596" s="133">
        <v>0.09</v>
      </c>
      <c r="Y596" s="133">
        <v>4.7556905672973453E-3</v>
      </c>
      <c r="Z596" s="134">
        <v>0</v>
      </c>
      <c r="AA596" s="137"/>
      <c r="AB596" s="136">
        <v>0</v>
      </c>
      <c r="AC596" s="136">
        <v>0</v>
      </c>
      <c r="AD596" s="133">
        <v>0</v>
      </c>
      <c r="AE596" s="133">
        <v>0</v>
      </c>
      <c r="AF596" s="134">
        <v>0</v>
      </c>
    </row>
    <row r="597" spans="1:32" x14ac:dyDescent="0.2">
      <c r="A597" s="138">
        <v>484</v>
      </c>
      <c r="B597" s="139">
        <v>484035057</v>
      </c>
      <c r="C597" s="140" t="s">
        <v>536</v>
      </c>
      <c r="D597" s="141">
        <v>35</v>
      </c>
      <c r="E597" s="140" t="s">
        <v>67</v>
      </c>
      <c r="F597" s="141">
        <v>57</v>
      </c>
      <c r="G597" s="142" t="s">
        <v>89</v>
      </c>
      <c r="H597" s="130"/>
      <c r="I597" s="131">
        <v>9764</v>
      </c>
      <c r="J597" s="131">
        <v>261</v>
      </c>
      <c r="K597" s="131">
        <v>0</v>
      </c>
      <c r="L597" s="131">
        <v>937.65</v>
      </c>
      <c r="M597" s="131">
        <v>10962.65</v>
      </c>
      <c r="N597" s="130"/>
      <c r="O597" s="132">
        <v>2</v>
      </c>
      <c r="P597" s="133">
        <v>20050</v>
      </c>
      <c r="Q597" s="133">
        <v>0</v>
      </c>
      <c r="R597" s="133">
        <v>0</v>
      </c>
      <c r="S597" s="133">
        <v>1876</v>
      </c>
      <c r="T597" s="134">
        <v>21926</v>
      </c>
      <c r="U597" s="135"/>
      <c r="V597" s="136">
        <v>0</v>
      </c>
      <c r="W597" s="136">
        <v>0</v>
      </c>
      <c r="X597" s="133">
        <v>0.18</v>
      </c>
      <c r="Y597" s="133">
        <v>0.13477016134300771</v>
      </c>
      <c r="Z597" s="134">
        <v>0</v>
      </c>
      <c r="AA597" s="137"/>
      <c r="AB597" s="136">
        <v>0</v>
      </c>
      <c r="AC597" s="136">
        <v>0</v>
      </c>
      <c r="AD597" s="133">
        <v>0</v>
      </c>
      <c r="AE597" s="133">
        <v>0</v>
      </c>
      <c r="AF597" s="134">
        <v>0</v>
      </c>
    </row>
    <row r="598" spans="1:32" x14ac:dyDescent="0.2">
      <c r="A598" s="138">
        <v>484</v>
      </c>
      <c r="B598" s="139">
        <v>484035073</v>
      </c>
      <c r="C598" s="140" t="s">
        <v>536</v>
      </c>
      <c r="D598" s="141">
        <v>35</v>
      </c>
      <c r="E598" s="140" t="s">
        <v>67</v>
      </c>
      <c r="F598" s="141">
        <v>73</v>
      </c>
      <c r="G598" s="142" t="s">
        <v>105</v>
      </c>
      <c r="H598" s="130"/>
      <c r="I598" s="131">
        <v>13740</v>
      </c>
      <c r="J598" s="131">
        <v>8976</v>
      </c>
      <c r="K598" s="131">
        <v>0</v>
      </c>
      <c r="L598" s="131">
        <v>937.65</v>
      </c>
      <c r="M598" s="131">
        <v>23653.65</v>
      </c>
      <c r="N598" s="130"/>
      <c r="O598" s="132">
        <v>3</v>
      </c>
      <c r="P598" s="133">
        <v>68148</v>
      </c>
      <c r="Q598" s="133">
        <v>0</v>
      </c>
      <c r="R598" s="133">
        <v>0</v>
      </c>
      <c r="S598" s="133">
        <v>2814</v>
      </c>
      <c r="T598" s="134">
        <v>70962</v>
      </c>
      <c r="U598" s="135"/>
      <c r="V598" s="136">
        <v>0</v>
      </c>
      <c r="W598" s="136">
        <v>0</v>
      </c>
      <c r="X598" s="133">
        <v>0.09</v>
      </c>
      <c r="Y598" s="133">
        <v>8.7620932916126475E-3</v>
      </c>
      <c r="Z598" s="134">
        <v>0</v>
      </c>
      <c r="AA598" s="137"/>
      <c r="AB598" s="136">
        <v>0</v>
      </c>
      <c r="AC598" s="136">
        <v>0</v>
      </c>
      <c r="AD598" s="133">
        <v>0</v>
      </c>
      <c r="AE598" s="133">
        <v>0</v>
      </c>
      <c r="AF598" s="134">
        <v>0</v>
      </c>
    </row>
    <row r="599" spans="1:32" x14ac:dyDescent="0.2">
      <c r="A599" s="138">
        <v>484</v>
      </c>
      <c r="B599" s="139">
        <v>484035093</v>
      </c>
      <c r="C599" s="140" t="s">
        <v>536</v>
      </c>
      <c r="D599" s="141">
        <v>35</v>
      </c>
      <c r="E599" s="140" t="s">
        <v>67</v>
      </c>
      <c r="F599" s="141">
        <v>93</v>
      </c>
      <c r="G599" s="142" t="s">
        <v>125</v>
      </c>
      <c r="H599" s="130"/>
      <c r="I599" s="131">
        <v>14613</v>
      </c>
      <c r="J599" s="131">
        <v>499</v>
      </c>
      <c r="K599" s="131">
        <v>0</v>
      </c>
      <c r="L599" s="131">
        <v>937.65</v>
      </c>
      <c r="M599" s="131">
        <v>16049.65</v>
      </c>
      <c r="N599" s="130"/>
      <c r="O599" s="132">
        <v>1</v>
      </c>
      <c r="P599" s="133">
        <v>15112</v>
      </c>
      <c r="Q599" s="133">
        <v>0</v>
      </c>
      <c r="R599" s="133">
        <v>0</v>
      </c>
      <c r="S599" s="133">
        <v>938</v>
      </c>
      <c r="T599" s="134">
        <v>16050</v>
      </c>
      <c r="U599" s="135"/>
      <c r="V599" s="136">
        <v>0</v>
      </c>
      <c r="W599" s="136">
        <v>0</v>
      </c>
      <c r="X599" s="133">
        <v>0.18</v>
      </c>
      <c r="Y599" s="133">
        <v>7.4462659539690237E-2</v>
      </c>
      <c r="Z599" s="134">
        <v>0</v>
      </c>
      <c r="AA599" s="137"/>
      <c r="AB599" s="136">
        <v>0</v>
      </c>
      <c r="AC599" s="136">
        <v>0</v>
      </c>
      <c r="AD599" s="133">
        <v>0</v>
      </c>
      <c r="AE599" s="133">
        <v>0</v>
      </c>
      <c r="AF599" s="134">
        <v>0</v>
      </c>
    </row>
    <row r="600" spans="1:32" x14ac:dyDescent="0.2">
      <c r="A600" s="138">
        <v>484</v>
      </c>
      <c r="B600" s="139">
        <v>484035095</v>
      </c>
      <c r="C600" s="140" t="s">
        <v>536</v>
      </c>
      <c r="D600" s="141">
        <v>35</v>
      </c>
      <c r="E600" s="140" t="s">
        <v>67</v>
      </c>
      <c r="F600" s="141">
        <v>95</v>
      </c>
      <c r="G600" s="142" t="s">
        <v>127</v>
      </c>
      <c r="H600" s="130"/>
      <c r="I600" s="131">
        <v>9576</v>
      </c>
      <c r="J600" s="131">
        <v>0</v>
      </c>
      <c r="K600" s="131">
        <v>0</v>
      </c>
      <c r="L600" s="131">
        <v>937.65</v>
      </c>
      <c r="M600" s="131">
        <v>10513.65</v>
      </c>
      <c r="N600" s="130"/>
      <c r="O600" s="132">
        <v>1</v>
      </c>
      <c r="P600" s="133">
        <v>9576</v>
      </c>
      <c r="Q600" s="133">
        <v>0</v>
      </c>
      <c r="R600" s="133">
        <v>0</v>
      </c>
      <c r="S600" s="133">
        <v>938</v>
      </c>
      <c r="T600" s="134">
        <v>10514</v>
      </c>
      <c r="U600" s="135"/>
      <c r="V600" s="136">
        <v>0</v>
      </c>
      <c r="W600" s="136">
        <v>0</v>
      </c>
      <c r="X600" s="133">
        <v>0.18</v>
      </c>
      <c r="Y600" s="133">
        <v>0.14024462511018301</v>
      </c>
      <c r="Z600" s="134">
        <v>0</v>
      </c>
      <c r="AA600" s="137"/>
      <c r="AB600" s="136">
        <v>0</v>
      </c>
      <c r="AC600" s="136">
        <v>0</v>
      </c>
      <c r="AD600" s="133">
        <v>0</v>
      </c>
      <c r="AE600" s="133">
        <v>0</v>
      </c>
      <c r="AF600" s="134">
        <v>0</v>
      </c>
    </row>
    <row r="601" spans="1:32" x14ac:dyDescent="0.2">
      <c r="A601" s="138">
        <v>484</v>
      </c>
      <c r="B601" s="139">
        <v>484035243</v>
      </c>
      <c r="C601" s="140" t="s">
        <v>536</v>
      </c>
      <c r="D601" s="141">
        <v>35</v>
      </c>
      <c r="E601" s="140" t="s">
        <v>67</v>
      </c>
      <c r="F601" s="141">
        <v>243</v>
      </c>
      <c r="G601" s="142" t="s">
        <v>275</v>
      </c>
      <c r="H601" s="130"/>
      <c r="I601" s="131">
        <v>11955</v>
      </c>
      <c r="J601" s="131">
        <v>2474</v>
      </c>
      <c r="K601" s="131">
        <v>0</v>
      </c>
      <c r="L601" s="131">
        <v>937.65</v>
      </c>
      <c r="M601" s="131">
        <v>15366.65</v>
      </c>
      <c r="N601" s="130"/>
      <c r="O601" s="132">
        <v>5</v>
      </c>
      <c r="P601" s="133">
        <v>72145</v>
      </c>
      <c r="Q601" s="133">
        <v>0</v>
      </c>
      <c r="R601" s="133">
        <v>0</v>
      </c>
      <c r="S601" s="133">
        <v>4690</v>
      </c>
      <c r="T601" s="134">
        <v>76835</v>
      </c>
      <c r="U601" s="135"/>
      <c r="V601" s="136">
        <v>0</v>
      </c>
      <c r="W601" s="136">
        <v>0</v>
      </c>
      <c r="X601" s="133">
        <v>0.09</v>
      </c>
      <c r="Y601" s="133">
        <v>5.9484336441051533E-3</v>
      </c>
      <c r="Z601" s="134">
        <v>0</v>
      </c>
      <c r="AA601" s="137"/>
      <c r="AB601" s="136">
        <v>0</v>
      </c>
      <c r="AC601" s="136">
        <v>0</v>
      </c>
      <c r="AD601" s="133">
        <v>0</v>
      </c>
      <c r="AE601" s="133">
        <v>0</v>
      </c>
      <c r="AF601" s="134">
        <v>0</v>
      </c>
    </row>
    <row r="602" spans="1:32" x14ac:dyDescent="0.2">
      <c r="A602" s="138">
        <v>484</v>
      </c>
      <c r="B602" s="139">
        <v>484035244</v>
      </c>
      <c r="C602" s="140" t="s">
        <v>536</v>
      </c>
      <c r="D602" s="141">
        <v>35</v>
      </c>
      <c r="E602" s="140" t="s">
        <v>67</v>
      </c>
      <c r="F602" s="141">
        <v>244</v>
      </c>
      <c r="G602" s="142" t="s">
        <v>276</v>
      </c>
      <c r="H602" s="130"/>
      <c r="I602" s="131">
        <v>11854</v>
      </c>
      <c r="J602" s="131">
        <v>4275</v>
      </c>
      <c r="K602" s="131">
        <v>0</v>
      </c>
      <c r="L602" s="131">
        <v>937.65</v>
      </c>
      <c r="M602" s="131">
        <v>17066.650000000001</v>
      </c>
      <c r="N602" s="130"/>
      <c r="O602" s="132">
        <v>6</v>
      </c>
      <c r="P602" s="133">
        <v>96774</v>
      </c>
      <c r="Q602" s="133">
        <v>0</v>
      </c>
      <c r="R602" s="133">
        <v>0</v>
      </c>
      <c r="S602" s="133">
        <v>5626</v>
      </c>
      <c r="T602" s="134">
        <v>102400</v>
      </c>
      <c r="U602" s="135"/>
      <c r="V602" s="136">
        <v>0</v>
      </c>
      <c r="W602" s="136">
        <v>0</v>
      </c>
      <c r="X602" s="133">
        <v>0.09</v>
      </c>
      <c r="Y602" s="133">
        <v>0.12315738977728077</v>
      </c>
      <c r="Z602" s="134">
        <v>0</v>
      </c>
      <c r="AA602" s="137"/>
      <c r="AB602" s="136">
        <v>0</v>
      </c>
      <c r="AC602" s="136">
        <v>0</v>
      </c>
      <c r="AD602" s="133">
        <v>0</v>
      </c>
      <c r="AE602" s="133">
        <v>0</v>
      </c>
      <c r="AF602" s="134">
        <v>0</v>
      </c>
    </row>
    <row r="603" spans="1:32" x14ac:dyDescent="0.2">
      <c r="A603" s="138">
        <v>484</v>
      </c>
      <c r="B603" s="139">
        <v>484035285</v>
      </c>
      <c r="C603" s="140" t="s">
        <v>536</v>
      </c>
      <c r="D603" s="141">
        <v>35</v>
      </c>
      <c r="E603" s="140" t="s">
        <v>67</v>
      </c>
      <c r="F603" s="141">
        <v>285</v>
      </c>
      <c r="G603" s="142" t="s">
        <v>317</v>
      </c>
      <c r="H603" s="130"/>
      <c r="I603" s="131">
        <v>12786</v>
      </c>
      <c r="J603" s="131">
        <v>3623</v>
      </c>
      <c r="K603" s="131">
        <v>0</v>
      </c>
      <c r="L603" s="131">
        <v>937.65</v>
      </c>
      <c r="M603" s="131">
        <v>17346.650000000001</v>
      </c>
      <c r="N603" s="130"/>
      <c r="O603" s="132">
        <v>3</v>
      </c>
      <c r="P603" s="133">
        <v>49227</v>
      </c>
      <c r="Q603" s="133">
        <v>0</v>
      </c>
      <c r="R603" s="133">
        <v>0</v>
      </c>
      <c r="S603" s="133">
        <v>2814</v>
      </c>
      <c r="T603" s="134">
        <v>52041</v>
      </c>
      <c r="U603" s="135"/>
      <c r="V603" s="136">
        <v>0</v>
      </c>
      <c r="W603" s="136">
        <v>0</v>
      </c>
      <c r="X603" s="133">
        <v>0.09</v>
      </c>
      <c r="Y603" s="133">
        <v>3.7081890784324507E-2</v>
      </c>
      <c r="Z603" s="134">
        <v>0</v>
      </c>
      <c r="AA603" s="137"/>
      <c r="AB603" s="136">
        <v>0</v>
      </c>
      <c r="AC603" s="136">
        <v>0</v>
      </c>
      <c r="AD603" s="133">
        <v>0</v>
      </c>
      <c r="AE603" s="133">
        <v>0</v>
      </c>
      <c r="AF603" s="134">
        <v>0</v>
      </c>
    </row>
    <row r="604" spans="1:32" x14ac:dyDescent="0.2">
      <c r="A604" s="138">
        <v>484</v>
      </c>
      <c r="B604" s="139">
        <v>484035293</v>
      </c>
      <c r="C604" s="140" t="s">
        <v>536</v>
      </c>
      <c r="D604" s="141">
        <v>35</v>
      </c>
      <c r="E604" s="140" t="s">
        <v>67</v>
      </c>
      <c r="F604" s="141">
        <v>293</v>
      </c>
      <c r="G604" s="142" t="s">
        <v>325</v>
      </c>
      <c r="H604" s="130"/>
      <c r="I604" s="131">
        <v>12760.161431036608</v>
      </c>
      <c r="J604" s="131">
        <v>767</v>
      </c>
      <c r="K604" s="131">
        <v>0</v>
      </c>
      <c r="L604" s="131">
        <v>937.65</v>
      </c>
      <c r="M604" s="131">
        <v>14464.811431036607</v>
      </c>
      <c r="N604" s="130"/>
      <c r="O604" s="132">
        <v>1</v>
      </c>
      <c r="P604" s="133">
        <v>13527</v>
      </c>
      <c r="Q604" s="133">
        <v>0</v>
      </c>
      <c r="R604" s="133">
        <v>0</v>
      </c>
      <c r="S604" s="133">
        <v>938</v>
      </c>
      <c r="T604" s="134">
        <v>14465</v>
      </c>
      <c r="U604" s="135"/>
      <c r="V604" s="136">
        <v>0</v>
      </c>
      <c r="W604" s="136">
        <v>0</v>
      </c>
      <c r="X604" s="133">
        <v>0.18</v>
      </c>
      <c r="Y604" s="133">
        <v>8.2727159097953466E-3</v>
      </c>
      <c r="Z604" s="134">
        <v>0</v>
      </c>
      <c r="AA604" s="137"/>
      <c r="AB604" s="136">
        <v>0</v>
      </c>
      <c r="AC604" s="136">
        <v>0</v>
      </c>
      <c r="AD604" s="133">
        <v>0</v>
      </c>
      <c r="AE604" s="133">
        <v>0</v>
      </c>
      <c r="AF604" s="134">
        <v>0</v>
      </c>
    </row>
    <row r="605" spans="1:32" x14ac:dyDescent="0.2">
      <c r="A605" s="138">
        <v>484</v>
      </c>
      <c r="B605" s="139">
        <v>484035307</v>
      </c>
      <c r="C605" s="140" t="s">
        <v>536</v>
      </c>
      <c r="D605" s="141">
        <v>35</v>
      </c>
      <c r="E605" s="140" t="s">
        <v>67</v>
      </c>
      <c r="F605" s="141">
        <v>307</v>
      </c>
      <c r="G605" s="142" t="s">
        <v>339</v>
      </c>
      <c r="H605" s="130"/>
      <c r="I605" s="131">
        <v>15731</v>
      </c>
      <c r="J605" s="131">
        <v>6614</v>
      </c>
      <c r="K605" s="131">
        <v>0</v>
      </c>
      <c r="L605" s="131">
        <v>937.65</v>
      </c>
      <c r="M605" s="131">
        <v>23282.65</v>
      </c>
      <c r="N605" s="130"/>
      <c r="O605" s="132">
        <v>1</v>
      </c>
      <c r="P605" s="133">
        <v>22345</v>
      </c>
      <c r="Q605" s="133">
        <v>0</v>
      </c>
      <c r="R605" s="133">
        <v>0</v>
      </c>
      <c r="S605" s="133">
        <v>938</v>
      </c>
      <c r="T605" s="134">
        <v>23283</v>
      </c>
      <c r="U605" s="135"/>
      <c r="V605" s="136">
        <v>0</v>
      </c>
      <c r="W605" s="136">
        <v>0</v>
      </c>
      <c r="X605" s="133">
        <v>0.09</v>
      </c>
      <c r="Y605" s="133">
        <v>1.4028111098628806E-2</v>
      </c>
      <c r="Z605" s="134">
        <v>0</v>
      </c>
      <c r="AA605" s="137"/>
      <c r="AB605" s="136">
        <v>0</v>
      </c>
      <c r="AC605" s="136">
        <v>0</v>
      </c>
      <c r="AD605" s="133">
        <v>0</v>
      </c>
      <c r="AE605" s="133">
        <v>0</v>
      </c>
      <c r="AF605" s="134">
        <v>0</v>
      </c>
    </row>
    <row r="606" spans="1:32" x14ac:dyDescent="0.2">
      <c r="A606" s="138">
        <v>484</v>
      </c>
      <c r="B606" s="139">
        <v>484035308</v>
      </c>
      <c r="C606" s="140" t="s">
        <v>536</v>
      </c>
      <c r="D606" s="141">
        <v>35</v>
      </c>
      <c r="E606" s="140" t="s">
        <v>67</v>
      </c>
      <c r="F606" s="141">
        <v>308</v>
      </c>
      <c r="G606" s="142" t="s">
        <v>340</v>
      </c>
      <c r="H606" s="130"/>
      <c r="I606" s="131">
        <v>13743.214285784894</v>
      </c>
      <c r="J606" s="131">
        <v>6855</v>
      </c>
      <c r="K606" s="131">
        <v>0</v>
      </c>
      <c r="L606" s="131">
        <v>937.65</v>
      </c>
      <c r="M606" s="131">
        <v>21535.864285784897</v>
      </c>
      <c r="N606" s="130"/>
      <c r="O606" s="132">
        <v>1</v>
      </c>
      <c r="P606" s="133">
        <v>20598</v>
      </c>
      <c r="Q606" s="133">
        <v>0</v>
      </c>
      <c r="R606" s="133">
        <v>0</v>
      </c>
      <c r="S606" s="133">
        <v>938</v>
      </c>
      <c r="T606" s="134">
        <v>21536</v>
      </c>
      <c r="U606" s="135"/>
      <c r="V606" s="136">
        <v>0</v>
      </c>
      <c r="W606" s="136">
        <v>0</v>
      </c>
      <c r="X606" s="133">
        <v>0.09</v>
      </c>
      <c r="Y606" s="133">
        <v>2.8558044941249532E-3</v>
      </c>
      <c r="Z606" s="134">
        <v>0</v>
      </c>
      <c r="AA606" s="137"/>
      <c r="AB606" s="136">
        <v>0</v>
      </c>
      <c r="AC606" s="136">
        <v>0</v>
      </c>
      <c r="AD606" s="133">
        <v>0</v>
      </c>
      <c r="AE606" s="133">
        <v>0</v>
      </c>
      <c r="AF606" s="134">
        <v>0</v>
      </c>
    </row>
    <row r="607" spans="1:32" x14ac:dyDescent="0.2">
      <c r="A607" s="138">
        <v>484</v>
      </c>
      <c r="B607" s="139">
        <v>484035314</v>
      </c>
      <c r="C607" s="140" t="s">
        <v>536</v>
      </c>
      <c r="D607" s="141">
        <v>35</v>
      </c>
      <c r="E607" s="140" t="s">
        <v>67</v>
      </c>
      <c r="F607" s="141">
        <v>314</v>
      </c>
      <c r="G607" s="142" t="s">
        <v>346</v>
      </c>
      <c r="H607" s="130"/>
      <c r="I607" s="131">
        <v>12378.014752158331</v>
      </c>
      <c r="J607" s="131">
        <v>9922</v>
      </c>
      <c r="K607" s="131">
        <v>0</v>
      </c>
      <c r="L607" s="131">
        <v>937.65</v>
      </c>
      <c r="M607" s="131">
        <v>23237.664752158333</v>
      </c>
      <c r="N607" s="130"/>
      <c r="O607" s="132">
        <v>1</v>
      </c>
      <c r="P607" s="133">
        <v>22300</v>
      </c>
      <c r="Q607" s="133">
        <v>0</v>
      </c>
      <c r="R607" s="133">
        <v>0</v>
      </c>
      <c r="S607" s="133">
        <v>938</v>
      </c>
      <c r="T607" s="134">
        <v>23238</v>
      </c>
      <c r="U607" s="135"/>
      <c r="V607" s="136">
        <v>0</v>
      </c>
      <c r="W607" s="136">
        <v>0</v>
      </c>
      <c r="X607" s="133">
        <v>0.09</v>
      </c>
      <c r="Y607" s="133">
        <v>1.9819923258281281E-3</v>
      </c>
      <c r="Z607" s="134">
        <v>0</v>
      </c>
      <c r="AA607" s="137"/>
      <c r="AB607" s="136">
        <v>0</v>
      </c>
      <c r="AC607" s="136">
        <v>0</v>
      </c>
      <c r="AD607" s="133">
        <v>0</v>
      </c>
      <c r="AE607" s="133">
        <v>0</v>
      </c>
      <c r="AF607" s="134">
        <v>0</v>
      </c>
    </row>
    <row r="608" spans="1:32" x14ac:dyDescent="0.2">
      <c r="A608" s="138">
        <v>485</v>
      </c>
      <c r="B608" s="139">
        <v>485258030</v>
      </c>
      <c r="C608" s="140" t="s">
        <v>537</v>
      </c>
      <c r="D608" s="141">
        <v>258</v>
      </c>
      <c r="E608" s="140" t="s">
        <v>290</v>
      </c>
      <c r="F608" s="141">
        <v>30</v>
      </c>
      <c r="G608" s="142" t="s">
        <v>62</v>
      </c>
      <c r="H608" s="130"/>
      <c r="I608" s="131">
        <v>11349.293461706782</v>
      </c>
      <c r="J608" s="131">
        <v>3021</v>
      </c>
      <c r="K608" s="131">
        <v>0</v>
      </c>
      <c r="L608" s="131">
        <v>937.65</v>
      </c>
      <c r="M608" s="131">
        <v>15307.943461706782</v>
      </c>
      <c r="N608" s="130"/>
      <c r="O608" s="132">
        <v>1</v>
      </c>
      <c r="P608" s="133">
        <v>14370</v>
      </c>
      <c r="Q608" s="133">
        <v>0</v>
      </c>
      <c r="R608" s="133">
        <v>0</v>
      </c>
      <c r="S608" s="133">
        <v>938</v>
      </c>
      <c r="T608" s="134">
        <v>15308</v>
      </c>
      <c r="U608" s="135"/>
      <c r="V608" s="136">
        <v>0</v>
      </c>
      <c r="W608" s="136">
        <v>0</v>
      </c>
      <c r="X608" s="133">
        <v>0.09</v>
      </c>
      <c r="Y608" s="133">
        <v>1.9675152169716264E-3</v>
      </c>
      <c r="Z608" s="134">
        <v>0</v>
      </c>
      <c r="AA608" s="137"/>
      <c r="AB608" s="136">
        <v>0</v>
      </c>
      <c r="AC608" s="136">
        <v>0</v>
      </c>
      <c r="AD608" s="133">
        <v>0</v>
      </c>
      <c r="AE608" s="133">
        <v>0</v>
      </c>
      <c r="AF608" s="134">
        <v>0</v>
      </c>
    </row>
    <row r="609" spans="1:32" x14ac:dyDescent="0.2">
      <c r="A609" s="138">
        <v>485</v>
      </c>
      <c r="B609" s="139">
        <v>485258107</v>
      </c>
      <c r="C609" s="140" t="s">
        <v>537</v>
      </c>
      <c r="D609" s="141">
        <v>258</v>
      </c>
      <c r="E609" s="140" t="s">
        <v>290</v>
      </c>
      <c r="F609" s="141">
        <v>107</v>
      </c>
      <c r="G609" s="142" t="s">
        <v>139</v>
      </c>
      <c r="H609" s="130"/>
      <c r="I609" s="131">
        <v>10766</v>
      </c>
      <c r="J609" s="131">
        <v>3731</v>
      </c>
      <c r="K609" s="131">
        <v>0</v>
      </c>
      <c r="L609" s="131">
        <v>937.65</v>
      </c>
      <c r="M609" s="131">
        <v>15434.65</v>
      </c>
      <c r="N609" s="130"/>
      <c r="O609" s="132">
        <v>1</v>
      </c>
      <c r="P609" s="133">
        <v>14497</v>
      </c>
      <c r="Q609" s="133">
        <v>0</v>
      </c>
      <c r="R609" s="133">
        <v>0</v>
      </c>
      <c r="S609" s="133">
        <v>938</v>
      </c>
      <c r="T609" s="134">
        <v>15435</v>
      </c>
      <c r="U609" s="135"/>
      <c r="V609" s="136">
        <v>0</v>
      </c>
      <c r="W609" s="136">
        <v>0</v>
      </c>
      <c r="X609" s="133">
        <v>0.09</v>
      </c>
      <c r="Y609" s="133">
        <v>2.7205064011254752E-4</v>
      </c>
      <c r="Z609" s="134">
        <v>0</v>
      </c>
      <c r="AA609" s="137"/>
      <c r="AB609" s="136">
        <v>0</v>
      </c>
      <c r="AC609" s="136">
        <v>0</v>
      </c>
      <c r="AD609" s="133">
        <v>0</v>
      </c>
      <c r="AE609" s="133">
        <v>0</v>
      </c>
      <c r="AF609" s="134">
        <v>0</v>
      </c>
    </row>
    <row r="610" spans="1:32" x14ac:dyDescent="0.2">
      <c r="A610" s="138">
        <v>485</v>
      </c>
      <c r="B610" s="139">
        <v>485258163</v>
      </c>
      <c r="C610" s="140" t="s">
        <v>537</v>
      </c>
      <c r="D610" s="141">
        <v>258</v>
      </c>
      <c r="E610" s="140" t="s">
        <v>290</v>
      </c>
      <c r="F610" s="141">
        <v>163</v>
      </c>
      <c r="G610" s="142" t="s">
        <v>195</v>
      </c>
      <c r="H610" s="130"/>
      <c r="I610" s="131">
        <v>12256</v>
      </c>
      <c r="J610" s="131">
        <v>0</v>
      </c>
      <c r="K610" s="131">
        <v>0</v>
      </c>
      <c r="L610" s="131">
        <v>937.65</v>
      </c>
      <c r="M610" s="131">
        <v>13193.65</v>
      </c>
      <c r="N610" s="130"/>
      <c r="O610" s="132">
        <v>8</v>
      </c>
      <c r="P610" s="133">
        <v>98048</v>
      </c>
      <c r="Q610" s="133">
        <v>0</v>
      </c>
      <c r="R610" s="133">
        <v>0</v>
      </c>
      <c r="S610" s="133">
        <v>7502</v>
      </c>
      <c r="T610" s="134">
        <v>105550</v>
      </c>
      <c r="U610" s="135"/>
      <c r="V610" s="136">
        <v>0</v>
      </c>
      <c r="W610" s="136">
        <v>0</v>
      </c>
      <c r="X610" s="133">
        <v>0.18</v>
      </c>
      <c r="Y610" s="133">
        <v>9.2255483334996877E-2</v>
      </c>
      <c r="Z610" s="134">
        <v>0</v>
      </c>
      <c r="AA610" s="137"/>
      <c r="AB610" s="136">
        <v>0</v>
      </c>
      <c r="AC610" s="136">
        <v>0</v>
      </c>
      <c r="AD610" s="133">
        <v>0</v>
      </c>
      <c r="AE610" s="133">
        <v>0</v>
      </c>
      <c r="AF610" s="134">
        <v>0</v>
      </c>
    </row>
    <row r="611" spans="1:32" x14ac:dyDescent="0.2">
      <c r="A611" s="138">
        <v>485</v>
      </c>
      <c r="B611" s="139">
        <v>485258229</v>
      </c>
      <c r="C611" s="140" t="s">
        <v>537</v>
      </c>
      <c r="D611" s="141">
        <v>258</v>
      </c>
      <c r="E611" s="140" t="s">
        <v>290</v>
      </c>
      <c r="F611" s="141">
        <v>229</v>
      </c>
      <c r="G611" s="142" t="s">
        <v>261</v>
      </c>
      <c r="H611" s="130"/>
      <c r="I611" s="131">
        <v>12009</v>
      </c>
      <c r="J611" s="131">
        <v>1962</v>
      </c>
      <c r="K611" s="131">
        <v>0</v>
      </c>
      <c r="L611" s="131">
        <v>937.65</v>
      </c>
      <c r="M611" s="131">
        <v>14908.65</v>
      </c>
      <c r="N611" s="130"/>
      <c r="O611" s="132">
        <v>20</v>
      </c>
      <c r="P611" s="133">
        <v>279420</v>
      </c>
      <c r="Q611" s="133">
        <v>0</v>
      </c>
      <c r="R611" s="133">
        <v>0</v>
      </c>
      <c r="S611" s="133">
        <v>18754</v>
      </c>
      <c r="T611" s="134">
        <v>298174</v>
      </c>
      <c r="U611" s="135"/>
      <c r="V611" s="136">
        <v>0</v>
      </c>
      <c r="W611" s="136">
        <v>0</v>
      </c>
      <c r="X611" s="133">
        <v>0.09</v>
      </c>
      <c r="Y611" s="133">
        <v>1.1981413510534953E-2</v>
      </c>
      <c r="Z611" s="134">
        <v>0</v>
      </c>
      <c r="AA611" s="137"/>
      <c r="AB611" s="136">
        <v>0</v>
      </c>
      <c r="AC611" s="136">
        <v>0</v>
      </c>
      <c r="AD611" s="133">
        <v>0</v>
      </c>
      <c r="AE611" s="133">
        <v>0</v>
      </c>
      <c r="AF611" s="134">
        <v>0</v>
      </c>
    </row>
    <row r="612" spans="1:32" x14ac:dyDescent="0.2">
      <c r="A612" s="138">
        <v>485</v>
      </c>
      <c r="B612" s="139">
        <v>485258248</v>
      </c>
      <c r="C612" s="140" t="s">
        <v>537</v>
      </c>
      <c r="D612" s="141">
        <v>258</v>
      </c>
      <c r="E612" s="140" t="s">
        <v>290</v>
      </c>
      <c r="F612" s="141">
        <v>248</v>
      </c>
      <c r="G612" s="142" t="s">
        <v>280</v>
      </c>
      <c r="H612" s="130"/>
      <c r="I612" s="131">
        <v>9863</v>
      </c>
      <c r="J612" s="131">
        <v>566</v>
      </c>
      <c r="K612" s="131">
        <v>0</v>
      </c>
      <c r="L612" s="131">
        <v>937.65</v>
      </c>
      <c r="M612" s="131">
        <v>11366.65</v>
      </c>
      <c r="N612" s="130"/>
      <c r="O612" s="132">
        <v>1</v>
      </c>
      <c r="P612" s="133">
        <v>10429</v>
      </c>
      <c r="Q612" s="133">
        <v>0</v>
      </c>
      <c r="R612" s="133">
        <v>0</v>
      </c>
      <c r="S612" s="133">
        <v>938</v>
      </c>
      <c r="T612" s="134">
        <v>11367</v>
      </c>
      <c r="U612" s="135"/>
      <c r="V612" s="136">
        <v>0</v>
      </c>
      <c r="W612" s="136">
        <v>0</v>
      </c>
      <c r="X612" s="133">
        <v>0.09</v>
      </c>
      <c r="Y612" s="133">
        <v>5.5837497907575279E-2</v>
      </c>
      <c r="Z612" s="134">
        <v>0</v>
      </c>
      <c r="AA612" s="137"/>
      <c r="AB612" s="136">
        <v>0</v>
      </c>
      <c r="AC612" s="136">
        <v>0</v>
      </c>
      <c r="AD612" s="133">
        <v>0</v>
      </c>
      <c r="AE612" s="133">
        <v>0</v>
      </c>
      <c r="AF612" s="134">
        <v>0</v>
      </c>
    </row>
    <row r="613" spans="1:32" x14ac:dyDescent="0.2">
      <c r="A613" s="138">
        <v>485</v>
      </c>
      <c r="B613" s="139">
        <v>485258258</v>
      </c>
      <c r="C613" s="140" t="s">
        <v>537</v>
      </c>
      <c r="D613" s="141">
        <v>258</v>
      </c>
      <c r="E613" s="140" t="s">
        <v>290</v>
      </c>
      <c r="F613" s="141">
        <v>258</v>
      </c>
      <c r="G613" s="142" t="s">
        <v>290</v>
      </c>
      <c r="H613" s="130"/>
      <c r="I613" s="131">
        <v>11934</v>
      </c>
      <c r="J613" s="131">
        <v>2577</v>
      </c>
      <c r="K613" s="131">
        <v>0</v>
      </c>
      <c r="L613" s="131">
        <v>937.65</v>
      </c>
      <c r="M613" s="131">
        <v>15448.65</v>
      </c>
      <c r="N613" s="130"/>
      <c r="O613" s="132">
        <v>444</v>
      </c>
      <c r="P613" s="133">
        <v>6442884</v>
      </c>
      <c r="Q613" s="133">
        <v>0</v>
      </c>
      <c r="R613" s="133">
        <v>0</v>
      </c>
      <c r="S613" s="133">
        <v>416316</v>
      </c>
      <c r="T613" s="134">
        <v>6859200</v>
      </c>
      <c r="U613" s="135"/>
      <c r="V613" s="136">
        <v>0</v>
      </c>
      <c r="W613" s="136">
        <v>0</v>
      </c>
      <c r="X613" s="133">
        <v>0.09</v>
      </c>
      <c r="Y613" s="133">
        <v>9.3326905397565801E-2</v>
      </c>
      <c r="Z613" s="134">
        <v>0</v>
      </c>
      <c r="AA613" s="137"/>
      <c r="AB613" s="136">
        <v>0</v>
      </c>
      <c r="AC613" s="136">
        <v>15.077520593022525</v>
      </c>
      <c r="AD613" s="133">
        <v>232926.90132534987</v>
      </c>
      <c r="AE613" s="133">
        <v>0</v>
      </c>
      <c r="AF613" s="134">
        <v>0</v>
      </c>
    </row>
    <row r="614" spans="1:32" x14ac:dyDescent="0.2">
      <c r="A614" s="138">
        <v>485</v>
      </c>
      <c r="B614" s="139">
        <v>485258291</v>
      </c>
      <c r="C614" s="140" t="s">
        <v>537</v>
      </c>
      <c r="D614" s="141">
        <v>258</v>
      </c>
      <c r="E614" s="140" t="s">
        <v>290</v>
      </c>
      <c r="F614" s="141">
        <v>291</v>
      </c>
      <c r="G614" s="142" t="s">
        <v>323</v>
      </c>
      <c r="H614" s="130"/>
      <c r="I614" s="131">
        <v>12802</v>
      </c>
      <c r="J614" s="131">
        <v>6267</v>
      </c>
      <c r="K614" s="131">
        <v>0</v>
      </c>
      <c r="L614" s="131">
        <v>937.65</v>
      </c>
      <c r="M614" s="131">
        <v>20006.650000000001</v>
      </c>
      <c r="N614" s="130"/>
      <c r="O614" s="132">
        <v>3</v>
      </c>
      <c r="P614" s="133">
        <v>57207</v>
      </c>
      <c r="Q614" s="133">
        <v>0</v>
      </c>
      <c r="R614" s="133">
        <v>0</v>
      </c>
      <c r="S614" s="133">
        <v>2814</v>
      </c>
      <c r="T614" s="134">
        <v>60021</v>
      </c>
      <c r="U614" s="135"/>
      <c r="V614" s="136">
        <v>0</v>
      </c>
      <c r="W614" s="136">
        <v>0</v>
      </c>
      <c r="X614" s="133">
        <v>0.09</v>
      </c>
      <c r="Y614" s="133">
        <v>2.2132004154527606E-2</v>
      </c>
      <c r="Z614" s="134">
        <v>0</v>
      </c>
      <c r="AA614" s="137"/>
      <c r="AB614" s="136">
        <v>0</v>
      </c>
      <c r="AC614" s="136">
        <v>0</v>
      </c>
      <c r="AD614" s="133">
        <v>0</v>
      </c>
      <c r="AE614" s="133">
        <v>0</v>
      </c>
      <c r="AF614" s="134">
        <v>0</v>
      </c>
    </row>
    <row r="615" spans="1:32" x14ac:dyDescent="0.2">
      <c r="A615" s="138">
        <v>485</v>
      </c>
      <c r="B615" s="139">
        <v>485258305</v>
      </c>
      <c r="C615" s="140" t="s">
        <v>537</v>
      </c>
      <c r="D615" s="141">
        <v>258</v>
      </c>
      <c r="E615" s="140" t="s">
        <v>290</v>
      </c>
      <c r="F615" s="141">
        <v>305</v>
      </c>
      <c r="G615" s="142" t="s">
        <v>337</v>
      </c>
      <c r="H615" s="130"/>
      <c r="I615" s="131">
        <v>8960</v>
      </c>
      <c r="J615" s="131">
        <v>3307</v>
      </c>
      <c r="K615" s="131">
        <v>0</v>
      </c>
      <c r="L615" s="131">
        <v>937.65</v>
      </c>
      <c r="M615" s="131">
        <v>13204.65</v>
      </c>
      <c r="N615" s="130"/>
      <c r="O615" s="132">
        <v>2</v>
      </c>
      <c r="P615" s="133">
        <v>24534</v>
      </c>
      <c r="Q615" s="133">
        <v>0</v>
      </c>
      <c r="R615" s="133">
        <v>0</v>
      </c>
      <c r="S615" s="133">
        <v>1876</v>
      </c>
      <c r="T615" s="134">
        <v>26410</v>
      </c>
      <c r="U615" s="135"/>
      <c r="V615" s="136">
        <v>0</v>
      </c>
      <c r="W615" s="136">
        <v>0</v>
      </c>
      <c r="X615" s="133">
        <v>0.09</v>
      </c>
      <c r="Y615" s="133">
        <v>1.7813188831361737E-2</v>
      </c>
      <c r="Z615" s="134">
        <v>0</v>
      </c>
      <c r="AA615" s="137"/>
      <c r="AB615" s="136">
        <v>0</v>
      </c>
      <c r="AC615" s="136">
        <v>0</v>
      </c>
      <c r="AD615" s="133">
        <v>0</v>
      </c>
      <c r="AE615" s="133">
        <v>0</v>
      </c>
      <c r="AF615" s="134">
        <v>0</v>
      </c>
    </row>
    <row r="616" spans="1:32" x14ac:dyDescent="0.2">
      <c r="A616" s="138">
        <v>486</v>
      </c>
      <c r="B616" s="139">
        <v>486348017</v>
      </c>
      <c r="C616" s="140" t="s">
        <v>601</v>
      </c>
      <c r="D616" s="141">
        <v>348</v>
      </c>
      <c r="E616" s="140" t="s">
        <v>380</v>
      </c>
      <c r="F616" s="141">
        <v>17</v>
      </c>
      <c r="G616" s="142" t="s">
        <v>49</v>
      </c>
      <c r="H616" s="130"/>
      <c r="I616" s="131">
        <v>12515</v>
      </c>
      <c r="J616" s="131">
        <v>3299</v>
      </c>
      <c r="K616" s="131">
        <v>0</v>
      </c>
      <c r="L616" s="131">
        <v>937.65</v>
      </c>
      <c r="M616" s="131">
        <v>16751.650000000001</v>
      </c>
      <c r="N616" s="130"/>
      <c r="O616" s="132">
        <v>3</v>
      </c>
      <c r="P616" s="133">
        <v>47442</v>
      </c>
      <c r="Q616" s="133">
        <v>0</v>
      </c>
      <c r="R616" s="133">
        <v>0</v>
      </c>
      <c r="S616" s="133">
        <v>2814</v>
      </c>
      <c r="T616" s="134">
        <v>50256</v>
      </c>
      <c r="U616" s="135"/>
      <c r="V616" s="136">
        <v>0</v>
      </c>
      <c r="W616" s="136">
        <v>0</v>
      </c>
      <c r="X616" s="133">
        <v>0.09</v>
      </c>
      <c r="Y616" s="133">
        <v>3.7332174205206318E-3</v>
      </c>
      <c r="Z616" s="134">
        <v>0</v>
      </c>
      <c r="AA616" s="137"/>
      <c r="AB616" s="136">
        <v>0</v>
      </c>
      <c r="AC616" s="136">
        <v>0</v>
      </c>
      <c r="AD616" s="133">
        <v>0</v>
      </c>
      <c r="AE616" s="133">
        <v>0</v>
      </c>
      <c r="AF616" s="134">
        <v>0</v>
      </c>
    </row>
    <row r="617" spans="1:32" x14ac:dyDescent="0.2">
      <c r="A617" s="138">
        <v>486</v>
      </c>
      <c r="B617" s="139">
        <v>486348151</v>
      </c>
      <c r="C617" s="140" t="s">
        <v>601</v>
      </c>
      <c r="D617" s="141">
        <v>348</v>
      </c>
      <c r="E617" s="140" t="s">
        <v>380</v>
      </c>
      <c r="F617" s="141">
        <v>151</v>
      </c>
      <c r="G617" s="142" t="s">
        <v>183</v>
      </c>
      <c r="H617" s="130"/>
      <c r="I617" s="131">
        <v>12091</v>
      </c>
      <c r="J617" s="131">
        <v>1842</v>
      </c>
      <c r="K617" s="131">
        <v>0</v>
      </c>
      <c r="L617" s="131">
        <v>937.65</v>
      </c>
      <c r="M617" s="131">
        <v>14870.65</v>
      </c>
      <c r="N617" s="130"/>
      <c r="O617" s="132">
        <v>2</v>
      </c>
      <c r="P617" s="133">
        <v>27866</v>
      </c>
      <c r="Q617" s="133">
        <v>0</v>
      </c>
      <c r="R617" s="133">
        <v>0</v>
      </c>
      <c r="S617" s="133">
        <v>1876</v>
      </c>
      <c r="T617" s="134">
        <v>29742</v>
      </c>
      <c r="U617" s="135"/>
      <c r="V617" s="136">
        <v>0</v>
      </c>
      <c r="W617" s="136">
        <v>0</v>
      </c>
      <c r="X617" s="133">
        <v>0.09</v>
      </c>
      <c r="Y617" s="133">
        <v>8.9935533909418029E-3</v>
      </c>
      <c r="Z617" s="134">
        <v>0</v>
      </c>
      <c r="AA617" s="137"/>
      <c r="AB617" s="136">
        <v>0</v>
      </c>
      <c r="AC617" s="136">
        <v>0</v>
      </c>
      <c r="AD617" s="133">
        <v>0</v>
      </c>
      <c r="AE617" s="133">
        <v>0</v>
      </c>
      <c r="AF617" s="134">
        <v>0</v>
      </c>
    </row>
    <row r="618" spans="1:32" x14ac:dyDescent="0.2">
      <c r="A618" s="138">
        <v>486</v>
      </c>
      <c r="B618" s="139">
        <v>486348186</v>
      </c>
      <c r="C618" s="140" t="s">
        <v>601</v>
      </c>
      <c r="D618" s="141">
        <v>348</v>
      </c>
      <c r="E618" s="140" t="s">
        <v>380</v>
      </c>
      <c r="F618" s="141">
        <v>186</v>
      </c>
      <c r="G618" s="142" t="s">
        <v>218</v>
      </c>
      <c r="H618" s="130"/>
      <c r="I618" s="131">
        <v>15781</v>
      </c>
      <c r="J618" s="131">
        <v>6218</v>
      </c>
      <c r="K618" s="131">
        <v>0</v>
      </c>
      <c r="L618" s="131">
        <v>937.65</v>
      </c>
      <c r="M618" s="131">
        <v>22936.65</v>
      </c>
      <c r="N618" s="130"/>
      <c r="O618" s="132">
        <v>3</v>
      </c>
      <c r="P618" s="133">
        <v>65997</v>
      </c>
      <c r="Q618" s="133">
        <v>0</v>
      </c>
      <c r="R618" s="133">
        <v>0</v>
      </c>
      <c r="S618" s="133">
        <v>2814</v>
      </c>
      <c r="T618" s="134">
        <v>68811</v>
      </c>
      <c r="U618" s="135"/>
      <c r="V618" s="136">
        <v>0</v>
      </c>
      <c r="W618" s="136">
        <v>0</v>
      </c>
      <c r="X618" s="133">
        <v>0.09</v>
      </c>
      <c r="Y618" s="133">
        <v>6.6767746920382339E-3</v>
      </c>
      <c r="Z618" s="134">
        <v>0</v>
      </c>
      <c r="AA618" s="137"/>
      <c r="AB618" s="136">
        <v>0</v>
      </c>
      <c r="AC618" s="136">
        <v>0</v>
      </c>
      <c r="AD618" s="133">
        <v>0</v>
      </c>
      <c r="AE618" s="133">
        <v>0</v>
      </c>
      <c r="AF618" s="134">
        <v>0</v>
      </c>
    </row>
    <row r="619" spans="1:32" x14ac:dyDescent="0.2">
      <c r="A619" s="138">
        <v>486</v>
      </c>
      <c r="B619" s="139">
        <v>486348214</v>
      </c>
      <c r="C619" s="140" t="s">
        <v>601</v>
      </c>
      <c r="D619" s="141">
        <v>348</v>
      </c>
      <c r="E619" s="140" t="s">
        <v>380</v>
      </c>
      <c r="F619" s="141">
        <v>214</v>
      </c>
      <c r="G619" s="142" t="s">
        <v>246</v>
      </c>
      <c r="H619" s="130"/>
      <c r="I619" s="131">
        <v>9132</v>
      </c>
      <c r="J619" s="131">
        <v>1395</v>
      </c>
      <c r="K619" s="131">
        <v>0</v>
      </c>
      <c r="L619" s="131">
        <v>937.65</v>
      </c>
      <c r="M619" s="131">
        <v>11464.65</v>
      </c>
      <c r="N619" s="130"/>
      <c r="O619" s="132">
        <v>2</v>
      </c>
      <c r="P619" s="133">
        <v>21054</v>
      </c>
      <c r="Q619" s="133">
        <v>0</v>
      </c>
      <c r="R619" s="133">
        <v>0</v>
      </c>
      <c r="S619" s="133">
        <v>1876</v>
      </c>
      <c r="T619" s="134">
        <v>22930</v>
      </c>
      <c r="U619" s="135"/>
      <c r="V619" s="136">
        <v>0</v>
      </c>
      <c r="W619" s="136">
        <v>0</v>
      </c>
      <c r="X619" s="133">
        <v>0.09</v>
      </c>
      <c r="Y619" s="133">
        <v>1.4333374266175612E-3</v>
      </c>
      <c r="Z619" s="134">
        <v>0</v>
      </c>
      <c r="AA619" s="137"/>
      <c r="AB619" s="136">
        <v>0</v>
      </c>
      <c r="AC619" s="136">
        <v>0</v>
      </c>
      <c r="AD619" s="133">
        <v>0</v>
      </c>
      <c r="AE619" s="133">
        <v>0</v>
      </c>
      <c r="AF619" s="134">
        <v>0</v>
      </c>
    </row>
    <row r="620" spans="1:32" x14ac:dyDescent="0.2">
      <c r="A620" s="138">
        <v>486</v>
      </c>
      <c r="B620" s="139">
        <v>486348226</v>
      </c>
      <c r="C620" s="140" t="s">
        <v>601</v>
      </c>
      <c r="D620" s="141">
        <v>348</v>
      </c>
      <c r="E620" s="140" t="s">
        <v>380</v>
      </c>
      <c r="F620" s="141">
        <v>226</v>
      </c>
      <c r="G620" s="142" t="s">
        <v>258</v>
      </c>
      <c r="H620" s="130"/>
      <c r="I620" s="131">
        <v>10568</v>
      </c>
      <c r="J620" s="131">
        <v>1148</v>
      </c>
      <c r="K620" s="131">
        <v>0</v>
      </c>
      <c r="L620" s="131">
        <v>937.65</v>
      </c>
      <c r="M620" s="131">
        <v>12653.65</v>
      </c>
      <c r="N620" s="130"/>
      <c r="O620" s="132">
        <v>2</v>
      </c>
      <c r="P620" s="133">
        <v>23432</v>
      </c>
      <c r="Q620" s="133">
        <v>0</v>
      </c>
      <c r="R620" s="133">
        <v>0</v>
      </c>
      <c r="S620" s="133">
        <v>1876</v>
      </c>
      <c r="T620" s="134">
        <v>25308</v>
      </c>
      <c r="U620" s="135"/>
      <c r="V620" s="136">
        <v>0</v>
      </c>
      <c r="W620" s="136">
        <v>0</v>
      </c>
      <c r="X620" s="133">
        <v>0.09</v>
      </c>
      <c r="Y620" s="133">
        <v>9.9118957545848707E-3</v>
      </c>
      <c r="Z620" s="134">
        <v>0</v>
      </c>
      <c r="AA620" s="137"/>
      <c r="AB620" s="136">
        <v>0</v>
      </c>
      <c r="AC620" s="136">
        <v>0</v>
      </c>
      <c r="AD620" s="133">
        <v>0</v>
      </c>
      <c r="AE620" s="133">
        <v>0</v>
      </c>
      <c r="AF620" s="134">
        <v>0</v>
      </c>
    </row>
    <row r="621" spans="1:32" x14ac:dyDescent="0.2">
      <c r="A621" s="138">
        <v>486</v>
      </c>
      <c r="B621" s="139">
        <v>486348271</v>
      </c>
      <c r="C621" s="140" t="s">
        <v>601</v>
      </c>
      <c r="D621" s="141">
        <v>348</v>
      </c>
      <c r="E621" s="140" t="s">
        <v>380</v>
      </c>
      <c r="F621" s="141">
        <v>271</v>
      </c>
      <c r="G621" s="142" t="s">
        <v>303</v>
      </c>
      <c r="H621" s="130"/>
      <c r="I621" s="131">
        <v>11792</v>
      </c>
      <c r="J621" s="131">
        <v>3207</v>
      </c>
      <c r="K621" s="131">
        <v>0</v>
      </c>
      <c r="L621" s="131">
        <v>937.65</v>
      </c>
      <c r="M621" s="131">
        <v>15936.65</v>
      </c>
      <c r="N621" s="130"/>
      <c r="O621" s="132">
        <v>6</v>
      </c>
      <c r="P621" s="133">
        <v>89994</v>
      </c>
      <c r="Q621" s="133">
        <v>0</v>
      </c>
      <c r="R621" s="133">
        <v>0</v>
      </c>
      <c r="S621" s="133">
        <v>5627</v>
      </c>
      <c r="T621" s="134">
        <v>95621</v>
      </c>
      <c r="U621" s="135"/>
      <c r="V621" s="136">
        <v>0</v>
      </c>
      <c r="W621" s="136">
        <v>0</v>
      </c>
      <c r="X621" s="133">
        <v>0.09</v>
      </c>
      <c r="Y621" s="133">
        <v>5.5092324709470038E-3</v>
      </c>
      <c r="Z621" s="134">
        <v>0</v>
      </c>
      <c r="AA621" s="137"/>
      <c r="AB621" s="136">
        <v>0</v>
      </c>
      <c r="AC621" s="136">
        <v>0</v>
      </c>
      <c r="AD621" s="133">
        <v>0</v>
      </c>
      <c r="AE621" s="133">
        <v>0</v>
      </c>
      <c r="AF621" s="134">
        <v>0</v>
      </c>
    </row>
    <row r="622" spans="1:32" x14ac:dyDescent="0.2">
      <c r="A622" s="138">
        <v>486</v>
      </c>
      <c r="B622" s="139">
        <v>486348316</v>
      </c>
      <c r="C622" s="140" t="s">
        <v>601</v>
      </c>
      <c r="D622" s="141">
        <v>348</v>
      </c>
      <c r="E622" s="140" t="s">
        <v>380</v>
      </c>
      <c r="F622" s="141">
        <v>316</v>
      </c>
      <c r="G622" s="142" t="s">
        <v>348</v>
      </c>
      <c r="H622" s="130"/>
      <c r="I622" s="131">
        <v>13641</v>
      </c>
      <c r="J622" s="131">
        <v>1625</v>
      </c>
      <c r="K622" s="131">
        <v>0</v>
      </c>
      <c r="L622" s="131">
        <v>937.65</v>
      </c>
      <c r="M622" s="131">
        <v>16203.65</v>
      </c>
      <c r="N622" s="130"/>
      <c r="O622" s="132">
        <v>7</v>
      </c>
      <c r="P622" s="133">
        <v>106862</v>
      </c>
      <c r="Q622" s="133">
        <v>0</v>
      </c>
      <c r="R622" s="133">
        <v>0</v>
      </c>
      <c r="S622" s="133">
        <v>6565</v>
      </c>
      <c r="T622" s="134">
        <v>113427</v>
      </c>
      <c r="U622" s="135"/>
      <c r="V622" s="136">
        <v>0</v>
      </c>
      <c r="W622" s="136">
        <v>0</v>
      </c>
      <c r="X622" s="133">
        <v>0.18</v>
      </c>
      <c r="Y622" s="133">
        <v>1.0547991170101634E-2</v>
      </c>
      <c r="Z622" s="134">
        <v>0</v>
      </c>
      <c r="AA622" s="137"/>
      <c r="AB622" s="136">
        <v>0</v>
      </c>
      <c r="AC622" s="136">
        <v>0</v>
      </c>
      <c r="AD622" s="133">
        <v>0</v>
      </c>
      <c r="AE622" s="133">
        <v>0</v>
      </c>
      <c r="AF622" s="134">
        <v>0</v>
      </c>
    </row>
    <row r="623" spans="1:32" x14ac:dyDescent="0.2">
      <c r="A623" s="138">
        <v>486</v>
      </c>
      <c r="B623" s="139">
        <v>486348348</v>
      </c>
      <c r="C623" s="140" t="s">
        <v>601</v>
      </c>
      <c r="D623" s="141">
        <v>348</v>
      </c>
      <c r="E623" s="140" t="s">
        <v>380</v>
      </c>
      <c r="F623" s="141">
        <v>348</v>
      </c>
      <c r="G623" s="142" t="s">
        <v>380</v>
      </c>
      <c r="H623" s="130"/>
      <c r="I623" s="131">
        <v>13079</v>
      </c>
      <c r="J623" s="131">
        <v>47</v>
      </c>
      <c r="K623" s="131">
        <v>0</v>
      </c>
      <c r="L623" s="131">
        <v>937.65</v>
      </c>
      <c r="M623" s="131">
        <v>14063.65</v>
      </c>
      <c r="N623" s="130"/>
      <c r="O623" s="132">
        <v>635</v>
      </c>
      <c r="P623" s="133">
        <v>8335010</v>
      </c>
      <c r="Q623" s="133">
        <v>0</v>
      </c>
      <c r="R623" s="133">
        <v>0</v>
      </c>
      <c r="S623" s="133">
        <v>595408</v>
      </c>
      <c r="T623" s="134">
        <v>8930418</v>
      </c>
      <c r="U623" s="135"/>
      <c r="V623" s="136">
        <v>0</v>
      </c>
      <c r="W623" s="136">
        <v>0</v>
      </c>
      <c r="X623" s="133">
        <v>0.18</v>
      </c>
      <c r="Y623" s="133">
        <v>6.5036189404868452E-2</v>
      </c>
      <c r="Z623" s="134">
        <v>0</v>
      </c>
      <c r="AA623" s="137"/>
      <c r="AB623" s="136">
        <v>0</v>
      </c>
      <c r="AC623" s="136">
        <v>0</v>
      </c>
      <c r="AD623" s="133">
        <v>0</v>
      </c>
      <c r="AE623" s="133">
        <v>0</v>
      </c>
      <c r="AF623" s="134">
        <v>0</v>
      </c>
    </row>
    <row r="624" spans="1:32" x14ac:dyDescent="0.2">
      <c r="A624" s="138">
        <v>486</v>
      </c>
      <c r="B624" s="139">
        <v>486348753</v>
      </c>
      <c r="C624" s="140" t="s">
        <v>601</v>
      </c>
      <c r="D624" s="141">
        <v>348</v>
      </c>
      <c r="E624" s="140" t="s">
        <v>380</v>
      </c>
      <c r="F624" s="141">
        <v>753</v>
      </c>
      <c r="G624" s="142" t="s">
        <v>431</v>
      </c>
      <c r="H624" s="130"/>
      <c r="I624" s="131">
        <v>9305</v>
      </c>
      <c r="J624" s="131">
        <v>3830</v>
      </c>
      <c r="K624" s="131">
        <v>0</v>
      </c>
      <c r="L624" s="131">
        <v>937.65</v>
      </c>
      <c r="M624" s="131">
        <v>14072.65</v>
      </c>
      <c r="N624" s="130"/>
      <c r="O624" s="132">
        <v>1</v>
      </c>
      <c r="P624" s="133">
        <v>13135</v>
      </c>
      <c r="Q624" s="133">
        <v>0</v>
      </c>
      <c r="R624" s="133">
        <v>0</v>
      </c>
      <c r="S624" s="133">
        <v>938</v>
      </c>
      <c r="T624" s="134">
        <v>14073</v>
      </c>
      <c r="U624" s="135"/>
      <c r="V624" s="136">
        <v>0</v>
      </c>
      <c r="W624" s="136">
        <v>0</v>
      </c>
      <c r="X624" s="133">
        <v>0.09</v>
      </c>
      <c r="Y624" s="133">
        <v>7.8273830831933205E-3</v>
      </c>
      <c r="Z624" s="134">
        <v>0</v>
      </c>
      <c r="AA624" s="137"/>
      <c r="AB624" s="136">
        <v>0</v>
      </c>
      <c r="AC624" s="136">
        <v>0</v>
      </c>
      <c r="AD624" s="133">
        <v>0</v>
      </c>
      <c r="AE624" s="133">
        <v>0</v>
      </c>
      <c r="AF624" s="134">
        <v>0</v>
      </c>
    </row>
    <row r="625" spans="1:32" x14ac:dyDescent="0.2">
      <c r="A625" s="138">
        <v>486</v>
      </c>
      <c r="B625" s="139">
        <v>486348767</v>
      </c>
      <c r="C625" s="140" t="s">
        <v>601</v>
      </c>
      <c r="D625" s="141">
        <v>348</v>
      </c>
      <c r="E625" s="140" t="s">
        <v>380</v>
      </c>
      <c r="F625" s="141">
        <v>767</v>
      </c>
      <c r="G625" s="142" t="s">
        <v>437</v>
      </c>
      <c r="H625" s="130"/>
      <c r="I625" s="131">
        <v>12912</v>
      </c>
      <c r="J625" s="131">
        <v>3264</v>
      </c>
      <c r="K625" s="131">
        <v>0</v>
      </c>
      <c r="L625" s="131">
        <v>937.65</v>
      </c>
      <c r="M625" s="131">
        <v>17113.650000000001</v>
      </c>
      <c r="N625" s="130"/>
      <c r="O625" s="132">
        <v>4</v>
      </c>
      <c r="P625" s="133">
        <v>64704</v>
      </c>
      <c r="Q625" s="133">
        <v>0</v>
      </c>
      <c r="R625" s="133">
        <v>0</v>
      </c>
      <c r="S625" s="133">
        <v>3752</v>
      </c>
      <c r="T625" s="134">
        <v>68456</v>
      </c>
      <c r="U625" s="135"/>
      <c r="V625" s="136">
        <v>0</v>
      </c>
      <c r="W625" s="136">
        <v>0</v>
      </c>
      <c r="X625" s="133">
        <v>0.09</v>
      </c>
      <c r="Y625" s="133">
        <v>3.1459473332785266E-2</v>
      </c>
      <c r="Z625" s="134">
        <v>0</v>
      </c>
      <c r="AA625" s="137"/>
      <c r="AB625" s="136">
        <v>0</v>
      </c>
      <c r="AC625" s="136">
        <v>0</v>
      </c>
      <c r="AD625" s="133">
        <v>0</v>
      </c>
      <c r="AE625" s="133">
        <v>0</v>
      </c>
      <c r="AF625" s="134">
        <v>0</v>
      </c>
    </row>
    <row r="626" spans="1:32" x14ac:dyDescent="0.2">
      <c r="A626" s="138">
        <v>486</v>
      </c>
      <c r="B626" s="139">
        <v>486348775</v>
      </c>
      <c r="C626" s="140" t="s">
        <v>601</v>
      </c>
      <c r="D626" s="141">
        <v>348</v>
      </c>
      <c r="E626" s="140" t="s">
        <v>380</v>
      </c>
      <c r="F626" s="141">
        <v>775</v>
      </c>
      <c r="G626" s="142" t="s">
        <v>441</v>
      </c>
      <c r="H626" s="130"/>
      <c r="I626" s="131">
        <v>9305</v>
      </c>
      <c r="J626" s="131">
        <v>2015</v>
      </c>
      <c r="K626" s="131">
        <v>0</v>
      </c>
      <c r="L626" s="131">
        <v>937.65</v>
      </c>
      <c r="M626" s="131">
        <v>12257.65</v>
      </c>
      <c r="N626" s="130"/>
      <c r="O626" s="132">
        <v>1</v>
      </c>
      <c r="P626" s="133">
        <v>11320</v>
      </c>
      <c r="Q626" s="133">
        <v>0</v>
      </c>
      <c r="R626" s="133">
        <v>0</v>
      </c>
      <c r="S626" s="133">
        <v>938</v>
      </c>
      <c r="T626" s="134">
        <v>12258</v>
      </c>
      <c r="U626" s="135"/>
      <c r="V626" s="136">
        <v>0</v>
      </c>
      <c r="W626" s="136">
        <v>0</v>
      </c>
      <c r="X626" s="133">
        <v>0.09</v>
      </c>
      <c r="Y626" s="133">
        <v>5.7935451765047975E-3</v>
      </c>
      <c r="Z626" s="134">
        <v>0</v>
      </c>
      <c r="AA626" s="137"/>
      <c r="AB626" s="136">
        <v>0</v>
      </c>
      <c r="AC626" s="136">
        <v>0</v>
      </c>
      <c r="AD626" s="133">
        <v>0</v>
      </c>
      <c r="AE626" s="133">
        <v>0</v>
      </c>
      <c r="AF626" s="134">
        <v>0</v>
      </c>
    </row>
    <row r="627" spans="1:32" x14ac:dyDescent="0.2">
      <c r="A627" s="138">
        <v>487</v>
      </c>
      <c r="B627" s="139">
        <v>487049010</v>
      </c>
      <c r="C627" s="140" t="s">
        <v>539</v>
      </c>
      <c r="D627" s="141">
        <v>49</v>
      </c>
      <c r="E627" s="140" t="s">
        <v>81</v>
      </c>
      <c r="F627" s="141">
        <v>10</v>
      </c>
      <c r="G627" s="142" t="s">
        <v>42</v>
      </c>
      <c r="H627" s="130"/>
      <c r="I627" s="131">
        <v>10652.602813678595</v>
      </c>
      <c r="J627" s="131">
        <v>3459</v>
      </c>
      <c r="K627" s="131">
        <v>0</v>
      </c>
      <c r="L627" s="131">
        <v>937.65</v>
      </c>
      <c r="M627" s="131">
        <v>15049.252813678595</v>
      </c>
      <c r="N627" s="130"/>
      <c r="O627" s="132">
        <v>1</v>
      </c>
      <c r="P627" s="133">
        <v>14112</v>
      </c>
      <c r="Q627" s="133">
        <v>0</v>
      </c>
      <c r="R627" s="133">
        <v>0</v>
      </c>
      <c r="S627" s="133">
        <v>938</v>
      </c>
      <c r="T627" s="134">
        <v>15050</v>
      </c>
      <c r="U627" s="135"/>
      <c r="V627" s="136">
        <v>0</v>
      </c>
      <c r="W627" s="136">
        <v>0</v>
      </c>
      <c r="X627" s="133">
        <v>0.09</v>
      </c>
      <c r="Y627" s="133">
        <v>2.5087741254934139E-3</v>
      </c>
      <c r="Z627" s="134">
        <v>0</v>
      </c>
      <c r="AA627" s="137"/>
      <c r="AB627" s="136">
        <v>0</v>
      </c>
      <c r="AC627" s="136">
        <v>0</v>
      </c>
      <c r="AD627" s="133">
        <v>0</v>
      </c>
      <c r="AE627" s="133">
        <v>0</v>
      </c>
      <c r="AF627" s="134">
        <v>0</v>
      </c>
    </row>
    <row r="628" spans="1:32" x14ac:dyDescent="0.2">
      <c r="A628" s="138">
        <v>487</v>
      </c>
      <c r="B628" s="139">
        <v>487049016</v>
      </c>
      <c r="C628" s="140" t="s">
        <v>539</v>
      </c>
      <c r="D628" s="141">
        <v>49</v>
      </c>
      <c r="E628" s="140" t="s">
        <v>81</v>
      </c>
      <c r="F628" s="141">
        <v>16</v>
      </c>
      <c r="G628" s="142" t="s">
        <v>48</v>
      </c>
      <c r="H628" s="130"/>
      <c r="I628" s="131">
        <v>12409.098610371297</v>
      </c>
      <c r="J628" s="131">
        <v>299</v>
      </c>
      <c r="K628" s="131">
        <v>0</v>
      </c>
      <c r="L628" s="131">
        <v>937.65</v>
      </c>
      <c r="M628" s="131">
        <v>13645.748610371296</v>
      </c>
      <c r="N628" s="130"/>
      <c r="O628" s="132">
        <v>1</v>
      </c>
      <c r="P628" s="133">
        <v>12708</v>
      </c>
      <c r="Q628" s="133">
        <v>0</v>
      </c>
      <c r="R628" s="133">
        <v>0</v>
      </c>
      <c r="S628" s="133">
        <v>938</v>
      </c>
      <c r="T628" s="134">
        <v>13646</v>
      </c>
      <c r="U628" s="135"/>
      <c r="V628" s="136">
        <v>0</v>
      </c>
      <c r="W628" s="136">
        <v>0</v>
      </c>
      <c r="X628" s="133">
        <v>0.09</v>
      </c>
      <c r="Y628" s="133">
        <v>4.9758828325865492E-2</v>
      </c>
      <c r="Z628" s="134">
        <v>0</v>
      </c>
      <c r="AA628" s="137"/>
      <c r="AB628" s="136">
        <v>0</v>
      </c>
      <c r="AC628" s="136">
        <v>0</v>
      </c>
      <c r="AD628" s="133">
        <v>0</v>
      </c>
      <c r="AE628" s="133">
        <v>0</v>
      </c>
      <c r="AF628" s="134">
        <v>0</v>
      </c>
    </row>
    <row r="629" spans="1:32" x14ac:dyDescent="0.2">
      <c r="A629" s="138">
        <v>487</v>
      </c>
      <c r="B629" s="139">
        <v>487049031</v>
      </c>
      <c r="C629" s="140" t="s">
        <v>539</v>
      </c>
      <c r="D629" s="141">
        <v>49</v>
      </c>
      <c r="E629" s="140" t="s">
        <v>81</v>
      </c>
      <c r="F629" s="141">
        <v>31</v>
      </c>
      <c r="G629" s="142" t="s">
        <v>63</v>
      </c>
      <c r="H629" s="130"/>
      <c r="I629" s="131">
        <v>10733</v>
      </c>
      <c r="J629" s="131">
        <v>5050</v>
      </c>
      <c r="K629" s="131">
        <v>0</v>
      </c>
      <c r="L629" s="131">
        <v>937.65</v>
      </c>
      <c r="M629" s="131">
        <v>16720.650000000001</v>
      </c>
      <c r="N629" s="130"/>
      <c r="O629" s="132">
        <v>5</v>
      </c>
      <c r="P629" s="133">
        <v>78915</v>
      </c>
      <c r="Q629" s="133">
        <v>0</v>
      </c>
      <c r="R629" s="133">
        <v>0</v>
      </c>
      <c r="S629" s="133">
        <v>4689</v>
      </c>
      <c r="T629" s="134">
        <v>83604</v>
      </c>
      <c r="U629" s="135"/>
      <c r="V629" s="136">
        <v>0</v>
      </c>
      <c r="W629" s="136">
        <v>0</v>
      </c>
      <c r="X629" s="133">
        <v>0.09</v>
      </c>
      <c r="Y629" s="133">
        <v>2.0376396811597829E-2</v>
      </c>
      <c r="Z629" s="134">
        <v>0</v>
      </c>
      <c r="AA629" s="137"/>
      <c r="AB629" s="136">
        <v>0</v>
      </c>
      <c r="AC629" s="136">
        <v>0</v>
      </c>
      <c r="AD629" s="133">
        <v>0</v>
      </c>
      <c r="AE629" s="133">
        <v>0</v>
      </c>
      <c r="AF629" s="134">
        <v>0</v>
      </c>
    </row>
    <row r="630" spans="1:32" x14ac:dyDescent="0.2">
      <c r="A630" s="138">
        <v>487</v>
      </c>
      <c r="B630" s="139">
        <v>487049035</v>
      </c>
      <c r="C630" s="140" t="s">
        <v>539</v>
      </c>
      <c r="D630" s="141">
        <v>49</v>
      </c>
      <c r="E630" s="140" t="s">
        <v>81</v>
      </c>
      <c r="F630" s="141">
        <v>35</v>
      </c>
      <c r="G630" s="142" t="s">
        <v>67</v>
      </c>
      <c r="H630" s="130"/>
      <c r="I630" s="131">
        <v>14098</v>
      </c>
      <c r="J630" s="131">
        <v>4807</v>
      </c>
      <c r="K630" s="131">
        <v>0</v>
      </c>
      <c r="L630" s="131">
        <v>937.65</v>
      </c>
      <c r="M630" s="131">
        <v>19842.650000000001</v>
      </c>
      <c r="N630" s="130"/>
      <c r="O630" s="132">
        <v>46</v>
      </c>
      <c r="P630" s="133">
        <v>869630</v>
      </c>
      <c r="Q630" s="133">
        <v>0</v>
      </c>
      <c r="R630" s="133">
        <v>0</v>
      </c>
      <c r="S630" s="133">
        <v>43132</v>
      </c>
      <c r="T630" s="134">
        <v>912762</v>
      </c>
      <c r="U630" s="135"/>
      <c r="V630" s="136">
        <v>0</v>
      </c>
      <c r="W630" s="136">
        <v>0</v>
      </c>
      <c r="X630" s="133">
        <v>0.18</v>
      </c>
      <c r="Y630" s="133">
        <v>0.16308478746425836</v>
      </c>
      <c r="Z630" s="134">
        <v>0</v>
      </c>
      <c r="AA630" s="137"/>
      <c r="AB630" s="136">
        <v>0</v>
      </c>
      <c r="AC630" s="136">
        <v>0</v>
      </c>
      <c r="AD630" s="133">
        <v>0</v>
      </c>
      <c r="AE630" s="133">
        <v>0</v>
      </c>
      <c r="AF630" s="134">
        <v>0</v>
      </c>
    </row>
    <row r="631" spans="1:32" x14ac:dyDescent="0.2">
      <c r="A631" s="138">
        <v>487</v>
      </c>
      <c r="B631" s="139">
        <v>487049044</v>
      </c>
      <c r="C631" s="140" t="s">
        <v>539</v>
      </c>
      <c r="D631" s="141">
        <v>49</v>
      </c>
      <c r="E631" s="140" t="s">
        <v>81</v>
      </c>
      <c r="F631" s="141">
        <v>44</v>
      </c>
      <c r="G631" s="142" t="s">
        <v>76</v>
      </c>
      <c r="H631" s="130"/>
      <c r="I631" s="131">
        <v>9743</v>
      </c>
      <c r="J631" s="131">
        <v>0</v>
      </c>
      <c r="K631" s="131">
        <v>0</v>
      </c>
      <c r="L631" s="131">
        <v>937.65</v>
      </c>
      <c r="M631" s="131">
        <v>10680.65</v>
      </c>
      <c r="N631" s="130"/>
      <c r="O631" s="132">
        <v>4</v>
      </c>
      <c r="P631" s="133">
        <v>38972</v>
      </c>
      <c r="Q631" s="133">
        <v>0</v>
      </c>
      <c r="R631" s="133">
        <v>0</v>
      </c>
      <c r="S631" s="133">
        <v>3751</v>
      </c>
      <c r="T631" s="134">
        <v>42723</v>
      </c>
      <c r="U631" s="135"/>
      <c r="V631" s="136">
        <v>0</v>
      </c>
      <c r="W631" s="136">
        <v>0</v>
      </c>
      <c r="X631" s="133">
        <v>0.18</v>
      </c>
      <c r="Y631" s="133">
        <v>7.1829546811691999E-2</v>
      </c>
      <c r="Z631" s="134">
        <v>0</v>
      </c>
      <c r="AA631" s="137"/>
      <c r="AB631" s="136">
        <v>0</v>
      </c>
      <c r="AC631" s="136">
        <v>0</v>
      </c>
      <c r="AD631" s="133">
        <v>0</v>
      </c>
      <c r="AE631" s="133">
        <v>0</v>
      </c>
      <c r="AF631" s="134">
        <v>0</v>
      </c>
    </row>
    <row r="632" spans="1:32" x14ac:dyDescent="0.2">
      <c r="A632" s="138">
        <v>487</v>
      </c>
      <c r="B632" s="139">
        <v>487049046</v>
      </c>
      <c r="C632" s="140" t="s">
        <v>539</v>
      </c>
      <c r="D632" s="141">
        <v>49</v>
      </c>
      <c r="E632" s="140" t="s">
        <v>81</v>
      </c>
      <c r="F632" s="141">
        <v>46</v>
      </c>
      <c r="G632" s="142" t="s">
        <v>78</v>
      </c>
      <c r="H632" s="130"/>
      <c r="I632" s="131">
        <v>13989</v>
      </c>
      <c r="J632" s="131">
        <v>11060</v>
      </c>
      <c r="K632" s="131">
        <v>0</v>
      </c>
      <c r="L632" s="131">
        <v>937.65</v>
      </c>
      <c r="M632" s="131">
        <v>25986.65</v>
      </c>
      <c r="N632" s="130"/>
      <c r="O632" s="132">
        <v>1</v>
      </c>
      <c r="P632" s="133">
        <v>25049</v>
      </c>
      <c r="Q632" s="133">
        <v>0</v>
      </c>
      <c r="R632" s="133">
        <v>0</v>
      </c>
      <c r="S632" s="133">
        <v>938</v>
      </c>
      <c r="T632" s="134">
        <v>25987</v>
      </c>
      <c r="U632" s="135"/>
      <c r="V632" s="136">
        <v>0</v>
      </c>
      <c r="W632" s="136">
        <v>0</v>
      </c>
      <c r="X632" s="133">
        <v>0.09</v>
      </c>
      <c r="Y632" s="133">
        <v>3.2382243917001771E-4</v>
      </c>
      <c r="Z632" s="134">
        <v>0</v>
      </c>
      <c r="AA632" s="137"/>
      <c r="AB632" s="136">
        <v>0</v>
      </c>
      <c r="AC632" s="136">
        <v>0</v>
      </c>
      <c r="AD632" s="133">
        <v>0</v>
      </c>
      <c r="AE632" s="133">
        <v>0</v>
      </c>
      <c r="AF632" s="134">
        <v>0</v>
      </c>
    </row>
    <row r="633" spans="1:32" x14ac:dyDescent="0.2">
      <c r="A633" s="138">
        <v>487</v>
      </c>
      <c r="B633" s="139">
        <v>487049048</v>
      </c>
      <c r="C633" s="140" t="s">
        <v>539</v>
      </c>
      <c r="D633" s="141">
        <v>49</v>
      </c>
      <c r="E633" s="140" t="s">
        <v>81</v>
      </c>
      <c r="F633" s="141">
        <v>48</v>
      </c>
      <c r="G633" s="142" t="s">
        <v>80</v>
      </c>
      <c r="H633" s="130"/>
      <c r="I633" s="131">
        <v>9743</v>
      </c>
      <c r="J633" s="131">
        <v>7830</v>
      </c>
      <c r="K633" s="131">
        <v>0</v>
      </c>
      <c r="L633" s="131">
        <v>937.65</v>
      </c>
      <c r="M633" s="131">
        <v>18510.650000000001</v>
      </c>
      <c r="N633" s="130"/>
      <c r="O633" s="132">
        <v>1</v>
      </c>
      <c r="P633" s="133">
        <v>17573</v>
      </c>
      <c r="Q633" s="133">
        <v>0</v>
      </c>
      <c r="R633" s="133">
        <v>0</v>
      </c>
      <c r="S633" s="133">
        <v>938</v>
      </c>
      <c r="T633" s="134">
        <v>18511</v>
      </c>
      <c r="U633" s="135"/>
      <c r="V633" s="136">
        <v>0</v>
      </c>
      <c r="W633" s="136">
        <v>0</v>
      </c>
      <c r="X633" s="133">
        <v>0.09</v>
      </c>
      <c r="Y633" s="133">
        <v>1.8944219323362129E-3</v>
      </c>
      <c r="Z633" s="134">
        <v>0</v>
      </c>
      <c r="AA633" s="137"/>
      <c r="AB633" s="136">
        <v>0</v>
      </c>
      <c r="AC633" s="136">
        <v>0</v>
      </c>
      <c r="AD633" s="133">
        <v>0</v>
      </c>
      <c r="AE633" s="133">
        <v>0</v>
      </c>
      <c r="AF633" s="134">
        <v>0</v>
      </c>
    </row>
    <row r="634" spans="1:32" x14ac:dyDescent="0.2">
      <c r="A634" s="138">
        <v>487</v>
      </c>
      <c r="B634" s="139">
        <v>487049049</v>
      </c>
      <c r="C634" s="140" t="s">
        <v>539</v>
      </c>
      <c r="D634" s="141">
        <v>49</v>
      </c>
      <c r="E634" s="140" t="s">
        <v>81</v>
      </c>
      <c r="F634" s="141">
        <v>49</v>
      </c>
      <c r="G634" s="142" t="s">
        <v>81</v>
      </c>
      <c r="H634" s="130"/>
      <c r="I634" s="131">
        <v>14092</v>
      </c>
      <c r="J634" s="131">
        <v>16773</v>
      </c>
      <c r="K634" s="131">
        <v>0</v>
      </c>
      <c r="L634" s="131">
        <v>937.65</v>
      </c>
      <c r="M634" s="131">
        <v>31802.65</v>
      </c>
      <c r="N634" s="130"/>
      <c r="O634" s="132">
        <v>54</v>
      </c>
      <c r="P634" s="133">
        <v>1666710</v>
      </c>
      <c r="Q634" s="133">
        <v>0</v>
      </c>
      <c r="R634" s="133">
        <v>0</v>
      </c>
      <c r="S634" s="133">
        <v>50634</v>
      </c>
      <c r="T634" s="134">
        <v>1717344</v>
      </c>
      <c r="U634" s="135"/>
      <c r="V634" s="136">
        <v>0</v>
      </c>
      <c r="W634" s="136">
        <v>0</v>
      </c>
      <c r="X634" s="133">
        <v>0.09</v>
      </c>
      <c r="Y634" s="133">
        <v>7.8031249423429483E-2</v>
      </c>
      <c r="Z634" s="134">
        <v>0</v>
      </c>
      <c r="AA634" s="137"/>
      <c r="AB634" s="136">
        <v>0</v>
      </c>
      <c r="AC634" s="136">
        <v>0</v>
      </c>
      <c r="AD634" s="133">
        <v>0</v>
      </c>
      <c r="AE634" s="133">
        <v>0</v>
      </c>
      <c r="AF634" s="134">
        <v>0</v>
      </c>
    </row>
    <row r="635" spans="1:32" x14ac:dyDescent="0.2">
      <c r="A635" s="138">
        <v>487</v>
      </c>
      <c r="B635" s="139">
        <v>487049057</v>
      </c>
      <c r="C635" s="140" t="s">
        <v>539</v>
      </c>
      <c r="D635" s="141">
        <v>49</v>
      </c>
      <c r="E635" s="140" t="s">
        <v>81</v>
      </c>
      <c r="F635" s="141">
        <v>57</v>
      </c>
      <c r="G635" s="142" t="s">
        <v>89</v>
      </c>
      <c r="H635" s="130"/>
      <c r="I635" s="131">
        <v>12511</v>
      </c>
      <c r="J635" s="131">
        <v>335</v>
      </c>
      <c r="K635" s="131">
        <v>0</v>
      </c>
      <c r="L635" s="131">
        <v>937.65</v>
      </c>
      <c r="M635" s="131">
        <v>13783.65</v>
      </c>
      <c r="N635" s="130"/>
      <c r="O635" s="132">
        <v>8</v>
      </c>
      <c r="P635" s="133">
        <v>102768</v>
      </c>
      <c r="Q635" s="133">
        <v>0</v>
      </c>
      <c r="R635" s="133">
        <v>0</v>
      </c>
      <c r="S635" s="133">
        <v>7502</v>
      </c>
      <c r="T635" s="134">
        <v>110270</v>
      </c>
      <c r="U635" s="135"/>
      <c r="V635" s="136">
        <v>0</v>
      </c>
      <c r="W635" s="136">
        <v>0</v>
      </c>
      <c r="X635" s="133">
        <v>0.18</v>
      </c>
      <c r="Y635" s="133">
        <v>0.13477016134300771</v>
      </c>
      <c r="Z635" s="134">
        <v>0</v>
      </c>
      <c r="AA635" s="137"/>
      <c r="AB635" s="136">
        <v>0</v>
      </c>
      <c r="AC635" s="136">
        <v>0</v>
      </c>
      <c r="AD635" s="133">
        <v>0</v>
      </c>
      <c r="AE635" s="133">
        <v>0</v>
      </c>
      <c r="AF635" s="134">
        <v>0</v>
      </c>
    </row>
    <row r="636" spans="1:32" x14ac:dyDescent="0.2">
      <c r="A636" s="138">
        <v>487</v>
      </c>
      <c r="B636" s="139">
        <v>487049093</v>
      </c>
      <c r="C636" s="140" t="s">
        <v>539</v>
      </c>
      <c r="D636" s="141">
        <v>49</v>
      </c>
      <c r="E636" s="140" t="s">
        <v>81</v>
      </c>
      <c r="F636" s="141">
        <v>93</v>
      </c>
      <c r="G636" s="142" t="s">
        <v>125</v>
      </c>
      <c r="H636" s="130"/>
      <c r="I636" s="131">
        <v>12099</v>
      </c>
      <c r="J636" s="131">
        <v>413</v>
      </c>
      <c r="K636" s="131">
        <v>0</v>
      </c>
      <c r="L636" s="131">
        <v>937.65</v>
      </c>
      <c r="M636" s="131">
        <v>13449.65</v>
      </c>
      <c r="N636" s="130"/>
      <c r="O636" s="132">
        <v>43</v>
      </c>
      <c r="P636" s="133">
        <v>538016</v>
      </c>
      <c r="Q636" s="133">
        <v>0</v>
      </c>
      <c r="R636" s="133">
        <v>0</v>
      </c>
      <c r="S636" s="133">
        <v>40321</v>
      </c>
      <c r="T636" s="134">
        <v>578337</v>
      </c>
      <c r="U636" s="135"/>
      <c r="V636" s="136">
        <v>0</v>
      </c>
      <c r="W636" s="136">
        <v>0</v>
      </c>
      <c r="X636" s="133">
        <v>0.18</v>
      </c>
      <c r="Y636" s="133">
        <v>7.4462659539690237E-2</v>
      </c>
      <c r="Z636" s="134">
        <v>0</v>
      </c>
      <c r="AA636" s="137"/>
      <c r="AB636" s="136">
        <v>0</v>
      </c>
      <c r="AC636" s="136">
        <v>0</v>
      </c>
      <c r="AD636" s="133">
        <v>0</v>
      </c>
      <c r="AE636" s="133">
        <v>0</v>
      </c>
      <c r="AF636" s="134">
        <v>0</v>
      </c>
    </row>
    <row r="637" spans="1:32" x14ac:dyDescent="0.2">
      <c r="A637" s="138">
        <v>487</v>
      </c>
      <c r="B637" s="139">
        <v>487049095</v>
      </c>
      <c r="C637" s="140" t="s">
        <v>539</v>
      </c>
      <c r="D637" s="141">
        <v>49</v>
      </c>
      <c r="E637" s="140" t="s">
        <v>81</v>
      </c>
      <c r="F637" s="141">
        <v>95</v>
      </c>
      <c r="G637" s="142" t="s">
        <v>127</v>
      </c>
      <c r="H637" s="130"/>
      <c r="I637" s="131">
        <v>14875</v>
      </c>
      <c r="J637" s="131">
        <v>0</v>
      </c>
      <c r="K637" s="131">
        <v>0</v>
      </c>
      <c r="L637" s="131">
        <v>937.65</v>
      </c>
      <c r="M637" s="131">
        <v>15812.65</v>
      </c>
      <c r="N637" s="130"/>
      <c r="O637" s="132">
        <v>1</v>
      </c>
      <c r="P637" s="133">
        <v>14875</v>
      </c>
      <c r="Q637" s="133">
        <v>0</v>
      </c>
      <c r="R637" s="133">
        <v>0</v>
      </c>
      <c r="S637" s="133">
        <v>938</v>
      </c>
      <c r="T637" s="134">
        <v>15813</v>
      </c>
      <c r="U637" s="135"/>
      <c r="V637" s="136">
        <v>0</v>
      </c>
      <c r="W637" s="136">
        <v>0</v>
      </c>
      <c r="X637" s="133">
        <v>0.18</v>
      </c>
      <c r="Y637" s="133">
        <v>0.14024462511018301</v>
      </c>
      <c r="Z637" s="134">
        <v>0</v>
      </c>
      <c r="AA637" s="137"/>
      <c r="AB637" s="136">
        <v>0</v>
      </c>
      <c r="AC637" s="136">
        <v>0</v>
      </c>
      <c r="AD637" s="133">
        <v>0</v>
      </c>
      <c r="AE637" s="133">
        <v>0</v>
      </c>
      <c r="AF637" s="134">
        <v>0</v>
      </c>
    </row>
    <row r="638" spans="1:32" x14ac:dyDescent="0.2">
      <c r="A638" s="138">
        <v>487</v>
      </c>
      <c r="B638" s="139">
        <v>487049128</v>
      </c>
      <c r="C638" s="140" t="s">
        <v>539</v>
      </c>
      <c r="D638" s="141">
        <v>49</v>
      </c>
      <c r="E638" s="140" t="s">
        <v>81</v>
      </c>
      <c r="F638" s="141">
        <v>128</v>
      </c>
      <c r="G638" s="142" t="s">
        <v>160</v>
      </c>
      <c r="H638" s="130"/>
      <c r="I638" s="131">
        <v>11723</v>
      </c>
      <c r="J638" s="131">
        <v>837</v>
      </c>
      <c r="K638" s="131">
        <v>0</v>
      </c>
      <c r="L638" s="131">
        <v>937.65</v>
      </c>
      <c r="M638" s="131">
        <v>13497.65</v>
      </c>
      <c r="N638" s="130"/>
      <c r="O638" s="132">
        <v>1</v>
      </c>
      <c r="P638" s="133">
        <v>12560</v>
      </c>
      <c r="Q638" s="133">
        <v>0</v>
      </c>
      <c r="R638" s="133">
        <v>0</v>
      </c>
      <c r="S638" s="133">
        <v>938</v>
      </c>
      <c r="T638" s="134">
        <v>13498</v>
      </c>
      <c r="U638" s="135"/>
      <c r="V638" s="136">
        <v>0</v>
      </c>
      <c r="W638" s="136">
        <v>0</v>
      </c>
      <c r="X638" s="133">
        <v>0.09</v>
      </c>
      <c r="Y638" s="133">
        <v>3.6606009858726793E-2</v>
      </c>
      <c r="Z638" s="134">
        <v>0</v>
      </c>
      <c r="AA638" s="137"/>
      <c r="AB638" s="136">
        <v>0</v>
      </c>
      <c r="AC638" s="136">
        <v>0</v>
      </c>
      <c r="AD638" s="133">
        <v>0</v>
      </c>
      <c r="AE638" s="133">
        <v>0</v>
      </c>
      <c r="AF638" s="134">
        <v>0</v>
      </c>
    </row>
    <row r="639" spans="1:32" x14ac:dyDescent="0.2">
      <c r="A639" s="138">
        <v>487</v>
      </c>
      <c r="B639" s="139">
        <v>487049149</v>
      </c>
      <c r="C639" s="140" t="s">
        <v>539</v>
      </c>
      <c r="D639" s="141">
        <v>49</v>
      </c>
      <c r="E639" s="140" t="s">
        <v>81</v>
      </c>
      <c r="F639" s="141">
        <v>149</v>
      </c>
      <c r="G639" s="142" t="s">
        <v>181</v>
      </c>
      <c r="H639" s="130"/>
      <c r="I639" s="131">
        <v>11723</v>
      </c>
      <c r="J639" s="131">
        <v>0</v>
      </c>
      <c r="K639" s="131">
        <v>0</v>
      </c>
      <c r="L639" s="131">
        <v>937.65</v>
      </c>
      <c r="M639" s="131">
        <v>12660.65</v>
      </c>
      <c r="N639" s="130"/>
      <c r="O639" s="132">
        <v>2</v>
      </c>
      <c r="P639" s="133">
        <v>23446</v>
      </c>
      <c r="Q639" s="133">
        <v>0</v>
      </c>
      <c r="R639" s="133">
        <v>0</v>
      </c>
      <c r="S639" s="133">
        <v>1876</v>
      </c>
      <c r="T639" s="134">
        <v>25322</v>
      </c>
      <c r="U639" s="135"/>
      <c r="V639" s="136">
        <v>0</v>
      </c>
      <c r="W639" s="136">
        <v>0</v>
      </c>
      <c r="X639" s="133">
        <v>0.18</v>
      </c>
      <c r="Y639" s="133">
        <v>0.11880546437681293</v>
      </c>
      <c r="Z639" s="134">
        <v>0</v>
      </c>
      <c r="AA639" s="137"/>
      <c r="AB639" s="136">
        <v>0</v>
      </c>
      <c r="AC639" s="136">
        <v>0</v>
      </c>
      <c r="AD639" s="133">
        <v>0</v>
      </c>
      <c r="AE639" s="133">
        <v>0</v>
      </c>
      <c r="AF639" s="134">
        <v>0</v>
      </c>
    </row>
    <row r="640" spans="1:32" x14ac:dyDescent="0.2">
      <c r="A640" s="138">
        <v>487</v>
      </c>
      <c r="B640" s="139">
        <v>487049155</v>
      </c>
      <c r="C640" s="140" t="s">
        <v>539</v>
      </c>
      <c r="D640" s="141">
        <v>49</v>
      </c>
      <c r="E640" s="140" t="s">
        <v>81</v>
      </c>
      <c r="F640" s="141">
        <v>155</v>
      </c>
      <c r="G640" s="142" t="s">
        <v>187</v>
      </c>
      <c r="H640" s="130"/>
      <c r="I640" s="131">
        <v>11178.378682340017</v>
      </c>
      <c r="J640" s="131">
        <v>7447</v>
      </c>
      <c r="K640" s="131">
        <v>0</v>
      </c>
      <c r="L640" s="131">
        <v>937.65</v>
      </c>
      <c r="M640" s="131">
        <v>19563.028682340017</v>
      </c>
      <c r="N640" s="130"/>
      <c r="O640" s="132">
        <v>2</v>
      </c>
      <c r="P640" s="133">
        <v>37250</v>
      </c>
      <c r="Q640" s="133">
        <v>0</v>
      </c>
      <c r="R640" s="133">
        <v>0</v>
      </c>
      <c r="S640" s="133">
        <v>1876</v>
      </c>
      <c r="T640" s="134">
        <v>39126</v>
      </c>
      <c r="U640" s="135"/>
      <c r="V640" s="136">
        <v>0</v>
      </c>
      <c r="W640" s="136">
        <v>0</v>
      </c>
      <c r="X640" s="133">
        <v>0.09</v>
      </c>
      <c r="Y640" s="133">
        <v>7.9951290492358165E-4</v>
      </c>
      <c r="Z640" s="134">
        <v>0</v>
      </c>
      <c r="AA640" s="137"/>
      <c r="AB640" s="136">
        <v>0</v>
      </c>
      <c r="AC640" s="136">
        <v>0</v>
      </c>
      <c r="AD640" s="133">
        <v>0</v>
      </c>
      <c r="AE640" s="133">
        <v>0</v>
      </c>
      <c r="AF640" s="134">
        <v>0</v>
      </c>
    </row>
    <row r="641" spans="1:32" x14ac:dyDescent="0.2">
      <c r="A641" s="138">
        <v>487</v>
      </c>
      <c r="B641" s="139">
        <v>487049163</v>
      </c>
      <c r="C641" s="140" t="s">
        <v>539</v>
      </c>
      <c r="D641" s="141">
        <v>49</v>
      </c>
      <c r="E641" s="140" t="s">
        <v>81</v>
      </c>
      <c r="F641" s="141">
        <v>163</v>
      </c>
      <c r="G641" s="142" t="s">
        <v>195</v>
      </c>
      <c r="H641" s="130"/>
      <c r="I641" s="131">
        <v>13980</v>
      </c>
      <c r="J641" s="131">
        <v>0</v>
      </c>
      <c r="K641" s="131">
        <v>0</v>
      </c>
      <c r="L641" s="131">
        <v>937.65</v>
      </c>
      <c r="M641" s="131">
        <v>14917.65</v>
      </c>
      <c r="N641" s="130"/>
      <c r="O641" s="132">
        <v>17</v>
      </c>
      <c r="P641" s="133">
        <v>237660</v>
      </c>
      <c r="Q641" s="133">
        <v>0</v>
      </c>
      <c r="R641" s="133">
        <v>0</v>
      </c>
      <c r="S641" s="133">
        <v>15939</v>
      </c>
      <c r="T641" s="134">
        <v>253599</v>
      </c>
      <c r="U641" s="135"/>
      <c r="V641" s="136">
        <v>0</v>
      </c>
      <c r="W641" s="136">
        <v>0</v>
      </c>
      <c r="X641" s="133">
        <v>0.18</v>
      </c>
      <c r="Y641" s="133">
        <v>9.2255483334996877E-2</v>
      </c>
      <c r="Z641" s="134">
        <v>0</v>
      </c>
      <c r="AA641" s="137"/>
      <c r="AB641" s="136">
        <v>0</v>
      </c>
      <c r="AC641" s="136">
        <v>0</v>
      </c>
      <c r="AD641" s="133">
        <v>0</v>
      </c>
      <c r="AE641" s="133">
        <v>0</v>
      </c>
      <c r="AF641" s="134">
        <v>0</v>
      </c>
    </row>
    <row r="642" spans="1:32" x14ac:dyDescent="0.2">
      <c r="A642" s="138">
        <v>487</v>
      </c>
      <c r="B642" s="139">
        <v>487049165</v>
      </c>
      <c r="C642" s="140" t="s">
        <v>539</v>
      </c>
      <c r="D642" s="141">
        <v>49</v>
      </c>
      <c r="E642" s="140" t="s">
        <v>81</v>
      </c>
      <c r="F642" s="141">
        <v>165</v>
      </c>
      <c r="G642" s="142" t="s">
        <v>197</v>
      </c>
      <c r="H642" s="130"/>
      <c r="I642" s="131">
        <v>12590</v>
      </c>
      <c r="J642" s="131">
        <v>228</v>
      </c>
      <c r="K642" s="131">
        <v>0</v>
      </c>
      <c r="L642" s="131">
        <v>937.65</v>
      </c>
      <c r="M642" s="131">
        <v>13755.65</v>
      </c>
      <c r="N642" s="130"/>
      <c r="O642" s="132">
        <v>51</v>
      </c>
      <c r="P642" s="133">
        <v>653718</v>
      </c>
      <c r="Q642" s="133">
        <v>0</v>
      </c>
      <c r="R642" s="133">
        <v>0</v>
      </c>
      <c r="S642" s="133">
        <v>47820</v>
      </c>
      <c r="T642" s="134">
        <v>701538</v>
      </c>
      <c r="U642" s="135"/>
      <c r="V642" s="136">
        <v>0</v>
      </c>
      <c r="W642" s="136">
        <v>0</v>
      </c>
      <c r="X642" s="133">
        <v>9.8299999999999998E-2</v>
      </c>
      <c r="Y642" s="133">
        <v>9.5435200850881502E-2</v>
      </c>
      <c r="Z642" s="134">
        <v>0</v>
      </c>
      <c r="AA642" s="137"/>
      <c r="AB642" s="136">
        <v>0</v>
      </c>
      <c r="AC642" s="136">
        <v>0</v>
      </c>
      <c r="AD642" s="133">
        <v>0</v>
      </c>
      <c r="AE642" s="133">
        <v>0</v>
      </c>
      <c r="AF642" s="134">
        <v>0</v>
      </c>
    </row>
    <row r="643" spans="1:32" x14ac:dyDescent="0.2">
      <c r="A643" s="138">
        <v>487</v>
      </c>
      <c r="B643" s="139">
        <v>487049176</v>
      </c>
      <c r="C643" s="140" t="s">
        <v>539</v>
      </c>
      <c r="D643" s="141">
        <v>49</v>
      </c>
      <c r="E643" s="140" t="s">
        <v>81</v>
      </c>
      <c r="F643" s="141">
        <v>176</v>
      </c>
      <c r="G643" s="142" t="s">
        <v>208</v>
      </c>
      <c r="H643" s="130"/>
      <c r="I643" s="131">
        <v>13645</v>
      </c>
      <c r="J643" s="131">
        <v>4700</v>
      </c>
      <c r="K643" s="131">
        <v>0</v>
      </c>
      <c r="L643" s="131">
        <v>937.65</v>
      </c>
      <c r="M643" s="131">
        <v>19282.650000000001</v>
      </c>
      <c r="N643" s="130"/>
      <c r="O643" s="132">
        <v>49</v>
      </c>
      <c r="P643" s="133">
        <v>898904.99999999988</v>
      </c>
      <c r="Q643" s="133">
        <v>0</v>
      </c>
      <c r="R643" s="133">
        <v>0</v>
      </c>
      <c r="S643" s="133">
        <v>45944</v>
      </c>
      <c r="T643" s="134">
        <v>944848.99999999988</v>
      </c>
      <c r="U643" s="135"/>
      <c r="V643" s="136">
        <v>0</v>
      </c>
      <c r="W643" s="136">
        <v>0</v>
      </c>
      <c r="X643" s="133">
        <v>0.09</v>
      </c>
      <c r="Y643" s="133">
        <v>9.4201429189876243E-2</v>
      </c>
      <c r="Z643" s="134">
        <v>0</v>
      </c>
      <c r="AA643" s="137"/>
      <c r="AB643" s="136">
        <v>0</v>
      </c>
      <c r="AC643" s="136">
        <v>4.4611515109188407</v>
      </c>
      <c r="AD643" s="133">
        <v>86021.824467806146</v>
      </c>
      <c r="AE643" s="133">
        <v>0</v>
      </c>
      <c r="AF643" s="134">
        <v>0</v>
      </c>
    </row>
    <row r="644" spans="1:32" x14ac:dyDescent="0.2">
      <c r="A644" s="138">
        <v>487</v>
      </c>
      <c r="B644" s="139">
        <v>487049178</v>
      </c>
      <c r="C644" s="140" t="s">
        <v>539</v>
      </c>
      <c r="D644" s="141">
        <v>49</v>
      </c>
      <c r="E644" s="140" t="s">
        <v>81</v>
      </c>
      <c r="F644" s="141">
        <v>178</v>
      </c>
      <c r="G644" s="142" t="s">
        <v>210</v>
      </c>
      <c r="H644" s="130"/>
      <c r="I644" s="131">
        <v>12478</v>
      </c>
      <c r="J644" s="131">
        <v>1501</v>
      </c>
      <c r="K644" s="131">
        <v>0</v>
      </c>
      <c r="L644" s="131">
        <v>937.65</v>
      </c>
      <c r="M644" s="131">
        <v>14916.65</v>
      </c>
      <c r="N644" s="130"/>
      <c r="O644" s="132">
        <v>3</v>
      </c>
      <c r="P644" s="133">
        <v>41937</v>
      </c>
      <c r="Q644" s="133">
        <v>0</v>
      </c>
      <c r="R644" s="133">
        <v>0</v>
      </c>
      <c r="S644" s="133">
        <v>2814</v>
      </c>
      <c r="T644" s="134">
        <v>44751</v>
      </c>
      <c r="U644" s="135"/>
      <c r="V644" s="136">
        <v>0</v>
      </c>
      <c r="W644" s="136">
        <v>0</v>
      </c>
      <c r="X644" s="133">
        <v>0.09</v>
      </c>
      <c r="Y644" s="133">
        <v>6.542365423831728E-2</v>
      </c>
      <c r="Z644" s="134">
        <v>0</v>
      </c>
      <c r="AA644" s="137"/>
      <c r="AB644" s="136">
        <v>0</v>
      </c>
      <c r="AC644" s="136">
        <v>0</v>
      </c>
      <c r="AD644" s="133">
        <v>0</v>
      </c>
      <c r="AE644" s="133">
        <v>0</v>
      </c>
      <c r="AF644" s="134">
        <v>0</v>
      </c>
    </row>
    <row r="645" spans="1:32" x14ac:dyDescent="0.2">
      <c r="A645" s="138">
        <v>487</v>
      </c>
      <c r="B645" s="139">
        <v>487049181</v>
      </c>
      <c r="C645" s="140" t="s">
        <v>539</v>
      </c>
      <c r="D645" s="141">
        <v>49</v>
      </c>
      <c r="E645" s="140" t="s">
        <v>81</v>
      </c>
      <c r="F645" s="141">
        <v>181</v>
      </c>
      <c r="G645" s="142" t="s">
        <v>213</v>
      </c>
      <c r="H645" s="130"/>
      <c r="I645" s="131">
        <v>12253</v>
      </c>
      <c r="J645" s="131">
        <v>583</v>
      </c>
      <c r="K645" s="131">
        <v>0</v>
      </c>
      <c r="L645" s="131">
        <v>937.65</v>
      </c>
      <c r="M645" s="131">
        <v>13773.65</v>
      </c>
      <c r="N645" s="130"/>
      <c r="O645" s="132">
        <v>2</v>
      </c>
      <c r="P645" s="133">
        <v>25672</v>
      </c>
      <c r="Q645" s="133">
        <v>0</v>
      </c>
      <c r="R645" s="133">
        <v>0</v>
      </c>
      <c r="S645" s="133">
        <v>1876</v>
      </c>
      <c r="T645" s="134">
        <v>27548</v>
      </c>
      <c r="U645" s="135"/>
      <c r="V645" s="136">
        <v>0</v>
      </c>
      <c r="W645" s="136">
        <v>0</v>
      </c>
      <c r="X645" s="133">
        <v>0.09</v>
      </c>
      <c r="Y645" s="133">
        <v>1.8120625500903691E-2</v>
      </c>
      <c r="Z645" s="134">
        <v>0</v>
      </c>
      <c r="AA645" s="137"/>
      <c r="AB645" s="136">
        <v>0</v>
      </c>
      <c r="AC645" s="136">
        <v>0</v>
      </c>
      <c r="AD645" s="133">
        <v>0</v>
      </c>
      <c r="AE645" s="133">
        <v>0</v>
      </c>
      <c r="AF645" s="134">
        <v>0</v>
      </c>
    </row>
    <row r="646" spans="1:32" x14ac:dyDescent="0.2">
      <c r="A646" s="138">
        <v>487</v>
      </c>
      <c r="B646" s="139">
        <v>487049211</v>
      </c>
      <c r="C646" s="140" t="s">
        <v>539</v>
      </c>
      <c r="D646" s="141">
        <v>49</v>
      </c>
      <c r="E646" s="140" t="s">
        <v>81</v>
      </c>
      <c r="F646" s="141">
        <v>211</v>
      </c>
      <c r="G646" s="142" t="s">
        <v>243</v>
      </c>
      <c r="H646" s="130"/>
      <c r="I646" s="131">
        <v>16062</v>
      </c>
      <c r="J646" s="131">
        <v>3022</v>
      </c>
      <c r="K646" s="131">
        <v>0</v>
      </c>
      <c r="L646" s="131">
        <v>937.65</v>
      </c>
      <c r="M646" s="131">
        <v>20021.650000000001</v>
      </c>
      <c r="N646" s="130"/>
      <c r="O646" s="132">
        <v>1</v>
      </c>
      <c r="P646" s="133">
        <v>19084</v>
      </c>
      <c r="Q646" s="133">
        <v>0</v>
      </c>
      <c r="R646" s="133">
        <v>0</v>
      </c>
      <c r="S646" s="133">
        <v>938</v>
      </c>
      <c r="T646" s="134">
        <v>20022</v>
      </c>
      <c r="U646" s="135"/>
      <c r="V646" s="136">
        <v>0</v>
      </c>
      <c r="W646" s="136">
        <v>0</v>
      </c>
      <c r="X646" s="133">
        <v>0.09</v>
      </c>
      <c r="Y646" s="133">
        <v>1.2010574951968839E-3</v>
      </c>
      <c r="Z646" s="134">
        <v>0</v>
      </c>
      <c r="AA646" s="137"/>
      <c r="AB646" s="136">
        <v>0</v>
      </c>
      <c r="AC646" s="136">
        <v>0</v>
      </c>
      <c r="AD646" s="133">
        <v>0</v>
      </c>
      <c r="AE646" s="133">
        <v>0</v>
      </c>
      <c r="AF646" s="134">
        <v>0</v>
      </c>
    </row>
    <row r="647" spans="1:32" x14ac:dyDescent="0.2">
      <c r="A647" s="138">
        <v>487</v>
      </c>
      <c r="B647" s="139">
        <v>487049229</v>
      </c>
      <c r="C647" s="140" t="s">
        <v>539</v>
      </c>
      <c r="D647" s="141">
        <v>49</v>
      </c>
      <c r="E647" s="140" t="s">
        <v>81</v>
      </c>
      <c r="F647" s="141">
        <v>229</v>
      </c>
      <c r="G647" s="142" t="s">
        <v>261</v>
      </c>
      <c r="H647" s="130"/>
      <c r="I647" s="131">
        <v>9743</v>
      </c>
      <c r="J647" s="131">
        <v>1592</v>
      </c>
      <c r="K647" s="131">
        <v>0</v>
      </c>
      <c r="L647" s="131">
        <v>937.65</v>
      </c>
      <c r="M647" s="131">
        <v>12272.65</v>
      </c>
      <c r="N647" s="130"/>
      <c r="O647" s="132">
        <v>2</v>
      </c>
      <c r="P647" s="133">
        <v>22670</v>
      </c>
      <c r="Q647" s="133">
        <v>0</v>
      </c>
      <c r="R647" s="133">
        <v>0</v>
      </c>
      <c r="S647" s="133">
        <v>1875</v>
      </c>
      <c r="T647" s="134">
        <v>24545</v>
      </c>
      <c r="U647" s="135"/>
      <c r="V647" s="136">
        <v>0</v>
      </c>
      <c r="W647" s="136">
        <v>0</v>
      </c>
      <c r="X647" s="133">
        <v>0.09</v>
      </c>
      <c r="Y647" s="133">
        <v>1.1981413510534953E-2</v>
      </c>
      <c r="Z647" s="134">
        <v>0</v>
      </c>
      <c r="AA647" s="137"/>
      <c r="AB647" s="136">
        <v>0</v>
      </c>
      <c r="AC647" s="136">
        <v>0</v>
      </c>
      <c r="AD647" s="133">
        <v>0</v>
      </c>
      <c r="AE647" s="133">
        <v>0</v>
      </c>
      <c r="AF647" s="134">
        <v>0</v>
      </c>
    </row>
    <row r="648" spans="1:32" x14ac:dyDescent="0.2">
      <c r="A648" s="138">
        <v>487</v>
      </c>
      <c r="B648" s="139">
        <v>487049243</v>
      </c>
      <c r="C648" s="140" t="s">
        <v>539</v>
      </c>
      <c r="D648" s="141">
        <v>49</v>
      </c>
      <c r="E648" s="140" t="s">
        <v>81</v>
      </c>
      <c r="F648" s="141">
        <v>243</v>
      </c>
      <c r="G648" s="142" t="s">
        <v>275</v>
      </c>
      <c r="H648" s="130"/>
      <c r="I648" s="131">
        <v>16633</v>
      </c>
      <c r="J648" s="131">
        <v>3443</v>
      </c>
      <c r="K648" s="131">
        <v>0</v>
      </c>
      <c r="L648" s="131">
        <v>937.65</v>
      </c>
      <c r="M648" s="131">
        <v>21013.65</v>
      </c>
      <c r="N648" s="130"/>
      <c r="O648" s="132">
        <v>1</v>
      </c>
      <c r="P648" s="133">
        <v>20076</v>
      </c>
      <c r="Q648" s="133">
        <v>0</v>
      </c>
      <c r="R648" s="133">
        <v>0</v>
      </c>
      <c r="S648" s="133">
        <v>938</v>
      </c>
      <c r="T648" s="134">
        <v>21014</v>
      </c>
      <c r="U648" s="135"/>
      <c r="V648" s="136">
        <v>0</v>
      </c>
      <c r="W648" s="136">
        <v>0</v>
      </c>
      <c r="X648" s="133">
        <v>0.09</v>
      </c>
      <c r="Y648" s="133">
        <v>5.9484336441051533E-3</v>
      </c>
      <c r="Z648" s="134">
        <v>0</v>
      </c>
      <c r="AA648" s="137"/>
      <c r="AB648" s="136">
        <v>0</v>
      </c>
      <c r="AC648" s="136">
        <v>0</v>
      </c>
      <c r="AD648" s="133">
        <v>0</v>
      </c>
      <c r="AE648" s="133">
        <v>0</v>
      </c>
      <c r="AF648" s="134">
        <v>0</v>
      </c>
    </row>
    <row r="649" spans="1:32" x14ac:dyDescent="0.2">
      <c r="A649" s="138">
        <v>487</v>
      </c>
      <c r="B649" s="139">
        <v>487049244</v>
      </c>
      <c r="C649" s="140" t="s">
        <v>539</v>
      </c>
      <c r="D649" s="141">
        <v>49</v>
      </c>
      <c r="E649" s="140" t="s">
        <v>81</v>
      </c>
      <c r="F649" s="141">
        <v>244</v>
      </c>
      <c r="G649" s="142" t="s">
        <v>276</v>
      </c>
      <c r="H649" s="130"/>
      <c r="I649" s="131">
        <v>13009</v>
      </c>
      <c r="J649" s="131">
        <v>4691</v>
      </c>
      <c r="K649" s="131">
        <v>0</v>
      </c>
      <c r="L649" s="131">
        <v>937.65</v>
      </c>
      <c r="M649" s="131">
        <v>18637.650000000001</v>
      </c>
      <c r="N649" s="130"/>
      <c r="O649" s="132">
        <v>12</v>
      </c>
      <c r="P649" s="133">
        <v>212400</v>
      </c>
      <c r="Q649" s="133">
        <v>0</v>
      </c>
      <c r="R649" s="133">
        <v>0</v>
      </c>
      <c r="S649" s="133">
        <v>11252</v>
      </c>
      <c r="T649" s="134">
        <v>223652</v>
      </c>
      <c r="U649" s="135"/>
      <c r="V649" s="136">
        <v>0</v>
      </c>
      <c r="W649" s="136">
        <v>0</v>
      </c>
      <c r="X649" s="133">
        <v>0.09</v>
      </c>
      <c r="Y649" s="133">
        <v>0.12315738977728077</v>
      </c>
      <c r="Z649" s="134">
        <v>0</v>
      </c>
      <c r="AA649" s="137"/>
      <c r="AB649" s="136">
        <v>0</v>
      </c>
      <c r="AC649" s="136">
        <v>4.4416612178994308</v>
      </c>
      <c r="AD649" s="133">
        <v>82782.403556819918</v>
      </c>
      <c r="AE649" s="133">
        <v>0</v>
      </c>
      <c r="AF649" s="134">
        <v>0</v>
      </c>
    </row>
    <row r="650" spans="1:32" x14ac:dyDescent="0.2">
      <c r="A650" s="138">
        <v>487</v>
      </c>
      <c r="B650" s="139">
        <v>487049246</v>
      </c>
      <c r="C650" s="140" t="s">
        <v>539</v>
      </c>
      <c r="D650" s="141">
        <v>49</v>
      </c>
      <c r="E650" s="140" t="s">
        <v>81</v>
      </c>
      <c r="F650" s="141">
        <v>246</v>
      </c>
      <c r="G650" s="142" t="s">
        <v>278</v>
      </c>
      <c r="H650" s="130"/>
      <c r="I650" s="131">
        <v>15969</v>
      </c>
      <c r="J650" s="131">
        <v>5532</v>
      </c>
      <c r="K650" s="131">
        <v>0</v>
      </c>
      <c r="L650" s="131">
        <v>937.65</v>
      </c>
      <c r="M650" s="131">
        <v>22438.65</v>
      </c>
      <c r="N650" s="130"/>
      <c r="O650" s="132">
        <v>1</v>
      </c>
      <c r="P650" s="133">
        <v>21501</v>
      </c>
      <c r="Q650" s="133">
        <v>0</v>
      </c>
      <c r="R650" s="133">
        <v>0</v>
      </c>
      <c r="S650" s="133">
        <v>938</v>
      </c>
      <c r="T650" s="134">
        <v>22439</v>
      </c>
      <c r="U650" s="135"/>
      <c r="V650" s="136">
        <v>0</v>
      </c>
      <c r="W650" s="136">
        <v>0</v>
      </c>
      <c r="X650" s="133">
        <v>0.09</v>
      </c>
      <c r="Y650" s="133">
        <v>3.6153351829060161E-4</v>
      </c>
      <c r="Z650" s="134">
        <v>0</v>
      </c>
      <c r="AA650" s="137"/>
      <c r="AB650" s="136">
        <v>0</v>
      </c>
      <c r="AC650" s="136">
        <v>0</v>
      </c>
      <c r="AD650" s="133">
        <v>0</v>
      </c>
      <c r="AE650" s="133">
        <v>0</v>
      </c>
      <c r="AF650" s="134">
        <v>0</v>
      </c>
    </row>
    <row r="651" spans="1:32" x14ac:dyDescent="0.2">
      <c r="A651" s="138">
        <v>487</v>
      </c>
      <c r="B651" s="139">
        <v>487049248</v>
      </c>
      <c r="C651" s="140" t="s">
        <v>539</v>
      </c>
      <c r="D651" s="141">
        <v>49</v>
      </c>
      <c r="E651" s="140" t="s">
        <v>81</v>
      </c>
      <c r="F651" s="141">
        <v>248</v>
      </c>
      <c r="G651" s="142" t="s">
        <v>280</v>
      </c>
      <c r="H651" s="130"/>
      <c r="I651" s="131">
        <v>14274</v>
      </c>
      <c r="J651" s="131">
        <v>819</v>
      </c>
      <c r="K651" s="131">
        <v>0</v>
      </c>
      <c r="L651" s="131">
        <v>937.65</v>
      </c>
      <c r="M651" s="131">
        <v>16030.65</v>
      </c>
      <c r="N651" s="130"/>
      <c r="O651" s="132">
        <v>14</v>
      </c>
      <c r="P651" s="133">
        <v>211302</v>
      </c>
      <c r="Q651" s="133">
        <v>0</v>
      </c>
      <c r="R651" s="133">
        <v>0</v>
      </c>
      <c r="S651" s="133">
        <v>13127</v>
      </c>
      <c r="T651" s="134">
        <v>224429</v>
      </c>
      <c r="U651" s="135"/>
      <c r="V651" s="136">
        <v>0</v>
      </c>
      <c r="W651" s="136">
        <v>0</v>
      </c>
      <c r="X651" s="133">
        <v>0.09</v>
      </c>
      <c r="Y651" s="133">
        <v>5.5837497907575279E-2</v>
      </c>
      <c r="Z651" s="134">
        <v>0</v>
      </c>
      <c r="AA651" s="137"/>
      <c r="AB651" s="136">
        <v>0</v>
      </c>
      <c r="AC651" s="136">
        <v>0</v>
      </c>
      <c r="AD651" s="133">
        <v>0</v>
      </c>
      <c r="AE651" s="133">
        <v>0</v>
      </c>
      <c r="AF651" s="134">
        <v>0</v>
      </c>
    </row>
    <row r="652" spans="1:32" x14ac:dyDescent="0.2">
      <c r="A652" s="138">
        <v>487</v>
      </c>
      <c r="B652" s="139">
        <v>487049262</v>
      </c>
      <c r="C652" s="140" t="s">
        <v>539</v>
      </c>
      <c r="D652" s="141">
        <v>49</v>
      </c>
      <c r="E652" s="140" t="s">
        <v>81</v>
      </c>
      <c r="F652" s="141">
        <v>262</v>
      </c>
      <c r="G652" s="142" t="s">
        <v>294</v>
      </c>
      <c r="H652" s="130"/>
      <c r="I652" s="131">
        <v>13571</v>
      </c>
      <c r="J652" s="131">
        <v>5029</v>
      </c>
      <c r="K652" s="131">
        <v>0</v>
      </c>
      <c r="L652" s="131">
        <v>937.65</v>
      </c>
      <c r="M652" s="131">
        <v>19537.650000000001</v>
      </c>
      <c r="N652" s="130"/>
      <c r="O652" s="132">
        <v>11</v>
      </c>
      <c r="P652" s="133">
        <v>204600</v>
      </c>
      <c r="Q652" s="133">
        <v>0</v>
      </c>
      <c r="R652" s="133">
        <v>0</v>
      </c>
      <c r="S652" s="133">
        <v>10314</v>
      </c>
      <c r="T652" s="134">
        <v>214914</v>
      </c>
      <c r="U652" s="135"/>
      <c r="V652" s="136">
        <v>0</v>
      </c>
      <c r="W652" s="136">
        <v>0</v>
      </c>
      <c r="X652" s="133">
        <v>0.09</v>
      </c>
      <c r="Y652" s="133">
        <v>7.6925560402262325E-2</v>
      </c>
      <c r="Z652" s="134">
        <v>0</v>
      </c>
      <c r="AA652" s="137"/>
      <c r="AB652" s="136">
        <v>0</v>
      </c>
      <c r="AC652" s="136">
        <v>0</v>
      </c>
      <c r="AD652" s="133">
        <v>0</v>
      </c>
      <c r="AE652" s="133">
        <v>0</v>
      </c>
      <c r="AF652" s="134">
        <v>0</v>
      </c>
    </row>
    <row r="653" spans="1:32" x14ac:dyDescent="0.2">
      <c r="A653" s="138">
        <v>487</v>
      </c>
      <c r="B653" s="139">
        <v>487049274</v>
      </c>
      <c r="C653" s="140" t="s">
        <v>539</v>
      </c>
      <c r="D653" s="141">
        <v>49</v>
      </c>
      <c r="E653" s="140" t="s">
        <v>81</v>
      </c>
      <c r="F653" s="141">
        <v>274</v>
      </c>
      <c r="G653" s="142" t="s">
        <v>306</v>
      </c>
      <c r="H653" s="130"/>
      <c r="I653" s="131">
        <v>13649</v>
      </c>
      <c r="J653" s="131">
        <v>6306</v>
      </c>
      <c r="K653" s="131">
        <v>0</v>
      </c>
      <c r="L653" s="131">
        <v>937.65</v>
      </c>
      <c r="M653" s="131">
        <v>20892.650000000001</v>
      </c>
      <c r="N653" s="130"/>
      <c r="O653" s="132">
        <v>150</v>
      </c>
      <c r="P653" s="133">
        <v>2993250</v>
      </c>
      <c r="Q653" s="133">
        <v>0</v>
      </c>
      <c r="R653" s="133">
        <v>0</v>
      </c>
      <c r="S653" s="133">
        <v>140647</v>
      </c>
      <c r="T653" s="134">
        <v>3133897</v>
      </c>
      <c r="U653" s="135"/>
      <c r="V653" s="136">
        <v>0</v>
      </c>
      <c r="W653" s="136">
        <v>0</v>
      </c>
      <c r="X653" s="133">
        <v>0.09</v>
      </c>
      <c r="Y653" s="133">
        <v>7.5681708386389906E-2</v>
      </c>
      <c r="Z653" s="134">
        <v>0</v>
      </c>
      <c r="AA653" s="137"/>
      <c r="AB653" s="136">
        <v>0</v>
      </c>
      <c r="AC653" s="136">
        <v>0</v>
      </c>
      <c r="AD653" s="133">
        <v>0</v>
      </c>
      <c r="AE653" s="133">
        <v>0</v>
      </c>
      <c r="AF653" s="134">
        <v>0</v>
      </c>
    </row>
    <row r="654" spans="1:32" x14ac:dyDescent="0.2">
      <c r="A654" s="138">
        <v>487</v>
      </c>
      <c r="B654" s="139">
        <v>487049285</v>
      </c>
      <c r="C654" s="140" t="s">
        <v>539</v>
      </c>
      <c r="D654" s="141">
        <v>49</v>
      </c>
      <c r="E654" s="140" t="s">
        <v>81</v>
      </c>
      <c r="F654" s="141">
        <v>285</v>
      </c>
      <c r="G654" s="142" t="s">
        <v>317</v>
      </c>
      <c r="H654" s="130"/>
      <c r="I654" s="131">
        <v>9743</v>
      </c>
      <c r="J654" s="131">
        <v>2761</v>
      </c>
      <c r="K654" s="131">
        <v>0</v>
      </c>
      <c r="L654" s="131">
        <v>937.65</v>
      </c>
      <c r="M654" s="131">
        <v>13441.65</v>
      </c>
      <c r="N654" s="130"/>
      <c r="O654" s="132">
        <v>3</v>
      </c>
      <c r="P654" s="133">
        <v>37512</v>
      </c>
      <c r="Q654" s="133">
        <v>0</v>
      </c>
      <c r="R654" s="133">
        <v>0</v>
      </c>
      <c r="S654" s="133">
        <v>2813</v>
      </c>
      <c r="T654" s="134">
        <v>40325</v>
      </c>
      <c r="U654" s="135"/>
      <c r="V654" s="136">
        <v>0</v>
      </c>
      <c r="W654" s="136">
        <v>0</v>
      </c>
      <c r="X654" s="133">
        <v>0.09</v>
      </c>
      <c r="Y654" s="133">
        <v>3.7081890784324507E-2</v>
      </c>
      <c r="Z654" s="134">
        <v>0</v>
      </c>
      <c r="AA654" s="137"/>
      <c r="AB654" s="136">
        <v>0</v>
      </c>
      <c r="AC654" s="136">
        <v>0</v>
      </c>
      <c r="AD654" s="133">
        <v>0</v>
      </c>
      <c r="AE654" s="133">
        <v>0</v>
      </c>
      <c r="AF654" s="134">
        <v>0</v>
      </c>
    </row>
    <row r="655" spans="1:32" x14ac:dyDescent="0.2">
      <c r="A655" s="138">
        <v>487</v>
      </c>
      <c r="B655" s="139">
        <v>487049308</v>
      </c>
      <c r="C655" s="140" t="s">
        <v>539</v>
      </c>
      <c r="D655" s="141">
        <v>49</v>
      </c>
      <c r="E655" s="140" t="s">
        <v>81</v>
      </c>
      <c r="F655" s="141">
        <v>308</v>
      </c>
      <c r="G655" s="142" t="s">
        <v>340</v>
      </c>
      <c r="H655" s="130"/>
      <c r="I655" s="131">
        <v>12077</v>
      </c>
      <c r="J655" s="131">
        <v>6024</v>
      </c>
      <c r="K655" s="131">
        <v>0</v>
      </c>
      <c r="L655" s="131">
        <v>937.65</v>
      </c>
      <c r="M655" s="131">
        <v>19038.650000000001</v>
      </c>
      <c r="N655" s="130"/>
      <c r="O655" s="132">
        <v>4</v>
      </c>
      <c r="P655" s="133">
        <v>72404</v>
      </c>
      <c r="Q655" s="133">
        <v>0</v>
      </c>
      <c r="R655" s="133">
        <v>0</v>
      </c>
      <c r="S655" s="133">
        <v>3752</v>
      </c>
      <c r="T655" s="134">
        <v>76156</v>
      </c>
      <c r="U655" s="135"/>
      <c r="V655" s="136">
        <v>0</v>
      </c>
      <c r="W655" s="136">
        <v>0</v>
      </c>
      <c r="X655" s="133">
        <v>0.09</v>
      </c>
      <c r="Y655" s="133">
        <v>2.8558044941249532E-3</v>
      </c>
      <c r="Z655" s="134">
        <v>0</v>
      </c>
      <c r="AA655" s="137"/>
      <c r="AB655" s="136">
        <v>0</v>
      </c>
      <c r="AC655" s="136">
        <v>0</v>
      </c>
      <c r="AD655" s="133">
        <v>0</v>
      </c>
      <c r="AE655" s="133">
        <v>0</v>
      </c>
      <c r="AF655" s="134">
        <v>0</v>
      </c>
    </row>
    <row r="656" spans="1:32" x14ac:dyDescent="0.2">
      <c r="A656" s="138">
        <v>487</v>
      </c>
      <c r="B656" s="139">
        <v>487049314</v>
      </c>
      <c r="C656" s="140" t="s">
        <v>539</v>
      </c>
      <c r="D656" s="141">
        <v>49</v>
      </c>
      <c r="E656" s="140" t="s">
        <v>81</v>
      </c>
      <c r="F656" s="141">
        <v>314</v>
      </c>
      <c r="G656" s="142" t="s">
        <v>346</v>
      </c>
      <c r="H656" s="130"/>
      <c r="I656" s="131">
        <v>11723</v>
      </c>
      <c r="J656" s="131">
        <v>9397</v>
      </c>
      <c r="K656" s="131">
        <v>0</v>
      </c>
      <c r="L656" s="131">
        <v>937.65</v>
      </c>
      <c r="M656" s="131">
        <v>22057.65</v>
      </c>
      <c r="N656" s="130"/>
      <c r="O656" s="132">
        <v>1</v>
      </c>
      <c r="P656" s="133">
        <v>21120</v>
      </c>
      <c r="Q656" s="133">
        <v>0</v>
      </c>
      <c r="R656" s="133">
        <v>0</v>
      </c>
      <c r="S656" s="133">
        <v>938</v>
      </c>
      <c r="T656" s="134">
        <v>22058</v>
      </c>
      <c r="U656" s="135"/>
      <c r="V656" s="136">
        <v>0</v>
      </c>
      <c r="W656" s="136">
        <v>0</v>
      </c>
      <c r="X656" s="133">
        <v>0.09</v>
      </c>
      <c r="Y656" s="133">
        <v>1.9819923258281281E-3</v>
      </c>
      <c r="Z656" s="134">
        <v>0</v>
      </c>
      <c r="AA656" s="137"/>
      <c r="AB656" s="136">
        <v>0</v>
      </c>
      <c r="AC656" s="136">
        <v>0</v>
      </c>
      <c r="AD656" s="133">
        <v>0</v>
      </c>
      <c r="AE656" s="133">
        <v>0</v>
      </c>
      <c r="AF656" s="134">
        <v>0</v>
      </c>
    </row>
    <row r="657" spans="1:32" x14ac:dyDescent="0.2">
      <c r="A657" s="138">
        <v>487</v>
      </c>
      <c r="B657" s="139">
        <v>487049347</v>
      </c>
      <c r="C657" s="140" t="s">
        <v>539</v>
      </c>
      <c r="D657" s="141">
        <v>49</v>
      </c>
      <c r="E657" s="140" t="s">
        <v>81</v>
      </c>
      <c r="F657" s="141">
        <v>347</v>
      </c>
      <c r="G657" s="142" t="s">
        <v>379</v>
      </c>
      <c r="H657" s="130"/>
      <c r="I657" s="131">
        <v>13810</v>
      </c>
      <c r="J657" s="131">
        <v>6176</v>
      </c>
      <c r="K657" s="131">
        <v>0</v>
      </c>
      <c r="L657" s="131">
        <v>937.65</v>
      </c>
      <c r="M657" s="131">
        <v>20923.650000000001</v>
      </c>
      <c r="N657" s="130"/>
      <c r="O657" s="132">
        <v>7</v>
      </c>
      <c r="P657" s="133">
        <v>139902</v>
      </c>
      <c r="Q657" s="133">
        <v>0</v>
      </c>
      <c r="R657" s="133">
        <v>0</v>
      </c>
      <c r="S657" s="133">
        <v>6563</v>
      </c>
      <c r="T657" s="134">
        <v>146465</v>
      </c>
      <c r="U657" s="135"/>
      <c r="V657" s="136">
        <v>0</v>
      </c>
      <c r="W657" s="136">
        <v>0</v>
      </c>
      <c r="X657" s="133">
        <v>0.09</v>
      </c>
      <c r="Y657" s="133">
        <v>6.0364696376447088E-3</v>
      </c>
      <c r="Z657" s="134">
        <v>0</v>
      </c>
      <c r="AA657" s="137"/>
      <c r="AB657" s="136">
        <v>0</v>
      </c>
      <c r="AC657" s="136">
        <v>0</v>
      </c>
      <c r="AD657" s="133">
        <v>0</v>
      </c>
      <c r="AE657" s="133">
        <v>0</v>
      </c>
      <c r="AF657" s="134">
        <v>0</v>
      </c>
    </row>
    <row r="658" spans="1:32" x14ac:dyDescent="0.2">
      <c r="A658" s="138">
        <v>487</v>
      </c>
      <c r="B658" s="139">
        <v>487274010</v>
      </c>
      <c r="C658" s="140" t="s">
        <v>539</v>
      </c>
      <c r="D658" s="141">
        <v>274</v>
      </c>
      <c r="E658" s="140" t="s">
        <v>306</v>
      </c>
      <c r="F658" s="141">
        <v>10</v>
      </c>
      <c r="G658" s="142" t="s">
        <v>42</v>
      </c>
      <c r="H658" s="130"/>
      <c r="I658" s="131">
        <v>11002</v>
      </c>
      <c r="J658" s="131">
        <v>3573</v>
      </c>
      <c r="K658" s="131">
        <v>0</v>
      </c>
      <c r="L658" s="131">
        <v>937.65</v>
      </c>
      <c r="M658" s="131">
        <v>15512.65</v>
      </c>
      <c r="N658" s="130"/>
      <c r="O658" s="132">
        <v>10</v>
      </c>
      <c r="P658" s="133">
        <v>145750</v>
      </c>
      <c r="Q658" s="133">
        <v>0</v>
      </c>
      <c r="R658" s="133">
        <v>0</v>
      </c>
      <c r="S658" s="133">
        <v>9377</v>
      </c>
      <c r="T658" s="134">
        <v>155127</v>
      </c>
      <c r="U658" s="135"/>
      <c r="V658" s="136">
        <v>0</v>
      </c>
      <c r="W658" s="136">
        <v>0</v>
      </c>
      <c r="X658" s="133">
        <v>0.09</v>
      </c>
      <c r="Y658" s="133">
        <v>2.5087741254934139E-3</v>
      </c>
      <c r="Z658" s="134">
        <v>0</v>
      </c>
      <c r="AA658" s="137"/>
      <c r="AB658" s="136">
        <v>0</v>
      </c>
      <c r="AC658" s="136">
        <v>0</v>
      </c>
      <c r="AD658" s="133">
        <v>0</v>
      </c>
      <c r="AE658" s="133">
        <v>0</v>
      </c>
      <c r="AF658" s="134">
        <v>0</v>
      </c>
    </row>
    <row r="659" spans="1:32" x14ac:dyDescent="0.2">
      <c r="A659" s="138">
        <v>487</v>
      </c>
      <c r="B659" s="139">
        <v>487274031</v>
      </c>
      <c r="C659" s="140" t="s">
        <v>539</v>
      </c>
      <c r="D659" s="141">
        <v>274</v>
      </c>
      <c r="E659" s="140" t="s">
        <v>306</v>
      </c>
      <c r="F659" s="141">
        <v>31</v>
      </c>
      <c r="G659" s="142" t="s">
        <v>63</v>
      </c>
      <c r="H659" s="130"/>
      <c r="I659" s="131">
        <v>9677</v>
      </c>
      <c r="J659" s="131">
        <v>4553</v>
      </c>
      <c r="K659" s="131">
        <v>0</v>
      </c>
      <c r="L659" s="131">
        <v>937.65</v>
      </c>
      <c r="M659" s="131">
        <v>15167.65</v>
      </c>
      <c r="N659" s="130"/>
      <c r="O659" s="132">
        <v>5</v>
      </c>
      <c r="P659" s="133">
        <v>71150</v>
      </c>
      <c r="Q659" s="133">
        <v>0</v>
      </c>
      <c r="R659" s="133">
        <v>0</v>
      </c>
      <c r="S659" s="133">
        <v>4690</v>
      </c>
      <c r="T659" s="134">
        <v>75840</v>
      </c>
      <c r="U659" s="135"/>
      <c r="V659" s="136">
        <v>0</v>
      </c>
      <c r="W659" s="136">
        <v>0</v>
      </c>
      <c r="X659" s="133">
        <v>0.09</v>
      </c>
      <c r="Y659" s="133">
        <v>2.0376396811597829E-2</v>
      </c>
      <c r="Z659" s="134">
        <v>0</v>
      </c>
      <c r="AA659" s="137"/>
      <c r="AB659" s="136">
        <v>0</v>
      </c>
      <c r="AC659" s="136">
        <v>0</v>
      </c>
      <c r="AD659" s="133">
        <v>0</v>
      </c>
      <c r="AE659" s="133">
        <v>0</v>
      </c>
      <c r="AF659" s="134">
        <v>0</v>
      </c>
    </row>
    <row r="660" spans="1:32" x14ac:dyDescent="0.2">
      <c r="A660" s="138">
        <v>487</v>
      </c>
      <c r="B660" s="139">
        <v>487274035</v>
      </c>
      <c r="C660" s="140" t="s">
        <v>539</v>
      </c>
      <c r="D660" s="141">
        <v>274</v>
      </c>
      <c r="E660" s="140" t="s">
        <v>306</v>
      </c>
      <c r="F660" s="141">
        <v>35</v>
      </c>
      <c r="G660" s="142" t="s">
        <v>67</v>
      </c>
      <c r="H660" s="130"/>
      <c r="I660" s="131">
        <v>12892</v>
      </c>
      <c r="J660" s="131">
        <v>4396</v>
      </c>
      <c r="K660" s="131">
        <v>0</v>
      </c>
      <c r="L660" s="131">
        <v>937.65</v>
      </c>
      <c r="M660" s="131">
        <v>18225.650000000001</v>
      </c>
      <c r="N660" s="130"/>
      <c r="O660" s="132">
        <v>37</v>
      </c>
      <c r="P660" s="133">
        <v>639656</v>
      </c>
      <c r="Q660" s="133">
        <v>0</v>
      </c>
      <c r="R660" s="133">
        <v>0</v>
      </c>
      <c r="S660" s="133">
        <v>34694</v>
      </c>
      <c r="T660" s="134">
        <v>674350</v>
      </c>
      <c r="U660" s="135"/>
      <c r="V660" s="136">
        <v>0</v>
      </c>
      <c r="W660" s="136">
        <v>0</v>
      </c>
      <c r="X660" s="133">
        <v>0.18</v>
      </c>
      <c r="Y660" s="133">
        <v>0.16308478746425836</v>
      </c>
      <c r="Z660" s="134">
        <v>0</v>
      </c>
      <c r="AA660" s="137"/>
      <c r="AB660" s="136">
        <v>0</v>
      </c>
      <c r="AC660" s="136">
        <v>0</v>
      </c>
      <c r="AD660" s="133">
        <v>0</v>
      </c>
      <c r="AE660" s="133">
        <v>0</v>
      </c>
      <c r="AF660" s="134">
        <v>0</v>
      </c>
    </row>
    <row r="661" spans="1:32" x14ac:dyDescent="0.2">
      <c r="A661" s="138">
        <v>487</v>
      </c>
      <c r="B661" s="139">
        <v>487274044</v>
      </c>
      <c r="C661" s="140" t="s">
        <v>539</v>
      </c>
      <c r="D661" s="141">
        <v>274</v>
      </c>
      <c r="E661" s="140" t="s">
        <v>306</v>
      </c>
      <c r="F661" s="141">
        <v>44</v>
      </c>
      <c r="G661" s="142" t="s">
        <v>76</v>
      </c>
      <c r="H661" s="130"/>
      <c r="I661" s="131">
        <v>13567.227659367676</v>
      </c>
      <c r="J661" s="131">
        <v>0</v>
      </c>
      <c r="K661" s="131">
        <v>0</v>
      </c>
      <c r="L661" s="131">
        <v>937.65</v>
      </c>
      <c r="M661" s="131">
        <v>14504.877659367676</v>
      </c>
      <c r="N661" s="130"/>
      <c r="O661" s="132">
        <v>3</v>
      </c>
      <c r="P661" s="133">
        <v>40701</v>
      </c>
      <c r="Q661" s="133">
        <v>0</v>
      </c>
      <c r="R661" s="133">
        <v>0</v>
      </c>
      <c r="S661" s="133">
        <v>2813</v>
      </c>
      <c r="T661" s="134">
        <v>43514</v>
      </c>
      <c r="U661" s="135"/>
      <c r="V661" s="136">
        <v>0</v>
      </c>
      <c r="W661" s="136">
        <v>0</v>
      </c>
      <c r="X661" s="133">
        <v>0.18</v>
      </c>
      <c r="Y661" s="133">
        <v>7.1829546811691999E-2</v>
      </c>
      <c r="Z661" s="134">
        <v>0</v>
      </c>
      <c r="AA661" s="137"/>
      <c r="AB661" s="136">
        <v>0</v>
      </c>
      <c r="AC661" s="136">
        <v>0</v>
      </c>
      <c r="AD661" s="133">
        <v>0</v>
      </c>
      <c r="AE661" s="133">
        <v>0</v>
      </c>
      <c r="AF661" s="134">
        <v>0</v>
      </c>
    </row>
    <row r="662" spans="1:32" x14ac:dyDescent="0.2">
      <c r="A662" s="138">
        <v>487</v>
      </c>
      <c r="B662" s="139">
        <v>487274049</v>
      </c>
      <c r="C662" s="140" t="s">
        <v>539</v>
      </c>
      <c r="D662" s="141">
        <v>274</v>
      </c>
      <c r="E662" s="140" t="s">
        <v>306</v>
      </c>
      <c r="F662" s="141">
        <v>49</v>
      </c>
      <c r="G662" s="142" t="s">
        <v>81</v>
      </c>
      <c r="H662" s="130"/>
      <c r="I662" s="131">
        <v>13323</v>
      </c>
      <c r="J662" s="131">
        <v>15858</v>
      </c>
      <c r="K662" s="131">
        <v>0</v>
      </c>
      <c r="L662" s="131">
        <v>937.65</v>
      </c>
      <c r="M662" s="131">
        <v>30118.65</v>
      </c>
      <c r="N662" s="130"/>
      <c r="O662" s="132">
        <v>75</v>
      </c>
      <c r="P662" s="133">
        <v>2188575</v>
      </c>
      <c r="Q662" s="133">
        <v>0</v>
      </c>
      <c r="R662" s="133">
        <v>0</v>
      </c>
      <c r="S662" s="133">
        <v>70325</v>
      </c>
      <c r="T662" s="134">
        <v>2258900</v>
      </c>
      <c r="U662" s="135"/>
      <c r="V662" s="136">
        <v>0</v>
      </c>
      <c r="W662" s="136">
        <v>0</v>
      </c>
      <c r="X662" s="133">
        <v>0.09</v>
      </c>
      <c r="Y662" s="133">
        <v>7.8031249423429483E-2</v>
      </c>
      <c r="Z662" s="134">
        <v>0</v>
      </c>
      <c r="AA662" s="137"/>
      <c r="AB662" s="136">
        <v>0</v>
      </c>
      <c r="AC662" s="136">
        <v>0</v>
      </c>
      <c r="AD662" s="133">
        <v>0</v>
      </c>
      <c r="AE662" s="133">
        <v>0</v>
      </c>
      <c r="AF662" s="134">
        <v>0</v>
      </c>
    </row>
    <row r="663" spans="1:32" x14ac:dyDescent="0.2">
      <c r="A663" s="138">
        <v>487</v>
      </c>
      <c r="B663" s="139">
        <v>487274057</v>
      </c>
      <c r="C663" s="140" t="s">
        <v>539</v>
      </c>
      <c r="D663" s="141">
        <v>274</v>
      </c>
      <c r="E663" s="140" t="s">
        <v>306</v>
      </c>
      <c r="F663" s="141">
        <v>57</v>
      </c>
      <c r="G663" s="142" t="s">
        <v>89</v>
      </c>
      <c r="H663" s="130"/>
      <c r="I663" s="131">
        <v>12334</v>
      </c>
      <c r="J663" s="131">
        <v>330</v>
      </c>
      <c r="K663" s="131">
        <v>0</v>
      </c>
      <c r="L663" s="131">
        <v>937.65</v>
      </c>
      <c r="M663" s="131">
        <v>13601.65</v>
      </c>
      <c r="N663" s="130"/>
      <c r="O663" s="132">
        <v>22</v>
      </c>
      <c r="P663" s="133">
        <v>278608</v>
      </c>
      <c r="Q663" s="133">
        <v>0</v>
      </c>
      <c r="R663" s="133">
        <v>0</v>
      </c>
      <c r="S663" s="133">
        <v>20628</v>
      </c>
      <c r="T663" s="134">
        <v>299236</v>
      </c>
      <c r="U663" s="135"/>
      <c r="V663" s="136">
        <v>0</v>
      </c>
      <c r="W663" s="136">
        <v>0</v>
      </c>
      <c r="X663" s="133">
        <v>0.18</v>
      </c>
      <c r="Y663" s="133">
        <v>0.13477016134300771</v>
      </c>
      <c r="Z663" s="134">
        <v>0</v>
      </c>
      <c r="AA663" s="137"/>
      <c r="AB663" s="136">
        <v>0</v>
      </c>
      <c r="AC663" s="136">
        <v>0</v>
      </c>
      <c r="AD663" s="133">
        <v>0</v>
      </c>
      <c r="AE663" s="133">
        <v>0</v>
      </c>
      <c r="AF663" s="134">
        <v>0</v>
      </c>
    </row>
    <row r="664" spans="1:32" x14ac:dyDescent="0.2">
      <c r="A664" s="138">
        <v>487</v>
      </c>
      <c r="B664" s="139">
        <v>487274071</v>
      </c>
      <c r="C664" s="140" t="s">
        <v>539</v>
      </c>
      <c r="D664" s="141">
        <v>274</v>
      </c>
      <c r="E664" s="140" t="s">
        <v>306</v>
      </c>
      <c r="F664" s="141">
        <v>71</v>
      </c>
      <c r="G664" s="142" t="s">
        <v>103</v>
      </c>
      <c r="H664" s="130"/>
      <c r="I664" s="131">
        <v>9693</v>
      </c>
      <c r="J664" s="131">
        <v>4543</v>
      </c>
      <c r="K664" s="131">
        <v>0</v>
      </c>
      <c r="L664" s="131">
        <v>937.65</v>
      </c>
      <c r="M664" s="131">
        <v>15173.65</v>
      </c>
      <c r="N664" s="130"/>
      <c r="O664" s="132">
        <v>1</v>
      </c>
      <c r="P664" s="133">
        <v>14236</v>
      </c>
      <c r="Q664" s="133">
        <v>0</v>
      </c>
      <c r="R664" s="133">
        <v>0</v>
      </c>
      <c r="S664" s="133">
        <v>938</v>
      </c>
      <c r="T664" s="134">
        <v>15174</v>
      </c>
      <c r="U664" s="135"/>
      <c r="V664" s="136">
        <v>0</v>
      </c>
      <c r="W664" s="136">
        <v>0</v>
      </c>
      <c r="X664" s="133">
        <v>0.09</v>
      </c>
      <c r="Y664" s="133">
        <v>2.0855588373734006E-3</v>
      </c>
      <c r="Z664" s="134">
        <v>0</v>
      </c>
      <c r="AA664" s="137"/>
      <c r="AB664" s="136">
        <v>0</v>
      </c>
      <c r="AC664" s="136">
        <v>0</v>
      </c>
      <c r="AD664" s="133">
        <v>0</v>
      </c>
      <c r="AE664" s="133">
        <v>0</v>
      </c>
      <c r="AF664" s="134">
        <v>0</v>
      </c>
    </row>
    <row r="665" spans="1:32" x14ac:dyDescent="0.2">
      <c r="A665" s="138">
        <v>487</v>
      </c>
      <c r="B665" s="139">
        <v>487274093</v>
      </c>
      <c r="C665" s="140" t="s">
        <v>539</v>
      </c>
      <c r="D665" s="141">
        <v>274</v>
      </c>
      <c r="E665" s="140" t="s">
        <v>306</v>
      </c>
      <c r="F665" s="141">
        <v>93</v>
      </c>
      <c r="G665" s="142" t="s">
        <v>125</v>
      </c>
      <c r="H665" s="130"/>
      <c r="I665" s="131">
        <v>12788</v>
      </c>
      <c r="J665" s="131">
        <v>436</v>
      </c>
      <c r="K665" s="131">
        <v>0</v>
      </c>
      <c r="L665" s="131">
        <v>937.65</v>
      </c>
      <c r="M665" s="131">
        <v>14161.65</v>
      </c>
      <c r="N665" s="130"/>
      <c r="O665" s="132">
        <v>51</v>
      </c>
      <c r="P665" s="133">
        <v>674424</v>
      </c>
      <c r="Q665" s="133">
        <v>0</v>
      </c>
      <c r="R665" s="133">
        <v>0</v>
      </c>
      <c r="S665" s="133">
        <v>47821</v>
      </c>
      <c r="T665" s="134">
        <v>722245</v>
      </c>
      <c r="U665" s="135"/>
      <c r="V665" s="136">
        <v>0</v>
      </c>
      <c r="W665" s="136">
        <v>0</v>
      </c>
      <c r="X665" s="133">
        <v>0.18</v>
      </c>
      <c r="Y665" s="133">
        <v>7.4462659539690237E-2</v>
      </c>
      <c r="Z665" s="134">
        <v>0</v>
      </c>
      <c r="AA665" s="137"/>
      <c r="AB665" s="136">
        <v>0</v>
      </c>
      <c r="AC665" s="136">
        <v>0</v>
      </c>
      <c r="AD665" s="133">
        <v>0</v>
      </c>
      <c r="AE665" s="133">
        <v>0</v>
      </c>
      <c r="AF665" s="134">
        <v>0</v>
      </c>
    </row>
    <row r="666" spans="1:32" x14ac:dyDescent="0.2">
      <c r="A666" s="138">
        <v>487</v>
      </c>
      <c r="B666" s="139">
        <v>487274095</v>
      </c>
      <c r="C666" s="140" t="s">
        <v>539</v>
      </c>
      <c r="D666" s="141">
        <v>274</v>
      </c>
      <c r="E666" s="140" t="s">
        <v>306</v>
      </c>
      <c r="F666" s="141">
        <v>95</v>
      </c>
      <c r="G666" s="142" t="s">
        <v>127</v>
      </c>
      <c r="H666" s="130"/>
      <c r="I666" s="131">
        <v>15747</v>
      </c>
      <c r="J666" s="131">
        <v>0</v>
      </c>
      <c r="K666" s="131">
        <v>0</v>
      </c>
      <c r="L666" s="131">
        <v>937.65</v>
      </c>
      <c r="M666" s="131">
        <v>16684.650000000001</v>
      </c>
      <c r="N666" s="130"/>
      <c r="O666" s="132">
        <v>2</v>
      </c>
      <c r="P666" s="133">
        <v>31494</v>
      </c>
      <c r="Q666" s="133">
        <v>0</v>
      </c>
      <c r="R666" s="133">
        <v>0</v>
      </c>
      <c r="S666" s="133">
        <v>1875</v>
      </c>
      <c r="T666" s="134">
        <v>33369</v>
      </c>
      <c r="U666" s="135"/>
      <c r="V666" s="136">
        <v>0</v>
      </c>
      <c r="W666" s="136">
        <v>0</v>
      </c>
      <c r="X666" s="133">
        <v>0.18</v>
      </c>
      <c r="Y666" s="133">
        <v>0.14024462511018301</v>
      </c>
      <c r="Z666" s="134">
        <v>0</v>
      </c>
      <c r="AA666" s="137"/>
      <c r="AB666" s="136">
        <v>0</v>
      </c>
      <c r="AC666" s="136">
        <v>0</v>
      </c>
      <c r="AD666" s="133">
        <v>0</v>
      </c>
      <c r="AE666" s="133">
        <v>0</v>
      </c>
      <c r="AF666" s="134">
        <v>0</v>
      </c>
    </row>
    <row r="667" spans="1:32" x14ac:dyDescent="0.2">
      <c r="A667" s="138">
        <v>487</v>
      </c>
      <c r="B667" s="139">
        <v>487274100</v>
      </c>
      <c r="C667" s="140" t="s">
        <v>539</v>
      </c>
      <c r="D667" s="141">
        <v>274</v>
      </c>
      <c r="E667" s="140" t="s">
        <v>306</v>
      </c>
      <c r="F667" s="141">
        <v>100</v>
      </c>
      <c r="G667" s="142" t="s">
        <v>132</v>
      </c>
      <c r="H667" s="130"/>
      <c r="I667" s="131">
        <v>12730.632923367111</v>
      </c>
      <c r="J667" s="131">
        <v>5243</v>
      </c>
      <c r="K667" s="131">
        <v>0</v>
      </c>
      <c r="L667" s="131">
        <v>937.65</v>
      </c>
      <c r="M667" s="131">
        <v>18911.282923367115</v>
      </c>
      <c r="N667" s="130"/>
      <c r="O667" s="132">
        <v>1</v>
      </c>
      <c r="P667" s="133">
        <v>17974</v>
      </c>
      <c r="Q667" s="133">
        <v>0</v>
      </c>
      <c r="R667" s="133">
        <v>0</v>
      </c>
      <c r="S667" s="133">
        <v>938</v>
      </c>
      <c r="T667" s="134">
        <v>18912</v>
      </c>
      <c r="U667" s="135"/>
      <c r="V667" s="136">
        <v>0</v>
      </c>
      <c r="W667" s="136">
        <v>0</v>
      </c>
      <c r="X667" s="133">
        <v>0.09</v>
      </c>
      <c r="Y667" s="133">
        <v>3.2467778480518197E-2</v>
      </c>
      <c r="Z667" s="134">
        <v>0</v>
      </c>
      <c r="AA667" s="137"/>
      <c r="AB667" s="136">
        <v>0</v>
      </c>
      <c r="AC667" s="136">
        <v>0</v>
      </c>
      <c r="AD667" s="133">
        <v>0</v>
      </c>
      <c r="AE667" s="133">
        <v>0</v>
      </c>
      <c r="AF667" s="134">
        <v>0</v>
      </c>
    </row>
    <row r="668" spans="1:32" x14ac:dyDescent="0.2">
      <c r="A668" s="138">
        <v>487</v>
      </c>
      <c r="B668" s="139">
        <v>487274103</v>
      </c>
      <c r="C668" s="140" t="s">
        <v>539</v>
      </c>
      <c r="D668" s="141">
        <v>274</v>
      </c>
      <c r="E668" s="140" t="s">
        <v>306</v>
      </c>
      <c r="F668" s="141">
        <v>103</v>
      </c>
      <c r="G668" s="142" t="s">
        <v>135</v>
      </c>
      <c r="H668" s="130"/>
      <c r="I668" s="131">
        <v>9693</v>
      </c>
      <c r="J668" s="131">
        <v>37</v>
      </c>
      <c r="K668" s="131">
        <v>0</v>
      </c>
      <c r="L668" s="131">
        <v>937.65</v>
      </c>
      <c r="M668" s="131">
        <v>10667.65</v>
      </c>
      <c r="N668" s="130"/>
      <c r="O668" s="132">
        <v>1</v>
      </c>
      <c r="P668" s="133">
        <v>9730</v>
      </c>
      <c r="Q668" s="133">
        <v>0</v>
      </c>
      <c r="R668" s="133">
        <v>0</v>
      </c>
      <c r="S668" s="133">
        <v>938</v>
      </c>
      <c r="T668" s="134">
        <v>10668</v>
      </c>
      <c r="U668" s="135"/>
      <c r="V668" s="136">
        <v>0</v>
      </c>
      <c r="W668" s="136">
        <v>0</v>
      </c>
      <c r="X668" s="133">
        <v>0.18</v>
      </c>
      <c r="Y668" s="133">
        <v>1.1960963810003529E-2</v>
      </c>
      <c r="Z668" s="134">
        <v>0</v>
      </c>
      <c r="AA668" s="137"/>
      <c r="AB668" s="136">
        <v>0</v>
      </c>
      <c r="AC668" s="136">
        <v>0</v>
      </c>
      <c r="AD668" s="133">
        <v>0</v>
      </c>
      <c r="AE668" s="133">
        <v>0</v>
      </c>
      <c r="AF668" s="134">
        <v>0</v>
      </c>
    </row>
    <row r="669" spans="1:32" x14ac:dyDescent="0.2">
      <c r="A669" s="138">
        <v>487</v>
      </c>
      <c r="B669" s="139">
        <v>487274149</v>
      </c>
      <c r="C669" s="140" t="s">
        <v>539</v>
      </c>
      <c r="D669" s="141">
        <v>274</v>
      </c>
      <c r="E669" s="140" t="s">
        <v>306</v>
      </c>
      <c r="F669" s="141">
        <v>149</v>
      </c>
      <c r="G669" s="142" t="s">
        <v>181</v>
      </c>
      <c r="H669" s="130"/>
      <c r="I669" s="131">
        <v>11959</v>
      </c>
      <c r="J669" s="131">
        <v>0</v>
      </c>
      <c r="K669" s="131">
        <v>0</v>
      </c>
      <c r="L669" s="131">
        <v>937.65</v>
      </c>
      <c r="M669" s="131">
        <v>12896.65</v>
      </c>
      <c r="N669" s="130"/>
      <c r="O669" s="132">
        <v>1</v>
      </c>
      <c r="P669" s="133">
        <v>11959</v>
      </c>
      <c r="Q669" s="133">
        <v>0</v>
      </c>
      <c r="R669" s="133">
        <v>0</v>
      </c>
      <c r="S669" s="133">
        <v>938</v>
      </c>
      <c r="T669" s="134">
        <v>12897</v>
      </c>
      <c r="U669" s="135"/>
      <c r="V669" s="136">
        <v>0</v>
      </c>
      <c r="W669" s="136">
        <v>0</v>
      </c>
      <c r="X669" s="133">
        <v>0.18</v>
      </c>
      <c r="Y669" s="133">
        <v>0.11880546437681293</v>
      </c>
      <c r="Z669" s="134">
        <v>0</v>
      </c>
      <c r="AA669" s="137"/>
      <c r="AB669" s="136">
        <v>0</v>
      </c>
      <c r="AC669" s="136">
        <v>0</v>
      </c>
      <c r="AD669" s="133">
        <v>0</v>
      </c>
      <c r="AE669" s="133">
        <v>0</v>
      </c>
      <c r="AF669" s="134">
        <v>0</v>
      </c>
    </row>
    <row r="670" spans="1:32" x14ac:dyDescent="0.2">
      <c r="A670" s="138">
        <v>487</v>
      </c>
      <c r="B670" s="139">
        <v>487274155</v>
      </c>
      <c r="C670" s="140" t="s">
        <v>539</v>
      </c>
      <c r="D670" s="141">
        <v>274</v>
      </c>
      <c r="E670" s="140" t="s">
        <v>306</v>
      </c>
      <c r="F670" s="141">
        <v>155</v>
      </c>
      <c r="G670" s="142" t="s">
        <v>187</v>
      </c>
      <c r="H670" s="130"/>
      <c r="I670" s="131">
        <v>11178.378682340017</v>
      </c>
      <c r="J670" s="131">
        <v>7447</v>
      </c>
      <c r="K670" s="131">
        <v>0</v>
      </c>
      <c r="L670" s="131">
        <v>937.65</v>
      </c>
      <c r="M670" s="131">
        <v>19563.028682340017</v>
      </c>
      <c r="N670" s="130"/>
      <c r="O670" s="132">
        <v>1</v>
      </c>
      <c r="P670" s="133">
        <v>18625</v>
      </c>
      <c r="Q670" s="133">
        <v>0</v>
      </c>
      <c r="R670" s="133">
        <v>0</v>
      </c>
      <c r="S670" s="133">
        <v>938</v>
      </c>
      <c r="T670" s="134">
        <v>19563</v>
      </c>
      <c r="U670" s="135"/>
      <c r="V670" s="136">
        <v>0</v>
      </c>
      <c r="W670" s="136">
        <v>0</v>
      </c>
      <c r="X670" s="133">
        <v>0.09</v>
      </c>
      <c r="Y670" s="133">
        <v>7.9951290492358165E-4</v>
      </c>
      <c r="Z670" s="134">
        <v>0</v>
      </c>
      <c r="AA670" s="137"/>
      <c r="AB670" s="136">
        <v>0</v>
      </c>
      <c r="AC670" s="136">
        <v>0</v>
      </c>
      <c r="AD670" s="133">
        <v>0</v>
      </c>
      <c r="AE670" s="133">
        <v>0</v>
      </c>
      <c r="AF670" s="134">
        <v>0</v>
      </c>
    </row>
    <row r="671" spans="1:32" x14ac:dyDescent="0.2">
      <c r="A671" s="138">
        <v>487</v>
      </c>
      <c r="B671" s="139">
        <v>487274163</v>
      </c>
      <c r="C671" s="140" t="s">
        <v>539</v>
      </c>
      <c r="D671" s="141">
        <v>274</v>
      </c>
      <c r="E671" s="140" t="s">
        <v>306</v>
      </c>
      <c r="F671" s="141">
        <v>163</v>
      </c>
      <c r="G671" s="142" t="s">
        <v>195</v>
      </c>
      <c r="H671" s="130"/>
      <c r="I671" s="131">
        <v>11698</v>
      </c>
      <c r="J671" s="131">
        <v>0</v>
      </c>
      <c r="K671" s="131">
        <v>0</v>
      </c>
      <c r="L671" s="131">
        <v>937.65</v>
      </c>
      <c r="M671" s="131">
        <v>12635.65</v>
      </c>
      <c r="N671" s="130"/>
      <c r="O671" s="132">
        <v>12</v>
      </c>
      <c r="P671" s="133">
        <v>140376</v>
      </c>
      <c r="Q671" s="133">
        <v>0</v>
      </c>
      <c r="R671" s="133">
        <v>0</v>
      </c>
      <c r="S671" s="133">
        <v>11252</v>
      </c>
      <c r="T671" s="134">
        <v>151628</v>
      </c>
      <c r="U671" s="135"/>
      <c r="V671" s="136">
        <v>0</v>
      </c>
      <c r="W671" s="136">
        <v>0</v>
      </c>
      <c r="X671" s="133">
        <v>0.18</v>
      </c>
      <c r="Y671" s="133">
        <v>9.2255483334996877E-2</v>
      </c>
      <c r="Z671" s="134">
        <v>0</v>
      </c>
      <c r="AA671" s="137"/>
      <c r="AB671" s="136">
        <v>0</v>
      </c>
      <c r="AC671" s="136">
        <v>0</v>
      </c>
      <c r="AD671" s="133">
        <v>0</v>
      </c>
      <c r="AE671" s="133">
        <v>0</v>
      </c>
      <c r="AF671" s="134">
        <v>0</v>
      </c>
    </row>
    <row r="672" spans="1:32" x14ac:dyDescent="0.2">
      <c r="A672" s="138">
        <v>487</v>
      </c>
      <c r="B672" s="139">
        <v>487274165</v>
      </c>
      <c r="C672" s="140" t="s">
        <v>539</v>
      </c>
      <c r="D672" s="141">
        <v>274</v>
      </c>
      <c r="E672" s="140" t="s">
        <v>306</v>
      </c>
      <c r="F672" s="141">
        <v>165</v>
      </c>
      <c r="G672" s="142" t="s">
        <v>197</v>
      </c>
      <c r="H672" s="130"/>
      <c r="I672" s="131">
        <v>12181</v>
      </c>
      <c r="J672" s="131">
        <v>221</v>
      </c>
      <c r="K672" s="131">
        <v>0</v>
      </c>
      <c r="L672" s="131">
        <v>937.65</v>
      </c>
      <c r="M672" s="131">
        <v>13339.65</v>
      </c>
      <c r="N672" s="130"/>
      <c r="O672" s="132">
        <v>37</v>
      </c>
      <c r="P672" s="133">
        <v>458874</v>
      </c>
      <c r="Q672" s="133">
        <v>0</v>
      </c>
      <c r="R672" s="133">
        <v>0</v>
      </c>
      <c r="S672" s="133">
        <v>34694</v>
      </c>
      <c r="T672" s="134">
        <v>493568</v>
      </c>
      <c r="U672" s="135"/>
      <c r="V672" s="136">
        <v>0</v>
      </c>
      <c r="W672" s="136">
        <v>0</v>
      </c>
      <c r="X672" s="133">
        <v>9.8299999999999998E-2</v>
      </c>
      <c r="Y672" s="133">
        <v>9.5435200850881502E-2</v>
      </c>
      <c r="Z672" s="134">
        <v>0</v>
      </c>
      <c r="AA672" s="137"/>
      <c r="AB672" s="136">
        <v>0</v>
      </c>
      <c r="AC672" s="136">
        <v>0</v>
      </c>
      <c r="AD672" s="133">
        <v>0</v>
      </c>
      <c r="AE672" s="133">
        <v>0</v>
      </c>
      <c r="AF672" s="134">
        <v>0</v>
      </c>
    </row>
    <row r="673" spans="1:32" x14ac:dyDescent="0.2">
      <c r="A673" s="138">
        <v>487</v>
      </c>
      <c r="B673" s="139">
        <v>487274176</v>
      </c>
      <c r="C673" s="140" t="s">
        <v>539</v>
      </c>
      <c r="D673" s="141">
        <v>274</v>
      </c>
      <c r="E673" s="140" t="s">
        <v>306</v>
      </c>
      <c r="F673" s="141">
        <v>176</v>
      </c>
      <c r="G673" s="142" t="s">
        <v>208</v>
      </c>
      <c r="H673" s="130"/>
      <c r="I673" s="131">
        <v>13244</v>
      </c>
      <c r="J673" s="131">
        <v>4561</v>
      </c>
      <c r="K673" s="131">
        <v>0</v>
      </c>
      <c r="L673" s="131">
        <v>937.65</v>
      </c>
      <c r="M673" s="131">
        <v>18742.650000000001</v>
      </c>
      <c r="N673" s="130"/>
      <c r="O673" s="132">
        <v>78</v>
      </c>
      <c r="P673" s="133">
        <v>1388790</v>
      </c>
      <c r="Q673" s="133">
        <v>0</v>
      </c>
      <c r="R673" s="133">
        <v>0</v>
      </c>
      <c r="S673" s="133">
        <v>73135</v>
      </c>
      <c r="T673" s="134">
        <v>1461925</v>
      </c>
      <c r="U673" s="135"/>
      <c r="V673" s="136">
        <v>0</v>
      </c>
      <c r="W673" s="136">
        <v>0</v>
      </c>
      <c r="X673" s="133">
        <v>0.09</v>
      </c>
      <c r="Y673" s="133">
        <v>9.4201429189876243E-2</v>
      </c>
      <c r="Z673" s="134">
        <v>0</v>
      </c>
      <c r="AA673" s="137"/>
      <c r="AB673" s="136">
        <v>0</v>
      </c>
      <c r="AC673" s="136">
        <v>7.3608999930160879</v>
      </c>
      <c r="AD673" s="133">
        <v>137962.82437565146</v>
      </c>
      <c r="AE673" s="133">
        <v>0</v>
      </c>
      <c r="AF673" s="134">
        <v>0</v>
      </c>
    </row>
    <row r="674" spans="1:32" x14ac:dyDescent="0.2">
      <c r="A674" s="138">
        <v>487</v>
      </c>
      <c r="B674" s="139">
        <v>487274178</v>
      </c>
      <c r="C674" s="140" t="s">
        <v>539</v>
      </c>
      <c r="D674" s="141">
        <v>274</v>
      </c>
      <c r="E674" s="140" t="s">
        <v>306</v>
      </c>
      <c r="F674" s="141">
        <v>178</v>
      </c>
      <c r="G674" s="142" t="s">
        <v>210</v>
      </c>
      <c r="H674" s="130"/>
      <c r="I674" s="131">
        <v>13742</v>
      </c>
      <c r="J674" s="131">
        <v>1653</v>
      </c>
      <c r="K674" s="131">
        <v>0</v>
      </c>
      <c r="L674" s="131">
        <v>937.65</v>
      </c>
      <c r="M674" s="131">
        <v>16332.65</v>
      </c>
      <c r="N674" s="130"/>
      <c r="O674" s="132">
        <v>1</v>
      </c>
      <c r="P674" s="133">
        <v>15395</v>
      </c>
      <c r="Q674" s="133">
        <v>0</v>
      </c>
      <c r="R674" s="133">
        <v>0</v>
      </c>
      <c r="S674" s="133">
        <v>938</v>
      </c>
      <c r="T674" s="134">
        <v>16333</v>
      </c>
      <c r="U674" s="135"/>
      <c r="V674" s="136">
        <v>0</v>
      </c>
      <c r="W674" s="136">
        <v>0</v>
      </c>
      <c r="X674" s="133">
        <v>0.09</v>
      </c>
      <c r="Y674" s="133">
        <v>6.542365423831728E-2</v>
      </c>
      <c r="Z674" s="134">
        <v>0</v>
      </c>
      <c r="AA674" s="137"/>
      <c r="AB674" s="136">
        <v>0</v>
      </c>
      <c r="AC674" s="136">
        <v>0</v>
      </c>
      <c r="AD674" s="133">
        <v>0</v>
      </c>
      <c r="AE674" s="133">
        <v>0</v>
      </c>
      <c r="AF674" s="134">
        <v>0</v>
      </c>
    </row>
    <row r="675" spans="1:32" x14ac:dyDescent="0.2">
      <c r="A675" s="138">
        <v>487</v>
      </c>
      <c r="B675" s="139">
        <v>487274181</v>
      </c>
      <c r="C675" s="140" t="s">
        <v>539</v>
      </c>
      <c r="D675" s="141">
        <v>274</v>
      </c>
      <c r="E675" s="140" t="s">
        <v>306</v>
      </c>
      <c r="F675" s="141">
        <v>181</v>
      </c>
      <c r="G675" s="142" t="s">
        <v>213</v>
      </c>
      <c r="H675" s="130"/>
      <c r="I675" s="131">
        <v>12764</v>
      </c>
      <c r="J675" s="131">
        <v>607</v>
      </c>
      <c r="K675" s="131">
        <v>0</v>
      </c>
      <c r="L675" s="131">
        <v>937.65</v>
      </c>
      <c r="M675" s="131">
        <v>14308.65</v>
      </c>
      <c r="N675" s="130"/>
      <c r="O675" s="132">
        <v>2</v>
      </c>
      <c r="P675" s="133">
        <v>26742</v>
      </c>
      <c r="Q675" s="133">
        <v>0</v>
      </c>
      <c r="R675" s="133">
        <v>0</v>
      </c>
      <c r="S675" s="133">
        <v>1875</v>
      </c>
      <c r="T675" s="134">
        <v>28617</v>
      </c>
      <c r="U675" s="135"/>
      <c r="V675" s="136">
        <v>0</v>
      </c>
      <c r="W675" s="136">
        <v>0</v>
      </c>
      <c r="X675" s="133">
        <v>0.09</v>
      </c>
      <c r="Y675" s="133">
        <v>1.8120625500903691E-2</v>
      </c>
      <c r="Z675" s="134">
        <v>0</v>
      </c>
      <c r="AA675" s="137"/>
      <c r="AB675" s="136">
        <v>0</v>
      </c>
      <c r="AC675" s="136">
        <v>0</v>
      </c>
      <c r="AD675" s="133">
        <v>0</v>
      </c>
      <c r="AE675" s="133">
        <v>0</v>
      </c>
      <c r="AF675" s="134">
        <v>0</v>
      </c>
    </row>
    <row r="676" spans="1:32" x14ac:dyDescent="0.2">
      <c r="A676" s="138">
        <v>487</v>
      </c>
      <c r="B676" s="139">
        <v>487274182</v>
      </c>
      <c r="C676" s="140" t="s">
        <v>539</v>
      </c>
      <c r="D676" s="141">
        <v>274</v>
      </c>
      <c r="E676" s="140" t="s">
        <v>306</v>
      </c>
      <c r="F676" s="141">
        <v>182</v>
      </c>
      <c r="G676" s="142" t="s">
        <v>214</v>
      </c>
      <c r="H676" s="130"/>
      <c r="I676" s="131">
        <v>9693</v>
      </c>
      <c r="J676" s="131">
        <v>1975</v>
      </c>
      <c r="K676" s="131">
        <v>0</v>
      </c>
      <c r="L676" s="131">
        <v>937.65</v>
      </c>
      <c r="M676" s="131">
        <v>12605.65</v>
      </c>
      <c r="N676" s="130"/>
      <c r="O676" s="132">
        <v>3</v>
      </c>
      <c r="P676" s="133">
        <v>35004</v>
      </c>
      <c r="Q676" s="133">
        <v>0</v>
      </c>
      <c r="R676" s="133">
        <v>0</v>
      </c>
      <c r="S676" s="133">
        <v>2813</v>
      </c>
      <c r="T676" s="134">
        <v>37817</v>
      </c>
      <c r="U676" s="135"/>
      <c r="V676" s="136">
        <v>0</v>
      </c>
      <c r="W676" s="136">
        <v>0</v>
      </c>
      <c r="X676" s="133">
        <v>0.09</v>
      </c>
      <c r="Y676" s="133">
        <v>1.766117293904166E-2</v>
      </c>
      <c r="Z676" s="134">
        <v>0</v>
      </c>
      <c r="AA676" s="137"/>
      <c r="AB676" s="136">
        <v>0</v>
      </c>
      <c r="AC676" s="136">
        <v>0</v>
      </c>
      <c r="AD676" s="133">
        <v>0</v>
      </c>
      <c r="AE676" s="133">
        <v>0</v>
      </c>
      <c r="AF676" s="134">
        <v>0</v>
      </c>
    </row>
    <row r="677" spans="1:32" x14ac:dyDescent="0.2">
      <c r="A677" s="138">
        <v>487</v>
      </c>
      <c r="B677" s="139">
        <v>487274220</v>
      </c>
      <c r="C677" s="140" t="s">
        <v>539</v>
      </c>
      <c r="D677" s="141">
        <v>274</v>
      </c>
      <c r="E677" s="140" t="s">
        <v>306</v>
      </c>
      <c r="F677" s="141">
        <v>220</v>
      </c>
      <c r="G677" s="142" t="s">
        <v>252</v>
      </c>
      <c r="H677" s="130"/>
      <c r="I677" s="131">
        <v>14162</v>
      </c>
      <c r="J677" s="131">
        <v>6072</v>
      </c>
      <c r="K677" s="131">
        <v>0</v>
      </c>
      <c r="L677" s="131">
        <v>937.65</v>
      </c>
      <c r="M677" s="131">
        <v>21171.65</v>
      </c>
      <c r="N677" s="130"/>
      <c r="O677" s="132">
        <v>1</v>
      </c>
      <c r="P677" s="133">
        <v>20234</v>
      </c>
      <c r="Q677" s="133">
        <v>0</v>
      </c>
      <c r="R677" s="133">
        <v>0</v>
      </c>
      <c r="S677" s="133">
        <v>938</v>
      </c>
      <c r="T677" s="134">
        <v>21172</v>
      </c>
      <c r="U677" s="135"/>
      <c r="V677" s="136">
        <v>0</v>
      </c>
      <c r="W677" s="136">
        <v>0</v>
      </c>
      <c r="X677" s="133">
        <v>0.09</v>
      </c>
      <c r="Y677" s="133">
        <v>1.8353795236742985E-2</v>
      </c>
      <c r="Z677" s="134">
        <v>0</v>
      </c>
      <c r="AA677" s="137"/>
      <c r="AB677" s="136">
        <v>0</v>
      </c>
      <c r="AC677" s="136">
        <v>0</v>
      </c>
      <c r="AD677" s="133">
        <v>0</v>
      </c>
      <c r="AE677" s="133">
        <v>0</v>
      </c>
      <c r="AF677" s="134">
        <v>0</v>
      </c>
    </row>
    <row r="678" spans="1:32" x14ac:dyDescent="0.2">
      <c r="A678" s="138">
        <v>487</v>
      </c>
      <c r="B678" s="139">
        <v>487274229</v>
      </c>
      <c r="C678" s="140" t="s">
        <v>539</v>
      </c>
      <c r="D678" s="141">
        <v>274</v>
      </c>
      <c r="E678" s="140" t="s">
        <v>306</v>
      </c>
      <c r="F678" s="141">
        <v>229</v>
      </c>
      <c r="G678" s="142" t="s">
        <v>261</v>
      </c>
      <c r="H678" s="130"/>
      <c r="I678" s="131">
        <v>11307</v>
      </c>
      <c r="J678" s="131">
        <v>1847</v>
      </c>
      <c r="K678" s="131">
        <v>0</v>
      </c>
      <c r="L678" s="131">
        <v>937.65</v>
      </c>
      <c r="M678" s="131">
        <v>14091.65</v>
      </c>
      <c r="N678" s="130"/>
      <c r="O678" s="132">
        <v>3</v>
      </c>
      <c r="P678" s="133">
        <v>39462</v>
      </c>
      <c r="Q678" s="133">
        <v>0</v>
      </c>
      <c r="R678" s="133">
        <v>0</v>
      </c>
      <c r="S678" s="133">
        <v>2813</v>
      </c>
      <c r="T678" s="134">
        <v>42275</v>
      </c>
      <c r="U678" s="135"/>
      <c r="V678" s="136">
        <v>0</v>
      </c>
      <c r="W678" s="136">
        <v>0</v>
      </c>
      <c r="X678" s="133">
        <v>0.09</v>
      </c>
      <c r="Y678" s="133">
        <v>1.1981413510534953E-2</v>
      </c>
      <c r="Z678" s="134">
        <v>0</v>
      </c>
      <c r="AA678" s="137"/>
      <c r="AB678" s="136">
        <v>0</v>
      </c>
      <c r="AC678" s="136">
        <v>0</v>
      </c>
      <c r="AD678" s="133">
        <v>0</v>
      </c>
      <c r="AE678" s="133">
        <v>0</v>
      </c>
      <c r="AF678" s="134">
        <v>0</v>
      </c>
    </row>
    <row r="679" spans="1:32" x14ac:dyDescent="0.2">
      <c r="A679" s="138">
        <v>487</v>
      </c>
      <c r="B679" s="139">
        <v>487274243</v>
      </c>
      <c r="C679" s="140" t="s">
        <v>539</v>
      </c>
      <c r="D679" s="141">
        <v>274</v>
      </c>
      <c r="E679" s="140" t="s">
        <v>306</v>
      </c>
      <c r="F679" s="141">
        <v>243</v>
      </c>
      <c r="G679" s="142" t="s">
        <v>275</v>
      </c>
      <c r="H679" s="130"/>
      <c r="I679" s="131">
        <v>11254</v>
      </c>
      <c r="J679" s="131">
        <v>2329</v>
      </c>
      <c r="K679" s="131">
        <v>0</v>
      </c>
      <c r="L679" s="131">
        <v>937.65</v>
      </c>
      <c r="M679" s="131">
        <v>14520.65</v>
      </c>
      <c r="N679" s="130"/>
      <c r="O679" s="132">
        <v>5</v>
      </c>
      <c r="P679" s="133">
        <v>67915</v>
      </c>
      <c r="Q679" s="133">
        <v>0</v>
      </c>
      <c r="R679" s="133">
        <v>0</v>
      </c>
      <c r="S679" s="133">
        <v>4688</v>
      </c>
      <c r="T679" s="134">
        <v>72603</v>
      </c>
      <c r="U679" s="135"/>
      <c r="V679" s="136">
        <v>0</v>
      </c>
      <c r="W679" s="136">
        <v>0</v>
      </c>
      <c r="X679" s="133">
        <v>0.09</v>
      </c>
      <c r="Y679" s="133">
        <v>5.9484336441051533E-3</v>
      </c>
      <c r="Z679" s="134">
        <v>0</v>
      </c>
      <c r="AA679" s="137"/>
      <c r="AB679" s="136">
        <v>0</v>
      </c>
      <c r="AC679" s="136">
        <v>0</v>
      </c>
      <c r="AD679" s="133">
        <v>0</v>
      </c>
      <c r="AE679" s="133">
        <v>0</v>
      </c>
      <c r="AF679" s="134">
        <v>0</v>
      </c>
    </row>
    <row r="680" spans="1:32" x14ac:dyDescent="0.2">
      <c r="A680" s="138">
        <v>487</v>
      </c>
      <c r="B680" s="139">
        <v>487274244</v>
      </c>
      <c r="C680" s="140" t="s">
        <v>539</v>
      </c>
      <c r="D680" s="141">
        <v>274</v>
      </c>
      <c r="E680" s="140" t="s">
        <v>306</v>
      </c>
      <c r="F680" s="141">
        <v>244</v>
      </c>
      <c r="G680" s="142" t="s">
        <v>276</v>
      </c>
      <c r="H680" s="130"/>
      <c r="I680" s="131">
        <v>9512</v>
      </c>
      <c r="J680" s="131">
        <v>3430</v>
      </c>
      <c r="K680" s="131">
        <v>0</v>
      </c>
      <c r="L680" s="131">
        <v>937.65</v>
      </c>
      <c r="M680" s="131">
        <v>13879.65</v>
      </c>
      <c r="N680" s="130"/>
      <c r="O680" s="132">
        <v>1</v>
      </c>
      <c r="P680" s="133">
        <v>12942</v>
      </c>
      <c r="Q680" s="133">
        <v>0</v>
      </c>
      <c r="R680" s="133">
        <v>0</v>
      </c>
      <c r="S680" s="133">
        <v>938</v>
      </c>
      <c r="T680" s="134">
        <v>13880</v>
      </c>
      <c r="U680" s="135"/>
      <c r="V680" s="136">
        <v>0</v>
      </c>
      <c r="W680" s="136">
        <v>0</v>
      </c>
      <c r="X680" s="133">
        <v>0.09</v>
      </c>
      <c r="Y680" s="133">
        <v>0.12315738977728077</v>
      </c>
      <c r="Z680" s="134">
        <v>0</v>
      </c>
      <c r="AA680" s="137"/>
      <c r="AB680" s="136">
        <v>0</v>
      </c>
      <c r="AC680" s="136">
        <v>0.88833224357988616</v>
      </c>
      <c r="AD680" s="133">
        <v>12329.795896410888</v>
      </c>
      <c r="AE680" s="133">
        <v>0</v>
      </c>
      <c r="AF680" s="134">
        <v>0</v>
      </c>
    </row>
    <row r="681" spans="1:32" x14ac:dyDescent="0.2">
      <c r="A681" s="138">
        <v>487</v>
      </c>
      <c r="B681" s="139">
        <v>487274248</v>
      </c>
      <c r="C681" s="140" t="s">
        <v>539</v>
      </c>
      <c r="D681" s="141">
        <v>274</v>
      </c>
      <c r="E681" s="140" t="s">
        <v>306</v>
      </c>
      <c r="F681" s="141">
        <v>248</v>
      </c>
      <c r="G681" s="142" t="s">
        <v>280</v>
      </c>
      <c r="H681" s="130"/>
      <c r="I681" s="131">
        <v>12458</v>
      </c>
      <c r="J681" s="131">
        <v>715</v>
      </c>
      <c r="K681" s="131">
        <v>0</v>
      </c>
      <c r="L681" s="131">
        <v>937.65</v>
      </c>
      <c r="M681" s="131">
        <v>14110.65</v>
      </c>
      <c r="N681" s="130"/>
      <c r="O681" s="132">
        <v>21</v>
      </c>
      <c r="P681" s="133">
        <v>276633</v>
      </c>
      <c r="Q681" s="133">
        <v>0</v>
      </c>
      <c r="R681" s="133">
        <v>0</v>
      </c>
      <c r="S681" s="133">
        <v>19691</v>
      </c>
      <c r="T681" s="134">
        <v>296324</v>
      </c>
      <c r="U681" s="135"/>
      <c r="V681" s="136">
        <v>0</v>
      </c>
      <c r="W681" s="136">
        <v>0</v>
      </c>
      <c r="X681" s="133">
        <v>0.09</v>
      </c>
      <c r="Y681" s="133">
        <v>5.5837497907575279E-2</v>
      </c>
      <c r="Z681" s="134">
        <v>0</v>
      </c>
      <c r="AA681" s="137"/>
      <c r="AB681" s="136">
        <v>0</v>
      </c>
      <c r="AC681" s="136">
        <v>0</v>
      </c>
      <c r="AD681" s="133">
        <v>0</v>
      </c>
      <c r="AE681" s="133">
        <v>0</v>
      </c>
      <c r="AF681" s="134">
        <v>0</v>
      </c>
    </row>
    <row r="682" spans="1:32" x14ac:dyDescent="0.2">
      <c r="A682" s="138">
        <v>487</v>
      </c>
      <c r="B682" s="139">
        <v>487274262</v>
      </c>
      <c r="C682" s="140" t="s">
        <v>539</v>
      </c>
      <c r="D682" s="141">
        <v>274</v>
      </c>
      <c r="E682" s="140" t="s">
        <v>306</v>
      </c>
      <c r="F682" s="141">
        <v>262</v>
      </c>
      <c r="G682" s="142" t="s">
        <v>294</v>
      </c>
      <c r="H682" s="130"/>
      <c r="I682" s="131">
        <v>12542</v>
      </c>
      <c r="J682" s="131">
        <v>4648</v>
      </c>
      <c r="K682" s="131">
        <v>0</v>
      </c>
      <c r="L682" s="131">
        <v>937.65</v>
      </c>
      <c r="M682" s="131">
        <v>18127.650000000001</v>
      </c>
      <c r="N682" s="130"/>
      <c r="O682" s="132">
        <v>9</v>
      </c>
      <c r="P682" s="133">
        <v>154710</v>
      </c>
      <c r="Q682" s="133">
        <v>0</v>
      </c>
      <c r="R682" s="133">
        <v>0</v>
      </c>
      <c r="S682" s="133">
        <v>8439</v>
      </c>
      <c r="T682" s="134">
        <v>163149</v>
      </c>
      <c r="U682" s="135"/>
      <c r="V682" s="136">
        <v>0</v>
      </c>
      <c r="W682" s="136">
        <v>0</v>
      </c>
      <c r="X682" s="133">
        <v>0.09</v>
      </c>
      <c r="Y682" s="133">
        <v>7.6925560402262325E-2</v>
      </c>
      <c r="Z682" s="134">
        <v>0</v>
      </c>
      <c r="AA682" s="137"/>
      <c r="AB682" s="136">
        <v>0</v>
      </c>
      <c r="AC682" s="136">
        <v>0</v>
      </c>
      <c r="AD682" s="133">
        <v>0</v>
      </c>
      <c r="AE682" s="133">
        <v>0</v>
      </c>
      <c r="AF682" s="134">
        <v>0</v>
      </c>
    </row>
    <row r="683" spans="1:32" x14ac:dyDescent="0.2">
      <c r="A683" s="138">
        <v>487</v>
      </c>
      <c r="B683" s="139">
        <v>487274274</v>
      </c>
      <c r="C683" s="140" t="s">
        <v>539</v>
      </c>
      <c r="D683" s="141">
        <v>274</v>
      </c>
      <c r="E683" s="140" t="s">
        <v>306</v>
      </c>
      <c r="F683" s="141">
        <v>274</v>
      </c>
      <c r="G683" s="142" t="s">
        <v>306</v>
      </c>
      <c r="H683" s="130"/>
      <c r="I683" s="131">
        <v>13134</v>
      </c>
      <c r="J683" s="131">
        <v>6068</v>
      </c>
      <c r="K683" s="131">
        <v>0</v>
      </c>
      <c r="L683" s="131">
        <v>937.65</v>
      </c>
      <c r="M683" s="131">
        <v>20139.650000000001</v>
      </c>
      <c r="N683" s="130"/>
      <c r="O683" s="132">
        <v>245</v>
      </c>
      <c r="P683" s="133">
        <v>4704490</v>
      </c>
      <c r="Q683" s="133">
        <v>0</v>
      </c>
      <c r="R683" s="133">
        <v>0</v>
      </c>
      <c r="S683" s="133">
        <v>229725</v>
      </c>
      <c r="T683" s="134">
        <v>4934215</v>
      </c>
      <c r="U683" s="135"/>
      <c r="V683" s="136">
        <v>0</v>
      </c>
      <c r="W683" s="136">
        <v>0</v>
      </c>
      <c r="X683" s="133">
        <v>0.09</v>
      </c>
      <c r="Y683" s="133">
        <v>7.5681708386389906E-2</v>
      </c>
      <c r="Z683" s="134">
        <v>0</v>
      </c>
      <c r="AA683" s="137"/>
      <c r="AB683" s="136">
        <v>0</v>
      </c>
      <c r="AC683" s="136">
        <v>0</v>
      </c>
      <c r="AD683" s="133">
        <v>0</v>
      </c>
      <c r="AE683" s="133">
        <v>0</v>
      </c>
      <c r="AF683" s="134">
        <v>0</v>
      </c>
    </row>
    <row r="684" spans="1:32" x14ac:dyDescent="0.2">
      <c r="A684" s="138">
        <v>487</v>
      </c>
      <c r="B684" s="139">
        <v>487274284</v>
      </c>
      <c r="C684" s="140" t="s">
        <v>539</v>
      </c>
      <c r="D684" s="141">
        <v>274</v>
      </c>
      <c r="E684" s="140" t="s">
        <v>306</v>
      </c>
      <c r="F684" s="141">
        <v>284</v>
      </c>
      <c r="G684" s="142" t="s">
        <v>316</v>
      </c>
      <c r="H684" s="130"/>
      <c r="I684" s="131">
        <v>10728</v>
      </c>
      <c r="J684" s="131">
        <v>4509</v>
      </c>
      <c r="K684" s="131">
        <v>0</v>
      </c>
      <c r="L684" s="131">
        <v>937.65</v>
      </c>
      <c r="M684" s="131">
        <v>16174.65</v>
      </c>
      <c r="N684" s="130"/>
      <c r="O684" s="132">
        <v>4</v>
      </c>
      <c r="P684" s="133">
        <v>60948</v>
      </c>
      <c r="Q684" s="133">
        <v>0</v>
      </c>
      <c r="R684" s="133">
        <v>0</v>
      </c>
      <c r="S684" s="133">
        <v>3752</v>
      </c>
      <c r="T684" s="134">
        <v>64700</v>
      </c>
      <c r="U684" s="135"/>
      <c r="V684" s="136">
        <v>0</v>
      </c>
      <c r="W684" s="136">
        <v>0</v>
      </c>
      <c r="X684" s="133">
        <v>0.09</v>
      </c>
      <c r="Y684" s="133">
        <v>4.5654217762912896E-2</v>
      </c>
      <c r="Z684" s="134">
        <v>0</v>
      </c>
      <c r="AA684" s="137"/>
      <c r="AB684" s="136">
        <v>0</v>
      </c>
      <c r="AC684" s="136">
        <v>0</v>
      </c>
      <c r="AD684" s="133">
        <v>0</v>
      </c>
      <c r="AE684" s="133">
        <v>0</v>
      </c>
      <c r="AF684" s="134">
        <v>0</v>
      </c>
    </row>
    <row r="685" spans="1:32" x14ac:dyDescent="0.2">
      <c r="A685" s="138">
        <v>487</v>
      </c>
      <c r="B685" s="139">
        <v>487274308</v>
      </c>
      <c r="C685" s="140" t="s">
        <v>539</v>
      </c>
      <c r="D685" s="141">
        <v>274</v>
      </c>
      <c r="E685" s="140" t="s">
        <v>306</v>
      </c>
      <c r="F685" s="141">
        <v>308</v>
      </c>
      <c r="G685" s="142" t="s">
        <v>340</v>
      </c>
      <c r="H685" s="130"/>
      <c r="I685" s="131">
        <v>13863</v>
      </c>
      <c r="J685" s="131">
        <v>6915</v>
      </c>
      <c r="K685" s="131">
        <v>0</v>
      </c>
      <c r="L685" s="131">
        <v>937.65</v>
      </c>
      <c r="M685" s="131">
        <v>21715.65</v>
      </c>
      <c r="N685" s="130"/>
      <c r="O685" s="132">
        <v>8</v>
      </c>
      <c r="P685" s="133">
        <v>166224</v>
      </c>
      <c r="Q685" s="133">
        <v>0</v>
      </c>
      <c r="R685" s="133">
        <v>0</v>
      </c>
      <c r="S685" s="133">
        <v>7501</v>
      </c>
      <c r="T685" s="134">
        <v>173725</v>
      </c>
      <c r="U685" s="135"/>
      <c r="V685" s="136">
        <v>0</v>
      </c>
      <c r="W685" s="136">
        <v>0</v>
      </c>
      <c r="X685" s="133">
        <v>0.09</v>
      </c>
      <c r="Y685" s="133">
        <v>2.8558044941249532E-3</v>
      </c>
      <c r="Z685" s="134">
        <v>0</v>
      </c>
      <c r="AA685" s="137"/>
      <c r="AB685" s="136">
        <v>0</v>
      </c>
      <c r="AC685" s="136">
        <v>0</v>
      </c>
      <c r="AD685" s="133">
        <v>0</v>
      </c>
      <c r="AE685" s="133">
        <v>0</v>
      </c>
      <c r="AF685" s="134">
        <v>0</v>
      </c>
    </row>
    <row r="686" spans="1:32" x14ac:dyDescent="0.2">
      <c r="A686" s="138">
        <v>487</v>
      </c>
      <c r="B686" s="139">
        <v>487274346</v>
      </c>
      <c r="C686" s="140" t="s">
        <v>539</v>
      </c>
      <c r="D686" s="141">
        <v>274</v>
      </c>
      <c r="E686" s="140" t="s">
        <v>306</v>
      </c>
      <c r="F686" s="141">
        <v>346</v>
      </c>
      <c r="G686" s="142" t="s">
        <v>378</v>
      </c>
      <c r="H686" s="130"/>
      <c r="I686" s="131">
        <v>12064</v>
      </c>
      <c r="J686" s="131">
        <v>1273</v>
      </c>
      <c r="K686" s="131">
        <v>0</v>
      </c>
      <c r="L686" s="131">
        <v>937.65</v>
      </c>
      <c r="M686" s="131">
        <v>14274.65</v>
      </c>
      <c r="N686" s="130"/>
      <c r="O686" s="132">
        <v>1</v>
      </c>
      <c r="P686" s="133">
        <v>13337</v>
      </c>
      <c r="Q686" s="133">
        <v>0</v>
      </c>
      <c r="R686" s="133">
        <v>0</v>
      </c>
      <c r="S686" s="133">
        <v>938</v>
      </c>
      <c r="T686" s="134">
        <v>14275</v>
      </c>
      <c r="U686" s="135"/>
      <c r="V686" s="136">
        <v>0</v>
      </c>
      <c r="W686" s="136">
        <v>0</v>
      </c>
      <c r="X686" s="133">
        <v>0.09</v>
      </c>
      <c r="Y686" s="133">
        <v>1.1211613477285482E-2</v>
      </c>
      <c r="Z686" s="134">
        <v>0</v>
      </c>
      <c r="AA686" s="137"/>
      <c r="AB686" s="136">
        <v>0</v>
      </c>
      <c r="AC686" s="136">
        <v>0</v>
      </c>
      <c r="AD686" s="133">
        <v>0</v>
      </c>
      <c r="AE686" s="133">
        <v>0</v>
      </c>
      <c r="AF686" s="134">
        <v>0</v>
      </c>
    </row>
    <row r="687" spans="1:32" x14ac:dyDescent="0.2">
      <c r="A687" s="138">
        <v>487</v>
      </c>
      <c r="B687" s="139">
        <v>487274347</v>
      </c>
      <c r="C687" s="140" t="s">
        <v>539</v>
      </c>
      <c r="D687" s="141">
        <v>274</v>
      </c>
      <c r="E687" s="140" t="s">
        <v>306</v>
      </c>
      <c r="F687" s="141">
        <v>347</v>
      </c>
      <c r="G687" s="142" t="s">
        <v>379</v>
      </c>
      <c r="H687" s="130"/>
      <c r="I687" s="131">
        <v>11030</v>
      </c>
      <c r="J687" s="131">
        <v>4933</v>
      </c>
      <c r="K687" s="131">
        <v>0</v>
      </c>
      <c r="L687" s="131">
        <v>937.65</v>
      </c>
      <c r="M687" s="131">
        <v>16900.650000000001</v>
      </c>
      <c r="N687" s="130"/>
      <c r="O687" s="132">
        <v>7</v>
      </c>
      <c r="P687" s="133">
        <v>111741</v>
      </c>
      <c r="Q687" s="133">
        <v>0</v>
      </c>
      <c r="R687" s="133">
        <v>0</v>
      </c>
      <c r="S687" s="133">
        <v>6564</v>
      </c>
      <c r="T687" s="134">
        <v>118305</v>
      </c>
      <c r="U687" s="135"/>
      <c r="V687" s="136">
        <v>0</v>
      </c>
      <c r="W687" s="136">
        <v>0</v>
      </c>
      <c r="X687" s="133">
        <v>0.09</v>
      </c>
      <c r="Y687" s="133">
        <v>6.0364696376447088E-3</v>
      </c>
      <c r="Z687" s="134">
        <v>0</v>
      </c>
      <c r="AA687" s="137"/>
      <c r="AB687" s="136">
        <v>0</v>
      </c>
      <c r="AC687" s="136">
        <v>0</v>
      </c>
      <c r="AD687" s="133">
        <v>0</v>
      </c>
      <c r="AE687" s="133">
        <v>0</v>
      </c>
      <c r="AF687" s="134">
        <v>0</v>
      </c>
    </row>
    <row r="688" spans="1:32" x14ac:dyDescent="0.2">
      <c r="A688" s="138">
        <v>488</v>
      </c>
      <c r="B688" s="139">
        <v>488219001</v>
      </c>
      <c r="C688" s="140" t="s">
        <v>465</v>
      </c>
      <c r="D688" s="141">
        <v>219</v>
      </c>
      <c r="E688" s="140" t="s">
        <v>251</v>
      </c>
      <c r="F688" s="141">
        <v>1</v>
      </c>
      <c r="G688" s="142" t="s">
        <v>33</v>
      </c>
      <c r="H688" s="130"/>
      <c r="I688" s="131">
        <v>11011</v>
      </c>
      <c r="J688" s="131">
        <v>1971</v>
      </c>
      <c r="K688" s="131">
        <v>0</v>
      </c>
      <c r="L688" s="131">
        <v>937.65</v>
      </c>
      <c r="M688" s="131">
        <v>13919.65</v>
      </c>
      <c r="N688" s="130"/>
      <c r="O688" s="132">
        <v>26</v>
      </c>
      <c r="P688" s="133">
        <v>337532</v>
      </c>
      <c r="Q688" s="133">
        <v>0</v>
      </c>
      <c r="R688" s="133">
        <v>0</v>
      </c>
      <c r="S688" s="133">
        <v>24380</v>
      </c>
      <c r="T688" s="134">
        <v>361912</v>
      </c>
      <c r="U688" s="135"/>
      <c r="V688" s="136">
        <v>0</v>
      </c>
      <c r="W688" s="136">
        <v>0</v>
      </c>
      <c r="X688" s="133">
        <v>0.09</v>
      </c>
      <c r="Y688" s="133">
        <v>1.3328012940512337E-2</v>
      </c>
      <c r="Z688" s="134">
        <v>0</v>
      </c>
      <c r="AA688" s="137"/>
      <c r="AB688" s="136">
        <v>0</v>
      </c>
      <c r="AC688" s="136">
        <v>0</v>
      </c>
      <c r="AD688" s="133">
        <v>0</v>
      </c>
      <c r="AE688" s="133">
        <v>0</v>
      </c>
      <c r="AF688" s="134">
        <v>0</v>
      </c>
    </row>
    <row r="689" spans="1:32" x14ac:dyDescent="0.2">
      <c r="A689" s="138">
        <v>488</v>
      </c>
      <c r="B689" s="139">
        <v>488219016</v>
      </c>
      <c r="C689" s="140" t="s">
        <v>465</v>
      </c>
      <c r="D689" s="141">
        <v>219</v>
      </c>
      <c r="E689" s="140" t="s">
        <v>251</v>
      </c>
      <c r="F689" s="141">
        <v>16</v>
      </c>
      <c r="G689" s="142" t="s">
        <v>48</v>
      </c>
      <c r="H689" s="130"/>
      <c r="I689" s="131">
        <v>14885</v>
      </c>
      <c r="J689" s="131">
        <v>358</v>
      </c>
      <c r="K689" s="131">
        <v>0</v>
      </c>
      <c r="L689" s="131">
        <v>937.65</v>
      </c>
      <c r="M689" s="131">
        <v>16180.65</v>
      </c>
      <c r="N689" s="130"/>
      <c r="O689" s="132">
        <v>2</v>
      </c>
      <c r="P689" s="133">
        <v>30486</v>
      </c>
      <c r="Q689" s="133">
        <v>0</v>
      </c>
      <c r="R689" s="133">
        <v>0</v>
      </c>
      <c r="S689" s="133">
        <v>1876</v>
      </c>
      <c r="T689" s="134">
        <v>32362</v>
      </c>
      <c r="U689" s="135"/>
      <c r="V689" s="136">
        <v>0</v>
      </c>
      <c r="W689" s="136">
        <v>0</v>
      </c>
      <c r="X689" s="133">
        <v>0.09</v>
      </c>
      <c r="Y689" s="133">
        <v>4.9758828325865492E-2</v>
      </c>
      <c r="Z689" s="134">
        <v>0</v>
      </c>
      <c r="AA689" s="137"/>
      <c r="AB689" s="136">
        <v>0</v>
      </c>
      <c r="AC689" s="136">
        <v>0</v>
      </c>
      <c r="AD689" s="133">
        <v>0</v>
      </c>
      <c r="AE689" s="133">
        <v>0</v>
      </c>
      <c r="AF689" s="134">
        <v>0</v>
      </c>
    </row>
    <row r="690" spans="1:32" x14ac:dyDescent="0.2">
      <c r="A690" s="138">
        <v>488</v>
      </c>
      <c r="B690" s="139">
        <v>488219018</v>
      </c>
      <c r="C690" s="140" t="s">
        <v>465</v>
      </c>
      <c r="D690" s="141">
        <v>219</v>
      </c>
      <c r="E690" s="140" t="s">
        <v>251</v>
      </c>
      <c r="F690" s="141">
        <v>18</v>
      </c>
      <c r="G690" s="142" t="s">
        <v>50</v>
      </c>
      <c r="H690" s="130"/>
      <c r="I690" s="131">
        <v>16010</v>
      </c>
      <c r="J690" s="131">
        <v>9932</v>
      </c>
      <c r="K690" s="131">
        <v>0</v>
      </c>
      <c r="L690" s="131">
        <v>937.65</v>
      </c>
      <c r="M690" s="131">
        <v>26879.65</v>
      </c>
      <c r="N690" s="130"/>
      <c r="O690" s="132">
        <v>3</v>
      </c>
      <c r="P690" s="133">
        <v>77826</v>
      </c>
      <c r="Q690" s="133">
        <v>0</v>
      </c>
      <c r="R690" s="133">
        <v>0</v>
      </c>
      <c r="S690" s="133">
        <v>2813</v>
      </c>
      <c r="T690" s="134">
        <v>80639</v>
      </c>
      <c r="U690" s="135"/>
      <c r="V690" s="136">
        <v>0</v>
      </c>
      <c r="W690" s="136">
        <v>0</v>
      </c>
      <c r="X690" s="133">
        <v>0.09</v>
      </c>
      <c r="Y690" s="133">
        <v>3.3928789251892404E-2</v>
      </c>
      <c r="Z690" s="134">
        <v>0</v>
      </c>
      <c r="AA690" s="137"/>
      <c r="AB690" s="136">
        <v>0</v>
      </c>
      <c r="AC690" s="136">
        <v>0</v>
      </c>
      <c r="AD690" s="133">
        <v>0</v>
      </c>
      <c r="AE690" s="133">
        <v>0</v>
      </c>
      <c r="AF690" s="134">
        <v>0</v>
      </c>
    </row>
    <row r="691" spans="1:32" x14ac:dyDescent="0.2">
      <c r="A691" s="138">
        <v>488</v>
      </c>
      <c r="B691" s="139">
        <v>488219035</v>
      </c>
      <c r="C691" s="140" t="s">
        <v>465</v>
      </c>
      <c r="D691" s="141">
        <v>219</v>
      </c>
      <c r="E691" s="140" t="s">
        <v>251</v>
      </c>
      <c r="F691" s="141">
        <v>35</v>
      </c>
      <c r="G691" s="142" t="s">
        <v>67</v>
      </c>
      <c r="H691" s="130"/>
      <c r="I691" s="131">
        <v>14258</v>
      </c>
      <c r="J691" s="131">
        <v>4861</v>
      </c>
      <c r="K691" s="131">
        <v>0</v>
      </c>
      <c r="L691" s="131">
        <v>937.65</v>
      </c>
      <c r="M691" s="131">
        <v>20056.650000000001</v>
      </c>
      <c r="N691" s="130"/>
      <c r="O691" s="132">
        <v>2</v>
      </c>
      <c r="P691" s="133">
        <v>38238</v>
      </c>
      <c r="Q691" s="133">
        <v>0</v>
      </c>
      <c r="R691" s="133">
        <v>0</v>
      </c>
      <c r="S691" s="133">
        <v>1876</v>
      </c>
      <c r="T691" s="134">
        <v>40114</v>
      </c>
      <c r="U691" s="135"/>
      <c r="V691" s="136">
        <v>0</v>
      </c>
      <c r="W691" s="136">
        <v>0</v>
      </c>
      <c r="X691" s="133">
        <v>0.18</v>
      </c>
      <c r="Y691" s="133">
        <v>0.16308478746425836</v>
      </c>
      <c r="Z691" s="134">
        <v>0</v>
      </c>
      <c r="AA691" s="137"/>
      <c r="AB691" s="136">
        <v>0</v>
      </c>
      <c r="AC691" s="136">
        <v>0</v>
      </c>
      <c r="AD691" s="133">
        <v>0</v>
      </c>
      <c r="AE691" s="133">
        <v>0</v>
      </c>
      <c r="AF691" s="134">
        <v>0</v>
      </c>
    </row>
    <row r="692" spans="1:32" x14ac:dyDescent="0.2">
      <c r="A692" s="138">
        <v>488</v>
      </c>
      <c r="B692" s="139">
        <v>488219040</v>
      </c>
      <c r="C692" s="140" t="s">
        <v>465</v>
      </c>
      <c r="D692" s="141">
        <v>219</v>
      </c>
      <c r="E692" s="140" t="s">
        <v>251</v>
      </c>
      <c r="F692" s="141">
        <v>40</v>
      </c>
      <c r="G692" s="142" t="s">
        <v>72</v>
      </c>
      <c r="H692" s="130"/>
      <c r="I692" s="131">
        <v>13080</v>
      </c>
      <c r="J692" s="131">
        <v>3393</v>
      </c>
      <c r="K692" s="131">
        <v>0</v>
      </c>
      <c r="L692" s="131">
        <v>937.65</v>
      </c>
      <c r="M692" s="131">
        <v>17410.650000000001</v>
      </c>
      <c r="N692" s="130"/>
      <c r="O692" s="132">
        <v>15</v>
      </c>
      <c r="P692" s="133">
        <v>247095</v>
      </c>
      <c r="Q692" s="133">
        <v>0</v>
      </c>
      <c r="R692" s="133">
        <v>0</v>
      </c>
      <c r="S692" s="133">
        <v>14064</v>
      </c>
      <c r="T692" s="134">
        <v>261159</v>
      </c>
      <c r="U692" s="135"/>
      <c r="V692" s="136">
        <v>0</v>
      </c>
      <c r="W692" s="136">
        <v>0</v>
      </c>
      <c r="X692" s="133">
        <v>0.09</v>
      </c>
      <c r="Y692" s="133">
        <v>3.3867900424504075E-3</v>
      </c>
      <c r="Z692" s="134">
        <v>0</v>
      </c>
      <c r="AA692" s="137"/>
      <c r="AB692" s="136">
        <v>0</v>
      </c>
      <c r="AC692" s="136">
        <v>0</v>
      </c>
      <c r="AD692" s="133">
        <v>0</v>
      </c>
      <c r="AE692" s="133">
        <v>0</v>
      </c>
      <c r="AF692" s="134">
        <v>0</v>
      </c>
    </row>
    <row r="693" spans="1:32" x14ac:dyDescent="0.2">
      <c r="A693" s="138">
        <v>488</v>
      </c>
      <c r="B693" s="139">
        <v>488219044</v>
      </c>
      <c r="C693" s="140" t="s">
        <v>465</v>
      </c>
      <c r="D693" s="141">
        <v>219</v>
      </c>
      <c r="E693" s="140" t="s">
        <v>251</v>
      </c>
      <c r="F693" s="141">
        <v>44</v>
      </c>
      <c r="G693" s="142" t="s">
        <v>76</v>
      </c>
      <c r="H693" s="130"/>
      <c r="I693" s="131">
        <v>12895</v>
      </c>
      <c r="J693" s="131">
        <v>0</v>
      </c>
      <c r="K693" s="131">
        <v>0</v>
      </c>
      <c r="L693" s="131">
        <v>937.65</v>
      </c>
      <c r="M693" s="131">
        <v>13832.65</v>
      </c>
      <c r="N693" s="130"/>
      <c r="O693" s="132">
        <v>116</v>
      </c>
      <c r="P693" s="133">
        <v>1495820</v>
      </c>
      <c r="Q693" s="133">
        <v>0</v>
      </c>
      <c r="R693" s="133">
        <v>0</v>
      </c>
      <c r="S693" s="133">
        <v>108767</v>
      </c>
      <c r="T693" s="134">
        <v>1604587</v>
      </c>
      <c r="U693" s="135"/>
      <c r="V693" s="136">
        <v>0</v>
      </c>
      <c r="W693" s="136">
        <v>0</v>
      </c>
      <c r="X693" s="133">
        <v>0.18</v>
      </c>
      <c r="Y693" s="133">
        <v>7.1829546811691999E-2</v>
      </c>
      <c r="Z693" s="134">
        <v>0</v>
      </c>
      <c r="AA693" s="137"/>
      <c r="AB693" s="136">
        <v>0</v>
      </c>
      <c r="AC693" s="136">
        <v>0</v>
      </c>
      <c r="AD693" s="133">
        <v>0</v>
      </c>
      <c r="AE693" s="133">
        <v>0</v>
      </c>
      <c r="AF693" s="134">
        <v>0</v>
      </c>
    </row>
    <row r="694" spans="1:32" x14ac:dyDescent="0.2">
      <c r="A694" s="138">
        <v>488</v>
      </c>
      <c r="B694" s="139">
        <v>488219049</v>
      </c>
      <c r="C694" s="140" t="s">
        <v>465</v>
      </c>
      <c r="D694" s="141">
        <v>219</v>
      </c>
      <c r="E694" s="140" t="s">
        <v>251</v>
      </c>
      <c r="F694" s="141">
        <v>49</v>
      </c>
      <c r="G694" s="142" t="s">
        <v>81</v>
      </c>
      <c r="H694" s="130"/>
      <c r="I694" s="131">
        <v>13012.071563633464</v>
      </c>
      <c r="J694" s="131">
        <v>15488</v>
      </c>
      <c r="K694" s="131">
        <v>0</v>
      </c>
      <c r="L694" s="131">
        <v>937.65</v>
      </c>
      <c r="M694" s="131">
        <v>29437.721563633466</v>
      </c>
      <c r="N694" s="130"/>
      <c r="O694" s="132">
        <v>2</v>
      </c>
      <c r="P694" s="133">
        <v>57000</v>
      </c>
      <c r="Q694" s="133">
        <v>0</v>
      </c>
      <c r="R694" s="133">
        <v>0</v>
      </c>
      <c r="S694" s="133">
        <v>1876</v>
      </c>
      <c r="T694" s="134">
        <v>58876</v>
      </c>
      <c r="U694" s="135"/>
      <c r="V694" s="136">
        <v>0</v>
      </c>
      <c r="W694" s="136">
        <v>0</v>
      </c>
      <c r="X694" s="133">
        <v>0.09</v>
      </c>
      <c r="Y694" s="133">
        <v>7.8031249423429483E-2</v>
      </c>
      <c r="Z694" s="134">
        <v>0</v>
      </c>
      <c r="AA694" s="137"/>
      <c r="AB694" s="136">
        <v>0</v>
      </c>
      <c r="AC694" s="136">
        <v>0</v>
      </c>
      <c r="AD694" s="133">
        <v>0</v>
      </c>
      <c r="AE694" s="133">
        <v>0</v>
      </c>
      <c r="AF694" s="134">
        <v>0</v>
      </c>
    </row>
    <row r="695" spans="1:32" x14ac:dyDescent="0.2">
      <c r="A695" s="138">
        <v>488</v>
      </c>
      <c r="B695" s="139">
        <v>488219052</v>
      </c>
      <c r="C695" s="140" t="s">
        <v>465</v>
      </c>
      <c r="D695" s="141">
        <v>219</v>
      </c>
      <c r="E695" s="140" t="s">
        <v>251</v>
      </c>
      <c r="F695" s="141">
        <v>52</v>
      </c>
      <c r="G695" s="142" t="s">
        <v>84</v>
      </c>
      <c r="H695" s="130"/>
      <c r="I695" s="131">
        <v>11338.291159622879</v>
      </c>
      <c r="J695" s="131">
        <v>3624</v>
      </c>
      <c r="K695" s="131">
        <v>0</v>
      </c>
      <c r="L695" s="131">
        <v>937.65</v>
      </c>
      <c r="M695" s="131">
        <v>15899.941159622878</v>
      </c>
      <c r="N695" s="130"/>
      <c r="O695" s="132">
        <v>3</v>
      </c>
      <c r="P695" s="133">
        <v>44886</v>
      </c>
      <c r="Q695" s="133">
        <v>0</v>
      </c>
      <c r="R695" s="133">
        <v>0</v>
      </c>
      <c r="S695" s="133">
        <v>2814</v>
      </c>
      <c r="T695" s="134">
        <v>47700</v>
      </c>
      <c r="U695" s="135"/>
      <c r="V695" s="136">
        <v>0</v>
      </c>
      <c r="W695" s="136">
        <v>0</v>
      </c>
      <c r="X695" s="133">
        <v>0.09</v>
      </c>
      <c r="Y695" s="133">
        <v>4.5458484773561313E-2</v>
      </c>
      <c r="Z695" s="134">
        <v>0</v>
      </c>
      <c r="AA695" s="137"/>
      <c r="AB695" s="136">
        <v>0</v>
      </c>
      <c r="AC695" s="136">
        <v>0</v>
      </c>
      <c r="AD695" s="133">
        <v>0</v>
      </c>
      <c r="AE695" s="133">
        <v>0</v>
      </c>
      <c r="AF695" s="134">
        <v>0</v>
      </c>
    </row>
    <row r="696" spans="1:32" x14ac:dyDescent="0.2">
      <c r="A696" s="138">
        <v>488</v>
      </c>
      <c r="B696" s="139">
        <v>488219065</v>
      </c>
      <c r="C696" s="140" t="s">
        <v>465</v>
      </c>
      <c r="D696" s="141">
        <v>219</v>
      </c>
      <c r="E696" s="140" t="s">
        <v>251</v>
      </c>
      <c r="F696" s="141">
        <v>65</v>
      </c>
      <c r="G696" s="142" t="s">
        <v>97</v>
      </c>
      <c r="H696" s="130"/>
      <c r="I696" s="131">
        <v>12395</v>
      </c>
      <c r="J696" s="131">
        <v>7085</v>
      </c>
      <c r="K696" s="131">
        <v>0</v>
      </c>
      <c r="L696" s="131">
        <v>937.65</v>
      </c>
      <c r="M696" s="131">
        <v>20417.650000000001</v>
      </c>
      <c r="N696" s="130"/>
      <c r="O696" s="132">
        <v>9</v>
      </c>
      <c r="P696" s="133">
        <v>175320</v>
      </c>
      <c r="Q696" s="133">
        <v>0</v>
      </c>
      <c r="R696" s="133">
        <v>0</v>
      </c>
      <c r="S696" s="133">
        <v>8440</v>
      </c>
      <c r="T696" s="134">
        <v>183760</v>
      </c>
      <c r="U696" s="135"/>
      <c r="V696" s="136">
        <v>0</v>
      </c>
      <c r="W696" s="136">
        <v>0</v>
      </c>
      <c r="X696" s="133">
        <v>0.09</v>
      </c>
      <c r="Y696" s="133">
        <v>6.8685341694545796E-3</v>
      </c>
      <c r="Z696" s="134">
        <v>0</v>
      </c>
      <c r="AA696" s="137"/>
      <c r="AB696" s="136">
        <v>0</v>
      </c>
      <c r="AC696" s="136">
        <v>0</v>
      </c>
      <c r="AD696" s="133">
        <v>0</v>
      </c>
      <c r="AE696" s="133">
        <v>0</v>
      </c>
      <c r="AF696" s="134">
        <v>0</v>
      </c>
    </row>
    <row r="697" spans="1:32" x14ac:dyDescent="0.2">
      <c r="A697" s="138">
        <v>488</v>
      </c>
      <c r="B697" s="139">
        <v>488219082</v>
      </c>
      <c r="C697" s="140" t="s">
        <v>465</v>
      </c>
      <c r="D697" s="141">
        <v>219</v>
      </c>
      <c r="E697" s="140" t="s">
        <v>251</v>
      </c>
      <c r="F697" s="141">
        <v>82</v>
      </c>
      <c r="G697" s="142" t="s">
        <v>114</v>
      </c>
      <c r="H697" s="130"/>
      <c r="I697" s="131">
        <v>10226</v>
      </c>
      <c r="J697" s="131">
        <v>4013</v>
      </c>
      <c r="K697" s="131">
        <v>0</v>
      </c>
      <c r="L697" s="131">
        <v>937.65</v>
      </c>
      <c r="M697" s="131">
        <v>15176.65</v>
      </c>
      <c r="N697" s="130"/>
      <c r="O697" s="132">
        <v>4</v>
      </c>
      <c r="P697" s="133">
        <v>56956</v>
      </c>
      <c r="Q697" s="133">
        <v>0</v>
      </c>
      <c r="R697" s="133">
        <v>0</v>
      </c>
      <c r="S697" s="133">
        <v>3752</v>
      </c>
      <c r="T697" s="134">
        <v>60708</v>
      </c>
      <c r="U697" s="135"/>
      <c r="V697" s="136">
        <v>0</v>
      </c>
      <c r="W697" s="136">
        <v>0</v>
      </c>
      <c r="X697" s="133">
        <v>0.09</v>
      </c>
      <c r="Y697" s="133">
        <v>3.3854288522826947E-3</v>
      </c>
      <c r="Z697" s="134">
        <v>0</v>
      </c>
      <c r="AA697" s="137"/>
      <c r="AB697" s="136">
        <v>0</v>
      </c>
      <c r="AC697" s="136">
        <v>0</v>
      </c>
      <c r="AD697" s="133">
        <v>0</v>
      </c>
      <c r="AE697" s="133">
        <v>0</v>
      </c>
      <c r="AF697" s="134">
        <v>0</v>
      </c>
    </row>
    <row r="698" spans="1:32" x14ac:dyDescent="0.2">
      <c r="A698" s="138">
        <v>488</v>
      </c>
      <c r="B698" s="139">
        <v>488219083</v>
      </c>
      <c r="C698" s="140" t="s">
        <v>465</v>
      </c>
      <c r="D698" s="141">
        <v>219</v>
      </c>
      <c r="E698" s="140" t="s">
        <v>251</v>
      </c>
      <c r="F698" s="141">
        <v>83</v>
      </c>
      <c r="G698" s="142" t="s">
        <v>115</v>
      </c>
      <c r="H698" s="130"/>
      <c r="I698" s="131">
        <v>11079</v>
      </c>
      <c r="J698" s="131">
        <v>1862</v>
      </c>
      <c r="K698" s="131">
        <v>0</v>
      </c>
      <c r="L698" s="131">
        <v>937.65</v>
      </c>
      <c r="M698" s="131">
        <v>13878.65</v>
      </c>
      <c r="N698" s="130"/>
      <c r="O698" s="132">
        <v>13</v>
      </c>
      <c r="P698" s="133">
        <v>168233</v>
      </c>
      <c r="Q698" s="133">
        <v>0</v>
      </c>
      <c r="R698" s="133">
        <v>0</v>
      </c>
      <c r="S698" s="133">
        <v>12191</v>
      </c>
      <c r="T698" s="134">
        <v>180424</v>
      </c>
      <c r="U698" s="135"/>
      <c r="V698" s="136">
        <v>0</v>
      </c>
      <c r="W698" s="136">
        <v>0</v>
      </c>
      <c r="X698" s="133">
        <v>0.09</v>
      </c>
      <c r="Y698" s="133">
        <v>6.5446568797821051E-3</v>
      </c>
      <c r="Z698" s="134">
        <v>0</v>
      </c>
      <c r="AA698" s="137"/>
      <c r="AB698" s="136">
        <v>0</v>
      </c>
      <c r="AC698" s="136">
        <v>0</v>
      </c>
      <c r="AD698" s="133">
        <v>0</v>
      </c>
      <c r="AE698" s="133">
        <v>0</v>
      </c>
      <c r="AF698" s="134">
        <v>0</v>
      </c>
    </row>
    <row r="699" spans="1:32" x14ac:dyDescent="0.2">
      <c r="A699" s="138">
        <v>488</v>
      </c>
      <c r="B699" s="139">
        <v>488219118</v>
      </c>
      <c r="C699" s="140" t="s">
        <v>465</v>
      </c>
      <c r="D699" s="141">
        <v>219</v>
      </c>
      <c r="E699" s="140" t="s">
        <v>251</v>
      </c>
      <c r="F699" s="141">
        <v>118</v>
      </c>
      <c r="G699" s="142" t="s">
        <v>150</v>
      </c>
      <c r="H699" s="130"/>
      <c r="I699" s="131">
        <v>9716</v>
      </c>
      <c r="J699" s="131">
        <v>2034</v>
      </c>
      <c r="K699" s="131">
        <v>0</v>
      </c>
      <c r="L699" s="131">
        <v>937.65</v>
      </c>
      <c r="M699" s="131">
        <v>12687.65</v>
      </c>
      <c r="N699" s="130"/>
      <c r="O699" s="132">
        <v>1</v>
      </c>
      <c r="P699" s="133">
        <v>11750</v>
      </c>
      <c r="Q699" s="133">
        <v>0</v>
      </c>
      <c r="R699" s="133">
        <v>0</v>
      </c>
      <c r="S699" s="133">
        <v>938</v>
      </c>
      <c r="T699" s="134">
        <v>12688</v>
      </c>
      <c r="U699" s="135"/>
      <c r="V699" s="136">
        <v>0</v>
      </c>
      <c r="W699" s="136">
        <v>0</v>
      </c>
      <c r="X699" s="133">
        <v>0.09</v>
      </c>
      <c r="Y699" s="133">
        <v>4.58193229214569E-3</v>
      </c>
      <c r="Z699" s="134">
        <v>0</v>
      </c>
      <c r="AA699" s="137"/>
      <c r="AB699" s="136">
        <v>0</v>
      </c>
      <c r="AC699" s="136">
        <v>0</v>
      </c>
      <c r="AD699" s="133">
        <v>0</v>
      </c>
      <c r="AE699" s="133">
        <v>0</v>
      </c>
      <c r="AF699" s="134">
        <v>0</v>
      </c>
    </row>
    <row r="700" spans="1:32" x14ac:dyDescent="0.2">
      <c r="A700" s="138">
        <v>488</v>
      </c>
      <c r="B700" s="139">
        <v>488219122</v>
      </c>
      <c r="C700" s="140" t="s">
        <v>465</v>
      </c>
      <c r="D700" s="141">
        <v>219</v>
      </c>
      <c r="E700" s="140" t="s">
        <v>251</v>
      </c>
      <c r="F700" s="141">
        <v>122</v>
      </c>
      <c r="G700" s="142" t="s">
        <v>154</v>
      </c>
      <c r="H700" s="130"/>
      <c r="I700" s="131">
        <v>11502</v>
      </c>
      <c r="J700" s="131">
        <v>3842</v>
      </c>
      <c r="K700" s="131">
        <v>0</v>
      </c>
      <c r="L700" s="131">
        <v>937.65</v>
      </c>
      <c r="M700" s="131">
        <v>16281.65</v>
      </c>
      <c r="N700" s="130"/>
      <c r="O700" s="132">
        <v>32</v>
      </c>
      <c r="P700" s="133">
        <v>491008</v>
      </c>
      <c r="Q700" s="133">
        <v>0</v>
      </c>
      <c r="R700" s="133">
        <v>0</v>
      </c>
      <c r="S700" s="133">
        <v>30005</v>
      </c>
      <c r="T700" s="134">
        <v>521013</v>
      </c>
      <c r="U700" s="135"/>
      <c r="V700" s="136">
        <v>0</v>
      </c>
      <c r="W700" s="136">
        <v>0</v>
      </c>
      <c r="X700" s="133">
        <v>0.09</v>
      </c>
      <c r="Y700" s="133">
        <v>1.3574013828364111E-2</v>
      </c>
      <c r="Z700" s="134">
        <v>0</v>
      </c>
      <c r="AA700" s="137"/>
      <c r="AB700" s="136">
        <v>0</v>
      </c>
      <c r="AC700" s="136">
        <v>0</v>
      </c>
      <c r="AD700" s="133">
        <v>0</v>
      </c>
      <c r="AE700" s="133">
        <v>0</v>
      </c>
      <c r="AF700" s="134">
        <v>0</v>
      </c>
    </row>
    <row r="701" spans="1:32" x14ac:dyDescent="0.2">
      <c r="A701" s="138">
        <v>488</v>
      </c>
      <c r="B701" s="139">
        <v>488219131</v>
      </c>
      <c r="C701" s="140" t="s">
        <v>465</v>
      </c>
      <c r="D701" s="141">
        <v>219</v>
      </c>
      <c r="E701" s="140" t="s">
        <v>251</v>
      </c>
      <c r="F701" s="141">
        <v>131</v>
      </c>
      <c r="G701" s="142" t="s">
        <v>163</v>
      </c>
      <c r="H701" s="130"/>
      <c r="I701" s="131">
        <v>11471</v>
      </c>
      <c r="J701" s="131">
        <v>3271</v>
      </c>
      <c r="K701" s="131">
        <v>0</v>
      </c>
      <c r="L701" s="131">
        <v>937.65</v>
      </c>
      <c r="M701" s="131">
        <v>15679.65</v>
      </c>
      <c r="N701" s="130"/>
      <c r="O701" s="132">
        <v>14</v>
      </c>
      <c r="P701" s="133">
        <v>206388</v>
      </c>
      <c r="Q701" s="133">
        <v>0</v>
      </c>
      <c r="R701" s="133">
        <v>0</v>
      </c>
      <c r="S701" s="133">
        <v>13128</v>
      </c>
      <c r="T701" s="134">
        <v>219516</v>
      </c>
      <c r="U701" s="135"/>
      <c r="V701" s="136">
        <v>0</v>
      </c>
      <c r="W701" s="136">
        <v>0</v>
      </c>
      <c r="X701" s="133">
        <v>0.09</v>
      </c>
      <c r="Y701" s="133">
        <v>4.0106865571364328E-3</v>
      </c>
      <c r="Z701" s="134">
        <v>0</v>
      </c>
      <c r="AA701" s="137"/>
      <c r="AB701" s="136">
        <v>0</v>
      </c>
      <c r="AC701" s="136">
        <v>0</v>
      </c>
      <c r="AD701" s="133">
        <v>0</v>
      </c>
      <c r="AE701" s="133">
        <v>0</v>
      </c>
      <c r="AF701" s="134">
        <v>0</v>
      </c>
    </row>
    <row r="702" spans="1:32" x14ac:dyDescent="0.2">
      <c r="A702" s="138">
        <v>488</v>
      </c>
      <c r="B702" s="139">
        <v>488219133</v>
      </c>
      <c r="C702" s="140" t="s">
        <v>465</v>
      </c>
      <c r="D702" s="141">
        <v>219</v>
      </c>
      <c r="E702" s="140" t="s">
        <v>251</v>
      </c>
      <c r="F702" s="141">
        <v>133</v>
      </c>
      <c r="G702" s="142" t="s">
        <v>165</v>
      </c>
      <c r="H702" s="130"/>
      <c r="I702" s="131">
        <v>11952</v>
      </c>
      <c r="J702" s="131">
        <v>2363</v>
      </c>
      <c r="K702" s="131">
        <v>0</v>
      </c>
      <c r="L702" s="131">
        <v>937.65</v>
      </c>
      <c r="M702" s="131">
        <v>15252.65</v>
      </c>
      <c r="N702" s="130"/>
      <c r="O702" s="132">
        <v>24</v>
      </c>
      <c r="P702" s="133">
        <v>343560</v>
      </c>
      <c r="Q702" s="133">
        <v>0</v>
      </c>
      <c r="R702" s="133">
        <v>0</v>
      </c>
      <c r="S702" s="133">
        <v>22506</v>
      </c>
      <c r="T702" s="134">
        <v>366066</v>
      </c>
      <c r="U702" s="135"/>
      <c r="V702" s="136">
        <v>0</v>
      </c>
      <c r="W702" s="136">
        <v>0</v>
      </c>
      <c r="X702" s="133">
        <v>0.09</v>
      </c>
      <c r="Y702" s="133">
        <v>2.8948429232024109E-2</v>
      </c>
      <c r="Z702" s="134">
        <v>0</v>
      </c>
      <c r="AA702" s="137"/>
      <c r="AB702" s="136">
        <v>0</v>
      </c>
      <c r="AC702" s="136">
        <v>0</v>
      </c>
      <c r="AD702" s="133">
        <v>0</v>
      </c>
      <c r="AE702" s="133">
        <v>0</v>
      </c>
      <c r="AF702" s="134">
        <v>0</v>
      </c>
    </row>
    <row r="703" spans="1:32" x14ac:dyDescent="0.2">
      <c r="A703" s="138">
        <v>488</v>
      </c>
      <c r="B703" s="139">
        <v>488219142</v>
      </c>
      <c r="C703" s="140" t="s">
        <v>465</v>
      </c>
      <c r="D703" s="141">
        <v>219</v>
      </c>
      <c r="E703" s="140" t="s">
        <v>251</v>
      </c>
      <c r="F703" s="141">
        <v>142</v>
      </c>
      <c r="G703" s="142" t="s">
        <v>174</v>
      </c>
      <c r="H703" s="130"/>
      <c r="I703" s="131">
        <v>10575</v>
      </c>
      <c r="J703" s="131">
        <v>7780</v>
      </c>
      <c r="K703" s="131">
        <v>0</v>
      </c>
      <c r="L703" s="131">
        <v>937.65</v>
      </c>
      <c r="M703" s="131">
        <v>19292.650000000001</v>
      </c>
      <c r="N703" s="130"/>
      <c r="O703" s="132">
        <v>30</v>
      </c>
      <c r="P703" s="133">
        <v>550650</v>
      </c>
      <c r="Q703" s="133">
        <v>0</v>
      </c>
      <c r="R703" s="133">
        <v>0</v>
      </c>
      <c r="S703" s="133">
        <v>28131</v>
      </c>
      <c r="T703" s="134">
        <v>578781</v>
      </c>
      <c r="U703" s="135"/>
      <c r="V703" s="136">
        <v>0</v>
      </c>
      <c r="W703" s="136">
        <v>0</v>
      </c>
      <c r="X703" s="133">
        <v>0.09</v>
      </c>
      <c r="Y703" s="133">
        <v>2.8058071274809436E-2</v>
      </c>
      <c r="Z703" s="134">
        <v>0</v>
      </c>
      <c r="AA703" s="137"/>
      <c r="AB703" s="136">
        <v>0</v>
      </c>
      <c r="AC703" s="136">
        <v>0</v>
      </c>
      <c r="AD703" s="133">
        <v>0</v>
      </c>
      <c r="AE703" s="133">
        <v>0</v>
      </c>
      <c r="AF703" s="134">
        <v>0</v>
      </c>
    </row>
    <row r="704" spans="1:32" x14ac:dyDescent="0.2">
      <c r="A704" s="138">
        <v>488</v>
      </c>
      <c r="B704" s="139">
        <v>488219145</v>
      </c>
      <c r="C704" s="140" t="s">
        <v>465</v>
      </c>
      <c r="D704" s="141">
        <v>219</v>
      </c>
      <c r="E704" s="140" t="s">
        <v>251</v>
      </c>
      <c r="F704" s="141">
        <v>145</v>
      </c>
      <c r="G704" s="142" t="s">
        <v>177</v>
      </c>
      <c r="H704" s="130"/>
      <c r="I704" s="131">
        <v>10309</v>
      </c>
      <c r="J704" s="131">
        <v>2725</v>
      </c>
      <c r="K704" s="131">
        <v>0</v>
      </c>
      <c r="L704" s="131">
        <v>937.65</v>
      </c>
      <c r="M704" s="131">
        <v>13971.65</v>
      </c>
      <c r="N704" s="130"/>
      <c r="O704" s="132">
        <v>9</v>
      </c>
      <c r="P704" s="133">
        <v>117306</v>
      </c>
      <c r="Q704" s="133">
        <v>0</v>
      </c>
      <c r="R704" s="133">
        <v>0</v>
      </c>
      <c r="S704" s="133">
        <v>8439</v>
      </c>
      <c r="T704" s="134">
        <v>125745</v>
      </c>
      <c r="U704" s="135"/>
      <c r="V704" s="136">
        <v>0</v>
      </c>
      <c r="W704" s="136">
        <v>0</v>
      </c>
      <c r="X704" s="133">
        <v>0.09</v>
      </c>
      <c r="Y704" s="133">
        <v>1.5831317683992447E-2</v>
      </c>
      <c r="Z704" s="134">
        <v>0</v>
      </c>
      <c r="AA704" s="137"/>
      <c r="AB704" s="136">
        <v>0</v>
      </c>
      <c r="AC704" s="136">
        <v>0</v>
      </c>
      <c r="AD704" s="133">
        <v>0</v>
      </c>
      <c r="AE704" s="133">
        <v>0</v>
      </c>
      <c r="AF704" s="134">
        <v>0</v>
      </c>
    </row>
    <row r="705" spans="1:32" x14ac:dyDescent="0.2">
      <c r="A705" s="138">
        <v>488</v>
      </c>
      <c r="B705" s="139">
        <v>488219171</v>
      </c>
      <c r="C705" s="140" t="s">
        <v>465</v>
      </c>
      <c r="D705" s="141">
        <v>219</v>
      </c>
      <c r="E705" s="140" t="s">
        <v>251</v>
      </c>
      <c r="F705" s="141">
        <v>171</v>
      </c>
      <c r="G705" s="142" t="s">
        <v>203</v>
      </c>
      <c r="H705" s="130"/>
      <c r="I705" s="131">
        <v>11682</v>
      </c>
      <c r="J705" s="131">
        <v>3071</v>
      </c>
      <c r="K705" s="131">
        <v>0</v>
      </c>
      <c r="L705" s="131">
        <v>937.65</v>
      </c>
      <c r="M705" s="131">
        <v>15690.65</v>
      </c>
      <c r="N705" s="130"/>
      <c r="O705" s="132">
        <v>11</v>
      </c>
      <c r="P705" s="133">
        <v>162283</v>
      </c>
      <c r="Q705" s="133">
        <v>0</v>
      </c>
      <c r="R705" s="133">
        <v>0</v>
      </c>
      <c r="S705" s="133">
        <v>10316</v>
      </c>
      <c r="T705" s="134">
        <v>172599</v>
      </c>
      <c r="U705" s="135"/>
      <c r="V705" s="136">
        <v>0</v>
      </c>
      <c r="W705" s="136">
        <v>0</v>
      </c>
      <c r="X705" s="133">
        <v>0.09</v>
      </c>
      <c r="Y705" s="133">
        <v>8.3768111125214727E-3</v>
      </c>
      <c r="Z705" s="134">
        <v>0</v>
      </c>
      <c r="AA705" s="137"/>
      <c r="AB705" s="136">
        <v>0</v>
      </c>
      <c r="AC705" s="136">
        <v>0</v>
      </c>
      <c r="AD705" s="133">
        <v>0</v>
      </c>
      <c r="AE705" s="133">
        <v>0</v>
      </c>
      <c r="AF705" s="134">
        <v>0</v>
      </c>
    </row>
    <row r="706" spans="1:32" x14ac:dyDescent="0.2">
      <c r="A706" s="138">
        <v>488</v>
      </c>
      <c r="B706" s="139">
        <v>488219187</v>
      </c>
      <c r="C706" s="140" t="s">
        <v>465</v>
      </c>
      <c r="D706" s="141">
        <v>219</v>
      </c>
      <c r="E706" s="140" t="s">
        <v>251</v>
      </c>
      <c r="F706" s="141">
        <v>187</v>
      </c>
      <c r="G706" s="142" t="s">
        <v>219</v>
      </c>
      <c r="H706" s="130"/>
      <c r="I706" s="131">
        <v>10789.834786856618</v>
      </c>
      <c r="J706" s="131">
        <v>5788</v>
      </c>
      <c r="K706" s="131">
        <v>0</v>
      </c>
      <c r="L706" s="131">
        <v>937.65</v>
      </c>
      <c r="M706" s="131">
        <v>17515.484786856621</v>
      </c>
      <c r="N706" s="130"/>
      <c r="O706" s="132">
        <v>1</v>
      </c>
      <c r="P706" s="133">
        <v>16578</v>
      </c>
      <c r="Q706" s="133">
        <v>0</v>
      </c>
      <c r="R706" s="133">
        <v>0</v>
      </c>
      <c r="S706" s="133">
        <v>938</v>
      </c>
      <c r="T706" s="134">
        <v>17516</v>
      </c>
      <c r="U706" s="135"/>
      <c r="V706" s="136">
        <v>0</v>
      </c>
      <c r="W706" s="136">
        <v>0</v>
      </c>
      <c r="X706" s="133">
        <v>0.09</v>
      </c>
      <c r="Y706" s="133">
        <v>3.3825477089053455E-3</v>
      </c>
      <c r="Z706" s="134">
        <v>0</v>
      </c>
      <c r="AA706" s="137"/>
      <c r="AB706" s="136">
        <v>0</v>
      </c>
      <c r="AC706" s="136">
        <v>0</v>
      </c>
      <c r="AD706" s="133">
        <v>0</v>
      </c>
      <c r="AE706" s="133">
        <v>0</v>
      </c>
      <c r="AF706" s="134">
        <v>0</v>
      </c>
    </row>
    <row r="707" spans="1:32" x14ac:dyDescent="0.2">
      <c r="A707" s="138">
        <v>488</v>
      </c>
      <c r="B707" s="139">
        <v>488219219</v>
      </c>
      <c r="C707" s="140" t="s">
        <v>465</v>
      </c>
      <c r="D707" s="141">
        <v>219</v>
      </c>
      <c r="E707" s="140" t="s">
        <v>251</v>
      </c>
      <c r="F707" s="141">
        <v>219</v>
      </c>
      <c r="G707" s="142" t="s">
        <v>251</v>
      </c>
      <c r="H707" s="130"/>
      <c r="I707" s="131">
        <v>11508</v>
      </c>
      <c r="J707" s="131">
        <v>5511</v>
      </c>
      <c r="K707" s="131">
        <v>0</v>
      </c>
      <c r="L707" s="131">
        <v>937.65</v>
      </c>
      <c r="M707" s="131">
        <v>17956.650000000001</v>
      </c>
      <c r="N707" s="130"/>
      <c r="O707" s="132">
        <v>16</v>
      </c>
      <c r="P707" s="133">
        <v>272304</v>
      </c>
      <c r="Q707" s="133">
        <v>0</v>
      </c>
      <c r="R707" s="133">
        <v>0</v>
      </c>
      <c r="S707" s="133">
        <v>15003</v>
      </c>
      <c r="T707" s="134">
        <v>287307</v>
      </c>
      <c r="U707" s="135"/>
      <c r="V707" s="136">
        <v>0</v>
      </c>
      <c r="W707" s="136">
        <v>0</v>
      </c>
      <c r="X707" s="133">
        <v>0.09</v>
      </c>
      <c r="Y707" s="133">
        <v>7.9885235972946365E-3</v>
      </c>
      <c r="Z707" s="134">
        <v>0</v>
      </c>
      <c r="AA707" s="137"/>
      <c r="AB707" s="136">
        <v>0</v>
      </c>
      <c r="AC707" s="136">
        <v>0</v>
      </c>
      <c r="AD707" s="133">
        <v>0</v>
      </c>
      <c r="AE707" s="133">
        <v>0</v>
      </c>
      <c r="AF707" s="134">
        <v>0</v>
      </c>
    </row>
    <row r="708" spans="1:32" x14ac:dyDescent="0.2">
      <c r="A708" s="138">
        <v>488</v>
      </c>
      <c r="B708" s="139">
        <v>488219220</v>
      </c>
      <c r="C708" s="140" t="s">
        <v>465</v>
      </c>
      <c r="D708" s="141">
        <v>219</v>
      </c>
      <c r="E708" s="140" t="s">
        <v>251</v>
      </c>
      <c r="F708" s="141">
        <v>220</v>
      </c>
      <c r="G708" s="142" t="s">
        <v>252</v>
      </c>
      <c r="H708" s="130"/>
      <c r="I708" s="131">
        <v>12092.12835327386</v>
      </c>
      <c r="J708" s="131">
        <v>5184</v>
      </c>
      <c r="K708" s="131">
        <v>0</v>
      </c>
      <c r="L708" s="131">
        <v>937.65</v>
      </c>
      <c r="M708" s="131">
        <v>18213.778353273861</v>
      </c>
      <c r="N708" s="130"/>
      <c r="O708" s="132">
        <v>1</v>
      </c>
      <c r="P708" s="133">
        <v>17276</v>
      </c>
      <c r="Q708" s="133">
        <v>0</v>
      </c>
      <c r="R708" s="133">
        <v>0</v>
      </c>
      <c r="S708" s="133">
        <v>938</v>
      </c>
      <c r="T708" s="134">
        <v>18214</v>
      </c>
      <c r="U708" s="135"/>
      <c r="V708" s="136">
        <v>0</v>
      </c>
      <c r="W708" s="136">
        <v>0</v>
      </c>
      <c r="X708" s="133">
        <v>0.09</v>
      </c>
      <c r="Y708" s="133">
        <v>1.8353795236742985E-2</v>
      </c>
      <c r="Z708" s="134">
        <v>0</v>
      </c>
      <c r="AA708" s="137"/>
      <c r="AB708" s="136">
        <v>0</v>
      </c>
      <c r="AC708" s="136">
        <v>0</v>
      </c>
      <c r="AD708" s="133">
        <v>0</v>
      </c>
      <c r="AE708" s="133">
        <v>0</v>
      </c>
      <c r="AF708" s="134">
        <v>0</v>
      </c>
    </row>
    <row r="709" spans="1:32" x14ac:dyDescent="0.2">
      <c r="A709" s="138">
        <v>488</v>
      </c>
      <c r="B709" s="139">
        <v>488219231</v>
      </c>
      <c r="C709" s="140" t="s">
        <v>465</v>
      </c>
      <c r="D709" s="141">
        <v>219</v>
      </c>
      <c r="E709" s="140" t="s">
        <v>251</v>
      </c>
      <c r="F709" s="141">
        <v>231</v>
      </c>
      <c r="G709" s="142" t="s">
        <v>263</v>
      </c>
      <c r="H709" s="130"/>
      <c r="I709" s="131">
        <v>11442</v>
      </c>
      <c r="J709" s="131">
        <v>2724</v>
      </c>
      <c r="K709" s="131">
        <v>0</v>
      </c>
      <c r="L709" s="131">
        <v>937.65</v>
      </c>
      <c r="M709" s="131">
        <v>15103.65</v>
      </c>
      <c r="N709" s="130"/>
      <c r="O709" s="132">
        <v>24</v>
      </c>
      <c r="P709" s="133">
        <v>339984</v>
      </c>
      <c r="Q709" s="133">
        <v>0</v>
      </c>
      <c r="R709" s="133">
        <v>0</v>
      </c>
      <c r="S709" s="133">
        <v>22505</v>
      </c>
      <c r="T709" s="134">
        <v>362489</v>
      </c>
      <c r="U709" s="135"/>
      <c r="V709" s="136">
        <v>0</v>
      </c>
      <c r="W709" s="136">
        <v>0</v>
      </c>
      <c r="X709" s="133">
        <v>0.09</v>
      </c>
      <c r="Y709" s="133">
        <v>1.9610445005503498E-2</v>
      </c>
      <c r="Z709" s="134">
        <v>0</v>
      </c>
      <c r="AA709" s="137"/>
      <c r="AB709" s="136">
        <v>0</v>
      </c>
      <c r="AC709" s="136">
        <v>0</v>
      </c>
      <c r="AD709" s="133">
        <v>0</v>
      </c>
      <c r="AE709" s="133">
        <v>0</v>
      </c>
      <c r="AF709" s="134">
        <v>0</v>
      </c>
    </row>
    <row r="710" spans="1:32" x14ac:dyDescent="0.2">
      <c r="A710" s="138">
        <v>488</v>
      </c>
      <c r="B710" s="139">
        <v>488219239</v>
      </c>
      <c r="C710" s="140" t="s">
        <v>465</v>
      </c>
      <c r="D710" s="141">
        <v>219</v>
      </c>
      <c r="E710" s="140" t="s">
        <v>251</v>
      </c>
      <c r="F710" s="141">
        <v>239</v>
      </c>
      <c r="G710" s="142" t="s">
        <v>271</v>
      </c>
      <c r="H710" s="130"/>
      <c r="I710" s="131">
        <v>10755</v>
      </c>
      <c r="J710" s="131">
        <v>4040</v>
      </c>
      <c r="K710" s="131">
        <v>0</v>
      </c>
      <c r="L710" s="131">
        <v>937.65</v>
      </c>
      <c r="M710" s="131">
        <v>15732.65</v>
      </c>
      <c r="N710" s="130"/>
      <c r="O710" s="132">
        <v>14</v>
      </c>
      <c r="P710" s="133">
        <v>207130</v>
      </c>
      <c r="Q710" s="133">
        <v>0</v>
      </c>
      <c r="R710" s="133">
        <v>0</v>
      </c>
      <c r="S710" s="133">
        <v>13128</v>
      </c>
      <c r="T710" s="134">
        <v>220258</v>
      </c>
      <c r="U710" s="135"/>
      <c r="V710" s="136">
        <v>0</v>
      </c>
      <c r="W710" s="136">
        <v>0</v>
      </c>
      <c r="X710" s="133">
        <v>0.09</v>
      </c>
      <c r="Y710" s="133">
        <v>6.312920761765542E-2</v>
      </c>
      <c r="Z710" s="134">
        <v>0</v>
      </c>
      <c r="AA710" s="137"/>
      <c r="AB710" s="136">
        <v>0</v>
      </c>
      <c r="AC710" s="136">
        <v>0</v>
      </c>
      <c r="AD710" s="133">
        <v>0</v>
      </c>
      <c r="AE710" s="133">
        <v>0</v>
      </c>
      <c r="AF710" s="134">
        <v>0</v>
      </c>
    </row>
    <row r="711" spans="1:32" x14ac:dyDescent="0.2">
      <c r="A711" s="138">
        <v>488</v>
      </c>
      <c r="B711" s="139">
        <v>488219243</v>
      </c>
      <c r="C711" s="140" t="s">
        <v>465</v>
      </c>
      <c r="D711" s="141">
        <v>219</v>
      </c>
      <c r="E711" s="140" t="s">
        <v>251</v>
      </c>
      <c r="F711" s="141">
        <v>243</v>
      </c>
      <c r="G711" s="142" t="s">
        <v>275</v>
      </c>
      <c r="H711" s="130"/>
      <c r="I711" s="131">
        <v>11339</v>
      </c>
      <c r="J711" s="131">
        <v>2347</v>
      </c>
      <c r="K711" s="131">
        <v>0</v>
      </c>
      <c r="L711" s="131">
        <v>937.65</v>
      </c>
      <c r="M711" s="131">
        <v>14623.65</v>
      </c>
      <c r="N711" s="130"/>
      <c r="O711" s="132">
        <v>24</v>
      </c>
      <c r="P711" s="133">
        <v>328464</v>
      </c>
      <c r="Q711" s="133">
        <v>0</v>
      </c>
      <c r="R711" s="133">
        <v>0</v>
      </c>
      <c r="S711" s="133">
        <v>22507</v>
      </c>
      <c r="T711" s="134">
        <v>350971</v>
      </c>
      <c r="U711" s="135"/>
      <c r="V711" s="136">
        <v>0</v>
      </c>
      <c r="W711" s="136">
        <v>0</v>
      </c>
      <c r="X711" s="133">
        <v>0.09</v>
      </c>
      <c r="Y711" s="133">
        <v>5.9484336441051533E-3</v>
      </c>
      <c r="Z711" s="134">
        <v>0</v>
      </c>
      <c r="AA711" s="137"/>
      <c r="AB711" s="136">
        <v>0</v>
      </c>
      <c r="AC711" s="136">
        <v>0</v>
      </c>
      <c r="AD711" s="133">
        <v>0</v>
      </c>
      <c r="AE711" s="133">
        <v>0</v>
      </c>
      <c r="AF711" s="134">
        <v>0</v>
      </c>
    </row>
    <row r="712" spans="1:32" x14ac:dyDescent="0.2">
      <c r="A712" s="138">
        <v>488</v>
      </c>
      <c r="B712" s="139">
        <v>488219244</v>
      </c>
      <c r="C712" s="140" t="s">
        <v>465</v>
      </c>
      <c r="D712" s="141">
        <v>219</v>
      </c>
      <c r="E712" s="140" t="s">
        <v>251</v>
      </c>
      <c r="F712" s="141">
        <v>244</v>
      </c>
      <c r="G712" s="142" t="s">
        <v>276</v>
      </c>
      <c r="H712" s="130"/>
      <c r="I712" s="131">
        <v>12211</v>
      </c>
      <c r="J712" s="131">
        <v>4403</v>
      </c>
      <c r="K712" s="131">
        <v>0</v>
      </c>
      <c r="L712" s="131">
        <v>937.65</v>
      </c>
      <c r="M712" s="131">
        <v>17551.650000000001</v>
      </c>
      <c r="N712" s="130"/>
      <c r="O712" s="132">
        <v>211</v>
      </c>
      <c r="P712" s="133">
        <v>3505554</v>
      </c>
      <c r="Q712" s="133">
        <v>0</v>
      </c>
      <c r="R712" s="133">
        <v>0</v>
      </c>
      <c r="S712" s="133">
        <v>197848</v>
      </c>
      <c r="T712" s="134">
        <v>3703402</v>
      </c>
      <c r="U712" s="135"/>
      <c r="V712" s="136">
        <v>0</v>
      </c>
      <c r="W712" s="136">
        <v>0</v>
      </c>
      <c r="X712" s="133">
        <v>0.09</v>
      </c>
      <c r="Y712" s="133">
        <v>0.12315738977728077</v>
      </c>
      <c r="Z712" s="134">
        <v>0</v>
      </c>
      <c r="AA712" s="137"/>
      <c r="AB712" s="136">
        <v>0</v>
      </c>
      <c r="AC712" s="136">
        <v>72.84324397355067</v>
      </c>
      <c r="AD712" s="133">
        <v>1278522.6553765708</v>
      </c>
      <c r="AE712" s="133">
        <v>0</v>
      </c>
      <c r="AF712" s="134">
        <v>0</v>
      </c>
    </row>
    <row r="713" spans="1:32" x14ac:dyDescent="0.2">
      <c r="A713" s="138">
        <v>488</v>
      </c>
      <c r="B713" s="139">
        <v>488219251</v>
      </c>
      <c r="C713" s="140" t="s">
        <v>465</v>
      </c>
      <c r="D713" s="141">
        <v>219</v>
      </c>
      <c r="E713" s="140" t="s">
        <v>251</v>
      </c>
      <c r="F713" s="141">
        <v>251</v>
      </c>
      <c r="G713" s="142" t="s">
        <v>283</v>
      </c>
      <c r="H713" s="130"/>
      <c r="I713" s="131">
        <v>11432</v>
      </c>
      <c r="J713" s="131">
        <v>2627</v>
      </c>
      <c r="K713" s="131">
        <v>0</v>
      </c>
      <c r="L713" s="131">
        <v>937.65</v>
      </c>
      <c r="M713" s="131">
        <v>14996.65</v>
      </c>
      <c r="N713" s="130"/>
      <c r="O713" s="132">
        <v>103</v>
      </c>
      <c r="P713" s="133">
        <v>1448077</v>
      </c>
      <c r="Q713" s="133">
        <v>0</v>
      </c>
      <c r="R713" s="133">
        <v>0</v>
      </c>
      <c r="S713" s="133">
        <v>96579</v>
      </c>
      <c r="T713" s="134">
        <v>1544656</v>
      </c>
      <c r="U713" s="135"/>
      <c r="V713" s="136">
        <v>0</v>
      </c>
      <c r="W713" s="136">
        <v>0</v>
      </c>
      <c r="X713" s="133">
        <v>0.09</v>
      </c>
      <c r="Y713" s="133">
        <v>4.2086692362802706E-2</v>
      </c>
      <c r="Z713" s="134">
        <v>0</v>
      </c>
      <c r="AA713" s="137"/>
      <c r="AB713" s="136">
        <v>0</v>
      </c>
      <c r="AC713" s="136">
        <v>0</v>
      </c>
      <c r="AD713" s="133">
        <v>0</v>
      </c>
      <c r="AE713" s="133">
        <v>0</v>
      </c>
      <c r="AF713" s="134">
        <v>0</v>
      </c>
    </row>
    <row r="714" spans="1:32" x14ac:dyDescent="0.2">
      <c r="A714" s="138">
        <v>488</v>
      </c>
      <c r="B714" s="139">
        <v>488219264</v>
      </c>
      <c r="C714" s="140" t="s">
        <v>465</v>
      </c>
      <c r="D714" s="141">
        <v>219</v>
      </c>
      <c r="E714" s="140" t="s">
        <v>251</v>
      </c>
      <c r="F714" s="141">
        <v>264</v>
      </c>
      <c r="G714" s="142" t="s">
        <v>296</v>
      </c>
      <c r="H714" s="130"/>
      <c r="I714" s="131">
        <v>10520</v>
      </c>
      <c r="J714" s="131">
        <v>4240</v>
      </c>
      <c r="K714" s="131">
        <v>0</v>
      </c>
      <c r="L714" s="131">
        <v>937.65</v>
      </c>
      <c r="M714" s="131">
        <v>15697.65</v>
      </c>
      <c r="N714" s="130"/>
      <c r="O714" s="132">
        <v>22</v>
      </c>
      <c r="P714" s="133">
        <v>324720</v>
      </c>
      <c r="Q714" s="133">
        <v>0</v>
      </c>
      <c r="R714" s="133">
        <v>0</v>
      </c>
      <c r="S714" s="133">
        <v>20629</v>
      </c>
      <c r="T714" s="134">
        <v>345349</v>
      </c>
      <c r="U714" s="135"/>
      <c r="V714" s="136">
        <v>0</v>
      </c>
      <c r="W714" s="136">
        <v>0</v>
      </c>
      <c r="X714" s="133">
        <v>0.09</v>
      </c>
      <c r="Y714" s="133">
        <v>7.2843959155623975E-3</v>
      </c>
      <c r="Z714" s="134">
        <v>0</v>
      </c>
      <c r="AA714" s="137"/>
      <c r="AB714" s="136">
        <v>0</v>
      </c>
      <c r="AC714" s="136">
        <v>0</v>
      </c>
      <c r="AD714" s="133">
        <v>0</v>
      </c>
      <c r="AE714" s="133">
        <v>0</v>
      </c>
      <c r="AF714" s="134">
        <v>0</v>
      </c>
    </row>
    <row r="715" spans="1:32" x14ac:dyDescent="0.2">
      <c r="A715" s="138">
        <v>488</v>
      </c>
      <c r="B715" s="139">
        <v>488219285</v>
      </c>
      <c r="C715" s="140" t="s">
        <v>465</v>
      </c>
      <c r="D715" s="141">
        <v>219</v>
      </c>
      <c r="E715" s="140" t="s">
        <v>251</v>
      </c>
      <c r="F715" s="141">
        <v>285</v>
      </c>
      <c r="G715" s="142" t="s">
        <v>317</v>
      </c>
      <c r="H715" s="130"/>
      <c r="I715" s="131">
        <v>13938</v>
      </c>
      <c r="J715" s="131">
        <v>3949</v>
      </c>
      <c r="K715" s="131">
        <v>0</v>
      </c>
      <c r="L715" s="131">
        <v>937.65</v>
      </c>
      <c r="M715" s="131">
        <v>18824.650000000001</v>
      </c>
      <c r="N715" s="130"/>
      <c r="O715" s="132">
        <v>1</v>
      </c>
      <c r="P715" s="133">
        <v>17887</v>
      </c>
      <c r="Q715" s="133">
        <v>0</v>
      </c>
      <c r="R715" s="133">
        <v>0</v>
      </c>
      <c r="S715" s="133">
        <v>938</v>
      </c>
      <c r="T715" s="134">
        <v>18825</v>
      </c>
      <c r="U715" s="135"/>
      <c r="V715" s="136">
        <v>0</v>
      </c>
      <c r="W715" s="136">
        <v>0</v>
      </c>
      <c r="X715" s="133">
        <v>0.09</v>
      </c>
      <c r="Y715" s="133">
        <v>3.7081890784324507E-2</v>
      </c>
      <c r="Z715" s="134">
        <v>0</v>
      </c>
      <c r="AA715" s="137"/>
      <c r="AB715" s="136">
        <v>0</v>
      </c>
      <c r="AC715" s="136">
        <v>0</v>
      </c>
      <c r="AD715" s="133">
        <v>0</v>
      </c>
      <c r="AE715" s="133">
        <v>0</v>
      </c>
      <c r="AF715" s="134">
        <v>0</v>
      </c>
    </row>
    <row r="716" spans="1:32" x14ac:dyDescent="0.2">
      <c r="A716" s="138">
        <v>488</v>
      </c>
      <c r="B716" s="139">
        <v>488219293</v>
      </c>
      <c r="C716" s="140" t="s">
        <v>465</v>
      </c>
      <c r="D716" s="141">
        <v>219</v>
      </c>
      <c r="E716" s="140" t="s">
        <v>251</v>
      </c>
      <c r="F716" s="141">
        <v>293</v>
      </c>
      <c r="G716" s="142" t="s">
        <v>325</v>
      </c>
      <c r="H716" s="130"/>
      <c r="I716" s="131">
        <v>14904</v>
      </c>
      <c r="J716" s="131">
        <v>896</v>
      </c>
      <c r="K716" s="131">
        <v>0</v>
      </c>
      <c r="L716" s="131">
        <v>937.65</v>
      </c>
      <c r="M716" s="131">
        <v>16737.650000000001</v>
      </c>
      <c r="N716" s="130"/>
      <c r="O716" s="132">
        <v>3</v>
      </c>
      <c r="P716" s="133">
        <v>47400</v>
      </c>
      <c r="Q716" s="133">
        <v>0</v>
      </c>
      <c r="R716" s="133">
        <v>0</v>
      </c>
      <c r="S716" s="133">
        <v>2814</v>
      </c>
      <c r="T716" s="134">
        <v>50214</v>
      </c>
      <c r="U716" s="135"/>
      <c r="V716" s="136">
        <v>0</v>
      </c>
      <c r="W716" s="136">
        <v>0</v>
      </c>
      <c r="X716" s="133">
        <v>0.18</v>
      </c>
      <c r="Y716" s="133">
        <v>8.2727159097953466E-3</v>
      </c>
      <c r="Z716" s="134">
        <v>0</v>
      </c>
      <c r="AA716" s="137"/>
      <c r="AB716" s="136">
        <v>0</v>
      </c>
      <c r="AC716" s="136">
        <v>0</v>
      </c>
      <c r="AD716" s="133">
        <v>0</v>
      </c>
      <c r="AE716" s="133">
        <v>0</v>
      </c>
      <c r="AF716" s="134">
        <v>0</v>
      </c>
    </row>
    <row r="717" spans="1:32" x14ac:dyDescent="0.2">
      <c r="A717" s="138">
        <v>488</v>
      </c>
      <c r="B717" s="139">
        <v>488219308</v>
      </c>
      <c r="C717" s="140" t="s">
        <v>465</v>
      </c>
      <c r="D717" s="141">
        <v>219</v>
      </c>
      <c r="E717" s="140" t="s">
        <v>251</v>
      </c>
      <c r="F717" s="141">
        <v>308</v>
      </c>
      <c r="G717" s="142" t="s">
        <v>340</v>
      </c>
      <c r="H717" s="130"/>
      <c r="I717" s="131">
        <v>13743.214285784894</v>
      </c>
      <c r="J717" s="131">
        <v>6855</v>
      </c>
      <c r="K717" s="131">
        <v>0</v>
      </c>
      <c r="L717" s="131">
        <v>937.65</v>
      </c>
      <c r="M717" s="131">
        <v>21535.864285784897</v>
      </c>
      <c r="N717" s="130"/>
      <c r="O717" s="132">
        <v>1</v>
      </c>
      <c r="P717" s="133">
        <v>20598</v>
      </c>
      <c r="Q717" s="133">
        <v>0</v>
      </c>
      <c r="R717" s="133">
        <v>0</v>
      </c>
      <c r="S717" s="133">
        <v>938</v>
      </c>
      <c r="T717" s="134">
        <v>21536</v>
      </c>
      <c r="U717" s="135"/>
      <c r="V717" s="136">
        <v>0</v>
      </c>
      <c r="W717" s="136">
        <v>0</v>
      </c>
      <c r="X717" s="133">
        <v>0.09</v>
      </c>
      <c r="Y717" s="133">
        <v>2.8558044941249532E-3</v>
      </c>
      <c r="Z717" s="134">
        <v>0</v>
      </c>
      <c r="AA717" s="137"/>
      <c r="AB717" s="136">
        <v>0</v>
      </c>
      <c r="AC717" s="136">
        <v>0</v>
      </c>
      <c r="AD717" s="133">
        <v>0</v>
      </c>
      <c r="AE717" s="133">
        <v>0</v>
      </c>
      <c r="AF717" s="134">
        <v>0</v>
      </c>
    </row>
    <row r="718" spans="1:32" x14ac:dyDescent="0.2">
      <c r="A718" s="138">
        <v>488</v>
      </c>
      <c r="B718" s="139">
        <v>488219336</v>
      </c>
      <c r="C718" s="140" t="s">
        <v>465</v>
      </c>
      <c r="D718" s="141">
        <v>219</v>
      </c>
      <c r="E718" s="140" t="s">
        <v>251</v>
      </c>
      <c r="F718" s="141">
        <v>336</v>
      </c>
      <c r="G718" s="142" t="s">
        <v>368</v>
      </c>
      <c r="H718" s="130"/>
      <c r="I718" s="131">
        <v>11124</v>
      </c>
      <c r="J718" s="131">
        <v>2413</v>
      </c>
      <c r="K718" s="131">
        <v>0</v>
      </c>
      <c r="L718" s="131">
        <v>937.65</v>
      </c>
      <c r="M718" s="131">
        <v>14474.65</v>
      </c>
      <c r="N718" s="130"/>
      <c r="O718" s="132">
        <v>282</v>
      </c>
      <c r="P718" s="133">
        <v>3817434</v>
      </c>
      <c r="Q718" s="133">
        <v>0</v>
      </c>
      <c r="R718" s="133">
        <v>0</v>
      </c>
      <c r="S718" s="133">
        <v>264416</v>
      </c>
      <c r="T718" s="134">
        <v>4081850</v>
      </c>
      <c r="U718" s="135"/>
      <c r="V718" s="136">
        <v>0</v>
      </c>
      <c r="W718" s="136">
        <v>0</v>
      </c>
      <c r="X718" s="133">
        <v>0.09</v>
      </c>
      <c r="Y718" s="133">
        <v>4.4262245772119978E-2</v>
      </c>
      <c r="Z718" s="134">
        <v>0</v>
      </c>
      <c r="AA718" s="137"/>
      <c r="AB718" s="136">
        <v>0</v>
      </c>
      <c r="AC718" s="136">
        <v>0</v>
      </c>
      <c r="AD718" s="133">
        <v>0</v>
      </c>
      <c r="AE718" s="133">
        <v>0</v>
      </c>
      <c r="AF718" s="134">
        <v>0</v>
      </c>
    </row>
    <row r="719" spans="1:32" x14ac:dyDescent="0.2">
      <c r="A719" s="138">
        <v>488</v>
      </c>
      <c r="B719" s="139">
        <v>488219625</v>
      </c>
      <c r="C719" s="140" t="s">
        <v>465</v>
      </c>
      <c r="D719" s="141">
        <v>219</v>
      </c>
      <c r="E719" s="140" t="s">
        <v>251</v>
      </c>
      <c r="F719" s="141">
        <v>625</v>
      </c>
      <c r="G719" s="142" t="s">
        <v>395</v>
      </c>
      <c r="H719" s="130"/>
      <c r="I719" s="131">
        <v>11011</v>
      </c>
      <c r="J719" s="131">
        <v>1592</v>
      </c>
      <c r="K719" s="131">
        <v>0</v>
      </c>
      <c r="L719" s="131">
        <v>937.65</v>
      </c>
      <c r="M719" s="131">
        <v>13540.65</v>
      </c>
      <c r="N719" s="130"/>
      <c r="O719" s="132">
        <v>5</v>
      </c>
      <c r="P719" s="133">
        <v>63015</v>
      </c>
      <c r="Q719" s="133">
        <v>0</v>
      </c>
      <c r="R719" s="133">
        <v>0</v>
      </c>
      <c r="S719" s="133">
        <v>4689</v>
      </c>
      <c r="T719" s="134">
        <v>67704</v>
      </c>
      <c r="U719" s="135"/>
      <c r="V719" s="136">
        <v>0</v>
      </c>
      <c r="W719" s="136">
        <v>0</v>
      </c>
      <c r="X719" s="133">
        <v>0.09</v>
      </c>
      <c r="Y719" s="133">
        <v>5.3950024176206033E-3</v>
      </c>
      <c r="Z719" s="134">
        <v>0</v>
      </c>
      <c r="AA719" s="137"/>
      <c r="AB719" s="136">
        <v>0</v>
      </c>
      <c r="AC719" s="136">
        <v>0</v>
      </c>
      <c r="AD719" s="133">
        <v>0</v>
      </c>
      <c r="AE719" s="133">
        <v>0</v>
      </c>
      <c r="AF719" s="134">
        <v>0</v>
      </c>
    </row>
    <row r="720" spans="1:32" x14ac:dyDescent="0.2">
      <c r="A720" s="138">
        <v>488</v>
      </c>
      <c r="B720" s="139">
        <v>488219760</v>
      </c>
      <c r="C720" s="140" t="s">
        <v>465</v>
      </c>
      <c r="D720" s="141">
        <v>219</v>
      </c>
      <c r="E720" s="140" t="s">
        <v>251</v>
      </c>
      <c r="F720" s="141">
        <v>760</v>
      </c>
      <c r="G720" s="142" t="s">
        <v>433</v>
      </c>
      <c r="H720" s="130"/>
      <c r="I720" s="131">
        <v>10771</v>
      </c>
      <c r="J720" s="131">
        <v>2457</v>
      </c>
      <c r="K720" s="131">
        <v>0</v>
      </c>
      <c r="L720" s="131">
        <v>937.65</v>
      </c>
      <c r="M720" s="131">
        <v>14165.65</v>
      </c>
      <c r="N720" s="130"/>
      <c r="O720" s="132">
        <v>7</v>
      </c>
      <c r="P720" s="133">
        <v>92596</v>
      </c>
      <c r="Q720" s="133">
        <v>0</v>
      </c>
      <c r="R720" s="133">
        <v>0</v>
      </c>
      <c r="S720" s="133">
        <v>6564</v>
      </c>
      <c r="T720" s="134">
        <v>99160</v>
      </c>
      <c r="U720" s="135"/>
      <c r="V720" s="136">
        <v>0</v>
      </c>
      <c r="W720" s="136">
        <v>0</v>
      </c>
      <c r="X720" s="133">
        <v>0.09</v>
      </c>
      <c r="Y720" s="133">
        <v>3.6803604291774102E-2</v>
      </c>
      <c r="Z720" s="134">
        <v>0</v>
      </c>
      <c r="AA720" s="137"/>
      <c r="AB720" s="136">
        <v>0</v>
      </c>
      <c r="AC720" s="136">
        <v>0</v>
      </c>
      <c r="AD720" s="133">
        <v>0</v>
      </c>
      <c r="AE720" s="133">
        <v>0</v>
      </c>
      <c r="AF720" s="134">
        <v>0</v>
      </c>
    </row>
    <row r="721" spans="1:32" x14ac:dyDescent="0.2">
      <c r="A721" s="138">
        <v>488</v>
      </c>
      <c r="B721" s="139">
        <v>488219780</v>
      </c>
      <c r="C721" s="140" t="s">
        <v>465</v>
      </c>
      <c r="D721" s="141">
        <v>219</v>
      </c>
      <c r="E721" s="140" t="s">
        <v>251</v>
      </c>
      <c r="F721" s="141">
        <v>780</v>
      </c>
      <c r="G721" s="142" t="s">
        <v>443</v>
      </c>
      <c r="H721" s="130"/>
      <c r="I721" s="131">
        <v>10974</v>
      </c>
      <c r="J721" s="131">
        <v>2091</v>
      </c>
      <c r="K721" s="131">
        <v>0</v>
      </c>
      <c r="L721" s="131">
        <v>937.65</v>
      </c>
      <c r="M721" s="131">
        <v>14002.65</v>
      </c>
      <c r="N721" s="130"/>
      <c r="O721" s="132">
        <v>44</v>
      </c>
      <c r="P721" s="133">
        <v>574860</v>
      </c>
      <c r="Q721" s="133">
        <v>0</v>
      </c>
      <c r="R721" s="133">
        <v>0</v>
      </c>
      <c r="S721" s="133">
        <v>41257</v>
      </c>
      <c r="T721" s="134">
        <v>616117</v>
      </c>
      <c r="U721" s="135"/>
      <c r="V721" s="136">
        <v>0</v>
      </c>
      <c r="W721" s="136">
        <v>0</v>
      </c>
      <c r="X721" s="133">
        <v>0.09</v>
      </c>
      <c r="Y721" s="133">
        <v>1.289829371841569E-2</v>
      </c>
      <c r="Z721" s="134">
        <v>0</v>
      </c>
      <c r="AA721" s="137"/>
      <c r="AB721" s="136">
        <v>0</v>
      </c>
      <c r="AC721" s="136">
        <v>0</v>
      </c>
      <c r="AD721" s="133">
        <v>0</v>
      </c>
      <c r="AE721" s="133">
        <v>0</v>
      </c>
      <c r="AF721" s="134">
        <v>0</v>
      </c>
    </row>
    <row r="722" spans="1:32" x14ac:dyDescent="0.2">
      <c r="A722" s="138">
        <v>489</v>
      </c>
      <c r="B722" s="139">
        <v>489020020</v>
      </c>
      <c r="C722" s="140" t="s">
        <v>540</v>
      </c>
      <c r="D722" s="141">
        <v>20</v>
      </c>
      <c r="E722" s="140" t="s">
        <v>52</v>
      </c>
      <c r="F722" s="141">
        <v>20</v>
      </c>
      <c r="G722" s="142" t="s">
        <v>52</v>
      </c>
      <c r="H722" s="130"/>
      <c r="I722" s="131">
        <v>11828</v>
      </c>
      <c r="J722" s="131">
        <v>3283</v>
      </c>
      <c r="K722" s="131">
        <v>0</v>
      </c>
      <c r="L722" s="131">
        <v>937.65</v>
      </c>
      <c r="M722" s="131">
        <v>16048.65</v>
      </c>
      <c r="N722" s="130"/>
      <c r="O722" s="132">
        <v>200</v>
      </c>
      <c r="P722" s="133">
        <v>3022200</v>
      </c>
      <c r="Q722" s="133">
        <v>0</v>
      </c>
      <c r="R722" s="133">
        <v>0</v>
      </c>
      <c r="S722" s="133">
        <v>187530</v>
      </c>
      <c r="T722" s="134">
        <v>3209730</v>
      </c>
      <c r="U722" s="135"/>
      <c r="V722" s="136">
        <v>0</v>
      </c>
      <c r="W722" s="136">
        <v>0</v>
      </c>
      <c r="X722" s="133">
        <v>0.09</v>
      </c>
      <c r="Y722" s="133">
        <v>5.1849560701112726E-2</v>
      </c>
      <c r="Z722" s="134">
        <v>0</v>
      </c>
      <c r="AA722" s="137"/>
      <c r="AB722" s="136">
        <v>0</v>
      </c>
      <c r="AC722" s="136">
        <v>0</v>
      </c>
      <c r="AD722" s="133">
        <v>0</v>
      </c>
      <c r="AE722" s="133">
        <v>0</v>
      </c>
      <c r="AF722" s="134">
        <v>0</v>
      </c>
    </row>
    <row r="723" spans="1:32" x14ac:dyDescent="0.2">
      <c r="A723" s="138">
        <v>489</v>
      </c>
      <c r="B723" s="139">
        <v>489020036</v>
      </c>
      <c r="C723" s="140" t="s">
        <v>540</v>
      </c>
      <c r="D723" s="141">
        <v>20</v>
      </c>
      <c r="E723" s="140" t="s">
        <v>52</v>
      </c>
      <c r="F723" s="141">
        <v>36</v>
      </c>
      <c r="G723" s="142" t="s">
        <v>68</v>
      </c>
      <c r="H723" s="130"/>
      <c r="I723" s="131">
        <v>11461</v>
      </c>
      <c r="J723" s="131">
        <v>3747</v>
      </c>
      <c r="K723" s="131">
        <v>0</v>
      </c>
      <c r="L723" s="131">
        <v>937.65</v>
      </c>
      <c r="M723" s="131">
        <v>16145.65</v>
      </c>
      <c r="N723" s="130"/>
      <c r="O723" s="132">
        <v>103</v>
      </c>
      <c r="P723" s="133">
        <v>1566424</v>
      </c>
      <c r="Q723" s="133">
        <v>0</v>
      </c>
      <c r="R723" s="133">
        <v>0</v>
      </c>
      <c r="S723" s="133">
        <v>96578</v>
      </c>
      <c r="T723" s="134">
        <v>1663002</v>
      </c>
      <c r="U723" s="135"/>
      <c r="V723" s="136">
        <v>0</v>
      </c>
      <c r="W723" s="136">
        <v>0</v>
      </c>
      <c r="X723" s="133">
        <v>0.09</v>
      </c>
      <c r="Y723" s="133">
        <v>6.7966110947748307E-2</v>
      </c>
      <c r="Z723" s="134">
        <v>0</v>
      </c>
      <c r="AA723" s="137"/>
      <c r="AB723" s="136">
        <v>0</v>
      </c>
      <c r="AC723" s="136">
        <v>0</v>
      </c>
      <c r="AD723" s="133">
        <v>0</v>
      </c>
      <c r="AE723" s="133">
        <v>0</v>
      </c>
      <c r="AF723" s="134">
        <v>0</v>
      </c>
    </row>
    <row r="724" spans="1:32" x14ac:dyDescent="0.2">
      <c r="A724" s="138">
        <v>489</v>
      </c>
      <c r="B724" s="139">
        <v>489020052</v>
      </c>
      <c r="C724" s="140" t="s">
        <v>540</v>
      </c>
      <c r="D724" s="141">
        <v>20</v>
      </c>
      <c r="E724" s="140" t="s">
        <v>52</v>
      </c>
      <c r="F724" s="141">
        <v>52</v>
      </c>
      <c r="G724" s="142" t="s">
        <v>84</v>
      </c>
      <c r="H724" s="130"/>
      <c r="I724" s="131">
        <v>11565</v>
      </c>
      <c r="J724" s="131">
        <v>3696</v>
      </c>
      <c r="K724" s="131">
        <v>0</v>
      </c>
      <c r="L724" s="131">
        <v>937.65</v>
      </c>
      <c r="M724" s="131">
        <v>16198.65</v>
      </c>
      <c r="N724" s="130"/>
      <c r="O724" s="132">
        <v>6</v>
      </c>
      <c r="P724" s="133">
        <v>91566</v>
      </c>
      <c r="Q724" s="133">
        <v>0</v>
      </c>
      <c r="R724" s="133">
        <v>0</v>
      </c>
      <c r="S724" s="133">
        <v>5626</v>
      </c>
      <c r="T724" s="134">
        <v>97192</v>
      </c>
      <c r="U724" s="135"/>
      <c r="V724" s="136">
        <v>0</v>
      </c>
      <c r="W724" s="136">
        <v>0</v>
      </c>
      <c r="X724" s="133">
        <v>0.09</v>
      </c>
      <c r="Y724" s="133">
        <v>4.5458484773561313E-2</v>
      </c>
      <c r="Z724" s="134">
        <v>0</v>
      </c>
      <c r="AA724" s="137"/>
      <c r="AB724" s="136">
        <v>0</v>
      </c>
      <c r="AC724" s="136">
        <v>0</v>
      </c>
      <c r="AD724" s="133">
        <v>0</v>
      </c>
      <c r="AE724" s="133">
        <v>0</v>
      </c>
      <c r="AF724" s="134">
        <v>0</v>
      </c>
    </row>
    <row r="725" spans="1:32" x14ac:dyDescent="0.2">
      <c r="A725" s="138">
        <v>489</v>
      </c>
      <c r="B725" s="139">
        <v>489020096</v>
      </c>
      <c r="C725" s="140" t="s">
        <v>540</v>
      </c>
      <c r="D725" s="141">
        <v>20</v>
      </c>
      <c r="E725" s="140" t="s">
        <v>52</v>
      </c>
      <c r="F725" s="141">
        <v>96</v>
      </c>
      <c r="G725" s="142" t="s">
        <v>128</v>
      </c>
      <c r="H725" s="130"/>
      <c r="I725" s="131">
        <v>11615</v>
      </c>
      <c r="J725" s="131">
        <v>6322</v>
      </c>
      <c r="K725" s="131">
        <v>0</v>
      </c>
      <c r="L725" s="131">
        <v>937.65</v>
      </c>
      <c r="M725" s="131">
        <v>18874.650000000001</v>
      </c>
      <c r="N725" s="130"/>
      <c r="O725" s="132">
        <v>99</v>
      </c>
      <c r="P725" s="133">
        <v>1775763</v>
      </c>
      <c r="Q725" s="133">
        <v>0</v>
      </c>
      <c r="R725" s="133">
        <v>0</v>
      </c>
      <c r="S725" s="133">
        <v>92827</v>
      </c>
      <c r="T725" s="134">
        <v>1868590</v>
      </c>
      <c r="U725" s="135"/>
      <c r="V725" s="136">
        <v>0</v>
      </c>
      <c r="W725" s="136">
        <v>0</v>
      </c>
      <c r="X725" s="133">
        <v>0.09</v>
      </c>
      <c r="Y725" s="133">
        <v>3.1538031471370763E-2</v>
      </c>
      <c r="Z725" s="134">
        <v>0</v>
      </c>
      <c r="AA725" s="137"/>
      <c r="AB725" s="136">
        <v>0</v>
      </c>
      <c r="AC725" s="136">
        <v>0</v>
      </c>
      <c r="AD725" s="133">
        <v>0</v>
      </c>
      <c r="AE725" s="133">
        <v>0</v>
      </c>
      <c r="AF725" s="134">
        <v>0</v>
      </c>
    </row>
    <row r="726" spans="1:32" x14ac:dyDescent="0.2">
      <c r="A726" s="138">
        <v>489</v>
      </c>
      <c r="B726" s="139">
        <v>489020172</v>
      </c>
      <c r="C726" s="140" t="s">
        <v>540</v>
      </c>
      <c r="D726" s="141">
        <v>20</v>
      </c>
      <c r="E726" s="140" t="s">
        <v>52</v>
      </c>
      <c r="F726" s="141">
        <v>172</v>
      </c>
      <c r="G726" s="142" t="s">
        <v>204</v>
      </c>
      <c r="H726" s="130"/>
      <c r="I726" s="131">
        <v>11138</v>
      </c>
      <c r="J726" s="131">
        <v>6612</v>
      </c>
      <c r="K726" s="131">
        <v>0</v>
      </c>
      <c r="L726" s="131">
        <v>937.65</v>
      </c>
      <c r="M726" s="131">
        <v>18687.650000000001</v>
      </c>
      <c r="N726" s="130"/>
      <c r="O726" s="132">
        <v>48</v>
      </c>
      <c r="P726" s="133">
        <v>852000</v>
      </c>
      <c r="Q726" s="133">
        <v>0</v>
      </c>
      <c r="R726" s="133">
        <v>0</v>
      </c>
      <c r="S726" s="133">
        <v>45008</v>
      </c>
      <c r="T726" s="134">
        <v>897008</v>
      </c>
      <c r="U726" s="135"/>
      <c r="V726" s="136">
        <v>0</v>
      </c>
      <c r="W726" s="136">
        <v>0</v>
      </c>
      <c r="X726" s="133">
        <v>0.09</v>
      </c>
      <c r="Y726" s="133">
        <v>3.1462276707694366E-2</v>
      </c>
      <c r="Z726" s="134">
        <v>0</v>
      </c>
      <c r="AA726" s="137"/>
      <c r="AB726" s="136">
        <v>0</v>
      </c>
      <c r="AC726" s="136">
        <v>0</v>
      </c>
      <c r="AD726" s="133">
        <v>0</v>
      </c>
      <c r="AE726" s="133">
        <v>0</v>
      </c>
      <c r="AF726" s="134">
        <v>0</v>
      </c>
    </row>
    <row r="727" spans="1:32" x14ac:dyDescent="0.2">
      <c r="A727" s="138">
        <v>489</v>
      </c>
      <c r="B727" s="139">
        <v>489020201</v>
      </c>
      <c r="C727" s="140" t="s">
        <v>540</v>
      </c>
      <c r="D727" s="141">
        <v>20</v>
      </c>
      <c r="E727" s="140" t="s">
        <v>52</v>
      </c>
      <c r="F727" s="141">
        <v>201</v>
      </c>
      <c r="G727" s="142" t="s">
        <v>233</v>
      </c>
      <c r="H727" s="130"/>
      <c r="I727" s="131">
        <v>15446</v>
      </c>
      <c r="J727" s="131">
        <v>0</v>
      </c>
      <c r="K727" s="131">
        <v>0</v>
      </c>
      <c r="L727" s="131">
        <v>937.65</v>
      </c>
      <c r="M727" s="131">
        <v>16383.65</v>
      </c>
      <c r="N727" s="130"/>
      <c r="O727" s="132">
        <v>1</v>
      </c>
      <c r="P727" s="133">
        <v>15446</v>
      </c>
      <c r="Q727" s="133">
        <v>0</v>
      </c>
      <c r="R727" s="133">
        <v>0</v>
      </c>
      <c r="S727" s="133">
        <v>938</v>
      </c>
      <c r="T727" s="134">
        <v>16384</v>
      </c>
      <c r="U727" s="135"/>
      <c r="V727" s="136">
        <v>0</v>
      </c>
      <c r="W727" s="136">
        <v>0</v>
      </c>
      <c r="X727" s="133">
        <v>0.18</v>
      </c>
      <c r="Y727" s="133">
        <v>8.5571996816272561E-2</v>
      </c>
      <c r="Z727" s="134">
        <v>0</v>
      </c>
      <c r="AA727" s="137"/>
      <c r="AB727" s="136">
        <v>0</v>
      </c>
      <c r="AC727" s="136">
        <v>0</v>
      </c>
      <c r="AD727" s="133">
        <v>0</v>
      </c>
      <c r="AE727" s="133">
        <v>0</v>
      </c>
      <c r="AF727" s="134">
        <v>0</v>
      </c>
    </row>
    <row r="728" spans="1:32" x14ac:dyDescent="0.2">
      <c r="A728" s="138">
        <v>489</v>
      </c>
      <c r="B728" s="139">
        <v>489020239</v>
      </c>
      <c r="C728" s="140" t="s">
        <v>540</v>
      </c>
      <c r="D728" s="141">
        <v>20</v>
      </c>
      <c r="E728" s="140" t="s">
        <v>52</v>
      </c>
      <c r="F728" s="141">
        <v>239</v>
      </c>
      <c r="G728" s="142" t="s">
        <v>271</v>
      </c>
      <c r="H728" s="130"/>
      <c r="I728" s="131">
        <v>11159</v>
      </c>
      <c r="J728" s="131">
        <v>4192</v>
      </c>
      <c r="K728" s="131">
        <v>0</v>
      </c>
      <c r="L728" s="131">
        <v>937.65</v>
      </c>
      <c r="M728" s="131">
        <v>16288.65</v>
      </c>
      <c r="N728" s="130"/>
      <c r="O728" s="132">
        <v>63</v>
      </c>
      <c r="P728" s="133">
        <v>967113</v>
      </c>
      <c r="Q728" s="133">
        <v>0</v>
      </c>
      <c r="R728" s="133">
        <v>0</v>
      </c>
      <c r="S728" s="133">
        <v>59072</v>
      </c>
      <c r="T728" s="134">
        <v>1026185</v>
      </c>
      <c r="U728" s="135"/>
      <c r="V728" s="136">
        <v>0</v>
      </c>
      <c r="W728" s="136">
        <v>0</v>
      </c>
      <c r="X728" s="133">
        <v>0.09</v>
      </c>
      <c r="Y728" s="133">
        <v>6.312920761765542E-2</v>
      </c>
      <c r="Z728" s="134">
        <v>0</v>
      </c>
      <c r="AA728" s="137"/>
      <c r="AB728" s="136">
        <v>0</v>
      </c>
      <c r="AC728" s="136">
        <v>0</v>
      </c>
      <c r="AD728" s="133">
        <v>0</v>
      </c>
      <c r="AE728" s="133">
        <v>0</v>
      </c>
      <c r="AF728" s="134">
        <v>0</v>
      </c>
    </row>
    <row r="729" spans="1:32" x14ac:dyDescent="0.2">
      <c r="A729" s="138">
        <v>489</v>
      </c>
      <c r="B729" s="139">
        <v>489020242</v>
      </c>
      <c r="C729" s="140" t="s">
        <v>540</v>
      </c>
      <c r="D729" s="141">
        <v>20</v>
      </c>
      <c r="E729" s="140" t="s">
        <v>52</v>
      </c>
      <c r="F729" s="141">
        <v>242</v>
      </c>
      <c r="G729" s="142" t="s">
        <v>274</v>
      </c>
      <c r="H729" s="130"/>
      <c r="I729" s="131">
        <v>15345</v>
      </c>
      <c r="J729" s="131">
        <v>62417</v>
      </c>
      <c r="K729" s="131">
        <v>0</v>
      </c>
      <c r="L729" s="131">
        <v>937.65</v>
      </c>
      <c r="M729" s="131">
        <v>78699.649999999994</v>
      </c>
      <c r="N729" s="130"/>
      <c r="O729" s="132">
        <v>4</v>
      </c>
      <c r="P729" s="133">
        <v>311048</v>
      </c>
      <c r="Q729" s="133">
        <v>0</v>
      </c>
      <c r="R729" s="133">
        <v>0</v>
      </c>
      <c r="S729" s="133">
        <v>3752</v>
      </c>
      <c r="T729" s="134">
        <v>314800</v>
      </c>
      <c r="U729" s="135"/>
      <c r="V729" s="136">
        <v>0</v>
      </c>
      <c r="W729" s="136">
        <v>0</v>
      </c>
      <c r="X729" s="133">
        <v>0.09</v>
      </c>
      <c r="Y729" s="133">
        <v>4.0921997824737211E-2</v>
      </c>
      <c r="Z729" s="134">
        <v>0</v>
      </c>
      <c r="AA729" s="137"/>
      <c r="AB729" s="136">
        <v>0</v>
      </c>
      <c r="AC729" s="136">
        <v>0</v>
      </c>
      <c r="AD729" s="133">
        <v>0</v>
      </c>
      <c r="AE729" s="133">
        <v>0</v>
      </c>
      <c r="AF729" s="134">
        <v>0</v>
      </c>
    </row>
    <row r="730" spans="1:32" x14ac:dyDescent="0.2">
      <c r="A730" s="138">
        <v>489</v>
      </c>
      <c r="B730" s="139">
        <v>489020261</v>
      </c>
      <c r="C730" s="140" t="s">
        <v>540</v>
      </c>
      <c r="D730" s="141">
        <v>20</v>
      </c>
      <c r="E730" s="140" t="s">
        <v>52</v>
      </c>
      <c r="F730" s="141">
        <v>261</v>
      </c>
      <c r="G730" s="142" t="s">
        <v>293</v>
      </c>
      <c r="H730" s="130"/>
      <c r="I730" s="131">
        <v>11104</v>
      </c>
      <c r="J730" s="131">
        <v>7042</v>
      </c>
      <c r="K730" s="131">
        <v>0</v>
      </c>
      <c r="L730" s="131">
        <v>937.65</v>
      </c>
      <c r="M730" s="131">
        <v>19083.650000000001</v>
      </c>
      <c r="N730" s="130"/>
      <c r="O730" s="132">
        <v>180</v>
      </c>
      <c r="P730" s="133">
        <v>3266280</v>
      </c>
      <c r="Q730" s="133">
        <v>0</v>
      </c>
      <c r="R730" s="133">
        <v>0</v>
      </c>
      <c r="S730" s="133">
        <v>168778</v>
      </c>
      <c r="T730" s="134">
        <v>3435058</v>
      </c>
      <c r="U730" s="135"/>
      <c r="V730" s="136">
        <v>0</v>
      </c>
      <c r="W730" s="136">
        <v>0</v>
      </c>
      <c r="X730" s="133">
        <v>0.09</v>
      </c>
      <c r="Y730" s="133">
        <v>7.6984799145484478E-2</v>
      </c>
      <c r="Z730" s="134">
        <v>0</v>
      </c>
      <c r="AA730" s="137"/>
      <c r="AB730" s="136">
        <v>0</v>
      </c>
      <c r="AC730" s="136">
        <v>0</v>
      </c>
      <c r="AD730" s="133">
        <v>0</v>
      </c>
      <c r="AE730" s="133">
        <v>0</v>
      </c>
      <c r="AF730" s="134">
        <v>0</v>
      </c>
    </row>
    <row r="731" spans="1:32" x14ac:dyDescent="0.2">
      <c r="A731" s="138">
        <v>489</v>
      </c>
      <c r="B731" s="139">
        <v>489020300</v>
      </c>
      <c r="C731" s="140" t="s">
        <v>540</v>
      </c>
      <c r="D731" s="141">
        <v>20</v>
      </c>
      <c r="E731" s="140" t="s">
        <v>52</v>
      </c>
      <c r="F731" s="141">
        <v>300</v>
      </c>
      <c r="G731" s="142" t="s">
        <v>332</v>
      </c>
      <c r="H731" s="130"/>
      <c r="I731" s="131">
        <v>12258</v>
      </c>
      <c r="J731" s="131">
        <v>23160</v>
      </c>
      <c r="K731" s="131">
        <v>0</v>
      </c>
      <c r="L731" s="131">
        <v>937.65</v>
      </c>
      <c r="M731" s="131">
        <v>36355.65</v>
      </c>
      <c r="N731" s="130"/>
      <c r="O731" s="132">
        <v>3</v>
      </c>
      <c r="P731" s="133">
        <v>106254</v>
      </c>
      <c r="Q731" s="133">
        <v>0</v>
      </c>
      <c r="R731" s="133">
        <v>0</v>
      </c>
      <c r="S731" s="133">
        <v>2814</v>
      </c>
      <c r="T731" s="134">
        <v>109068</v>
      </c>
      <c r="U731" s="135"/>
      <c r="V731" s="136">
        <v>0</v>
      </c>
      <c r="W731" s="136">
        <v>0</v>
      </c>
      <c r="X731" s="133">
        <v>0.09</v>
      </c>
      <c r="Y731" s="133">
        <v>1.8448525956991216E-2</v>
      </c>
      <c r="Z731" s="134">
        <v>0</v>
      </c>
      <c r="AA731" s="137"/>
      <c r="AB731" s="136">
        <v>0</v>
      </c>
      <c r="AC731" s="136">
        <v>0</v>
      </c>
      <c r="AD731" s="133">
        <v>0</v>
      </c>
      <c r="AE731" s="133">
        <v>0</v>
      </c>
      <c r="AF731" s="134">
        <v>0</v>
      </c>
    </row>
    <row r="732" spans="1:32" x14ac:dyDescent="0.2">
      <c r="A732" s="138">
        <v>489</v>
      </c>
      <c r="B732" s="139">
        <v>489020310</v>
      </c>
      <c r="C732" s="140" t="s">
        <v>540</v>
      </c>
      <c r="D732" s="141">
        <v>20</v>
      </c>
      <c r="E732" s="140" t="s">
        <v>52</v>
      </c>
      <c r="F732" s="141">
        <v>310</v>
      </c>
      <c r="G732" s="142" t="s">
        <v>342</v>
      </c>
      <c r="H732" s="130"/>
      <c r="I732" s="131">
        <v>11041</v>
      </c>
      <c r="J732" s="131">
        <v>1142</v>
      </c>
      <c r="K732" s="131">
        <v>0</v>
      </c>
      <c r="L732" s="131">
        <v>937.65</v>
      </c>
      <c r="M732" s="131">
        <v>13120.65</v>
      </c>
      <c r="N732" s="130"/>
      <c r="O732" s="132">
        <v>20</v>
      </c>
      <c r="P732" s="133">
        <v>243660</v>
      </c>
      <c r="Q732" s="133">
        <v>0</v>
      </c>
      <c r="R732" s="133">
        <v>0</v>
      </c>
      <c r="S732" s="133">
        <v>18753</v>
      </c>
      <c r="T732" s="134">
        <v>262413</v>
      </c>
      <c r="U732" s="135"/>
      <c r="V732" s="136">
        <v>0</v>
      </c>
      <c r="W732" s="136">
        <v>0</v>
      </c>
      <c r="X732" s="133">
        <v>0.09</v>
      </c>
      <c r="Y732" s="133">
        <v>4.0905982827977284E-2</v>
      </c>
      <c r="Z732" s="134">
        <v>0</v>
      </c>
      <c r="AA732" s="137"/>
      <c r="AB732" s="136">
        <v>0</v>
      </c>
      <c r="AC732" s="136">
        <v>0</v>
      </c>
      <c r="AD732" s="133">
        <v>0</v>
      </c>
      <c r="AE732" s="133">
        <v>0</v>
      </c>
      <c r="AF732" s="134">
        <v>0</v>
      </c>
    </row>
    <row r="733" spans="1:32" x14ac:dyDescent="0.2">
      <c r="A733" s="138">
        <v>489</v>
      </c>
      <c r="B733" s="139">
        <v>489020645</v>
      </c>
      <c r="C733" s="140" t="s">
        <v>540</v>
      </c>
      <c r="D733" s="141">
        <v>20</v>
      </c>
      <c r="E733" s="140" t="s">
        <v>52</v>
      </c>
      <c r="F733" s="141">
        <v>645</v>
      </c>
      <c r="G733" s="142" t="s">
        <v>399</v>
      </c>
      <c r="H733" s="130"/>
      <c r="I733" s="131">
        <v>11987</v>
      </c>
      <c r="J733" s="131">
        <v>4574</v>
      </c>
      <c r="K733" s="131">
        <v>0</v>
      </c>
      <c r="L733" s="131">
        <v>937.65</v>
      </c>
      <c r="M733" s="131">
        <v>17498.650000000001</v>
      </c>
      <c r="N733" s="130"/>
      <c r="O733" s="132">
        <v>77</v>
      </c>
      <c r="P733" s="133">
        <v>1275197</v>
      </c>
      <c r="Q733" s="133">
        <v>0</v>
      </c>
      <c r="R733" s="133">
        <v>0</v>
      </c>
      <c r="S733" s="133">
        <v>72199</v>
      </c>
      <c r="T733" s="134">
        <v>1347396</v>
      </c>
      <c r="U733" s="135"/>
      <c r="V733" s="136">
        <v>0</v>
      </c>
      <c r="W733" s="136">
        <v>0</v>
      </c>
      <c r="X733" s="133">
        <v>0.09</v>
      </c>
      <c r="Y733" s="133">
        <v>3.7681195457460577E-2</v>
      </c>
      <c r="Z733" s="134">
        <v>0</v>
      </c>
      <c r="AA733" s="137"/>
      <c r="AB733" s="136">
        <v>0</v>
      </c>
      <c r="AC733" s="136">
        <v>0</v>
      </c>
      <c r="AD733" s="133">
        <v>0</v>
      </c>
      <c r="AE733" s="133">
        <v>0</v>
      </c>
      <c r="AF733" s="134">
        <v>0</v>
      </c>
    </row>
    <row r="734" spans="1:32" x14ac:dyDescent="0.2">
      <c r="A734" s="138">
        <v>489</v>
      </c>
      <c r="B734" s="139">
        <v>489020660</v>
      </c>
      <c r="C734" s="140" t="s">
        <v>540</v>
      </c>
      <c r="D734" s="141">
        <v>20</v>
      </c>
      <c r="E734" s="140" t="s">
        <v>52</v>
      </c>
      <c r="F734" s="141">
        <v>660</v>
      </c>
      <c r="G734" s="142" t="s">
        <v>403</v>
      </c>
      <c r="H734" s="130"/>
      <c r="I734" s="131">
        <v>11381</v>
      </c>
      <c r="J734" s="131">
        <v>9217</v>
      </c>
      <c r="K734" s="131">
        <v>0</v>
      </c>
      <c r="L734" s="131">
        <v>937.65</v>
      </c>
      <c r="M734" s="131">
        <v>21535.65</v>
      </c>
      <c r="N734" s="130"/>
      <c r="O734" s="132">
        <v>12</v>
      </c>
      <c r="P734" s="133">
        <v>247176</v>
      </c>
      <c r="Q734" s="133">
        <v>0</v>
      </c>
      <c r="R734" s="133">
        <v>0</v>
      </c>
      <c r="S734" s="133">
        <v>11252</v>
      </c>
      <c r="T734" s="134">
        <v>258428</v>
      </c>
      <c r="U734" s="135"/>
      <c r="V734" s="136">
        <v>0</v>
      </c>
      <c r="W734" s="136">
        <v>0</v>
      </c>
      <c r="X734" s="133">
        <v>0.09</v>
      </c>
      <c r="Y734" s="133">
        <v>5.4868906675253945E-2</v>
      </c>
      <c r="Z734" s="134">
        <v>0</v>
      </c>
      <c r="AA734" s="137"/>
      <c r="AB734" s="136">
        <v>0</v>
      </c>
      <c r="AC734" s="136">
        <v>0</v>
      </c>
      <c r="AD734" s="133">
        <v>0</v>
      </c>
      <c r="AE734" s="133">
        <v>0</v>
      </c>
      <c r="AF734" s="134">
        <v>0</v>
      </c>
    </row>
    <row r="735" spans="1:32" x14ac:dyDescent="0.2">
      <c r="A735" s="138">
        <v>489</v>
      </c>
      <c r="B735" s="139">
        <v>489020712</v>
      </c>
      <c r="C735" s="140" t="s">
        <v>540</v>
      </c>
      <c r="D735" s="141">
        <v>20</v>
      </c>
      <c r="E735" s="140" t="s">
        <v>52</v>
      </c>
      <c r="F735" s="141">
        <v>712</v>
      </c>
      <c r="G735" s="142" t="s">
        <v>420</v>
      </c>
      <c r="H735" s="130"/>
      <c r="I735" s="131">
        <v>11538</v>
      </c>
      <c r="J735" s="131">
        <v>8086</v>
      </c>
      <c r="K735" s="131">
        <v>0</v>
      </c>
      <c r="L735" s="131">
        <v>937.65</v>
      </c>
      <c r="M735" s="131">
        <v>20561.650000000001</v>
      </c>
      <c r="N735" s="130"/>
      <c r="O735" s="132">
        <v>34</v>
      </c>
      <c r="P735" s="133">
        <v>667216</v>
      </c>
      <c r="Q735" s="133">
        <v>0</v>
      </c>
      <c r="R735" s="133">
        <v>0</v>
      </c>
      <c r="S735" s="133">
        <v>31880</v>
      </c>
      <c r="T735" s="134">
        <v>699096</v>
      </c>
      <c r="U735" s="135"/>
      <c r="V735" s="136">
        <v>0</v>
      </c>
      <c r="W735" s="136">
        <v>0</v>
      </c>
      <c r="X735" s="133">
        <v>0.09</v>
      </c>
      <c r="Y735" s="133">
        <v>2.8228490060267043E-2</v>
      </c>
      <c r="Z735" s="134">
        <v>0</v>
      </c>
      <c r="AA735" s="137"/>
      <c r="AB735" s="136">
        <v>0</v>
      </c>
      <c r="AC735" s="136">
        <v>0</v>
      </c>
      <c r="AD735" s="133">
        <v>0</v>
      </c>
      <c r="AE735" s="133">
        <v>0</v>
      </c>
      <c r="AF735" s="134">
        <v>0</v>
      </c>
    </row>
    <row r="736" spans="1:32" x14ac:dyDescent="0.2">
      <c r="A736" s="138">
        <v>491</v>
      </c>
      <c r="B736" s="139">
        <v>491095072</v>
      </c>
      <c r="C736" s="140" t="s">
        <v>541</v>
      </c>
      <c r="D736" s="141">
        <v>95</v>
      </c>
      <c r="E736" s="140" t="s">
        <v>127</v>
      </c>
      <c r="F736" s="141">
        <v>72</v>
      </c>
      <c r="G736" s="142" t="s">
        <v>104</v>
      </c>
      <c r="H736" s="130"/>
      <c r="I736" s="131">
        <v>13379</v>
      </c>
      <c r="J736" s="131">
        <v>3016</v>
      </c>
      <c r="K736" s="131">
        <v>0</v>
      </c>
      <c r="L736" s="131">
        <v>937.65</v>
      </c>
      <c r="M736" s="131">
        <v>17332.650000000001</v>
      </c>
      <c r="N736" s="130"/>
      <c r="O736" s="132">
        <v>4</v>
      </c>
      <c r="P736" s="133">
        <v>65580</v>
      </c>
      <c r="Q736" s="133">
        <v>0</v>
      </c>
      <c r="R736" s="133">
        <v>0</v>
      </c>
      <c r="S736" s="133">
        <v>3752</v>
      </c>
      <c r="T736" s="134">
        <v>69332</v>
      </c>
      <c r="U736" s="135"/>
      <c r="V736" s="136">
        <v>0</v>
      </c>
      <c r="W736" s="136">
        <v>0</v>
      </c>
      <c r="X736" s="133">
        <v>0.09</v>
      </c>
      <c r="Y736" s="133">
        <v>2.5532389538283494E-3</v>
      </c>
      <c r="Z736" s="134">
        <v>0</v>
      </c>
      <c r="AA736" s="137"/>
      <c r="AB736" s="136">
        <v>0</v>
      </c>
      <c r="AC736" s="136">
        <v>0</v>
      </c>
      <c r="AD736" s="133">
        <v>0</v>
      </c>
      <c r="AE736" s="133">
        <v>0</v>
      </c>
      <c r="AF736" s="134">
        <v>0</v>
      </c>
    </row>
    <row r="737" spans="1:32" x14ac:dyDescent="0.2">
      <c r="A737" s="138">
        <v>491</v>
      </c>
      <c r="B737" s="139">
        <v>491095094</v>
      </c>
      <c r="C737" s="140" t="s">
        <v>541</v>
      </c>
      <c r="D737" s="141">
        <v>95</v>
      </c>
      <c r="E737" s="140" t="s">
        <v>127</v>
      </c>
      <c r="F737" s="141">
        <v>94</v>
      </c>
      <c r="G737" s="142" t="s">
        <v>126</v>
      </c>
      <c r="H737" s="130"/>
      <c r="I737" s="131">
        <v>9132</v>
      </c>
      <c r="J737" s="131">
        <v>640</v>
      </c>
      <c r="K737" s="131">
        <v>0</v>
      </c>
      <c r="L737" s="131">
        <v>937.65</v>
      </c>
      <c r="M737" s="131">
        <v>10709.65</v>
      </c>
      <c r="N737" s="130"/>
      <c r="O737" s="132">
        <v>2</v>
      </c>
      <c r="P737" s="133">
        <v>19544</v>
      </c>
      <c r="Q737" s="133">
        <v>0</v>
      </c>
      <c r="R737" s="133">
        <v>0</v>
      </c>
      <c r="S737" s="133">
        <v>1876</v>
      </c>
      <c r="T737" s="134">
        <v>21420</v>
      </c>
      <c r="U737" s="135"/>
      <c r="V737" s="136">
        <v>0</v>
      </c>
      <c r="W737" s="136">
        <v>0</v>
      </c>
      <c r="X737" s="133">
        <v>0.09</v>
      </c>
      <c r="Y737" s="133">
        <v>8.7213793985459046E-4</v>
      </c>
      <c r="Z737" s="134">
        <v>0</v>
      </c>
      <c r="AA737" s="137"/>
      <c r="AB737" s="136">
        <v>0</v>
      </c>
      <c r="AC737" s="136">
        <v>0</v>
      </c>
      <c r="AD737" s="133">
        <v>0</v>
      </c>
      <c r="AE737" s="133">
        <v>0</v>
      </c>
      <c r="AF737" s="134">
        <v>0</v>
      </c>
    </row>
    <row r="738" spans="1:32" x14ac:dyDescent="0.2">
      <c r="A738" s="138">
        <v>491</v>
      </c>
      <c r="B738" s="139">
        <v>491095095</v>
      </c>
      <c r="C738" s="140" t="s">
        <v>541</v>
      </c>
      <c r="D738" s="141">
        <v>95</v>
      </c>
      <c r="E738" s="140" t="s">
        <v>127</v>
      </c>
      <c r="F738" s="141">
        <v>95</v>
      </c>
      <c r="G738" s="142" t="s">
        <v>127</v>
      </c>
      <c r="H738" s="130"/>
      <c r="I738" s="131">
        <v>12272</v>
      </c>
      <c r="J738" s="131">
        <v>0</v>
      </c>
      <c r="K738" s="131">
        <v>0</v>
      </c>
      <c r="L738" s="131">
        <v>937.65</v>
      </c>
      <c r="M738" s="131">
        <v>13209.65</v>
      </c>
      <c r="N738" s="130"/>
      <c r="O738" s="132">
        <v>1287</v>
      </c>
      <c r="P738" s="133">
        <v>15794064</v>
      </c>
      <c r="Q738" s="133">
        <v>0</v>
      </c>
      <c r="R738" s="133">
        <v>0</v>
      </c>
      <c r="S738" s="133">
        <v>1206756</v>
      </c>
      <c r="T738" s="134">
        <v>17000820</v>
      </c>
      <c r="U738" s="135"/>
      <c r="V738" s="136">
        <v>0</v>
      </c>
      <c r="W738" s="136">
        <v>0</v>
      </c>
      <c r="X738" s="133">
        <v>0.18</v>
      </c>
      <c r="Y738" s="133">
        <v>0.14024462511018301</v>
      </c>
      <c r="Z738" s="134">
        <v>0</v>
      </c>
      <c r="AA738" s="137"/>
      <c r="AB738" s="136">
        <v>0</v>
      </c>
      <c r="AC738" s="136">
        <v>0</v>
      </c>
      <c r="AD738" s="133">
        <v>0</v>
      </c>
      <c r="AE738" s="133">
        <v>0</v>
      </c>
      <c r="AF738" s="134">
        <v>0</v>
      </c>
    </row>
    <row r="739" spans="1:32" x14ac:dyDescent="0.2">
      <c r="A739" s="138">
        <v>491</v>
      </c>
      <c r="B739" s="139">
        <v>491095201</v>
      </c>
      <c r="C739" s="140" t="s">
        <v>541</v>
      </c>
      <c r="D739" s="141">
        <v>95</v>
      </c>
      <c r="E739" s="140" t="s">
        <v>127</v>
      </c>
      <c r="F739" s="141">
        <v>201</v>
      </c>
      <c r="G739" s="142" t="s">
        <v>233</v>
      </c>
      <c r="H739" s="130"/>
      <c r="I739" s="131">
        <v>13176</v>
      </c>
      <c r="J739" s="131">
        <v>0</v>
      </c>
      <c r="K739" s="131">
        <v>0</v>
      </c>
      <c r="L739" s="131">
        <v>937.65</v>
      </c>
      <c r="M739" s="131">
        <v>14113.65</v>
      </c>
      <c r="N739" s="130"/>
      <c r="O739" s="132">
        <v>5</v>
      </c>
      <c r="P739" s="133">
        <v>65880</v>
      </c>
      <c r="Q739" s="133">
        <v>0</v>
      </c>
      <c r="R739" s="133">
        <v>0</v>
      </c>
      <c r="S739" s="133">
        <v>4690</v>
      </c>
      <c r="T739" s="134">
        <v>70570</v>
      </c>
      <c r="U739" s="135"/>
      <c r="V739" s="136">
        <v>0</v>
      </c>
      <c r="W739" s="136">
        <v>0</v>
      </c>
      <c r="X739" s="133">
        <v>0.18</v>
      </c>
      <c r="Y739" s="133">
        <v>8.5571996816272561E-2</v>
      </c>
      <c r="Z739" s="134">
        <v>0</v>
      </c>
      <c r="AA739" s="137"/>
      <c r="AB739" s="136">
        <v>0</v>
      </c>
      <c r="AC739" s="136">
        <v>0</v>
      </c>
      <c r="AD739" s="133">
        <v>0</v>
      </c>
      <c r="AE739" s="133">
        <v>0</v>
      </c>
      <c r="AF739" s="134">
        <v>0</v>
      </c>
    </row>
    <row r="740" spans="1:32" x14ac:dyDescent="0.2">
      <c r="A740" s="138">
        <v>491</v>
      </c>
      <c r="B740" s="139">
        <v>491095218</v>
      </c>
      <c r="C740" s="140" t="s">
        <v>541</v>
      </c>
      <c r="D740" s="141">
        <v>95</v>
      </c>
      <c r="E740" s="140" t="s">
        <v>127</v>
      </c>
      <c r="F740" s="141">
        <v>218</v>
      </c>
      <c r="G740" s="142" t="s">
        <v>250</v>
      </c>
      <c r="H740" s="130"/>
      <c r="I740" s="131">
        <v>14278</v>
      </c>
      <c r="J740" s="131">
        <v>5106</v>
      </c>
      <c r="K740" s="131">
        <v>0</v>
      </c>
      <c r="L740" s="131">
        <v>937.65</v>
      </c>
      <c r="M740" s="131">
        <v>20321.650000000001</v>
      </c>
      <c r="N740" s="130"/>
      <c r="O740" s="132">
        <v>2</v>
      </c>
      <c r="P740" s="133">
        <v>38768</v>
      </c>
      <c r="Q740" s="133">
        <v>0</v>
      </c>
      <c r="R740" s="133">
        <v>0</v>
      </c>
      <c r="S740" s="133">
        <v>1876</v>
      </c>
      <c r="T740" s="134">
        <v>40644</v>
      </c>
      <c r="U740" s="135"/>
      <c r="V740" s="136">
        <v>0</v>
      </c>
      <c r="W740" s="136">
        <v>0</v>
      </c>
      <c r="X740" s="133">
        <v>0.09</v>
      </c>
      <c r="Y740" s="133">
        <v>3.3579643218783664E-2</v>
      </c>
      <c r="Z740" s="134">
        <v>0</v>
      </c>
      <c r="AA740" s="137"/>
      <c r="AB740" s="136">
        <v>0</v>
      </c>
      <c r="AC740" s="136">
        <v>0</v>
      </c>
      <c r="AD740" s="133">
        <v>0</v>
      </c>
      <c r="AE740" s="133">
        <v>0</v>
      </c>
      <c r="AF740" s="134">
        <v>0</v>
      </c>
    </row>
    <row r="741" spans="1:32" x14ac:dyDescent="0.2">
      <c r="A741" s="138">
        <v>491</v>
      </c>
      <c r="B741" s="139">
        <v>491095265</v>
      </c>
      <c r="C741" s="140" t="s">
        <v>541</v>
      </c>
      <c r="D741" s="141">
        <v>95</v>
      </c>
      <c r="E741" s="140" t="s">
        <v>127</v>
      </c>
      <c r="F741" s="141">
        <v>265</v>
      </c>
      <c r="G741" s="142" t="s">
        <v>297</v>
      </c>
      <c r="H741" s="130"/>
      <c r="I741" s="131">
        <v>10675.913042850263</v>
      </c>
      <c r="J741" s="131">
        <v>4503</v>
      </c>
      <c r="K741" s="131">
        <v>0</v>
      </c>
      <c r="L741" s="131">
        <v>937.65</v>
      </c>
      <c r="M741" s="131">
        <v>16116.563042850263</v>
      </c>
      <c r="N741" s="130"/>
      <c r="O741" s="132">
        <v>2</v>
      </c>
      <c r="P741" s="133">
        <v>30358</v>
      </c>
      <c r="Q741" s="133">
        <v>0</v>
      </c>
      <c r="R741" s="133">
        <v>0</v>
      </c>
      <c r="S741" s="133">
        <v>1876</v>
      </c>
      <c r="T741" s="134">
        <v>32234</v>
      </c>
      <c r="U741" s="135"/>
      <c r="V741" s="136">
        <v>0</v>
      </c>
      <c r="W741" s="136">
        <v>0</v>
      </c>
      <c r="X741" s="133">
        <v>0.09</v>
      </c>
      <c r="Y741" s="133">
        <v>2.1285504916207323E-3</v>
      </c>
      <c r="Z741" s="134">
        <v>0</v>
      </c>
      <c r="AA741" s="137"/>
      <c r="AB741" s="136">
        <v>0</v>
      </c>
      <c r="AC741" s="136">
        <v>0</v>
      </c>
      <c r="AD741" s="133">
        <v>0</v>
      </c>
      <c r="AE741" s="133">
        <v>0</v>
      </c>
      <c r="AF741" s="134">
        <v>0</v>
      </c>
    </row>
    <row r="742" spans="1:32" x14ac:dyDescent="0.2">
      <c r="A742" s="138">
        <v>491</v>
      </c>
      <c r="B742" s="139">
        <v>491095273</v>
      </c>
      <c r="C742" s="140" t="s">
        <v>541</v>
      </c>
      <c r="D742" s="141">
        <v>95</v>
      </c>
      <c r="E742" s="140" t="s">
        <v>127</v>
      </c>
      <c r="F742" s="141">
        <v>273</v>
      </c>
      <c r="G742" s="142" t="s">
        <v>305</v>
      </c>
      <c r="H742" s="130"/>
      <c r="I742" s="131">
        <v>9255</v>
      </c>
      <c r="J742" s="131">
        <v>2954</v>
      </c>
      <c r="K742" s="131">
        <v>0</v>
      </c>
      <c r="L742" s="131">
        <v>937.65</v>
      </c>
      <c r="M742" s="131">
        <v>13146.65</v>
      </c>
      <c r="N742" s="130"/>
      <c r="O742" s="132">
        <v>6</v>
      </c>
      <c r="P742" s="133">
        <v>73254</v>
      </c>
      <c r="Q742" s="133">
        <v>0</v>
      </c>
      <c r="R742" s="133">
        <v>0</v>
      </c>
      <c r="S742" s="133">
        <v>5626</v>
      </c>
      <c r="T742" s="134">
        <v>78880</v>
      </c>
      <c r="U742" s="135"/>
      <c r="V742" s="136">
        <v>0</v>
      </c>
      <c r="W742" s="136">
        <v>0</v>
      </c>
      <c r="X742" s="133">
        <v>0.09</v>
      </c>
      <c r="Y742" s="133">
        <v>3.5256306784916687E-3</v>
      </c>
      <c r="Z742" s="134">
        <v>0</v>
      </c>
      <c r="AA742" s="137"/>
      <c r="AB742" s="136">
        <v>0</v>
      </c>
      <c r="AC742" s="136">
        <v>0</v>
      </c>
      <c r="AD742" s="133">
        <v>0</v>
      </c>
      <c r="AE742" s="133">
        <v>0</v>
      </c>
      <c r="AF742" s="134">
        <v>0</v>
      </c>
    </row>
    <row r="743" spans="1:32" x14ac:dyDescent="0.2">
      <c r="A743" s="138">
        <v>491</v>
      </c>
      <c r="B743" s="139">
        <v>491095292</v>
      </c>
      <c r="C743" s="140" t="s">
        <v>541</v>
      </c>
      <c r="D743" s="141">
        <v>95</v>
      </c>
      <c r="E743" s="140" t="s">
        <v>127</v>
      </c>
      <c r="F743" s="141">
        <v>292</v>
      </c>
      <c r="G743" s="142" t="s">
        <v>324</v>
      </c>
      <c r="H743" s="130"/>
      <c r="I743" s="131">
        <v>10266</v>
      </c>
      <c r="J743" s="131">
        <v>1785</v>
      </c>
      <c r="K743" s="131">
        <v>0</v>
      </c>
      <c r="L743" s="131">
        <v>937.65</v>
      </c>
      <c r="M743" s="131">
        <v>12988.65</v>
      </c>
      <c r="N743" s="130"/>
      <c r="O743" s="132">
        <v>8</v>
      </c>
      <c r="P743" s="133">
        <v>96408</v>
      </c>
      <c r="Q743" s="133">
        <v>0</v>
      </c>
      <c r="R743" s="133">
        <v>0</v>
      </c>
      <c r="S743" s="133">
        <v>7502</v>
      </c>
      <c r="T743" s="134">
        <v>103910</v>
      </c>
      <c r="U743" s="135"/>
      <c r="V743" s="136">
        <v>0</v>
      </c>
      <c r="W743" s="136">
        <v>0</v>
      </c>
      <c r="X743" s="133">
        <v>0.09</v>
      </c>
      <c r="Y743" s="133">
        <v>4.1130599438783484E-3</v>
      </c>
      <c r="Z743" s="134">
        <v>0</v>
      </c>
      <c r="AA743" s="137"/>
      <c r="AB743" s="136">
        <v>0</v>
      </c>
      <c r="AC743" s="136">
        <v>0</v>
      </c>
      <c r="AD743" s="133">
        <v>0</v>
      </c>
      <c r="AE743" s="133">
        <v>0</v>
      </c>
      <c r="AF743" s="134">
        <v>0</v>
      </c>
    </row>
    <row r="744" spans="1:32" x14ac:dyDescent="0.2">
      <c r="A744" s="138">
        <v>491</v>
      </c>
      <c r="B744" s="139">
        <v>491095331</v>
      </c>
      <c r="C744" s="140" t="s">
        <v>541</v>
      </c>
      <c r="D744" s="141">
        <v>95</v>
      </c>
      <c r="E744" s="140" t="s">
        <v>127</v>
      </c>
      <c r="F744" s="141">
        <v>331</v>
      </c>
      <c r="G744" s="142" t="s">
        <v>363</v>
      </c>
      <c r="H744" s="130"/>
      <c r="I744" s="131">
        <v>10785</v>
      </c>
      <c r="J744" s="131">
        <v>3686</v>
      </c>
      <c r="K744" s="131">
        <v>0</v>
      </c>
      <c r="L744" s="131">
        <v>937.65</v>
      </c>
      <c r="M744" s="131">
        <v>15408.65</v>
      </c>
      <c r="N744" s="130"/>
      <c r="O744" s="132">
        <v>30</v>
      </c>
      <c r="P744" s="133">
        <v>434130</v>
      </c>
      <c r="Q744" s="133">
        <v>0</v>
      </c>
      <c r="R744" s="133">
        <v>0</v>
      </c>
      <c r="S744" s="133">
        <v>28130</v>
      </c>
      <c r="T744" s="134">
        <v>462260</v>
      </c>
      <c r="U744" s="135"/>
      <c r="V744" s="136">
        <v>0</v>
      </c>
      <c r="W744" s="136">
        <v>0</v>
      </c>
      <c r="X744" s="133">
        <v>0.09</v>
      </c>
      <c r="Y744" s="133">
        <v>2.0190786515836362E-2</v>
      </c>
      <c r="Z744" s="134">
        <v>0</v>
      </c>
      <c r="AA744" s="137"/>
      <c r="AB744" s="136">
        <v>0</v>
      </c>
      <c r="AC744" s="136">
        <v>0</v>
      </c>
      <c r="AD744" s="133">
        <v>0</v>
      </c>
      <c r="AE744" s="133">
        <v>0</v>
      </c>
      <c r="AF744" s="134">
        <v>0</v>
      </c>
    </row>
    <row r="745" spans="1:32" x14ac:dyDescent="0.2">
      <c r="A745" s="138">
        <v>491</v>
      </c>
      <c r="B745" s="139">
        <v>491095650</v>
      </c>
      <c r="C745" s="140" t="s">
        <v>541</v>
      </c>
      <c r="D745" s="141">
        <v>95</v>
      </c>
      <c r="E745" s="140" t="s">
        <v>127</v>
      </c>
      <c r="F745" s="141">
        <v>650</v>
      </c>
      <c r="G745" s="142" t="s">
        <v>400</v>
      </c>
      <c r="H745" s="130"/>
      <c r="I745" s="131">
        <v>10334</v>
      </c>
      <c r="J745" s="131">
        <v>2864</v>
      </c>
      <c r="K745" s="131">
        <v>0</v>
      </c>
      <c r="L745" s="131">
        <v>937.65</v>
      </c>
      <c r="M745" s="131">
        <v>14135.65</v>
      </c>
      <c r="N745" s="130"/>
      <c r="O745" s="132">
        <v>4</v>
      </c>
      <c r="P745" s="133">
        <v>52792</v>
      </c>
      <c r="Q745" s="133">
        <v>0</v>
      </c>
      <c r="R745" s="133">
        <v>0</v>
      </c>
      <c r="S745" s="133">
        <v>3751</v>
      </c>
      <c r="T745" s="134">
        <v>56543</v>
      </c>
      <c r="U745" s="135"/>
      <c r="V745" s="136">
        <v>0</v>
      </c>
      <c r="W745" s="136">
        <v>0</v>
      </c>
      <c r="X745" s="133">
        <v>0.09</v>
      </c>
      <c r="Y745" s="133">
        <v>1.8553478885118655E-3</v>
      </c>
      <c r="Z745" s="134">
        <v>0</v>
      </c>
      <c r="AA745" s="137"/>
      <c r="AB745" s="136">
        <v>0</v>
      </c>
      <c r="AC745" s="136">
        <v>0</v>
      </c>
      <c r="AD745" s="133">
        <v>0</v>
      </c>
      <c r="AE745" s="133">
        <v>0</v>
      </c>
      <c r="AF745" s="134">
        <v>0</v>
      </c>
    </row>
    <row r="746" spans="1:32" x14ac:dyDescent="0.2">
      <c r="A746" s="138">
        <v>491</v>
      </c>
      <c r="B746" s="139">
        <v>491095665</v>
      </c>
      <c r="C746" s="140" t="s">
        <v>541</v>
      </c>
      <c r="D746" s="141">
        <v>95</v>
      </c>
      <c r="E746" s="140" t="s">
        <v>127</v>
      </c>
      <c r="F746" s="141">
        <v>665</v>
      </c>
      <c r="G746" s="142" t="s">
        <v>405</v>
      </c>
      <c r="H746" s="130"/>
      <c r="I746" s="131">
        <v>11283</v>
      </c>
      <c r="J746" s="131">
        <v>2025</v>
      </c>
      <c r="K746" s="131">
        <v>0</v>
      </c>
      <c r="L746" s="131">
        <v>937.65</v>
      </c>
      <c r="M746" s="131">
        <v>14245.65</v>
      </c>
      <c r="N746" s="130"/>
      <c r="O746" s="132">
        <v>3</v>
      </c>
      <c r="P746" s="133">
        <v>39924</v>
      </c>
      <c r="Q746" s="133">
        <v>0</v>
      </c>
      <c r="R746" s="133">
        <v>0</v>
      </c>
      <c r="S746" s="133">
        <v>2814</v>
      </c>
      <c r="T746" s="134">
        <v>42738</v>
      </c>
      <c r="U746" s="135"/>
      <c r="V746" s="136">
        <v>0</v>
      </c>
      <c r="W746" s="136">
        <v>0</v>
      </c>
      <c r="X746" s="133">
        <v>0.09</v>
      </c>
      <c r="Y746" s="133">
        <v>4.3416109549796536E-3</v>
      </c>
      <c r="Z746" s="134">
        <v>0</v>
      </c>
      <c r="AA746" s="137"/>
      <c r="AB746" s="136">
        <v>0</v>
      </c>
      <c r="AC746" s="136">
        <v>0</v>
      </c>
      <c r="AD746" s="133">
        <v>0</v>
      </c>
      <c r="AE746" s="133">
        <v>0</v>
      </c>
      <c r="AF746" s="134">
        <v>0</v>
      </c>
    </row>
    <row r="747" spans="1:32" x14ac:dyDescent="0.2">
      <c r="A747" s="138">
        <v>491</v>
      </c>
      <c r="B747" s="139">
        <v>491095763</v>
      </c>
      <c r="C747" s="140" t="s">
        <v>541</v>
      </c>
      <c r="D747" s="141">
        <v>95</v>
      </c>
      <c r="E747" s="140" t="s">
        <v>127</v>
      </c>
      <c r="F747" s="141">
        <v>763</v>
      </c>
      <c r="G747" s="142" t="s">
        <v>434</v>
      </c>
      <c r="H747" s="130"/>
      <c r="I747" s="131">
        <v>10766</v>
      </c>
      <c r="J747" s="131">
        <v>2185</v>
      </c>
      <c r="K747" s="131">
        <v>0</v>
      </c>
      <c r="L747" s="131">
        <v>937.65</v>
      </c>
      <c r="M747" s="131">
        <v>13888.65</v>
      </c>
      <c r="N747" s="130"/>
      <c r="O747" s="132">
        <v>5</v>
      </c>
      <c r="P747" s="133">
        <v>64755</v>
      </c>
      <c r="Q747" s="133">
        <v>0</v>
      </c>
      <c r="R747" s="133">
        <v>0</v>
      </c>
      <c r="S747" s="133">
        <v>4689</v>
      </c>
      <c r="T747" s="134">
        <v>69444</v>
      </c>
      <c r="U747" s="135"/>
      <c r="V747" s="136">
        <v>0</v>
      </c>
      <c r="W747" s="136">
        <v>0</v>
      </c>
      <c r="X747" s="133">
        <v>0.09</v>
      </c>
      <c r="Y747" s="133">
        <v>9.8739121703137547E-3</v>
      </c>
      <c r="Z747" s="134">
        <v>0</v>
      </c>
      <c r="AA747" s="137"/>
      <c r="AB747" s="136">
        <v>0</v>
      </c>
      <c r="AC747" s="136">
        <v>0</v>
      </c>
      <c r="AD747" s="133">
        <v>0</v>
      </c>
      <c r="AE747" s="133">
        <v>0</v>
      </c>
      <c r="AF747" s="134">
        <v>0</v>
      </c>
    </row>
    <row r="748" spans="1:32" x14ac:dyDescent="0.2">
      <c r="A748" s="138">
        <v>492</v>
      </c>
      <c r="B748" s="139">
        <v>492281281</v>
      </c>
      <c r="C748" s="140" t="s">
        <v>542</v>
      </c>
      <c r="D748" s="141">
        <v>281</v>
      </c>
      <c r="E748" s="140" t="s">
        <v>313</v>
      </c>
      <c r="F748" s="141">
        <v>281</v>
      </c>
      <c r="G748" s="142" t="s">
        <v>313</v>
      </c>
      <c r="H748" s="130"/>
      <c r="I748" s="131">
        <v>13631</v>
      </c>
      <c r="J748" s="131">
        <v>0</v>
      </c>
      <c r="K748" s="131">
        <v>0</v>
      </c>
      <c r="L748" s="131">
        <v>937.65</v>
      </c>
      <c r="M748" s="131">
        <v>14568.65</v>
      </c>
      <c r="N748" s="130"/>
      <c r="O748" s="132">
        <v>360</v>
      </c>
      <c r="P748" s="133">
        <v>4907160</v>
      </c>
      <c r="Q748" s="133">
        <v>0</v>
      </c>
      <c r="R748" s="133">
        <v>0</v>
      </c>
      <c r="S748" s="133">
        <v>337554</v>
      </c>
      <c r="T748" s="134">
        <v>5244714</v>
      </c>
      <c r="U748" s="135"/>
      <c r="V748" s="136">
        <v>0</v>
      </c>
      <c r="W748" s="136">
        <v>0</v>
      </c>
      <c r="X748" s="133">
        <v>0.18</v>
      </c>
      <c r="Y748" s="133">
        <v>0.14030570301676271</v>
      </c>
      <c r="Z748" s="134">
        <v>0</v>
      </c>
      <c r="AA748" s="137"/>
      <c r="AB748" s="136">
        <v>0</v>
      </c>
      <c r="AC748" s="136">
        <v>0</v>
      </c>
      <c r="AD748" s="133">
        <v>0</v>
      </c>
      <c r="AE748" s="133">
        <v>0</v>
      </c>
      <c r="AF748" s="134">
        <v>0</v>
      </c>
    </row>
    <row r="749" spans="1:32" x14ac:dyDescent="0.2">
      <c r="A749" s="138">
        <v>493</v>
      </c>
      <c r="B749" s="139">
        <v>493057035</v>
      </c>
      <c r="C749" s="140" t="s">
        <v>543</v>
      </c>
      <c r="D749" s="141">
        <v>57</v>
      </c>
      <c r="E749" s="140" t="s">
        <v>89</v>
      </c>
      <c r="F749" s="141">
        <v>35</v>
      </c>
      <c r="G749" s="142" t="s">
        <v>67</v>
      </c>
      <c r="H749" s="130"/>
      <c r="I749" s="131">
        <v>15747</v>
      </c>
      <c r="J749" s="131">
        <v>5369</v>
      </c>
      <c r="K749" s="131">
        <v>0</v>
      </c>
      <c r="L749" s="131">
        <v>937.65</v>
      </c>
      <c r="M749" s="131">
        <v>22053.65</v>
      </c>
      <c r="N749" s="130"/>
      <c r="O749" s="132">
        <v>28</v>
      </c>
      <c r="P749" s="133">
        <v>591248</v>
      </c>
      <c r="Q749" s="133">
        <v>0</v>
      </c>
      <c r="R749" s="133">
        <v>0</v>
      </c>
      <c r="S749" s="133">
        <v>26254</v>
      </c>
      <c r="T749" s="134">
        <v>617502</v>
      </c>
      <c r="U749" s="135"/>
      <c r="V749" s="136">
        <v>0</v>
      </c>
      <c r="W749" s="136">
        <v>0</v>
      </c>
      <c r="X749" s="133">
        <v>0.18</v>
      </c>
      <c r="Y749" s="133">
        <v>0.16308478746425836</v>
      </c>
      <c r="Z749" s="134">
        <v>0</v>
      </c>
      <c r="AA749" s="137"/>
      <c r="AB749" s="136">
        <v>0</v>
      </c>
      <c r="AC749" s="136">
        <v>0</v>
      </c>
      <c r="AD749" s="133">
        <v>0</v>
      </c>
      <c r="AE749" s="133">
        <v>0</v>
      </c>
      <c r="AF749" s="134">
        <v>0</v>
      </c>
    </row>
    <row r="750" spans="1:32" x14ac:dyDescent="0.2">
      <c r="A750" s="138">
        <v>493</v>
      </c>
      <c r="B750" s="139">
        <v>493057057</v>
      </c>
      <c r="C750" s="140" t="s">
        <v>543</v>
      </c>
      <c r="D750" s="141">
        <v>57</v>
      </c>
      <c r="E750" s="140" t="s">
        <v>89</v>
      </c>
      <c r="F750" s="141">
        <v>57</v>
      </c>
      <c r="G750" s="142" t="s">
        <v>89</v>
      </c>
      <c r="H750" s="130"/>
      <c r="I750" s="131">
        <v>15653</v>
      </c>
      <c r="J750" s="131">
        <v>419</v>
      </c>
      <c r="K750" s="131">
        <v>0</v>
      </c>
      <c r="L750" s="131">
        <v>937.65</v>
      </c>
      <c r="M750" s="131">
        <v>17009.650000000001</v>
      </c>
      <c r="N750" s="130"/>
      <c r="O750" s="132">
        <v>120</v>
      </c>
      <c r="P750" s="133">
        <v>1928640</v>
      </c>
      <c r="Q750" s="133">
        <v>0</v>
      </c>
      <c r="R750" s="133">
        <v>0</v>
      </c>
      <c r="S750" s="133">
        <v>112518</v>
      </c>
      <c r="T750" s="134">
        <v>2041158</v>
      </c>
      <c r="U750" s="135"/>
      <c r="V750" s="136">
        <v>0</v>
      </c>
      <c r="W750" s="136">
        <v>0</v>
      </c>
      <c r="X750" s="133">
        <v>0.18</v>
      </c>
      <c r="Y750" s="133">
        <v>0.13477016134300771</v>
      </c>
      <c r="Z750" s="134">
        <v>0</v>
      </c>
      <c r="AA750" s="137"/>
      <c r="AB750" s="136">
        <v>0</v>
      </c>
      <c r="AC750" s="136">
        <v>0</v>
      </c>
      <c r="AD750" s="133">
        <v>0</v>
      </c>
      <c r="AE750" s="133">
        <v>0</v>
      </c>
      <c r="AF750" s="134">
        <v>0</v>
      </c>
    </row>
    <row r="751" spans="1:32" x14ac:dyDescent="0.2">
      <c r="A751" s="138">
        <v>493</v>
      </c>
      <c r="B751" s="139">
        <v>493057093</v>
      </c>
      <c r="C751" s="140" t="s">
        <v>543</v>
      </c>
      <c r="D751" s="141">
        <v>57</v>
      </c>
      <c r="E751" s="140" t="s">
        <v>89</v>
      </c>
      <c r="F751" s="141">
        <v>93</v>
      </c>
      <c r="G751" s="142" t="s">
        <v>125</v>
      </c>
      <c r="H751" s="130"/>
      <c r="I751" s="131">
        <v>15658</v>
      </c>
      <c r="J751" s="131">
        <v>534</v>
      </c>
      <c r="K751" s="131">
        <v>0</v>
      </c>
      <c r="L751" s="131">
        <v>937.65</v>
      </c>
      <c r="M751" s="131">
        <v>17129.650000000001</v>
      </c>
      <c r="N751" s="130"/>
      <c r="O751" s="132">
        <v>26</v>
      </c>
      <c r="P751" s="133">
        <v>420992</v>
      </c>
      <c r="Q751" s="133">
        <v>0</v>
      </c>
      <c r="R751" s="133">
        <v>0</v>
      </c>
      <c r="S751" s="133">
        <v>24378</v>
      </c>
      <c r="T751" s="134">
        <v>445370</v>
      </c>
      <c r="U751" s="135"/>
      <c r="V751" s="136">
        <v>0</v>
      </c>
      <c r="W751" s="136">
        <v>0</v>
      </c>
      <c r="X751" s="133">
        <v>0.18</v>
      </c>
      <c r="Y751" s="133">
        <v>7.4462659539690237E-2</v>
      </c>
      <c r="Z751" s="134">
        <v>0</v>
      </c>
      <c r="AA751" s="137"/>
      <c r="AB751" s="136">
        <v>0</v>
      </c>
      <c r="AC751" s="136">
        <v>0</v>
      </c>
      <c r="AD751" s="133">
        <v>0</v>
      </c>
      <c r="AE751" s="133">
        <v>0</v>
      </c>
      <c r="AF751" s="134">
        <v>0</v>
      </c>
    </row>
    <row r="752" spans="1:32" x14ac:dyDescent="0.2">
      <c r="A752" s="138">
        <v>493</v>
      </c>
      <c r="B752" s="139">
        <v>493057163</v>
      </c>
      <c r="C752" s="140" t="s">
        <v>543</v>
      </c>
      <c r="D752" s="141">
        <v>57</v>
      </c>
      <c r="E752" s="140" t="s">
        <v>89</v>
      </c>
      <c r="F752" s="141">
        <v>163</v>
      </c>
      <c r="G752" s="142" t="s">
        <v>195</v>
      </c>
      <c r="H752" s="130"/>
      <c r="I752" s="131">
        <v>15859</v>
      </c>
      <c r="J752" s="131">
        <v>0</v>
      </c>
      <c r="K752" s="131">
        <v>0</v>
      </c>
      <c r="L752" s="131">
        <v>937.65</v>
      </c>
      <c r="M752" s="131">
        <v>16796.650000000001</v>
      </c>
      <c r="N752" s="130"/>
      <c r="O752" s="132">
        <v>10</v>
      </c>
      <c r="P752" s="133">
        <v>158590</v>
      </c>
      <c r="Q752" s="133">
        <v>0</v>
      </c>
      <c r="R752" s="133">
        <v>0</v>
      </c>
      <c r="S752" s="133">
        <v>9378</v>
      </c>
      <c r="T752" s="134">
        <v>167968</v>
      </c>
      <c r="U752" s="135"/>
      <c r="V752" s="136">
        <v>0</v>
      </c>
      <c r="W752" s="136">
        <v>0</v>
      </c>
      <c r="X752" s="133">
        <v>0.18</v>
      </c>
      <c r="Y752" s="133">
        <v>9.2255483334996877E-2</v>
      </c>
      <c r="Z752" s="134">
        <v>0</v>
      </c>
      <c r="AA752" s="137"/>
      <c r="AB752" s="136">
        <v>0</v>
      </c>
      <c r="AC752" s="136">
        <v>0</v>
      </c>
      <c r="AD752" s="133">
        <v>0</v>
      </c>
      <c r="AE752" s="133">
        <v>0</v>
      </c>
      <c r="AF752" s="134">
        <v>0</v>
      </c>
    </row>
    <row r="753" spans="1:32" x14ac:dyDescent="0.2">
      <c r="A753" s="138">
        <v>493</v>
      </c>
      <c r="B753" s="139">
        <v>493057165</v>
      </c>
      <c r="C753" s="140" t="s">
        <v>543</v>
      </c>
      <c r="D753" s="141">
        <v>57</v>
      </c>
      <c r="E753" s="140" t="s">
        <v>89</v>
      </c>
      <c r="F753" s="141">
        <v>165</v>
      </c>
      <c r="G753" s="142" t="s">
        <v>197</v>
      </c>
      <c r="H753" s="130"/>
      <c r="I753" s="131">
        <v>14334</v>
      </c>
      <c r="J753" s="131">
        <v>260</v>
      </c>
      <c r="K753" s="131">
        <v>0</v>
      </c>
      <c r="L753" s="131">
        <v>937.65</v>
      </c>
      <c r="M753" s="131">
        <v>15531.65</v>
      </c>
      <c r="N753" s="130"/>
      <c r="O753" s="132">
        <v>2</v>
      </c>
      <c r="P753" s="133">
        <v>29188</v>
      </c>
      <c r="Q753" s="133">
        <v>0</v>
      </c>
      <c r="R753" s="133">
        <v>0</v>
      </c>
      <c r="S753" s="133">
        <v>1875</v>
      </c>
      <c r="T753" s="134">
        <v>31063</v>
      </c>
      <c r="U753" s="135"/>
      <c r="V753" s="136">
        <v>0</v>
      </c>
      <c r="W753" s="136">
        <v>0</v>
      </c>
      <c r="X753" s="133">
        <v>9.8299999999999998E-2</v>
      </c>
      <c r="Y753" s="133">
        <v>9.5435200850881502E-2</v>
      </c>
      <c r="Z753" s="134">
        <v>0</v>
      </c>
      <c r="AA753" s="137"/>
      <c r="AB753" s="136">
        <v>0</v>
      </c>
      <c r="AC753" s="136">
        <v>0</v>
      </c>
      <c r="AD753" s="133">
        <v>0</v>
      </c>
      <c r="AE753" s="133">
        <v>0</v>
      </c>
      <c r="AF753" s="134">
        <v>0</v>
      </c>
    </row>
    <row r="754" spans="1:32" x14ac:dyDescent="0.2">
      <c r="A754" s="138">
        <v>493</v>
      </c>
      <c r="B754" s="139">
        <v>493057176</v>
      </c>
      <c r="C754" s="140" t="s">
        <v>543</v>
      </c>
      <c r="D754" s="141">
        <v>57</v>
      </c>
      <c r="E754" s="140" t="s">
        <v>89</v>
      </c>
      <c r="F754" s="141">
        <v>176</v>
      </c>
      <c r="G754" s="142" t="s">
        <v>208</v>
      </c>
      <c r="H754" s="130"/>
      <c r="I754" s="131">
        <v>16931</v>
      </c>
      <c r="J754" s="131">
        <v>5831</v>
      </c>
      <c r="K754" s="131">
        <v>0</v>
      </c>
      <c r="L754" s="131">
        <v>937.65</v>
      </c>
      <c r="M754" s="131">
        <v>23699.65</v>
      </c>
      <c r="N754" s="130"/>
      <c r="O754" s="132">
        <v>2</v>
      </c>
      <c r="P754" s="133">
        <v>45524</v>
      </c>
      <c r="Q754" s="133">
        <v>0</v>
      </c>
      <c r="R754" s="133">
        <v>0</v>
      </c>
      <c r="S754" s="133">
        <v>1875</v>
      </c>
      <c r="T754" s="134">
        <v>47399</v>
      </c>
      <c r="U754" s="135"/>
      <c r="V754" s="136">
        <v>0</v>
      </c>
      <c r="W754" s="136">
        <v>0</v>
      </c>
      <c r="X754" s="133">
        <v>0.09</v>
      </c>
      <c r="Y754" s="133">
        <v>9.4201429189876243E-2</v>
      </c>
      <c r="Z754" s="134">
        <v>0</v>
      </c>
      <c r="AA754" s="137"/>
      <c r="AB754" s="136">
        <v>0</v>
      </c>
      <c r="AC754" s="136">
        <v>0</v>
      </c>
      <c r="AD754" s="133">
        <v>0</v>
      </c>
      <c r="AE754" s="133">
        <v>0</v>
      </c>
      <c r="AF754" s="134">
        <v>0</v>
      </c>
    </row>
    <row r="755" spans="1:32" x14ac:dyDescent="0.2">
      <c r="A755" s="138">
        <v>493</v>
      </c>
      <c r="B755" s="139">
        <v>493057248</v>
      </c>
      <c r="C755" s="140" t="s">
        <v>543</v>
      </c>
      <c r="D755" s="141">
        <v>57</v>
      </c>
      <c r="E755" s="140" t="s">
        <v>89</v>
      </c>
      <c r="F755" s="141">
        <v>248</v>
      </c>
      <c r="G755" s="142" t="s">
        <v>280</v>
      </c>
      <c r="H755" s="130"/>
      <c r="I755" s="131">
        <v>16631</v>
      </c>
      <c r="J755" s="131">
        <v>954</v>
      </c>
      <c r="K755" s="131">
        <v>0</v>
      </c>
      <c r="L755" s="131">
        <v>937.65</v>
      </c>
      <c r="M755" s="131">
        <v>18522.650000000001</v>
      </c>
      <c r="N755" s="130"/>
      <c r="O755" s="132">
        <v>26</v>
      </c>
      <c r="P755" s="133">
        <v>457210</v>
      </c>
      <c r="Q755" s="133">
        <v>0</v>
      </c>
      <c r="R755" s="133">
        <v>0</v>
      </c>
      <c r="S755" s="133">
        <v>24378</v>
      </c>
      <c r="T755" s="134">
        <v>481588</v>
      </c>
      <c r="U755" s="135"/>
      <c r="V755" s="136">
        <v>0</v>
      </c>
      <c r="W755" s="136">
        <v>0</v>
      </c>
      <c r="X755" s="133">
        <v>0.09</v>
      </c>
      <c r="Y755" s="133">
        <v>5.5837497907575279E-2</v>
      </c>
      <c r="Z755" s="134">
        <v>0</v>
      </c>
      <c r="AA755" s="137"/>
      <c r="AB755" s="136">
        <v>0</v>
      </c>
      <c r="AC755" s="136">
        <v>0</v>
      </c>
      <c r="AD755" s="133">
        <v>0</v>
      </c>
      <c r="AE755" s="133">
        <v>0</v>
      </c>
      <c r="AF755" s="134">
        <v>0</v>
      </c>
    </row>
    <row r="756" spans="1:32" x14ac:dyDescent="0.2">
      <c r="A756" s="138">
        <v>493</v>
      </c>
      <c r="B756" s="139">
        <v>493057274</v>
      </c>
      <c r="C756" s="140" t="s">
        <v>543</v>
      </c>
      <c r="D756" s="141">
        <v>57</v>
      </c>
      <c r="E756" s="140" t="s">
        <v>89</v>
      </c>
      <c r="F756" s="141">
        <v>274</v>
      </c>
      <c r="G756" s="142" t="s">
        <v>306</v>
      </c>
      <c r="H756" s="130"/>
      <c r="I756" s="131">
        <v>14448</v>
      </c>
      <c r="J756" s="131">
        <v>6675</v>
      </c>
      <c r="K756" s="131">
        <v>0</v>
      </c>
      <c r="L756" s="131">
        <v>937.65</v>
      </c>
      <c r="M756" s="131">
        <v>22060.65</v>
      </c>
      <c r="N756" s="130"/>
      <c r="O756" s="132">
        <v>1</v>
      </c>
      <c r="P756" s="133">
        <v>21123</v>
      </c>
      <c r="Q756" s="133">
        <v>0</v>
      </c>
      <c r="R756" s="133">
        <v>0</v>
      </c>
      <c r="S756" s="133">
        <v>938</v>
      </c>
      <c r="T756" s="134">
        <v>22061</v>
      </c>
      <c r="U756" s="135"/>
      <c r="V756" s="136">
        <v>0</v>
      </c>
      <c r="W756" s="136">
        <v>0</v>
      </c>
      <c r="X756" s="133">
        <v>0.09</v>
      </c>
      <c r="Y756" s="133">
        <v>7.5681708386389906E-2</v>
      </c>
      <c r="Z756" s="134">
        <v>0</v>
      </c>
      <c r="AA756" s="137"/>
      <c r="AB756" s="136">
        <v>0</v>
      </c>
      <c r="AC756" s="136">
        <v>0</v>
      </c>
      <c r="AD756" s="133">
        <v>0</v>
      </c>
      <c r="AE756" s="133">
        <v>0</v>
      </c>
      <c r="AF756" s="134">
        <v>0</v>
      </c>
    </row>
    <row r="757" spans="1:32" x14ac:dyDescent="0.2">
      <c r="A757" s="138">
        <v>494</v>
      </c>
      <c r="B757" s="139">
        <v>494093035</v>
      </c>
      <c r="C757" s="140" t="s">
        <v>544</v>
      </c>
      <c r="D757" s="141">
        <v>93</v>
      </c>
      <c r="E757" s="140" t="s">
        <v>125</v>
      </c>
      <c r="F757" s="141">
        <v>35</v>
      </c>
      <c r="G757" s="142" t="s">
        <v>67</v>
      </c>
      <c r="H757" s="130"/>
      <c r="I757" s="131">
        <v>15016</v>
      </c>
      <c r="J757" s="131">
        <v>5120</v>
      </c>
      <c r="K757" s="131">
        <v>0</v>
      </c>
      <c r="L757" s="131">
        <v>937.65</v>
      </c>
      <c r="M757" s="131">
        <v>21073.65</v>
      </c>
      <c r="N757" s="130"/>
      <c r="O757" s="132">
        <v>3</v>
      </c>
      <c r="P757" s="133">
        <v>60408</v>
      </c>
      <c r="Q757" s="133">
        <v>0</v>
      </c>
      <c r="R757" s="133">
        <v>0</v>
      </c>
      <c r="S757" s="133">
        <v>2814</v>
      </c>
      <c r="T757" s="134">
        <v>63222</v>
      </c>
      <c r="U757" s="135"/>
      <c r="V757" s="136">
        <v>0</v>
      </c>
      <c r="W757" s="136">
        <v>0</v>
      </c>
      <c r="X757" s="133">
        <v>0.18</v>
      </c>
      <c r="Y757" s="133">
        <v>0.16308478746425836</v>
      </c>
      <c r="Z757" s="134">
        <v>0</v>
      </c>
      <c r="AA757" s="137"/>
      <c r="AB757" s="136">
        <v>0</v>
      </c>
      <c r="AC757" s="136">
        <v>0</v>
      </c>
      <c r="AD757" s="133">
        <v>0</v>
      </c>
      <c r="AE757" s="133">
        <v>0</v>
      </c>
      <c r="AF757" s="134">
        <v>0</v>
      </c>
    </row>
    <row r="758" spans="1:32" x14ac:dyDescent="0.2">
      <c r="A758" s="138">
        <v>494</v>
      </c>
      <c r="B758" s="139">
        <v>494093049</v>
      </c>
      <c r="C758" s="140" t="s">
        <v>544</v>
      </c>
      <c r="D758" s="141">
        <v>93</v>
      </c>
      <c r="E758" s="140" t="s">
        <v>125</v>
      </c>
      <c r="F758" s="141">
        <v>49</v>
      </c>
      <c r="G758" s="142" t="s">
        <v>81</v>
      </c>
      <c r="H758" s="130"/>
      <c r="I758" s="131">
        <v>13838</v>
      </c>
      <c r="J758" s="131">
        <v>16471</v>
      </c>
      <c r="K758" s="131">
        <v>0</v>
      </c>
      <c r="L758" s="131">
        <v>937.65</v>
      </c>
      <c r="M758" s="131">
        <v>31246.65</v>
      </c>
      <c r="N758" s="130"/>
      <c r="O758" s="132">
        <v>2</v>
      </c>
      <c r="P758" s="133">
        <v>60618</v>
      </c>
      <c r="Q758" s="133">
        <v>0</v>
      </c>
      <c r="R758" s="133">
        <v>0</v>
      </c>
      <c r="S758" s="133">
        <v>1876</v>
      </c>
      <c r="T758" s="134">
        <v>62494</v>
      </c>
      <c r="U758" s="135"/>
      <c r="V758" s="136">
        <v>0</v>
      </c>
      <c r="W758" s="136">
        <v>0</v>
      </c>
      <c r="X758" s="133">
        <v>0.09</v>
      </c>
      <c r="Y758" s="133">
        <v>7.8031249423429483E-2</v>
      </c>
      <c r="Z758" s="134">
        <v>0</v>
      </c>
      <c r="AA758" s="137"/>
      <c r="AB758" s="136">
        <v>0</v>
      </c>
      <c r="AC758" s="136">
        <v>0</v>
      </c>
      <c r="AD758" s="133">
        <v>0</v>
      </c>
      <c r="AE758" s="133">
        <v>0</v>
      </c>
      <c r="AF758" s="134">
        <v>0</v>
      </c>
    </row>
    <row r="759" spans="1:32" x14ac:dyDescent="0.2">
      <c r="A759" s="138">
        <v>494</v>
      </c>
      <c r="B759" s="139">
        <v>494093056</v>
      </c>
      <c r="C759" s="140" t="s">
        <v>544</v>
      </c>
      <c r="D759" s="141">
        <v>93</v>
      </c>
      <c r="E759" s="140" t="s">
        <v>125</v>
      </c>
      <c r="F759" s="141">
        <v>56</v>
      </c>
      <c r="G759" s="142" t="s">
        <v>88</v>
      </c>
      <c r="H759" s="130"/>
      <c r="I759" s="131">
        <v>10406</v>
      </c>
      <c r="J759" s="131">
        <v>3519</v>
      </c>
      <c r="K759" s="131">
        <v>0</v>
      </c>
      <c r="L759" s="131">
        <v>937.65</v>
      </c>
      <c r="M759" s="131">
        <v>14862.65</v>
      </c>
      <c r="N759" s="130"/>
      <c r="O759" s="132">
        <v>1</v>
      </c>
      <c r="P759" s="133">
        <v>13925</v>
      </c>
      <c r="Q759" s="133">
        <v>0</v>
      </c>
      <c r="R759" s="133">
        <v>0</v>
      </c>
      <c r="S759" s="133">
        <v>938</v>
      </c>
      <c r="T759" s="134">
        <v>14863</v>
      </c>
      <c r="U759" s="135"/>
      <c r="V759" s="136">
        <v>0</v>
      </c>
      <c r="W759" s="136">
        <v>0</v>
      </c>
      <c r="X759" s="133">
        <v>0.09</v>
      </c>
      <c r="Y759" s="133">
        <v>2.0208672862884934E-2</v>
      </c>
      <c r="Z759" s="134">
        <v>0</v>
      </c>
      <c r="AA759" s="137"/>
      <c r="AB759" s="136">
        <v>0</v>
      </c>
      <c r="AC759" s="136">
        <v>0</v>
      </c>
      <c r="AD759" s="133">
        <v>0</v>
      </c>
      <c r="AE759" s="133">
        <v>0</v>
      </c>
      <c r="AF759" s="134">
        <v>0</v>
      </c>
    </row>
    <row r="760" spans="1:32" x14ac:dyDescent="0.2">
      <c r="A760" s="138">
        <v>494</v>
      </c>
      <c r="B760" s="139">
        <v>494093057</v>
      </c>
      <c r="C760" s="140" t="s">
        <v>544</v>
      </c>
      <c r="D760" s="141">
        <v>93</v>
      </c>
      <c r="E760" s="140" t="s">
        <v>125</v>
      </c>
      <c r="F760" s="141">
        <v>57</v>
      </c>
      <c r="G760" s="142" t="s">
        <v>89</v>
      </c>
      <c r="H760" s="130"/>
      <c r="I760" s="131">
        <v>13084</v>
      </c>
      <c r="J760" s="131">
        <v>350</v>
      </c>
      <c r="K760" s="131">
        <v>0</v>
      </c>
      <c r="L760" s="131">
        <v>937.65</v>
      </c>
      <c r="M760" s="131">
        <v>14371.65</v>
      </c>
      <c r="N760" s="130"/>
      <c r="O760" s="132">
        <v>79</v>
      </c>
      <c r="P760" s="133">
        <v>1061286</v>
      </c>
      <c r="Q760" s="133">
        <v>0</v>
      </c>
      <c r="R760" s="133">
        <v>0</v>
      </c>
      <c r="S760" s="133">
        <v>74075</v>
      </c>
      <c r="T760" s="134">
        <v>1135361</v>
      </c>
      <c r="U760" s="135"/>
      <c r="V760" s="136">
        <v>0</v>
      </c>
      <c r="W760" s="136">
        <v>0</v>
      </c>
      <c r="X760" s="133">
        <v>0.18</v>
      </c>
      <c r="Y760" s="133">
        <v>0.13477016134300771</v>
      </c>
      <c r="Z760" s="134">
        <v>0</v>
      </c>
      <c r="AA760" s="137"/>
      <c r="AB760" s="136">
        <v>0</v>
      </c>
      <c r="AC760" s="136">
        <v>0</v>
      </c>
      <c r="AD760" s="133">
        <v>0</v>
      </c>
      <c r="AE760" s="133">
        <v>0</v>
      </c>
      <c r="AF760" s="134">
        <v>0</v>
      </c>
    </row>
    <row r="761" spans="1:32" x14ac:dyDescent="0.2">
      <c r="A761" s="138">
        <v>494</v>
      </c>
      <c r="B761" s="139">
        <v>494093071</v>
      </c>
      <c r="C761" s="140" t="s">
        <v>544</v>
      </c>
      <c r="D761" s="141">
        <v>93</v>
      </c>
      <c r="E761" s="140" t="s">
        <v>125</v>
      </c>
      <c r="F761" s="141">
        <v>71</v>
      </c>
      <c r="G761" s="142" t="s">
        <v>103</v>
      </c>
      <c r="H761" s="130"/>
      <c r="I761" s="131">
        <v>12057</v>
      </c>
      <c r="J761" s="131">
        <v>5651</v>
      </c>
      <c r="K761" s="131">
        <v>0</v>
      </c>
      <c r="L761" s="131">
        <v>937.65</v>
      </c>
      <c r="M761" s="131">
        <v>18645.650000000001</v>
      </c>
      <c r="N761" s="130"/>
      <c r="O761" s="132">
        <v>1</v>
      </c>
      <c r="P761" s="133">
        <v>17708</v>
      </c>
      <c r="Q761" s="133">
        <v>0</v>
      </c>
      <c r="R761" s="133">
        <v>0</v>
      </c>
      <c r="S761" s="133">
        <v>938</v>
      </c>
      <c r="T761" s="134">
        <v>18646</v>
      </c>
      <c r="U761" s="135"/>
      <c r="V761" s="136">
        <v>0</v>
      </c>
      <c r="W761" s="136">
        <v>0</v>
      </c>
      <c r="X761" s="133">
        <v>0.09</v>
      </c>
      <c r="Y761" s="133">
        <v>2.0855588373734006E-3</v>
      </c>
      <c r="Z761" s="134">
        <v>0</v>
      </c>
      <c r="AA761" s="137"/>
      <c r="AB761" s="136">
        <v>0</v>
      </c>
      <c r="AC761" s="136">
        <v>0</v>
      </c>
      <c r="AD761" s="133">
        <v>0</v>
      </c>
      <c r="AE761" s="133">
        <v>0</v>
      </c>
      <c r="AF761" s="134">
        <v>0</v>
      </c>
    </row>
    <row r="762" spans="1:32" x14ac:dyDescent="0.2">
      <c r="A762" s="138">
        <v>494</v>
      </c>
      <c r="B762" s="139">
        <v>494093093</v>
      </c>
      <c r="C762" s="140" t="s">
        <v>544</v>
      </c>
      <c r="D762" s="141">
        <v>93</v>
      </c>
      <c r="E762" s="140" t="s">
        <v>125</v>
      </c>
      <c r="F762" s="141">
        <v>93</v>
      </c>
      <c r="G762" s="142" t="s">
        <v>125</v>
      </c>
      <c r="H762" s="130"/>
      <c r="I762" s="131">
        <v>12607</v>
      </c>
      <c r="J762" s="131">
        <v>430</v>
      </c>
      <c r="K762" s="131">
        <v>0</v>
      </c>
      <c r="L762" s="131">
        <v>937.65</v>
      </c>
      <c r="M762" s="131">
        <v>13974.65</v>
      </c>
      <c r="N762" s="130"/>
      <c r="O762" s="132">
        <v>317</v>
      </c>
      <c r="P762" s="133">
        <v>4132729</v>
      </c>
      <c r="Q762" s="133">
        <v>0</v>
      </c>
      <c r="R762" s="133">
        <v>0</v>
      </c>
      <c r="S762" s="133">
        <v>297233</v>
      </c>
      <c r="T762" s="134">
        <v>4429962</v>
      </c>
      <c r="U762" s="135"/>
      <c r="V762" s="136">
        <v>0</v>
      </c>
      <c r="W762" s="136">
        <v>0</v>
      </c>
      <c r="X762" s="133">
        <v>0.18</v>
      </c>
      <c r="Y762" s="133">
        <v>7.4462659539690237E-2</v>
      </c>
      <c r="Z762" s="134">
        <v>0</v>
      </c>
      <c r="AA762" s="137"/>
      <c r="AB762" s="136">
        <v>0</v>
      </c>
      <c r="AC762" s="136">
        <v>0</v>
      </c>
      <c r="AD762" s="133">
        <v>0</v>
      </c>
      <c r="AE762" s="133">
        <v>0</v>
      </c>
      <c r="AF762" s="134">
        <v>0</v>
      </c>
    </row>
    <row r="763" spans="1:32" x14ac:dyDescent="0.2">
      <c r="A763" s="138">
        <v>494</v>
      </c>
      <c r="B763" s="139">
        <v>494093128</v>
      </c>
      <c r="C763" s="140" t="s">
        <v>544</v>
      </c>
      <c r="D763" s="141">
        <v>93</v>
      </c>
      <c r="E763" s="140" t="s">
        <v>125</v>
      </c>
      <c r="F763" s="141">
        <v>128</v>
      </c>
      <c r="G763" s="142" t="s">
        <v>160</v>
      </c>
      <c r="H763" s="130"/>
      <c r="I763" s="131">
        <v>9648</v>
      </c>
      <c r="J763" s="131">
        <v>689</v>
      </c>
      <c r="K763" s="131">
        <v>0</v>
      </c>
      <c r="L763" s="131">
        <v>937.65</v>
      </c>
      <c r="M763" s="131">
        <v>11274.65</v>
      </c>
      <c r="N763" s="130"/>
      <c r="O763" s="132">
        <v>1</v>
      </c>
      <c r="P763" s="133">
        <v>10337</v>
      </c>
      <c r="Q763" s="133">
        <v>0</v>
      </c>
      <c r="R763" s="133">
        <v>0</v>
      </c>
      <c r="S763" s="133">
        <v>938</v>
      </c>
      <c r="T763" s="134">
        <v>11275</v>
      </c>
      <c r="U763" s="135"/>
      <c r="V763" s="136">
        <v>0</v>
      </c>
      <c r="W763" s="136">
        <v>0</v>
      </c>
      <c r="X763" s="133">
        <v>0.09</v>
      </c>
      <c r="Y763" s="133">
        <v>3.6606009858726793E-2</v>
      </c>
      <c r="Z763" s="134">
        <v>0</v>
      </c>
      <c r="AA763" s="137"/>
      <c r="AB763" s="136">
        <v>0</v>
      </c>
      <c r="AC763" s="136">
        <v>0</v>
      </c>
      <c r="AD763" s="133">
        <v>0</v>
      </c>
      <c r="AE763" s="133">
        <v>0</v>
      </c>
      <c r="AF763" s="134">
        <v>0</v>
      </c>
    </row>
    <row r="764" spans="1:32" x14ac:dyDescent="0.2">
      <c r="A764" s="138">
        <v>494</v>
      </c>
      <c r="B764" s="139">
        <v>494093149</v>
      </c>
      <c r="C764" s="140" t="s">
        <v>544</v>
      </c>
      <c r="D764" s="141">
        <v>93</v>
      </c>
      <c r="E764" s="140" t="s">
        <v>125</v>
      </c>
      <c r="F764" s="141">
        <v>149</v>
      </c>
      <c r="G764" s="142" t="s">
        <v>181</v>
      </c>
      <c r="H764" s="130"/>
      <c r="I764" s="131">
        <v>9648</v>
      </c>
      <c r="J764" s="131">
        <v>0</v>
      </c>
      <c r="K764" s="131">
        <v>0</v>
      </c>
      <c r="L764" s="131">
        <v>937.65</v>
      </c>
      <c r="M764" s="131">
        <v>10585.65</v>
      </c>
      <c r="N764" s="130"/>
      <c r="O764" s="132">
        <v>1</v>
      </c>
      <c r="P764" s="133">
        <v>9648</v>
      </c>
      <c r="Q764" s="133">
        <v>0</v>
      </c>
      <c r="R764" s="133">
        <v>0</v>
      </c>
      <c r="S764" s="133">
        <v>938</v>
      </c>
      <c r="T764" s="134">
        <v>10586</v>
      </c>
      <c r="U764" s="135"/>
      <c r="V764" s="136">
        <v>0</v>
      </c>
      <c r="W764" s="136">
        <v>0</v>
      </c>
      <c r="X764" s="133">
        <v>0.18</v>
      </c>
      <c r="Y764" s="133">
        <v>0.11880546437681293</v>
      </c>
      <c r="Z764" s="134">
        <v>0</v>
      </c>
      <c r="AA764" s="137"/>
      <c r="AB764" s="136">
        <v>0</v>
      </c>
      <c r="AC764" s="136">
        <v>0</v>
      </c>
      <c r="AD764" s="133">
        <v>0</v>
      </c>
      <c r="AE764" s="133">
        <v>0</v>
      </c>
      <c r="AF764" s="134">
        <v>0</v>
      </c>
    </row>
    <row r="765" spans="1:32" x14ac:dyDescent="0.2">
      <c r="A765" s="138">
        <v>494</v>
      </c>
      <c r="B765" s="139">
        <v>494093163</v>
      </c>
      <c r="C765" s="140" t="s">
        <v>544</v>
      </c>
      <c r="D765" s="141">
        <v>93</v>
      </c>
      <c r="E765" s="140" t="s">
        <v>125</v>
      </c>
      <c r="F765" s="141">
        <v>163</v>
      </c>
      <c r="G765" s="142" t="s">
        <v>195</v>
      </c>
      <c r="H765" s="130"/>
      <c r="I765" s="131">
        <v>12162</v>
      </c>
      <c r="J765" s="131">
        <v>0</v>
      </c>
      <c r="K765" s="131">
        <v>0</v>
      </c>
      <c r="L765" s="131">
        <v>937.65</v>
      </c>
      <c r="M765" s="131">
        <v>13099.65</v>
      </c>
      <c r="N765" s="130"/>
      <c r="O765" s="132">
        <v>7</v>
      </c>
      <c r="P765" s="133">
        <v>85134</v>
      </c>
      <c r="Q765" s="133">
        <v>0</v>
      </c>
      <c r="R765" s="133">
        <v>0</v>
      </c>
      <c r="S765" s="133">
        <v>6564</v>
      </c>
      <c r="T765" s="134">
        <v>91698</v>
      </c>
      <c r="U765" s="135"/>
      <c r="V765" s="136">
        <v>0</v>
      </c>
      <c r="W765" s="136">
        <v>0</v>
      </c>
      <c r="X765" s="133">
        <v>0.18</v>
      </c>
      <c r="Y765" s="133">
        <v>9.2255483334996877E-2</v>
      </c>
      <c r="Z765" s="134">
        <v>0</v>
      </c>
      <c r="AA765" s="137"/>
      <c r="AB765" s="136">
        <v>0</v>
      </c>
      <c r="AC765" s="136">
        <v>0</v>
      </c>
      <c r="AD765" s="133">
        <v>0</v>
      </c>
      <c r="AE765" s="133">
        <v>0</v>
      </c>
      <c r="AF765" s="134">
        <v>0</v>
      </c>
    </row>
    <row r="766" spans="1:32" x14ac:dyDescent="0.2">
      <c r="A766" s="138">
        <v>494</v>
      </c>
      <c r="B766" s="139">
        <v>494093165</v>
      </c>
      <c r="C766" s="140" t="s">
        <v>544</v>
      </c>
      <c r="D766" s="141">
        <v>93</v>
      </c>
      <c r="E766" s="140" t="s">
        <v>125</v>
      </c>
      <c r="F766" s="141">
        <v>165</v>
      </c>
      <c r="G766" s="142" t="s">
        <v>197</v>
      </c>
      <c r="H766" s="130"/>
      <c r="I766" s="131">
        <v>13209</v>
      </c>
      <c r="J766" s="131">
        <v>240</v>
      </c>
      <c r="K766" s="131">
        <v>0</v>
      </c>
      <c r="L766" s="131">
        <v>937.65</v>
      </c>
      <c r="M766" s="131">
        <v>14386.65</v>
      </c>
      <c r="N766" s="130"/>
      <c r="O766" s="132">
        <v>52</v>
      </c>
      <c r="P766" s="133">
        <v>699348</v>
      </c>
      <c r="Q766" s="133">
        <v>0</v>
      </c>
      <c r="R766" s="133">
        <v>0</v>
      </c>
      <c r="S766" s="133">
        <v>48760</v>
      </c>
      <c r="T766" s="134">
        <v>748108</v>
      </c>
      <c r="U766" s="135"/>
      <c r="V766" s="136">
        <v>0</v>
      </c>
      <c r="W766" s="136">
        <v>0</v>
      </c>
      <c r="X766" s="133">
        <v>9.8299999999999998E-2</v>
      </c>
      <c r="Y766" s="133">
        <v>9.5435200850881502E-2</v>
      </c>
      <c r="Z766" s="134">
        <v>0</v>
      </c>
      <c r="AA766" s="137"/>
      <c r="AB766" s="136">
        <v>0</v>
      </c>
      <c r="AC766" s="136">
        <v>0</v>
      </c>
      <c r="AD766" s="133">
        <v>0</v>
      </c>
      <c r="AE766" s="133">
        <v>0</v>
      </c>
      <c r="AF766" s="134">
        <v>0</v>
      </c>
    </row>
    <row r="767" spans="1:32" x14ac:dyDescent="0.2">
      <c r="A767" s="138">
        <v>494</v>
      </c>
      <c r="B767" s="139">
        <v>494093176</v>
      </c>
      <c r="C767" s="140" t="s">
        <v>544</v>
      </c>
      <c r="D767" s="141">
        <v>93</v>
      </c>
      <c r="E767" s="140" t="s">
        <v>125</v>
      </c>
      <c r="F767" s="141">
        <v>176</v>
      </c>
      <c r="G767" s="142" t="s">
        <v>208</v>
      </c>
      <c r="H767" s="130"/>
      <c r="I767" s="131">
        <v>14189</v>
      </c>
      <c r="J767" s="131">
        <v>4887</v>
      </c>
      <c r="K767" s="131">
        <v>0</v>
      </c>
      <c r="L767" s="131">
        <v>937.65</v>
      </c>
      <c r="M767" s="131">
        <v>20013.650000000001</v>
      </c>
      <c r="N767" s="130"/>
      <c r="O767" s="132">
        <v>4</v>
      </c>
      <c r="P767" s="133">
        <v>76304</v>
      </c>
      <c r="Q767" s="133">
        <v>0</v>
      </c>
      <c r="R767" s="133">
        <v>0</v>
      </c>
      <c r="S767" s="133">
        <v>3752</v>
      </c>
      <c r="T767" s="134">
        <v>80056</v>
      </c>
      <c r="U767" s="135"/>
      <c r="V767" s="136">
        <v>0</v>
      </c>
      <c r="W767" s="136">
        <v>0</v>
      </c>
      <c r="X767" s="133">
        <v>0.09</v>
      </c>
      <c r="Y767" s="133">
        <v>9.4201429189876243E-2</v>
      </c>
      <c r="Z767" s="134">
        <v>0</v>
      </c>
      <c r="AA767" s="137"/>
      <c r="AB767" s="136">
        <v>0</v>
      </c>
      <c r="AC767" s="136">
        <v>0.66917272663782623</v>
      </c>
      <c r="AD767" s="133">
        <v>13392.138933343173</v>
      </c>
      <c r="AE767" s="133">
        <v>0</v>
      </c>
      <c r="AF767" s="134">
        <v>0</v>
      </c>
    </row>
    <row r="768" spans="1:32" x14ac:dyDescent="0.2">
      <c r="A768" s="138">
        <v>494</v>
      </c>
      <c r="B768" s="139">
        <v>494093178</v>
      </c>
      <c r="C768" s="140" t="s">
        <v>544</v>
      </c>
      <c r="D768" s="141">
        <v>93</v>
      </c>
      <c r="E768" s="140" t="s">
        <v>125</v>
      </c>
      <c r="F768" s="141">
        <v>178</v>
      </c>
      <c r="G768" s="142" t="s">
        <v>210</v>
      </c>
      <c r="H768" s="130"/>
      <c r="I768" s="131">
        <v>9648</v>
      </c>
      <c r="J768" s="131">
        <v>1161</v>
      </c>
      <c r="K768" s="131">
        <v>0</v>
      </c>
      <c r="L768" s="131">
        <v>937.65</v>
      </c>
      <c r="M768" s="131">
        <v>11746.65</v>
      </c>
      <c r="N768" s="130"/>
      <c r="O768" s="132">
        <v>2</v>
      </c>
      <c r="P768" s="133">
        <v>21618</v>
      </c>
      <c r="Q768" s="133">
        <v>0</v>
      </c>
      <c r="R768" s="133">
        <v>0</v>
      </c>
      <c r="S768" s="133">
        <v>1876</v>
      </c>
      <c r="T768" s="134">
        <v>23494</v>
      </c>
      <c r="U768" s="135"/>
      <c r="V768" s="136">
        <v>0</v>
      </c>
      <c r="W768" s="136">
        <v>0</v>
      </c>
      <c r="X768" s="133">
        <v>0.09</v>
      </c>
      <c r="Y768" s="133">
        <v>6.542365423831728E-2</v>
      </c>
      <c r="Z768" s="134">
        <v>0</v>
      </c>
      <c r="AA768" s="137"/>
      <c r="AB768" s="136">
        <v>0</v>
      </c>
      <c r="AC768" s="136">
        <v>0</v>
      </c>
      <c r="AD768" s="133">
        <v>0</v>
      </c>
      <c r="AE768" s="133">
        <v>0</v>
      </c>
      <c r="AF768" s="134">
        <v>0</v>
      </c>
    </row>
    <row r="769" spans="1:32" x14ac:dyDescent="0.2">
      <c r="A769" s="138">
        <v>494</v>
      </c>
      <c r="B769" s="139">
        <v>494093181</v>
      </c>
      <c r="C769" s="140" t="s">
        <v>544</v>
      </c>
      <c r="D769" s="141">
        <v>93</v>
      </c>
      <c r="E769" s="140" t="s">
        <v>125</v>
      </c>
      <c r="F769" s="141">
        <v>181</v>
      </c>
      <c r="G769" s="142" t="s">
        <v>213</v>
      </c>
      <c r="H769" s="130"/>
      <c r="I769" s="131">
        <v>14642</v>
      </c>
      <c r="J769" s="131">
        <v>696</v>
      </c>
      <c r="K769" s="131">
        <v>0</v>
      </c>
      <c r="L769" s="131">
        <v>937.65</v>
      </c>
      <c r="M769" s="131">
        <v>16275.65</v>
      </c>
      <c r="N769" s="130"/>
      <c r="O769" s="132">
        <v>5</v>
      </c>
      <c r="P769" s="133">
        <v>76690</v>
      </c>
      <c r="Q769" s="133">
        <v>0</v>
      </c>
      <c r="R769" s="133">
        <v>0</v>
      </c>
      <c r="S769" s="133">
        <v>4690</v>
      </c>
      <c r="T769" s="134">
        <v>81380</v>
      </c>
      <c r="U769" s="135"/>
      <c r="V769" s="136">
        <v>0</v>
      </c>
      <c r="W769" s="136">
        <v>0</v>
      </c>
      <c r="X769" s="133">
        <v>0.09</v>
      </c>
      <c r="Y769" s="133">
        <v>1.8120625500903691E-2</v>
      </c>
      <c r="Z769" s="134">
        <v>0</v>
      </c>
      <c r="AA769" s="137"/>
      <c r="AB769" s="136">
        <v>0</v>
      </c>
      <c r="AC769" s="136">
        <v>0</v>
      </c>
      <c r="AD769" s="133">
        <v>0</v>
      </c>
      <c r="AE769" s="133">
        <v>0</v>
      </c>
      <c r="AF769" s="134">
        <v>0</v>
      </c>
    </row>
    <row r="770" spans="1:32" x14ac:dyDescent="0.2">
      <c r="A770" s="138">
        <v>494</v>
      </c>
      <c r="B770" s="139">
        <v>494093229</v>
      </c>
      <c r="C770" s="140" t="s">
        <v>544</v>
      </c>
      <c r="D770" s="141">
        <v>93</v>
      </c>
      <c r="E770" s="140" t="s">
        <v>125</v>
      </c>
      <c r="F770" s="141">
        <v>229</v>
      </c>
      <c r="G770" s="142" t="s">
        <v>261</v>
      </c>
      <c r="H770" s="130"/>
      <c r="I770" s="131">
        <v>16336</v>
      </c>
      <c r="J770" s="131">
        <v>2669</v>
      </c>
      <c r="K770" s="131">
        <v>0</v>
      </c>
      <c r="L770" s="131">
        <v>937.65</v>
      </c>
      <c r="M770" s="131">
        <v>19942.650000000001</v>
      </c>
      <c r="N770" s="130"/>
      <c r="O770" s="132">
        <v>4</v>
      </c>
      <c r="P770" s="133">
        <v>76020</v>
      </c>
      <c r="Q770" s="133">
        <v>0</v>
      </c>
      <c r="R770" s="133">
        <v>0</v>
      </c>
      <c r="S770" s="133">
        <v>3751</v>
      </c>
      <c r="T770" s="134">
        <v>79771</v>
      </c>
      <c r="U770" s="135"/>
      <c r="V770" s="136">
        <v>0</v>
      </c>
      <c r="W770" s="136">
        <v>0</v>
      </c>
      <c r="X770" s="133">
        <v>0.09</v>
      </c>
      <c r="Y770" s="133">
        <v>1.1981413510534953E-2</v>
      </c>
      <c r="Z770" s="134">
        <v>0</v>
      </c>
      <c r="AA770" s="137"/>
      <c r="AB770" s="136">
        <v>0</v>
      </c>
      <c r="AC770" s="136">
        <v>0</v>
      </c>
      <c r="AD770" s="133">
        <v>0</v>
      </c>
      <c r="AE770" s="133">
        <v>0</v>
      </c>
      <c r="AF770" s="134">
        <v>0</v>
      </c>
    </row>
    <row r="771" spans="1:32" x14ac:dyDescent="0.2">
      <c r="A771" s="138">
        <v>494</v>
      </c>
      <c r="B771" s="139">
        <v>494093244</v>
      </c>
      <c r="C771" s="140" t="s">
        <v>544</v>
      </c>
      <c r="D771" s="141">
        <v>93</v>
      </c>
      <c r="E771" s="140" t="s">
        <v>125</v>
      </c>
      <c r="F771" s="141">
        <v>244</v>
      </c>
      <c r="G771" s="142" t="s">
        <v>276</v>
      </c>
      <c r="H771" s="130"/>
      <c r="I771" s="131">
        <v>14861</v>
      </c>
      <c r="J771" s="131">
        <v>5359</v>
      </c>
      <c r="K771" s="131">
        <v>0</v>
      </c>
      <c r="L771" s="131">
        <v>937.65</v>
      </c>
      <c r="M771" s="131">
        <v>21157.65</v>
      </c>
      <c r="N771" s="130"/>
      <c r="O771" s="132">
        <v>3</v>
      </c>
      <c r="P771" s="133">
        <v>60660</v>
      </c>
      <c r="Q771" s="133">
        <v>0</v>
      </c>
      <c r="R771" s="133">
        <v>0</v>
      </c>
      <c r="S771" s="133">
        <v>2814</v>
      </c>
      <c r="T771" s="134">
        <v>63474</v>
      </c>
      <c r="U771" s="135"/>
      <c r="V771" s="136">
        <v>0</v>
      </c>
      <c r="W771" s="136">
        <v>0</v>
      </c>
      <c r="X771" s="133">
        <v>0.09</v>
      </c>
      <c r="Y771" s="133">
        <v>0.12315738977728077</v>
      </c>
      <c r="Z771" s="134">
        <v>0</v>
      </c>
      <c r="AA771" s="137"/>
      <c r="AB771" s="136">
        <v>0</v>
      </c>
      <c r="AC771" s="136">
        <v>1.7766644871597723</v>
      </c>
      <c r="AD771" s="133">
        <v>37590.155930370594</v>
      </c>
      <c r="AE771" s="133">
        <v>0</v>
      </c>
      <c r="AF771" s="134">
        <v>0</v>
      </c>
    </row>
    <row r="772" spans="1:32" x14ac:dyDescent="0.2">
      <c r="A772" s="138">
        <v>494</v>
      </c>
      <c r="B772" s="139">
        <v>494093248</v>
      </c>
      <c r="C772" s="140" t="s">
        <v>544</v>
      </c>
      <c r="D772" s="141">
        <v>93</v>
      </c>
      <c r="E772" s="140" t="s">
        <v>125</v>
      </c>
      <c r="F772" s="141">
        <v>248</v>
      </c>
      <c r="G772" s="142" t="s">
        <v>280</v>
      </c>
      <c r="H772" s="130"/>
      <c r="I772" s="131">
        <v>12585</v>
      </c>
      <c r="J772" s="131">
        <v>722</v>
      </c>
      <c r="K772" s="131">
        <v>0</v>
      </c>
      <c r="L772" s="131">
        <v>937.65</v>
      </c>
      <c r="M772" s="131">
        <v>14244.65</v>
      </c>
      <c r="N772" s="130"/>
      <c r="O772" s="132">
        <v>276</v>
      </c>
      <c r="P772" s="133">
        <v>3672732</v>
      </c>
      <c r="Q772" s="133">
        <v>0</v>
      </c>
      <c r="R772" s="133">
        <v>0</v>
      </c>
      <c r="S772" s="133">
        <v>258791</v>
      </c>
      <c r="T772" s="134">
        <v>3931523</v>
      </c>
      <c r="U772" s="135"/>
      <c r="V772" s="136">
        <v>0</v>
      </c>
      <c r="W772" s="136">
        <v>0</v>
      </c>
      <c r="X772" s="133">
        <v>0.09</v>
      </c>
      <c r="Y772" s="133">
        <v>5.5837497907575279E-2</v>
      </c>
      <c r="Z772" s="134">
        <v>0</v>
      </c>
      <c r="AA772" s="137"/>
      <c r="AB772" s="136">
        <v>0</v>
      </c>
      <c r="AC772" s="136">
        <v>0</v>
      </c>
      <c r="AD772" s="133">
        <v>0</v>
      </c>
      <c r="AE772" s="133">
        <v>0</v>
      </c>
      <c r="AF772" s="134">
        <v>0</v>
      </c>
    </row>
    <row r="773" spans="1:32" x14ac:dyDescent="0.2">
      <c r="A773" s="138">
        <v>494</v>
      </c>
      <c r="B773" s="139">
        <v>494093262</v>
      </c>
      <c r="C773" s="140" t="s">
        <v>544</v>
      </c>
      <c r="D773" s="141">
        <v>93</v>
      </c>
      <c r="E773" s="140" t="s">
        <v>125</v>
      </c>
      <c r="F773" s="141">
        <v>262</v>
      </c>
      <c r="G773" s="142" t="s">
        <v>294</v>
      </c>
      <c r="H773" s="130"/>
      <c r="I773" s="131">
        <v>13268</v>
      </c>
      <c r="J773" s="131">
        <v>4917</v>
      </c>
      <c r="K773" s="131">
        <v>0</v>
      </c>
      <c r="L773" s="131">
        <v>937.65</v>
      </c>
      <c r="M773" s="131">
        <v>19122.650000000001</v>
      </c>
      <c r="N773" s="130"/>
      <c r="O773" s="132">
        <v>12</v>
      </c>
      <c r="P773" s="133">
        <v>218220</v>
      </c>
      <c r="Q773" s="133">
        <v>0</v>
      </c>
      <c r="R773" s="133">
        <v>0</v>
      </c>
      <c r="S773" s="133">
        <v>11252</v>
      </c>
      <c r="T773" s="134">
        <v>229472</v>
      </c>
      <c r="U773" s="135"/>
      <c r="V773" s="136">
        <v>0</v>
      </c>
      <c r="W773" s="136">
        <v>0</v>
      </c>
      <c r="X773" s="133">
        <v>0.09</v>
      </c>
      <c r="Y773" s="133">
        <v>7.6925560402262325E-2</v>
      </c>
      <c r="Z773" s="134">
        <v>0</v>
      </c>
      <c r="AA773" s="137"/>
      <c r="AB773" s="136">
        <v>0</v>
      </c>
      <c r="AC773" s="136">
        <v>0</v>
      </c>
      <c r="AD773" s="133">
        <v>0</v>
      </c>
      <c r="AE773" s="133">
        <v>0</v>
      </c>
      <c r="AF773" s="134">
        <v>0</v>
      </c>
    </row>
    <row r="774" spans="1:32" x14ac:dyDescent="0.2">
      <c r="A774" s="138">
        <v>494</v>
      </c>
      <c r="B774" s="139">
        <v>494093291</v>
      </c>
      <c r="C774" s="140" t="s">
        <v>544</v>
      </c>
      <c r="D774" s="141">
        <v>93</v>
      </c>
      <c r="E774" s="140" t="s">
        <v>125</v>
      </c>
      <c r="F774" s="141">
        <v>291</v>
      </c>
      <c r="G774" s="142" t="s">
        <v>323</v>
      </c>
      <c r="H774" s="130"/>
      <c r="I774" s="131">
        <v>13583</v>
      </c>
      <c r="J774" s="131">
        <v>6649</v>
      </c>
      <c r="K774" s="131">
        <v>0</v>
      </c>
      <c r="L774" s="131">
        <v>937.65</v>
      </c>
      <c r="M774" s="131">
        <v>21169.65</v>
      </c>
      <c r="N774" s="130"/>
      <c r="O774" s="132">
        <v>1</v>
      </c>
      <c r="P774" s="133">
        <v>20232</v>
      </c>
      <c r="Q774" s="133">
        <v>0</v>
      </c>
      <c r="R774" s="133">
        <v>0</v>
      </c>
      <c r="S774" s="133">
        <v>938</v>
      </c>
      <c r="T774" s="134">
        <v>21170</v>
      </c>
      <c r="U774" s="135"/>
      <c r="V774" s="136">
        <v>0</v>
      </c>
      <c r="W774" s="136">
        <v>0</v>
      </c>
      <c r="X774" s="133">
        <v>0.09</v>
      </c>
      <c r="Y774" s="133">
        <v>2.2132004154527606E-2</v>
      </c>
      <c r="Z774" s="134">
        <v>0</v>
      </c>
      <c r="AA774" s="137"/>
      <c r="AB774" s="136">
        <v>0</v>
      </c>
      <c r="AC774" s="136">
        <v>0</v>
      </c>
      <c r="AD774" s="133">
        <v>0</v>
      </c>
      <c r="AE774" s="133">
        <v>0</v>
      </c>
      <c r="AF774" s="134">
        <v>0</v>
      </c>
    </row>
    <row r="775" spans="1:32" x14ac:dyDescent="0.2">
      <c r="A775" s="138">
        <v>494</v>
      </c>
      <c r="B775" s="139">
        <v>494093293</v>
      </c>
      <c r="C775" s="140" t="s">
        <v>544</v>
      </c>
      <c r="D775" s="141">
        <v>93</v>
      </c>
      <c r="E775" s="140" t="s">
        <v>125</v>
      </c>
      <c r="F775" s="141">
        <v>293</v>
      </c>
      <c r="G775" s="142" t="s">
        <v>325</v>
      </c>
      <c r="H775" s="130"/>
      <c r="I775" s="131">
        <v>15422</v>
      </c>
      <c r="J775" s="131">
        <v>927</v>
      </c>
      <c r="K775" s="131">
        <v>0</v>
      </c>
      <c r="L775" s="131">
        <v>937.65</v>
      </c>
      <c r="M775" s="131">
        <v>17286.650000000001</v>
      </c>
      <c r="N775" s="130"/>
      <c r="O775" s="132">
        <v>2</v>
      </c>
      <c r="P775" s="133">
        <v>32698</v>
      </c>
      <c r="Q775" s="133">
        <v>0</v>
      </c>
      <c r="R775" s="133">
        <v>0</v>
      </c>
      <c r="S775" s="133">
        <v>1876</v>
      </c>
      <c r="T775" s="134">
        <v>34574</v>
      </c>
      <c r="U775" s="135"/>
      <c r="V775" s="136">
        <v>0</v>
      </c>
      <c r="W775" s="136">
        <v>0</v>
      </c>
      <c r="X775" s="133">
        <v>0.18</v>
      </c>
      <c r="Y775" s="133">
        <v>8.2727159097953466E-3</v>
      </c>
      <c r="Z775" s="134">
        <v>0</v>
      </c>
      <c r="AA775" s="137"/>
      <c r="AB775" s="136">
        <v>0</v>
      </c>
      <c r="AC775" s="136">
        <v>0</v>
      </c>
      <c r="AD775" s="133">
        <v>0</v>
      </c>
      <c r="AE775" s="133">
        <v>0</v>
      </c>
      <c r="AF775" s="134">
        <v>0</v>
      </c>
    </row>
    <row r="776" spans="1:32" x14ac:dyDescent="0.2">
      <c r="A776" s="138">
        <v>494</v>
      </c>
      <c r="B776" s="139">
        <v>494093295</v>
      </c>
      <c r="C776" s="140" t="s">
        <v>544</v>
      </c>
      <c r="D776" s="141">
        <v>93</v>
      </c>
      <c r="E776" s="140" t="s">
        <v>125</v>
      </c>
      <c r="F776" s="141">
        <v>295</v>
      </c>
      <c r="G776" s="142" t="s">
        <v>327</v>
      </c>
      <c r="H776" s="130"/>
      <c r="I776" s="131">
        <v>12442</v>
      </c>
      <c r="J776" s="131">
        <v>6884</v>
      </c>
      <c r="K776" s="131">
        <v>0</v>
      </c>
      <c r="L776" s="131">
        <v>937.65</v>
      </c>
      <c r="M776" s="131">
        <v>20263.650000000001</v>
      </c>
      <c r="N776" s="130"/>
      <c r="O776" s="132">
        <v>1</v>
      </c>
      <c r="P776" s="133">
        <v>19326</v>
      </c>
      <c r="Q776" s="133">
        <v>0</v>
      </c>
      <c r="R776" s="133">
        <v>0</v>
      </c>
      <c r="S776" s="133">
        <v>938</v>
      </c>
      <c r="T776" s="134">
        <v>20264</v>
      </c>
      <c r="U776" s="135"/>
      <c r="V776" s="136">
        <v>0</v>
      </c>
      <c r="W776" s="136">
        <v>0</v>
      </c>
      <c r="X776" s="133">
        <v>0.09</v>
      </c>
      <c r="Y776" s="133">
        <v>1.6980392202408944E-2</v>
      </c>
      <c r="Z776" s="134">
        <v>0</v>
      </c>
      <c r="AA776" s="137"/>
      <c r="AB776" s="136">
        <v>0</v>
      </c>
      <c r="AC776" s="136">
        <v>0</v>
      </c>
      <c r="AD776" s="133">
        <v>0</v>
      </c>
      <c r="AE776" s="133">
        <v>0</v>
      </c>
      <c r="AF776" s="134">
        <v>0</v>
      </c>
    </row>
    <row r="777" spans="1:32" x14ac:dyDescent="0.2">
      <c r="A777" s="138">
        <v>494</v>
      </c>
      <c r="B777" s="139">
        <v>494093346</v>
      </c>
      <c r="C777" s="140" t="s">
        <v>544</v>
      </c>
      <c r="D777" s="141">
        <v>93</v>
      </c>
      <c r="E777" s="140" t="s">
        <v>125</v>
      </c>
      <c r="F777" s="141">
        <v>346</v>
      </c>
      <c r="G777" s="142" t="s">
        <v>378</v>
      </c>
      <c r="H777" s="130"/>
      <c r="I777" s="131">
        <v>12790</v>
      </c>
      <c r="J777" s="131">
        <v>1350</v>
      </c>
      <c r="K777" s="131">
        <v>0</v>
      </c>
      <c r="L777" s="131">
        <v>937.65</v>
      </c>
      <c r="M777" s="131">
        <v>15077.65</v>
      </c>
      <c r="N777" s="130"/>
      <c r="O777" s="132">
        <v>4</v>
      </c>
      <c r="P777" s="133">
        <v>56560</v>
      </c>
      <c r="Q777" s="133">
        <v>0</v>
      </c>
      <c r="R777" s="133">
        <v>0</v>
      </c>
      <c r="S777" s="133">
        <v>3751</v>
      </c>
      <c r="T777" s="134">
        <v>60311</v>
      </c>
      <c r="U777" s="135"/>
      <c r="V777" s="136">
        <v>0</v>
      </c>
      <c r="W777" s="136">
        <v>0</v>
      </c>
      <c r="X777" s="133">
        <v>0.09</v>
      </c>
      <c r="Y777" s="133">
        <v>1.1211613477285482E-2</v>
      </c>
      <c r="Z777" s="134">
        <v>0</v>
      </c>
      <c r="AA777" s="137"/>
      <c r="AB777" s="136">
        <v>0</v>
      </c>
      <c r="AC777" s="136">
        <v>0</v>
      </c>
      <c r="AD777" s="133">
        <v>0</v>
      </c>
      <c r="AE777" s="133">
        <v>0</v>
      </c>
      <c r="AF777" s="134">
        <v>0</v>
      </c>
    </row>
    <row r="778" spans="1:32" x14ac:dyDescent="0.2">
      <c r="A778" s="138">
        <v>494</v>
      </c>
      <c r="B778" s="139">
        <v>494093347</v>
      </c>
      <c r="C778" s="140" t="s">
        <v>544</v>
      </c>
      <c r="D778" s="141">
        <v>93</v>
      </c>
      <c r="E778" s="140" t="s">
        <v>125</v>
      </c>
      <c r="F778" s="141">
        <v>347</v>
      </c>
      <c r="G778" s="142" t="s">
        <v>379</v>
      </c>
      <c r="H778" s="130"/>
      <c r="I778" s="131">
        <v>9286</v>
      </c>
      <c r="J778" s="131">
        <v>4153</v>
      </c>
      <c r="K778" s="131">
        <v>0</v>
      </c>
      <c r="L778" s="131">
        <v>937.65</v>
      </c>
      <c r="M778" s="131">
        <v>14376.65</v>
      </c>
      <c r="N778" s="130"/>
      <c r="O778" s="132">
        <v>2</v>
      </c>
      <c r="P778" s="133">
        <v>26878</v>
      </c>
      <c r="Q778" s="133">
        <v>0</v>
      </c>
      <c r="R778" s="133">
        <v>0</v>
      </c>
      <c r="S778" s="133">
        <v>1876</v>
      </c>
      <c r="T778" s="134">
        <v>28754</v>
      </c>
      <c r="U778" s="135"/>
      <c r="V778" s="136">
        <v>0</v>
      </c>
      <c r="W778" s="136">
        <v>0</v>
      </c>
      <c r="X778" s="133">
        <v>0.09</v>
      </c>
      <c r="Y778" s="133">
        <v>6.0364696376447088E-3</v>
      </c>
      <c r="Z778" s="134">
        <v>0</v>
      </c>
      <c r="AA778" s="137"/>
      <c r="AB778" s="136">
        <v>0</v>
      </c>
      <c r="AC778" s="136">
        <v>0</v>
      </c>
      <c r="AD778" s="133">
        <v>0</v>
      </c>
      <c r="AE778" s="133">
        <v>0</v>
      </c>
      <c r="AF778" s="134">
        <v>0</v>
      </c>
    </row>
    <row r="779" spans="1:32" x14ac:dyDescent="0.2">
      <c r="A779" s="138">
        <v>496</v>
      </c>
      <c r="B779" s="139">
        <v>496201003</v>
      </c>
      <c r="C779" s="140" t="s">
        <v>545</v>
      </c>
      <c r="D779" s="141">
        <v>201</v>
      </c>
      <c r="E779" s="140" t="s">
        <v>233</v>
      </c>
      <c r="F779" s="141">
        <v>3</v>
      </c>
      <c r="G779" s="142" t="s">
        <v>35</v>
      </c>
      <c r="H779" s="130"/>
      <c r="I779" s="131">
        <v>10766</v>
      </c>
      <c r="J779" s="131">
        <v>1466</v>
      </c>
      <c r="K779" s="131">
        <v>0</v>
      </c>
      <c r="L779" s="131">
        <v>937.65</v>
      </c>
      <c r="M779" s="131">
        <v>13169.65</v>
      </c>
      <c r="N779" s="130"/>
      <c r="O779" s="132">
        <v>1</v>
      </c>
      <c r="P779" s="133">
        <v>12232</v>
      </c>
      <c r="Q779" s="133">
        <v>0</v>
      </c>
      <c r="R779" s="133">
        <v>0</v>
      </c>
      <c r="S779" s="133">
        <v>938</v>
      </c>
      <c r="T779" s="134">
        <v>13170</v>
      </c>
      <c r="U779" s="135"/>
      <c r="V779" s="136">
        <v>0</v>
      </c>
      <c r="W779" s="136">
        <v>0</v>
      </c>
      <c r="X779" s="133">
        <v>0.09</v>
      </c>
      <c r="Y779" s="133">
        <v>7.8272085771731947E-4</v>
      </c>
      <c r="Z779" s="134">
        <v>0</v>
      </c>
      <c r="AA779" s="137"/>
      <c r="AB779" s="136">
        <v>0</v>
      </c>
      <c r="AC779" s="136">
        <v>0</v>
      </c>
      <c r="AD779" s="133">
        <v>0</v>
      </c>
      <c r="AE779" s="133">
        <v>0</v>
      </c>
      <c r="AF779" s="134">
        <v>0</v>
      </c>
    </row>
    <row r="780" spans="1:32" x14ac:dyDescent="0.2">
      <c r="A780" s="138">
        <v>496</v>
      </c>
      <c r="B780" s="139">
        <v>496201072</v>
      </c>
      <c r="C780" s="140" t="s">
        <v>545</v>
      </c>
      <c r="D780" s="141">
        <v>201</v>
      </c>
      <c r="E780" s="140" t="s">
        <v>233</v>
      </c>
      <c r="F780" s="141">
        <v>72</v>
      </c>
      <c r="G780" s="142" t="s">
        <v>104</v>
      </c>
      <c r="H780" s="130"/>
      <c r="I780" s="131">
        <v>11314</v>
      </c>
      <c r="J780" s="131">
        <v>2551</v>
      </c>
      <c r="K780" s="131">
        <v>0</v>
      </c>
      <c r="L780" s="131">
        <v>937.65</v>
      </c>
      <c r="M780" s="131">
        <v>14802.65</v>
      </c>
      <c r="N780" s="130"/>
      <c r="O780" s="132">
        <v>3</v>
      </c>
      <c r="P780" s="133">
        <v>41595</v>
      </c>
      <c r="Q780" s="133">
        <v>0</v>
      </c>
      <c r="R780" s="133">
        <v>0</v>
      </c>
      <c r="S780" s="133">
        <v>2814</v>
      </c>
      <c r="T780" s="134">
        <v>44409</v>
      </c>
      <c r="U780" s="135"/>
      <c r="V780" s="136">
        <v>0</v>
      </c>
      <c r="W780" s="136">
        <v>0</v>
      </c>
      <c r="X780" s="133">
        <v>0.09</v>
      </c>
      <c r="Y780" s="133">
        <v>2.5532389538283494E-3</v>
      </c>
      <c r="Z780" s="134">
        <v>0</v>
      </c>
      <c r="AA780" s="137"/>
      <c r="AB780" s="136">
        <v>0</v>
      </c>
      <c r="AC780" s="136">
        <v>0</v>
      </c>
      <c r="AD780" s="133">
        <v>0</v>
      </c>
      <c r="AE780" s="133">
        <v>0</v>
      </c>
      <c r="AF780" s="134">
        <v>0</v>
      </c>
    </row>
    <row r="781" spans="1:32" x14ac:dyDescent="0.2">
      <c r="A781" s="138">
        <v>496</v>
      </c>
      <c r="B781" s="139">
        <v>496201095</v>
      </c>
      <c r="C781" s="140" t="s">
        <v>545</v>
      </c>
      <c r="D781" s="141">
        <v>201</v>
      </c>
      <c r="E781" s="140" t="s">
        <v>233</v>
      </c>
      <c r="F781" s="141">
        <v>95</v>
      </c>
      <c r="G781" s="142" t="s">
        <v>127</v>
      </c>
      <c r="H781" s="130"/>
      <c r="I781" s="131">
        <v>12683</v>
      </c>
      <c r="J781" s="131">
        <v>0</v>
      </c>
      <c r="K781" s="131">
        <v>0</v>
      </c>
      <c r="L781" s="131">
        <v>937.65</v>
      </c>
      <c r="M781" s="131">
        <v>13620.65</v>
      </c>
      <c r="N781" s="130"/>
      <c r="O781" s="132">
        <v>3</v>
      </c>
      <c r="P781" s="133">
        <v>38049</v>
      </c>
      <c r="Q781" s="133">
        <v>0</v>
      </c>
      <c r="R781" s="133">
        <v>0</v>
      </c>
      <c r="S781" s="133">
        <v>2813</v>
      </c>
      <c r="T781" s="134">
        <v>40862</v>
      </c>
      <c r="U781" s="135"/>
      <c r="V781" s="136">
        <v>0</v>
      </c>
      <c r="W781" s="136">
        <v>0</v>
      </c>
      <c r="X781" s="133">
        <v>0.18</v>
      </c>
      <c r="Y781" s="133">
        <v>0.14024462511018301</v>
      </c>
      <c r="Z781" s="134">
        <v>0</v>
      </c>
      <c r="AA781" s="137"/>
      <c r="AB781" s="136">
        <v>0</v>
      </c>
      <c r="AC781" s="136">
        <v>0</v>
      </c>
      <c r="AD781" s="133">
        <v>0</v>
      </c>
      <c r="AE781" s="133">
        <v>0</v>
      </c>
      <c r="AF781" s="134">
        <v>0</v>
      </c>
    </row>
    <row r="782" spans="1:32" x14ac:dyDescent="0.2">
      <c r="A782" s="138">
        <v>496</v>
      </c>
      <c r="B782" s="139">
        <v>496201201</v>
      </c>
      <c r="C782" s="140" t="s">
        <v>545</v>
      </c>
      <c r="D782" s="141">
        <v>201</v>
      </c>
      <c r="E782" s="140" t="s">
        <v>233</v>
      </c>
      <c r="F782" s="141">
        <v>201</v>
      </c>
      <c r="G782" s="142" t="s">
        <v>233</v>
      </c>
      <c r="H782" s="130"/>
      <c r="I782" s="131">
        <v>12659</v>
      </c>
      <c r="J782" s="131">
        <v>0</v>
      </c>
      <c r="K782" s="131">
        <v>434.99797160243406</v>
      </c>
      <c r="L782" s="131">
        <v>937.65</v>
      </c>
      <c r="M782" s="131">
        <v>14031.647971602433</v>
      </c>
      <c r="N782" s="130"/>
      <c r="O782" s="132">
        <v>493</v>
      </c>
      <c r="P782" s="133">
        <v>6240887</v>
      </c>
      <c r="Q782" s="133">
        <v>0</v>
      </c>
      <c r="R782" s="133">
        <v>214454</v>
      </c>
      <c r="S782" s="133">
        <v>462260</v>
      </c>
      <c r="T782" s="134">
        <v>6917601</v>
      </c>
      <c r="U782" s="135"/>
      <c r="V782" s="136">
        <v>0</v>
      </c>
      <c r="W782" s="136">
        <v>0</v>
      </c>
      <c r="X782" s="133">
        <v>0.18</v>
      </c>
      <c r="Y782" s="133">
        <v>8.5571996816272561E-2</v>
      </c>
      <c r="Z782" s="134">
        <v>0</v>
      </c>
      <c r="AA782" s="137"/>
      <c r="AB782" s="136">
        <v>0</v>
      </c>
      <c r="AC782" s="136">
        <v>0</v>
      </c>
      <c r="AD782" s="133">
        <v>0</v>
      </c>
      <c r="AE782" s="133">
        <v>0</v>
      </c>
      <c r="AF782" s="134">
        <v>0</v>
      </c>
    </row>
    <row r="783" spans="1:32" x14ac:dyDescent="0.2">
      <c r="A783" s="138">
        <v>497</v>
      </c>
      <c r="B783" s="139">
        <v>497117005</v>
      </c>
      <c r="C783" s="140" t="s">
        <v>546</v>
      </c>
      <c r="D783" s="141">
        <v>117</v>
      </c>
      <c r="E783" s="140" t="s">
        <v>149</v>
      </c>
      <c r="F783" s="141">
        <v>5</v>
      </c>
      <c r="G783" s="142" t="s">
        <v>37</v>
      </c>
      <c r="H783" s="130"/>
      <c r="I783" s="131">
        <v>10044</v>
      </c>
      <c r="J783" s="131">
        <v>4381</v>
      </c>
      <c r="K783" s="131">
        <v>0</v>
      </c>
      <c r="L783" s="131">
        <v>937.65</v>
      </c>
      <c r="M783" s="131">
        <v>15362.65</v>
      </c>
      <c r="N783" s="130"/>
      <c r="O783" s="132">
        <v>9</v>
      </c>
      <c r="P783" s="133">
        <v>129825</v>
      </c>
      <c r="Q783" s="133">
        <v>0</v>
      </c>
      <c r="R783" s="133">
        <v>0</v>
      </c>
      <c r="S783" s="133">
        <v>8440</v>
      </c>
      <c r="T783" s="134">
        <v>138265</v>
      </c>
      <c r="U783" s="135"/>
      <c r="V783" s="136">
        <v>0</v>
      </c>
      <c r="W783" s="136">
        <v>0</v>
      </c>
      <c r="X783" s="133">
        <v>0.09</v>
      </c>
      <c r="Y783" s="133">
        <v>1.5314382846241979E-2</v>
      </c>
      <c r="Z783" s="134">
        <v>0</v>
      </c>
      <c r="AA783" s="137"/>
      <c r="AB783" s="136">
        <v>0</v>
      </c>
      <c r="AC783" s="136">
        <v>0</v>
      </c>
      <c r="AD783" s="133">
        <v>0</v>
      </c>
      <c r="AE783" s="133">
        <v>0</v>
      </c>
      <c r="AF783" s="134">
        <v>0</v>
      </c>
    </row>
    <row r="784" spans="1:32" x14ac:dyDescent="0.2">
      <c r="A784" s="138">
        <v>497</v>
      </c>
      <c r="B784" s="139">
        <v>497117008</v>
      </c>
      <c r="C784" s="140" t="s">
        <v>546</v>
      </c>
      <c r="D784" s="141">
        <v>117</v>
      </c>
      <c r="E784" s="140" t="s">
        <v>149</v>
      </c>
      <c r="F784" s="141">
        <v>8</v>
      </c>
      <c r="G784" s="142" t="s">
        <v>40</v>
      </c>
      <c r="H784" s="130"/>
      <c r="I784" s="131">
        <v>9889</v>
      </c>
      <c r="J784" s="131">
        <v>9768</v>
      </c>
      <c r="K784" s="131">
        <v>0</v>
      </c>
      <c r="L784" s="131">
        <v>937.65</v>
      </c>
      <c r="M784" s="131">
        <v>20594.650000000001</v>
      </c>
      <c r="N784" s="130"/>
      <c r="O784" s="132">
        <v>69</v>
      </c>
      <c r="P784" s="133">
        <v>1356333</v>
      </c>
      <c r="Q784" s="133">
        <v>0</v>
      </c>
      <c r="R784" s="133">
        <v>0</v>
      </c>
      <c r="S784" s="133">
        <v>64697</v>
      </c>
      <c r="T784" s="134">
        <v>1421030</v>
      </c>
      <c r="U784" s="135"/>
      <c r="V784" s="136">
        <v>0</v>
      </c>
      <c r="W784" s="136">
        <v>0</v>
      </c>
      <c r="X784" s="133">
        <v>0.09</v>
      </c>
      <c r="Y784" s="133">
        <v>5.6604750858834471E-2</v>
      </c>
      <c r="Z784" s="134">
        <v>0</v>
      </c>
      <c r="AA784" s="137"/>
      <c r="AB784" s="136">
        <v>0</v>
      </c>
      <c r="AC784" s="136">
        <v>0</v>
      </c>
      <c r="AD784" s="133">
        <v>0</v>
      </c>
      <c r="AE784" s="133">
        <v>0</v>
      </c>
      <c r="AF784" s="134">
        <v>0</v>
      </c>
    </row>
    <row r="785" spans="1:32" x14ac:dyDescent="0.2">
      <c r="A785" s="138">
        <v>497</v>
      </c>
      <c r="B785" s="139">
        <v>497117024</v>
      </c>
      <c r="C785" s="140" t="s">
        <v>546</v>
      </c>
      <c r="D785" s="141">
        <v>117</v>
      </c>
      <c r="E785" s="140" t="s">
        <v>149</v>
      </c>
      <c r="F785" s="141">
        <v>24</v>
      </c>
      <c r="G785" s="142" t="s">
        <v>56</v>
      </c>
      <c r="H785" s="130"/>
      <c r="I785" s="131">
        <v>10637</v>
      </c>
      <c r="J785" s="131">
        <v>2122</v>
      </c>
      <c r="K785" s="131">
        <v>0</v>
      </c>
      <c r="L785" s="131">
        <v>937.65</v>
      </c>
      <c r="M785" s="131">
        <v>13696.65</v>
      </c>
      <c r="N785" s="130"/>
      <c r="O785" s="132">
        <v>29</v>
      </c>
      <c r="P785" s="133">
        <v>370011</v>
      </c>
      <c r="Q785" s="133">
        <v>0</v>
      </c>
      <c r="R785" s="133">
        <v>0</v>
      </c>
      <c r="S785" s="133">
        <v>27193</v>
      </c>
      <c r="T785" s="134">
        <v>397204</v>
      </c>
      <c r="U785" s="135"/>
      <c r="V785" s="136">
        <v>0</v>
      </c>
      <c r="W785" s="136">
        <v>0</v>
      </c>
      <c r="X785" s="133">
        <v>0.09</v>
      </c>
      <c r="Y785" s="133">
        <v>1.9979466099411081E-2</v>
      </c>
      <c r="Z785" s="134">
        <v>0</v>
      </c>
      <c r="AA785" s="137"/>
      <c r="AB785" s="136">
        <v>0</v>
      </c>
      <c r="AC785" s="136">
        <v>0</v>
      </c>
      <c r="AD785" s="133">
        <v>0</v>
      </c>
      <c r="AE785" s="133">
        <v>0</v>
      </c>
      <c r="AF785" s="134">
        <v>0</v>
      </c>
    </row>
    <row r="786" spans="1:32" x14ac:dyDescent="0.2">
      <c r="A786" s="138">
        <v>497</v>
      </c>
      <c r="B786" s="139">
        <v>497117035</v>
      </c>
      <c r="C786" s="140" t="s">
        <v>546</v>
      </c>
      <c r="D786" s="141">
        <v>117</v>
      </c>
      <c r="E786" s="140" t="s">
        <v>149</v>
      </c>
      <c r="F786" s="141">
        <v>35</v>
      </c>
      <c r="G786" s="142" t="s">
        <v>67</v>
      </c>
      <c r="H786" s="130"/>
      <c r="I786" s="131">
        <v>9132</v>
      </c>
      <c r="J786" s="131">
        <v>3114</v>
      </c>
      <c r="K786" s="131">
        <v>0</v>
      </c>
      <c r="L786" s="131">
        <v>937.65</v>
      </c>
      <c r="M786" s="131">
        <v>13183.65</v>
      </c>
      <c r="N786" s="130"/>
      <c r="O786" s="132">
        <v>2</v>
      </c>
      <c r="P786" s="133">
        <v>24492</v>
      </c>
      <c r="Q786" s="133">
        <v>0</v>
      </c>
      <c r="R786" s="133">
        <v>0</v>
      </c>
      <c r="S786" s="133">
        <v>1876</v>
      </c>
      <c r="T786" s="134">
        <v>26368</v>
      </c>
      <c r="U786" s="135"/>
      <c r="V786" s="136">
        <v>0</v>
      </c>
      <c r="W786" s="136">
        <v>0</v>
      </c>
      <c r="X786" s="133">
        <v>0.18</v>
      </c>
      <c r="Y786" s="133">
        <v>0.16308478746425836</v>
      </c>
      <c r="Z786" s="134">
        <v>0</v>
      </c>
      <c r="AA786" s="137"/>
      <c r="AB786" s="136">
        <v>0</v>
      </c>
      <c r="AC786" s="136">
        <v>0</v>
      </c>
      <c r="AD786" s="133">
        <v>0</v>
      </c>
      <c r="AE786" s="133">
        <v>0</v>
      </c>
      <c r="AF786" s="134">
        <v>0</v>
      </c>
    </row>
    <row r="787" spans="1:32" x14ac:dyDescent="0.2">
      <c r="A787" s="138">
        <v>497</v>
      </c>
      <c r="B787" s="139">
        <v>497117061</v>
      </c>
      <c r="C787" s="140" t="s">
        <v>546</v>
      </c>
      <c r="D787" s="141">
        <v>117</v>
      </c>
      <c r="E787" s="140" t="s">
        <v>149</v>
      </c>
      <c r="F787" s="141">
        <v>61</v>
      </c>
      <c r="G787" s="142" t="s">
        <v>93</v>
      </c>
      <c r="H787" s="130"/>
      <c r="I787" s="131">
        <v>10625</v>
      </c>
      <c r="J787" s="131">
        <v>487</v>
      </c>
      <c r="K787" s="131">
        <v>0</v>
      </c>
      <c r="L787" s="131">
        <v>937.65</v>
      </c>
      <c r="M787" s="131">
        <v>12049.65</v>
      </c>
      <c r="N787" s="130"/>
      <c r="O787" s="132">
        <v>16</v>
      </c>
      <c r="P787" s="133">
        <v>177792</v>
      </c>
      <c r="Q787" s="133">
        <v>0</v>
      </c>
      <c r="R787" s="133">
        <v>0</v>
      </c>
      <c r="S787" s="133">
        <v>15003</v>
      </c>
      <c r="T787" s="134">
        <v>192795</v>
      </c>
      <c r="U787" s="135"/>
      <c r="V787" s="136">
        <v>0</v>
      </c>
      <c r="W787" s="136">
        <v>0</v>
      </c>
      <c r="X787" s="133">
        <v>0.09</v>
      </c>
      <c r="Y787" s="133">
        <v>3.8349993156223408E-2</v>
      </c>
      <c r="Z787" s="134">
        <v>0</v>
      </c>
      <c r="AA787" s="137"/>
      <c r="AB787" s="136">
        <v>0</v>
      </c>
      <c r="AC787" s="136">
        <v>0</v>
      </c>
      <c r="AD787" s="133">
        <v>0</v>
      </c>
      <c r="AE787" s="133">
        <v>0</v>
      </c>
      <c r="AF787" s="134">
        <v>0</v>
      </c>
    </row>
    <row r="788" spans="1:32" x14ac:dyDescent="0.2">
      <c r="A788" s="138">
        <v>497</v>
      </c>
      <c r="B788" s="139">
        <v>497117074</v>
      </c>
      <c r="C788" s="140" t="s">
        <v>546</v>
      </c>
      <c r="D788" s="141">
        <v>117</v>
      </c>
      <c r="E788" s="140" t="s">
        <v>149</v>
      </c>
      <c r="F788" s="141">
        <v>74</v>
      </c>
      <c r="G788" s="142" t="s">
        <v>106</v>
      </c>
      <c r="H788" s="130"/>
      <c r="I788" s="131">
        <v>10104</v>
      </c>
      <c r="J788" s="131">
        <v>7722</v>
      </c>
      <c r="K788" s="131">
        <v>0</v>
      </c>
      <c r="L788" s="131">
        <v>937.65</v>
      </c>
      <c r="M788" s="131">
        <v>18763.650000000001</v>
      </c>
      <c r="N788" s="130"/>
      <c r="O788" s="132">
        <v>7</v>
      </c>
      <c r="P788" s="133">
        <v>124782</v>
      </c>
      <c r="Q788" s="133">
        <v>0</v>
      </c>
      <c r="R788" s="133">
        <v>0</v>
      </c>
      <c r="S788" s="133">
        <v>6564</v>
      </c>
      <c r="T788" s="134">
        <v>131346</v>
      </c>
      <c r="U788" s="135"/>
      <c r="V788" s="136">
        <v>0</v>
      </c>
      <c r="W788" s="136">
        <v>0</v>
      </c>
      <c r="X788" s="133">
        <v>0.09</v>
      </c>
      <c r="Y788" s="133">
        <v>2.0699047316130897E-2</v>
      </c>
      <c r="Z788" s="134">
        <v>0</v>
      </c>
      <c r="AA788" s="137"/>
      <c r="AB788" s="136">
        <v>0</v>
      </c>
      <c r="AC788" s="136">
        <v>0</v>
      </c>
      <c r="AD788" s="133">
        <v>0</v>
      </c>
      <c r="AE788" s="133">
        <v>0</v>
      </c>
      <c r="AF788" s="134">
        <v>0</v>
      </c>
    </row>
    <row r="789" spans="1:32" x14ac:dyDescent="0.2">
      <c r="A789" s="138">
        <v>497</v>
      </c>
      <c r="B789" s="139">
        <v>497117086</v>
      </c>
      <c r="C789" s="140" t="s">
        <v>546</v>
      </c>
      <c r="D789" s="141">
        <v>117</v>
      </c>
      <c r="E789" s="140" t="s">
        <v>149</v>
      </c>
      <c r="F789" s="141">
        <v>86</v>
      </c>
      <c r="G789" s="142" t="s">
        <v>118</v>
      </c>
      <c r="H789" s="130"/>
      <c r="I789" s="131">
        <v>9832</v>
      </c>
      <c r="J789" s="131">
        <v>1633</v>
      </c>
      <c r="K789" s="131">
        <v>0</v>
      </c>
      <c r="L789" s="131">
        <v>937.65</v>
      </c>
      <c r="M789" s="131">
        <v>12402.65</v>
      </c>
      <c r="N789" s="130"/>
      <c r="O789" s="132">
        <v>33</v>
      </c>
      <c r="P789" s="133">
        <v>378345</v>
      </c>
      <c r="Q789" s="133">
        <v>0</v>
      </c>
      <c r="R789" s="133">
        <v>0</v>
      </c>
      <c r="S789" s="133">
        <v>30943</v>
      </c>
      <c r="T789" s="134">
        <v>409288</v>
      </c>
      <c r="U789" s="135"/>
      <c r="V789" s="136">
        <v>0</v>
      </c>
      <c r="W789" s="136">
        <v>0</v>
      </c>
      <c r="X789" s="133">
        <v>0.18</v>
      </c>
      <c r="Y789" s="133">
        <v>6.0819279482018249E-2</v>
      </c>
      <c r="Z789" s="134">
        <v>0</v>
      </c>
      <c r="AA789" s="137"/>
      <c r="AB789" s="136">
        <v>0</v>
      </c>
      <c r="AC789" s="136">
        <v>0</v>
      </c>
      <c r="AD789" s="133">
        <v>0</v>
      </c>
      <c r="AE789" s="133">
        <v>0</v>
      </c>
      <c r="AF789" s="134">
        <v>0</v>
      </c>
    </row>
    <row r="790" spans="1:32" x14ac:dyDescent="0.2">
      <c r="A790" s="138">
        <v>497</v>
      </c>
      <c r="B790" s="139">
        <v>497117087</v>
      </c>
      <c r="C790" s="140" t="s">
        <v>546</v>
      </c>
      <c r="D790" s="141">
        <v>117</v>
      </c>
      <c r="E790" s="140" t="s">
        <v>149</v>
      </c>
      <c r="F790" s="141">
        <v>87</v>
      </c>
      <c r="G790" s="142" t="s">
        <v>119</v>
      </c>
      <c r="H790" s="130"/>
      <c r="I790" s="131">
        <v>13280</v>
      </c>
      <c r="J790" s="131">
        <v>4506</v>
      </c>
      <c r="K790" s="131">
        <v>0</v>
      </c>
      <c r="L790" s="131">
        <v>937.65</v>
      </c>
      <c r="M790" s="131">
        <v>18723.650000000001</v>
      </c>
      <c r="N790" s="130"/>
      <c r="O790" s="132">
        <v>4</v>
      </c>
      <c r="P790" s="133">
        <v>71144</v>
      </c>
      <c r="Q790" s="133">
        <v>0</v>
      </c>
      <c r="R790" s="133">
        <v>0</v>
      </c>
      <c r="S790" s="133">
        <v>3751</v>
      </c>
      <c r="T790" s="134">
        <v>74895</v>
      </c>
      <c r="U790" s="135"/>
      <c r="V790" s="136">
        <v>0</v>
      </c>
      <c r="W790" s="136">
        <v>0</v>
      </c>
      <c r="X790" s="133">
        <v>0.09</v>
      </c>
      <c r="Y790" s="133">
        <v>5.4035509717963327E-3</v>
      </c>
      <c r="Z790" s="134">
        <v>0</v>
      </c>
      <c r="AA790" s="137"/>
      <c r="AB790" s="136">
        <v>0</v>
      </c>
      <c r="AC790" s="136">
        <v>0</v>
      </c>
      <c r="AD790" s="133">
        <v>0</v>
      </c>
      <c r="AE790" s="133">
        <v>0</v>
      </c>
      <c r="AF790" s="134">
        <v>0</v>
      </c>
    </row>
    <row r="791" spans="1:32" x14ac:dyDescent="0.2">
      <c r="A791" s="138">
        <v>497</v>
      </c>
      <c r="B791" s="139">
        <v>497117111</v>
      </c>
      <c r="C791" s="140" t="s">
        <v>546</v>
      </c>
      <c r="D791" s="141">
        <v>117</v>
      </c>
      <c r="E791" s="140" t="s">
        <v>149</v>
      </c>
      <c r="F791" s="141">
        <v>111</v>
      </c>
      <c r="G791" s="142" t="s">
        <v>143</v>
      </c>
      <c r="H791" s="130"/>
      <c r="I791" s="131">
        <v>10458</v>
      </c>
      <c r="J791" s="131">
        <v>2891</v>
      </c>
      <c r="K791" s="131">
        <v>0</v>
      </c>
      <c r="L791" s="131">
        <v>937.65</v>
      </c>
      <c r="M791" s="131">
        <v>14286.65</v>
      </c>
      <c r="N791" s="130"/>
      <c r="O791" s="132">
        <v>11</v>
      </c>
      <c r="P791" s="133">
        <v>146839</v>
      </c>
      <c r="Q791" s="133">
        <v>0</v>
      </c>
      <c r="R791" s="133">
        <v>0</v>
      </c>
      <c r="S791" s="133">
        <v>10314</v>
      </c>
      <c r="T791" s="134">
        <v>157153</v>
      </c>
      <c r="U791" s="135"/>
      <c r="V791" s="136">
        <v>0</v>
      </c>
      <c r="W791" s="136">
        <v>0</v>
      </c>
      <c r="X791" s="133">
        <v>0.09</v>
      </c>
      <c r="Y791" s="133">
        <v>2.9582503718917897E-2</v>
      </c>
      <c r="Z791" s="134">
        <v>0</v>
      </c>
      <c r="AA791" s="137"/>
      <c r="AB791" s="136">
        <v>0</v>
      </c>
      <c r="AC791" s="136">
        <v>0</v>
      </c>
      <c r="AD791" s="133">
        <v>0</v>
      </c>
      <c r="AE791" s="133">
        <v>0</v>
      </c>
      <c r="AF791" s="134">
        <v>0</v>
      </c>
    </row>
    <row r="792" spans="1:32" x14ac:dyDescent="0.2">
      <c r="A792" s="138">
        <v>497</v>
      </c>
      <c r="B792" s="139">
        <v>497117114</v>
      </c>
      <c r="C792" s="140" t="s">
        <v>546</v>
      </c>
      <c r="D792" s="141">
        <v>117</v>
      </c>
      <c r="E792" s="140" t="s">
        <v>149</v>
      </c>
      <c r="F792" s="141">
        <v>114</v>
      </c>
      <c r="G792" s="142" t="s">
        <v>146</v>
      </c>
      <c r="H792" s="130"/>
      <c r="I792" s="131">
        <v>11571</v>
      </c>
      <c r="J792" s="131">
        <v>2046</v>
      </c>
      <c r="K792" s="131">
        <v>0</v>
      </c>
      <c r="L792" s="131">
        <v>937.65</v>
      </c>
      <c r="M792" s="131">
        <v>14554.65</v>
      </c>
      <c r="N792" s="130"/>
      <c r="O792" s="132">
        <v>16</v>
      </c>
      <c r="P792" s="133">
        <v>217872</v>
      </c>
      <c r="Q792" s="133">
        <v>0</v>
      </c>
      <c r="R792" s="133">
        <v>0</v>
      </c>
      <c r="S792" s="133">
        <v>15003</v>
      </c>
      <c r="T792" s="134">
        <v>232875</v>
      </c>
      <c r="U792" s="135"/>
      <c r="V792" s="136">
        <v>0</v>
      </c>
      <c r="W792" s="136">
        <v>0</v>
      </c>
      <c r="X792" s="133">
        <v>0.18</v>
      </c>
      <c r="Y792" s="133">
        <v>4.7482067919079635E-2</v>
      </c>
      <c r="Z792" s="134">
        <v>0</v>
      </c>
      <c r="AA792" s="137"/>
      <c r="AB792" s="136">
        <v>0</v>
      </c>
      <c r="AC792" s="136">
        <v>0</v>
      </c>
      <c r="AD792" s="133">
        <v>0</v>
      </c>
      <c r="AE792" s="133">
        <v>0</v>
      </c>
      <c r="AF792" s="134">
        <v>0</v>
      </c>
    </row>
    <row r="793" spans="1:32" x14ac:dyDescent="0.2">
      <c r="A793" s="138">
        <v>497</v>
      </c>
      <c r="B793" s="139">
        <v>497117117</v>
      </c>
      <c r="C793" s="140" t="s">
        <v>546</v>
      </c>
      <c r="D793" s="141">
        <v>117</v>
      </c>
      <c r="E793" s="140" t="s">
        <v>149</v>
      </c>
      <c r="F793" s="141">
        <v>117</v>
      </c>
      <c r="G793" s="142" t="s">
        <v>149</v>
      </c>
      <c r="H793" s="130"/>
      <c r="I793" s="131">
        <v>9432</v>
      </c>
      <c r="J793" s="131">
        <v>3865</v>
      </c>
      <c r="K793" s="131">
        <v>0</v>
      </c>
      <c r="L793" s="131">
        <v>937.65</v>
      </c>
      <c r="M793" s="131">
        <v>14234.65</v>
      </c>
      <c r="N793" s="130"/>
      <c r="O793" s="132">
        <v>30</v>
      </c>
      <c r="P793" s="133">
        <v>398910</v>
      </c>
      <c r="Q793" s="133">
        <v>0</v>
      </c>
      <c r="R793" s="133">
        <v>0</v>
      </c>
      <c r="S793" s="133">
        <v>28131</v>
      </c>
      <c r="T793" s="134">
        <v>427041</v>
      </c>
      <c r="U793" s="135"/>
      <c r="V793" s="136">
        <v>0</v>
      </c>
      <c r="W793" s="136">
        <v>0</v>
      </c>
      <c r="X793" s="133">
        <v>0.09</v>
      </c>
      <c r="Y793" s="133">
        <v>6.5112498723417594E-2</v>
      </c>
      <c r="Z793" s="134">
        <v>0</v>
      </c>
      <c r="AA793" s="137"/>
      <c r="AB793" s="136">
        <v>0</v>
      </c>
      <c r="AC793" s="136">
        <v>0</v>
      </c>
      <c r="AD793" s="133">
        <v>0</v>
      </c>
      <c r="AE793" s="133">
        <v>0</v>
      </c>
      <c r="AF793" s="134">
        <v>0</v>
      </c>
    </row>
    <row r="794" spans="1:32" x14ac:dyDescent="0.2">
      <c r="A794" s="138">
        <v>497</v>
      </c>
      <c r="B794" s="139">
        <v>497117137</v>
      </c>
      <c r="C794" s="140" t="s">
        <v>546</v>
      </c>
      <c r="D794" s="141">
        <v>117</v>
      </c>
      <c r="E794" s="140" t="s">
        <v>149</v>
      </c>
      <c r="F794" s="141">
        <v>137</v>
      </c>
      <c r="G794" s="142" t="s">
        <v>169</v>
      </c>
      <c r="H794" s="130"/>
      <c r="I794" s="131">
        <v>9904</v>
      </c>
      <c r="J794" s="131">
        <v>0</v>
      </c>
      <c r="K794" s="131">
        <v>0</v>
      </c>
      <c r="L794" s="131">
        <v>937.65</v>
      </c>
      <c r="M794" s="131">
        <v>10841.65</v>
      </c>
      <c r="N794" s="130"/>
      <c r="O794" s="132">
        <v>39</v>
      </c>
      <c r="P794" s="133">
        <v>386256</v>
      </c>
      <c r="Q794" s="133">
        <v>0</v>
      </c>
      <c r="R794" s="133">
        <v>0</v>
      </c>
      <c r="S794" s="133">
        <v>36570</v>
      </c>
      <c r="T794" s="134">
        <v>422826</v>
      </c>
      <c r="U794" s="135"/>
      <c r="V794" s="136">
        <v>0</v>
      </c>
      <c r="W794" s="136">
        <v>0</v>
      </c>
      <c r="X794" s="133">
        <v>0.18</v>
      </c>
      <c r="Y794" s="133">
        <v>0.11366415305663825</v>
      </c>
      <c r="Z794" s="134">
        <v>0</v>
      </c>
      <c r="AA794" s="137"/>
      <c r="AB794" s="136">
        <v>0</v>
      </c>
      <c r="AC794" s="136">
        <v>0</v>
      </c>
      <c r="AD794" s="133">
        <v>0</v>
      </c>
      <c r="AE794" s="133">
        <v>0</v>
      </c>
      <c r="AF794" s="134">
        <v>0</v>
      </c>
    </row>
    <row r="795" spans="1:32" x14ac:dyDescent="0.2">
      <c r="A795" s="138">
        <v>497</v>
      </c>
      <c r="B795" s="139">
        <v>497117154</v>
      </c>
      <c r="C795" s="140" t="s">
        <v>546</v>
      </c>
      <c r="D795" s="141">
        <v>117</v>
      </c>
      <c r="E795" s="140" t="s">
        <v>149</v>
      </c>
      <c r="F795" s="141">
        <v>154</v>
      </c>
      <c r="G795" s="142" t="s">
        <v>186</v>
      </c>
      <c r="H795" s="130"/>
      <c r="I795" s="131">
        <v>9190</v>
      </c>
      <c r="J795" s="131">
        <v>11902</v>
      </c>
      <c r="K795" s="131">
        <v>0</v>
      </c>
      <c r="L795" s="131">
        <v>937.65</v>
      </c>
      <c r="M795" s="131">
        <v>22029.65</v>
      </c>
      <c r="N795" s="130"/>
      <c r="O795" s="132">
        <v>4</v>
      </c>
      <c r="P795" s="133">
        <v>84368</v>
      </c>
      <c r="Q795" s="133">
        <v>0</v>
      </c>
      <c r="R795" s="133">
        <v>0</v>
      </c>
      <c r="S795" s="133">
        <v>3751</v>
      </c>
      <c r="T795" s="134">
        <v>88119</v>
      </c>
      <c r="U795" s="135"/>
      <c r="V795" s="136">
        <v>0</v>
      </c>
      <c r="W795" s="136">
        <v>0</v>
      </c>
      <c r="X795" s="133">
        <v>0.09</v>
      </c>
      <c r="Y795" s="133">
        <v>3.0755468911866687E-2</v>
      </c>
      <c r="Z795" s="134">
        <v>0</v>
      </c>
      <c r="AA795" s="137"/>
      <c r="AB795" s="136">
        <v>0</v>
      </c>
      <c r="AC795" s="136">
        <v>0</v>
      </c>
      <c r="AD795" s="133">
        <v>0</v>
      </c>
      <c r="AE795" s="133">
        <v>0</v>
      </c>
      <c r="AF795" s="134">
        <v>0</v>
      </c>
    </row>
    <row r="796" spans="1:32" x14ac:dyDescent="0.2">
      <c r="A796" s="138">
        <v>497</v>
      </c>
      <c r="B796" s="139">
        <v>497117159</v>
      </c>
      <c r="C796" s="140" t="s">
        <v>546</v>
      </c>
      <c r="D796" s="141">
        <v>117</v>
      </c>
      <c r="E796" s="140" t="s">
        <v>149</v>
      </c>
      <c r="F796" s="141">
        <v>159</v>
      </c>
      <c r="G796" s="142" t="s">
        <v>191</v>
      </c>
      <c r="H796" s="130"/>
      <c r="I796" s="131">
        <v>9167</v>
      </c>
      <c r="J796" s="131">
        <v>4024</v>
      </c>
      <c r="K796" s="131">
        <v>0</v>
      </c>
      <c r="L796" s="131">
        <v>937.65</v>
      </c>
      <c r="M796" s="131">
        <v>14128.65</v>
      </c>
      <c r="N796" s="130"/>
      <c r="O796" s="132">
        <v>5</v>
      </c>
      <c r="P796" s="133">
        <v>65955</v>
      </c>
      <c r="Q796" s="133">
        <v>0</v>
      </c>
      <c r="R796" s="133">
        <v>0</v>
      </c>
      <c r="S796" s="133">
        <v>4689</v>
      </c>
      <c r="T796" s="134">
        <v>70644</v>
      </c>
      <c r="U796" s="135"/>
      <c r="V796" s="136">
        <v>0</v>
      </c>
      <c r="W796" s="136">
        <v>0</v>
      </c>
      <c r="X796" s="133">
        <v>0.09</v>
      </c>
      <c r="Y796" s="133">
        <v>2.9845634638782366E-3</v>
      </c>
      <c r="Z796" s="134">
        <v>0</v>
      </c>
      <c r="AA796" s="137"/>
      <c r="AB796" s="136">
        <v>0</v>
      </c>
      <c r="AC796" s="136">
        <v>0</v>
      </c>
      <c r="AD796" s="133">
        <v>0</v>
      </c>
      <c r="AE796" s="133">
        <v>0</v>
      </c>
      <c r="AF796" s="134">
        <v>0</v>
      </c>
    </row>
    <row r="797" spans="1:32" x14ac:dyDescent="0.2">
      <c r="A797" s="138">
        <v>497</v>
      </c>
      <c r="B797" s="139">
        <v>497117161</v>
      </c>
      <c r="C797" s="140" t="s">
        <v>546</v>
      </c>
      <c r="D797" s="141">
        <v>117</v>
      </c>
      <c r="E797" s="140" t="s">
        <v>149</v>
      </c>
      <c r="F797" s="141">
        <v>161</v>
      </c>
      <c r="G797" s="142" t="s">
        <v>193</v>
      </c>
      <c r="H797" s="130"/>
      <c r="I797" s="131">
        <v>11675.727046632124</v>
      </c>
      <c r="J797" s="131">
        <v>4592</v>
      </c>
      <c r="K797" s="131">
        <v>0</v>
      </c>
      <c r="L797" s="131">
        <v>937.65</v>
      </c>
      <c r="M797" s="131">
        <v>17205.377046632126</v>
      </c>
      <c r="N797" s="130"/>
      <c r="O797" s="132">
        <v>1</v>
      </c>
      <c r="P797" s="133">
        <v>16268</v>
      </c>
      <c r="Q797" s="133">
        <v>0</v>
      </c>
      <c r="R797" s="133">
        <v>0</v>
      </c>
      <c r="S797" s="133">
        <v>938</v>
      </c>
      <c r="T797" s="134">
        <v>17206</v>
      </c>
      <c r="U797" s="135"/>
      <c r="V797" s="136">
        <v>0</v>
      </c>
      <c r="W797" s="136">
        <v>0</v>
      </c>
      <c r="X797" s="133">
        <v>0.09</v>
      </c>
      <c r="Y797" s="133">
        <v>9.0147759120492374E-3</v>
      </c>
      <c r="Z797" s="134">
        <v>0</v>
      </c>
      <c r="AA797" s="137"/>
      <c r="AB797" s="136">
        <v>0</v>
      </c>
      <c r="AC797" s="136">
        <v>0</v>
      </c>
      <c r="AD797" s="133">
        <v>0</v>
      </c>
      <c r="AE797" s="133">
        <v>0</v>
      </c>
      <c r="AF797" s="134">
        <v>0</v>
      </c>
    </row>
    <row r="798" spans="1:32" x14ac:dyDescent="0.2">
      <c r="A798" s="138">
        <v>497</v>
      </c>
      <c r="B798" s="139">
        <v>497117210</v>
      </c>
      <c r="C798" s="140" t="s">
        <v>546</v>
      </c>
      <c r="D798" s="141">
        <v>117</v>
      </c>
      <c r="E798" s="140" t="s">
        <v>149</v>
      </c>
      <c r="F798" s="141">
        <v>210</v>
      </c>
      <c r="G798" s="142" t="s">
        <v>242</v>
      </c>
      <c r="H798" s="130"/>
      <c r="I798" s="131">
        <v>10174</v>
      </c>
      <c r="J798" s="131">
        <v>3238</v>
      </c>
      <c r="K798" s="131">
        <v>0</v>
      </c>
      <c r="L798" s="131">
        <v>937.65</v>
      </c>
      <c r="M798" s="131">
        <v>14349.65</v>
      </c>
      <c r="N798" s="130"/>
      <c r="O798" s="132">
        <v>50</v>
      </c>
      <c r="P798" s="133">
        <v>670600</v>
      </c>
      <c r="Q798" s="133">
        <v>0</v>
      </c>
      <c r="R798" s="133">
        <v>0</v>
      </c>
      <c r="S798" s="133">
        <v>46882</v>
      </c>
      <c r="T798" s="134">
        <v>717482</v>
      </c>
      <c r="U798" s="135"/>
      <c r="V798" s="136">
        <v>0</v>
      </c>
      <c r="W798" s="136">
        <v>0</v>
      </c>
      <c r="X798" s="133">
        <v>0.09</v>
      </c>
      <c r="Y798" s="133">
        <v>5.9177017377943397E-2</v>
      </c>
      <c r="Z798" s="134">
        <v>0</v>
      </c>
      <c r="AA798" s="137"/>
      <c r="AB798" s="136">
        <v>0</v>
      </c>
      <c r="AC798" s="136">
        <v>0</v>
      </c>
      <c r="AD798" s="133">
        <v>0</v>
      </c>
      <c r="AE798" s="133">
        <v>0</v>
      </c>
      <c r="AF798" s="134">
        <v>0</v>
      </c>
    </row>
    <row r="799" spans="1:32" x14ac:dyDescent="0.2">
      <c r="A799" s="138">
        <v>497</v>
      </c>
      <c r="B799" s="139">
        <v>497117223</v>
      </c>
      <c r="C799" s="140" t="s">
        <v>546</v>
      </c>
      <c r="D799" s="141">
        <v>117</v>
      </c>
      <c r="E799" s="140" t="s">
        <v>149</v>
      </c>
      <c r="F799" s="141">
        <v>223</v>
      </c>
      <c r="G799" s="142" t="s">
        <v>255</v>
      </c>
      <c r="H799" s="130"/>
      <c r="I799" s="131">
        <v>9305</v>
      </c>
      <c r="J799" s="131">
        <v>484</v>
      </c>
      <c r="K799" s="131">
        <v>0</v>
      </c>
      <c r="L799" s="131">
        <v>937.65</v>
      </c>
      <c r="M799" s="131">
        <v>10726.65</v>
      </c>
      <c r="N799" s="130"/>
      <c r="O799" s="132">
        <v>4</v>
      </c>
      <c r="P799" s="133">
        <v>39156</v>
      </c>
      <c r="Q799" s="133">
        <v>0</v>
      </c>
      <c r="R799" s="133">
        <v>0</v>
      </c>
      <c r="S799" s="133">
        <v>3752</v>
      </c>
      <c r="T799" s="134">
        <v>42908</v>
      </c>
      <c r="U799" s="135"/>
      <c r="V799" s="136">
        <v>0</v>
      </c>
      <c r="W799" s="136">
        <v>0</v>
      </c>
      <c r="X799" s="133">
        <v>0.18</v>
      </c>
      <c r="Y799" s="133">
        <v>4.9592830785990857E-3</v>
      </c>
      <c r="Z799" s="134">
        <v>0</v>
      </c>
      <c r="AA799" s="137"/>
      <c r="AB799" s="136">
        <v>0</v>
      </c>
      <c r="AC799" s="136">
        <v>0</v>
      </c>
      <c r="AD799" s="133">
        <v>0</v>
      </c>
      <c r="AE799" s="133">
        <v>0</v>
      </c>
      <c r="AF799" s="134">
        <v>0</v>
      </c>
    </row>
    <row r="800" spans="1:32" x14ac:dyDescent="0.2">
      <c r="A800" s="138">
        <v>497</v>
      </c>
      <c r="B800" s="139">
        <v>497117272</v>
      </c>
      <c r="C800" s="140" t="s">
        <v>546</v>
      </c>
      <c r="D800" s="141">
        <v>117</v>
      </c>
      <c r="E800" s="140" t="s">
        <v>149</v>
      </c>
      <c r="F800" s="141">
        <v>272</v>
      </c>
      <c r="G800" s="142" t="s">
        <v>304</v>
      </c>
      <c r="H800" s="130"/>
      <c r="I800" s="131">
        <v>9305</v>
      </c>
      <c r="J800" s="131">
        <v>9025</v>
      </c>
      <c r="K800" s="131">
        <v>0</v>
      </c>
      <c r="L800" s="131">
        <v>937.65</v>
      </c>
      <c r="M800" s="131">
        <v>19267.650000000001</v>
      </c>
      <c r="N800" s="130"/>
      <c r="O800" s="132">
        <v>3</v>
      </c>
      <c r="P800" s="133">
        <v>54990</v>
      </c>
      <c r="Q800" s="133">
        <v>0</v>
      </c>
      <c r="R800" s="133">
        <v>0</v>
      </c>
      <c r="S800" s="133">
        <v>2814</v>
      </c>
      <c r="T800" s="134">
        <v>57804</v>
      </c>
      <c r="U800" s="135"/>
      <c r="V800" s="136">
        <v>0</v>
      </c>
      <c r="W800" s="136">
        <v>0</v>
      </c>
      <c r="X800" s="133">
        <v>0.09</v>
      </c>
      <c r="Y800" s="133">
        <v>2.072839527318698E-2</v>
      </c>
      <c r="Z800" s="134">
        <v>0</v>
      </c>
      <c r="AA800" s="137"/>
      <c r="AB800" s="136">
        <v>0</v>
      </c>
      <c r="AC800" s="136">
        <v>0</v>
      </c>
      <c r="AD800" s="133">
        <v>0</v>
      </c>
      <c r="AE800" s="133">
        <v>0</v>
      </c>
      <c r="AF800" s="134">
        <v>0</v>
      </c>
    </row>
    <row r="801" spans="1:32" x14ac:dyDescent="0.2">
      <c r="A801" s="138">
        <v>497</v>
      </c>
      <c r="B801" s="139">
        <v>497117275</v>
      </c>
      <c r="C801" s="140" t="s">
        <v>546</v>
      </c>
      <c r="D801" s="141">
        <v>117</v>
      </c>
      <c r="E801" s="140" t="s">
        <v>149</v>
      </c>
      <c r="F801" s="141">
        <v>275</v>
      </c>
      <c r="G801" s="142" t="s">
        <v>307</v>
      </c>
      <c r="H801" s="130"/>
      <c r="I801" s="131">
        <v>11262</v>
      </c>
      <c r="J801" s="131">
        <v>3750</v>
      </c>
      <c r="K801" s="131">
        <v>0</v>
      </c>
      <c r="L801" s="131">
        <v>937.65</v>
      </c>
      <c r="M801" s="131">
        <v>15949.65</v>
      </c>
      <c r="N801" s="130"/>
      <c r="O801" s="132">
        <v>3</v>
      </c>
      <c r="P801" s="133">
        <v>45036</v>
      </c>
      <c r="Q801" s="133">
        <v>0</v>
      </c>
      <c r="R801" s="133">
        <v>0</v>
      </c>
      <c r="S801" s="133">
        <v>2813</v>
      </c>
      <c r="T801" s="134">
        <v>47849</v>
      </c>
      <c r="U801" s="135"/>
      <c r="V801" s="136">
        <v>0</v>
      </c>
      <c r="W801" s="136">
        <v>0</v>
      </c>
      <c r="X801" s="133">
        <v>0.09</v>
      </c>
      <c r="Y801" s="133">
        <v>1.6337283147754771E-2</v>
      </c>
      <c r="Z801" s="134">
        <v>0</v>
      </c>
      <c r="AA801" s="137"/>
      <c r="AB801" s="136">
        <v>0</v>
      </c>
      <c r="AC801" s="136">
        <v>0</v>
      </c>
      <c r="AD801" s="133">
        <v>0</v>
      </c>
      <c r="AE801" s="133">
        <v>0</v>
      </c>
      <c r="AF801" s="134">
        <v>0</v>
      </c>
    </row>
    <row r="802" spans="1:32" x14ac:dyDescent="0.2">
      <c r="A802" s="138">
        <v>497</v>
      </c>
      <c r="B802" s="139">
        <v>497117278</v>
      </c>
      <c r="C802" s="140" t="s">
        <v>546</v>
      </c>
      <c r="D802" s="141">
        <v>117</v>
      </c>
      <c r="E802" s="140" t="s">
        <v>149</v>
      </c>
      <c r="F802" s="141">
        <v>278</v>
      </c>
      <c r="G802" s="142" t="s">
        <v>310</v>
      </c>
      <c r="H802" s="130"/>
      <c r="I802" s="131">
        <v>9926</v>
      </c>
      <c r="J802" s="131">
        <v>1882</v>
      </c>
      <c r="K802" s="131">
        <v>0</v>
      </c>
      <c r="L802" s="131">
        <v>937.65</v>
      </c>
      <c r="M802" s="131">
        <v>12745.65</v>
      </c>
      <c r="N802" s="130"/>
      <c r="O802" s="132">
        <v>38</v>
      </c>
      <c r="P802" s="133">
        <v>448704</v>
      </c>
      <c r="Q802" s="133">
        <v>0</v>
      </c>
      <c r="R802" s="133">
        <v>0</v>
      </c>
      <c r="S802" s="133">
        <v>35632</v>
      </c>
      <c r="T802" s="134">
        <v>484336</v>
      </c>
      <c r="U802" s="135"/>
      <c r="V802" s="136">
        <v>0</v>
      </c>
      <c r="W802" s="136">
        <v>0</v>
      </c>
      <c r="X802" s="133">
        <v>0.09</v>
      </c>
      <c r="Y802" s="133">
        <v>5.86024113068929E-2</v>
      </c>
      <c r="Z802" s="134">
        <v>0</v>
      </c>
      <c r="AA802" s="137"/>
      <c r="AB802" s="136">
        <v>0</v>
      </c>
      <c r="AC802" s="136">
        <v>0</v>
      </c>
      <c r="AD802" s="133">
        <v>0</v>
      </c>
      <c r="AE802" s="133">
        <v>0</v>
      </c>
      <c r="AF802" s="134">
        <v>0</v>
      </c>
    </row>
    <row r="803" spans="1:32" x14ac:dyDescent="0.2">
      <c r="A803" s="138">
        <v>497</v>
      </c>
      <c r="B803" s="139">
        <v>497117281</v>
      </c>
      <c r="C803" s="140" t="s">
        <v>546</v>
      </c>
      <c r="D803" s="141">
        <v>117</v>
      </c>
      <c r="E803" s="140" t="s">
        <v>149</v>
      </c>
      <c r="F803" s="141">
        <v>281</v>
      </c>
      <c r="G803" s="142" t="s">
        <v>313</v>
      </c>
      <c r="H803" s="130"/>
      <c r="I803" s="131">
        <v>12680</v>
      </c>
      <c r="J803" s="131">
        <v>0</v>
      </c>
      <c r="K803" s="131">
        <v>0</v>
      </c>
      <c r="L803" s="131">
        <v>937.65</v>
      </c>
      <c r="M803" s="131">
        <v>13617.65</v>
      </c>
      <c r="N803" s="130"/>
      <c r="O803" s="132">
        <v>86</v>
      </c>
      <c r="P803" s="133">
        <v>1090480</v>
      </c>
      <c r="Q803" s="133">
        <v>0</v>
      </c>
      <c r="R803" s="133">
        <v>0</v>
      </c>
      <c r="S803" s="133">
        <v>80639</v>
      </c>
      <c r="T803" s="134">
        <v>1171119</v>
      </c>
      <c r="U803" s="135"/>
      <c r="V803" s="136">
        <v>0</v>
      </c>
      <c r="W803" s="136">
        <v>0</v>
      </c>
      <c r="X803" s="133">
        <v>0.18</v>
      </c>
      <c r="Y803" s="133">
        <v>0.14030570301676271</v>
      </c>
      <c r="Z803" s="134">
        <v>0</v>
      </c>
      <c r="AA803" s="137"/>
      <c r="AB803" s="136">
        <v>0</v>
      </c>
      <c r="AC803" s="136">
        <v>0</v>
      </c>
      <c r="AD803" s="133">
        <v>0</v>
      </c>
      <c r="AE803" s="133">
        <v>0</v>
      </c>
      <c r="AF803" s="134">
        <v>0</v>
      </c>
    </row>
    <row r="804" spans="1:32" x14ac:dyDescent="0.2">
      <c r="A804" s="138">
        <v>497</v>
      </c>
      <c r="B804" s="139">
        <v>497117325</v>
      </c>
      <c r="C804" s="140" t="s">
        <v>546</v>
      </c>
      <c r="D804" s="141">
        <v>117</v>
      </c>
      <c r="E804" s="140" t="s">
        <v>149</v>
      </c>
      <c r="F804" s="141">
        <v>325</v>
      </c>
      <c r="G804" s="142" t="s">
        <v>357</v>
      </c>
      <c r="H804" s="130"/>
      <c r="I804" s="131">
        <v>9896</v>
      </c>
      <c r="J804" s="131">
        <v>1264</v>
      </c>
      <c r="K804" s="131">
        <v>0</v>
      </c>
      <c r="L804" s="131">
        <v>937.65</v>
      </c>
      <c r="M804" s="131">
        <v>12097.65</v>
      </c>
      <c r="N804" s="130"/>
      <c r="O804" s="132">
        <v>9</v>
      </c>
      <c r="P804" s="133">
        <v>100440</v>
      </c>
      <c r="Q804" s="133">
        <v>0</v>
      </c>
      <c r="R804" s="133">
        <v>0</v>
      </c>
      <c r="S804" s="133">
        <v>8440</v>
      </c>
      <c r="T804" s="134">
        <v>108880</v>
      </c>
      <c r="U804" s="135"/>
      <c r="V804" s="136">
        <v>0</v>
      </c>
      <c r="W804" s="136">
        <v>0</v>
      </c>
      <c r="X804" s="133">
        <v>0.09</v>
      </c>
      <c r="Y804" s="133">
        <v>1.1668322156735194E-2</v>
      </c>
      <c r="Z804" s="134">
        <v>0</v>
      </c>
      <c r="AA804" s="137"/>
      <c r="AB804" s="136">
        <v>0</v>
      </c>
      <c r="AC804" s="136">
        <v>0</v>
      </c>
      <c r="AD804" s="133">
        <v>0</v>
      </c>
      <c r="AE804" s="133">
        <v>0</v>
      </c>
      <c r="AF804" s="134">
        <v>0</v>
      </c>
    </row>
    <row r="805" spans="1:32" x14ac:dyDescent="0.2">
      <c r="A805" s="138">
        <v>497</v>
      </c>
      <c r="B805" s="139">
        <v>497117327</v>
      </c>
      <c r="C805" s="140" t="s">
        <v>546</v>
      </c>
      <c r="D805" s="141">
        <v>117</v>
      </c>
      <c r="E805" s="140" t="s">
        <v>149</v>
      </c>
      <c r="F805" s="141">
        <v>327</v>
      </c>
      <c r="G805" s="142" t="s">
        <v>359</v>
      </c>
      <c r="H805" s="130"/>
      <c r="I805" s="131">
        <v>9190</v>
      </c>
      <c r="J805" s="131">
        <v>8039</v>
      </c>
      <c r="K805" s="131">
        <v>0</v>
      </c>
      <c r="L805" s="131">
        <v>937.65</v>
      </c>
      <c r="M805" s="131">
        <v>18166.650000000001</v>
      </c>
      <c r="N805" s="130"/>
      <c r="O805" s="132">
        <v>2</v>
      </c>
      <c r="P805" s="133">
        <v>34458</v>
      </c>
      <c r="Q805" s="133">
        <v>0</v>
      </c>
      <c r="R805" s="133">
        <v>0</v>
      </c>
      <c r="S805" s="133">
        <v>1876</v>
      </c>
      <c r="T805" s="134">
        <v>36334</v>
      </c>
      <c r="U805" s="135"/>
      <c r="V805" s="136">
        <v>0</v>
      </c>
      <c r="W805" s="136">
        <v>0</v>
      </c>
      <c r="X805" s="133">
        <v>0.09</v>
      </c>
      <c r="Y805" s="133">
        <v>2.6065888064634165E-2</v>
      </c>
      <c r="Z805" s="134">
        <v>0</v>
      </c>
      <c r="AA805" s="137"/>
      <c r="AB805" s="136">
        <v>0</v>
      </c>
      <c r="AC805" s="136">
        <v>0</v>
      </c>
      <c r="AD805" s="133">
        <v>0</v>
      </c>
      <c r="AE805" s="133">
        <v>0</v>
      </c>
      <c r="AF805" s="134">
        <v>0</v>
      </c>
    </row>
    <row r="806" spans="1:32" x14ac:dyDescent="0.2">
      <c r="A806" s="138">
        <v>497</v>
      </c>
      <c r="B806" s="139">
        <v>497117332</v>
      </c>
      <c r="C806" s="140" t="s">
        <v>546</v>
      </c>
      <c r="D806" s="141">
        <v>117</v>
      </c>
      <c r="E806" s="140" t="s">
        <v>149</v>
      </c>
      <c r="F806" s="141">
        <v>332</v>
      </c>
      <c r="G806" s="142" t="s">
        <v>364</v>
      </c>
      <c r="H806" s="130"/>
      <c r="I806" s="131">
        <v>9132</v>
      </c>
      <c r="J806" s="131">
        <v>564</v>
      </c>
      <c r="K806" s="131">
        <v>0</v>
      </c>
      <c r="L806" s="131">
        <v>937.65</v>
      </c>
      <c r="M806" s="131">
        <v>10633.65</v>
      </c>
      <c r="N806" s="130"/>
      <c r="O806" s="132">
        <v>5</v>
      </c>
      <c r="P806" s="133">
        <v>48480</v>
      </c>
      <c r="Q806" s="133">
        <v>0</v>
      </c>
      <c r="R806" s="133">
        <v>0</v>
      </c>
      <c r="S806" s="133">
        <v>4689</v>
      </c>
      <c r="T806" s="134">
        <v>53169</v>
      </c>
      <c r="U806" s="135"/>
      <c r="V806" s="136">
        <v>0</v>
      </c>
      <c r="W806" s="136">
        <v>0</v>
      </c>
      <c r="X806" s="133">
        <v>0.09</v>
      </c>
      <c r="Y806" s="133">
        <v>1.8435698227646929E-2</v>
      </c>
      <c r="Z806" s="134">
        <v>0</v>
      </c>
      <c r="AA806" s="137"/>
      <c r="AB806" s="136">
        <v>0</v>
      </c>
      <c r="AC806" s="136">
        <v>0</v>
      </c>
      <c r="AD806" s="133">
        <v>0</v>
      </c>
      <c r="AE806" s="133">
        <v>0</v>
      </c>
      <c r="AF806" s="134">
        <v>0</v>
      </c>
    </row>
    <row r="807" spans="1:32" x14ac:dyDescent="0.2">
      <c r="A807" s="138">
        <v>497</v>
      </c>
      <c r="B807" s="139">
        <v>497117340</v>
      </c>
      <c r="C807" s="140" t="s">
        <v>546</v>
      </c>
      <c r="D807" s="141">
        <v>117</v>
      </c>
      <c r="E807" s="140" t="s">
        <v>149</v>
      </c>
      <c r="F807" s="141">
        <v>340</v>
      </c>
      <c r="G807" s="142" t="s">
        <v>372</v>
      </c>
      <c r="H807" s="130"/>
      <c r="I807" s="131">
        <v>11304</v>
      </c>
      <c r="J807" s="131">
        <v>8974</v>
      </c>
      <c r="K807" s="131">
        <v>0</v>
      </c>
      <c r="L807" s="131">
        <v>937.65</v>
      </c>
      <c r="M807" s="131">
        <v>21215.65</v>
      </c>
      <c r="N807" s="130"/>
      <c r="O807" s="132">
        <v>3</v>
      </c>
      <c r="P807" s="133">
        <v>60834</v>
      </c>
      <c r="Q807" s="133">
        <v>0</v>
      </c>
      <c r="R807" s="133">
        <v>0</v>
      </c>
      <c r="S807" s="133">
        <v>2814</v>
      </c>
      <c r="T807" s="134">
        <v>63648</v>
      </c>
      <c r="U807" s="135"/>
      <c r="V807" s="136">
        <v>0</v>
      </c>
      <c r="W807" s="136">
        <v>0</v>
      </c>
      <c r="X807" s="133">
        <v>0.09</v>
      </c>
      <c r="Y807" s="133">
        <v>5.4627741942493688E-2</v>
      </c>
      <c r="Z807" s="134">
        <v>0</v>
      </c>
      <c r="AA807" s="137"/>
      <c r="AB807" s="136">
        <v>0</v>
      </c>
      <c r="AC807" s="136">
        <v>0</v>
      </c>
      <c r="AD807" s="133">
        <v>0</v>
      </c>
      <c r="AE807" s="133">
        <v>0</v>
      </c>
      <c r="AF807" s="134">
        <v>0</v>
      </c>
    </row>
    <row r="808" spans="1:32" x14ac:dyDescent="0.2">
      <c r="A808" s="138">
        <v>497</v>
      </c>
      <c r="B808" s="139">
        <v>497117605</v>
      </c>
      <c r="C808" s="140" t="s">
        <v>546</v>
      </c>
      <c r="D808" s="141">
        <v>117</v>
      </c>
      <c r="E808" s="140" t="s">
        <v>149</v>
      </c>
      <c r="F808" s="141">
        <v>605</v>
      </c>
      <c r="G808" s="142" t="s">
        <v>388</v>
      </c>
      <c r="H808" s="130"/>
      <c r="I808" s="131">
        <v>11039</v>
      </c>
      <c r="J808" s="131">
        <v>7900</v>
      </c>
      <c r="K808" s="131">
        <v>0</v>
      </c>
      <c r="L808" s="131">
        <v>937.65</v>
      </c>
      <c r="M808" s="131">
        <v>19876.650000000001</v>
      </c>
      <c r="N808" s="130"/>
      <c r="O808" s="132">
        <v>66</v>
      </c>
      <c r="P808" s="133">
        <v>1249974</v>
      </c>
      <c r="Q808" s="133">
        <v>0</v>
      </c>
      <c r="R808" s="133">
        <v>0</v>
      </c>
      <c r="S808" s="133">
        <v>61886</v>
      </c>
      <c r="T808" s="134">
        <v>1311860</v>
      </c>
      <c r="U808" s="135"/>
      <c r="V808" s="136">
        <v>0</v>
      </c>
      <c r="W808" s="136">
        <v>0</v>
      </c>
      <c r="X808" s="133">
        <v>0.09</v>
      </c>
      <c r="Y808" s="133">
        <v>6.7791553170369515E-2</v>
      </c>
      <c r="Z808" s="134">
        <v>0</v>
      </c>
      <c r="AA808" s="137"/>
      <c r="AB808" s="136">
        <v>0</v>
      </c>
      <c r="AC808" s="136">
        <v>0</v>
      </c>
      <c r="AD808" s="133">
        <v>0</v>
      </c>
      <c r="AE808" s="133">
        <v>0</v>
      </c>
      <c r="AF808" s="134">
        <v>0</v>
      </c>
    </row>
    <row r="809" spans="1:32" x14ac:dyDescent="0.2">
      <c r="A809" s="138">
        <v>497</v>
      </c>
      <c r="B809" s="139">
        <v>497117670</v>
      </c>
      <c r="C809" s="140" t="s">
        <v>546</v>
      </c>
      <c r="D809" s="141">
        <v>117</v>
      </c>
      <c r="E809" s="140" t="s">
        <v>149</v>
      </c>
      <c r="F809" s="141">
        <v>670</v>
      </c>
      <c r="G809" s="142" t="s">
        <v>406</v>
      </c>
      <c r="H809" s="130"/>
      <c r="I809" s="131">
        <v>10089</v>
      </c>
      <c r="J809" s="131">
        <v>7949</v>
      </c>
      <c r="K809" s="131">
        <v>0</v>
      </c>
      <c r="L809" s="131">
        <v>937.65</v>
      </c>
      <c r="M809" s="131">
        <v>18975.650000000001</v>
      </c>
      <c r="N809" s="130"/>
      <c r="O809" s="132">
        <v>7</v>
      </c>
      <c r="P809" s="133">
        <v>126266</v>
      </c>
      <c r="Q809" s="133">
        <v>0</v>
      </c>
      <c r="R809" s="133">
        <v>0</v>
      </c>
      <c r="S809" s="133">
        <v>6563</v>
      </c>
      <c r="T809" s="134">
        <v>132829</v>
      </c>
      <c r="U809" s="135"/>
      <c r="V809" s="136">
        <v>0</v>
      </c>
      <c r="W809" s="136">
        <v>0</v>
      </c>
      <c r="X809" s="133">
        <v>0.09</v>
      </c>
      <c r="Y809" s="133">
        <v>7.7904218250702886E-2</v>
      </c>
      <c r="Z809" s="134">
        <v>0</v>
      </c>
      <c r="AA809" s="137"/>
      <c r="AB809" s="136">
        <v>0</v>
      </c>
      <c r="AC809" s="136">
        <v>0</v>
      </c>
      <c r="AD809" s="133">
        <v>0</v>
      </c>
      <c r="AE809" s="133">
        <v>0</v>
      </c>
      <c r="AF809" s="134">
        <v>0</v>
      </c>
    </row>
    <row r="810" spans="1:32" x14ac:dyDescent="0.2">
      <c r="A810" s="138">
        <v>497</v>
      </c>
      <c r="B810" s="139">
        <v>497117672</v>
      </c>
      <c r="C810" s="140" t="s">
        <v>546</v>
      </c>
      <c r="D810" s="141">
        <v>117</v>
      </c>
      <c r="E810" s="140" t="s">
        <v>149</v>
      </c>
      <c r="F810" s="141">
        <v>672</v>
      </c>
      <c r="G810" s="142" t="s">
        <v>407</v>
      </c>
      <c r="H810" s="130"/>
      <c r="I810" s="131">
        <v>11813.202455934193</v>
      </c>
      <c r="J810" s="131">
        <v>4101</v>
      </c>
      <c r="K810" s="131">
        <v>0</v>
      </c>
      <c r="L810" s="131">
        <v>937.65</v>
      </c>
      <c r="M810" s="131">
        <v>16851.852455934193</v>
      </c>
      <c r="N810" s="130"/>
      <c r="O810" s="132">
        <v>1</v>
      </c>
      <c r="P810" s="133">
        <v>15914</v>
      </c>
      <c r="Q810" s="133">
        <v>0</v>
      </c>
      <c r="R810" s="133">
        <v>0</v>
      </c>
      <c r="S810" s="133">
        <v>938</v>
      </c>
      <c r="T810" s="134">
        <v>16852</v>
      </c>
      <c r="U810" s="135"/>
      <c r="V810" s="136">
        <v>0</v>
      </c>
      <c r="W810" s="136">
        <v>0</v>
      </c>
      <c r="X810" s="133">
        <v>0.09</v>
      </c>
      <c r="Y810" s="133">
        <v>7.0047744654350812E-3</v>
      </c>
      <c r="Z810" s="134">
        <v>0</v>
      </c>
      <c r="AA810" s="137"/>
      <c r="AB810" s="136">
        <v>0</v>
      </c>
      <c r="AC810" s="136">
        <v>0</v>
      </c>
      <c r="AD810" s="133">
        <v>0</v>
      </c>
      <c r="AE810" s="133">
        <v>0</v>
      </c>
      <c r="AF810" s="134">
        <v>0</v>
      </c>
    </row>
    <row r="811" spans="1:32" x14ac:dyDescent="0.2">
      <c r="A811" s="138">
        <v>497</v>
      </c>
      <c r="B811" s="139">
        <v>497117674</v>
      </c>
      <c r="C811" s="140" t="s">
        <v>546</v>
      </c>
      <c r="D811" s="141">
        <v>117</v>
      </c>
      <c r="E811" s="140" t="s">
        <v>149</v>
      </c>
      <c r="F811" s="141">
        <v>674</v>
      </c>
      <c r="G811" s="142" t="s">
        <v>409</v>
      </c>
      <c r="H811" s="130"/>
      <c r="I811" s="131">
        <v>11619</v>
      </c>
      <c r="J811" s="131">
        <v>4112</v>
      </c>
      <c r="K811" s="131">
        <v>0</v>
      </c>
      <c r="L811" s="131">
        <v>937.65</v>
      </c>
      <c r="M811" s="131">
        <v>16668.650000000001</v>
      </c>
      <c r="N811" s="130"/>
      <c r="O811" s="132">
        <v>17</v>
      </c>
      <c r="P811" s="133">
        <v>267427</v>
      </c>
      <c r="Q811" s="133">
        <v>0</v>
      </c>
      <c r="R811" s="133">
        <v>0</v>
      </c>
      <c r="S811" s="133">
        <v>15943</v>
      </c>
      <c r="T811" s="134">
        <v>283370</v>
      </c>
      <c r="U811" s="135"/>
      <c r="V811" s="136">
        <v>0</v>
      </c>
      <c r="W811" s="136">
        <v>0</v>
      </c>
      <c r="X811" s="133">
        <v>0.09</v>
      </c>
      <c r="Y811" s="133">
        <v>5.3754651376247027E-2</v>
      </c>
      <c r="Z811" s="134">
        <v>0</v>
      </c>
      <c r="AA811" s="137"/>
      <c r="AB811" s="136">
        <v>0</v>
      </c>
      <c r="AC811" s="136">
        <v>0</v>
      </c>
      <c r="AD811" s="133">
        <v>0</v>
      </c>
      <c r="AE811" s="133">
        <v>0</v>
      </c>
      <c r="AF811" s="134">
        <v>0</v>
      </c>
    </row>
    <row r="812" spans="1:32" x14ac:dyDescent="0.2">
      <c r="A812" s="138">
        <v>497</v>
      </c>
      <c r="B812" s="139">
        <v>497117680</v>
      </c>
      <c r="C812" s="140" t="s">
        <v>546</v>
      </c>
      <c r="D812" s="141">
        <v>117</v>
      </c>
      <c r="E812" s="140" t="s">
        <v>149</v>
      </c>
      <c r="F812" s="141">
        <v>680</v>
      </c>
      <c r="G812" s="142" t="s">
        <v>411</v>
      </c>
      <c r="H812" s="130"/>
      <c r="I812" s="131">
        <v>9305</v>
      </c>
      <c r="J812" s="131">
        <v>3115</v>
      </c>
      <c r="K812" s="131">
        <v>0</v>
      </c>
      <c r="L812" s="131">
        <v>937.65</v>
      </c>
      <c r="M812" s="131">
        <v>13357.65</v>
      </c>
      <c r="N812" s="130"/>
      <c r="O812" s="132">
        <v>3</v>
      </c>
      <c r="P812" s="133">
        <v>37260</v>
      </c>
      <c r="Q812" s="133">
        <v>0</v>
      </c>
      <c r="R812" s="133">
        <v>0</v>
      </c>
      <c r="S812" s="133">
        <v>2814</v>
      </c>
      <c r="T812" s="134">
        <v>40074</v>
      </c>
      <c r="U812" s="135"/>
      <c r="V812" s="136">
        <v>0</v>
      </c>
      <c r="W812" s="136">
        <v>0</v>
      </c>
      <c r="X812" s="133">
        <v>0.09</v>
      </c>
      <c r="Y812" s="133">
        <v>2.9698855502745462E-3</v>
      </c>
      <c r="Z812" s="134">
        <v>0</v>
      </c>
      <c r="AA812" s="137"/>
      <c r="AB812" s="136">
        <v>0</v>
      </c>
      <c r="AC812" s="136">
        <v>0</v>
      </c>
      <c r="AD812" s="133">
        <v>0</v>
      </c>
      <c r="AE812" s="133">
        <v>0</v>
      </c>
      <c r="AF812" s="134">
        <v>0</v>
      </c>
    </row>
    <row r="813" spans="1:32" x14ac:dyDescent="0.2">
      <c r="A813" s="138">
        <v>497</v>
      </c>
      <c r="B813" s="139">
        <v>497117683</v>
      </c>
      <c r="C813" s="140" t="s">
        <v>546</v>
      </c>
      <c r="D813" s="141">
        <v>117</v>
      </c>
      <c r="E813" s="140" t="s">
        <v>149</v>
      </c>
      <c r="F813" s="141">
        <v>683</v>
      </c>
      <c r="G813" s="142" t="s">
        <v>412</v>
      </c>
      <c r="H813" s="130"/>
      <c r="I813" s="131">
        <v>12802</v>
      </c>
      <c r="J813" s="131">
        <v>9138</v>
      </c>
      <c r="K813" s="131">
        <v>0</v>
      </c>
      <c r="L813" s="131">
        <v>937.65</v>
      </c>
      <c r="M813" s="131">
        <v>22877.65</v>
      </c>
      <c r="N813" s="130"/>
      <c r="O813" s="132">
        <v>3</v>
      </c>
      <c r="P813" s="133">
        <v>65820</v>
      </c>
      <c r="Q813" s="133">
        <v>0</v>
      </c>
      <c r="R813" s="133">
        <v>0</v>
      </c>
      <c r="S813" s="133">
        <v>2814</v>
      </c>
      <c r="T813" s="134">
        <v>68634</v>
      </c>
      <c r="U813" s="135"/>
      <c r="V813" s="136">
        <v>0</v>
      </c>
      <c r="W813" s="136">
        <v>0</v>
      </c>
      <c r="X813" s="133">
        <v>0.09</v>
      </c>
      <c r="Y813" s="133">
        <v>3.2501040054185061E-2</v>
      </c>
      <c r="Z813" s="134">
        <v>0</v>
      </c>
      <c r="AA813" s="137"/>
      <c r="AB813" s="136">
        <v>0</v>
      </c>
      <c r="AC813" s="136">
        <v>0</v>
      </c>
      <c r="AD813" s="133">
        <v>0</v>
      </c>
      <c r="AE813" s="133">
        <v>0</v>
      </c>
      <c r="AF813" s="134">
        <v>0</v>
      </c>
    </row>
    <row r="814" spans="1:32" x14ac:dyDescent="0.2">
      <c r="A814" s="138">
        <v>497</v>
      </c>
      <c r="B814" s="139">
        <v>497117717</v>
      </c>
      <c r="C814" s="140" t="s">
        <v>546</v>
      </c>
      <c r="D814" s="141">
        <v>117</v>
      </c>
      <c r="E814" s="140" t="s">
        <v>149</v>
      </c>
      <c r="F814" s="141">
        <v>717</v>
      </c>
      <c r="G814" s="142" t="s">
        <v>422</v>
      </c>
      <c r="H814" s="130"/>
      <c r="I814" s="131">
        <v>11573.439200887906</v>
      </c>
      <c r="J814" s="131">
        <v>6243</v>
      </c>
      <c r="K814" s="131">
        <v>0</v>
      </c>
      <c r="L814" s="131">
        <v>937.65</v>
      </c>
      <c r="M814" s="131">
        <v>18754.089200887909</v>
      </c>
      <c r="N814" s="130"/>
      <c r="O814" s="132">
        <v>2</v>
      </c>
      <c r="P814" s="133">
        <v>35632</v>
      </c>
      <c r="Q814" s="133">
        <v>0</v>
      </c>
      <c r="R814" s="133">
        <v>0</v>
      </c>
      <c r="S814" s="133">
        <v>1875</v>
      </c>
      <c r="T814" s="134">
        <v>37507</v>
      </c>
      <c r="U814" s="135"/>
      <c r="V814" s="136">
        <v>0</v>
      </c>
      <c r="W814" s="136">
        <v>0</v>
      </c>
      <c r="X814" s="133">
        <v>0.09</v>
      </c>
      <c r="Y814" s="133">
        <v>4.800615668413797E-2</v>
      </c>
      <c r="Z814" s="134">
        <v>0</v>
      </c>
      <c r="AA814" s="137"/>
      <c r="AB814" s="136">
        <v>0</v>
      </c>
      <c r="AC814" s="136">
        <v>0</v>
      </c>
      <c r="AD814" s="133">
        <v>0</v>
      </c>
      <c r="AE814" s="133">
        <v>0</v>
      </c>
      <c r="AF814" s="134">
        <v>0</v>
      </c>
    </row>
    <row r="815" spans="1:32" x14ac:dyDescent="0.2">
      <c r="A815" s="138">
        <v>497</v>
      </c>
      <c r="B815" s="139">
        <v>497117750</v>
      </c>
      <c r="C815" s="140" t="s">
        <v>546</v>
      </c>
      <c r="D815" s="141">
        <v>117</v>
      </c>
      <c r="E815" s="140" t="s">
        <v>149</v>
      </c>
      <c r="F815" s="141">
        <v>750</v>
      </c>
      <c r="G815" s="142" t="s">
        <v>430</v>
      </c>
      <c r="H815" s="130"/>
      <c r="I815" s="131">
        <v>10766</v>
      </c>
      <c r="J815" s="131">
        <v>6950</v>
      </c>
      <c r="K815" s="131">
        <v>0</v>
      </c>
      <c r="L815" s="131">
        <v>937.65</v>
      </c>
      <c r="M815" s="131">
        <v>18653.650000000001</v>
      </c>
      <c r="N815" s="130"/>
      <c r="O815" s="132">
        <v>1</v>
      </c>
      <c r="P815" s="133">
        <v>17716</v>
      </c>
      <c r="Q815" s="133">
        <v>0</v>
      </c>
      <c r="R815" s="133">
        <v>0</v>
      </c>
      <c r="S815" s="133">
        <v>938</v>
      </c>
      <c r="T815" s="134">
        <v>18654</v>
      </c>
      <c r="U815" s="135"/>
      <c r="V815" s="136">
        <v>0</v>
      </c>
      <c r="W815" s="136">
        <v>0</v>
      </c>
      <c r="X815" s="133">
        <v>0.09</v>
      </c>
      <c r="Y815" s="133">
        <v>3.1214222232736302E-2</v>
      </c>
      <c r="Z815" s="134">
        <v>0</v>
      </c>
      <c r="AA815" s="137"/>
      <c r="AB815" s="136">
        <v>0</v>
      </c>
      <c r="AC815" s="136">
        <v>0</v>
      </c>
      <c r="AD815" s="133">
        <v>0</v>
      </c>
      <c r="AE815" s="133">
        <v>0</v>
      </c>
      <c r="AF815" s="134">
        <v>0</v>
      </c>
    </row>
    <row r="816" spans="1:32" x14ac:dyDescent="0.2">
      <c r="A816" s="138">
        <v>497</v>
      </c>
      <c r="B816" s="139">
        <v>497117755</v>
      </c>
      <c r="C816" s="140" t="s">
        <v>546</v>
      </c>
      <c r="D816" s="141">
        <v>117</v>
      </c>
      <c r="E816" s="140" t="s">
        <v>149</v>
      </c>
      <c r="F816" s="141">
        <v>755</v>
      </c>
      <c r="G816" s="142" t="s">
        <v>432</v>
      </c>
      <c r="H816" s="130"/>
      <c r="I816" s="131">
        <v>11690</v>
      </c>
      <c r="J816" s="131">
        <v>5825</v>
      </c>
      <c r="K816" s="131">
        <v>0</v>
      </c>
      <c r="L816" s="131">
        <v>937.65</v>
      </c>
      <c r="M816" s="131">
        <v>18452.650000000001</v>
      </c>
      <c r="N816" s="130"/>
      <c r="O816" s="132">
        <v>3</v>
      </c>
      <c r="P816" s="133">
        <v>52545</v>
      </c>
      <c r="Q816" s="133">
        <v>0</v>
      </c>
      <c r="R816" s="133">
        <v>0</v>
      </c>
      <c r="S816" s="133">
        <v>2814</v>
      </c>
      <c r="T816" s="134">
        <v>55359</v>
      </c>
      <c r="U816" s="135"/>
      <c r="V816" s="136">
        <v>0</v>
      </c>
      <c r="W816" s="136">
        <v>0</v>
      </c>
      <c r="X816" s="133">
        <v>0.09</v>
      </c>
      <c r="Y816" s="133">
        <v>1.8393708085944552E-2</v>
      </c>
      <c r="Z816" s="134">
        <v>0</v>
      </c>
      <c r="AA816" s="137"/>
      <c r="AB816" s="136">
        <v>0</v>
      </c>
      <c r="AC816" s="136">
        <v>0</v>
      </c>
      <c r="AD816" s="133">
        <v>0</v>
      </c>
      <c r="AE816" s="133">
        <v>0</v>
      </c>
      <c r="AF816" s="134">
        <v>0</v>
      </c>
    </row>
    <row r="817" spans="1:32" x14ac:dyDescent="0.2">
      <c r="A817" s="138">
        <v>497</v>
      </c>
      <c r="B817" s="139">
        <v>497117766</v>
      </c>
      <c r="C817" s="140" t="s">
        <v>546</v>
      </c>
      <c r="D817" s="141">
        <v>117</v>
      </c>
      <c r="E817" s="140" t="s">
        <v>149</v>
      </c>
      <c r="F817" s="141">
        <v>766</v>
      </c>
      <c r="G817" s="142" t="s">
        <v>436</v>
      </c>
      <c r="H817" s="130"/>
      <c r="I817" s="131">
        <v>15039</v>
      </c>
      <c r="J817" s="131">
        <v>5019</v>
      </c>
      <c r="K817" s="131">
        <v>0</v>
      </c>
      <c r="L817" s="131">
        <v>937.65</v>
      </c>
      <c r="M817" s="131">
        <v>20995.65</v>
      </c>
      <c r="N817" s="130"/>
      <c r="O817" s="132">
        <v>3</v>
      </c>
      <c r="P817" s="133">
        <v>60174</v>
      </c>
      <c r="Q817" s="133">
        <v>0</v>
      </c>
      <c r="R817" s="133">
        <v>0</v>
      </c>
      <c r="S817" s="133">
        <v>2813</v>
      </c>
      <c r="T817" s="134">
        <v>62987</v>
      </c>
      <c r="U817" s="135"/>
      <c r="V817" s="136">
        <v>0</v>
      </c>
      <c r="W817" s="136">
        <v>0</v>
      </c>
      <c r="X817" s="133">
        <v>0.09</v>
      </c>
      <c r="Y817" s="133">
        <v>5.1579202852959612E-3</v>
      </c>
      <c r="Z817" s="134">
        <v>0</v>
      </c>
      <c r="AA817" s="137"/>
      <c r="AB817" s="136">
        <v>0</v>
      </c>
      <c r="AC817" s="136">
        <v>0</v>
      </c>
      <c r="AD817" s="133">
        <v>0</v>
      </c>
      <c r="AE817" s="133">
        <v>0</v>
      </c>
      <c r="AF817" s="134">
        <v>0</v>
      </c>
    </row>
    <row r="818" spans="1:32" x14ac:dyDescent="0.2">
      <c r="A818" s="138">
        <v>498</v>
      </c>
      <c r="B818" s="139">
        <v>498281281</v>
      </c>
      <c r="C818" s="140" t="s">
        <v>547</v>
      </c>
      <c r="D818" s="141">
        <v>281</v>
      </c>
      <c r="E818" s="140" t="s">
        <v>313</v>
      </c>
      <c r="F818" s="141">
        <v>281</v>
      </c>
      <c r="G818" s="142" t="s">
        <v>313</v>
      </c>
      <c r="H818" s="130"/>
      <c r="I818" s="131">
        <v>13300</v>
      </c>
      <c r="J818" s="131">
        <v>0</v>
      </c>
      <c r="K818" s="131">
        <v>0</v>
      </c>
      <c r="L818" s="131">
        <v>937.65</v>
      </c>
      <c r="M818" s="131">
        <v>14237.65</v>
      </c>
      <c r="N818" s="130"/>
      <c r="O818" s="132">
        <v>405</v>
      </c>
      <c r="P818" s="133">
        <v>5386500</v>
      </c>
      <c r="Q818" s="133">
        <v>0</v>
      </c>
      <c r="R818" s="133">
        <v>0</v>
      </c>
      <c r="S818" s="133">
        <v>379748</v>
      </c>
      <c r="T818" s="134">
        <v>5766248</v>
      </c>
      <c r="U818" s="135"/>
      <c r="V818" s="136">
        <v>0</v>
      </c>
      <c r="W818" s="136">
        <v>0</v>
      </c>
      <c r="X818" s="133">
        <v>0.18</v>
      </c>
      <c r="Y818" s="133">
        <v>0.14030570301676271</v>
      </c>
      <c r="Z818" s="134">
        <v>0</v>
      </c>
      <c r="AA818" s="137"/>
      <c r="AB818" s="136">
        <v>0</v>
      </c>
      <c r="AC818" s="136">
        <v>0</v>
      </c>
      <c r="AD818" s="133">
        <v>0</v>
      </c>
      <c r="AE818" s="133">
        <v>0</v>
      </c>
      <c r="AF818" s="134">
        <v>0</v>
      </c>
    </row>
    <row r="819" spans="1:32" x14ac:dyDescent="0.2">
      <c r="A819" s="138">
        <v>499</v>
      </c>
      <c r="B819" s="139">
        <v>499061061</v>
      </c>
      <c r="C819" s="140" t="s">
        <v>548</v>
      </c>
      <c r="D819" s="141">
        <v>61</v>
      </c>
      <c r="E819" s="140" t="s">
        <v>93</v>
      </c>
      <c r="F819" s="141">
        <v>61</v>
      </c>
      <c r="G819" s="142" t="s">
        <v>93</v>
      </c>
      <c r="H819" s="130"/>
      <c r="I819" s="131">
        <v>11551</v>
      </c>
      <c r="J819" s="131">
        <v>529</v>
      </c>
      <c r="K819" s="131">
        <v>0</v>
      </c>
      <c r="L819" s="131">
        <v>937.65</v>
      </c>
      <c r="M819" s="131">
        <v>13017.65</v>
      </c>
      <c r="N819" s="130"/>
      <c r="O819" s="132">
        <v>139</v>
      </c>
      <c r="P819" s="133">
        <v>1679120</v>
      </c>
      <c r="Q819" s="133">
        <v>0</v>
      </c>
      <c r="R819" s="133">
        <v>0</v>
      </c>
      <c r="S819" s="133">
        <v>130334</v>
      </c>
      <c r="T819" s="134">
        <v>1809454</v>
      </c>
      <c r="U819" s="135"/>
      <c r="V819" s="136">
        <v>0</v>
      </c>
      <c r="W819" s="136">
        <v>0</v>
      </c>
      <c r="X819" s="133">
        <v>0.09</v>
      </c>
      <c r="Y819" s="133">
        <v>3.8349993156223408E-2</v>
      </c>
      <c r="Z819" s="134">
        <v>0</v>
      </c>
      <c r="AA819" s="137"/>
      <c r="AB819" s="136">
        <v>0</v>
      </c>
      <c r="AC819" s="136">
        <v>0</v>
      </c>
      <c r="AD819" s="133">
        <v>0</v>
      </c>
      <c r="AE819" s="133">
        <v>0</v>
      </c>
      <c r="AF819" s="134">
        <v>0</v>
      </c>
    </row>
    <row r="820" spans="1:32" x14ac:dyDescent="0.2">
      <c r="A820" s="138">
        <v>499</v>
      </c>
      <c r="B820" s="139">
        <v>499061111</v>
      </c>
      <c r="C820" s="140" t="s">
        <v>548</v>
      </c>
      <c r="D820" s="141">
        <v>61</v>
      </c>
      <c r="E820" s="140" t="s">
        <v>93</v>
      </c>
      <c r="F820" s="141">
        <v>111</v>
      </c>
      <c r="G820" s="142" t="s">
        <v>143</v>
      </c>
      <c r="H820" s="130"/>
      <c r="I820" s="131">
        <v>13234</v>
      </c>
      <c r="J820" s="131">
        <v>3659</v>
      </c>
      <c r="K820" s="131">
        <v>0</v>
      </c>
      <c r="L820" s="131">
        <v>937.65</v>
      </c>
      <c r="M820" s="131">
        <v>17830.650000000001</v>
      </c>
      <c r="N820" s="130"/>
      <c r="O820" s="132">
        <v>1</v>
      </c>
      <c r="P820" s="133">
        <v>16893</v>
      </c>
      <c r="Q820" s="133">
        <v>0</v>
      </c>
      <c r="R820" s="133">
        <v>0</v>
      </c>
      <c r="S820" s="133">
        <v>938</v>
      </c>
      <c r="T820" s="134">
        <v>17831</v>
      </c>
      <c r="U820" s="135"/>
      <c r="V820" s="136">
        <v>0</v>
      </c>
      <c r="W820" s="136">
        <v>0</v>
      </c>
      <c r="X820" s="133">
        <v>0.09</v>
      </c>
      <c r="Y820" s="133">
        <v>2.9582503718917897E-2</v>
      </c>
      <c r="Z820" s="134">
        <v>0</v>
      </c>
      <c r="AA820" s="137"/>
      <c r="AB820" s="136">
        <v>0</v>
      </c>
      <c r="AC820" s="136">
        <v>0</v>
      </c>
      <c r="AD820" s="133">
        <v>0</v>
      </c>
      <c r="AE820" s="133">
        <v>0</v>
      </c>
      <c r="AF820" s="134">
        <v>0</v>
      </c>
    </row>
    <row r="821" spans="1:32" x14ac:dyDescent="0.2">
      <c r="A821" s="138">
        <v>499</v>
      </c>
      <c r="B821" s="139">
        <v>499061137</v>
      </c>
      <c r="C821" s="140" t="s">
        <v>548</v>
      </c>
      <c r="D821" s="141">
        <v>61</v>
      </c>
      <c r="E821" s="140" t="s">
        <v>93</v>
      </c>
      <c r="F821" s="141">
        <v>137</v>
      </c>
      <c r="G821" s="142" t="s">
        <v>169</v>
      </c>
      <c r="H821" s="130"/>
      <c r="I821" s="131">
        <v>13335</v>
      </c>
      <c r="J821" s="131">
        <v>0</v>
      </c>
      <c r="K821" s="131">
        <v>0</v>
      </c>
      <c r="L821" s="131">
        <v>937.65</v>
      </c>
      <c r="M821" s="131">
        <v>14272.65</v>
      </c>
      <c r="N821" s="130"/>
      <c r="O821" s="132">
        <v>5</v>
      </c>
      <c r="P821" s="133">
        <v>66675</v>
      </c>
      <c r="Q821" s="133">
        <v>0</v>
      </c>
      <c r="R821" s="133">
        <v>0</v>
      </c>
      <c r="S821" s="133">
        <v>4689</v>
      </c>
      <c r="T821" s="134">
        <v>71364</v>
      </c>
      <c r="U821" s="135"/>
      <c r="V821" s="136">
        <v>0</v>
      </c>
      <c r="W821" s="136">
        <v>0</v>
      </c>
      <c r="X821" s="133">
        <v>0.18</v>
      </c>
      <c r="Y821" s="133">
        <v>0.11366415305663825</v>
      </c>
      <c r="Z821" s="134">
        <v>0</v>
      </c>
      <c r="AA821" s="137"/>
      <c r="AB821" s="136">
        <v>0</v>
      </c>
      <c r="AC821" s="136">
        <v>0</v>
      </c>
      <c r="AD821" s="133">
        <v>0</v>
      </c>
      <c r="AE821" s="133">
        <v>0</v>
      </c>
      <c r="AF821" s="134">
        <v>0</v>
      </c>
    </row>
    <row r="822" spans="1:32" x14ac:dyDescent="0.2">
      <c r="A822" s="138">
        <v>499</v>
      </c>
      <c r="B822" s="139">
        <v>499061161</v>
      </c>
      <c r="C822" s="140" t="s">
        <v>548</v>
      </c>
      <c r="D822" s="141">
        <v>61</v>
      </c>
      <c r="E822" s="140" t="s">
        <v>93</v>
      </c>
      <c r="F822" s="141">
        <v>161</v>
      </c>
      <c r="G822" s="142" t="s">
        <v>193</v>
      </c>
      <c r="H822" s="130"/>
      <c r="I822" s="131">
        <v>12449</v>
      </c>
      <c r="J822" s="131">
        <v>4896</v>
      </c>
      <c r="K822" s="131">
        <v>0</v>
      </c>
      <c r="L822" s="131">
        <v>937.65</v>
      </c>
      <c r="M822" s="131">
        <v>18282.650000000001</v>
      </c>
      <c r="N822" s="130"/>
      <c r="O822" s="132">
        <v>8</v>
      </c>
      <c r="P822" s="133">
        <v>138760</v>
      </c>
      <c r="Q822" s="133">
        <v>0</v>
      </c>
      <c r="R822" s="133">
        <v>0</v>
      </c>
      <c r="S822" s="133">
        <v>7501</v>
      </c>
      <c r="T822" s="134">
        <v>146261</v>
      </c>
      <c r="U822" s="135"/>
      <c r="V822" s="136">
        <v>0</v>
      </c>
      <c r="W822" s="136">
        <v>0</v>
      </c>
      <c r="X822" s="133">
        <v>0.09</v>
      </c>
      <c r="Y822" s="133">
        <v>9.0147759120492374E-3</v>
      </c>
      <c r="Z822" s="134">
        <v>0</v>
      </c>
      <c r="AA822" s="137"/>
      <c r="AB822" s="136">
        <v>0</v>
      </c>
      <c r="AC822" s="136">
        <v>0</v>
      </c>
      <c r="AD822" s="133">
        <v>0</v>
      </c>
      <c r="AE822" s="133">
        <v>0</v>
      </c>
      <c r="AF822" s="134">
        <v>0</v>
      </c>
    </row>
    <row r="823" spans="1:32" x14ac:dyDescent="0.2">
      <c r="A823" s="138">
        <v>499</v>
      </c>
      <c r="B823" s="139">
        <v>499061227</v>
      </c>
      <c r="C823" s="140" t="s">
        <v>548</v>
      </c>
      <c r="D823" s="141">
        <v>61</v>
      </c>
      <c r="E823" s="140" t="s">
        <v>93</v>
      </c>
      <c r="F823" s="141">
        <v>227</v>
      </c>
      <c r="G823" s="142" t="s">
        <v>259</v>
      </c>
      <c r="H823" s="130"/>
      <c r="I823" s="131">
        <v>12081.55337579618</v>
      </c>
      <c r="J823" s="131">
        <v>3531</v>
      </c>
      <c r="K823" s="131">
        <v>0</v>
      </c>
      <c r="L823" s="131">
        <v>937.65</v>
      </c>
      <c r="M823" s="131">
        <v>16550.20337579618</v>
      </c>
      <c r="N823" s="130"/>
      <c r="O823" s="132">
        <v>1</v>
      </c>
      <c r="P823" s="133">
        <v>15613</v>
      </c>
      <c r="Q823" s="133">
        <v>0</v>
      </c>
      <c r="R823" s="133">
        <v>0</v>
      </c>
      <c r="S823" s="133">
        <v>938</v>
      </c>
      <c r="T823" s="134">
        <v>16551</v>
      </c>
      <c r="U823" s="135"/>
      <c r="V823" s="136">
        <v>0</v>
      </c>
      <c r="W823" s="136">
        <v>0</v>
      </c>
      <c r="X823" s="133">
        <v>0.18</v>
      </c>
      <c r="Y823" s="133">
        <v>1.3914585005811947E-2</v>
      </c>
      <c r="Z823" s="134">
        <v>0</v>
      </c>
      <c r="AA823" s="137"/>
      <c r="AB823" s="136">
        <v>0</v>
      </c>
      <c r="AC823" s="136">
        <v>0</v>
      </c>
      <c r="AD823" s="133">
        <v>0</v>
      </c>
      <c r="AE823" s="133">
        <v>0</v>
      </c>
      <c r="AF823" s="134">
        <v>0</v>
      </c>
    </row>
    <row r="824" spans="1:32" x14ac:dyDescent="0.2">
      <c r="A824" s="138">
        <v>499</v>
      </c>
      <c r="B824" s="139">
        <v>499061278</v>
      </c>
      <c r="C824" s="140" t="s">
        <v>548</v>
      </c>
      <c r="D824" s="141">
        <v>61</v>
      </c>
      <c r="E824" s="140" t="s">
        <v>93</v>
      </c>
      <c r="F824" s="141">
        <v>278</v>
      </c>
      <c r="G824" s="142" t="s">
        <v>310</v>
      </c>
      <c r="H824" s="130"/>
      <c r="I824" s="131">
        <v>12190</v>
      </c>
      <c r="J824" s="131">
        <v>2311</v>
      </c>
      <c r="K824" s="131">
        <v>0</v>
      </c>
      <c r="L824" s="131">
        <v>937.65</v>
      </c>
      <c r="M824" s="131">
        <v>15438.65</v>
      </c>
      <c r="N824" s="130"/>
      <c r="O824" s="132">
        <v>3</v>
      </c>
      <c r="P824" s="133">
        <v>43503</v>
      </c>
      <c r="Q824" s="133">
        <v>0</v>
      </c>
      <c r="R824" s="133">
        <v>0</v>
      </c>
      <c r="S824" s="133">
        <v>2813</v>
      </c>
      <c r="T824" s="134">
        <v>46316</v>
      </c>
      <c r="U824" s="135"/>
      <c r="V824" s="136">
        <v>0</v>
      </c>
      <c r="W824" s="136">
        <v>0</v>
      </c>
      <c r="X824" s="133">
        <v>0.09</v>
      </c>
      <c r="Y824" s="133">
        <v>5.86024113068929E-2</v>
      </c>
      <c r="Z824" s="134">
        <v>0</v>
      </c>
      <c r="AA824" s="137"/>
      <c r="AB824" s="136">
        <v>0</v>
      </c>
      <c r="AC824" s="136">
        <v>0</v>
      </c>
      <c r="AD824" s="133">
        <v>0</v>
      </c>
      <c r="AE824" s="133">
        <v>0</v>
      </c>
      <c r="AF824" s="134">
        <v>0</v>
      </c>
    </row>
    <row r="825" spans="1:32" x14ac:dyDescent="0.2">
      <c r="A825" s="138">
        <v>499</v>
      </c>
      <c r="B825" s="139">
        <v>499061281</v>
      </c>
      <c r="C825" s="140" t="s">
        <v>548</v>
      </c>
      <c r="D825" s="141">
        <v>61</v>
      </c>
      <c r="E825" s="140" t="s">
        <v>93</v>
      </c>
      <c r="F825" s="141">
        <v>281</v>
      </c>
      <c r="G825" s="142" t="s">
        <v>313</v>
      </c>
      <c r="H825" s="130"/>
      <c r="I825" s="131">
        <v>12495</v>
      </c>
      <c r="J825" s="131">
        <v>0</v>
      </c>
      <c r="K825" s="131">
        <v>0</v>
      </c>
      <c r="L825" s="131">
        <v>937.65</v>
      </c>
      <c r="M825" s="131">
        <v>13432.65</v>
      </c>
      <c r="N825" s="130"/>
      <c r="O825" s="132">
        <v>389</v>
      </c>
      <c r="P825" s="133">
        <v>4860555</v>
      </c>
      <c r="Q825" s="133">
        <v>0</v>
      </c>
      <c r="R825" s="133">
        <v>0</v>
      </c>
      <c r="S825" s="133">
        <v>364746</v>
      </c>
      <c r="T825" s="134">
        <v>5225301</v>
      </c>
      <c r="U825" s="135"/>
      <c r="V825" s="136">
        <v>0</v>
      </c>
      <c r="W825" s="136">
        <v>0</v>
      </c>
      <c r="X825" s="133">
        <v>0.18</v>
      </c>
      <c r="Y825" s="133">
        <v>0.14030570301676271</v>
      </c>
      <c r="Z825" s="134">
        <v>0</v>
      </c>
      <c r="AA825" s="137"/>
      <c r="AB825" s="136">
        <v>0</v>
      </c>
      <c r="AC825" s="136">
        <v>0</v>
      </c>
      <c r="AD825" s="133">
        <v>0</v>
      </c>
      <c r="AE825" s="133">
        <v>0</v>
      </c>
      <c r="AF825" s="134">
        <v>0</v>
      </c>
    </row>
    <row r="826" spans="1:32" x14ac:dyDescent="0.2">
      <c r="A826" s="138">
        <v>499</v>
      </c>
      <c r="B826" s="139">
        <v>499061325</v>
      </c>
      <c r="C826" s="140" t="s">
        <v>548</v>
      </c>
      <c r="D826" s="141">
        <v>61</v>
      </c>
      <c r="E826" s="140" t="s">
        <v>93</v>
      </c>
      <c r="F826" s="141">
        <v>325</v>
      </c>
      <c r="G826" s="142" t="s">
        <v>357</v>
      </c>
      <c r="H826" s="130"/>
      <c r="I826" s="131">
        <v>14442</v>
      </c>
      <c r="J826" s="131">
        <v>1845</v>
      </c>
      <c r="K826" s="131">
        <v>0</v>
      </c>
      <c r="L826" s="131">
        <v>937.65</v>
      </c>
      <c r="M826" s="131">
        <v>17224.650000000001</v>
      </c>
      <c r="N826" s="130"/>
      <c r="O826" s="132">
        <v>3</v>
      </c>
      <c r="P826" s="133">
        <v>48861</v>
      </c>
      <c r="Q826" s="133">
        <v>0</v>
      </c>
      <c r="R826" s="133">
        <v>0</v>
      </c>
      <c r="S826" s="133">
        <v>2813</v>
      </c>
      <c r="T826" s="134">
        <v>51674</v>
      </c>
      <c r="U826" s="135"/>
      <c r="V826" s="136">
        <v>0</v>
      </c>
      <c r="W826" s="136">
        <v>0</v>
      </c>
      <c r="X826" s="133">
        <v>0.09</v>
      </c>
      <c r="Y826" s="133">
        <v>1.1668322156735194E-2</v>
      </c>
      <c r="Z826" s="134">
        <v>0</v>
      </c>
      <c r="AA826" s="137"/>
      <c r="AB826" s="136">
        <v>0</v>
      </c>
      <c r="AC826" s="136">
        <v>0</v>
      </c>
      <c r="AD826" s="133">
        <v>0</v>
      </c>
      <c r="AE826" s="133">
        <v>0</v>
      </c>
      <c r="AF826" s="134">
        <v>0</v>
      </c>
    </row>
    <row r="827" spans="1:32" x14ac:dyDescent="0.2">
      <c r="A827" s="138">
        <v>499</v>
      </c>
      <c r="B827" s="139">
        <v>499061332</v>
      </c>
      <c r="C827" s="140" t="s">
        <v>548</v>
      </c>
      <c r="D827" s="141">
        <v>61</v>
      </c>
      <c r="E827" s="140" t="s">
        <v>93</v>
      </c>
      <c r="F827" s="141">
        <v>332</v>
      </c>
      <c r="G827" s="142" t="s">
        <v>364</v>
      </c>
      <c r="H827" s="130"/>
      <c r="I827" s="131">
        <v>12987</v>
      </c>
      <c r="J827" s="131">
        <v>802</v>
      </c>
      <c r="K827" s="131">
        <v>0</v>
      </c>
      <c r="L827" s="131">
        <v>937.65</v>
      </c>
      <c r="M827" s="131">
        <v>14726.65</v>
      </c>
      <c r="N827" s="130"/>
      <c r="O827" s="132">
        <v>10</v>
      </c>
      <c r="P827" s="133">
        <v>137890</v>
      </c>
      <c r="Q827" s="133">
        <v>0</v>
      </c>
      <c r="R827" s="133">
        <v>0</v>
      </c>
      <c r="S827" s="133">
        <v>9377</v>
      </c>
      <c r="T827" s="134">
        <v>147267</v>
      </c>
      <c r="U827" s="135"/>
      <c r="V827" s="136">
        <v>0</v>
      </c>
      <c r="W827" s="136">
        <v>0</v>
      </c>
      <c r="X827" s="133">
        <v>0.09</v>
      </c>
      <c r="Y827" s="133">
        <v>1.8435698227646929E-2</v>
      </c>
      <c r="Z827" s="134">
        <v>0</v>
      </c>
      <c r="AA827" s="137"/>
      <c r="AB827" s="136">
        <v>0</v>
      </c>
      <c r="AC827" s="136">
        <v>0</v>
      </c>
      <c r="AD827" s="133">
        <v>0</v>
      </c>
      <c r="AE827" s="133">
        <v>0</v>
      </c>
      <c r="AF827" s="134">
        <v>0</v>
      </c>
    </row>
    <row r="828" spans="1:32" x14ac:dyDescent="0.2">
      <c r="A828" s="138">
        <v>499</v>
      </c>
      <c r="B828" s="139">
        <v>499061672</v>
      </c>
      <c r="C828" s="140" t="s">
        <v>548</v>
      </c>
      <c r="D828" s="141">
        <v>61</v>
      </c>
      <c r="E828" s="140" t="s">
        <v>93</v>
      </c>
      <c r="F828" s="141">
        <v>672</v>
      </c>
      <c r="G828" s="142" t="s">
        <v>407</v>
      </c>
      <c r="H828" s="130"/>
      <c r="I828" s="131">
        <v>15243</v>
      </c>
      <c r="J828" s="131">
        <v>5292</v>
      </c>
      <c r="K828" s="131">
        <v>0</v>
      </c>
      <c r="L828" s="131">
        <v>937.65</v>
      </c>
      <c r="M828" s="131">
        <v>21472.65</v>
      </c>
      <c r="N828" s="130"/>
      <c r="O828" s="132">
        <v>1</v>
      </c>
      <c r="P828" s="133">
        <v>20535</v>
      </c>
      <c r="Q828" s="133">
        <v>0</v>
      </c>
      <c r="R828" s="133">
        <v>0</v>
      </c>
      <c r="S828" s="133">
        <v>938</v>
      </c>
      <c r="T828" s="134">
        <v>21473</v>
      </c>
      <c r="U828" s="135"/>
      <c r="V828" s="136">
        <v>0</v>
      </c>
      <c r="W828" s="136">
        <v>0</v>
      </c>
      <c r="X828" s="133">
        <v>0.09</v>
      </c>
      <c r="Y828" s="133">
        <v>7.0047744654350812E-3</v>
      </c>
      <c r="Z828" s="134">
        <v>0</v>
      </c>
      <c r="AA828" s="137"/>
      <c r="AB828" s="136">
        <v>0</v>
      </c>
      <c r="AC828" s="136">
        <v>0</v>
      </c>
      <c r="AD828" s="133">
        <v>0</v>
      </c>
      <c r="AE828" s="133">
        <v>0</v>
      </c>
      <c r="AF828" s="134">
        <v>0</v>
      </c>
    </row>
    <row r="829" spans="1:32" x14ac:dyDescent="0.2">
      <c r="A829" s="138">
        <v>3501</v>
      </c>
      <c r="B829" s="139">
        <v>3501061061</v>
      </c>
      <c r="C829" s="140" t="s">
        <v>549</v>
      </c>
      <c r="D829" s="141">
        <v>61</v>
      </c>
      <c r="E829" s="140" t="s">
        <v>93</v>
      </c>
      <c r="F829" s="141">
        <v>61</v>
      </c>
      <c r="G829" s="142" t="s">
        <v>93</v>
      </c>
      <c r="H829" s="130"/>
      <c r="I829" s="131">
        <v>14602</v>
      </c>
      <c r="J829" s="131">
        <v>669</v>
      </c>
      <c r="K829" s="131">
        <v>0</v>
      </c>
      <c r="L829" s="131">
        <v>937.65</v>
      </c>
      <c r="M829" s="131">
        <v>16208.65</v>
      </c>
      <c r="N829" s="130"/>
      <c r="O829" s="132">
        <v>41</v>
      </c>
      <c r="P829" s="133">
        <v>626111</v>
      </c>
      <c r="Q829" s="133">
        <v>0</v>
      </c>
      <c r="R829" s="133">
        <v>0</v>
      </c>
      <c r="S829" s="133">
        <v>38444</v>
      </c>
      <c r="T829" s="134">
        <v>664555</v>
      </c>
      <c r="U829" s="135"/>
      <c r="V829" s="136">
        <v>0</v>
      </c>
      <c r="W829" s="136">
        <v>0</v>
      </c>
      <c r="X829" s="133">
        <v>0.09</v>
      </c>
      <c r="Y829" s="133">
        <v>3.8349993156223408E-2</v>
      </c>
      <c r="Z829" s="134">
        <v>0</v>
      </c>
      <c r="AA829" s="137"/>
      <c r="AB829" s="136">
        <v>0</v>
      </c>
      <c r="AC829" s="136">
        <v>0</v>
      </c>
      <c r="AD829" s="133">
        <v>0</v>
      </c>
      <c r="AE829" s="133">
        <v>0</v>
      </c>
      <c r="AF829" s="134">
        <v>0</v>
      </c>
    </row>
    <row r="830" spans="1:32" x14ac:dyDescent="0.2">
      <c r="A830" s="138">
        <v>3501</v>
      </c>
      <c r="B830" s="139">
        <v>3501061137</v>
      </c>
      <c r="C830" s="140" t="s">
        <v>549</v>
      </c>
      <c r="D830" s="141">
        <v>61</v>
      </c>
      <c r="E830" s="140" t="s">
        <v>93</v>
      </c>
      <c r="F830" s="141">
        <v>137</v>
      </c>
      <c r="G830" s="142" t="s">
        <v>169</v>
      </c>
      <c r="H830" s="130"/>
      <c r="I830" s="131">
        <v>15279</v>
      </c>
      <c r="J830" s="131">
        <v>0</v>
      </c>
      <c r="K830" s="131">
        <v>0</v>
      </c>
      <c r="L830" s="131">
        <v>937.65</v>
      </c>
      <c r="M830" s="131">
        <v>16216.65</v>
      </c>
      <c r="N830" s="130"/>
      <c r="O830" s="132">
        <v>122</v>
      </c>
      <c r="P830" s="133">
        <v>1864038</v>
      </c>
      <c r="Q830" s="133">
        <v>0</v>
      </c>
      <c r="R830" s="133">
        <v>0</v>
      </c>
      <c r="S830" s="133">
        <v>114393</v>
      </c>
      <c r="T830" s="134">
        <v>1978431</v>
      </c>
      <c r="U830" s="135"/>
      <c r="V830" s="136">
        <v>0</v>
      </c>
      <c r="W830" s="136">
        <v>0</v>
      </c>
      <c r="X830" s="133">
        <v>0.18</v>
      </c>
      <c r="Y830" s="133">
        <v>0.11366415305663825</v>
      </c>
      <c r="Z830" s="134">
        <v>0</v>
      </c>
      <c r="AA830" s="137"/>
      <c r="AB830" s="136">
        <v>0</v>
      </c>
      <c r="AC830" s="136">
        <v>0</v>
      </c>
      <c r="AD830" s="133">
        <v>0</v>
      </c>
      <c r="AE830" s="133">
        <v>0</v>
      </c>
      <c r="AF830" s="134">
        <v>0</v>
      </c>
    </row>
    <row r="831" spans="1:32" x14ac:dyDescent="0.2">
      <c r="A831" s="138">
        <v>3501</v>
      </c>
      <c r="B831" s="139">
        <v>3501061161</v>
      </c>
      <c r="C831" s="140" t="s">
        <v>549</v>
      </c>
      <c r="D831" s="141">
        <v>61</v>
      </c>
      <c r="E831" s="140" t="s">
        <v>93</v>
      </c>
      <c r="F831" s="141">
        <v>161</v>
      </c>
      <c r="G831" s="142" t="s">
        <v>193</v>
      </c>
      <c r="H831" s="130"/>
      <c r="I831" s="131">
        <v>10766</v>
      </c>
      <c r="J831" s="131">
        <v>4234</v>
      </c>
      <c r="K831" s="131">
        <v>0</v>
      </c>
      <c r="L831" s="131">
        <v>937.65</v>
      </c>
      <c r="M831" s="131">
        <v>15937.65</v>
      </c>
      <c r="N831" s="130"/>
      <c r="O831" s="132">
        <v>1</v>
      </c>
      <c r="P831" s="133">
        <v>15000</v>
      </c>
      <c r="Q831" s="133">
        <v>0</v>
      </c>
      <c r="R831" s="133">
        <v>0</v>
      </c>
      <c r="S831" s="133">
        <v>938</v>
      </c>
      <c r="T831" s="134">
        <v>15938</v>
      </c>
      <c r="U831" s="135"/>
      <c r="V831" s="136">
        <v>0</v>
      </c>
      <c r="W831" s="136">
        <v>0</v>
      </c>
      <c r="X831" s="133">
        <v>0.09</v>
      </c>
      <c r="Y831" s="133">
        <v>9.0147759120492374E-3</v>
      </c>
      <c r="Z831" s="134">
        <v>0</v>
      </c>
      <c r="AA831" s="137"/>
      <c r="AB831" s="136">
        <v>0</v>
      </c>
      <c r="AC831" s="136">
        <v>0</v>
      </c>
      <c r="AD831" s="133">
        <v>0</v>
      </c>
      <c r="AE831" s="133">
        <v>0</v>
      </c>
      <c r="AF831" s="134">
        <v>0</v>
      </c>
    </row>
    <row r="832" spans="1:32" x14ac:dyDescent="0.2">
      <c r="A832" s="138">
        <v>3501</v>
      </c>
      <c r="B832" s="139">
        <v>3501061210</v>
      </c>
      <c r="C832" s="140" t="s">
        <v>549</v>
      </c>
      <c r="D832" s="141">
        <v>61</v>
      </c>
      <c r="E832" s="140" t="s">
        <v>93</v>
      </c>
      <c r="F832" s="141">
        <v>210</v>
      </c>
      <c r="G832" s="142" t="s">
        <v>242</v>
      </c>
      <c r="H832" s="130"/>
      <c r="I832" s="131">
        <v>15039</v>
      </c>
      <c r="J832" s="131">
        <v>4787</v>
      </c>
      <c r="K832" s="131">
        <v>0</v>
      </c>
      <c r="L832" s="131">
        <v>937.65</v>
      </c>
      <c r="M832" s="131">
        <v>20763.650000000001</v>
      </c>
      <c r="N832" s="130"/>
      <c r="O832" s="132">
        <v>1</v>
      </c>
      <c r="P832" s="133">
        <v>19826</v>
      </c>
      <c r="Q832" s="133">
        <v>0</v>
      </c>
      <c r="R832" s="133">
        <v>0</v>
      </c>
      <c r="S832" s="133">
        <v>938</v>
      </c>
      <c r="T832" s="134">
        <v>20764</v>
      </c>
      <c r="U832" s="135"/>
      <c r="V832" s="136">
        <v>0</v>
      </c>
      <c r="W832" s="136">
        <v>0</v>
      </c>
      <c r="X832" s="133">
        <v>0.09</v>
      </c>
      <c r="Y832" s="133">
        <v>5.9177017377943397E-2</v>
      </c>
      <c r="Z832" s="134">
        <v>0</v>
      </c>
      <c r="AA832" s="137"/>
      <c r="AB832" s="136">
        <v>0</v>
      </c>
      <c r="AC832" s="136">
        <v>0</v>
      </c>
      <c r="AD832" s="133">
        <v>0</v>
      </c>
      <c r="AE832" s="133">
        <v>0</v>
      </c>
      <c r="AF832" s="134">
        <v>0</v>
      </c>
    </row>
    <row r="833" spans="1:32" x14ac:dyDescent="0.2">
      <c r="A833" s="138">
        <v>3501</v>
      </c>
      <c r="B833" s="139">
        <v>3501061278</v>
      </c>
      <c r="C833" s="140" t="s">
        <v>549</v>
      </c>
      <c r="D833" s="141">
        <v>61</v>
      </c>
      <c r="E833" s="140" t="s">
        <v>93</v>
      </c>
      <c r="F833" s="141">
        <v>278</v>
      </c>
      <c r="G833" s="142" t="s">
        <v>310</v>
      </c>
      <c r="H833" s="130"/>
      <c r="I833" s="131">
        <v>14247</v>
      </c>
      <c r="J833" s="131">
        <v>2701</v>
      </c>
      <c r="K833" s="131">
        <v>0</v>
      </c>
      <c r="L833" s="131">
        <v>937.65</v>
      </c>
      <c r="M833" s="131">
        <v>17885.650000000001</v>
      </c>
      <c r="N833" s="130"/>
      <c r="O833" s="132">
        <v>4</v>
      </c>
      <c r="P833" s="133">
        <v>67792</v>
      </c>
      <c r="Q833" s="133">
        <v>0</v>
      </c>
      <c r="R833" s="133">
        <v>0</v>
      </c>
      <c r="S833" s="133">
        <v>3751</v>
      </c>
      <c r="T833" s="134">
        <v>71543</v>
      </c>
      <c r="U833" s="135"/>
      <c r="V833" s="136">
        <v>0</v>
      </c>
      <c r="W833" s="136">
        <v>0</v>
      </c>
      <c r="X833" s="133">
        <v>0.09</v>
      </c>
      <c r="Y833" s="133">
        <v>5.86024113068929E-2</v>
      </c>
      <c r="Z833" s="134">
        <v>0</v>
      </c>
      <c r="AA833" s="137"/>
      <c r="AB833" s="136">
        <v>0</v>
      </c>
      <c r="AC833" s="136">
        <v>0</v>
      </c>
      <c r="AD833" s="133">
        <v>0</v>
      </c>
      <c r="AE833" s="133">
        <v>0</v>
      </c>
      <c r="AF833" s="134">
        <v>0</v>
      </c>
    </row>
    <row r="834" spans="1:32" x14ac:dyDescent="0.2">
      <c r="A834" s="138">
        <v>3501</v>
      </c>
      <c r="B834" s="139">
        <v>3501061281</v>
      </c>
      <c r="C834" s="140" t="s">
        <v>549</v>
      </c>
      <c r="D834" s="141">
        <v>61</v>
      </c>
      <c r="E834" s="140" t="s">
        <v>93</v>
      </c>
      <c r="F834" s="141">
        <v>281</v>
      </c>
      <c r="G834" s="142" t="s">
        <v>313</v>
      </c>
      <c r="H834" s="130"/>
      <c r="I834" s="131">
        <v>15267</v>
      </c>
      <c r="J834" s="131">
        <v>0</v>
      </c>
      <c r="K834" s="131">
        <v>0</v>
      </c>
      <c r="L834" s="131">
        <v>937.65</v>
      </c>
      <c r="M834" s="131">
        <v>16204.65</v>
      </c>
      <c r="N834" s="130"/>
      <c r="O834" s="132">
        <v>118</v>
      </c>
      <c r="P834" s="133">
        <v>1801506</v>
      </c>
      <c r="Q834" s="133">
        <v>0</v>
      </c>
      <c r="R834" s="133">
        <v>0</v>
      </c>
      <c r="S834" s="133">
        <v>110642</v>
      </c>
      <c r="T834" s="134">
        <v>1912148</v>
      </c>
      <c r="U834" s="135"/>
      <c r="V834" s="136">
        <v>0</v>
      </c>
      <c r="W834" s="136">
        <v>0</v>
      </c>
      <c r="X834" s="133">
        <v>0.18</v>
      </c>
      <c r="Y834" s="133">
        <v>0.14030570301676271</v>
      </c>
      <c r="Z834" s="134">
        <v>0</v>
      </c>
      <c r="AA834" s="137"/>
      <c r="AB834" s="136">
        <v>0</v>
      </c>
      <c r="AC834" s="136">
        <v>0</v>
      </c>
      <c r="AD834" s="133">
        <v>0</v>
      </c>
      <c r="AE834" s="133">
        <v>0</v>
      </c>
      <c r="AF834" s="134">
        <v>0</v>
      </c>
    </row>
    <row r="835" spans="1:32" x14ac:dyDescent="0.2">
      <c r="A835" s="138">
        <v>3501</v>
      </c>
      <c r="B835" s="139">
        <v>3501061332</v>
      </c>
      <c r="C835" s="140" t="s">
        <v>549</v>
      </c>
      <c r="D835" s="141">
        <v>61</v>
      </c>
      <c r="E835" s="140" t="s">
        <v>93</v>
      </c>
      <c r="F835" s="141">
        <v>332</v>
      </c>
      <c r="G835" s="142" t="s">
        <v>364</v>
      </c>
      <c r="H835" s="130"/>
      <c r="I835" s="131">
        <v>15976</v>
      </c>
      <c r="J835" s="131">
        <v>987</v>
      </c>
      <c r="K835" s="131">
        <v>0</v>
      </c>
      <c r="L835" s="131">
        <v>937.65</v>
      </c>
      <c r="M835" s="131">
        <v>17900.650000000001</v>
      </c>
      <c r="N835" s="130"/>
      <c r="O835" s="132">
        <v>2</v>
      </c>
      <c r="P835" s="133">
        <v>33926</v>
      </c>
      <c r="Q835" s="133">
        <v>0</v>
      </c>
      <c r="R835" s="133">
        <v>0</v>
      </c>
      <c r="S835" s="133">
        <v>1876</v>
      </c>
      <c r="T835" s="134">
        <v>35802</v>
      </c>
      <c r="U835" s="135"/>
      <c r="V835" s="136">
        <v>0</v>
      </c>
      <c r="W835" s="136">
        <v>0</v>
      </c>
      <c r="X835" s="133">
        <v>0.09</v>
      </c>
      <c r="Y835" s="133">
        <v>1.8435698227646929E-2</v>
      </c>
      <c r="Z835" s="134">
        <v>0</v>
      </c>
      <c r="AA835" s="137"/>
      <c r="AB835" s="136">
        <v>0</v>
      </c>
      <c r="AC835" s="136">
        <v>0</v>
      </c>
      <c r="AD835" s="133">
        <v>0</v>
      </c>
      <c r="AE835" s="133">
        <v>0</v>
      </c>
      <c r="AF835" s="134">
        <v>0</v>
      </c>
    </row>
    <row r="836" spans="1:32" x14ac:dyDescent="0.2">
      <c r="A836" s="138">
        <v>3501</v>
      </c>
      <c r="B836" s="139">
        <v>3501061683</v>
      </c>
      <c r="C836" s="140" t="s">
        <v>549</v>
      </c>
      <c r="D836" s="141">
        <v>61</v>
      </c>
      <c r="E836" s="140" t="s">
        <v>93</v>
      </c>
      <c r="F836" s="141">
        <v>683</v>
      </c>
      <c r="G836" s="142" t="s">
        <v>412</v>
      </c>
      <c r="H836" s="130"/>
      <c r="I836" s="131">
        <v>14723</v>
      </c>
      <c r="J836" s="131">
        <v>10509</v>
      </c>
      <c r="K836" s="131">
        <v>0</v>
      </c>
      <c r="L836" s="131">
        <v>937.65</v>
      </c>
      <c r="M836" s="131">
        <v>26169.65</v>
      </c>
      <c r="N836" s="130"/>
      <c r="O836" s="132">
        <v>1</v>
      </c>
      <c r="P836" s="133">
        <v>25232</v>
      </c>
      <c r="Q836" s="133">
        <v>0</v>
      </c>
      <c r="R836" s="133">
        <v>0</v>
      </c>
      <c r="S836" s="133">
        <v>938</v>
      </c>
      <c r="T836" s="134">
        <v>26170</v>
      </c>
      <c r="U836" s="135"/>
      <c r="V836" s="136">
        <v>0</v>
      </c>
      <c r="W836" s="136">
        <v>0</v>
      </c>
      <c r="X836" s="133">
        <v>0.09</v>
      </c>
      <c r="Y836" s="133">
        <v>3.2501040054185061E-2</v>
      </c>
      <c r="Z836" s="134">
        <v>0</v>
      </c>
      <c r="AA836" s="137"/>
      <c r="AB836" s="136">
        <v>0</v>
      </c>
      <c r="AC836" s="136">
        <v>0</v>
      </c>
      <c r="AD836" s="133">
        <v>0</v>
      </c>
      <c r="AE836" s="133">
        <v>0</v>
      </c>
      <c r="AF836" s="134">
        <v>0</v>
      </c>
    </row>
    <row r="837" spans="1:32" x14ac:dyDescent="0.2">
      <c r="A837" s="138">
        <v>3502</v>
      </c>
      <c r="B837" s="139">
        <v>3502281061</v>
      </c>
      <c r="C837" s="140" t="s">
        <v>550</v>
      </c>
      <c r="D837" s="141">
        <v>281</v>
      </c>
      <c r="E837" s="140" t="s">
        <v>313</v>
      </c>
      <c r="F837" s="141">
        <v>61</v>
      </c>
      <c r="G837" s="142" t="s">
        <v>93</v>
      </c>
      <c r="H837" s="130"/>
      <c r="I837" s="131">
        <v>15446</v>
      </c>
      <c r="J837" s="131">
        <v>708</v>
      </c>
      <c r="K837" s="131">
        <v>0</v>
      </c>
      <c r="L837" s="131">
        <v>937.65</v>
      </c>
      <c r="M837" s="131">
        <v>17091.650000000001</v>
      </c>
      <c r="N837" s="130"/>
      <c r="O837" s="132">
        <v>2</v>
      </c>
      <c r="P837" s="133">
        <v>32308</v>
      </c>
      <c r="Q837" s="133">
        <v>0</v>
      </c>
      <c r="R837" s="133">
        <v>0</v>
      </c>
      <c r="S837" s="133">
        <v>1876</v>
      </c>
      <c r="T837" s="134">
        <v>34184</v>
      </c>
      <c r="U837" s="135"/>
      <c r="V837" s="136">
        <v>0</v>
      </c>
      <c r="W837" s="136">
        <v>0</v>
      </c>
      <c r="X837" s="133">
        <v>0.09</v>
      </c>
      <c r="Y837" s="133">
        <v>3.8349993156223408E-2</v>
      </c>
      <c r="Z837" s="134">
        <v>0</v>
      </c>
      <c r="AA837" s="137"/>
      <c r="AB837" s="136">
        <v>0</v>
      </c>
      <c r="AC837" s="136">
        <v>0</v>
      </c>
      <c r="AD837" s="133">
        <v>0</v>
      </c>
      <c r="AE837" s="133">
        <v>0</v>
      </c>
      <c r="AF837" s="134">
        <v>0</v>
      </c>
    </row>
    <row r="838" spans="1:32" x14ac:dyDescent="0.2">
      <c r="A838" s="138">
        <v>3502</v>
      </c>
      <c r="B838" s="139">
        <v>3502281281</v>
      </c>
      <c r="C838" s="140" t="s">
        <v>550</v>
      </c>
      <c r="D838" s="141">
        <v>281</v>
      </c>
      <c r="E838" s="140" t="s">
        <v>313</v>
      </c>
      <c r="F838" s="141">
        <v>281</v>
      </c>
      <c r="G838" s="142" t="s">
        <v>313</v>
      </c>
      <c r="H838" s="130"/>
      <c r="I838" s="131">
        <v>13595</v>
      </c>
      <c r="J838" s="131">
        <v>0</v>
      </c>
      <c r="K838" s="131">
        <v>0</v>
      </c>
      <c r="L838" s="131">
        <v>937.65</v>
      </c>
      <c r="M838" s="131">
        <v>14532.65</v>
      </c>
      <c r="N838" s="130"/>
      <c r="O838" s="132">
        <v>495</v>
      </c>
      <c r="P838" s="133">
        <v>6729525</v>
      </c>
      <c r="Q838" s="133">
        <v>0</v>
      </c>
      <c r="R838" s="133">
        <v>0</v>
      </c>
      <c r="S838" s="133">
        <v>464137</v>
      </c>
      <c r="T838" s="134">
        <v>7193662</v>
      </c>
      <c r="U838" s="135"/>
      <c r="V838" s="136">
        <v>0</v>
      </c>
      <c r="W838" s="136">
        <v>0</v>
      </c>
      <c r="X838" s="133">
        <v>0.18</v>
      </c>
      <c r="Y838" s="133">
        <v>0.14030570301676271</v>
      </c>
      <c r="Z838" s="134">
        <v>0</v>
      </c>
      <c r="AA838" s="137"/>
      <c r="AB838" s="136">
        <v>0</v>
      </c>
      <c r="AC838" s="136">
        <v>0</v>
      </c>
      <c r="AD838" s="133">
        <v>0</v>
      </c>
      <c r="AE838" s="133">
        <v>0</v>
      </c>
      <c r="AF838" s="134">
        <v>0</v>
      </c>
    </row>
    <row r="839" spans="1:32" x14ac:dyDescent="0.2">
      <c r="A839" s="138">
        <v>3503</v>
      </c>
      <c r="B839" s="139">
        <v>3503160031</v>
      </c>
      <c r="C839" s="140" t="s">
        <v>551</v>
      </c>
      <c r="D839" s="141">
        <v>160</v>
      </c>
      <c r="E839" s="140" t="s">
        <v>192</v>
      </c>
      <c r="F839" s="141">
        <v>31</v>
      </c>
      <c r="G839" s="142" t="s">
        <v>63</v>
      </c>
      <c r="H839" s="130"/>
      <c r="I839" s="131">
        <v>10750</v>
      </c>
      <c r="J839" s="131">
        <v>5058</v>
      </c>
      <c r="K839" s="131">
        <v>0</v>
      </c>
      <c r="L839" s="131">
        <v>937.65</v>
      </c>
      <c r="M839" s="131">
        <v>16745.650000000001</v>
      </c>
      <c r="N839" s="130"/>
      <c r="O839" s="132">
        <v>5</v>
      </c>
      <c r="P839" s="133">
        <v>79040</v>
      </c>
      <c r="Q839" s="133">
        <v>0</v>
      </c>
      <c r="R839" s="133">
        <v>0</v>
      </c>
      <c r="S839" s="133">
        <v>4690</v>
      </c>
      <c r="T839" s="134">
        <v>83730</v>
      </c>
      <c r="U839" s="135"/>
      <c r="V839" s="136">
        <v>0</v>
      </c>
      <c r="W839" s="136">
        <v>0</v>
      </c>
      <c r="X839" s="133">
        <v>0.09</v>
      </c>
      <c r="Y839" s="133">
        <v>2.0376396811597829E-2</v>
      </c>
      <c r="Z839" s="134">
        <v>0</v>
      </c>
      <c r="AA839" s="137"/>
      <c r="AB839" s="136">
        <v>0</v>
      </c>
      <c r="AC839" s="136">
        <v>0</v>
      </c>
      <c r="AD839" s="133">
        <v>0</v>
      </c>
      <c r="AE839" s="133">
        <v>0</v>
      </c>
      <c r="AF839" s="134">
        <v>0</v>
      </c>
    </row>
    <row r="840" spans="1:32" x14ac:dyDescent="0.2">
      <c r="A840" s="138">
        <v>3503</v>
      </c>
      <c r="B840" s="139">
        <v>3503160044</v>
      </c>
      <c r="C840" s="140" t="s">
        <v>551</v>
      </c>
      <c r="D840" s="141">
        <v>160</v>
      </c>
      <c r="E840" s="140" t="s">
        <v>192</v>
      </c>
      <c r="F840" s="141">
        <v>44</v>
      </c>
      <c r="G840" s="142" t="s">
        <v>76</v>
      </c>
      <c r="H840" s="130"/>
      <c r="I840" s="131">
        <v>9305</v>
      </c>
      <c r="J840" s="131">
        <v>0</v>
      </c>
      <c r="K840" s="131">
        <v>0</v>
      </c>
      <c r="L840" s="131">
        <v>937.65</v>
      </c>
      <c r="M840" s="131">
        <v>10242.65</v>
      </c>
      <c r="N840" s="130"/>
      <c r="O840" s="132">
        <v>3</v>
      </c>
      <c r="P840" s="133">
        <v>27915</v>
      </c>
      <c r="Q840" s="133">
        <v>0</v>
      </c>
      <c r="R840" s="133">
        <v>0</v>
      </c>
      <c r="S840" s="133">
        <v>2814</v>
      </c>
      <c r="T840" s="134">
        <v>30729</v>
      </c>
      <c r="U840" s="135"/>
      <c r="V840" s="136">
        <v>0</v>
      </c>
      <c r="W840" s="136">
        <v>0</v>
      </c>
      <c r="X840" s="133">
        <v>0.18</v>
      </c>
      <c r="Y840" s="133">
        <v>7.1829546811691999E-2</v>
      </c>
      <c r="Z840" s="134">
        <v>0</v>
      </c>
      <c r="AA840" s="137"/>
      <c r="AB840" s="136">
        <v>0</v>
      </c>
      <c r="AC840" s="136">
        <v>0</v>
      </c>
      <c r="AD840" s="133">
        <v>0</v>
      </c>
      <c r="AE840" s="133">
        <v>0</v>
      </c>
      <c r="AF840" s="134">
        <v>0</v>
      </c>
    </row>
    <row r="841" spans="1:32" x14ac:dyDescent="0.2">
      <c r="A841" s="138">
        <v>3503</v>
      </c>
      <c r="B841" s="139">
        <v>3503160048</v>
      </c>
      <c r="C841" s="140" t="s">
        <v>551</v>
      </c>
      <c r="D841" s="141">
        <v>160</v>
      </c>
      <c r="E841" s="140" t="s">
        <v>192</v>
      </c>
      <c r="F841" s="141">
        <v>48</v>
      </c>
      <c r="G841" s="142" t="s">
        <v>80</v>
      </c>
      <c r="H841" s="130"/>
      <c r="I841" s="131">
        <v>9219</v>
      </c>
      <c r="J841" s="131">
        <v>7409</v>
      </c>
      <c r="K841" s="131">
        <v>0</v>
      </c>
      <c r="L841" s="131">
        <v>937.65</v>
      </c>
      <c r="M841" s="131">
        <v>17565.650000000001</v>
      </c>
      <c r="N841" s="130"/>
      <c r="O841" s="132">
        <v>4</v>
      </c>
      <c r="P841" s="133">
        <v>66512</v>
      </c>
      <c r="Q841" s="133">
        <v>0</v>
      </c>
      <c r="R841" s="133">
        <v>0</v>
      </c>
      <c r="S841" s="133">
        <v>3751</v>
      </c>
      <c r="T841" s="134">
        <v>70263</v>
      </c>
      <c r="U841" s="135"/>
      <c r="V841" s="136">
        <v>0</v>
      </c>
      <c r="W841" s="136">
        <v>0</v>
      </c>
      <c r="X841" s="133">
        <v>0.09</v>
      </c>
      <c r="Y841" s="133">
        <v>1.8944219323362129E-3</v>
      </c>
      <c r="Z841" s="134">
        <v>0</v>
      </c>
      <c r="AA841" s="137"/>
      <c r="AB841" s="136">
        <v>0</v>
      </c>
      <c r="AC841" s="136">
        <v>0</v>
      </c>
      <c r="AD841" s="133">
        <v>0</v>
      </c>
      <c r="AE841" s="133">
        <v>0</v>
      </c>
      <c r="AF841" s="134">
        <v>0</v>
      </c>
    </row>
    <row r="842" spans="1:32" x14ac:dyDescent="0.2">
      <c r="A842" s="138">
        <v>3503</v>
      </c>
      <c r="B842" s="139">
        <v>3503160056</v>
      </c>
      <c r="C842" s="140" t="s">
        <v>551</v>
      </c>
      <c r="D842" s="141">
        <v>160</v>
      </c>
      <c r="E842" s="140" t="s">
        <v>192</v>
      </c>
      <c r="F842" s="141">
        <v>56</v>
      </c>
      <c r="G842" s="142" t="s">
        <v>88</v>
      </c>
      <c r="H842" s="130"/>
      <c r="I842" s="131">
        <v>11090</v>
      </c>
      <c r="J842" s="131">
        <v>3750</v>
      </c>
      <c r="K842" s="131">
        <v>0</v>
      </c>
      <c r="L842" s="131">
        <v>937.65</v>
      </c>
      <c r="M842" s="131">
        <v>15777.65</v>
      </c>
      <c r="N842" s="130"/>
      <c r="O842" s="132">
        <v>7</v>
      </c>
      <c r="P842" s="133">
        <v>103880</v>
      </c>
      <c r="Q842" s="133">
        <v>0</v>
      </c>
      <c r="R842" s="133">
        <v>0</v>
      </c>
      <c r="S842" s="133">
        <v>6564</v>
      </c>
      <c r="T842" s="134">
        <v>110444</v>
      </c>
      <c r="U842" s="135"/>
      <c r="V842" s="136">
        <v>0</v>
      </c>
      <c r="W842" s="136">
        <v>0</v>
      </c>
      <c r="X842" s="133">
        <v>0.09</v>
      </c>
      <c r="Y842" s="133">
        <v>2.0208672862884934E-2</v>
      </c>
      <c r="Z842" s="134">
        <v>0</v>
      </c>
      <c r="AA842" s="137"/>
      <c r="AB842" s="136">
        <v>0</v>
      </c>
      <c r="AC842" s="136">
        <v>0</v>
      </c>
      <c r="AD842" s="133">
        <v>0</v>
      </c>
      <c r="AE842" s="133">
        <v>0</v>
      </c>
      <c r="AF842" s="134">
        <v>0</v>
      </c>
    </row>
    <row r="843" spans="1:32" x14ac:dyDescent="0.2">
      <c r="A843" s="138">
        <v>3503</v>
      </c>
      <c r="B843" s="139">
        <v>3503160079</v>
      </c>
      <c r="C843" s="140" t="s">
        <v>551</v>
      </c>
      <c r="D843" s="141">
        <v>160</v>
      </c>
      <c r="E843" s="140" t="s">
        <v>192</v>
      </c>
      <c r="F843" s="141">
        <v>79</v>
      </c>
      <c r="G843" s="142" t="s">
        <v>111</v>
      </c>
      <c r="H843" s="130"/>
      <c r="I843" s="131">
        <v>10326</v>
      </c>
      <c r="J843" s="131">
        <v>188</v>
      </c>
      <c r="K843" s="131">
        <v>0</v>
      </c>
      <c r="L843" s="131">
        <v>937.65</v>
      </c>
      <c r="M843" s="131">
        <v>11451.65</v>
      </c>
      <c r="N843" s="130"/>
      <c r="O843" s="132">
        <v>50</v>
      </c>
      <c r="P843" s="133">
        <v>525700</v>
      </c>
      <c r="Q843" s="133">
        <v>0</v>
      </c>
      <c r="R843" s="133">
        <v>0</v>
      </c>
      <c r="S843" s="133">
        <v>46883</v>
      </c>
      <c r="T843" s="134">
        <v>572583</v>
      </c>
      <c r="U843" s="135"/>
      <c r="V843" s="136">
        <v>0</v>
      </c>
      <c r="W843" s="136">
        <v>0</v>
      </c>
      <c r="X843" s="133">
        <v>0.09</v>
      </c>
      <c r="Y843" s="133">
        <v>6.9800673787243403E-2</v>
      </c>
      <c r="Z843" s="134">
        <v>0</v>
      </c>
      <c r="AA843" s="137"/>
      <c r="AB843" s="136">
        <v>0</v>
      </c>
      <c r="AC843" s="136">
        <v>0</v>
      </c>
      <c r="AD843" s="133">
        <v>0</v>
      </c>
      <c r="AE843" s="133">
        <v>0</v>
      </c>
      <c r="AF843" s="134">
        <v>0</v>
      </c>
    </row>
    <row r="844" spans="1:32" x14ac:dyDescent="0.2">
      <c r="A844" s="138">
        <v>3503</v>
      </c>
      <c r="B844" s="139">
        <v>3503160149</v>
      </c>
      <c r="C844" s="140" t="s">
        <v>551</v>
      </c>
      <c r="D844" s="141">
        <v>160</v>
      </c>
      <c r="E844" s="140" t="s">
        <v>192</v>
      </c>
      <c r="F844" s="141">
        <v>149</v>
      </c>
      <c r="G844" s="142" t="s">
        <v>181</v>
      </c>
      <c r="H844" s="130"/>
      <c r="I844" s="131">
        <v>13985</v>
      </c>
      <c r="J844" s="131">
        <v>0</v>
      </c>
      <c r="K844" s="131">
        <v>0</v>
      </c>
      <c r="L844" s="131">
        <v>937.65</v>
      </c>
      <c r="M844" s="131">
        <v>14922.65</v>
      </c>
      <c r="N844" s="130"/>
      <c r="O844" s="132">
        <v>2</v>
      </c>
      <c r="P844" s="133">
        <v>27970</v>
      </c>
      <c r="Q844" s="133">
        <v>0</v>
      </c>
      <c r="R844" s="133">
        <v>0</v>
      </c>
      <c r="S844" s="133">
        <v>1876</v>
      </c>
      <c r="T844" s="134">
        <v>29846</v>
      </c>
      <c r="U844" s="135"/>
      <c r="V844" s="136">
        <v>0</v>
      </c>
      <c r="W844" s="136">
        <v>0</v>
      </c>
      <c r="X844" s="133">
        <v>0.18</v>
      </c>
      <c r="Y844" s="133">
        <v>0.11880546437681293</v>
      </c>
      <c r="Z844" s="134">
        <v>0</v>
      </c>
      <c r="AA844" s="137"/>
      <c r="AB844" s="136">
        <v>0</v>
      </c>
      <c r="AC844" s="136">
        <v>0</v>
      </c>
      <c r="AD844" s="133">
        <v>0</v>
      </c>
      <c r="AE844" s="133">
        <v>0</v>
      </c>
      <c r="AF844" s="134">
        <v>0</v>
      </c>
    </row>
    <row r="845" spans="1:32" x14ac:dyDescent="0.2">
      <c r="A845" s="138">
        <v>3503</v>
      </c>
      <c r="B845" s="139">
        <v>3503160160</v>
      </c>
      <c r="C845" s="140" t="s">
        <v>551</v>
      </c>
      <c r="D845" s="141">
        <v>160</v>
      </c>
      <c r="E845" s="140" t="s">
        <v>192</v>
      </c>
      <c r="F845" s="141">
        <v>160</v>
      </c>
      <c r="G845" s="142" t="s">
        <v>192</v>
      </c>
      <c r="H845" s="130"/>
      <c r="I845" s="131">
        <v>12509</v>
      </c>
      <c r="J845" s="131">
        <v>30</v>
      </c>
      <c r="K845" s="131">
        <v>0</v>
      </c>
      <c r="L845" s="131">
        <v>937.65</v>
      </c>
      <c r="M845" s="131">
        <v>13476.65</v>
      </c>
      <c r="N845" s="130"/>
      <c r="O845" s="132">
        <v>945</v>
      </c>
      <c r="P845" s="133">
        <v>11849355</v>
      </c>
      <c r="Q845" s="133">
        <v>0</v>
      </c>
      <c r="R845" s="133">
        <v>0</v>
      </c>
      <c r="S845" s="133">
        <v>886079</v>
      </c>
      <c r="T845" s="134">
        <v>12735434</v>
      </c>
      <c r="U845" s="135"/>
      <c r="V845" s="136">
        <v>0</v>
      </c>
      <c r="W845" s="136">
        <v>0</v>
      </c>
      <c r="X845" s="133">
        <v>0.18</v>
      </c>
      <c r="Y845" s="133">
        <v>0.11937996881836754</v>
      </c>
      <c r="Z845" s="134">
        <v>0</v>
      </c>
      <c r="AA845" s="137"/>
      <c r="AB845" s="136">
        <v>0</v>
      </c>
      <c r="AC845" s="136">
        <v>0</v>
      </c>
      <c r="AD845" s="133">
        <v>0</v>
      </c>
      <c r="AE845" s="133">
        <v>0</v>
      </c>
      <c r="AF845" s="134">
        <v>0</v>
      </c>
    </row>
    <row r="846" spans="1:32" x14ac:dyDescent="0.2">
      <c r="A846" s="138">
        <v>3503</v>
      </c>
      <c r="B846" s="139">
        <v>3503160301</v>
      </c>
      <c r="C846" s="140" t="s">
        <v>551</v>
      </c>
      <c r="D846" s="141">
        <v>160</v>
      </c>
      <c r="E846" s="140" t="s">
        <v>192</v>
      </c>
      <c r="F846" s="141">
        <v>301</v>
      </c>
      <c r="G846" s="142" t="s">
        <v>333</v>
      </c>
      <c r="H846" s="130"/>
      <c r="I846" s="131">
        <v>14480</v>
      </c>
      <c r="J846" s="131">
        <v>5887</v>
      </c>
      <c r="K846" s="131">
        <v>0</v>
      </c>
      <c r="L846" s="131">
        <v>937.65</v>
      </c>
      <c r="M846" s="131">
        <v>21304.65</v>
      </c>
      <c r="N846" s="130"/>
      <c r="O846" s="132">
        <v>4</v>
      </c>
      <c r="P846" s="133">
        <v>81468</v>
      </c>
      <c r="Q846" s="133">
        <v>0</v>
      </c>
      <c r="R846" s="133">
        <v>0</v>
      </c>
      <c r="S846" s="133">
        <v>3752</v>
      </c>
      <c r="T846" s="134">
        <v>85220</v>
      </c>
      <c r="U846" s="135"/>
      <c r="V846" s="136">
        <v>0</v>
      </c>
      <c r="W846" s="136">
        <v>0</v>
      </c>
      <c r="X846" s="133">
        <v>0.09</v>
      </c>
      <c r="Y846" s="133">
        <v>5.4610339504521009E-2</v>
      </c>
      <c r="Z846" s="134">
        <v>0</v>
      </c>
      <c r="AA846" s="137"/>
      <c r="AB846" s="136">
        <v>0</v>
      </c>
      <c r="AC846" s="136">
        <v>0</v>
      </c>
      <c r="AD846" s="133">
        <v>0</v>
      </c>
      <c r="AE846" s="133">
        <v>0</v>
      </c>
      <c r="AF846" s="134">
        <v>0</v>
      </c>
    </row>
    <row r="847" spans="1:32" x14ac:dyDescent="0.2">
      <c r="A847" s="138">
        <v>3503</v>
      </c>
      <c r="B847" s="139">
        <v>3503160673</v>
      </c>
      <c r="C847" s="140" t="s">
        <v>551</v>
      </c>
      <c r="D847" s="141">
        <v>160</v>
      </c>
      <c r="E847" s="140" t="s">
        <v>192</v>
      </c>
      <c r="F847" s="141">
        <v>673</v>
      </c>
      <c r="G847" s="142" t="s">
        <v>408</v>
      </c>
      <c r="H847" s="130"/>
      <c r="I847" s="131">
        <v>9305</v>
      </c>
      <c r="J847" s="131">
        <v>4917</v>
      </c>
      <c r="K847" s="131">
        <v>0</v>
      </c>
      <c r="L847" s="131">
        <v>937.65</v>
      </c>
      <c r="M847" s="131">
        <v>15159.65</v>
      </c>
      <c r="N847" s="130"/>
      <c r="O847" s="132">
        <v>1</v>
      </c>
      <c r="P847" s="133">
        <v>14222</v>
      </c>
      <c r="Q847" s="133">
        <v>0</v>
      </c>
      <c r="R847" s="133">
        <v>0</v>
      </c>
      <c r="S847" s="133">
        <v>938</v>
      </c>
      <c r="T847" s="134">
        <v>15160</v>
      </c>
      <c r="U847" s="135"/>
      <c r="V847" s="136">
        <v>0</v>
      </c>
      <c r="W847" s="136">
        <v>0</v>
      </c>
      <c r="X847" s="133">
        <v>0.09</v>
      </c>
      <c r="Y847" s="133">
        <v>2.2338198014815132E-2</v>
      </c>
      <c r="Z847" s="134">
        <v>0</v>
      </c>
      <c r="AA847" s="137"/>
      <c r="AB847" s="136">
        <v>0</v>
      </c>
      <c r="AC847" s="136">
        <v>0</v>
      </c>
      <c r="AD847" s="133">
        <v>0</v>
      </c>
      <c r="AE847" s="133">
        <v>0</v>
      </c>
      <c r="AF847" s="134">
        <v>0</v>
      </c>
    </row>
    <row r="848" spans="1:32" x14ac:dyDescent="0.2">
      <c r="A848" s="138">
        <v>3503</v>
      </c>
      <c r="B848" s="139">
        <v>3503160735</v>
      </c>
      <c r="C848" s="140" t="s">
        <v>551</v>
      </c>
      <c r="D848" s="141">
        <v>160</v>
      </c>
      <c r="E848" s="140" t="s">
        <v>192</v>
      </c>
      <c r="F848" s="141">
        <v>735</v>
      </c>
      <c r="G848" s="142" t="s">
        <v>427</v>
      </c>
      <c r="H848" s="130"/>
      <c r="I848" s="131">
        <v>9305</v>
      </c>
      <c r="J848" s="131">
        <v>3632</v>
      </c>
      <c r="K848" s="131">
        <v>0</v>
      </c>
      <c r="L848" s="131">
        <v>937.65</v>
      </c>
      <c r="M848" s="131">
        <v>13874.65</v>
      </c>
      <c r="N848" s="130"/>
      <c r="O848" s="132">
        <v>3</v>
      </c>
      <c r="P848" s="133">
        <v>38811</v>
      </c>
      <c r="Q848" s="133">
        <v>0</v>
      </c>
      <c r="R848" s="133">
        <v>0</v>
      </c>
      <c r="S848" s="133">
        <v>2814</v>
      </c>
      <c r="T848" s="134">
        <v>41625</v>
      </c>
      <c r="U848" s="135"/>
      <c r="V848" s="136">
        <v>0</v>
      </c>
      <c r="W848" s="136">
        <v>0</v>
      </c>
      <c r="X848" s="133">
        <v>0.09</v>
      </c>
      <c r="Y848" s="133">
        <v>1.8415882241461894E-2</v>
      </c>
      <c r="Z848" s="134">
        <v>0</v>
      </c>
      <c r="AA848" s="137"/>
      <c r="AB848" s="136">
        <v>0</v>
      </c>
      <c r="AC848" s="136">
        <v>0</v>
      </c>
      <c r="AD848" s="133">
        <v>0</v>
      </c>
      <c r="AE848" s="133">
        <v>0</v>
      </c>
      <c r="AF848" s="134">
        <v>0</v>
      </c>
    </row>
    <row r="849" spans="1:32" x14ac:dyDescent="0.2">
      <c r="A849" s="138">
        <v>3506</v>
      </c>
      <c r="B849" s="139">
        <v>3506262030</v>
      </c>
      <c r="C849" s="140" t="s">
        <v>553</v>
      </c>
      <c r="D849" s="141">
        <v>262</v>
      </c>
      <c r="E849" s="140" t="s">
        <v>294</v>
      </c>
      <c r="F849" s="141">
        <v>30</v>
      </c>
      <c r="G849" s="142" t="s">
        <v>62</v>
      </c>
      <c r="H849" s="130"/>
      <c r="I849" s="131">
        <v>11077</v>
      </c>
      <c r="J849" s="131">
        <v>2949</v>
      </c>
      <c r="K849" s="131">
        <v>0</v>
      </c>
      <c r="L849" s="131">
        <v>937.65</v>
      </c>
      <c r="M849" s="131">
        <v>14963.65</v>
      </c>
      <c r="N849" s="130"/>
      <c r="O849" s="132">
        <v>2</v>
      </c>
      <c r="P849" s="133">
        <v>28052</v>
      </c>
      <c r="Q849" s="133">
        <v>0</v>
      </c>
      <c r="R849" s="133">
        <v>0</v>
      </c>
      <c r="S849" s="133">
        <v>1876</v>
      </c>
      <c r="T849" s="134">
        <v>29928</v>
      </c>
      <c r="U849" s="135"/>
      <c r="V849" s="136">
        <v>0</v>
      </c>
      <c r="W849" s="136">
        <v>0</v>
      </c>
      <c r="X849" s="133">
        <v>0.09</v>
      </c>
      <c r="Y849" s="133">
        <v>1.9675152169716264E-3</v>
      </c>
      <c r="Z849" s="134">
        <v>0</v>
      </c>
      <c r="AA849" s="137"/>
      <c r="AB849" s="136">
        <v>0</v>
      </c>
      <c r="AC849" s="136">
        <v>0</v>
      </c>
      <c r="AD849" s="133">
        <v>0</v>
      </c>
      <c r="AE849" s="133">
        <v>0</v>
      </c>
      <c r="AF849" s="134">
        <v>0</v>
      </c>
    </row>
    <row r="850" spans="1:32" x14ac:dyDescent="0.2">
      <c r="A850" s="138">
        <v>3506</v>
      </c>
      <c r="B850" s="139">
        <v>3506262049</v>
      </c>
      <c r="C850" s="140" t="s">
        <v>553</v>
      </c>
      <c r="D850" s="141">
        <v>262</v>
      </c>
      <c r="E850" s="140" t="s">
        <v>294</v>
      </c>
      <c r="F850" s="141">
        <v>49</v>
      </c>
      <c r="G850" s="142" t="s">
        <v>81</v>
      </c>
      <c r="H850" s="130"/>
      <c r="I850" s="131">
        <v>15452</v>
      </c>
      <c r="J850" s="131">
        <v>18392</v>
      </c>
      <c r="K850" s="131">
        <v>0</v>
      </c>
      <c r="L850" s="131">
        <v>937.65</v>
      </c>
      <c r="M850" s="131">
        <v>34781.65</v>
      </c>
      <c r="N850" s="130"/>
      <c r="O850" s="132">
        <v>2</v>
      </c>
      <c r="P850" s="133">
        <v>67688</v>
      </c>
      <c r="Q850" s="133">
        <v>0</v>
      </c>
      <c r="R850" s="133">
        <v>0</v>
      </c>
      <c r="S850" s="133">
        <v>1876</v>
      </c>
      <c r="T850" s="134">
        <v>69564</v>
      </c>
      <c r="U850" s="135"/>
      <c r="V850" s="136">
        <v>0</v>
      </c>
      <c r="W850" s="136">
        <v>0</v>
      </c>
      <c r="X850" s="133">
        <v>0.09</v>
      </c>
      <c r="Y850" s="133">
        <v>7.8031249423429483E-2</v>
      </c>
      <c r="Z850" s="134">
        <v>0</v>
      </c>
      <c r="AA850" s="137"/>
      <c r="AB850" s="136">
        <v>0</v>
      </c>
      <c r="AC850" s="136">
        <v>0</v>
      </c>
      <c r="AD850" s="133">
        <v>0</v>
      </c>
      <c r="AE850" s="133">
        <v>0</v>
      </c>
      <c r="AF850" s="134">
        <v>0</v>
      </c>
    </row>
    <row r="851" spans="1:32" x14ac:dyDescent="0.2">
      <c r="A851" s="138">
        <v>3506</v>
      </c>
      <c r="B851" s="139">
        <v>3506262071</v>
      </c>
      <c r="C851" s="140" t="s">
        <v>553</v>
      </c>
      <c r="D851" s="141">
        <v>262</v>
      </c>
      <c r="E851" s="140" t="s">
        <v>294</v>
      </c>
      <c r="F851" s="141">
        <v>71</v>
      </c>
      <c r="G851" s="142" t="s">
        <v>103</v>
      </c>
      <c r="H851" s="130"/>
      <c r="I851" s="131">
        <v>10164</v>
      </c>
      <c r="J851" s="131">
        <v>4764</v>
      </c>
      <c r="K851" s="131">
        <v>0</v>
      </c>
      <c r="L851" s="131">
        <v>937.65</v>
      </c>
      <c r="M851" s="131">
        <v>15865.65</v>
      </c>
      <c r="N851" s="130"/>
      <c r="O851" s="132">
        <v>2</v>
      </c>
      <c r="P851" s="133">
        <v>29856</v>
      </c>
      <c r="Q851" s="133">
        <v>0</v>
      </c>
      <c r="R851" s="133">
        <v>0</v>
      </c>
      <c r="S851" s="133">
        <v>1876</v>
      </c>
      <c r="T851" s="134">
        <v>31732</v>
      </c>
      <c r="U851" s="135"/>
      <c r="V851" s="136">
        <v>0</v>
      </c>
      <c r="W851" s="136">
        <v>0</v>
      </c>
      <c r="X851" s="133">
        <v>0.09</v>
      </c>
      <c r="Y851" s="133">
        <v>2.0855588373734006E-3</v>
      </c>
      <c r="Z851" s="134">
        <v>0</v>
      </c>
      <c r="AA851" s="137"/>
      <c r="AB851" s="136">
        <v>0</v>
      </c>
      <c r="AC851" s="136">
        <v>0</v>
      </c>
      <c r="AD851" s="133">
        <v>0</v>
      </c>
      <c r="AE851" s="133">
        <v>0</v>
      </c>
      <c r="AF851" s="134">
        <v>0</v>
      </c>
    </row>
    <row r="852" spans="1:32" x14ac:dyDescent="0.2">
      <c r="A852" s="138">
        <v>3506</v>
      </c>
      <c r="B852" s="139">
        <v>3506262093</v>
      </c>
      <c r="C852" s="140" t="s">
        <v>553</v>
      </c>
      <c r="D852" s="141">
        <v>262</v>
      </c>
      <c r="E852" s="140" t="s">
        <v>294</v>
      </c>
      <c r="F852" s="141">
        <v>93</v>
      </c>
      <c r="G852" s="142" t="s">
        <v>125</v>
      </c>
      <c r="H852" s="130"/>
      <c r="I852" s="131">
        <v>12958</v>
      </c>
      <c r="J852" s="131">
        <v>442</v>
      </c>
      <c r="K852" s="131">
        <v>0</v>
      </c>
      <c r="L852" s="131">
        <v>937.65</v>
      </c>
      <c r="M852" s="131">
        <v>14337.65</v>
      </c>
      <c r="N852" s="130"/>
      <c r="O852" s="132">
        <v>1</v>
      </c>
      <c r="P852" s="133">
        <v>13400</v>
      </c>
      <c r="Q852" s="133">
        <v>0</v>
      </c>
      <c r="R852" s="133">
        <v>0</v>
      </c>
      <c r="S852" s="133">
        <v>938</v>
      </c>
      <c r="T852" s="134">
        <v>14338</v>
      </c>
      <c r="U852" s="135"/>
      <c r="V852" s="136">
        <v>0</v>
      </c>
      <c r="W852" s="136">
        <v>0</v>
      </c>
      <c r="X852" s="133">
        <v>0.18</v>
      </c>
      <c r="Y852" s="133">
        <v>7.4462659539690237E-2</v>
      </c>
      <c r="Z852" s="134">
        <v>0</v>
      </c>
      <c r="AA852" s="137"/>
      <c r="AB852" s="136">
        <v>0</v>
      </c>
      <c r="AC852" s="136">
        <v>0</v>
      </c>
      <c r="AD852" s="133">
        <v>0</v>
      </c>
      <c r="AE852" s="133">
        <v>0</v>
      </c>
      <c r="AF852" s="134">
        <v>0</v>
      </c>
    </row>
    <row r="853" spans="1:32" x14ac:dyDescent="0.2">
      <c r="A853" s="138">
        <v>3506</v>
      </c>
      <c r="B853" s="139">
        <v>3506262149</v>
      </c>
      <c r="C853" s="140" t="s">
        <v>553</v>
      </c>
      <c r="D853" s="141">
        <v>262</v>
      </c>
      <c r="E853" s="140" t="s">
        <v>294</v>
      </c>
      <c r="F853" s="141">
        <v>149</v>
      </c>
      <c r="G853" s="142" t="s">
        <v>181</v>
      </c>
      <c r="H853" s="130"/>
      <c r="I853" s="131">
        <v>13886</v>
      </c>
      <c r="J853" s="131">
        <v>0</v>
      </c>
      <c r="K853" s="131">
        <v>0</v>
      </c>
      <c r="L853" s="131">
        <v>937.65</v>
      </c>
      <c r="M853" s="131">
        <v>14823.65</v>
      </c>
      <c r="N853" s="130"/>
      <c r="O853" s="132">
        <v>1</v>
      </c>
      <c r="P853" s="133">
        <v>13886</v>
      </c>
      <c r="Q853" s="133">
        <v>0</v>
      </c>
      <c r="R853" s="133">
        <v>0</v>
      </c>
      <c r="S853" s="133">
        <v>938</v>
      </c>
      <c r="T853" s="134">
        <v>14824</v>
      </c>
      <c r="U853" s="135"/>
      <c r="V853" s="136">
        <v>0</v>
      </c>
      <c r="W853" s="136">
        <v>0</v>
      </c>
      <c r="X853" s="133">
        <v>0.18</v>
      </c>
      <c r="Y853" s="133">
        <v>0.11880546437681293</v>
      </c>
      <c r="Z853" s="134">
        <v>0</v>
      </c>
      <c r="AA853" s="137"/>
      <c r="AB853" s="136">
        <v>0</v>
      </c>
      <c r="AC853" s="136">
        <v>0</v>
      </c>
      <c r="AD853" s="133">
        <v>0</v>
      </c>
      <c r="AE853" s="133">
        <v>0</v>
      </c>
      <c r="AF853" s="134">
        <v>0</v>
      </c>
    </row>
    <row r="854" spans="1:32" x14ac:dyDescent="0.2">
      <c r="A854" s="138">
        <v>3506</v>
      </c>
      <c r="B854" s="139">
        <v>3506262163</v>
      </c>
      <c r="C854" s="140" t="s">
        <v>553</v>
      </c>
      <c r="D854" s="141">
        <v>262</v>
      </c>
      <c r="E854" s="140" t="s">
        <v>294</v>
      </c>
      <c r="F854" s="141">
        <v>163</v>
      </c>
      <c r="G854" s="142" t="s">
        <v>195</v>
      </c>
      <c r="H854" s="130"/>
      <c r="I854" s="131">
        <v>12593</v>
      </c>
      <c r="J854" s="131">
        <v>0</v>
      </c>
      <c r="K854" s="131">
        <v>0</v>
      </c>
      <c r="L854" s="131">
        <v>937.65</v>
      </c>
      <c r="M854" s="131">
        <v>13530.65</v>
      </c>
      <c r="N854" s="130"/>
      <c r="O854" s="132">
        <v>162</v>
      </c>
      <c r="P854" s="133">
        <v>2040066</v>
      </c>
      <c r="Q854" s="133">
        <v>0</v>
      </c>
      <c r="R854" s="133">
        <v>0</v>
      </c>
      <c r="S854" s="133">
        <v>151899</v>
      </c>
      <c r="T854" s="134">
        <v>2191965</v>
      </c>
      <c r="U854" s="135"/>
      <c r="V854" s="136">
        <v>0</v>
      </c>
      <c r="W854" s="136">
        <v>0</v>
      </c>
      <c r="X854" s="133">
        <v>0.18</v>
      </c>
      <c r="Y854" s="133">
        <v>9.2255483334996877E-2</v>
      </c>
      <c r="Z854" s="134">
        <v>0</v>
      </c>
      <c r="AA854" s="137"/>
      <c r="AB854" s="136">
        <v>0</v>
      </c>
      <c r="AC854" s="136">
        <v>0</v>
      </c>
      <c r="AD854" s="133">
        <v>0</v>
      </c>
      <c r="AE854" s="133">
        <v>0</v>
      </c>
      <c r="AF854" s="134">
        <v>0</v>
      </c>
    </row>
    <row r="855" spans="1:32" x14ac:dyDescent="0.2">
      <c r="A855" s="138">
        <v>3506</v>
      </c>
      <c r="B855" s="139">
        <v>3506262165</v>
      </c>
      <c r="C855" s="140" t="s">
        <v>553</v>
      </c>
      <c r="D855" s="141">
        <v>262</v>
      </c>
      <c r="E855" s="140" t="s">
        <v>294</v>
      </c>
      <c r="F855" s="141">
        <v>165</v>
      </c>
      <c r="G855" s="142" t="s">
        <v>197</v>
      </c>
      <c r="H855" s="130"/>
      <c r="I855" s="131">
        <v>12213</v>
      </c>
      <c r="J855" s="131">
        <v>222</v>
      </c>
      <c r="K855" s="131">
        <v>0</v>
      </c>
      <c r="L855" s="131">
        <v>937.65</v>
      </c>
      <c r="M855" s="131">
        <v>13372.65</v>
      </c>
      <c r="N855" s="130"/>
      <c r="O855" s="132">
        <v>26</v>
      </c>
      <c r="P855" s="133">
        <v>323310</v>
      </c>
      <c r="Q855" s="133">
        <v>0</v>
      </c>
      <c r="R855" s="133">
        <v>0</v>
      </c>
      <c r="S855" s="133">
        <v>24381</v>
      </c>
      <c r="T855" s="134">
        <v>347691</v>
      </c>
      <c r="U855" s="135"/>
      <c r="V855" s="136">
        <v>0</v>
      </c>
      <c r="W855" s="136">
        <v>0</v>
      </c>
      <c r="X855" s="133">
        <v>9.8299999999999998E-2</v>
      </c>
      <c r="Y855" s="133">
        <v>9.5435200850881502E-2</v>
      </c>
      <c r="Z855" s="134">
        <v>0</v>
      </c>
      <c r="AA855" s="137"/>
      <c r="AB855" s="136">
        <v>0</v>
      </c>
      <c r="AC855" s="136">
        <v>0</v>
      </c>
      <c r="AD855" s="133">
        <v>0</v>
      </c>
      <c r="AE855" s="133">
        <v>0</v>
      </c>
      <c r="AF855" s="134">
        <v>0</v>
      </c>
    </row>
    <row r="856" spans="1:32" x14ac:dyDescent="0.2">
      <c r="A856" s="138">
        <v>3506</v>
      </c>
      <c r="B856" s="139">
        <v>3506262176</v>
      </c>
      <c r="C856" s="140" t="s">
        <v>553</v>
      </c>
      <c r="D856" s="141">
        <v>262</v>
      </c>
      <c r="E856" s="140" t="s">
        <v>294</v>
      </c>
      <c r="F856" s="141">
        <v>176</v>
      </c>
      <c r="G856" s="142" t="s">
        <v>208</v>
      </c>
      <c r="H856" s="130"/>
      <c r="I856" s="131">
        <v>12279</v>
      </c>
      <c r="J856" s="131">
        <v>4229</v>
      </c>
      <c r="K856" s="131">
        <v>0</v>
      </c>
      <c r="L856" s="131">
        <v>937.65</v>
      </c>
      <c r="M856" s="131">
        <v>17445.650000000001</v>
      </c>
      <c r="N856" s="130"/>
      <c r="O856" s="132">
        <v>8</v>
      </c>
      <c r="P856" s="133">
        <v>132064</v>
      </c>
      <c r="Q856" s="133">
        <v>0</v>
      </c>
      <c r="R856" s="133">
        <v>0</v>
      </c>
      <c r="S856" s="133">
        <v>7502</v>
      </c>
      <c r="T856" s="134">
        <v>139566</v>
      </c>
      <c r="U856" s="135"/>
      <c r="V856" s="136">
        <v>0</v>
      </c>
      <c r="W856" s="136">
        <v>0</v>
      </c>
      <c r="X856" s="133">
        <v>0.09</v>
      </c>
      <c r="Y856" s="133">
        <v>9.4201429189876243E-2</v>
      </c>
      <c r="Z856" s="134">
        <v>0</v>
      </c>
      <c r="AA856" s="137"/>
      <c r="AB856" s="136">
        <v>0</v>
      </c>
      <c r="AC856" s="136">
        <v>0.89223030218376831</v>
      </c>
      <c r="AD856" s="133">
        <v>15564.937828449647</v>
      </c>
      <c r="AE856" s="133">
        <v>0</v>
      </c>
      <c r="AF856" s="134">
        <v>0</v>
      </c>
    </row>
    <row r="857" spans="1:32" x14ac:dyDescent="0.2">
      <c r="A857" s="138">
        <v>3506</v>
      </c>
      <c r="B857" s="139">
        <v>3506262178</v>
      </c>
      <c r="C857" s="140" t="s">
        <v>553</v>
      </c>
      <c r="D857" s="141">
        <v>262</v>
      </c>
      <c r="E857" s="140" t="s">
        <v>294</v>
      </c>
      <c r="F857" s="141">
        <v>178</v>
      </c>
      <c r="G857" s="142" t="s">
        <v>210</v>
      </c>
      <c r="H857" s="130"/>
      <c r="I857" s="131">
        <v>11770</v>
      </c>
      <c r="J857" s="131">
        <v>1416</v>
      </c>
      <c r="K857" s="131">
        <v>0</v>
      </c>
      <c r="L857" s="131">
        <v>937.65</v>
      </c>
      <c r="M857" s="131">
        <v>14123.65</v>
      </c>
      <c r="N857" s="130"/>
      <c r="O857" s="132">
        <v>6</v>
      </c>
      <c r="P857" s="133">
        <v>79116</v>
      </c>
      <c r="Q857" s="133">
        <v>0</v>
      </c>
      <c r="R857" s="133">
        <v>0</v>
      </c>
      <c r="S857" s="133">
        <v>5627</v>
      </c>
      <c r="T857" s="134">
        <v>84743</v>
      </c>
      <c r="U857" s="135"/>
      <c r="V857" s="136">
        <v>0</v>
      </c>
      <c r="W857" s="136">
        <v>0</v>
      </c>
      <c r="X857" s="133">
        <v>0.09</v>
      </c>
      <c r="Y857" s="133">
        <v>6.542365423831728E-2</v>
      </c>
      <c r="Z857" s="134">
        <v>0</v>
      </c>
      <c r="AA857" s="137"/>
      <c r="AB857" s="136">
        <v>0</v>
      </c>
      <c r="AC857" s="136">
        <v>0</v>
      </c>
      <c r="AD857" s="133">
        <v>0</v>
      </c>
      <c r="AE857" s="133">
        <v>0</v>
      </c>
      <c r="AF857" s="134">
        <v>0</v>
      </c>
    </row>
    <row r="858" spans="1:32" x14ac:dyDescent="0.2">
      <c r="A858" s="138">
        <v>3506</v>
      </c>
      <c r="B858" s="139">
        <v>3506262229</v>
      </c>
      <c r="C858" s="140" t="s">
        <v>553</v>
      </c>
      <c r="D858" s="141">
        <v>262</v>
      </c>
      <c r="E858" s="140" t="s">
        <v>294</v>
      </c>
      <c r="F858" s="141">
        <v>229</v>
      </c>
      <c r="G858" s="142" t="s">
        <v>261</v>
      </c>
      <c r="H858" s="130"/>
      <c r="I858" s="131">
        <v>11577</v>
      </c>
      <c r="J858" s="131">
        <v>1891</v>
      </c>
      <c r="K858" s="131">
        <v>0</v>
      </c>
      <c r="L858" s="131">
        <v>937.65</v>
      </c>
      <c r="M858" s="131">
        <v>14405.65</v>
      </c>
      <c r="N858" s="130"/>
      <c r="O858" s="132">
        <v>20</v>
      </c>
      <c r="P858" s="133">
        <v>269360</v>
      </c>
      <c r="Q858" s="133">
        <v>0</v>
      </c>
      <c r="R858" s="133">
        <v>0</v>
      </c>
      <c r="S858" s="133">
        <v>18754</v>
      </c>
      <c r="T858" s="134">
        <v>288114</v>
      </c>
      <c r="U858" s="135"/>
      <c r="V858" s="136">
        <v>0</v>
      </c>
      <c r="W858" s="136">
        <v>0</v>
      </c>
      <c r="X858" s="133">
        <v>0.09</v>
      </c>
      <c r="Y858" s="133">
        <v>1.1981413510534953E-2</v>
      </c>
      <c r="Z858" s="134">
        <v>0</v>
      </c>
      <c r="AA858" s="137"/>
      <c r="AB858" s="136">
        <v>0</v>
      </c>
      <c r="AC858" s="136">
        <v>0</v>
      </c>
      <c r="AD858" s="133">
        <v>0</v>
      </c>
      <c r="AE858" s="133">
        <v>0</v>
      </c>
      <c r="AF858" s="134">
        <v>0</v>
      </c>
    </row>
    <row r="859" spans="1:32" x14ac:dyDescent="0.2">
      <c r="A859" s="138">
        <v>3506</v>
      </c>
      <c r="B859" s="139">
        <v>3506262248</v>
      </c>
      <c r="C859" s="140" t="s">
        <v>553</v>
      </c>
      <c r="D859" s="141">
        <v>262</v>
      </c>
      <c r="E859" s="140" t="s">
        <v>294</v>
      </c>
      <c r="F859" s="141">
        <v>248</v>
      </c>
      <c r="G859" s="142" t="s">
        <v>280</v>
      </c>
      <c r="H859" s="130"/>
      <c r="I859" s="131">
        <v>11994</v>
      </c>
      <c r="J859" s="131">
        <v>688</v>
      </c>
      <c r="K859" s="131">
        <v>0</v>
      </c>
      <c r="L859" s="131">
        <v>937.65</v>
      </c>
      <c r="M859" s="131">
        <v>13619.65</v>
      </c>
      <c r="N859" s="130"/>
      <c r="O859" s="132">
        <v>7</v>
      </c>
      <c r="P859" s="133">
        <v>88774</v>
      </c>
      <c r="Q859" s="133">
        <v>0</v>
      </c>
      <c r="R859" s="133">
        <v>0</v>
      </c>
      <c r="S859" s="133">
        <v>6564</v>
      </c>
      <c r="T859" s="134">
        <v>95338</v>
      </c>
      <c r="U859" s="135"/>
      <c r="V859" s="136">
        <v>0</v>
      </c>
      <c r="W859" s="136">
        <v>0</v>
      </c>
      <c r="X859" s="133">
        <v>0.09</v>
      </c>
      <c r="Y859" s="133">
        <v>5.5837497907575279E-2</v>
      </c>
      <c r="Z859" s="134">
        <v>0</v>
      </c>
      <c r="AA859" s="137"/>
      <c r="AB859" s="136">
        <v>0</v>
      </c>
      <c r="AC859" s="136">
        <v>0</v>
      </c>
      <c r="AD859" s="133">
        <v>0</v>
      </c>
      <c r="AE859" s="133">
        <v>0</v>
      </c>
      <c r="AF859" s="134">
        <v>0</v>
      </c>
    </row>
    <row r="860" spans="1:32" x14ac:dyDescent="0.2">
      <c r="A860" s="138">
        <v>3506</v>
      </c>
      <c r="B860" s="139">
        <v>3506262258</v>
      </c>
      <c r="C860" s="140" t="s">
        <v>553</v>
      </c>
      <c r="D860" s="141">
        <v>262</v>
      </c>
      <c r="E860" s="140" t="s">
        <v>294</v>
      </c>
      <c r="F860" s="141">
        <v>258</v>
      </c>
      <c r="G860" s="142" t="s">
        <v>290</v>
      </c>
      <c r="H860" s="130"/>
      <c r="I860" s="131">
        <v>13073</v>
      </c>
      <c r="J860" s="131">
        <v>2823</v>
      </c>
      <c r="K860" s="131">
        <v>0</v>
      </c>
      <c r="L860" s="131">
        <v>937.65</v>
      </c>
      <c r="M860" s="131">
        <v>16833.650000000001</v>
      </c>
      <c r="N860" s="130"/>
      <c r="O860" s="132">
        <v>8</v>
      </c>
      <c r="P860" s="133">
        <v>127168</v>
      </c>
      <c r="Q860" s="133">
        <v>0</v>
      </c>
      <c r="R860" s="133">
        <v>0</v>
      </c>
      <c r="S860" s="133">
        <v>7502</v>
      </c>
      <c r="T860" s="134">
        <v>134670</v>
      </c>
      <c r="U860" s="135"/>
      <c r="V860" s="136">
        <v>0</v>
      </c>
      <c r="W860" s="136">
        <v>0</v>
      </c>
      <c r="X860" s="133">
        <v>0.09</v>
      </c>
      <c r="Y860" s="133">
        <v>9.3326905397565801E-2</v>
      </c>
      <c r="Z860" s="134">
        <v>0</v>
      </c>
      <c r="AA860" s="137"/>
      <c r="AB860" s="136">
        <v>0</v>
      </c>
      <c r="AC860" s="136">
        <v>0</v>
      </c>
      <c r="AD860" s="133">
        <v>0</v>
      </c>
      <c r="AE860" s="133">
        <v>0</v>
      </c>
      <c r="AF860" s="134">
        <v>0</v>
      </c>
    </row>
    <row r="861" spans="1:32" x14ac:dyDescent="0.2">
      <c r="A861" s="138">
        <v>3506</v>
      </c>
      <c r="B861" s="139">
        <v>3506262262</v>
      </c>
      <c r="C861" s="140" t="s">
        <v>553</v>
      </c>
      <c r="D861" s="141">
        <v>262</v>
      </c>
      <c r="E861" s="140" t="s">
        <v>294</v>
      </c>
      <c r="F861" s="141">
        <v>262</v>
      </c>
      <c r="G861" s="142" t="s">
        <v>294</v>
      </c>
      <c r="H861" s="130"/>
      <c r="I861" s="131">
        <v>11550</v>
      </c>
      <c r="J861" s="131">
        <v>4280</v>
      </c>
      <c r="K861" s="131">
        <v>0</v>
      </c>
      <c r="L861" s="131">
        <v>937.65</v>
      </c>
      <c r="M861" s="131">
        <v>16767.650000000001</v>
      </c>
      <c r="N861" s="130"/>
      <c r="O861" s="132">
        <v>100</v>
      </c>
      <c r="P861" s="133">
        <v>1583000</v>
      </c>
      <c r="Q861" s="133">
        <v>0</v>
      </c>
      <c r="R861" s="133">
        <v>0</v>
      </c>
      <c r="S861" s="133">
        <v>93765</v>
      </c>
      <c r="T861" s="134">
        <v>1676765</v>
      </c>
      <c r="U861" s="135"/>
      <c r="V861" s="136">
        <v>0</v>
      </c>
      <c r="W861" s="136">
        <v>0</v>
      </c>
      <c r="X861" s="133">
        <v>0.09</v>
      </c>
      <c r="Y861" s="133">
        <v>7.6925560402262325E-2</v>
      </c>
      <c r="Z861" s="134">
        <v>0</v>
      </c>
      <c r="AA861" s="137"/>
      <c r="AB861" s="136">
        <v>0</v>
      </c>
      <c r="AC861" s="136">
        <v>0</v>
      </c>
      <c r="AD861" s="133">
        <v>0</v>
      </c>
      <c r="AE861" s="133">
        <v>0</v>
      </c>
      <c r="AF861" s="134">
        <v>0</v>
      </c>
    </row>
    <row r="862" spans="1:32" x14ac:dyDescent="0.2">
      <c r="A862" s="138">
        <v>3506</v>
      </c>
      <c r="B862" s="139">
        <v>3506262274</v>
      </c>
      <c r="C862" s="140" t="s">
        <v>553</v>
      </c>
      <c r="D862" s="141">
        <v>262</v>
      </c>
      <c r="E862" s="140" t="s">
        <v>294</v>
      </c>
      <c r="F862" s="141">
        <v>274</v>
      </c>
      <c r="G862" s="142" t="s">
        <v>306</v>
      </c>
      <c r="H862" s="130"/>
      <c r="I862" s="131">
        <v>11397</v>
      </c>
      <c r="J862" s="131">
        <v>5265</v>
      </c>
      <c r="K862" s="131">
        <v>0</v>
      </c>
      <c r="L862" s="131">
        <v>937.65</v>
      </c>
      <c r="M862" s="131">
        <v>17599.650000000001</v>
      </c>
      <c r="N862" s="130"/>
      <c r="O862" s="132">
        <v>3</v>
      </c>
      <c r="P862" s="133">
        <v>49986</v>
      </c>
      <c r="Q862" s="133">
        <v>0</v>
      </c>
      <c r="R862" s="133">
        <v>0</v>
      </c>
      <c r="S862" s="133">
        <v>2813</v>
      </c>
      <c r="T862" s="134">
        <v>52799</v>
      </c>
      <c r="U862" s="135"/>
      <c r="V862" s="136">
        <v>0</v>
      </c>
      <c r="W862" s="136">
        <v>0</v>
      </c>
      <c r="X862" s="133">
        <v>0.09</v>
      </c>
      <c r="Y862" s="133">
        <v>7.5681708386389906E-2</v>
      </c>
      <c r="Z862" s="134">
        <v>0</v>
      </c>
      <c r="AA862" s="137"/>
      <c r="AB862" s="136">
        <v>0</v>
      </c>
      <c r="AC862" s="136">
        <v>0</v>
      </c>
      <c r="AD862" s="133">
        <v>0</v>
      </c>
      <c r="AE862" s="133">
        <v>0</v>
      </c>
      <c r="AF862" s="134">
        <v>0</v>
      </c>
    </row>
    <row r="863" spans="1:32" x14ac:dyDescent="0.2">
      <c r="A863" s="138">
        <v>3506</v>
      </c>
      <c r="B863" s="139">
        <v>3506262284</v>
      </c>
      <c r="C863" s="140" t="s">
        <v>553</v>
      </c>
      <c r="D863" s="141">
        <v>262</v>
      </c>
      <c r="E863" s="140" t="s">
        <v>294</v>
      </c>
      <c r="F863" s="141">
        <v>284</v>
      </c>
      <c r="G863" s="142" t="s">
        <v>316</v>
      </c>
      <c r="H863" s="130"/>
      <c r="I863" s="131">
        <v>11397</v>
      </c>
      <c r="J863" s="131">
        <v>4791</v>
      </c>
      <c r="K863" s="131">
        <v>0</v>
      </c>
      <c r="L863" s="131">
        <v>937.65</v>
      </c>
      <c r="M863" s="131">
        <v>17125.650000000001</v>
      </c>
      <c r="N863" s="130"/>
      <c r="O863" s="132">
        <v>3</v>
      </c>
      <c r="P863" s="133">
        <v>48564</v>
      </c>
      <c r="Q863" s="133">
        <v>0</v>
      </c>
      <c r="R863" s="133">
        <v>0</v>
      </c>
      <c r="S863" s="133">
        <v>2814</v>
      </c>
      <c r="T863" s="134">
        <v>51378</v>
      </c>
      <c r="U863" s="135"/>
      <c r="V863" s="136">
        <v>0</v>
      </c>
      <c r="W863" s="136">
        <v>0</v>
      </c>
      <c r="X863" s="133">
        <v>0.09</v>
      </c>
      <c r="Y863" s="133">
        <v>4.5654217762912896E-2</v>
      </c>
      <c r="Z863" s="134">
        <v>0</v>
      </c>
      <c r="AA863" s="137"/>
      <c r="AB863" s="136">
        <v>0</v>
      </c>
      <c r="AC863" s="136">
        <v>0</v>
      </c>
      <c r="AD863" s="133">
        <v>0</v>
      </c>
      <c r="AE863" s="133">
        <v>0</v>
      </c>
      <c r="AF863" s="134">
        <v>0</v>
      </c>
    </row>
    <row r="864" spans="1:32" x14ac:dyDescent="0.2">
      <c r="A864" s="138">
        <v>3506</v>
      </c>
      <c r="B864" s="139">
        <v>3506262295</v>
      </c>
      <c r="C864" s="140" t="s">
        <v>553</v>
      </c>
      <c r="D864" s="141">
        <v>262</v>
      </c>
      <c r="E864" s="140" t="s">
        <v>294</v>
      </c>
      <c r="F864" s="141">
        <v>295</v>
      </c>
      <c r="G864" s="142" t="s">
        <v>327</v>
      </c>
      <c r="H864" s="130"/>
      <c r="I864" s="131">
        <v>10766</v>
      </c>
      <c r="J864" s="131">
        <v>5957</v>
      </c>
      <c r="K864" s="131">
        <v>0</v>
      </c>
      <c r="L864" s="131">
        <v>937.65</v>
      </c>
      <c r="M864" s="131">
        <v>17660.650000000001</v>
      </c>
      <c r="N864" s="130"/>
      <c r="O864" s="132">
        <v>1</v>
      </c>
      <c r="P864" s="133">
        <v>16723</v>
      </c>
      <c r="Q864" s="133">
        <v>0</v>
      </c>
      <c r="R864" s="133">
        <v>0</v>
      </c>
      <c r="S864" s="133">
        <v>938</v>
      </c>
      <c r="T864" s="134">
        <v>17661</v>
      </c>
      <c r="U864" s="135"/>
      <c r="V864" s="136">
        <v>0</v>
      </c>
      <c r="W864" s="136">
        <v>0</v>
      </c>
      <c r="X864" s="133">
        <v>0.09</v>
      </c>
      <c r="Y864" s="133">
        <v>1.6980392202408944E-2</v>
      </c>
      <c r="Z864" s="134">
        <v>0</v>
      </c>
      <c r="AA864" s="137"/>
      <c r="AB864" s="136">
        <v>0</v>
      </c>
      <c r="AC864" s="136">
        <v>0</v>
      </c>
      <c r="AD864" s="133">
        <v>0</v>
      </c>
      <c r="AE864" s="133">
        <v>0</v>
      </c>
      <c r="AF864" s="134">
        <v>0</v>
      </c>
    </row>
    <row r="865" spans="1:32" x14ac:dyDescent="0.2">
      <c r="A865" s="138">
        <v>3506</v>
      </c>
      <c r="B865" s="139">
        <v>3506262346</v>
      </c>
      <c r="C865" s="140" t="s">
        <v>553</v>
      </c>
      <c r="D865" s="141">
        <v>262</v>
      </c>
      <c r="E865" s="140" t="s">
        <v>294</v>
      </c>
      <c r="F865" s="141">
        <v>346</v>
      </c>
      <c r="G865" s="142" t="s">
        <v>378</v>
      </c>
      <c r="H865" s="130"/>
      <c r="I865" s="131">
        <v>10766</v>
      </c>
      <c r="J865" s="131">
        <v>1136</v>
      </c>
      <c r="K865" s="131">
        <v>0</v>
      </c>
      <c r="L865" s="131">
        <v>937.65</v>
      </c>
      <c r="M865" s="131">
        <v>12839.65</v>
      </c>
      <c r="N865" s="130"/>
      <c r="O865" s="132">
        <v>2</v>
      </c>
      <c r="P865" s="133">
        <v>23804</v>
      </c>
      <c r="Q865" s="133">
        <v>0</v>
      </c>
      <c r="R865" s="133">
        <v>0</v>
      </c>
      <c r="S865" s="133">
        <v>1875</v>
      </c>
      <c r="T865" s="134">
        <v>25679</v>
      </c>
      <c r="U865" s="135"/>
      <c r="V865" s="136">
        <v>0</v>
      </c>
      <c r="W865" s="136">
        <v>0</v>
      </c>
      <c r="X865" s="133">
        <v>0.09</v>
      </c>
      <c r="Y865" s="133">
        <v>1.1211613477285482E-2</v>
      </c>
      <c r="Z865" s="134">
        <v>0</v>
      </c>
      <c r="AA865" s="137"/>
      <c r="AB865" s="136">
        <v>0</v>
      </c>
      <c r="AC865" s="136">
        <v>0</v>
      </c>
      <c r="AD865" s="133">
        <v>0</v>
      </c>
      <c r="AE865" s="133">
        <v>0</v>
      </c>
      <c r="AF865" s="134">
        <v>0</v>
      </c>
    </row>
    <row r="866" spans="1:32" x14ac:dyDescent="0.2">
      <c r="A866" s="138">
        <v>3506</v>
      </c>
      <c r="B866" s="139">
        <v>3506262347</v>
      </c>
      <c r="C866" s="140" t="s">
        <v>553</v>
      </c>
      <c r="D866" s="141">
        <v>262</v>
      </c>
      <c r="E866" s="140" t="s">
        <v>294</v>
      </c>
      <c r="F866" s="141">
        <v>347</v>
      </c>
      <c r="G866" s="142" t="s">
        <v>379</v>
      </c>
      <c r="H866" s="130"/>
      <c r="I866" s="131">
        <v>11497</v>
      </c>
      <c r="J866" s="131">
        <v>5142</v>
      </c>
      <c r="K866" s="131">
        <v>0</v>
      </c>
      <c r="L866" s="131">
        <v>937.65</v>
      </c>
      <c r="M866" s="131">
        <v>17576.650000000001</v>
      </c>
      <c r="N866" s="130"/>
      <c r="O866" s="132">
        <v>6</v>
      </c>
      <c r="P866" s="133">
        <v>99834</v>
      </c>
      <c r="Q866" s="133">
        <v>0</v>
      </c>
      <c r="R866" s="133">
        <v>0</v>
      </c>
      <c r="S866" s="133">
        <v>5626</v>
      </c>
      <c r="T866" s="134">
        <v>105460</v>
      </c>
      <c r="U866" s="135"/>
      <c r="V866" s="136">
        <v>0</v>
      </c>
      <c r="W866" s="136">
        <v>0</v>
      </c>
      <c r="X866" s="133">
        <v>0.09</v>
      </c>
      <c r="Y866" s="133">
        <v>6.0364696376447088E-3</v>
      </c>
      <c r="Z866" s="134">
        <v>0</v>
      </c>
      <c r="AA866" s="137"/>
      <c r="AB866" s="136">
        <v>0</v>
      </c>
      <c r="AC866" s="136">
        <v>0</v>
      </c>
      <c r="AD866" s="133">
        <v>0</v>
      </c>
      <c r="AE866" s="133">
        <v>0</v>
      </c>
      <c r="AF866" s="134">
        <v>0</v>
      </c>
    </row>
    <row r="867" spans="1:32" x14ac:dyDescent="0.2">
      <c r="A867" s="138">
        <v>3508</v>
      </c>
      <c r="B867" s="139">
        <v>3508281061</v>
      </c>
      <c r="C867" s="140" t="s">
        <v>555</v>
      </c>
      <c r="D867" s="141">
        <v>281</v>
      </c>
      <c r="E867" s="140" t="s">
        <v>313</v>
      </c>
      <c r="F867" s="141">
        <v>61</v>
      </c>
      <c r="G867" s="142" t="s">
        <v>93</v>
      </c>
      <c r="H867" s="130"/>
      <c r="I867" s="131">
        <v>14518</v>
      </c>
      <c r="J867" s="131">
        <v>665</v>
      </c>
      <c r="K867" s="131">
        <v>0</v>
      </c>
      <c r="L867" s="131">
        <v>937.65</v>
      </c>
      <c r="M867" s="131">
        <v>16120.65</v>
      </c>
      <c r="N867" s="130"/>
      <c r="O867" s="132">
        <v>3</v>
      </c>
      <c r="P867" s="133">
        <v>45549</v>
      </c>
      <c r="Q867" s="133">
        <v>0</v>
      </c>
      <c r="R867" s="133">
        <v>0</v>
      </c>
      <c r="S867" s="133">
        <v>2813</v>
      </c>
      <c r="T867" s="134">
        <v>48362</v>
      </c>
      <c r="U867" s="135"/>
      <c r="V867" s="136">
        <v>0</v>
      </c>
      <c r="W867" s="136">
        <v>0</v>
      </c>
      <c r="X867" s="133">
        <v>0.09</v>
      </c>
      <c r="Y867" s="133">
        <v>3.8349993156223408E-2</v>
      </c>
      <c r="Z867" s="134">
        <v>0</v>
      </c>
      <c r="AA867" s="137"/>
      <c r="AB867" s="136">
        <v>0</v>
      </c>
      <c r="AC867" s="136">
        <v>0</v>
      </c>
      <c r="AD867" s="133">
        <v>0</v>
      </c>
      <c r="AE867" s="133">
        <v>0</v>
      </c>
      <c r="AF867" s="134">
        <v>0</v>
      </c>
    </row>
    <row r="868" spans="1:32" x14ac:dyDescent="0.2">
      <c r="A868" s="138">
        <v>3508</v>
      </c>
      <c r="B868" s="139">
        <v>3508281137</v>
      </c>
      <c r="C868" s="140" t="s">
        <v>555</v>
      </c>
      <c r="D868" s="141">
        <v>281</v>
      </c>
      <c r="E868" s="140" t="s">
        <v>313</v>
      </c>
      <c r="F868" s="141">
        <v>137</v>
      </c>
      <c r="G868" s="142" t="s">
        <v>169</v>
      </c>
      <c r="H868" s="130"/>
      <c r="I868" s="131">
        <v>16710</v>
      </c>
      <c r="J868" s="131">
        <v>0</v>
      </c>
      <c r="K868" s="131">
        <v>0</v>
      </c>
      <c r="L868" s="131">
        <v>937.65</v>
      </c>
      <c r="M868" s="131">
        <v>17647.650000000001</v>
      </c>
      <c r="N868" s="130"/>
      <c r="O868" s="132">
        <v>3</v>
      </c>
      <c r="P868" s="133">
        <v>50130</v>
      </c>
      <c r="Q868" s="133">
        <v>0</v>
      </c>
      <c r="R868" s="133">
        <v>0</v>
      </c>
      <c r="S868" s="133">
        <v>2813</v>
      </c>
      <c r="T868" s="134">
        <v>52943</v>
      </c>
      <c r="U868" s="135"/>
      <c r="V868" s="136">
        <v>0</v>
      </c>
      <c r="W868" s="136">
        <v>0</v>
      </c>
      <c r="X868" s="133">
        <v>0.18</v>
      </c>
      <c r="Y868" s="133">
        <v>0.11366415305663825</v>
      </c>
      <c r="Z868" s="134">
        <v>0</v>
      </c>
      <c r="AA868" s="137"/>
      <c r="AB868" s="136">
        <v>0</v>
      </c>
      <c r="AC868" s="136">
        <v>0</v>
      </c>
      <c r="AD868" s="133">
        <v>0</v>
      </c>
      <c r="AE868" s="133">
        <v>0</v>
      </c>
      <c r="AF868" s="134">
        <v>0</v>
      </c>
    </row>
    <row r="869" spans="1:32" x14ac:dyDescent="0.2">
      <c r="A869" s="138">
        <v>3508</v>
      </c>
      <c r="B869" s="139">
        <v>3508281281</v>
      </c>
      <c r="C869" s="140" t="s">
        <v>555</v>
      </c>
      <c r="D869" s="141">
        <v>281</v>
      </c>
      <c r="E869" s="140" t="s">
        <v>313</v>
      </c>
      <c r="F869" s="141">
        <v>281</v>
      </c>
      <c r="G869" s="142" t="s">
        <v>313</v>
      </c>
      <c r="H869" s="130"/>
      <c r="I869" s="131">
        <v>15462</v>
      </c>
      <c r="J869" s="131">
        <v>0</v>
      </c>
      <c r="K869" s="131">
        <v>0</v>
      </c>
      <c r="L869" s="131">
        <v>937.65</v>
      </c>
      <c r="M869" s="131">
        <v>16399.650000000001</v>
      </c>
      <c r="N869" s="130"/>
      <c r="O869" s="132">
        <v>207</v>
      </c>
      <c r="P869" s="133">
        <v>3200634</v>
      </c>
      <c r="Q869" s="133">
        <v>0</v>
      </c>
      <c r="R869" s="133">
        <v>0</v>
      </c>
      <c r="S869" s="133">
        <v>194093</v>
      </c>
      <c r="T869" s="134">
        <v>3394727</v>
      </c>
      <c r="U869" s="135"/>
      <c r="V869" s="136">
        <v>0</v>
      </c>
      <c r="W869" s="136">
        <v>0</v>
      </c>
      <c r="X869" s="133">
        <v>0.18</v>
      </c>
      <c r="Y869" s="133">
        <v>0.14030570301676271</v>
      </c>
      <c r="Z869" s="134">
        <v>0</v>
      </c>
      <c r="AA869" s="137"/>
      <c r="AB869" s="136">
        <v>0</v>
      </c>
      <c r="AC869" s="136">
        <v>0</v>
      </c>
      <c r="AD869" s="133">
        <v>0</v>
      </c>
      <c r="AE869" s="133">
        <v>0</v>
      </c>
      <c r="AF869" s="134">
        <v>0</v>
      </c>
    </row>
    <row r="870" spans="1:32" x14ac:dyDescent="0.2">
      <c r="A870" s="138">
        <v>3509</v>
      </c>
      <c r="B870" s="139">
        <v>3509095072</v>
      </c>
      <c r="C870" s="140" t="s">
        <v>556</v>
      </c>
      <c r="D870" s="141">
        <v>95</v>
      </c>
      <c r="E870" s="140" t="s">
        <v>127</v>
      </c>
      <c r="F870" s="141">
        <v>72</v>
      </c>
      <c r="G870" s="142" t="s">
        <v>104</v>
      </c>
      <c r="H870" s="130"/>
      <c r="I870" s="131">
        <v>12765</v>
      </c>
      <c r="J870" s="131">
        <v>2878</v>
      </c>
      <c r="K870" s="131">
        <v>0</v>
      </c>
      <c r="L870" s="131">
        <v>937.65</v>
      </c>
      <c r="M870" s="131">
        <v>16580.650000000001</v>
      </c>
      <c r="N870" s="130"/>
      <c r="O870" s="132">
        <v>1</v>
      </c>
      <c r="P870" s="133">
        <v>15643</v>
      </c>
      <c r="Q870" s="133">
        <v>0</v>
      </c>
      <c r="R870" s="133">
        <v>0</v>
      </c>
      <c r="S870" s="133">
        <v>938</v>
      </c>
      <c r="T870" s="134">
        <v>16581</v>
      </c>
      <c r="U870" s="135"/>
      <c r="V870" s="136">
        <v>0</v>
      </c>
      <c r="W870" s="136">
        <v>0</v>
      </c>
      <c r="X870" s="133">
        <v>0.09</v>
      </c>
      <c r="Y870" s="133">
        <v>2.5532389538283494E-3</v>
      </c>
      <c r="Z870" s="134">
        <v>0</v>
      </c>
      <c r="AA870" s="137"/>
      <c r="AB870" s="136">
        <v>0</v>
      </c>
      <c r="AC870" s="136">
        <v>0</v>
      </c>
      <c r="AD870" s="133">
        <v>0</v>
      </c>
      <c r="AE870" s="133">
        <v>0</v>
      </c>
      <c r="AF870" s="134">
        <v>0</v>
      </c>
    </row>
    <row r="871" spans="1:32" x14ac:dyDescent="0.2">
      <c r="A871" s="138">
        <v>3509</v>
      </c>
      <c r="B871" s="139">
        <v>3509095088</v>
      </c>
      <c r="C871" s="140" t="s">
        <v>556</v>
      </c>
      <c r="D871" s="141">
        <v>95</v>
      </c>
      <c r="E871" s="140" t="s">
        <v>127</v>
      </c>
      <c r="F871" s="141">
        <v>88</v>
      </c>
      <c r="G871" s="142" t="s">
        <v>120</v>
      </c>
      <c r="H871" s="130"/>
      <c r="I871" s="131">
        <v>10766</v>
      </c>
      <c r="J871" s="131">
        <v>3156</v>
      </c>
      <c r="K871" s="131">
        <v>0</v>
      </c>
      <c r="L871" s="131">
        <v>937.65</v>
      </c>
      <c r="M871" s="131">
        <v>14859.65</v>
      </c>
      <c r="N871" s="130"/>
      <c r="O871" s="132">
        <v>1</v>
      </c>
      <c r="P871" s="133">
        <v>13922</v>
      </c>
      <c r="Q871" s="133">
        <v>0</v>
      </c>
      <c r="R871" s="133">
        <v>0</v>
      </c>
      <c r="S871" s="133">
        <v>938</v>
      </c>
      <c r="T871" s="134">
        <v>14860</v>
      </c>
      <c r="U871" s="135"/>
      <c r="V871" s="136">
        <v>0</v>
      </c>
      <c r="W871" s="136">
        <v>0</v>
      </c>
      <c r="X871" s="133">
        <v>0.09</v>
      </c>
      <c r="Y871" s="133">
        <v>6.6702212366123595E-3</v>
      </c>
      <c r="Z871" s="134">
        <v>0</v>
      </c>
      <c r="AA871" s="137"/>
      <c r="AB871" s="136">
        <v>0</v>
      </c>
      <c r="AC871" s="136">
        <v>0</v>
      </c>
      <c r="AD871" s="133">
        <v>0</v>
      </c>
      <c r="AE871" s="133">
        <v>0</v>
      </c>
      <c r="AF871" s="134">
        <v>0</v>
      </c>
    </row>
    <row r="872" spans="1:32" x14ac:dyDescent="0.2">
      <c r="A872" s="138">
        <v>3509</v>
      </c>
      <c r="B872" s="139">
        <v>3509095095</v>
      </c>
      <c r="C872" s="140" t="s">
        <v>556</v>
      </c>
      <c r="D872" s="141">
        <v>95</v>
      </c>
      <c r="E872" s="140" t="s">
        <v>127</v>
      </c>
      <c r="F872" s="141">
        <v>95</v>
      </c>
      <c r="G872" s="142" t="s">
        <v>127</v>
      </c>
      <c r="H872" s="130"/>
      <c r="I872" s="131">
        <v>13275</v>
      </c>
      <c r="J872" s="131">
        <v>0</v>
      </c>
      <c r="K872" s="131">
        <v>0</v>
      </c>
      <c r="L872" s="131">
        <v>937.65</v>
      </c>
      <c r="M872" s="131">
        <v>14212.65</v>
      </c>
      <c r="N872" s="130"/>
      <c r="O872" s="132">
        <v>596</v>
      </c>
      <c r="P872" s="133">
        <v>7911900</v>
      </c>
      <c r="Q872" s="133">
        <v>0</v>
      </c>
      <c r="R872" s="133">
        <v>0</v>
      </c>
      <c r="S872" s="133">
        <v>558840</v>
      </c>
      <c r="T872" s="134">
        <v>8470740</v>
      </c>
      <c r="U872" s="135"/>
      <c r="V872" s="136">
        <v>0</v>
      </c>
      <c r="W872" s="136">
        <v>0</v>
      </c>
      <c r="X872" s="133">
        <v>0.18</v>
      </c>
      <c r="Y872" s="133">
        <v>0.14024462511018301</v>
      </c>
      <c r="Z872" s="134">
        <v>0</v>
      </c>
      <c r="AA872" s="137"/>
      <c r="AB872" s="136">
        <v>0</v>
      </c>
      <c r="AC872" s="136">
        <v>0</v>
      </c>
      <c r="AD872" s="133">
        <v>0</v>
      </c>
      <c r="AE872" s="133">
        <v>0</v>
      </c>
      <c r="AF872" s="134">
        <v>0</v>
      </c>
    </row>
    <row r="873" spans="1:32" x14ac:dyDescent="0.2">
      <c r="A873" s="138">
        <v>3509</v>
      </c>
      <c r="B873" s="139">
        <v>3509095201</v>
      </c>
      <c r="C873" s="140" t="s">
        <v>556</v>
      </c>
      <c r="D873" s="141">
        <v>95</v>
      </c>
      <c r="E873" s="140" t="s">
        <v>127</v>
      </c>
      <c r="F873" s="141">
        <v>201</v>
      </c>
      <c r="G873" s="142" t="s">
        <v>233</v>
      </c>
      <c r="H873" s="130"/>
      <c r="I873" s="131">
        <v>15446</v>
      </c>
      <c r="J873" s="131">
        <v>0</v>
      </c>
      <c r="K873" s="131">
        <v>0</v>
      </c>
      <c r="L873" s="131">
        <v>937.65</v>
      </c>
      <c r="M873" s="131">
        <v>16383.65</v>
      </c>
      <c r="N873" s="130"/>
      <c r="O873" s="132">
        <v>2</v>
      </c>
      <c r="P873" s="133">
        <v>30892</v>
      </c>
      <c r="Q873" s="133">
        <v>0</v>
      </c>
      <c r="R873" s="133">
        <v>0</v>
      </c>
      <c r="S873" s="133">
        <v>1875</v>
      </c>
      <c r="T873" s="134">
        <v>32767</v>
      </c>
      <c r="U873" s="135"/>
      <c r="V873" s="136">
        <v>0</v>
      </c>
      <c r="W873" s="136">
        <v>0</v>
      </c>
      <c r="X873" s="133">
        <v>0.18</v>
      </c>
      <c r="Y873" s="133">
        <v>8.5571996816272561E-2</v>
      </c>
      <c r="Z873" s="134">
        <v>0</v>
      </c>
      <c r="AA873" s="137"/>
      <c r="AB873" s="136">
        <v>0</v>
      </c>
      <c r="AC873" s="136">
        <v>0</v>
      </c>
      <c r="AD873" s="133">
        <v>0</v>
      </c>
      <c r="AE873" s="133">
        <v>0</v>
      </c>
      <c r="AF873" s="134">
        <v>0</v>
      </c>
    </row>
    <row r="874" spans="1:32" x14ac:dyDescent="0.2">
      <c r="A874" s="138">
        <v>3509</v>
      </c>
      <c r="B874" s="139">
        <v>3509095265</v>
      </c>
      <c r="C874" s="140" t="s">
        <v>556</v>
      </c>
      <c r="D874" s="141">
        <v>95</v>
      </c>
      <c r="E874" s="140" t="s">
        <v>127</v>
      </c>
      <c r="F874" s="141">
        <v>265</v>
      </c>
      <c r="G874" s="142" t="s">
        <v>297</v>
      </c>
      <c r="H874" s="130"/>
      <c r="I874" s="131">
        <v>16575</v>
      </c>
      <c r="J874" s="131">
        <v>6991</v>
      </c>
      <c r="K874" s="131">
        <v>0</v>
      </c>
      <c r="L874" s="131">
        <v>937.65</v>
      </c>
      <c r="M874" s="131">
        <v>24503.65</v>
      </c>
      <c r="N874" s="130"/>
      <c r="O874" s="132">
        <v>1</v>
      </c>
      <c r="P874" s="133">
        <v>23566</v>
      </c>
      <c r="Q874" s="133">
        <v>0</v>
      </c>
      <c r="R874" s="133">
        <v>0</v>
      </c>
      <c r="S874" s="133">
        <v>938</v>
      </c>
      <c r="T874" s="134">
        <v>24504</v>
      </c>
      <c r="U874" s="135"/>
      <c r="V874" s="136">
        <v>0</v>
      </c>
      <c r="W874" s="136">
        <v>0</v>
      </c>
      <c r="X874" s="133">
        <v>0.09</v>
      </c>
      <c r="Y874" s="133">
        <v>2.1285504916207323E-3</v>
      </c>
      <c r="Z874" s="134">
        <v>0</v>
      </c>
      <c r="AA874" s="137"/>
      <c r="AB874" s="136">
        <v>0</v>
      </c>
      <c r="AC874" s="136">
        <v>0</v>
      </c>
      <c r="AD874" s="133">
        <v>0</v>
      </c>
      <c r="AE874" s="133">
        <v>0</v>
      </c>
      <c r="AF874" s="134">
        <v>0</v>
      </c>
    </row>
    <row r="875" spans="1:32" x14ac:dyDescent="0.2">
      <c r="A875" s="138">
        <v>3509</v>
      </c>
      <c r="B875" s="139">
        <v>3509095273</v>
      </c>
      <c r="C875" s="140" t="s">
        <v>556</v>
      </c>
      <c r="D875" s="141">
        <v>95</v>
      </c>
      <c r="E875" s="140" t="s">
        <v>127</v>
      </c>
      <c r="F875" s="141">
        <v>273</v>
      </c>
      <c r="G875" s="142" t="s">
        <v>305</v>
      </c>
      <c r="H875" s="130"/>
      <c r="I875" s="131">
        <v>12960</v>
      </c>
      <c r="J875" s="131">
        <v>4137</v>
      </c>
      <c r="K875" s="131">
        <v>0</v>
      </c>
      <c r="L875" s="131">
        <v>937.65</v>
      </c>
      <c r="M875" s="131">
        <v>18034.650000000001</v>
      </c>
      <c r="N875" s="130"/>
      <c r="O875" s="132">
        <v>1</v>
      </c>
      <c r="P875" s="133">
        <v>17097</v>
      </c>
      <c r="Q875" s="133">
        <v>0</v>
      </c>
      <c r="R875" s="133">
        <v>0</v>
      </c>
      <c r="S875" s="133">
        <v>938</v>
      </c>
      <c r="T875" s="134">
        <v>18035</v>
      </c>
      <c r="U875" s="135"/>
      <c r="V875" s="136">
        <v>0</v>
      </c>
      <c r="W875" s="136">
        <v>0</v>
      </c>
      <c r="X875" s="133">
        <v>0.09</v>
      </c>
      <c r="Y875" s="133">
        <v>3.5256306784916687E-3</v>
      </c>
      <c r="Z875" s="134">
        <v>0</v>
      </c>
      <c r="AA875" s="137"/>
      <c r="AB875" s="136">
        <v>0</v>
      </c>
      <c r="AC875" s="136">
        <v>0</v>
      </c>
      <c r="AD875" s="133">
        <v>0</v>
      </c>
      <c r="AE875" s="133">
        <v>0</v>
      </c>
      <c r="AF875" s="134">
        <v>0</v>
      </c>
    </row>
    <row r="876" spans="1:32" x14ac:dyDescent="0.2">
      <c r="A876" s="138">
        <v>3509</v>
      </c>
      <c r="B876" s="139">
        <v>3509095292</v>
      </c>
      <c r="C876" s="140" t="s">
        <v>556</v>
      </c>
      <c r="D876" s="141">
        <v>95</v>
      </c>
      <c r="E876" s="140" t="s">
        <v>127</v>
      </c>
      <c r="F876" s="141">
        <v>292</v>
      </c>
      <c r="G876" s="142" t="s">
        <v>324</v>
      </c>
      <c r="H876" s="130"/>
      <c r="I876" s="131">
        <v>10816.904193853428</v>
      </c>
      <c r="J876" s="131">
        <v>1880</v>
      </c>
      <c r="K876" s="131">
        <v>0</v>
      </c>
      <c r="L876" s="131">
        <v>937.65</v>
      </c>
      <c r="M876" s="131">
        <v>13634.554193853428</v>
      </c>
      <c r="N876" s="130"/>
      <c r="O876" s="132">
        <v>1</v>
      </c>
      <c r="P876" s="133">
        <v>12697</v>
      </c>
      <c r="Q876" s="133">
        <v>0</v>
      </c>
      <c r="R876" s="133">
        <v>0</v>
      </c>
      <c r="S876" s="133">
        <v>938</v>
      </c>
      <c r="T876" s="134">
        <v>13635</v>
      </c>
      <c r="U876" s="135"/>
      <c r="V876" s="136">
        <v>0</v>
      </c>
      <c r="W876" s="136">
        <v>0</v>
      </c>
      <c r="X876" s="133">
        <v>0.09</v>
      </c>
      <c r="Y876" s="133">
        <v>4.1130599438783484E-3</v>
      </c>
      <c r="Z876" s="134">
        <v>0</v>
      </c>
      <c r="AA876" s="137"/>
      <c r="AB876" s="136">
        <v>0</v>
      </c>
      <c r="AC876" s="136">
        <v>0</v>
      </c>
      <c r="AD876" s="133">
        <v>0</v>
      </c>
      <c r="AE876" s="133">
        <v>0</v>
      </c>
      <c r="AF876" s="134">
        <v>0</v>
      </c>
    </row>
    <row r="877" spans="1:32" x14ac:dyDescent="0.2">
      <c r="A877" s="138">
        <v>3509</v>
      </c>
      <c r="B877" s="139">
        <v>3509095310</v>
      </c>
      <c r="C877" s="140" t="s">
        <v>556</v>
      </c>
      <c r="D877" s="141">
        <v>95</v>
      </c>
      <c r="E877" s="140" t="s">
        <v>127</v>
      </c>
      <c r="F877" s="141">
        <v>310</v>
      </c>
      <c r="G877" s="142" t="s">
        <v>342</v>
      </c>
      <c r="H877" s="130"/>
      <c r="I877" s="131">
        <v>12482.688406158968</v>
      </c>
      <c r="J877" s="131">
        <v>1292</v>
      </c>
      <c r="K877" s="131">
        <v>0</v>
      </c>
      <c r="L877" s="131">
        <v>937.65</v>
      </c>
      <c r="M877" s="131">
        <v>14712.338406158968</v>
      </c>
      <c r="N877" s="130"/>
      <c r="O877" s="132">
        <v>1</v>
      </c>
      <c r="P877" s="133">
        <v>13775</v>
      </c>
      <c r="Q877" s="133">
        <v>0</v>
      </c>
      <c r="R877" s="133">
        <v>0</v>
      </c>
      <c r="S877" s="133">
        <v>938</v>
      </c>
      <c r="T877" s="134">
        <v>14713</v>
      </c>
      <c r="U877" s="135"/>
      <c r="V877" s="136">
        <v>0</v>
      </c>
      <c r="W877" s="136">
        <v>0</v>
      </c>
      <c r="X877" s="133">
        <v>0.09</v>
      </c>
      <c r="Y877" s="133">
        <v>4.0905982827977284E-2</v>
      </c>
      <c r="Z877" s="134">
        <v>0</v>
      </c>
      <c r="AA877" s="137"/>
      <c r="AB877" s="136">
        <v>0</v>
      </c>
      <c r="AC877" s="136">
        <v>0</v>
      </c>
      <c r="AD877" s="133">
        <v>0</v>
      </c>
      <c r="AE877" s="133">
        <v>0</v>
      </c>
      <c r="AF877" s="134">
        <v>0</v>
      </c>
    </row>
    <row r="878" spans="1:32" x14ac:dyDescent="0.2">
      <c r="A878" s="138">
        <v>3509</v>
      </c>
      <c r="B878" s="139">
        <v>3509095331</v>
      </c>
      <c r="C878" s="140" t="s">
        <v>556</v>
      </c>
      <c r="D878" s="141">
        <v>95</v>
      </c>
      <c r="E878" s="140" t="s">
        <v>127</v>
      </c>
      <c r="F878" s="141">
        <v>331</v>
      </c>
      <c r="G878" s="142" t="s">
        <v>363</v>
      </c>
      <c r="H878" s="130"/>
      <c r="I878" s="131">
        <v>10766</v>
      </c>
      <c r="J878" s="131">
        <v>3680</v>
      </c>
      <c r="K878" s="131">
        <v>0</v>
      </c>
      <c r="L878" s="131">
        <v>937.65</v>
      </c>
      <c r="M878" s="131">
        <v>15383.65</v>
      </c>
      <c r="N878" s="130"/>
      <c r="O878" s="132">
        <v>1</v>
      </c>
      <c r="P878" s="133">
        <v>14446</v>
      </c>
      <c r="Q878" s="133">
        <v>0</v>
      </c>
      <c r="R878" s="133">
        <v>0</v>
      </c>
      <c r="S878" s="133">
        <v>938</v>
      </c>
      <c r="T878" s="134">
        <v>15384</v>
      </c>
      <c r="U878" s="135"/>
      <c r="V878" s="136">
        <v>0</v>
      </c>
      <c r="W878" s="136">
        <v>0</v>
      </c>
      <c r="X878" s="133">
        <v>0.09</v>
      </c>
      <c r="Y878" s="133">
        <v>2.0190786515836362E-2</v>
      </c>
      <c r="Z878" s="134">
        <v>0</v>
      </c>
      <c r="AA878" s="137"/>
      <c r="AB878" s="136">
        <v>0</v>
      </c>
      <c r="AC878" s="136">
        <v>0</v>
      </c>
      <c r="AD878" s="133">
        <v>0</v>
      </c>
      <c r="AE878" s="133">
        <v>0</v>
      </c>
      <c r="AF878" s="134">
        <v>0</v>
      </c>
    </row>
    <row r="879" spans="1:32" x14ac:dyDescent="0.2">
      <c r="A879" s="138">
        <v>3509</v>
      </c>
      <c r="B879" s="139">
        <v>3509095650</v>
      </c>
      <c r="C879" s="140" t="s">
        <v>556</v>
      </c>
      <c r="D879" s="141">
        <v>95</v>
      </c>
      <c r="E879" s="140" t="s">
        <v>127</v>
      </c>
      <c r="F879" s="141">
        <v>650</v>
      </c>
      <c r="G879" s="142" t="s">
        <v>400</v>
      </c>
      <c r="H879" s="130"/>
      <c r="I879" s="131">
        <v>8960</v>
      </c>
      <c r="J879" s="131">
        <v>2484</v>
      </c>
      <c r="K879" s="131">
        <v>0</v>
      </c>
      <c r="L879" s="131">
        <v>937.65</v>
      </c>
      <c r="M879" s="131">
        <v>12381.65</v>
      </c>
      <c r="N879" s="130"/>
      <c r="O879" s="132">
        <v>1</v>
      </c>
      <c r="P879" s="133">
        <v>11444</v>
      </c>
      <c r="Q879" s="133">
        <v>0</v>
      </c>
      <c r="R879" s="133">
        <v>0</v>
      </c>
      <c r="S879" s="133">
        <v>938</v>
      </c>
      <c r="T879" s="134">
        <v>12382</v>
      </c>
      <c r="U879" s="135"/>
      <c r="V879" s="136">
        <v>0</v>
      </c>
      <c r="W879" s="136">
        <v>0</v>
      </c>
      <c r="X879" s="133">
        <v>0.09</v>
      </c>
      <c r="Y879" s="133">
        <v>1.8553478885118655E-3</v>
      </c>
      <c r="Z879" s="134">
        <v>0</v>
      </c>
      <c r="AA879" s="137"/>
      <c r="AB879" s="136">
        <v>0</v>
      </c>
      <c r="AC879" s="136">
        <v>0</v>
      </c>
      <c r="AD879" s="133">
        <v>0</v>
      </c>
      <c r="AE879" s="133">
        <v>0</v>
      </c>
      <c r="AF879" s="134">
        <v>0</v>
      </c>
    </row>
    <row r="880" spans="1:32" x14ac:dyDescent="0.2">
      <c r="A880" s="138">
        <v>3509</v>
      </c>
      <c r="B880" s="139">
        <v>3509095763</v>
      </c>
      <c r="C880" s="140" t="s">
        <v>556</v>
      </c>
      <c r="D880" s="141">
        <v>95</v>
      </c>
      <c r="E880" s="140" t="s">
        <v>127</v>
      </c>
      <c r="F880" s="141">
        <v>763</v>
      </c>
      <c r="G880" s="142" t="s">
        <v>434</v>
      </c>
      <c r="H880" s="130"/>
      <c r="I880" s="131">
        <v>14723</v>
      </c>
      <c r="J880" s="131">
        <v>2989</v>
      </c>
      <c r="K880" s="131">
        <v>0</v>
      </c>
      <c r="L880" s="131">
        <v>937.65</v>
      </c>
      <c r="M880" s="131">
        <v>18649.650000000001</v>
      </c>
      <c r="N880" s="130"/>
      <c r="O880" s="132">
        <v>3</v>
      </c>
      <c r="P880" s="133">
        <v>53136</v>
      </c>
      <c r="Q880" s="133">
        <v>0</v>
      </c>
      <c r="R880" s="133">
        <v>0</v>
      </c>
      <c r="S880" s="133">
        <v>2814</v>
      </c>
      <c r="T880" s="134">
        <v>55950</v>
      </c>
      <c r="U880" s="135"/>
      <c r="V880" s="136">
        <v>0</v>
      </c>
      <c r="W880" s="136">
        <v>0</v>
      </c>
      <c r="X880" s="133">
        <v>0.09</v>
      </c>
      <c r="Y880" s="133">
        <v>9.8739121703137547E-3</v>
      </c>
      <c r="Z880" s="134">
        <v>0</v>
      </c>
      <c r="AA880" s="137"/>
      <c r="AB880" s="136">
        <v>0</v>
      </c>
      <c r="AC880" s="136">
        <v>0</v>
      </c>
      <c r="AD880" s="133">
        <v>0</v>
      </c>
      <c r="AE880" s="133">
        <v>0</v>
      </c>
      <c r="AF880" s="134">
        <v>0</v>
      </c>
    </row>
    <row r="881" spans="1:32" x14ac:dyDescent="0.2">
      <c r="A881" s="138">
        <v>3510</v>
      </c>
      <c r="B881" s="139">
        <v>3510281061</v>
      </c>
      <c r="C881" s="140" t="s">
        <v>557</v>
      </c>
      <c r="D881" s="141">
        <v>281</v>
      </c>
      <c r="E881" s="140" t="s">
        <v>313</v>
      </c>
      <c r="F881" s="141">
        <v>61</v>
      </c>
      <c r="G881" s="142" t="s">
        <v>93</v>
      </c>
      <c r="H881" s="130"/>
      <c r="I881" s="131">
        <v>13985</v>
      </c>
      <c r="J881" s="131">
        <v>641</v>
      </c>
      <c r="K881" s="131">
        <v>0</v>
      </c>
      <c r="L881" s="131">
        <v>937.65</v>
      </c>
      <c r="M881" s="131">
        <v>15563.65</v>
      </c>
      <c r="N881" s="130"/>
      <c r="O881" s="132">
        <v>2</v>
      </c>
      <c r="P881" s="133">
        <v>29252</v>
      </c>
      <c r="Q881" s="133">
        <v>0</v>
      </c>
      <c r="R881" s="133">
        <v>0</v>
      </c>
      <c r="S881" s="133">
        <v>1876</v>
      </c>
      <c r="T881" s="134">
        <v>31128</v>
      </c>
      <c r="U881" s="135"/>
      <c r="V881" s="136">
        <v>0</v>
      </c>
      <c r="W881" s="136">
        <v>0</v>
      </c>
      <c r="X881" s="133">
        <v>0.09</v>
      </c>
      <c r="Y881" s="133">
        <v>3.8349993156223408E-2</v>
      </c>
      <c r="Z881" s="134">
        <v>0</v>
      </c>
      <c r="AA881" s="137"/>
      <c r="AB881" s="136">
        <v>0</v>
      </c>
      <c r="AC881" s="136">
        <v>0</v>
      </c>
      <c r="AD881" s="133">
        <v>0</v>
      </c>
      <c r="AE881" s="133">
        <v>0</v>
      </c>
      <c r="AF881" s="134">
        <v>0</v>
      </c>
    </row>
    <row r="882" spans="1:32" x14ac:dyDescent="0.2">
      <c r="A882" s="138">
        <v>3510</v>
      </c>
      <c r="B882" s="139">
        <v>3510281137</v>
      </c>
      <c r="C882" s="140" t="s">
        <v>557</v>
      </c>
      <c r="D882" s="141">
        <v>281</v>
      </c>
      <c r="E882" s="140" t="s">
        <v>313</v>
      </c>
      <c r="F882" s="141">
        <v>137</v>
      </c>
      <c r="G882" s="142" t="s">
        <v>169</v>
      </c>
      <c r="H882" s="130"/>
      <c r="I882" s="131">
        <v>14566</v>
      </c>
      <c r="J882" s="131">
        <v>0</v>
      </c>
      <c r="K882" s="131">
        <v>0</v>
      </c>
      <c r="L882" s="131">
        <v>937.65</v>
      </c>
      <c r="M882" s="131">
        <v>15503.65</v>
      </c>
      <c r="N882" s="130"/>
      <c r="O882" s="132">
        <v>3</v>
      </c>
      <c r="P882" s="133">
        <v>43698</v>
      </c>
      <c r="Q882" s="133">
        <v>0</v>
      </c>
      <c r="R882" s="133">
        <v>0</v>
      </c>
      <c r="S882" s="133">
        <v>2814</v>
      </c>
      <c r="T882" s="134">
        <v>46512</v>
      </c>
      <c r="U882" s="135"/>
      <c r="V882" s="136">
        <v>0</v>
      </c>
      <c r="W882" s="136">
        <v>0</v>
      </c>
      <c r="X882" s="133">
        <v>0.18</v>
      </c>
      <c r="Y882" s="133">
        <v>0.11366415305663825</v>
      </c>
      <c r="Z882" s="134">
        <v>0</v>
      </c>
      <c r="AA882" s="137"/>
      <c r="AB882" s="136">
        <v>0</v>
      </c>
      <c r="AC882" s="136">
        <v>0</v>
      </c>
      <c r="AD882" s="133">
        <v>0</v>
      </c>
      <c r="AE882" s="133">
        <v>0</v>
      </c>
      <c r="AF882" s="134">
        <v>0</v>
      </c>
    </row>
    <row r="883" spans="1:32" x14ac:dyDescent="0.2">
      <c r="A883" s="138">
        <v>3510</v>
      </c>
      <c r="B883" s="139">
        <v>3510281281</v>
      </c>
      <c r="C883" s="140" t="s">
        <v>557</v>
      </c>
      <c r="D883" s="141">
        <v>281</v>
      </c>
      <c r="E883" s="140" t="s">
        <v>313</v>
      </c>
      <c r="F883" s="141">
        <v>281</v>
      </c>
      <c r="G883" s="142" t="s">
        <v>313</v>
      </c>
      <c r="H883" s="130"/>
      <c r="I883" s="131">
        <v>13147</v>
      </c>
      <c r="J883" s="131">
        <v>0</v>
      </c>
      <c r="K883" s="131">
        <v>0</v>
      </c>
      <c r="L883" s="131">
        <v>937.65</v>
      </c>
      <c r="M883" s="131">
        <v>14084.65</v>
      </c>
      <c r="N883" s="130"/>
      <c r="O883" s="132">
        <v>371</v>
      </c>
      <c r="P883" s="133">
        <v>4877537</v>
      </c>
      <c r="Q883" s="133">
        <v>0</v>
      </c>
      <c r="R883" s="133">
        <v>0</v>
      </c>
      <c r="S883" s="133">
        <v>347866</v>
      </c>
      <c r="T883" s="134">
        <v>5225403</v>
      </c>
      <c r="U883" s="135"/>
      <c r="V883" s="136">
        <v>0</v>
      </c>
      <c r="W883" s="136">
        <v>0</v>
      </c>
      <c r="X883" s="133">
        <v>0.18</v>
      </c>
      <c r="Y883" s="133">
        <v>0.14030570301676271</v>
      </c>
      <c r="Z883" s="134">
        <v>0</v>
      </c>
      <c r="AA883" s="137"/>
      <c r="AB883" s="136">
        <v>0</v>
      </c>
      <c r="AC883" s="136">
        <v>0</v>
      </c>
      <c r="AD883" s="133">
        <v>0</v>
      </c>
      <c r="AE883" s="133">
        <v>0</v>
      </c>
      <c r="AF883" s="134">
        <v>0</v>
      </c>
    </row>
    <row r="884" spans="1:32" x14ac:dyDescent="0.2">
      <c r="A884" s="138">
        <v>3510</v>
      </c>
      <c r="B884" s="139">
        <v>3510281332</v>
      </c>
      <c r="C884" s="140" t="s">
        <v>557</v>
      </c>
      <c r="D884" s="141">
        <v>281</v>
      </c>
      <c r="E884" s="140" t="s">
        <v>313</v>
      </c>
      <c r="F884" s="141">
        <v>332</v>
      </c>
      <c r="G884" s="142" t="s">
        <v>364</v>
      </c>
      <c r="H884" s="130"/>
      <c r="I884" s="131">
        <v>12357</v>
      </c>
      <c r="J884" s="131">
        <v>763</v>
      </c>
      <c r="K884" s="131">
        <v>0</v>
      </c>
      <c r="L884" s="131">
        <v>937.65</v>
      </c>
      <c r="M884" s="131">
        <v>14057.65</v>
      </c>
      <c r="N884" s="130"/>
      <c r="O884" s="132">
        <v>2</v>
      </c>
      <c r="P884" s="133">
        <v>26240</v>
      </c>
      <c r="Q884" s="133">
        <v>0</v>
      </c>
      <c r="R884" s="133">
        <v>0</v>
      </c>
      <c r="S884" s="133">
        <v>1876</v>
      </c>
      <c r="T884" s="134">
        <v>28116</v>
      </c>
      <c r="U884" s="135"/>
      <c r="V884" s="136">
        <v>0</v>
      </c>
      <c r="W884" s="136">
        <v>0</v>
      </c>
      <c r="X884" s="133">
        <v>0.09</v>
      </c>
      <c r="Y884" s="133">
        <v>1.8435698227646929E-2</v>
      </c>
      <c r="Z884" s="134">
        <v>0</v>
      </c>
      <c r="AA884" s="137"/>
      <c r="AB884" s="136">
        <v>0</v>
      </c>
      <c r="AC884" s="136">
        <v>0</v>
      </c>
      <c r="AD884" s="133">
        <v>0</v>
      </c>
      <c r="AE884" s="133">
        <v>0</v>
      </c>
      <c r="AF884" s="134">
        <v>0</v>
      </c>
    </row>
    <row r="885" spans="1:32" x14ac:dyDescent="0.2">
      <c r="A885" s="138">
        <v>3513</v>
      </c>
      <c r="B885" s="139">
        <v>3513044018</v>
      </c>
      <c r="C885" s="140" t="s">
        <v>558</v>
      </c>
      <c r="D885" s="141">
        <v>44</v>
      </c>
      <c r="E885" s="140" t="s">
        <v>76</v>
      </c>
      <c r="F885" s="141">
        <v>18</v>
      </c>
      <c r="G885" s="142" t="s">
        <v>50</v>
      </c>
      <c r="H885" s="130"/>
      <c r="I885" s="131">
        <v>14340</v>
      </c>
      <c r="J885" s="131">
        <v>8896</v>
      </c>
      <c r="K885" s="131">
        <v>0</v>
      </c>
      <c r="L885" s="131">
        <v>937.65</v>
      </c>
      <c r="M885" s="131">
        <v>24173.65</v>
      </c>
      <c r="N885" s="130"/>
      <c r="O885" s="132">
        <v>2</v>
      </c>
      <c r="P885" s="133">
        <v>46472</v>
      </c>
      <c r="Q885" s="133">
        <v>0</v>
      </c>
      <c r="R885" s="133">
        <v>0</v>
      </c>
      <c r="S885" s="133">
        <v>1876</v>
      </c>
      <c r="T885" s="134">
        <v>48348</v>
      </c>
      <c r="U885" s="135"/>
      <c r="V885" s="136">
        <v>0</v>
      </c>
      <c r="W885" s="136">
        <v>0</v>
      </c>
      <c r="X885" s="133">
        <v>0.09</v>
      </c>
      <c r="Y885" s="133">
        <v>3.3928789251892404E-2</v>
      </c>
      <c r="Z885" s="134">
        <v>0</v>
      </c>
      <c r="AA885" s="137"/>
      <c r="AB885" s="136">
        <v>0</v>
      </c>
      <c r="AC885" s="136">
        <v>0</v>
      </c>
      <c r="AD885" s="133">
        <v>0</v>
      </c>
      <c r="AE885" s="133">
        <v>0</v>
      </c>
      <c r="AF885" s="134">
        <v>0</v>
      </c>
    </row>
    <row r="886" spans="1:32" x14ac:dyDescent="0.2">
      <c r="A886" s="138">
        <v>3513</v>
      </c>
      <c r="B886" s="139">
        <v>3513044035</v>
      </c>
      <c r="C886" s="140" t="s">
        <v>558</v>
      </c>
      <c r="D886" s="141">
        <v>44</v>
      </c>
      <c r="E886" s="140" t="s">
        <v>76</v>
      </c>
      <c r="F886" s="141">
        <v>35</v>
      </c>
      <c r="G886" s="142" t="s">
        <v>67</v>
      </c>
      <c r="H886" s="130"/>
      <c r="I886" s="131">
        <v>13641</v>
      </c>
      <c r="J886" s="131">
        <v>4651</v>
      </c>
      <c r="K886" s="131">
        <v>0</v>
      </c>
      <c r="L886" s="131">
        <v>937.65</v>
      </c>
      <c r="M886" s="131">
        <v>19229.650000000001</v>
      </c>
      <c r="N886" s="130"/>
      <c r="O886" s="132">
        <v>4</v>
      </c>
      <c r="P886" s="133">
        <v>73168</v>
      </c>
      <c r="Q886" s="133">
        <v>0</v>
      </c>
      <c r="R886" s="133">
        <v>0</v>
      </c>
      <c r="S886" s="133">
        <v>3752</v>
      </c>
      <c r="T886" s="134">
        <v>76920</v>
      </c>
      <c r="U886" s="135"/>
      <c r="V886" s="136">
        <v>0</v>
      </c>
      <c r="W886" s="136">
        <v>0</v>
      </c>
      <c r="X886" s="133">
        <v>0.18</v>
      </c>
      <c r="Y886" s="133">
        <v>0.16308478746425836</v>
      </c>
      <c r="Z886" s="134">
        <v>0</v>
      </c>
      <c r="AA886" s="137"/>
      <c r="AB886" s="136">
        <v>0</v>
      </c>
      <c r="AC886" s="136">
        <v>0</v>
      </c>
      <c r="AD886" s="133">
        <v>0</v>
      </c>
      <c r="AE886" s="133">
        <v>0</v>
      </c>
      <c r="AF886" s="134">
        <v>0</v>
      </c>
    </row>
    <row r="887" spans="1:32" x14ac:dyDescent="0.2">
      <c r="A887" s="138">
        <v>3513</v>
      </c>
      <c r="B887" s="139">
        <v>3513044044</v>
      </c>
      <c r="C887" s="140" t="s">
        <v>558</v>
      </c>
      <c r="D887" s="141">
        <v>44</v>
      </c>
      <c r="E887" s="140" t="s">
        <v>76</v>
      </c>
      <c r="F887" s="141">
        <v>44</v>
      </c>
      <c r="G887" s="142" t="s">
        <v>76</v>
      </c>
      <c r="H887" s="130"/>
      <c r="I887" s="131">
        <v>12660</v>
      </c>
      <c r="J887" s="131">
        <v>0</v>
      </c>
      <c r="K887" s="131">
        <v>0</v>
      </c>
      <c r="L887" s="131">
        <v>937.65</v>
      </c>
      <c r="M887" s="131">
        <v>13597.65</v>
      </c>
      <c r="N887" s="130"/>
      <c r="O887" s="132">
        <v>600</v>
      </c>
      <c r="P887" s="133">
        <v>7596000</v>
      </c>
      <c r="Q887" s="133">
        <v>0</v>
      </c>
      <c r="R887" s="133">
        <v>0</v>
      </c>
      <c r="S887" s="133">
        <v>562590</v>
      </c>
      <c r="T887" s="134">
        <v>8158590</v>
      </c>
      <c r="U887" s="135"/>
      <c r="V887" s="136">
        <v>0</v>
      </c>
      <c r="W887" s="136">
        <v>0</v>
      </c>
      <c r="X887" s="133">
        <v>0.18</v>
      </c>
      <c r="Y887" s="133">
        <v>7.1829546811691999E-2</v>
      </c>
      <c r="Z887" s="134">
        <v>0</v>
      </c>
      <c r="AA887" s="137"/>
      <c r="AB887" s="136">
        <v>0</v>
      </c>
      <c r="AC887" s="136">
        <v>0</v>
      </c>
      <c r="AD887" s="133">
        <v>0</v>
      </c>
      <c r="AE887" s="133">
        <v>0</v>
      </c>
      <c r="AF887" s="134">
        <v>0</v>
      </c>
    </row>
    <row r="888" spans="1:32" x14ac:dyDescent="0.2">
      <c r="A888" s="138">
        <v>3513</v>
      </c>
      <c r="B888" s="139">
        <v>3513044050</v>
      </c>
      <c r="C888" s="140" t="s">
        <v>558</v>
      </c>
      <c r="D888" s="141">
        <v>44</v>
      </c>
      <c r="E888" s="140" t="s">
        <v>76</v>
      </c>
      <c r="F888" s="141">
        <v>50</v>
      </c>
      <c r="G888" s="142" t="s">
        <v>82</v>
      </c>
      <c r="H888" s="130"/>
      <c r="I888" s="131">
        <v>12875</v>
      </c>
      <c r="J888" s="131">
        <v>5388</v>
      </c>
      <c r="K888" s="131">
        <v>0</v>
      </c>
      <c r="L888" s="131">
        <v>937.65</v>
      </c>
      <c r="M888" s="131">
        <v>19200.650000000001</v>
      </c>
      <c r="N888" s="130"/>
      <c r="O888" s="132">
        <v>2</v>
      </c>
      <c r="P888" s="133">
        <v>36526</v>
      </c>
      <c r="Q888" s="133">
        <v>0</v>
      </c>
      <c r="R888" s="133">
        <v>0</v>
      </c>
      <c r="S888" s="133">
        <v>1876</v>
      </c>
      <c r="T888" s="134">
        <v>38402</v>
      </c>
      <c r="U888" s="135"/>
      <c r="V888" s="136">
        <v>0</v>
      </c>
      <c r="W888" s="136">
        <v>0</v>
      </c>
      <c r="X888" s="133">
        <v>0.09</v>
      </c>
      <c r="Y888" s="133">
        <v>4.7556905672973453E-3</v>
      </c>
      <c r="Z888" s="134">
        <v>0</v>
      </c>
      <c r="AA888" s="137"/>
      <c r="AB888" s="136">
        <v>0</v>
      </c>
      <c r="AC888" s="136">
        <v>0</v>
      </c>
      <c r="AD888" s="133">
        <v>0</v>
      </c>
      <c r="AE888" s="133">
        <v>0</v>
      </c>
      <c r="AF888" s="134">
        <v>0</v>
      </c>
    </row>
    <row r="889" spans="1:32" x14ac:dyDescent="0.2">
      <c r="A889" s="138">
        <v>3513</v>
      </c>
      <c r="B889" s="139">
        <v>3513044088</v>
      </c>
      <c r="C889" s="140" t="s">
        <v>558</v>
      </c>
      <c r="D889" s="141">
        <v>44</v>
      </c>
      <c r="E889" s="140" t="s">
        <v>76</v>
      </c>
      <c r="F889" s="141">
        <v>88</v>
      </c>
      <c r="G889" s="142" t="s">
        <v>120</v>
      </c>
      <c r="H889" s="130"/>
      <c r="I889" s="131">
        <v>10683.621393629124</v>
      </c>
      <c r="J889" s="131">
        <v>3132</v>
      </c>
      <c r="K889" s="131">
        <v>0</v>
      </c>
      <c r="L889" s="131">
        <v>937.65</v>
      </c>
      <c r="M889" s="131">
        <v>14753.271393629124</v>
      </c>
      <c r="N889" s="130"/>
      <c r="O889" s="132">
        <v>1</v>
      </c>
      <c r="P889" s="133">
        <v>13816</v>
      </c>
      <c r="Q889" s="133">
        <v>0</v>
      </c>
      <c r="R889" s="133">
        <v>0</v>
      </c>
      <c r="S889" s="133">
        <v>938</v>
      </c>
      <c r="T889" s="134">
        <v>14754</v>
      </c>
      <c r="U889" s="135"/>
      <c r="V889" s="136">
        <v>0</v>
      </c>
      <c r="W889" s="136">
        <v>0</v>
      </c>
      <c r="X889" s="133">
        <v>0.09</v>
      </c>
      <c r="Y889" s="133">
        <v>6.6702212366123595E-3</v>
      </c>
      <c r="Z889" s="134">
        <v>0</v>
      </c>
      <c r="AA889" s="137"/>
      <c r="AB889" s="136">
        <v>0</v>
      </c>
      <c r="AC889" s="136">
        <v>0</v>
      </c>
      <c r="AD889" s="133">
        <v>0</v>
      </c>
      <c r="AE889" s="133">
        <v>0</v>
      </c>
      <c r="AF889" s="134">
        <v>0</v>
      </c>
    </row>
    <row r="890" spans="1:32" x14ac:dyDescent="0.2">
      <c r="A890" s="138">
        <v>3513</v>
      </c>
      <c r="B890" s="139">
        <v>3513044095</v>
      </c>
      <c r="C890" s="140" t="s">
        <v>558</v>
      </c>
      <c r="D890" s="141">
        <v>44</v>
      </c>
      <c r="E890" s="140" t="s">
        <v>76</v>
      </c>
      <c r="F890" s="141">
        <v>95</v>
      </c>
      <c r="G890" s="142" t="s">
        <v>127</v>
      </c>
      <c r="H890" s="130"/>
      <c r="I890" s="131">
        <v>14855</v>
      </c>
      <c r="J890" s="131">
        <v>0</v>
      </c>
      <c r="K890" s="131">
        <v>0</v>
      </c>
      <c r="L890" s="131">
        <v>937.65</v>
      </c>
      <c r="M890" s="131">
        <v>15792.65</v>
      </c>
      <c r="N890" s="130"/>
      <c r="O890" s="132">
        <v>2</v>
      </c>
      <c r="P890" s="133">
        <v>29710</v>
      </c>
      <c r="Q890" s="133">
        <v>0</v>
      </c>
      <c r="R890" s="133">
        <v>0</v>
      </c>
      <c r="S890" s="133">
        <v>1876</v>
      </c>
      <c r="T890" s="134">
        <v>31586</v>
      </c>
      <c r="U890" s="135"/>
      <c r="V890" s="136">
        <v>0</v>
      </c>
      <c r="W890" s="136">
        <v>0</v>
      </c>
      <c r="X890" s="133">
        <v>0.18</v>
      </c>
      <c r="Y890" s="133">
        <v>0.14024462511018301</v>
      </c>
      <c r="Z890" s="134">
        <v>0</v>
      </c>
      <c r="AA890" s="137"/>
      <c r="AB890" s="136">
        <v>0</v>
      </c>
      <c r="AC890" s="136">
        <v>0</v>
      </c>
      <c r="AD890" s="133">
        <v>0</v>
      </c>
      <c r="AE890" s="133">
        <v>0</v>
      </c>
      <c r="AF890" s="134">
        <v>0</v>
      </c>
    </row>
    <row r="891" spans="1:32" x14ac:dyDescent="0.2">
      <c r="A891" s="138">
        <v>3513</v>
      </c>
      <c r="B891" s="139">
        <v>3513044182</v>
      </c>
      <c r="C891" s="140" t="s">
        <v>558</v>
      </c>
      <c r="D891" s="141">
        <v>44</v>
      </c>
      <c r="E891" s="140" t="s">
        <v>76</v>
      </c>
      <c r="F891" s="141">
        <v>182</v>
      </c>
      <c r="G891" s="142" t="s">
        <v>214</v>
      </c>
      <c r="H891" s="130"/>
      <c r="I891" s="131">
        <v>15771</v>
      </c>
      <c r="J891" s="131">
        <v>3214</v>
      </c>
      <c r="K891" s="131">
        <v>0</v>
      </c>
      <c r="L891" s="131">
        <v>937.65</v>
      </c>
      <c r="M891" s="131">
        <v>19922.650000000001</v>
      </c>
      <c r="N891" s="130"/>
      <c r="O891" s="132">
        <v>4</v>
      </c>
      <c r="P891" s="133">
        <v>75940</v>
      </c>
      <c r="Q891" s="133">
        <v>0</v>
      </c>
      <c r="R891" s="133">
        <v>0</v>
      </c>
      <c r="S891" s="133">
        <v>3751</v>
      </c>
      <c r="T891" s="134">
        <v>79691</v>
      </c>
      <c r="U891" s="135"/>
      <c r="V891" s="136">
        <v>0</v>
      </c>
      <c r="W891" s="136">
        <v>0</v>
      </c>
      <c r="X891" s="133">
        <v>0.09</v>
      </c>
      <c r="Y891" s="133">
        <v>1.766117293904166E-2</v>
      </c>
      <c r="Z891" s="134">
        <v>0</v>
      </c>
      <c r="AA891" s="137"/>
      <c r="AB891" s="136">
        <v>0</v>
      </c>
      <c r="AC891" s="136">
        <v>0</v>
      </c>
      <c r="AD891" s="133">
        <v>0</v>
      </c>
      <c r="AE891" s="133">
        <v>0</v>
      </c>
      <c r="AF891" s="134">
        <v>0</v>
      </c>
    </row>
    <row r="892" spans="1:32" x14ac:dyDescent="0.2">
      <c r="A892" s="138">
        <v>3513</v>
      </c>
      <c r="B892" s="139">
        <v>3513044244</v>
      </c>
      <c r="C892" s="140" t="s">
        <v>558</v>
      </c>
      <c r="D892" s="141">
        <v>44</v>
      </c>
      <c r="E892" s="140" t="s">
        <v>76</v>
      </c>
      <c r="F892" s="141">
        <v>244</v>
      </c>
      <c r="G892" s="142" t="s">
        <v>276</v>
      </c>
      <c r="H892" s="130"/>
      <c r="I892" s="131">
        <v>12418</v>
      </c>
      <c r="J892" s="131">
        <v>4478</v>
      </c>
      <c r="K892" s="131">
        <v>0</v>
      </c>
      <c r="L892" s="131">
        <v>937.65</v>
      </c>
      <c r="M892" s="131">
        <v>17833.650000000001</v>
      </c>
      <c r="N892" s="130"/>
      <c r="O892" s="132">
        <v>73</v>
      </c>
      <c r="P892" s="133">
        <v>1233408</v>
      </c>
      <c r="Q892" s="133">
        <v>0</v>
      </c>
      <c r="R892" s="133">
        <v>0</v>
      </c>
      <c r="S892" s="133">
        <v>68450</v>
      </c>
      <c r="T892" s="134">
        <v>1301858</v>
      </c>
      <c r="U892" s="135"/>
      <c r="V892" s="136">
        <v>0</v>
      </c>
      <c r="W892" s="136">
        <v>0</v>
      </c>
      <c r="X892" s="133">
        <v>0.09</v>
      </c>
      <c r="Y892" s="133">
        <v>0.12315738977728077</v>
      </c>
      <c r="Z892" s="134">
        <v>0</v>
      </c>
      <c r="AA892" s="137"/>
      <c r="AB892" s="136">
        <v>0</v>
      </c>
      <c r="AC892" s="136">
        <v>15.101648140858064</v>
      </c>
      <c r="AD892" s="133">
        <v>269318.4469879379</v>
      </c>
      <c r="AE892" s="133">
        <v>0</v>
      </c>
      <c r="AF892" s="134">
        <v>0</v>
      </c>
    </row>
    <row r="893" spans="1:32" x14ac:dyDescent="0.2">
      <c r="A893" s="138">
        <v>3513</v>
      </c>
      <c r="B893" s="139">
        <v>3513044251</v>
      </c>
      <c r="C893" s="140" t="s">
        <v>558</v>
      </c>
      <c r="D893" s="141">
        <v>44</v>
      </c>
      <c r="E893" s="140" t="s">
        <v>76</v>
      </c>
      <c r="F893" s="141">
        <v>251</v>
      </c>
      <c r="G893" s="142" t="s">
        <v>283</v>
      </c>
      <c r="H893" s="130"/>
      <c r="I893" s="131">
        <v>13438</v>
      </c>
      <c r="J893" s="131">
        <v>3088</v>
      </c>
      <c r="K893" s="131">
        <v>0</v>
      </c>
      <c r="L893" s="131">
        <v>937.65</v>
      </c>
      <c r="M893" s="131">
        <v>17463.650000000001</v>
      </c>
      <c r="N893" s="130"/>
      <c r="O893" s="132">
        <v>2</v>
      </c>
      <c r="P893" s="133">
        <v>33052</v>
      </c>
      <c r="Q893" s="133">
        <v>0</v>
      </c>
      <c r="R893" s="133">
        <v>0</v>
      </c>
      <c r="S893" s="133">
        <v>1876</v>
      </c>
      <c r="T893" s="134">
        <v>34928</v>
      </c>
      <c r="U893" s="135"/>
      <c r="V893" s="136">
        <v>0</v>
      </c>
      <c r="W893" s="136">
        <v>0</v>
      </c>
      <c r="X893" s="133">
        <v>0.09</v>
      </c>
      <c r="Y893" s="133">
        <v>4.2086692362802706E-2</v>
      </c>
      <c r="Z893" s="134">
        <v>0</v>
      </c>
      <c r="AA893" s="137"/>
      <c r="AB893" s="136">
        <v>0</v>
      </c>
      <c r="AC893" s="136">
        <v>0</v>
      </c>
      <c r="AD893" s="133">
        <v>0</v>
      </c>
      <c r="AE893" s="133">
        <v>0</v>
      </c>
      <c r="AF893" s="134">
        <v>0</v>
      </c>
    </row>
    <row r="894" spans="1:32" x14ac:dyDescent="0.2">
      <c r="A894" s="138">
        <v>3513</v>
      </c>
      <c r="B894" s="139">
        <v>3513044285</v>
      </c>
      <c r="C894" s="140" t="s">
        <v>558</v>
      </c>
      <c r="D894" s="141">
        <v>44</v>
      </c>
      <c r="E894" s="140" t="s">
        <v>76</v>
      </c>
      <c r="F894" s="141">
        <v>285</v>
      </c>
      <c r="G894" s="142" t="s">
        <v>317</v>
      </c>
      <c r="H894" s="130"/>
      <c r="I894" s="131">
        <v>12090.639270142699</v>
      </c>
      <c r="J894" s="131">
        <v>3426</v>
      </c>
      <c r="K894" s="131">
        <v>0</v>
      </c>
      <c r="L894" s="131">
        <v>937.65</v>
      </c>
      <c r="M894" s="131">
        <v>16454.289270142701</v>
      </c>
      <c r="N894" s="130"/>
      <c r="O894" s="132">
        <v>1</v>
      </c>
      <c r="P894" s="133">
        <v>15517</v>
      </c>
      <c r="Q894" s="133">
        <v>0</v>
      </c>
      <c r="R894" s="133">
        <v>0</v>
      </c>
      <c r="S894" s="133">
        <v>938</v>
      </c>
      <c r="T894" s="134">
        <v>16455</v>
      </c>
      <c r="U894" s="135"/>
      <c r="V894" s="136">
        <v>0</v>
      </c>
      <c r="W894" s="136">
        <v>0</v>
      </c>
      <c r="X894" s="133">
        <v>0.09</v>
      </c>
      <c r="Y894" s="133">
        <v>3.7081890784324507E-2</v>
      </c>
      <c r="Z894" s="134">
        <v>0</v>
      </c>
      <c r="AA894" s="137"/>
      <c r="AB894" s="136">
        <v>0</v>
      </c>
      <c r="AC894" s="136">
        <v>0</v>
      </c>
      <c r="AD894" s="133">
        <v>0</v>
      </c>
      <c r="AE894" s="133">
        <v>0</v>
      </c>
      <c r="AF894" s="134">
        <v>0</v>
      </c>
    </row>
    <row r="895" spans="1:32" x14ac:dyDescent="0.2">
      <c r="A895" s="138">
        <v>3513</v>
      </c>
      <c r="B895" s="139">
        <v>3513044293</v>
      </c>
      <c r="C895" s="140" t="s">
        <v>558</v>
      </c>
      <c r="D895" s="141">
        <v>44</v>
      </c>
      <c r="E895" s="140" t="s">
        <v>76</v>
      </c>
      <c r="F895" s="141">
        <v>293</v>
      </c>
      <c r="G895" s="142" t="s">
        <v>325</v>
      </c>
      <c r="H895" s="130"/>
      <c r="I895" s="131">
        <v>11440</v>
      </c>
      <c r="J895" s="131">
        <v>688</v>
      </c>
      <c r="K895" s="131">
        <v>0</v>
      </c>
      <c r="L895" s="131">
        <v>937.65</v>
      </c>
      <c r="M895" s="131">
        <v>13065.65</v>
      </c>
      <c r="N895" s="130"/>
      <c r="O895" s="132">
        <v>38</v>
      </c>
      <c r="P895" s="133">
        <v>460864</v>
      </c>
      <c r="Q895" s="133">
        <v>0</v>
      </c>
      <c r="R895" s="133">
        <v>0</v>
      </c>
      <c r="S895" s="133">
        <v>35631</v>
      </c>
      <c r="T895" s="134">
        <v>496495</v>
      </c>
      <c r="U895" s="135"/>
      <c r="V895" s="136">
        <v>0</v>
      </c>
      <c r="W895" s="136">
        <v>0</v>
      </c>
      <c r="X895" s="133">
        <v>0.18</v>
      </c>
      <c r="Y895" s="133">
        <v>8.2727159097953466E-3</v>
      </c>
      <c r="Z895" s="134">
        <v>0</v>
      </c>
      <c r="AA895" s="137"/>
      <c r="AB895" s="136">
        <v>0</v>
      </c>
      <c r="AC895" s="136">
        <v>0</v>
      </c>
      <c r="AD895" s="133">
        <v>0</v>
      </c>
      <c r="AE895" s="133">
        <v>0</v>
      </c>
      <c r="AF895" s="134">
        <v>0</v>
      </c>
    </row>
    <row r="896" spans="1:32" x14ac:dyDescent="0.2">
      <c r="A896" s="138">
        <v>3513</v>
      </c>
      <c r="B896" s="139">
        <v>3513044323</v>
      </c>
      <c r="C896" s="140" t="s">
        <v>558</v>
      </c>
      <c r="D896" s="141">
        <v>44</v>
      </c>
      <c r="E896" s="140" t="s">
        <v>76</v>
      </c>
      <c r="F896" s="141">
        <v>323</v>
      </c>
      <c r="G896" s="142" t="s">
        <v>355</v>
      </c>
      <c r="H896" s="130"/>
      <c r="I896" s="131">
        <v>10989.445627822945</v>
      </c>
      <c r="J896" s="131">
        <v>3498</v>
      </c>
      <c r="K896" s="131">
        <v>0</v>
      </c>
      <c r="L896" s="131">
        <v>937.65</v>
      </c>
      <c r="M896" s="131">
        <v>15425.095627822944</v>
      </c>
      <c r="N896" s="130"/>
      <c r="O896" s="132">
        <v>2</v>
      </c>
      <c r="P896" s="133">
        <v>28974</v>
      </c>
      <c r="Q896" s="133">
        <v>0</v>
      </c>
      <c r="R896" s="133">
        <v>0</v>
      </c>
      <c r="S896" s="133">
        <v>1875</v>
      </c>
      <c r="T896" s="134">
        <v>30849</v>
      </c>
      <c r="U896" s="135"/>
      <c r="V896" s="136">
        <v>0</v>
      </c>
      <c r="W896" s="136">
        <v>0</v>
      </c>
      <c r="X896" s="133">
        <v>0.09</v>
      </c>
      <c r="Y896" s="133">
        <v>8.1961423910149513E-3</v>
      </c>
      <c r="Z896" s="134">
        <v>0</v>
      </c>
      <c r="AA896" s="137"/>
      <c r="AB896" s="136">
        <v>0</v>
      </c>
      <c r="AC896" s="136">
        <v>0</v>
      </c>
      <c r="AD896" s="133">
        <v>0</v>
      </c>
      <c r="AE896" s="133">
        <v>0</v>
      </c>
      <c r="AF896" s="134">
        <v>0</v>
      </c>
    </row>
    <row r="897" spans="1:32" x14ac:dyDescent="0.2">
      <c r="A897" s="138">
        <v>3513</v>
      </c>
      <c r="B897" s="139">
        <v>3513044625</v>
      </c>
      <c r="C897" s="140" t="s">
        <v>558</v>
      </c>
      <c r="D897" s="141">
        <v>44</v>
      </c>
      <c r="E897" s="140" t="s">
        <v>76</v>
      </c>
      <c r="F897" s="141">
        <v>625</v>
      </c>
      <c r="G897" s="142" t="s">
        <v>395</v>
      </c>
      <c r="H897" s="130"/>
      <c r="I897" s="131">
        <v>14723</v>
      </c>
      <c r="J897" s="131">
        <v>2128</v>
      </c>
      <c r="K897" s="131">
        <v>0</v>
      </c>
      <c r="L897" s="131">
        <v>937.65</v>
      </c>
      <c r="M897" s="131">
        <v>17788.650000000001</v>
      </c>
      <c r="N897" s="130"/>
      <c r="O897" s="132">
        <v>1</v>
      </c>
      <c r="P897" s="133">
        <v>16851</v>
      </c>
      <c r="Q897" s="133">
        <v>0</v>
      </c>
      <c r="R897" s="133">
        <v>0</v>
      </c>
      <c r="S897" s="133">
        <v>938</v>
      </c>
      <c r="T897" s="134">
        <v>17789</v>
      </c>
      <c r="U897" s="135"/>
      <c r="V897" s="136">
        <v>0</v>
      </c>
      <c r="W897" s="136">
        <v>0</v>
      </c>
      <c r="X897" s="133">
        <v>0.09</v>
      </c>
      <c r="Y897" s="133">
        <v>5.3950024176206033E-3</v>
      </c>
      <c r="Z897" s="134">
        <v>0</v>
      </c>
      <c r="AA897" s="137"/>
      <c r="AB897" s="136">
        <v>0</v>
      </c>
      <c r="AC897" s="136">
        <v>0</v>
      </c>
      <c r="AD897" s="133">
        <v>0</v>
      </c>
      <c r="AE897" s="133">
        <v>0</v>
      </c>
      <c r="AF897" s="134">
        <v>0</v>
      </c>
    </row>
    <row r="898" spans="1:32" x14ac:dyDescent="0.2">
      <c r="A898" s="138">
        <v>3513</v>
      </c>
      <c r="B898" s="139">
        <v>3513044690</v>
      </c>
      <c r="C898" s="140" t="s">
        <v>558</v>
      </c>
      <c r="D898" s="141">
        <v>44</v>
      </c>
      <c r="E898" s="140" t="s">
        <v>76</v>
      </c>
      <c r="F898" s="141">
        <v>690</v>
      </c>
      <c r="G898" s="142" t="s">
        <v>414</v>
      </c>
      <c r="H898" s="130"/>
      <c r="I898" s="131">
        <v>15261</v>
      </c>
      <c r="J898" s="131">
        <v>4731</v>
      </c>
      <c r="K898" s="131">
        <v>0</v>
      </c>
      <c r="L898" s="131">
        <v>937.65</v>
      </c>
      <c r="M898" s="131">
        <v>20929.650000000001</v>
      </c>
      <c r="N898" s="130"/>
      <c r="O898" s="132">
        <v>1</v>
      </c>
      <c r="P898" s="133">
        <v>19992</v>
      </c>
      <c r="Q898" s="133">
        <v>0</v>
      </c>
      <c r="R898" s="133">
        <v>0</v>
      </c>
      <c r="S898" s="133">
        <v>938</v>
      </c>
      <c r="T898" s="134">
        <v>20930</v>
      </c>
      <c r="U898" s="135"/>
      <c r="V898" s="136">
        <v>0</v>
      </c>
      <c r="W898" s="136">
        <v>0</v>
      </c>
      <c r="X898" s="133">
        <v>0.09</v>
      </c>
      <c r="Y898" s="133">
        <v>9.0353449989792837E-3</v>
      </c>
      <c r="Z898" s="134">
        <v>0</v>
      </c>
      <c r="AA898" s="137"/>
      <c r="AB898" s="136">
        <v>0</v>
      </c>
      <c r="AC898" s="136">
        <v>0</v>
      </c>
      <c r="AD898" s="133">
        <v>0</v>
      </c>
      <c r="AE898" s="133">
        <v>0</v>
      </c>
      <c r="AF898" s="134">
        <v>0</v>
      </c>
    </row>
    <row r="899" spans="1:32" x14ac:dyDescent="0.2">
      <c r="A899" s="138">
        <v>3513</v>
      </c>
      <c r="B899" s="139">
        <v>3513044760</v>
      </c>
      <c r="C899" s="140" t="s">
        <v>558</v>
      </c>
      <c r="D899" s="141">
        <v>44</v>
      </c>
      <c r="E899" s="140" t="s">
        <v>76</v>
      </c>
      <c r="F899" s="141">
        <v>760</v>
      </c>
      <c r="G899" s="142" t="s">
        <v>433</v>
      </c>
      <c r="H899" s="130"/>
      <c r="I899" s="131">
        <v>12147.763307967482</v>
      </c>
      <c r="J899" s="131">
        <v>2771</v>
      </c>
      <c r="K899" s="131">
        <v>0</v>
      </c>
      <c r="L899" s="131">
        <v>937.65</v>
      </c>
      <c r="M899" s="131">
        <v>15856.413307967481</v>
      </c>
      <c r="N899" s="130"/>
      <c r="O899" s="132">
        <v>1</v>
      </c>
      <c r="P899" s="133">
        <v>14919</v>
      </c>
      <c r="Q899" s="133">
        <v>0</v>
      </c>
      <c r="R899" s="133">
        <v>0</v>
      </c>
      <c r="S899" s="133">
        <v>938</v>
      </c>
      <c r="T899" s="134">
        <v>15857</v>
      </c>
      <c r="U899" s="135"/>
      <c r="V899" s="136">
        <v>0</v>
      </c>
      <c r="W899" s="136">
        <v>0</v>
      </c>
      <c r="X899" s="133">
        <v>0.09</v>
      </c>
      <c r="Y899" s="133">
        <v>3.6803604291774102E-2</v>
      </c>
      <c r="Z899" s="134">
        <v>0</v>
      </c>
      <c r="AA899" s="137"/>
      <c r="AB899" s="136">
        <v>0</v>
      </c>
      <c r="AC899" s="136">
        <v>0</v>
      </c>
      <c r="AD899" s="133">
        <v>0</v>
      </c>
      <c r="AE899" s="133">
        <v>0</v>
      </c>
      <c r="AF899" s="134">
        <v>0</v>
      </c>
    </row>
    <row r="900" spans="1:32" x14ac:dyDescent="0.2">
      <c r="A900" s="138">
        <v>3513</v>
      </c>
      <c r="B900" s="139">
        <v>3513044780</v>
      </c>
      <c r="C900" s="140" t="s">
        <v>558</v>
      </c>
      <c r="D900" s="141">
        <v>44</v>
      </c>
      <c r="E900" s="140" t="s">
        <v>76</v>
      </c>
      <c r="F900" s="141">
        <v>780</v>
      </c>
      <c r="G900" s="142" t="s">
        <v>443</v>
      </c>
      <c r="H900" s="130"/>
      <c r="I900" s="131">
        <v>14765</v>
      </c>
      <c r="J900" s="131">
        <v>2813</v>
      </c>
      <c r="K900" s="131">
        <v>0</v>
      </c>
      <c r="L900" s="131">
        <v>937.65</v>
      </c>
      <c r="M900" s="131">
        <v>18515.650000000001</v>
      </c>
      <c r="N900" s="130"/>
      <c r="O900" s="132">
        <v>1</v>
      </c>
      <c r="P900" s="133">
        <v>17578</v>
      </c>
      <c r="Q900" s="133">
        <v>0</v>
      </c>
      <c r="R900" s="133">
        <v>0</v>
      </c>
      <c r="S900" s="133">
        <v>938</v>
      </c>
      <c r="T900" s="134">
        <v>18516</v>
      </c>
      <c r="U900" s="135"/>
      <c r="V900" s="136">
        <v>0</v>
      </c>
      <c r="W900" s="136">
        <v>0</v>
      </c>
      <c r="X900" s="133">
        <v>0.09</v>
      </c>
      <c r="Y900" s="133">
        <v>1.289829371841569E-2</v>
      </c>
      <c r="Z900" s="134">
        <v>0</v>
      </c>
      <c r="AA900" s="137"/>
      <c r="AB900" s="136">
        <v>0</v>
      </c>
      <c r="AC900" s="136">
        <v>0</v>
      </c>
      <c r="AD900" s="133">
        <v>0</v>
      </c>
      <c r="AE900" s="133">
        <v>0</v>
      </c>
      <c r="AF900" s="134">
        <v>0</v>
      </c>
    </row>
    <row r="901" spans="1:32" x14ac:dyDescent="0.2">
      <c r="A901" s="138">
        <v>3514</v>
      </c>
      <c r="B901" s="139">
        <v>3514281281</v>
      </c>
      <c r="C901" s="140" t="s">
        <v>559</v>
      </c>
      <c r="D901" s="141">
        <v>281</v>
      </c>
      <c r="E901" s="140" t="s">
        <v>313</v>
      </c>
      <c r="F901" s="141">
        <v>281</v>
      </c>
      <c r="G901" s="142" t="s">
        <v>313</v>
      </c>
      <c r="H901" s="130"/>
      <c r="I901" s="131">
        <v>13787</v>
      </c>
      <c r="J901" s="131">
        <v>0</v>
      </c>
      <c r="K901" s="131">
        <v>0</v>
      </c>
      <c r="L901" s="131">
        <v>937.65</v>
      </c>
      <c r="M901" s="131">
        <v>14724.65</v>
      </c>
      <c r="N901" s="130"/>
      <c r="O901" s="132">
        <v>270</v>
      </c>
      <c r="P901" s="133">
        <v>3722490</v>
      </c>
      <c r="Q901" s="133">
        <v>0</v>
      </c>
      <c r="R901" s="133">
        <v>0</v>
      </c>
      <c r="S901" s="133">
        <v>253167</v>
      </c>
      <c r="T901" s="134">
        <v>3975657</v>
      </c>
      <c r="U901" s="135"/>
      <c r="V901" s="136">
        <v>0</v>
      </c>
      <c r="W901" s="136">
        <v>0</v>
      </c>
      <c r="X901" s="133">
        <v>0.18</v>
      </c>
      <c r="Y901" s="133">
        <v>0.14030570301676271</v>
      </c>
      <c r="Z901" s="134">
        <v>0</v>
      </c>
      <c r="AA901" s="137"/>
      <c r="AB901" s="136">
        <v>0</v>
      </c>
      <c r="AC901" s="136">
        <v>0</v>
      </c>
      <c r="AD901" s="133">
        <v>0</v>
      </c>
      <c r="AE901" s="133">
        <v>0</v>
      </c>
      <c r="AF901" s="134">
        <v>0</v>
      </c>
    </row>
    <row r="902" spans="1:32" x14ac:dyDescent="0.2">
      <c r="A902" s="138">
        <v>3515</v>
      </c>
      <c r="B902" s="139">
        <v>3515287043</v>
      </c>
      <c r="C902" s="140" t="s">
        <v>560</v>
      </c>
      <c r="D902" s="141">
        <v>287</v>
      </c>
      <c r="E902" s="140" t="s">
        <v>319</v>
      </c>
      <c r="F902" s="141">
        <v>43</v>
      </c>
      <c r="G902" s="142" t="s">
        <v>75</v>
      </c>
      <c r="H902" s="130"/>
      <c r="I902" s="131">
        <v>10349</v>
      </c>
      <c r="J902" s="131">
        <v>4949</v>
      </c>
      <c r="K902" s="131">
        <v>0</v>
      </c>
      <c r="L902" s="131">
        <v>937.65</v>
      </c>
      <c r="M902" s="131">
        <v>16235.65</v>
      </c>
      <c r="N902" s="130"/>
      <c r="O902" s="132">
        <v>4</v>
      </c>
      <c r="P902" s="133">
        <v>61192</v>
      </c>
      <c r="Q902" s="133">
        <v>0</v>
      </c>
      <c r="R902" s="133">
        <v>0</v>
      </c>
      <c r="S902" s="133">
        <v>3752</v>
      </c>
      <c r="T902" s="134">
        <v>64944</v>
      </c>
      <c r="U902" s="135"/>
      <c r="V902" s="136">
        <v>0</v>
      </c>
      <c r="W902" s="136">
        <v>0</v>
      </c>
      <c r="X902" s="133">
        <v>0.09</v>
      </c>
      <c r="Y902" s="133">
        <v>1.4363673396766852E-2</v>
      </c>
      <c r="Z902" s="134">
        <v>0</v>
      </c>
      <c r="AA902" s="137"/>
      <c r="AB902" s="136">
        <v>0</v>
      </c>
      <c r="AC902" s="136">
        <v>0</v>
      </c>
      <c r="AD902" s="133">
        <v>0</v>
      </c>
      <c r="AE902" s="133">
        <v>0</v>
      </c>
      <c r="AF902" s="134">
        <v>0</v>
      </c>
    </row>
    <row r="903" spans="1:32" x14ac:dyDescent="0.2">
      <c r="A903" s="138">
        <v>3515</v>
      </c>
      <c r="B903" s="139">
        <v>3515287045</v>
      </c>
      <c r="C903" s="140" t="s">
        <v>560</v>
      </c>
      <c r="D903" s="141">
        <v>287</v>
      </c>
      <c r="E903" s="140" t="s">
        <v>319</v>
      </c>
      <c r="F903" s="141">
        <v>45</v>
      </c>
      <c r="G903" s="142" t="s">
        <v>77</v>
      </c>
      <c r="H903" s="130"/>
      <c r="I903" s="131">
        <v>9269</v>
      </c>
      <c r="J903" s="131">
        <v>2650</v>
      </c>
      <c r="K903" s="131">
        <v>0</v>
      </c>
      <c r="L903" s="131">
        <v>937.65</v>
      </c>
      <c r="M903" s="131">
        <v>12856.65</v>
      </c>
      <c r="N903" s="130"/>
      <c r="O903" s="132">
        <v>7</v>
      </c>
      <c r="P903" s="133">
        <v>83433</v>
      </c>
      <c r="Q903" s="133">
        <v>0</v>
      </c>
      <c r="R903" s="133">
        <v>0</v>
      </c>
      <c r="S903" s="133">
        <v>6565</v>
      </c>
      <c r="T903" s="134">
        <v>89998</v>
      </c>
      <c r="U903" s="135"/>
      <c r="V903" s="136">
        <v>0</v>
      </c>
      <c r="W903" s="136">
        <v>0</v>
      </c>
      <c r="X903" s="133">
        <v>0.09</v>
      </c>
      <c r="Y903" s="133">
        <v>2.2527471035144398E-2</v>
      </c>
      <c r="Z903" s="134">
        <v>0</v>
      </c>
      <c r="AA903" s="137"/>
      <c r="AB903" s="136">
        <v>0</v>
      </c>
      <c r="AC903" s="136">
        <v>0</v>
      </c>
      <c r="AD903" s="133">
        <v>0</v>
      </c>
      <c r="AE903" s="133">
        <v>0</v>
      </c>
      <c r="AF903" s="134">
        <v>0</v>
      </c>
    </row>
    <row r="904" spans="1:32" x14ac:dyDescent="0.2">
      <c r="A904" s="138">
        <v>3515</v>
      </c>
      <c r="B904" s="139">
        <v>3515287135</v>
      </c>
      <c r="C904" s="140" t="s">
        <v>560</v>
      </c>
      <c r="D904" s="141">
        <v>287</v>
      </c>
      <c r="E904" s="140" t="s">
        <v>319</v>
      </c>
      <c r="F904" s="141">
        <v>135</v>
      </c>
      <c r="G904" s="142" t="s">
        <v>167</v>
      </c>
      <c r="H904" s="130"/>
      <c r="I904" s="131">
        <v>10430</v>
      </c>
      <c r="J904" s="131">
        <v>5447</v>
      </c>
      <c r="K904" s="131">
        <v>0</v>
      </c>
      <c r="L904" s="131">
        <v>937.65</v>
      </c>
      <c r="M904" s="131">
        <v>16814.650000000001</v>
      </c>
      <c r="N904" s="130"/>
      <c r="O904" s="132">
        <v>6</v>
      </c>
      <c r="P904" s="133">
        <v>95262</v>
      </c>
      <c r="Q904" s="133">
        <v>0</v>
      </c>
      <c r="R904" s="133">
        <v>0</v>
      </c>
      <c r="S904" s="133">
        <v>5626</v>
      </c>
      <c r="T904" s="134">
        <v>100888</v>
      </c>
      <c r="U904" s="135"/>
      <c r="V904" s="136">
        <v>0</v>
      </c>
      <c r="W904" s="136">
        <v>0</v>
      </c>
      <c r="X904" s="133">
        <v>0.09</v>
      </c>
      <c r="Y904" s="133">
        <v>3.098584658138951E-2</v>
      </c>
      <c r="Z904" s="134">
        <v>0</v>
      </c>
      <c r="AA904" s="137"/>
      <c r="AB904" s="136">
        <v>0</v>
      </c>
      <c r="AC904" s="136">
        <v>0</v>
      </c>
      <c r="AD904" s="133">
        <v>0</v>
      </c>
      <c r="AE904" s="133">
        <v>0</v>
      </c>
      <c r="AF904" s="134">
        <v>0</v>
      </c>
    </row>
    <row r="905" spans="1:32" x14ac:dyDescent="0.2">
      <c r="A905" s="138">
        <v>3515</v>
      </c>
      <c r="B905" s="139">
        <v>3515287151</v>
      </c>
      <c r="C905" s="140" t="s">
        <v>560</v>
      </c>
      <c r="D905" s="141">
        <v>287</v>
      </c>
      <c r="E905" s="140" t="s">
        <v>319</v>
      </c>
      <c r="F905" s="141">
        <v>151</v>
      </c>
      <c r="G905" s="142" t="s">
        <v>183</v>
      </c>
      <c r="H905" s="130"/>
      <c r="I905" s="131">
        <v>9305</v>
      </c>
      <c r="J905" s="131">
        <v>1418</v>
      </c>
      <c r="K905" s="131">
        <v>0</v>
      </c>
      <c r="L905" s="131">
        <v>937.65</v>
      </c>
      <c r="M905" s="131">
        <v>11660.65</v>
      </c>
      <c r="N905" s="130"/>
      <c r="O905" s="132">
        <v>1</v>
      </c>
      <c r="P905" s="133">
        <v>10723</v>
      </c>
      <c r="Q905" s="133">
        <v>0</v>
      </c>
      <c r="R905" s="133">
        <v>0</v>
      </c>
      <c r="S905" s="133">
        <v>938</v>
      </c>
      <c r="T905" s="134">
        <v>11661</v>
      </c>
      <c r="U905" s="135"/>
      <c r="V905" s="136">
        <v>0</v>
      </c>
      <c r="W905" s="136">
        <v>0</v>
      </c>
      <c r="X905" s="133">
        <v>0.09</v>
      </c>
      <c r="Y905" s="133">
        <v>8.9935533909418029E-3</v>
      </c>
      <c r="Z905" s="134">
        <v>0</v>
      </c>
      <c r="AA905" s="137"/>
      <c r="AB905" s="136">
        <v>0</v>
      </c>
      <c r="AC905" s="136">
        <v>0</v>
      </c>
      <c r="AD905" s="133">
        <v>0</v>
      </c>
      <c r="AE905" s="133">
        <v>0</v>
      </c>
      <c r="AF905" s="134">
        <v>0</v>
      </c>
    </row>
    <row r="906" spans="1:32" x14ac:dyDescent="0.2">
      <c r="A906" s="138">
        <v>3515</v>
      </c>
      <c r="B906" s="139">
        <v>3515287191</v>
      </c>
      <c r="C906" s="140" t="s">
        <v>560</v>
      </c>
      <c r="D906" s="141">
        <v>287</v>
      </c>
      <c r="E906" s="140" t="s">
        <v>319</v>
      </c>
      <c r="F906" s="141">
        <v>191</v>
      </c>
      <c r="G906" s="142" t="s">
        <v>223</v>
      </c>
      <c r="H906" s="130"/>
      <c r="I906" s="131">
        <v>9882</v>
      </c>
      <c r="J906" s="131">
        <v>3058</v>
      </c>
      <c r="K906" s="131">
        <v>0</v>
      </c>
      <c r="L906" s="131">
        <v>937.65</v>
      </c>
      <c r="M906" s="131">
        <v>13877.65</v>
      </c>
      <c r="N906" s="130"/>
      <c r="O906" s="132">
        <v>36</v>
      </c>
      <c r="P906" s="133">
        <v>465840</v>
      </c>
      <c r="Q906" s="133">
        <v>0</v>
      </c>
      <c r="R906" s="133">
        <v>0</v>
      </c>
      <c r="S906" s="133">
        <v>33756</v>
      </c>
      <c r="T906" s="134">
        <v>499596</v>
      </c>
      <c r="U906" s="135"/>
      <c r="V906" s="136">
        <v>0</v>
      </c>
      <c r="W906" s="136">
        <v>0</v>
      </c>
      <c r="X906" s="133">
        <v>0.09</v>
      </c>
      <c r="Y906" s="133">
        <v>4.2339422613340318E-2</v>
      </c>
      <c r="Z906" s="134">
        <v>0</v>
      </c>
      <c r="AA906" s="137"/>
      <c r="AB906" s="136">
        <v>0</v>
      </c>
      <c r="AC906" s="136">
        <v>0</v>
      </c>
      <c r="AD906" s="133">
        <v>0</v>
      </c>
      <c r="AE906" s="133">
        <v>0</v>
      </c>
      <c r="AF906" s="134">
        <v>0</v>
      </c>
    </row>
    <row r="907" spans="1:32" x14ac:dyDescent="0.2">
      <c r="A907" s="138">
        <v>3515</v>
      </c>
      <c r="B907" s="139">
        <v>3515287215</v>
      </c>
      <c r="C907" s="140" t="s">
        <v>560</v>
      </c>
      <c r="D907" s="141">
        <v>287</v>
      </c>
      <c r="E907" s="140" t="s">
        <v>319</v>
      </c>
      <c r="F907" s="141">
        <v>215</v>
      </c>
      <c r="G907" s="142" t="s">
        <v>247</v>
      </c>
      <c r="H907" s="130"/>
      <c r="I907" s="131">
        <v>10412</v>
      </c>
      <c r="J907" s="131">
        <v>1594</v>
      </c>
      <c r="K907" s="131">
        <v>0</v>
      </c>
      <c r="L907" s="131">
        <v>937.65</v>
      </c>
      <c r="M907" s="131">
        <v>12943.65</v>
      </c>
      <c r="N907" s="130"/>
      <c r="O907" s="132">
        <v>10</v>
      </c>
      <c r="P907" s="133">
        <v>120060</v>
      </c>
      <c r="Q907" s="133">
        <v>0</v>
      </c>
      <c r="R907" s="133">
        <v>0</v>
      </c>
      <c r="S907" s="133">
        <v>9377</v>
      </c>
      <c r="T907" s="134">
        <v>129437</v>
      </c>
      <c r="U907" s="135"/>
      <c r="V907" s="136">
        <v>0</v>
      </c>
      <c r="W907" s="136">
        <v>0</v>
      </c>
      <c r="X907" s="133">
        <v>0.18</v>
      </c>
      <c r="Y907" s="133">
        <v>1.4879859470050893E-2</v>
      </c>
      <c r="Z907" s="134">
        <v>0</v>
      </c>
      <c r="AA907" s="137"/>
      <c r="AB907" s="136">
        <v>0</v>
      </c>
      <c r="AC907" s="136">
        <v>0</v>
      </c>
      <c r="AD907" s="133">
        <v>0</v>
      </c>
      <c r="AE907" s="133">
        <v>0</v>
      </c>
      <c r="AF907" s="134">
        <v>0</v>
      </c>
    </row>
    <row r="908" spans="1:32" x14ac:dyDescent="0.2">
      <c r="A908" s="138">
        <v>3515</v>
      </c>
      <c r="B908" s="139">
        <v>3515287227</v>
      </c>
      <c r="C908" s="140" t="s">
        <v>560</v>
      </c>
      <c r="D908" s="141">
        <v>287</v>
      </c>
      <c r="E908" s="140" t="s">
        <v>319</v>
      </c>
      <c r="F908" s="141">
        <v>227</v>
      </c>
      <c r="G908" s="142" t="s">
        <v>259</v>
      </c>
      <c r="H908" s="130"/>
      <c r="I908" s="131">
        <v>11817</v>
      </c>
      <c r="J908" s="131">
        <v>3454</v>
      </c>
      <c r="K908" s="131">
        <v>0</v>
      </c>
      <c r="L908" s="131">
        <v>937.65</v>
      </c>
      <c r="M908" s="131">
        <v>16208.65</v>
      </c>
      <c r="N908" s="130"/>
      <c r="O908" s="132">
        <v>11</v>
      </c>
      <c r="P908" s="133">
        <v>167981</v>
      </c>
      <c r="Q908" s="133">
        <v>0</v>
      </c>
      <c r="R908" s="133">
        <v>0</v>
      </c>
      <c r="S908" s="133">
        <v>10314</v>
      </c>
      <c r="T908" s="134">
        <v>178295</v>
      </c>
      <c r="U908" s="135"/>
      <c r="V908" s="136">
        <v>0</v>
      </c>
      <c r="W908" s="136">
        <v>0</v>
      </c>
      <c r="X908" s="133">
        <v>0.18</v>
      </c>
      <c r="Y908" s="133">
        <v>1.3914585005811947E-2</v>
      </c>
      <c r="Z908" s="134">
        <v>0</v>
      </c>
      <c r="AA908" s="137"/>
      <c r="AB908" s="136">
        <v>0</v>
      </c>
      <c r="AC908" s="136">
        <v>0</v>
      </c>
      <c r="AD908" s="133">
        <v>0</v>
      </c>
      <c r="AE908" s="133">
        <v>0</v>
      </c>
      <c r="AF908" s="134">
        <v>0</v>
      </c>
    </row>
    <row r="909" spans="1:32" x14ac:dyDescent="0.2">
      <c r="A909" s="138">
        <v>3515</v>
      </c>
      <c r="B909" s="139">
        <v>3515287277</v>
      </c>
      <c r="C909" s="140" t="s">
        <v>560</v>
      </c>
      <c r="D909" s="141">
        <v>287</v>
      </c>
      <c r="E909" s="140" t="s">
        <v>319</v>
      </c>
      <c r="F909" s="141">
        <v>277</v>
      </c>
      <c r="G909" s="142" t="s">
        <v>309</v>
      </c>
      <c r="H909" s="130"/>
      <c r="I909" s="131">
        <v>11862</v>
      </c>
      <c r="J909" s="131">
        <v>481</v>
      </c>
      <c r="K909" s="131">
        <v>0</v>
      </c>
      <c r="L909" s="131">
        <v>937.65</v>
      </c>
      <c r="M909" s="131">
        <v>13280.65</v>
      </c>
      <c r="N909" s="130"/>
      <c r="O909" s="132">
        <v>103</v>
      </c>
      <c r="P909" s="133">
        <v>1271329</v>
      </c>
      <c r="Q909" s="133">
        <v>0</v>
      </c>
      <c r="R909" s="133">
        <v>0</v>
      </c>
      <c r="S909" s="133">
        <v>96576</v>
      </c>
      <c r="T909" s="134">
        <v>1367905</v>
      </c>
      <c r="U909" s="135"/>
      <c r="V909" s="136">
        <v>0</v>
      </c>
      <c r="W909" s="136">
        <v>0</v>
      </c>
      <c r="X909" s="133">
        <v>0.18</v>
      </c>
      <c r="Y909" s="133">
        <v>3.9779091444786759E-2</v>
      </c>
      <c r="Z909" s="134">
        <v>0</v>
      </c>
      <c r="AA909" s="137"/>
      <c r="AB909" s="136">
        <v>0</v>
      </c>
      <c r="AC909" s="136">
        <v>0</v>
      </c>
      <c r="AD909" s="133">
        <v>0</v>
      </c>
      <c r="AE909" s="133">
        <v>0</v>
      </c>
      <c r="AF909" s="134">
        <v>0</v>
      </c>
    </row>
    <row r="910" spans="1:32" x14ac:dyDescent="0.2">
      <c r="A910" s="138">
        <v>3515</v>
      </c>
      <c r="B910" s="139">
        <v>3515287287</v>
      </c>
      <c r="C910" s="140" t="s">
        <v>560</v>
      </c>
      <c r="D910" s="141">
        <v>287</v>
      </c>
      <c r="E910" s="140" t="s">
        <v>319</v>
      </c>
      <c r="F910" s="141">
        <v>287</v>
      </c>
      <c r="G910" s="142" t="s">
        <v>319</v>
      </c>
      <c r="H910" s="130"/>
      <c r="I910" s="131">
        <v>10073</v>
      </c>
      <c r="J910" s="131">
        <v>4423</v>
      </c>
      <c r="K910" s="131">
        <v>0</v>
      </c>
      <c r="L910" s="131">
        <v>937.65</v>
      </c>
      <c r="M910" s="131">
        <v>15433.65</v>
      </c>
      <c r="N910" s="130"/>
      <c r="O910" s="132">
        <v>12</v>
      </c>
      <c r="P910" s="133">
        <v>173952</v>
      </c>
      <c r="Q910" s="133">
        <v>0</v>
      </c>
      <c r="R910" s="133">
        <v>0</v>
      </c>
      <c r="S910" s="133">
        <v>11252</v>
      </c>
      <c r="T910" s="134">
        <v>185204</v>
      </c>
      <c r="U910" s="135"/>
      <c r="V910" s="136">
        <v>0</v>
      </c>
      <c r="W910" s="136">
        <v>0</v>
      </c>
      <c r="X910" s="133">
        <v>0.09</v>
      </c>
      <c r="Y910" s="133">
        <v>1.3462336502757102E-2</v>
      </c>
      <c r="Z910" s="134">
        <v>0</v>
      </c>
      <c r="AA910" s="137"/>
      <c r="AB910" s="136">
        <v>0</v>
      </c>
      <c r="AC910" s="136">
        <v>0</v>
      </c>
      <c r="AD910" s="133">
        <v>0</v>
      </c>
      <c r="AE910" s="133">
        <v>0</v>
      </c>
      <c r="AF910" s="134">
        <v>0</v>
      </c>
    </row>
    <row r="911" spans="1:32" x14ac:dyDescent="0.2">
      <c r="A911" s="138">
        <v>3515</v>
      </c>
      <c r="B911" s="139">
        <v>3515287306</v>
      </c>
      <c r="C911" s="140" t="s">
        <v>560</v>
      </c>
      <c r="D911" s="141">
        <v>287</v>
      </c>
      <c r="E911" s="140" t="s">
        <v>319</v>
      </c>
      <c r="F911" s="141">
        <v>306</v>
      </c>
      <c r="G911" s="142" t="s">
        <v>338</v>
      </c>
      <c r="H911" s="130"/>
      <c r="I911" s="131">
        <v>9852</v>
      </c>
      <c r="J911" s="131">
        <v>4075</v>
      </c>
      <c r="K911" s="131">
        <v>0</v>
      </c>
      <c r="L911" s="131">
        <v>937.65</v>
      </c>
      <c r="M911" s="131">
        <v>14864.65</v>
      </c>
      <c r="N911" s="130"/>
      <c r="O911" s="132">
        <v>8</v>
      </c>
      <c r="P911" s="133">
        <v>111416</v>
      </c>
      <c r="Q911" s="133">
        <v>0</v>
      </c>
      <c r="R911" s="133">
        <v>0</v>
      </c>
      <c r="S911" s="133">
        <v>7501</v>
      </c>
      <c r="T911" s="134">
        <v>118917</v>
      </c>
      <c r="U911" s="135"/>
      <c r="V911" s="136">
        <v>0</v>
      </c>
      <c r="W911" s="136">
        <v>0</v>
      </c>
      <c r="X911" s="133">
        <v>0.09</v>
      </c>
      <c r="Y911" s="133">
        <v>4.9654390690897089E-2</v>
      </c>
      <c r="Z911" s="134">
        <v>0</v>
      </c>
      <c r="AA911" s="137"/>
      <c r="AB911" s="136">
        <v>0</v>
      </c>
      <c r="AC911" s="136">
        <v>0</v>
      </c>
      <c r="AD911" s="133">
        <v>0</v>
      </c>
      <c r="AE911" s="133">
        <v>0</v>
      </c>
      <c r="AF911" s="134">
        <v>0</v>
      </c>
    </row>
    <row r="912" spans="1:32" x14ac:dyDescent="0.2">
      <c r="A912" s="138">
        <v>3515</v>
      </c>
      <c r="B912" s="139">
        <v>3515287316</v>
      </c>
      <c r="C912" s="140" t="s">
        <v>560</v>
      </c>
      <c r="D912" s="141">
        <v>287</v>
      </c>
      <c r="E912" s="140" t="s">
        <v>319</v>
      </c>
      <c r="F912" s="141">
        <v>316</v>
      </c>
      <c r="G912" s="142" t="s">
        <v>348</v>
      </c>
      <c r="H912" s="130"/>
      <c r="I912" s="131">
        <v>11048</v>
      </c>
      <c r="J912" s="131">
        <v>1316</v>
      </c>
      <c r="K912" s="131">
        <v>0</v>
      </c>
      <c r="L912" s="131">
        <v>937.65</v>
      </c>
      <c r="M912" s="131">
        <v>13301.65</v>
      </c>
      <c r="N912" s="130"/>
      <c r="O912" s="132">
        <v>14</v>
      </c>
      <c r="P912" s="133">
        <v>173096</v>
      </c>
      <c r="Q912" s="133">
        <v>0</v>
      </c>
      <c r="R912" s="133">
        <v>0</v>
      </c>
      <c r="S912" s="133">
        <v>13126</v>
      </c>
      <c r="T912" s="134">
        <v>186222</v>
      </c>
      <c r="U912" s="135"/>
      <c r="V912" s="136">
        <v>0</v>
      </c>
      <c r="W912" s="136">
        <v>0</v>
      </c>
      <c r="X912" s="133">
        <v>0.18</v>
      </c>
      <c r="Y912" s="133">
        <v>1.0547991170101634E-2</v>
      </c>
      <c r="Z912" s="134">
        <v>0</v>
      </c>
      <c r="AA912" s="137"/>
      <c r="AB912" s="136">
        <v>0</v>
      </c>
      <c r="AC912" s="136">
        <v>0</v>
      </c>
      <c r="AD912" s="133">
        <v>0</v>
      </c>
      <c r="AE912" s="133">
        <v>0</v>
      </c>
      <c r="AF912" s="134">
        <v>0</v>
      </c>
    </row>
    <row r="913" spans="1:32" x14ac:dyDescent="0.2">
      <c r="A913" s="138">
        <v>3515</v>
      </c>
      <c r="B913" s="139">
        <v>3515287658</v>
      </c>
      <c r="C913" s="140" t="s">
        <v>560</v>
      </c>
      <c r="D913" s="141">
        <v>287</v>
      </c>
      <c r="E913" s="140" t="s">
        <v>319</v>
      </c>
      <c r="F913" s="141">
        <v>658</v>
      </c>
      <c r="G913" s="142" t="s">
        <v>402</v>
      </c>
      <c r="H913" s="130"/>
      <c r="I913" s="131">
        <v>9805</v>
      </c>
      <c r="J913" s="131">
        <v>1480</v>
      </c>
      <c r="K913" s="131">
        <v>0</v>
      </c>
      <c r="L913" s="131">
        <v>937.65</v>
      </c>
      <c r="M913" s="131">
        <v>12222.65</v>
      </c>
      <c r="N913" s="130"/>
      <c r="O913" s="132">
        <v>11</v>
      </c>
      <c r="P913" s="133">
        <v>124135</v>
      </c>
      <c r="Q913" s="133">
        <v>0</v>
      </c>
      <c r="R913" s="133">
        <v>0</v>
      </c>
      <c r="S913" s="133">
        <v>10315</v>
      </c>
      <c r="T913" s="134">
        <v>134450</v>
      </c>
      <c r="U913" s="135"/>
      <c r="V913" s="136">
        <v>0</v>
      </c>
      <c r="W913" s="136">
        <v>0</v>
      </c>
      <c r="X913" s="133">
        <v>0.09</v>
      </c>
      <c r="Y913" s="133">
        <v>3.4398081877235532E-3</v>
      </c>
      <c r="Z913" s="134">
        <v>0</v>
      </c>
      <c r="AA913" s="137"/>
      <c r="AB913" s="136">
        <v>0</v>
      </c>
      <c r="AC913" s="136">
        <v>0</v>
      </c>
      <c r="AD913" s="133">
        <v>0</v>
      </c>
      <c r="AE913" s="133">
        <v>0</v>
      </c>
      <c r="AF913" s="134">
        <v>0</v>
      </c>
    </row>
    <row r="914" spans="1:32" x14ac:dyDescent="0.2">
      <c r="A914" s="138">
        <v>3515</v>
      </c>
      <c r="B914" s="139">
        <v>3515287753</v>
      </c>
      <c r="C914" s="140" t="s">
        <v>560</v>
      </c>
      <c r="D914" s="141">
        <v>287</v>
      </c>
      <c r="E914" s="140" t="s">
        <v>319</v>
      </c>
      <c r="F914" s="141">
        <v>753</v>
      </c>
      <c r="G914" s="142" t="s">
        <v>431</v>
      </c>
      <c r="H914" s="130"/>
      <c r="I914" s="131">
        <v>13578</v>
      </c>
      <c r="J914" s="131">
        <v>5589</v>
      </c>
      <c r="K914" s="131">
        <v>0</v>
      </c>
      <c r="L914" s="131">
        <v>937.65</v>
      </c>
      <c r="M914" s="131">
        <v>20104.650000000001</v>
      </c>
      <c r="N914" s="130"/>
      <c r="O914" s="132">
        <v>1</v>
      </c>
      <c r="P914" s="133">
        <v>19167</v>
      </c>
      <c r="Q914" s="133">
        <v>0</v>
      </c>
      <c r="R914" s="133">
        <v>0</v>
      </c>
      <c r="S914" s="133">
        <v>938</v>
      </c>
      <c r="T914" s="134">
        <v>20105</v>
      </c>
      <c r="U914" s="135"/>
      <c r="V914" s="136">
        <v>0</v>
      </c>
      <c r="W914" s="136">
        <v>0</v>
      </c>
      <c r="X914" s="133">
        <v>0.09</v>
      </c>
      <c r="Y914" s="133">
        <v>7.8273830831933205E-3</v>
      </c>
      <c r="Z914" s="134">
        <v>0</v>
      </c>
      <c r="AA914" s="137"/>
      <c r="AB914" s="136">
        <v>0</v>
      </c>
      <c r="AC914" s="136">
        <v>0</v>
      </c>
      <c r="AD914" s="133">
        <v>0</v>
      </c>
      <c r="AE914" s="133">
        <v>0</v>
      </c>
      <c r="AF914" s="134">
        <v>0</v>
      </c>
    </row>
    <row r="915" spans="1:32" x14ac:dyDescent="0.2">
      <c r="A915" s="138">
        <v>3515</v>
      </c>
      <c r="B915" s="139">
        <v>3515287767</v>
      </c>
      <c r="C915" s="140" t="s">
        <v>560</v>
      </c>
      <c r="D915" s="141">
        <v>287</v>
      </c>
      <c r="E915" s="140" t="s">
        <v>319</v>
      </c>
      <c r="F915" s="141">
        <v>767</v>
      </c>
      <c r="G915" s="142" t="s">
        <v>437</v>
      </c>
      <c r="H915" s="130"/>
      <c r="I915" s="131">
        <v>10176</v>
      </c>
      <c r="J915" s="131">
        <v>2572</v>
      </c>
      <c r="K915" s="131">
        <v>0</v>
      </c>
      <c r="L915" s="131">
        <v>937.65</v>
      </c>
      <c r="M915" s="131">
        <v>13685.65</v>
      </c>
      <c r="N915" s="130"/>
      <c r="O915" s="132">
        <v>54</v>
      </c>
      <c r="P915" s="133">
        <v>688392</v>
      </c>
      <c r="Q915" s="133">
        <v>0</v>
      </c>
      <c r="R915" s="133">
        <v>0</v>
      </c>
      <c r="S915" s="133">
        <v>50634</v>
      </c>
      <c r="T915" s="134">
        <v>739026</v>
      </c>
      <c r="U915" s="135"/>
      <c r="V915" s="136">
        <v>0</v>
      </c>
      <c r="W915" s="136">
        <v>0</v>
      </c>
      <c r="X915" s="133">
        <v>0.09</v>
      </c>
      <c r="Y915" s="133">
        <v>3.1459473332785266E-2</v>
      </c>
      <c r="Z915" s="134">
        <v>0</v>
      </c>
      <c r="AA915" s="137"/>
      <c r="AB915" s="136">
        <v>0</v>
      </c>
      <c r="AC915" s="136">
        <v>0</v>
      </c>
      <c r="AD915" s="133">
        <v>0</v>
      </c>
      <c r="AE915" s="133">
        <v>0</v>
      </c>
      <c r="AF915" s="134">
        <v>0</v>
      </c>
    </row>
    <row r="916" spans="1:32" x14ac:dyDescent="0.2">
      <c r="A916" s="138">
        <v>3515</v>
      </c>
      <c r="B916" s="139">
        <v>3515287778</v>
      </c>
      <c r="C916" s="140" t="s">
        <v>560</v>
      </c>
      <c r="D916" s="141">
        <v>287</v>
      </c>
      <c r="E916" s="140" t="s">
        <v>319</v>
      </c>
      <c r="F916" s="141">
        <v>778</v>
      </c>
      <c r="G916" s="142" t="s">
        <v>442</v>
      </c>
      <c r="H916" s="130"/>
      <c r="I916" s="131">
        <v>11594</v>
      </c>
      <c r="J916" s="131">
        <v>1532</v>
      </c>
      <c r="K916" s="131">
        <v>0</v>
      </c>
      <c r="L916" s="131">
        <v>937.65</v>
      </c>
      <c r="M916" s="131">
        <v>14063.65</v>
      </c>
      <c r="N916" s="130"/>
      <c r="O916" s="132">
        <v>2</v>
      </c>
      <c r="P916" s="133">
        <v>26252</v>
      </c>
      <c r="Q916" s="133">
        <v>0</v>
      </c>
      <c r="R916" s="133">
        <v>0</v>
      </c>
      <c r="S916" s="133">
        <v>1876</v>
      </c>
      <c r="T916" s="134">
        <v>28128</v>
      </c>
      <c r="U916" s="135"/>
      <c r="V916" s="136">
        <v>0</v>
      </c>
      <c r="W916" s="136">
        <v>0</v>
      </c>
      <c r="X916" s="133">
        <v>0.09</v>
      </c>
      <c r="Y916" s="133">
        <v>1.6105529376946933E-3</v>
      </c>
      <c r="Z916" s="134">
        <v>0</v>
      </c>
      <c r="AA916" s="137"/>
      <c r="AB916" s="136">
        <v>0</v>
      </c>
      <c r="AC916" s="136">
        <v>0</v>
      </c>
      <c r="AD916" s="133">
        <v>0</v>
      </c>
      <c r="AE916" s="133">
        <v>0</v>
      </c>
      <c r="AF916" s="134">
        <v>0</v>
      </c>
    </row>
    <row r="917" spans="1:32" x14ac:dyDescent="0.2">
      <c r="A917" s="138">
        <v>3516</v>
      </c>
      <c r="B917" s="139">
        <v>3516332005</v>
      </c>
      <c r="C917" s="140" t="s">
        <v>561</v>
      </c>
      <c r="D917" s="141">
        <v>332</v>
      </c>
      <c r="E917" s="140" t="s">
        <v>364</v>
      </c>
      <c r="F917" s="141">
        <v>5</v>
      </c>
      <c r="G917" s="142" t="s">
        <v>37</v>
      </c>
      <c r="H917" s="130"/>
      <c r="I917" s="131">
        <v>10853</v>
      </c>
      <c r="J917" s="131">
        <v>4734</v>
      </c>
      <c r="K917" s="131">
        <v>0</v>
      </c>
      <c r="L917" s="131">
        <v>937.65</v>
      </c>
      <c r="M917" s="131">
        <v>16524.650000000001</v>
      </c>
      <c r="N917" s="130"/>
      <c r="O917" s="132">
        <v>40</v>
      </c>
      <c r="P917" s="133">
        <v>623480</v>
      </c>
      <c r="Q917" s="133">
        <v>0</v>
      </c>
      <c r="R917" s="133">
        <v>0</v>
      </c>
      <c r="S917" s="133">
        <v>37507</v>
      </c>
      <c r="T917" s="134">
        <v>660987</v>
      </c>
      <c r="U917" s="135"/>
      <c r="V917" s="136">
        <v>0</v>
      </c>
      <c r="W917" s="136">
        <v>0</v>
      </c>
      <c r="X917" s="133">
        <v>0.09</v>
      </c>
      <c r="Y917" s="133">
        <v>1.5314382846241979E-2</v>
      </c>
      <c r="Z917" s="134">
        <v>0</v>
      </c>
      <c r="AA917" s="137"/>
      <c r="AB917" s="136">
        <v>0</v>
      </c>
      <c r="AC917" s="136">
        <v>0</v>
      </c>
      <c r="AD917" s="133">
        <v>0</v>
      </c>
      <c r="AE917" s="133">
        <v>0</v>
      </c>
      <c r="AF917" s="134">
        <v>0</v>
      </c>
    </row>
    <row r="918" spans="1:32" x14ac:dyDescent="0.2">
      <c r="A918" s="138">
        <v>3516</v>
      </c>
      <c r="B918" s="139">
        <v>3516332061</v>
      </c>
      <c r="C918" s="140" t="s">
        <v>561</v>
      </c>
      <c r="D918" s="141">
        <v>332</v>
      </c>
      <c r="E918" s="140" t="s">
        <v>364</v>
      </c>
      <c r="F918" s="141">
        <v>61</v>
      </c>
      <c r="G918" s="142" t="s">
        <v>93</v>
      </c>
      <c r="H918" s="130"/>
      <c r="I918" s="131">
        <v>12562</v>
      </c>
      <c r="J918" s="131">
        <v>576</v>
      </c>
      <c r="K918" s="131">
        <v>0</v>
      </c>
      <c r="L918" s="131">
        <v>937.65</v>
      </c>
      <c r="M918" s="131">
        <v>14075.65</v>
      </c>
      <c r="N918" s="130"/>
      <c r="O918" s="132">
        <v>11</v>
      </c>
      <c r="P918" s="133">
        <v>144518</v>
      </c>
      <c r="Q918" s="133">
        <v>0</v>
      </c>
      <c r="R918" s="133">
        <v>0</v>
      </c>
      <c r="S918" s="133">
        <v>10315</v>
      </c>
      <c r="T918" s="134">
        <v>154833</v>
      </c>
      <c r="U918" s="135"/>
      <c r="V918" s="136">
        <v>0</v>
      </c>
      <c r="W918" s="136">
        <v>0</v>
      </c>
      <c r="X918" s="133">
        <v>0.09</v>
      </c>
      <c r="Y918" s="133">
        <v>3.8349993156223408E-2</v>
      </c>
      <c r="Z918" s="134">
        <v>0</v>
      </c>
      <c r="AA918" s="137"/>
      <c r="AB918" s="136">
        <v>0</v>
      </c>
      <c r="AC918" s="136">
        <v>0</v>
      </c>
      <c r="AD918" s="133">
        <v>0</v>
      </c>
      <c r="AE918" s="133">
        <v>0</v>
      </c>
      <c r="AF918" s="134">
        <v>0</v>
      </c>
    </row>
    <row r="919" spans="1:32" x14ac:dyDescent="0.2">
      <c r="A919" s="138">
        <v>3516</v>
      </c>
      <c r="B919" s="139">
        <v>3516332087</v>
      </c>
      <c r="C919" s="140" t="s">
        <v>561</v>
      </c>
      <c r="D919" s="141">
        <v>332</v>
      </c>
      <c r="E919" s="140" t="s">
        <v>364</v>
      </c>
      <c r="F919" s="141">
        <v>87</v>
      </c>
      <c r="G919" s="142" t="s">
        <v>119</v>
      </c>
      <c r="H919" s="130"/>
      <c r="I919" s="131">
        <v>16660</v>
      </c>
      <c r="J919" s="131">
        <v>5653</v>
      </c>
      <c r="K919" s="131">
        <v>0</v>
      </c>
      <c r="L919" s="131">
        <v>937.65</v>
      </c>
      <c r="M919" s="131">
        <v>23250.65</v>
      </c>
      <c r="N919" s="130"/>
      <c r="O919" s="132">
        <v>2</v>
      </c>
      <c r="P919" s="133">
        <v>44626</v>
      </c>
      <c r="Q919" s="133">
        <v>0</v>
      </c>
      <c r="R919" s="133">
        <v>0</v>
      </c>
      <c r="S919" s="133">
        <v>1876</v>
      </c>
      <c r="T919" s="134">
        <v>46502</v>
      </c>
      <c r="U919" s="135"/>
      <c r="V919" s="136">
        <v>0</v>
      </c>
      <c r="W919" s="136">
        <v>0</v>
      </c>
      <c r="X919" s="133">
        <v>0.09</v>
      </c>
      <c r="Y919" s="133">
        <v>5.4035509717963327E-3</v>
      </c>
      <c r="Z919" s="134">
        <v>0</v>
      </c>
      <c r="AA919" s="137"/>
      <c r="AB919" s="136">
        <v>0</v>
      </c>
      <c r="AC919" s="136">
        <v>0</v>
      </c>
      <c r="AD919" s="133">
        <v>0</v>
      </c>
      <c r="AE919" s="133">
        <v>0</v>
      </c>
      <c r="AF919" s="134">
        <v>0</v>
      </c>
    </row>
    <row r="920" spans="1:32" x14ac:dyDescent="0.2">
      <c r="A920" s="138">
        <v>3516</v>
      </c>
      <c r="B920" s="139">
        <v>3516332137</v>
      </c>
      <c r="C920" s="140" t="s">
        <v>561</v>
      </c>
      <c r="D920" s="141">
        <v>332</v>
      </c>
      <c r="E920" s="140" t="s">
        <v>364</v>
      </c>
      <c r="F920" s="141">
        <v>137</v>
      </c>
      <c r="G920" s="142" t="s">
        <v>169</v>
      </c>
      <c r="H920" s="130"/>
      <c r="I920" s="131">
        <v>12710</v>
      </c>
      <c r="J920" s="131">
        <v>0</v>
      </c>
      <c r="K920" s="131">
        <v>0</v>
      </c>
      <c r="L920" s="131">
        <v>937.65</v>
      </c>
      <c r="M920" s="131">
        <v>13647.65</v>
      </c>
      <c r="N920" s="130"/>
      <c r="O920" s="132">
        <v>62</v>
      </c>
      <c r="P920" s="133">
        <v>788020</v>
      </c>
      <c r="Q920" s="133">
        <v>0</v>
      </c>
      <c r="R920" s="133">
        <v>0</v>
      </c>
      <c r="S920" s="133">
        <v>58135</v>
      </c>
      <c r="T920" s="134">
        <v>846155</v>
      </c>
      <c r="U920" s="135"/>
      <c r="V920" s="136">
        <v>0</v>
      </c>
      <c r="W920" s="136">
        <v>0</v>
      </c>
      <c r="X920" s="133">
        <v>0.18</v>
      </c>
      <c r="Y920" s="133">
        <v>0.11366415305663825</v>
      </c>
      <c r="Z920" s="134">
        <v>0</v>
      </c>
      <c r="AA920" s="137"/>
      <c r="AB920" s="136">
        <v>0</v>
      </c>
      <c r="AC920" s="136">
        <v>0</v>
      </c>
      <c r="AD920" s="133">
        <v>0</v>
      </c>
      <c r="AE920" s="133">
        <v>0</v>
      </c>
      <c r="AF920" s="134">
        <v>0</v>
      </c>
    </row>
    <row r="921" spans="1:32" x14ac:dyDescent="0.2">
      <c r="A921" s="138">
        <v>3516</v>
      </c>
      <c r="B921" s="139">
        <v>3516332278</v>
      </c>
      <c r="C921" s="140" t="s">
        <v>561</v>
      </c>
      <c r="D921" s="141">
        <v>332</v>
      </c>
      <c r="E921" s="140" t="s">
        <v>364</v>
      </c>
      <c r="F921" s="141">
        <v>278</v>
      </c>
      <c r="G921" s="142" t="s">
        <v>310</v>
      </c>
      <c r="H921" s="130"/>
      <c r="I921" s="131">
        <v>10766</v>
      </c>
      <c r="J921" s="131">
        <v>2041</v>
      </c>
      <c r="K921" s="131">
        <v>0</v>
      </c>
      <c r="L921" s="131">
        <v>937.65</v>
      </c>
      <c r="M921" s="131">
        <v>13744.65</v>
      </c>
      <c r="N921" s="130"/>
      <c r="O921" s="132">
        <v>5</v>
      </c>
      <c r="P921" s="133">
        <v>64035</v>
      </c>
      <c r="Q921" s="133">
        <v>0</v>
      </c>
      <c r="R921" s="133">
        <v>0</v>
      </c>
      <c r="S921" s="133">
        <v>4689</v>
      </c>
      <c r="T921" s="134">
        <v>68724</v>
      </c>
      <c r="U921" s="135"/>
      <c r="V921" s="136">
        <v>0</v>
      </c>
      <c r="W921" s="136">
        <v>0</v>
      </c>
      <c r="X921" s="133">
        <v>0.09</v>
      </c>
      <c r="Y921" s="133">
        <v>5.86024113068929E-2</v>
      </c>
      <c r="Z921" s="134">
        <v>0</v>
      </c>
      <c r="AA921" s="137"/>
      <c r="AB921" s="136">
        <v>0</v>
      </c>
      <c r="AC921" s="136">
        <v>0</v>
      </c>
      <c r="AD921" s="133">
        <v>0</v>
      </c>
      <c r="AE921" s="133">
        <v>0</v>
      </c>
      <c r="AF921" s="134">
        <v>0</v>
      </c>
    </row>
    <row r="922" spans="1:32" x14ac:dyDescent="0.2">
      <c r="A922" s="138">
        <v>3516</v>
      </c>
      <c r="B922" s="139">
        <v>3516332281</v>
      </c>
      <c r="C922" s="140" t="s">
        <v>561</v>
      </c>
      <c r="D922" s="141">
        <v>332</v>
      </c>
      <c r="E922" s="140" t="s">
        <v>364</v>
      </c>
      <c r="F922" s="141">
        <v>281</v>
      </c>
      <c r="G922" s="142" t="s">
        <v>313</v>
      </c>
      <c r="H922" s="130"/>
      <c r="I922" s="131">
        <v>12821</v>
      </c>
      <c r="J922" s="131">
        <v>0</v>
      </c>
      <c r="K922" s="131">
        <v>0</v>
      </c>
      <c r="L922" s="131">
        <v>937.65</v>
      </c>
      <c r="M922" s="131">
        <v>13758.65</v>
      </c>
      <c r="N922" s="130"/>
      <c r="O922" s="132">
        <v>124</v>
      </c>
      <c r="P922" s="133">
        <v>1589804</v>
      </c>
      <c r="Q922" s="133">
        <v>0</v>
      </c>
      <c r="R922" s="133">
        <v>0</v>
      </c>
      <c r="S922" s="133">
        <v>116267</v>
      </c>
      <c r="T922" s="134">
        <v>1706071</v>
      </c>
      <c r="U922" s="135"/>
      <c r="V922" s="136">
        <v>0</v>
      </c>
      <c r="W922" s="136">
        <v>0</v>
      </c>
      <c r="X922" s="133">
        <v>0.18</v>
      </c>
      <c r="Y922" s="133">
        <v>0.14030570301676271</v>
      </c>
      <c r="Z922" s="134">
        <v>0</v>
      </c>
      <c r="AA922" s="137"/>
      <c r="AB922" s="136">
        <v>0</v>
      </c>
      <c r="AC922" s="136">
        <v>0</v>
      </c>
      <c r="AD922" s="133">
        <v>0</v>
      </c>
      <c r="AE922" s="133">
        <v>0</v>
      </c>
      <c r="AF922" s="134">
        <v>0</v>
      </c>
    </row>
    <row r="923" spans="1:32" x14ac:dyDescent="0.2">
      <c r="A923" s="138">
        <v>3516</v>
      </c>
      <c r="B923" s="139">
        <v>3516332325</v>
      </c>
      <c r="C923" s="140" t="s">
        <v>561</v>
      </c>
      <c r="D923" s="141">
        <v>332</v>
      </c>
      <c r="E923" s="140" t="s">
        <v>364</v>
      </c>
      <c r="F923" s="141">
        <v>325</v>
      </c>
      <c r="G923" s="142" t="s">
        <v>357</v>
      </c>
      <c r="H923" s="130"/>
      <c r="I923" s="131">
        <v>10092</v>
      </c>
      <c r="J923" s="131">
        <v>1290</v>
      </c>
      <c r="K923" s="131">
        <v>0</v>
      </c>
      <c r="L923" s="131">
        <v>937.65</v>
      </c>
      <c r="M923" s="131">
        <v>12319.65</v>
      </c>
      <c r="N923" s="130"/>
      <c r="O923" s="132">
        <v>49</v>
      </c>
      <c r="P923" s="133">
        <v>557718</v>
      </c>
      <c r="Q923" s="133">
        <v>0</v>
      </c>
      <c r="R923" s="133">
        <v>0</v>
      </c>
      <c r="S923" s="133">
        <v>45945</v>
      </c>
      <c r="T923" s="134">
        <v>603663</v>
      </c>
      <c r="U923" s="135"/>
      <c r="V923" s="136">
        <v>0</v>
      </c>
      <c r="W923" s="136">
        <v>0</v>
      </c>
      <c r="X923" s="133">
        <v>0.09</v>
      </c>
      <c r="Y923" s="133">
        <v>1.1668322156735194E-2</v>
      </c>
      <c r="Z923" s="134">
        <v>0</v>
      </c>
      <c r="AA923" s="137"/>
      <c r="AB923" s="136">
        <v>0</v>
      </c>
      <c r="AC923" s="136">
        <v>0</v>
      </c>
      <c r="AD923" s="133">
        <v>0</v>
      </c>
      <c r="AE923" s="133">
        <v>0</v>
      </c>
      <c r="AF923" s="134">
        <v>0</v>
      </c>
    </row>
    <row r="924" spans="1:32" x14ac:dyDescent="0.2">
      <c r="A924" s="138">
        <v>3516</v>
      </c>
      <c r="B924" s="139">
        <v>3516332332</v>
      </c>
      <c r="C924" s="140" t="s">
        <v>561</v>
      </c>
      <c r="D924" s="141">
        <v>332</v>
      </c>
      <c r="E924" s="140" t="s">
        <v>364</v>
      </c>
      <c r="F924" s="141">
        <v>332</v>
      </c>
      <c r="G924" s="142" t="s">
        <v>364</v>
      </c>
      <c r="H924" s="130"/>
      <c r="I924" s="131">
        <v>11786</v>
      </c>
      <c r="J924" s="131">
        <v>728</v>
      </c>
      <c r="K924" s="131">
        <v>0</v>
      </c>
      <c r="L924" s="131">
        <v>937.65</v>
      </c>
      <c r="M924" s="131">
        <v>13451.65</v>
      </c>
      <c r="N924" s="130"/>
      <c r="O924" s="132">
        <v>41</v>
      </c>
      <c r="P924" s="133">
        <v>513074</v>
      </c>
      <c r="Q924" s="133">
        <v>0</v>
      </c>
      <c r="R924" s="133">
        <v>0</v>
      </c>
      <c r="S924" s="133">
        <v>38443</v>
      </c>
      <c r="T924" s="134">
        <v>551517</v>
      </c>
      <c r="U924" s="135"/>
      <c r="V924" s="136">
        <v>0</v>
      </c>
      <c r="W924" s="136">
        <v>0</v>
      </c>
      <c r="X924" s="133">
        <v>0.09</v>
      </c>
      <c r="Y924" s="133">
        <v>1.8435698227646929E-2</v>
      </c>
      <c r="Z924" s="134">
        <v>0</v>
      </c>
      <c r="AA924" s="137"/>
      <c r="AB924" s="136">
        <v>0</v>
      </c>
      <c r="AC924" s="136">
        <v>0</v>
      </c>
      <c r="AD924" s="133">
        <v>0</v>
      </c>
      <c r="AE924" s="133">
        <v>0</v>
      </c>
      <c r="AF924" s="134">
        <v>0</v>
      </c>
    </row>
    <row r="925" spans="1:32" x14ac:dyDescent="0.2">
      <c r="A925" s="138">
        <v>3516</v>
      </c>
      <c r="B925" s="139">
        <v>3516332680</v>
      </c>
      <c r="C925" s="140" t="s">
        <v>561</v>
      </c>
      <c r="D925" s="141">
        <v>332</v>
      </c>
      <c r="E925" s="140" t="s">
        <v>364</v>
      </c>
      <c r="F925" s="141">
        <v>680</v>
      </c>
      <c r="G925" s="142" t="s">
        <v>411</v>
      </c>
      <c r="H925" s="130"/>
      <c r="I925" s="131">
        <v>8960</v>
      </c>
      <c r="J925" s="131">
        <v>3000</v>
      </c>
      <c r="K925" s="131">
        <v>0</v>
      </c>
      <c r="L925" s="131">
        <v>937.65</v>
      </c>
      <c r="M925" s="131">
        <v>12897.65</v>
      </c>
      <c r="N925" s="130"/>
      <c r="O925" s="132">
        <v>1</v>
      </c>
      <c r="P925" s="133">
        <v>11960</v>
      </c>
      <c r="Q925" s="133">
        <v>0</v>
      </c>
      <c r="R925" s="133">
        <v>0</v>
      </c>
      <c r="S925" s="133">
        <v>938</v>
      </c>
      <c r="T925" s="134">
        <v>12898</v>
      </c>
      <c r="U925" s="135"/>
      <c r="V925" s="136">
        <v>0</v>
      </c>
      <c r="W925" s="136">
        <v>0</v>
      </c>
      <c r="X925" s="133">
        <v>0.09</v>
      </c>
      <c r="Y925" s="133">
        <v>2.9698855502745462E-3</v>
      </c>
      <c r="Z925" s="134">
        <v>0</v>
      </c>
      <c r="AA925" s="137"/>
      <c r="AB925" s="136">
        <v>0</v>
      </c>
      <c r="AC925" s="136">
        <v>0</v>
      </c>
      <c r="AD925" s="133">
        <v>0</v>
      </c>
      <c r="AE925" s="133">
        <v>0</v>
      </c>
      <c r="AF925" s="134">
        <v>0</v>
      </c>
    </row>
    <row r="926" spans="1:32" x14ac:dyDescent="0.2">
      <c r="A926" s="138">
        <v>3517</v>
      </c>
      <c r="B926" s="139">
        <v>3517239020</v>
      </c>
      <c r="C926" s="140" t="s">
        <v>562</v>
      </c>
      <c r="D926" s="141">
        <v>239</v>
      </c>
      <c r="E926" s="140" t="s">
        <v>271</v>
      </c>
      <c r="F926" s="141">
        <v>20</v>
      </c>
      <c r="G926" s="142" t="s">
        <v>52</v>
      </c>
      <c r="H926" s="130"/>
      <c r="I926" s="131">
        <v>11076</v>
      </c>
      <c r="J926" s="131">
        <v>3075</v>
      </c>
      <c r="K926" s="131">
        <v>0</v>
      </c>
      <c r="L926" s="131">
        <v>937.65</v>
      </c>
      <c r="M926" s="131">
        <v>15088.65</v>
      </c>
      <c r="N926" s="130"/>
      <c r="O926" s="132">
        <v>1</v>
      </c>
      <c r="P926" s="133">
        <v>14151</v>
      </c>
      <c r="Q926" s="133">
        <v>0</v>
      </c>
      <c r="R926" s="133">
        <v>0</v>
      </c>
      <c r="S926" s="133">
        <v>938</v>
      </c>
      <c r="T926" s="134">
        <v>15089</v>
      </c>
      <c r="U926" s="135"/>
      <c r="V926" s="136">
        <v>0</v>
      </c>
      <c r="W926" s="136">
        <v>0</v>
      </c>
      <c r="X926" s="133">
        <v>0.09</v>
      </c>
      <c r="Y926" s="133">
        <v>5.1849560701112726E-2</v>
      </c>
      <c r="Z926" s="134">
        <v>0</v>
      </c>
      <c r="AA926" s="137"/>
      <c r="AB926" s="136">
        <v>0</v>
      </c>
      <c r="AC926" s="136">
        <v>0</v>
      </c>
      <c r="AD926" s="133">
        <v>0</v>
      </c>
      <c r="AE926" s="133">
        <v>0</v>
      </c>
      <c r="AF926" s="134">
        <v>0</v>
      </c>
    </row>
    <row r="927" spans="1:32" x14ac:dyDescent="0.2">
      <c r="A927" s="138">
        <v>3517</v>
      </c>
      <c r="B927" s="139">
        <v>3517239036</v>
      </c>
      <c r="C927" s="140" t="s">
        <v>562</v>
      </c>
      <c r="D927" s="141">
        <v>239</v>
      </c>
      <c r="E927" s="140" t="s">
        <v>271</v>
      </c>
      <c r="F927" s="141">
        <v>36</v>
      </c>
      <c r="G927" s="142" t="s">
        <v>68</v>
      </c>
      <c r="H927" s="130"/>
      <c r="I927" s="131">
        <v>15483</v>
      </c>
      <c r="J927" s="131">
        <v>5062</v>
      </c>
      <c r="K927" s="131">
        <v>0</v>
      </c>
      <c r="L927" s="131">
        <v>937.65</v>
      </c>
      <c r="M927" s="131">
        <v>21482.65</v>
      </c>
      <c r="N927" s="130"/>
      <c r="O927" s="132">
        <v>4</v>
      </c>
      <c r="P927" s="133">
        <v>82180</v>
      </c>
      <c r="Q927" s="133">
        <v>0</v>
      </c>
      <c r="R927" s="133">
        <v>0</v>
      </c>
      <c r="S927" s="133">
        <v>3750</v>
      </c>
      <c r="T927" s="134">
        <v>85930</v>
      </c>
      <c r="U927" s="135"/>
      <c r="V927" s="136">
        <v>0</v>
      </c>
      <c r="W927" s="136">
        <v>0</v>
      </c>
      <c r="X927" s="133">
        <v>0.09</v>
      </c>
      <c r="Y927" s="133">
        <v>6.7966110947748307E-2</v>
      </c>
      <c r="Z927" s="134">
        <v>0</v>
      </c>
      <c r="AA927" s="137"/>
      <c r="AB927" s="136">
        <v>0</v>
      </c>
      <c r="AC927" s="136">
        <v>0</v>
      </c>
      <c r="AD927" s="133">
        <v>0</v>
      </c>
      <c r="AE927" s="133">
        <v>0</v>
      </c>
      <c r="AF927" s="134">
        <v>0</v>
      </c>
    </row>
    <row r="928" spans="1:32" x14ac:dyDescent="0.2">
      <c r="A928" s="138">
        <v>3517</v>
      </c>
      <c r="B928" s="139">
        <v>3517239052</v>
      </c>
      <c r="C928" s="140" t="s">
        <v>562</v>
      </c>
      <c r="D928" s="141">
        <v>239</v>
      </c>
      <c r="E928" s="140" t="s">
        <v>271</v>
      </c>
      <c r="F928" s="141">
        <v>52</v>
      </c>
      <c r="G928" s="142" t="s">
        <v>84</v>
      </c>
      <c r="H928" s="130"/>
      <c r="I928" s="131">
        <v>12726</v>
      </c>
      <c r="J928" s="131">
        <v>4068</v>
      </c>
      <c r="K928" s="131">
        <v>0</v>
      </c>
      <c r="L928" s="131">
        <v>937.65</v>
      </c>
      <c r="M928" s="131">
        <v>17731.650000000001</v>
      </c>
      <c r="N928" s="130"/>
      <c r="O928" s="132">
        <v>15</v>
      </c>
      <c r="P928" s="133">
        <v>251910</v>
      </c>
      <c r="Q928" s="133">
        <v>0</v>
      </c>
      <c r="R928" s="133">
        <v>0</v>
      </c>
      <c r="S928" s="133">
        <v>14065</v>
      </c>
      <c r="T928" s="134">
        <v>265975</v>
      </c>
      <c r="U928" s="135"/>
      <c r="V928" s="136">
        <v>0</v>
      </c>
      <c r="W928" s="136">
        <v>0</v>
      </c>
      <c r="X928" s="133">
        <v>0.09</v>
      </c>
      <c r="Y928" s="133">
        <v>4.5458484773561313E-2</v>
      </c>
      <c r="Z928" s="134">
        <v>0</v>
      </c>
      <c r="AA928" s="137"/>
      <c r="AB928" s="136">
        <v>0</v>
      </c>
      <c r="AC928" s="136">
        <v>0</v>
      </c>
      <c r="AD928" s="133">
        <v>0</v>
      </c>
      <c r="AE928" s="133">
        <v>0</v>
      </c>
      <c r="AF928" s="134">
        <v>0</v>
      </c>
    </row>
    <row r="929" spans="1:32" x14ac:dyDescent="0.2">
      <c r="A929" s="138">
        <v>3517</v>
      </c>
      <c r="B929" s="139">
        <v>3517239096</v>
      </c>
      <c r="C929" s="140" t="s">
        <v>562</v>
      </c>
      <c r="D929" s="141">
        <v>239</v>
      </c>
      <c r="E929" s="140" t="s">
        <v>271</v>
      </c>
      <c r="F929" s="141">
        <v>96</v>
      </c>
      <c r="G929" s="142" t="s">
        <v>128</v>
      </c>
      <c r="H929" s="130"/>
      <c r="I929" s="131">
        <v>11829.130412915241</v>
      </c>
      <c r="J929" s="131">
        <v>6439</v>
      </c>
      <c r="K929" s="131">
        <v>0</v>
      </c>
      <c r="L929" s="131">
        <v>937.65</v>
      </c>
      <c r="M929" s="131">
        <v>19205.780412915243</v>
      </c>
      <c r="N929" s="130"/>
      <c r="O929" s="132">
        <v>2</v>
      </c>
      <c r="P929" s="133">
        <v>36536</v>
      </c>
      <c r="Q929" s="133">
        <v>0</v>
      </c>
      <c r="R929" s="133">
        <v>0</v>
      </c>
      <c r="S929" s="133">
        <v>1875</v>
      </c>
      <c r="T929" s="134">
        <v>38411</v>
      </c>
      <c r="U929" s="135"/>
      <c r="V929" s="136">
        <v>0</v>
      </c>
      <c r="W929" s="136">
        <v>0</v>
      </c>
      <c r="X929" s="133">
        <v>0.09</v>
      </c>
      <c r="Y929" s="133">
        <v>3.1538031471370763E-2</v>
      </c>
      <c r="Z929" s="134">
        <v>0</v>
      </c>
      <c r="AA929" s="137"/>
      <c r="AB929" s="136">
        <v>0</v>
      </c>
      <c r="AC929" s="136">
        <v>0</v>
      </c>
      <c r="AD929" s="133">
        <v>0</v>
      </c>
      <c r="AE929" s="133">
        <v>0</v>
      </c>
      <c r="AF929" s="134">
        <v>0</v>
      </c>
    </row>
    <row r="930" spans="1:32" x14ac:dyDescent="0.2">
      <c r="A930" s="138">
        <v>3517</v>
      </c>
      <c r="B930" s="139">
        <v>3517239099</v>
      </c>
      <c r="C930" s="140" t="s">
        <v>562</v>
      </c>
      <c r="D930" s="141">
        <v>239</v>
      </c>
      <c r="E930" s="140" t="s">
        <v>271</v>
      </c>
      <c r="F930" s="141">
        <v>99</v>
      </c>
      <c r="G930" s="142" t="s">
        <v>131</v>
      </c>
      <c r="H930" s="130"/>
      <c r="I930" s="131">
        <v>11076</v>
      </c>
      <c r="J930" s="131">
        <v>5931</v>
      </c>
      <c r="K930" s="131">
        <v>0</v>
      </c>
      <c r="L930" s="131">
        <v>937.65</v>
      </c>
      <c r="M930" s="131">
        <v>17944.650000000001</v>
      </c>
      <c r="N930" s="130"/>
      <c r="O930" s="132">
        <v>1</v>
      </c>
      <c r="P930" s="133">
        <v>17007</v>
      </c>
      <c r="Q930" s="133">
        <v>0</v>
      </c>
      <c r="R930" s="133">
        <v>0</v>
      </c>
      <c r="S930" s="133">
        <v>938</v>
      </c>
      <c r="T930" s="134">
        <v>17945</v>
      </c>
      <c r="U930" s="135"/>
      <c r="V930" s="136">
        <v>0</v>
      </c>
      <c r="W930" s="136">
        <v>0</v>
      </c>
      <c r="X930" s="133">
        <v>0.09</v>
      </c>
      <c r="Y930" s="133">
        <v>4.4249254506691767E-2</v>
      </c>
      <c r="Z930" s="134">
        <v>0</v>
      </c>
      <c r="AA930" s="137"/>
      <c r="AB930" s="136">
        <v>0</v>
      </c>
      <c r="AC930" s="136">
        <v>0</v>
      </c>
      <c r="AD930" s="133">
        <v>0</v>
      </c>
      <c r="AE930" s="133">
        <v>0</v>
      </c>
      <c r="AF930" s="134">
        <v>0</v>
      </c>
    </row>
    <row r="931" spans="1:32" x14ac:dyDescent="0.2">
      <c r="A931" s="138">
        <v>3517</v>
      </c>
      <c r="B931" s="139">
        <v>3517239131</v>
      </c>
      <c r="C931" s="140" t="s">
        <v>562</v>
      </c>
      <c r="D931" s="141">
        <v>239</v>
      </c>
      <c r="E931" s="140" t="s">
        <v>271</v>
      </c>
      <c r="F931" s="141">
        <v>131</v>
      </c>
      <c r="G931" s="142" t="s">
        <v>163</v>
      </c>
      <c r="H931" s="130"/>
      <c r="I931" s="131">
        <v>11076</v>
      </c>
      <c r="J931" s="131">
        <v>3158</v>
      </c>
      <c r="K931" s="131">
        <v>0</v>
      </c>
      <c r="L931" s="131">
        <v>937.65</v>
      </c>
      <c r="M931" s="131">
        <v>15171.65</v>
      </c>
      <c r="N931" s="130"/>
      <c r="O931" s="132">
        <v>1</v>
      </c>
      <c r="P931" s="133">
        <v>14234</v>
      </c>
      <c r="Q931" s="133">
        <v>0</v>
      </c>
      <c r="R931" s="133">
        <v>0</v>
      </c>
      <c r="S931" s="133">
        <v>938</v>
      </c>
      <c r="T931" s="134">
        <v>15172</v>
      </c>
      <c r="U931" s="135"/>
      <c r="V931" s="136">
        <v>0</v>
      </c>
      <c r="W931" s="136">
        <v>0</v>
      </c>
      <c r="X931" s="133">
        <v>0.09</v>
      </c>
      <c r="Y931" s="133">
        <v>4.0106865571364328E-3</v>
      </c>
      <c r="Z931" s="134">
        <v>0</v>
      </c>
      <c r="AA931" s="137"/>
      <c r="AB931" s="136">
        <v>0</v>
      </c>
      <c r="AC931" s="136">
        <v>0</v>
      </c>
      <c r="AD931" s="133">
        <v>0</v>
      </c>
      <c r="AE931" s="133">
        <v>0</v>
      </c>
      <c r="AF931" s="134">
        <v>0</v>
      </c>
    </row>
    <row r="932" spans="1:32" x14ac:dyDescent="0.2">
      <c r="A932" s="138">
        <v>3517</v>
      </c>
      <c r="B932" s="139">
        <v>3517239167</v>
      </c>
      <c r="C932" s="140" t="s">
        <v>562</v>
      </c>
      <c r="D932" s="141">
        <v>239</v>
      </c>
      <c r="E932" s="140" t="s">
        <v>271</v>
      </c>
      <c r="F932" s="141">
        <v>167</v>
      </c>
      <c r="G932" s="142" t="s">
        <v>199</v>
      </c>
      <c r="H932" s="130"/>
      <c r="I932" s="131">
        <v>15113</v>
      </c>
      <c r="J932" s="131">
        <v>6095</v>
      </c>
      <c r="K932" s="131">
        <v>0</v>
      </c>
      <c r="L932" s="131">
        <v>937.65</v>
      </c>
      <c r="M932" s="131">
        <v>22145.65</v>
      </c>
      <c r="N932" s="130"/>
      <c r="O932" s="132">
        <v>1</v>
      </c>
      <c r="P932" s="133">
        <v>21208</v>
      </c>
      <c r="Q932" s="133">
        <v>0</v>
      </c>
      <c r="R932" s="133">
        <v>0</v>
      </c>
      <c r="S932" s="133">
        <v>938</v>
      </c>
      <c r="T932" s="134">
        <v>22146</v>
      </c>
      <c r="U932" s="135"/>
      <c r="V932" s="136">
        <v>0</v>
      </c>
      <c r="W932" s="136">
        <v>0</v>
      </c>
      <c r="X932" s="133">
        <v>0.09</v>
      </c>
      <c r="Y932" s="133">
        <v>1.940033081878775E-2</v>
      </c>
      <c r="Z932" s="134">
        <v>0</v>
      </c>
      <c r="AA932" s="137"/>
      <c r="AB932" s="136">
        <v>0</v>
      </c>
      <c r="AC932" s="136">
        <v>0</v>
      </c>
      <c r="AD932" s="133">
        <v>0</v>
      </c>
      <c r="AE932" s="133">
        <v>0</v>
      </c>
      <c r="AF932" s="134">
        <v>0</v>
      </c>
    </row>
    <row r="933" spans="1:32" x14ac:dyDescent="0.2">
      <c r="A933" s="138">
        <v>3517</v>
      </c>
      <c r="B933" s="139">
        <v>3517239171</v>
      </c>
      <c r="C933" s="140" t="s">
        <v>562</v>
      </c>
      <c r="D933" s="141">
        <v>239</v>
      </c>
      <c r="E933" s="140" t="s">
        <v>271</v>
      </c>
      <c r="F933" s="141">
        <v>171</v>
      </c>
      <c r="G933" s="142" t="s">
        <v>203</v>
      </c>
      <c r="H933" s="130"/>
      <c r="I933" s="131">
        <v>13095</v>
      </c>
      <c r="J933" s="131">
        <v>3443</v>
      </c>
      <c r="K933" s="131">
        <v>0</v>
      </c>
      <c r="L933" s="131">
        <v>937.65</v>
      </c>
      <c r="M933" s="131">
        <v>17475.650000000001</v>
      </c>
      <c r="N933" s="130"/>
      <c r="O933" s="132">
        <v>6</v>
      </c>
      <c r="P933" s="133">
        <v>99228</v>
      </c>
      <c r="Q933" s="133">
        <v>0</v>
      </c>
      <c r="R933" s="133">
        <v>0</v>
      </c>
      <c r="S933" s="133">
        <v>5626</v>
      </c>
      <c r="T933" s="134">
        <v>104854</v>
      </c>
      <c r="U933" s="135"/>
      <c r="V933" s="136">
        <v>0</v>
      </c>
      <c r="W933" s="136">
        <v>0</v>
      </c>
      <c r="X933" s="133">
        <v>0.09</v>
      </c>
      <c r="Y933" s="133">
        <v>8.3768111125214727E-3</v>
      </c>
      <c r="Z933" s="134">
        <v>0</v>
      </c>
      <c r="AA933" s="137"/>
      <c r="AB933" s="136">
        <v>0</v>
      </c>
      <c r="AC933" s="136">
        <v>0</v>
      </c>
      <c r="AD933" s="133">
        <v>0</v>
      </c>
      <c r="AE933" s="133">
        <v>0</v>
      </c>
      <c r="AF933" s="134">
        <v>0</v>
      </c>
    </row>
    <row r="934" spans="1:32" x14ac:dyDescent="0.2">
      <c r="A934" s="138">
        <v>3517</v>
      </c>
      <c r="B934" s="139">
        <v>3517239182</v>
      </c>
      <c r="C934" s="140" t="s">
        <v>562</v>
      </c>
      <c r="D934" s="141">
        <v>239</v>
      </c>
      <c r="E934" s="140" t="s">
        <v>271</v>
      </c>
      <c r="F934" s="141">
        <v>182</v>
      </c>
      <c r="G934" s="142" t="s">
        <v>214</v>
      </c>
      <c r="H934" s="130"/>
      <c r="I934" s="131">
        <v>14836</v>
      </c>
      <c r="J934" s="131">
        <v>3024</v>
      </c>
      <c r="K934" s="131">
        <v>0</v>
      </c>
      <c r="L934" s="131">
        <v>937.65</v>
      </c>
      <c r="M934" s="131">
        <v>18797.650000000001</v>
      </c>
      <c r="N934" s="130"/>
      <c r="O934" s="132">
        <v>6</v>
      </c>
      <c r="P934" s="133">
        <v>107160</v>
      </c>
      <c r="Q934" s="133">
        <v>0</v>
      </c>
      <c r="R934" s="133">
        <v>0</v>
      </c>
      <c r="S934" s="133">
        <v>5626</v>
      </c>
      <c r="T934" s="134">
        <v>112786</v>
      </c>
      <c r="U934" s="135"/>
      <c r="V934" s="136">
        <v>0</v>
      </c>
      <c r="W934" s="136">
        <v>0</v>
      </c>
      <c r="X934" s="133">
        <v>0.09</v>
      </c>
      <c r="Y934" s="133">
        <v>1.766117293904166E-2</v>
      </c>
      <c r="Z934" s="134">
        <v>0</v>
      </c>
      <c r="AA934" s="137"/>
      <c r="AB934" s="136">
        <v>0</v>
      </c>
      <c r="AC934" s="136">
        <v>0</v>
      </c>
      <c r="AD934" s="133">
        <v>0</v>
      </c>
      <c r="AE934" s="133">
        <v>0</v>
      </c>
      <c r="AF934" s="134">
        <v>0</v>
      </c>
    </row>
    <row r="935" spans="1:32" x14ac:dyDescent="0.2">
      <c r="A935" s="138">
        <v>3517</v>
      </c>
      <c r="B935" s="139">
        <v>3517239207</v>
      </c>
      <c r="C935" s="140" t="s">
        <v>562</v>
      </c>
      <c r="D935" s="141">
        <v>239</v>
      </c>
      <c r="E935" s="140" t="s">
        <v>271</v>
      </c>
      <c r="F935" s="141">
        <v>207</v>
      </c>
      <c r="G935" s="142" t="s">
        <v>239</v>
      </c>
      <c r="H935" s="130"/>
      <c r="I935" s="131">
        <v>11191.073589537058</v>
      </c>
      <c r="J935" s="131">
        <v>7175</v>
      </c>
      <c r="K935" s="131">
        <v>0</v>
      </c>
      <c r="L935" s="131">
        <v>937.65</v>
      </c>
      <c r="M935" s="131">
        <v>19303.723589537061</v>
      </c>
      <c r="N935" s="130"/>
      <c r="O935" s="132">
        <v>1</v>
      </c>
      <c r="P935" s="133">
        <v>18366</v>
      </c>
      <c r="Q935" s="133">
        <v>0</v>
      </c>
      <c r="R935" s="133">
        <v>0</v>
      </c>
      <c r="S935" s="133">
        <v>938</v>
      </c>
      <c r="T935" s="134">
        <v>19304</v>
      </c>
      <c r="U935" s="135"/>
      <c r="V935" s="136">
        <v>0</v>
      </c>
      <c r="W935" s="136">
        <v>0</v>
      </c>
      <c r="X935" s="133">
        <v>0.09</v>
      </c>
      <c r="Y935" s="133">
        <v>5.595280366325246E-4</v>
      </c>
      <c r="Z935" s="134">
        <v>0</v>
      </c>
      <c r="AA935" s="137"/>
      <c r="AB935" s="136">
        <v>0</v>
      </c>
      <c r="AC935" s="136">
        <v>0</v>
      </c>
      <c r="AD935" s="133">
        <v>0</v>
      </c>
      <c r="AE935" s="133">
        <v>0</v>
      </c>
      <c r="AF935" s="134">
        <v>0</v>
      </c>
    </row>
    <row r="936" spans="1:32" x14ac:dyDescent="0.2">
      <c r="A936" s="138">
        <v>3517</v>
      </c>
      <c r="B936" s="139">
        <v>3517239231</v>
      </c>
      <c r="C936" s="140" t="s">
        <v>562</v>
      </c>
      <c r="D936" s="141">
        <v>239</v>
      </c>
      <c r="E936" s="140" t="s">
        <v>271</v>
      </c>
      <c r="F936" s="141">
        <v>231</v>
      </c>
      <c r="G936" s="142" t="s">
        <v>263</v>
      </c>
      <c r="H936" s="130"/>
      <c r="I936" s="131">
        <v>14216</v>
      </c>
      <c r="J936" s="131">
        <v>3385</v>
      </c>
      <c r="K936" s="131">
        <v>0</v>
      </c>
      <c r="L936" s="131">
        <v>937.65</v>
      </c>
      <c r="M936" s="131">
        <v>18538.650000000001</v>
      </c>
      <c r="N936" s="130"/>
      <c r="O936" s="132">
        <v>9</v>
      </c>
      <c r="P936" s="133">
        <v>158409</v>
      </c>
      <c r="Q936" s="133">
        <v>0</v>
      </c>
      <c r="R936" s="133">
        <v>0</v>
      </c>
      <c r="S936" s="133">
        <v>8440</v>
      </c>
      <c r="T936" s="134">
        <v>166849</v>
      </c>
      <c r="U936" s="135"/>
      <c r="V936" s="136">
        <v>0</v>
      </c>
      <c r="W936" s="136">
        <v>0</v>
      </c>
      <c r="X936" s="133">
        <v>0.09</v>
      </c>
      <c r="Y936" s="133">
        <v>1.9610445005503498E-2</v>
      </c>
      <c r="Z936" s="134">
        <v>0</v>
      </c>
      <c r="AA936" s="137"/>
      <c r="AB936" s="136">
        <v>0</v>
      </c>
      <c r="AC936" s="136">
        <v>0</v>
      </c>
      <c r="AD936" s="133">
        <v>0</v>
      </c>
      <c r="AE936" s="133">
        <v>0</v>
      </c>
      <c r="AF936" s="134">
        <v>0</v>
      </c>
    </row>
    <row r="937" spans="1:32" x14ac:dyDescent="0.2">
      <c r="A937" s="138">
        <v>3517</v>
      </c>
      <c r="B937" s="139">
        <v>3517239239</v>
      </c>
      <c r="C937" s="140" t="s">
        <v>562</v>
      </c>
      <c r="D937" s="141">
        <v>239</v>
      </c>
      <c r="E937" s="140" t="s">
        <v>271</v>
      </c>
      <c r="F937" s="141">
        <v>239</v>
      </c>
      <c r="G937" s="142" t="s">
        <v>271</v>
      </c>
      <c r="H937" s="130"/>
      <c r="I937" s="131">
        <v>13629</v>
      </c>
      <c r="J937" s="131">
        <v>5119</v>
      </c>
      <c r="K937" s="131">
        <v>0</v>
      </c>
      <c r="L937" s="131">
        <v>937.65</v>
      </c>
      <c r="M937" s="131">
        <v>19685.650000000001</v>
      </c>
      <c r="N937" s="130"/>
      <c r="O937" s="132">
        <v>106</v>
      </c>
      <c r="P937" s="133">
        <v>1987288</v>
      </c>
      <c r="Q937" s="133">
        <v>0</v>
      </c>
      <c r="R937" s="133">
        <v>0</v>
      </c>
      <c r="S937" s="133">
        <v>99390</v>
      </c>
      <c r="T937" s="134">
        <v>2086678</v>
      </c>
      <c r="U937" s="135"/>
      <c r="V937" s="136">
        <v>0</v>
      </c>
      <c r="W937" s="136">
        <v>0</v>
      </c>
      <c r="X937" s="133">
        <v>0.09</v>
      </c>
      <c r="Y937" s="133">
        <v>6.312920761765542E-2</v>
      </c>
      <c r="Z937" s="134">
        <v>0</v>
      </c>
      <c r="AA937" s="137"/>
      <c r="AB937" s="136">
        <v>0</v>
      </c>
      <c r="AC937" s="136">
        <v>0</v>
      </c>
      <c r="AD937" s="133">
        <v>0</v>
      </c>
      <c r="AE937" s="133">
        <v>0</v>
      </c>
      <c r="AF937" s="134">
        <v>0</v>
      </c>
    </row>
    <row r="938" spans="1:32" x14ac:dyDescent="0.2">
      <c r="A938" s="138">
        <v>3517</v>
      </c>
      <c r="B938" s="139">
        <v>3517239261</v>
      </c>
      <c r="C938" s="140" t="s">
        <v>562</v>
      </c>
      <c r="D938" s="141">
        <v>239</v>
      </c>
      <c r="E938" s="140" t="s">
        <v>271</v>
      </c>
      <c r="F938" s="141">
        <v>261</v>
      </c>
      <c r="G938" s="142" t="s">
        <v>293</v>
      </c>
      <c r="H938" s="130"/>
      <c r="I938" s="131">
        <v>13116</v>
      </c>
      <c r="J938" s="131">
        <v>8319</v>
      </c>
      <c r="K938" s="131">
        <v>0</v>
      </c>
      <c r="L938" s="131">
        <v>937.65</v>
      </c>
      <c r="M938" s="131">
        <v>22372.65</v>
      </c>
      <c r="N938" s="130"/>
      <c r="O938" s="132">
        <v>2</v>
      </c>
      <c r="P938" s="133">
        <v>42870</v>
      </c>
      <c r="Q938" s="133">
        <v>0</v>
      </c>
      <c r="R938" s="133">
        <v>0</v>
      </c>
      <c r="S938" s="133">
        <v>1876</v>
      </c>
      <c r="T938" s="134">
        <v>44746</v>
      </c>
      <c r="U938" s="135"/>
      <c r="V938" s="136">
        <v>0</v>
      </c>
      <c r="W938" s="136">
        <v>0</v>
      </c>
      <c r="X938" s="133">
        <v>0.09</v>
      </c>
      <c r="Y938" s="133">
        <v>7.6984799145484478E-2</v>
      </c>
      <c r="Z938" s="134">
        <v>0</v>
      </c>
      <c r="AA938" s="137"/>
      <c r="AB938" s="136">
        <v>0</v>
      </c>
      <c r="AC938" s="136">
        <v>0</v>
      </c>
      <c r="AD938" s="133">
        <v>0</v>
      </c>
      <c r="AE938" s="133">
        <v>0</v>
      </c>
      <c r="AF938" s="134">
        <v>0</v>
      </c>
    </row>
    <row r="939" spans="1:32" x14ac:dyDescent="0.2">
      <c r="A939" s="138">
        <v>3517</v>
      </c>
      <c r="B939" s="139">
        <v>3517239293</v>
      </c>
      <c r="C939" s="140" t="s">
        <v>562</v>
      </c>
      <c r="D939" s="141">
        <v>239</v>
      </c>
      <c r="E939" s="140" t="s">
        <v>271</v>
      </c>
      <c r="F939" s="141">
        <v>293</v>
      </c>
      <c r="G939" s="142" t="s">
        <v>325</v>
      </c>
      <c r="H939" s="130"/>
      <c r="I939" s="131">
        <v>14224</v>
      </c>
      <c r="J939" s="131">
        <v>855</v>
      </c>
      <c r="K939" s="131">
        <v>0</v>
      </c>
      <c r="L939" s="131">
        <v>937.65</v>
      </c>
      <c r="M939" s="131">
        <v>16016.65</v>
      </c>
      <c r="N939" s="130"/>
      <c r="O939" s="132">
        <v>1</v>
      </c>
      <c r="P939" s="133">
        <v>15079</v>
      </c>
      <c r="Q939" s="133">
        <v>0</v>
      </c>
      <c r="R939" s="133">
        <v>0</v>
      </c>
      <c r="S939" s="133">
        <v>938</v>
      </c>
      <c r="T939" s="134">
        <v>16017</v>
      </c>
      <c r="U939" s="135"/>
      <c r="V939" s="136">
        <v>0</v>
      </c>
      <c r="W939" s="136">
        <v>0</v>
      </c>
      <c r="X939" s="133">
        <v>0.18</v>
      </c>
      <c r="Y939" s="133">
        <v>8.2727159097953466E-3</v>
      </c>
      <c r="Z939" s="134">
        <v>0</v>
      </c>
      <c r="AA939" s="137"/>
      <c r="AB939" s="136">
        <v>0</v>
      </c>
      <c r="AC939" s="136">
        <v>0</v>
      </c>
      <c r="AD939" s="133">
        <v>0</v>
      </c>
      <c r="AE939" s="133">
        <v>0</v>
      </c>
      <c r="AF939" s="134">
        <v>0</v>
      </c>
    </row>
    <row r="940" spans="1:32" x14ac:dyDescent="0.2">
      <c r="A940" s="138">
        <v>3517</v>
      </c>
      <c r="B940" s="139">
        <v>3517239310</v>
      </c>
      <c r="C940" s="140" t="s">
        <v>562</v>
      </c>
      <c r="D940" s="141">
        <v>239</v>
      </c>
      <c r="E940" s="140" t="s">
        <v>271</v>
      </c>
      <c r="F940" s="141">
        <v>310</v>
      </c>
      <c r="G940" s="142" t="s">
        <v>342</v>
      </c>
      <c r="H940" s="130"/>
      <c r="I940" s="131">
        <v>14869</v>
      </c>
      <c r="J940" s="131">
        <v>1538</v>
      </c>
      <c r="K940" s="131">
        <v>0</v>
      </c>
      <c r="L940" s="131">
        <v>937.65</v>
      </c>
      <c r="M940" s="131">
        <v>17344.650000000001</v>
      </c>
      <c r="N940" s="130"/>
      <c r="O940" s="132">
        <v>17</v>
      </c>
      <c r="P940" s="133">
        <v>278919</v>
      </c>
      <c r="Q940" s="133">
        <v>0</v>
      </c>
      <c r="R940" s="133">
        <v>0</v>
      </c>
      <c r="S940" s="133">
        <v>15940</v>
      </c>
      <c r="T940" s="134">
        <v>294859</v>
      </c>
      <c r="U940" s="135"/>
      <c r="V940" s="136">
        <v>0</v>
      </c>
      <c r="W940" s="136">
        <v>0</v>
      </c>
      <c r="X940" s="133">
        <v>0.09</v>
      </c>
      <c r="Y940" s="133">
        <v>4.0905982827977284E-2</v>
      </c>
      <c r="Z940" s="134">
        <v>0</v>
      </c>
      <c r="AA940" s="137"/>
      <c r="AB940" s="136">
        <v>0</v>
      </c>
      <c r="AC940" s="136">
        <v>0</v>
      </c>
      <c r="AD940" s="133">
        <v>0</v>
      </c>
      <c r="AE940" s="133">
        <v>0</v>
      </c>
      <c r="AF940" s="134">
        <v>0</v>
      </c>
    </row>
    <row r="941" spans="1:32" x14ac:dyDescent="0.2">
      <c r="A941" s="138">
        <v>3517</v>
      </c>
      <c r="B941" s="139">
        <v>3517239625</v>
      </c>
      <c r="C941" s="140" t="s">
        <v>562</v>
      </c>
      <c r="D941" s="141">
        <v>239</v>
      </c>
      <c r="E941" s="140" t="s">
        <v>271</v>
      </c>
      <c r="F941" s="141">
        <v>625</v>
      </c>
      <c r="G941" s="142" t="s">
        <v>395</v>
      </c>
      <c r="H941" s="130"/>
      <c r="I941" s="131">
        <v>11076</v>
      </c>
      <c r="J941" s="131">
        <v>1601</v>
      </c>
      <c r="K941" s="131">
        <v>0</v>
      </c>
      <c r="L941" s="131">
        <v>937.65</v>
      </c>
      <c r="M941" s="131">
        <v>13614.65</v>
      </c>
      <c r="N941" s="130"/>
      <c r="O941" s="132">
        <v>1</v>
      </c>
      <c r="P941" s="133">
        <v>12677</v>
      </c>
      <c r="Q941" s="133">
        <v>0</v>
      </c>
      <c r="R941" s="133">
        <v>0</v>
      </c>
      <c r="S941" s="133">
        <v>938</v>
      </c>
      <c r="T941" s="134">
        <v>13615</v>
      </c>
      <c r="U941" s="135"/>
      <c r="V941" s="136">
        <v>0</v>
      </c>
      <c r="W941" s="136">
        <v>0</v>
      </c>
      <c r="X941" s="133">
        <v>0.09</v>
      </c>
      <c r="Y941" s="133">
        <v>5.3950024176206033E-3</v>
      </c>
      <c r="Z941" s="134">
        <v>0</v>
      </c>
      <c r="AA941" s="137"/>
      <c r="AB941" s="136">
        <v>0</v>
      </c>
      <c r="AC941" s="136">
        <v>0</v>
      </c>
      <c r="AD941" s="133">
        <v>0</v>
      </c>
      <c r="AE941" s="133">
        <v>0</v>
      </c>
      <c r="AF941" s="134">
        <v>0</v>
      </c>
    </row>
    <row r="942" spans="1:32" x14ac:dyDescent="0.2">
      <c r="A942" s="138">
        <v>3517</v>
      </c>
      <c r="B942" s="139">
        <v>3517239740</v>
      </c>
      <c r="C942" s="140" t="s">
        <v>562</v>
      </c>
      <c r="D942" s="141">
        <v>239</v>
      </c>
      <c r="E942" s="140" t="s">
        <v>271</v>
      </c>
      <c r="F942" s="141">
        <v>740</v>
      </c>
      <c r="G942" s="142" t="s">
        <v>428</v>
      </c>
      <c r="H942" s="130"/>
      <c r="I942" s="131">
        <v>15113</v>
      </c>
      <c r="J942" s="131">
        <v>6914</v>
      </c>
      <c r="K942" s="131">
        <v>0</v>
      </c>
      <c r="L942" s="131">
        <v>937.65</v>
      </c>
      <c r="M942" s="131">
        <v>22964.65</v>
      </c>
      <c r="N942" s="130"/>
      <c r="O942" s="132">
        <v>1</v>
      </c>
      <c r="P942" s="133">
        <v>22027</v>
      </c>
      <c r="Q942" s="133">
        <v>0</v>
      </c>
      <c r="R942" s="133">
        <v>0</v>
      </c>
      <c r="S942" s="133">
        <v>938</v>
      </c>
      <c r="T942" s="134">
        <v>22965</v>
      </c>
      <c r="U942" s="135"/>
      <c r="V942" s="136">
        <v>0</v>
      </c>
      <c r="W942" s="136">
        <v>0</v>
      </c>
      <c r="X942" s="133">
        <v>0.09</v>
      </c>
      <c r="Y942" s="133">
        <v>4.5539797933569579E-3</v>
      </c>
      <c r="Z942" s="134">
        <v>0</v>
      </c>
      <c r="AA942" s="137"/>
      <c r="AB942" s="136">
        <v>0</v>
      </c>
      <c r="AC942" s="136">
        <v>0</v>
      </c>
      <c r="AD942" s="133">
        <v>0</v>
      </c>
      <c r="AE942" s="133">
        <v>0</v>
      </c>
      <c r="AF942" s="134">
        <v>0</v>
      </c>
    </row>
    <row r="943" spans="1:32" x14ac:dyDescent="0.2">
      <c r="A943" s="138">
        <v>3517</v>
      </c>
      <c r="B943" s="139">
        <v>3517239760</v>
      </c>
      <c r="C943" s="140" t="s">
        <v>562</v>
      </c>
      <c r="D943" s="141">
        <v>239</v>
      </c>
      <c r="E943" s="140" t="s">
        <v>271</v>
      </c>
      <c r="F943" s="141">
        <v>760</v>
      </c>
      <c r="G943" s="142" t="s">
        <v>433</v>
      </c>
      <c r="H943" s="130"/>
      <c r="I943" s="131">
        <v>12436</v>
      </c>
      <c r="J943" s="131">
        <v>2837</v>
      </c>
      <c r="K943" s="131">
        <v>0</v>
      </c>
      <c r="L943" s="131">
        <v>937.65</v>
      </c>
      <c r="M943" s="131">
        <v>16210.65</v>
      </c>
      <c r="N943" s="130"/>
      <c r="O943" s="132">
        <v>10</v>
      </c>
      <c r="P943" s="133">
        <v>152730</v>
      </c>
      <c r="Q943" s="133">
        <v>0</v>
      </c>
      <c r="R943" s="133">
        <v>0</v>
      </c>
      <c r="S943" s="133">
        <v>9377</v>
      </c>
      <c r="T943" s="134">
        <v>162107</v>
      </c>
      <c r="U943" s="135"/>
      <c r="V943" s="136">
        <v>0</v>
      </c>
      <c r="W943" s="136">
        <v>0</v>
      </c>
      <c r="X943" s="133">
        <v>0.09</v>
      </c>
      <c r="Y943" s="133">
        <v>3.6803604291774102E-2</v>
      </c>
      <c r="Z943" s="134">
        <v>0</v>
      </c>
      <c r="AA943" s="137"/>
      <c r="AB943" s="136">
        <v>0</v>
      </c>
      <c r="AC943" s="136">
        <v>0</v>
      </c>
      <c r="AD943" s="133">
        <v>0</v>
      </c>
      <c r="AE943" s="133">
        <v>0</v>
      </c>
      <c r="AF943" s="134">
        <v>0</v>
      </c>
    </row>
    <row r="944" spans="1:32" x14ac:dyDescent="0.2">
      <c r="A944" s="138">
        <v>3517</v>
      </c>
      <c r="B944" s="139">
        <v>3517239763</v>
      </c>
      <c r="C944" s="140" t="s">
        <v>562</v>
      </c>
      <c r="D944" s="141">
        <v>239</v>
      </c>
      <c r="E944" s="140" t="s">
        <v>271</v>
      </c>
      <c r="F944" s="141">
        <v>763</v>
      </c>
      <c r="G944" s="142" t="s">
        <v>434</v>
      </c>
      <c r="H944" s="130"/>
      <c r="I944" s="131">
        <v>12010.527887049659</v>
      </c>
      <c r="J944" s="131">
        <v>2438</v>
      </c>
      <c r="K944" s="131">
        <v>0</v>
      </c>
      <c r="L944" s="131">
        <v>937.65</v>
      </c>
      <c r="M944" s="131">
        <v>15386.177887049658</v>
      </c>
      <c r="N944" s="130"/>
      <c r="O944" s="132">
        <v>2</v>
      </c>
      <c r="P944" s="133">
        <v>28898</v>
      </c>
      <c r="Q944" s="133">
        <v>0</v>
      </c>
      <c r="R944" s="133">
        <v>0</v>
      </c>
      <c r="S944" s="133">
        <v>1876</v>
      </c>
      <c r="T944" s="134">
        <v>30774</v>
      </c>
      <c r="U944" s="135"/>
      <c r="V944" s="136">
        <v>0</v>
      </c>
      <c r="W944" s="136">
        <v>0</v>
      </c>
      <c r="X944" s="133">
        <v>0.09</v>
      </c>
      <c r="Y944" s="133">
        <v>9.8739121703137547E-3</v>
      </c>
      <c r="Z944" s="134">
        <v>0</v>
      </c>
      <c r="AA944" s="137"/>
      <c r="AB944" s="136">
        <v>0</v>
      </c>
      <c r="AC944" s="136">
        <v>0</v>
      </c>
      <c r="AD944" s="133">
        <v>0</v>
      </c>
      <c r="AE944" s="133">
        <v>0</v>
      </c>
      <c r="AF944" s="134">
        <v>0</v>
      </c>
    </row>
    <row r="945" spans="1:32" x14ac:dyDescent="0.2">
      <c r="A945" s="138">
        <v>3517</v>
      </c>
      <c r="B945" s="139">
        <v>3517239780</v>
      </c>
      <c r="C945" s="140" t="s">
        <v>562</v>
      </c>
      <c r="D945" s="141">
        <v>239</v>
      </c>
      <c r="E945" s="140" t="s">
        <v>271</v>
      </c>
      <c r="F945" s="141">
        <v>780</v>
      </c>
      <c r="G945" s="142" t="s">
        <v>443</v>
      </c>
      <c r="H945" s="130"/>
      <c r="I945" s="131">
        <v>11076</v>
      </c>
      <c r="J945" s="131">
        <v>2110</v>
      </c>
      <c r="K945" s="131">
        <v>0</v>
      </c>
      <c r="L945" s="131">
        <v>937.65</v>
      </c>
      <c r="M945" s="131">
        <v>14123.65</v>
      </c>
      <c r="N945" s="130"/>
      <c r="O945" s="132">
        <v>3</v>
      </c>
      <c r="P945" s="133">
        <v>39558</v>
      </c>
      <c r="Q945" s="133">
        <v>0</v>
      </c>
      <c r="R945" s="133">
        <v>0</v>
      </c>
      <c r="S945" s="133">
        <v>2813</v>
      </c>
      <c r="T945" s="134">
        <v>42371</v>
      </c>
      <c r="U945" s="135"/>
      <c r="V945" s="136">
        <v>0</v>
      </c>
      <c r="W945" s="136">
        <v>0</v>
      </c>
      <c r="X945" s="133">
        <v>0.09</v>
      </c>
      <c r="Y945" s="133">
        <v>1.289829371841569E-2</v>
      </c>
      <c r="Z945" s="134">
        <v>0</v>
      </c>
      <c r="AA945" s="137"/>
      <c r="AB945" s="136">
        <v>0</v>
      </c>
      <c r="AC945" s="136">
        <v>0</v>
      </c>
      <c r="AD945" s="133">
        <v>0</v>
      </c>
      <c r="AE945" s="133">
        <v>0</v>
      </c>
      <c r="AF945" s="134">
        <v>0</v>
      </c>
    </row>
    <row r="946" spans="1:32" x14ac:dyDescent="0.2">
      <c r="A946" s="138">
        <v>3518</v>
      </c>
      <c r="B946" s="139">
        <v>3518149128</v>
      </c>
      <c r="C946" s="140" t="s">
        <v>563</v>
      </c>
      <c r="D946" s="141">
        <v>149</v>
      </c>
      <c r="E946" s="140" t="s">
        <v>181</v>
      </c>
      <c r="F946" s="141">
        <v>128</v>
      </c>
      <c r="G946" s="142" t="s">
        <v>160</v>
      </c>
      <c r="H946" s="130"/>
      <c r="I946" s="131">
        <v>14772</v>
      </c>
      <c r="J946" s="131">
        <v>1054</v>
      </c>
      <c r="K946" s="131">
        <v>0</v>
      </c>
      <c r="L946" s="131">
        <v>937.65</v>
      </c>
      <c r="M946" s="131">
        <v>16763.650000000001</v>
      </c>
      <c r="N946" s="130"/>
      <c r="O946" s="132">
        <v>21</v>
      </c>
      <c r="P946" s="133">
        <v>332346</v>
      </c>
      <c r="Q946" s="133">
        <v>0</v>
      </c>
      <c r="R946" s="133">
        <v>0</v>
      </c>
      <c r="S946" s="133">
        <v>19691</v>
      </c>
      <c r="T946" s="134">
        <v>352037</v>
      </c>
      <c r="U946" s="135"/>
      <c r="V946" s="136">
        <v>0</v>
      </c>
      <c r="W946" s="136">
        <v>0</v>
      </c>
      <c r="X946" s="133">
        <v>0.09</v>
      </c>
      <c r="Y946" s="133">
        <v>3.6606009858726793E-2</v>
      </c>
      <c r="Z946" s="134">
        <v>0</v>
      </c>
      <c r="AA946" s="137"/>
      <c r="AB946" s="136">
        <v>0</v>
      </c>
      <c r="AC946" s="136">
        <v>0</v>
      </c>
      <c r="AD946" s="133">
        <v>0</v>
      </c>
      <c r="AE946" s="133">
        <v>0</v>
      </c>
      <c r="AF946" s="134">
        <v>0</v>
      </c>
    </row>
    <row r="947" spans="1:32" x14ac:dyDescent="0.2">
      <c r="A947" s="138">
        <v>3518</v>
      </c>
      <c r="B947" s="139">
        <v>3518149149</v>
      </c>
      <c r="C947" s="140" t="s">
        <v>563</v>
      </c>
      <c r="D947" s="141">
        <v>149</v>
      </c>
      <c r="E947" s="140" t="s">
        <v>181</v>
      </c>
      <c r="F947" s="141">
        <v>149</v>
      </c>
      <c r="G947" s="142" t="s">
        <v>181</v>
      </c>
      <c r="H947" s="130"/>
      <c r="I947" s="131">
        <v>15531</v>
      </c>
      <c r="J947" s="131">
        <v>0</v>
      </c>
      <c r="K947" s="131">
        <v>0</v>
      </c>
      <c r="L947" s="131">
        <v>937.65</v>
      </c>
      <c r="M947" s="131">
        <v>16468.650000000001</v>
      </c>
      <c r="N947" s="130"/>
      <c r="O947" s="132">
        <v>150</v>
      </c>
      <c r="P947" s="133">
        <v>2329650</v>
      </c>
      <c r="Q947" s="133">
        <v>0</v>
      </c>
      <c r="R947" s="133">
        <v>0</v>
      </c>
      <c r="S947" s="133">
        <v>140647</v>
      </c>
      <c r="T947" s="134">
        <v>2470297</v>
      </c>
      <c r="U947" s="135"/>
      <c r="V947" s="136">
        <v>0</v>
      </c>
      <c r="W947" s="136">
        <v>0</v>
      </c>
      <c r="X947" s="133">
        <v>0.18</v>
      </c>
      <c r="Y947" s="133">
        <v>0.11880546437681293</v>
      </c>
      <c r="Z947" s="134">
        <v>0</v>
      </c>
      <c r="AA947" s="137"/>
      <c r="AB947" s="136">
        <v>0</v>
      </c>
      <c r="AC947" s="136">
        <v>0</v>
      </c>
      <c r="AD947" s="133">
        <v>0</v>
      </c>
      <c r="AE947" s="133">
        <v>0</v>
      </c>
      <c r="AF947" s="134">
        <v>0</v>
      </c>
    </row>
    <row r="948" spans="1:32" x14ac:dyDescent="0.2">
      <c r="A948" s="138">
        <v>3518</v>
      </c>
      <c r="B948" s="139">
        <v>3518149181</v>
      </c>
      <c r="C948" s="140" t="s">
        <v>563</v>
      </c>
      <c r="D948" s="141">
        <v>149</v>
      </c>
      <c r="E948" s="140" t="s">
        <v>181</v>
      </c>
      <c r="F948" s="141">
        <v>181</v>
      </c>
      <c r="G948" s="142" t="s">
        <v>213</v>
      </c>
      <c r="H948" s="130"/>
      <c r="I948" s="131">
        <v>14003</v>
      </c>
      <c r="J948" s="131">
        <v>666</v>
      </c>
      <c r="K948" s="131">
        <v>0</v>
      </c>
      <c r="L948" s="131">
        <v>937.65</v>
      </c>
      <c r="M948" s="131">
        <v>15606.65</v>
      </c>
      <c r="N948" s="130"/>
      <c r="O948" s="132">
        <v>9</v>
      </c>
      <c r="P948" s="133">
        <v>132021</v>
      </c>
      <c r="Q948" s="133">
        <v>0</v>
      </c>
      <c r="R948" s="133">
        <v>0</v>
      </c>
      <c r="S948" s="133">
        <v>8440</v>
      </c>
      <c r="T948" s="134">
        <v>140461</v>
      </c>
      <c r="U948" s="135"/>
      <c r="V948" s="136">
        <v>0</v>
      </c>
      <c r="W948" s="136">
        <v>0</v>
      </c>
      <c r="X948" s="133">
        <v>0.09</v>
      </c>
      <c r="Y948" s="133">
        <v>1.8120625500903691E-2</v>
      </c>
      <c r="Z948" s="134">
        <v>0</v>
      </c>
      <c r="AA948" s="137"/>
      <c r="AB948" s="136">
        <v>0</v>
      </c>
      <c r="AC948" s="136">
        <v>0</v>
      </c>
      <c r="AD948" s="133">
        <v>0</v>
      </c>
      <c r="AE948" s="133">
        <v>0</v>
      </c>
      <c r="AF948" s="134">
        <v>0</v>
      </c>
    </row>
    <row r="949" spans="1:32" ht="5.65" customHeight="1" x14ac:dyDescent="0.2">
      <c r="A949" s="138"/>
      <c r="B949" s="139"/>
      <c r="C949" s="140"/>
      <c r="D949" s="141"/>
      <c r="E949" s="140"/>
      <c r="F949" s="141"/>
      <c r="G949" s="142"/>
      <c r="H949" s="130"/>
      <c r="I949" s="143"/>
      <c r="J949" s="143"/>
      <c r="K949" s="143"/>
      <c r="L949" s="143"/>
      <c r="M949" s="143"/>
      <c r="N949" s="130"/>
      <c r="O949" s="132"/>
      <c r="P949" s="133"/>
      <c r="Q949" s="133"/>
      <c r="R949" s="133"/>
      <c r="S949" s="133"/>
      <c r="T949" s="134"/>
      <c r="U949" s="135"/>
      <c r="V949" s="136"/>
      <c r="W949" s="136"/>
      <c r="X949" s="132"/>
      <c r="Y949" s="132"/>
      <c r="Z949" s="132"/>
      <c r="AA949" s="135"/>
      <c r="AB949" s="132"/>
      <c r="AC949" s="132"/>
      <c r="AD949" s="132"/>
      <c r="AE949" s="132"/>
      <c r="AF949" s="157"/>
    </row>
    <row r="950" spans="1:32" ht="12.75" thickBot="1" x14ac:dyDescent="0.25">
      <c r="A950" s="145">
        <v>9999</v>
      </c>
      <c r="B950" s="146" t="s">
        <v>565</v>
      </c>
      <c r="C950" s="147" t="s">
        <v>565</v>
      </c>
      <c r="D950" s="148" t="s">
        <v>565</v>
      </c>
      <c r="E950" s="148" t="s">
        <v>565</v>
      </c>
      <c r="F950" s="148" t="s">
        <v>565</v>
      </c>
      <c r="G950" s="149" t="s">
        <v>565</v>
      </c>
      <c r="H950" s="110" t="s">
        <v>484</v>
      </c>
      <c r="I950" s="150" t="s">
        <v>565</v>
      </c>
      <c r="J950" s="151" t="s">
        <v>565</v>
      </c>
      <c r="K950" s="151" t="s">
        <v>565</v>
      </c>
      <c r="L950" s="151" t="s">
        <v>565</v>
      </c>
      <c r="M950" s="151" t="s">
        <v>565</v>
      </c>
      <c r="N950" s="110" t="s">
        <v>484</v>
      </c>
      <c r="O950" s="152">
        <f t="shared" ref="O950:T950" si="0">SUBTOTAL(9,O10:O948)</f>
        <v>46498</v>
      </c>
      <c r="P950" s="153">
        <f t="shared" si="0"/>
        <v>696174981</v>
      </c>
      <c r="Q950" s="153">
        <f t="shared" si="0"/>
        <v>0</v>
      </c>
      <c r="R950" s="153">
        <f t="shared" si="0"/>
        <v>4005835</v>
      </c>
      <c r="S950" s="153">
        <f t="shared" si="0"/>
        <v>43599344</v>
      </c>
      <c r="T950" s="154">
        <f t="shared" si="0"/>
        <v>743780160</v>
      </c>
      <c r="U950" s="155"/>
      <c r="V950" s="156">
        <f>SUBTOTAL(9,V10:V948)</f>
        <v>0</v>
      </c>
      <c r="W950" s="156">
        <f>SUBTOTAL(9,W10:W948)</f>
        <v>0</v>
      </c>
      <c r="X950" s="154" t="s">
        <v>565</v>
      </c>
      <c r="Y950" s="154" t="s">
        <v>565</v>
      </c>
      <c r="Z950" s="158" t="s">
        <v>565</v>
      </c>
      <c r="AA950" s="155"/>
      <c r="AB950" s="152" t="s">
        <v>565</v>
      </c>
      <c r="AC950" s="152">
        <f>SUBTOTAL(9,AC10:AC948)</f>
        <v>162.61643485632132</v>
      </c>
      <c r="AD950" s="153">
        <f>SUBTOTAL(9,AD10:AD948)</f>
        <v>2990371.3499627151</v>
      </c>
      <c r="AE950" s="153">
        <f>SUBTOTAL(9,AE10:AE948)</f>
        <v>0</v>
      </c>
      <c r="AF950" s="154">
        <f>SUBTOTAL(9,AF10:AF948)</f>
        <v>0</v>
      </c>
    </row>
  </sheetData>
  <autoFilter ref="A9:AF948" xr:uid="{408DBC01-6C8F-4CB2-8F12-89DEBD206E4E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97233-90C9-4663-B698-6979B1500CF5}">
  <dimension ref="A1:AH1071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RowHeight="12" x14ac:dyDescent="0.2"/>
  <cols>
    <col min="1" max="1" width="6.33203125" customWidth="1"/>
    <col min="2" max="2" width="13.1640625" customWidth="1"/>
    <col min="3" max="3" width="30.83203125" customWidth="1"/>
    <col min="4" max="4" width="7.1640625" customWidth="1"/>
    <col min="5" max="5" width="15.6640625" customWidth="1"/>
    <col min="6" max="6" width="6.33203125" customWidth="1"/>
    <col min="7" max="7" width="21.5" customWidth="1"/>
    <col min="8" max="8" width="1.1640625" customWidth="1"/>
    <col min="9" max="13" width="11.83203125" customWidth="1"/>
    <col min="14" max="14" width="0.83203125" customWidth="1"/>
    <col min="15" max="16" width="10.5" customWidth="1"/>
    <col min="17" max="17" width="15" customWidth="1"/>
    <col min="18" max="18" width="12.6640625" customWidth="1"/>
    <col min="19" max="19" width="12.1640625" customWidth="1"/>
    <col min="20" max="20" width="12.6640625" customWidth="1"/>
    <col min="21" max="21" width="16" customWidth="1"/>
    <col min="22" max="22" width="0.83203125" customWidth="1"/>
    <col min="23" max="23" width="10.6640625" customWidth="1"/>
    <col min="24" max="24" width="10.1640625" customWidth="1"/>
    <col min="25" max="25" width="12.6640625" customWidth="1"/>
    <col min="26" max="26" width="13.83203125" customWidth="1"/>
    <col min="27" max="27" width="0.83203125" customWidth="1"/>
    <col min="28" max="32" width="11.83203125" customWidth="1"/>
  </cols>
  <sheetData>
    <row r="1" spans="1:34" ht="22.7" customHeight="1" x14ac:dyDescent="0.4">
      <c r="A1" s="104" t="s">
        <v>566</v>
      </c>
      <c r="S1" s="159" t="s">
        <v>606</v>
      </c>
      <c r="T1" s="68"/>
      <c r="U1" s="159" t="s">
        <v>606</v>
      </c>
      <c r="AG1" s="67"/>
    </row>
    <row r="2" spans="1:34" ht="17.649999999999999" customHeight="1" x14ac:dyDescent="0.25">
      <c r="A2" s="187" t="s">
        <v>567</v>
      </c>
      <c r="AG2" s="67"/>
    </row>
    <row r="3" spans="1:34" s="185" customFormat="1" ht="21" customHeight="1" x14ac:dyDescent="0.2">
      <c r="A3" s="188" t="s">
        <v>607</v>
      </c>
      <c r="AG3" s="186"/>
    </row>
    <row r="4" spans="1:34" ht="15" hidden="1" x14ac:dyDescent="0.25">
      <c r="AG4" s="72"/>
    </row>
    <row r="5" spans="1:34" ht="15" hidden="1" x14ac:dyDescent="0.25">
      <c r="AG5" s="72"/>
    </row>
    <row r="6" spans="1:34" s="183" customFormat="1" ht="9" x14ac:dyDescent="0.2">
      <c r="A6" s="183" t="s">
        <v>475</v>
      </c>
      <c r="B6" s="183">
        <v>1</v>
      </c>
      <c r="C6" s="183">
        <v>2</v>
      </c>
      <c r="D6" s="183">
        <v>3</v>
      </c>
      <c r="E6" s="183">
        <v>4</v>
      </c>
      <c r="F6" s="183">
        <v>5</v>
      </c>
      <c r="G6" s="183">
        <v>6</v>
      </c>
      <c r="H6" s="183">
        <v>7</v>
      </c>
      <c r="I6" s="183">
        <v>8</v>
      </c>
      <c r="J6" s="183">
        <v>9</v>
      </c>
      <c r="K6" s="183">
        <v>10</v>
      </c>
      <c r="L6" s="183">
        <v>11</v>
      </c>
      <c r="M6" s="183">
        <v>12</v>
      </c>
      <c r="N6" s="183">
        <v>13</v>
      </c>
      <c r="O6" s="183">
        <v>14</v>
      </c>
      <c r="P6" s="183">
        <v>15</v>
      </c>
      <c r="Q6" s="183">
        <v>16</v>
      </c>
      <c r="R6" s="183">
        <v>17</v>
      </c>
      <c r="S6" s="183">
        <v>18</v>
      </c>
      <c r="T6" s="183">
        <v>19</v>
      </c>
      <c r="U6" s="183">
        <v>20</v>
      </c>
      <c r="V6" s="183">
        <v>21</v>
      </c>
      <c r="W6" s="183">
        <v>22</v>
      </c>
      <c r="X6" s="183">
        <v>23</v>
      </c>
      <c r="Y6" s="183">
        <v>24</v>
      </c>
      <c r="Z6" s="183">
        <v>25</v>
      </c>
      <c r="AA6" s="183">
        <v>26</v>
      </c>
      <c r="AB6" s="183">
        <v>27</v>
      </c>
      <c r="AC6" s="183">
        <v>28</v>
      </c>
      <c r="AD6" s="183">
        <v>29</v>
      </c>
      <c r="AE6" s="183">
        <v>30</v>
      </c>
      <c r="AF6" s="183">
        <v>31</v>
      </c>
      <c r="AG6" s="183">
        <v>32</v>
      </c>
      <c r="AH6" s="183">
        <v>33</v>
      </c>
    </row>
    <row r="7" spans="1:34" ht="13.5" thickBot="1" x14ac:dyDescent="0.25">
      <c r="A7" s="160" t="s">
        <v>568</v>
      </c>
      <c r="B7" s="161"/>
      <c r="C7" s="162"/>
      <c r="D7" s="161"/>
      <c r="E7" s="161"/>
      <c r="F7" s="161"/>
      <c r="G7" s="162"/>
      <c r="H7" s="163"/>
      <c r="I7" s="161" t="s">
        <v>569</v>
      </c>
      <c r="J7" s="161"/>
      <c r="K7" s="161"/>
      <c r="L7" s="161"/>
      <c r="M7" s="161" t="s">
        <v>484</v>
      </c>
      <c r="N7" s="164"/>
      <c r="O7" s="160" t="s">
        <v>570</v>
      </c>
      <c r="P7" s="160"/>
      <c r="Q7" s="161"/>
      <c r="R7" s="161"/>
      <c r="S7" s="161"/>
      <c r="T7" s="161"/>
      <c r="U7" s="161"/>
      <c r="V7" s="164"/>
      <c r="W7" s="160" t="s">
        <v>571</v>
      </c>
      <c r="X7" s="161"/>
      <c r="Y7" s="161"/>
      <c r="Z7" s="161"/>
      <c r="AA7" s="164"/>
      <c r="AB7" s="160" t="s">
        <v>572</v>
      </c>
      <c r="AC7" s="160"/>
      <c r="AD7" s="160"/>
      <c r="AE7" s="160"/>
      <c r="AF7" s="160"/>
      <c r="AG7" s="109"/>
    </row>
    <row r="8" spans="1:34" ht="48" x14ac:dyDescent="0.2">
      <c r="A8" s="111" t="s">
        <v>476</v>
      </c>
      <c r="B8" s="112" t="s">
        <v>573</v>
      </c>
      <c r="C8" s="113" t="s">
        <v>478</v>
      </c>
      <c r="D8" s="112" t="s">
        <v>479</v>
      </c>
      <c r="E8" s="112" t="s">
        <v>480</v>
      </c>
      <c r="F8" s="112" t="s">
        <v>481</v>
      </c>
      <c r="G8" s="114" t="s">
        <v>482</v>
      </c>
      <c r="H8" s="115"/>
      <c r="I8" s="111" t="s">
        <v>574</v>
      </c>
      <c r="J8" s="112" t="s">
        <v>575</v>
      </c>
      <c r="K8" s="112" t="s">
        <v>487</v>
      </c>
      <c r="L8" s="112" t="s">
        <v>576</v>
      </c>
      <c r="M8" s="112" t="s">
        <v>489</v>
      </c>
      <c r="N8" s="115"/>
      <c r="O8" s="116" t="s">
        <v>483</v>
      </c>
      <c r="P8" s="116" t="s">
        <v>583</v>
      </c>
      <c r="Q8" s="116" t="s">
        <v>577</v>
      </c>
      <c r="R8" s="116" t="s">
        <v>578</v>
      </c>
      <c r="S8" s="116" t="s">
        <v>579</v>
      </c>
      <c r="T8" s="116" t="s">
        <v>580</v>
      </c>
      <c r="U8" s="117" t="s">
        <v>581</v>
      </c>
      <c r="V8" s="118"/>
      <c r="W8" s="116" t="s">
        <v>582</v>
      </c>
      <c r="X8" s="116" t="s">
        <v>584</v>
      </c>
      <c r="Y8" s="116" t="s">
        <v>585</v>
      </c>
      <c r="Z8" s="117" t="s">
        <v>586</v>
      </c>
      <c r="AA8" s="118"/>
      <c r="AB8" s="116" t="s">
        <v>587</v>
      </c>
      <c r="AC8" s="116" t="s">
        <v>588</v>
      </c>
      <c r="AD8" s="116" t="s">
        <v>589</v>
      </c>
      <c r="AE8" s="116" t="s">
        <v>590</v>
      </c>
      <c r="AF8" s="117" t="s">
        <v>591</v>
      </c>
      <c r="AG8" s="119"/>
    </row>
    <row r="9" spans="1:34" ht="10.9" customHeight="1" thickBot="1" x14ac:dyDescent="0.25">
      <c r="A9" s="120" t="s">
        <v>476</v>
      </c>
      <c r="B9" s="121" t="s">
        <v>573</v>
      </c>
      <c r="C9" s="121" t="s">
        <v>478</v>
      </c>
      <c r="D9" s="121" t="s">
        <v>479</v>
      </c>
      <c r="E9" s="121" t="s">
        <v>480</v>
      </c>
      <c r="F9" s="121" t="s">
        <v>481</v>
      </c>
      <c r="G9" s="122" t="s">
        <v>482</v>
      </c>
      <c r="H9" s="115"/>
      <c r="I9" s="120" t="s">
        <v>592</v>
      </c>
      <c r="J9" s="121" t="s">
        <v>486</v>
      </c>
      <c r="K9" s="121" t="s">
        <v>487</v>
      </c>
      <c r="L9" s="121" t="s">
        <v>488</v>
      </c>
      <c r="M9" s="121" t="s">
        <v>489</v>
      </c>
      <c r="N9" s="115"/>
      <c r="O9" s="123" t="s">
        <v>593</v>
      </c>
      <c r="P9" s="123" t="s">
        <v>583</v>
      </c>
      <c r="Q9" s="123"/>
      <c r="R9" s="123" t="s">
        <v>579</v>
      </c>
      <c r="S9" s="123" t="s">
        <v>594</v>
      </c>
      <c r="T9" s="123" t="s">
        <v>595</v>
      </c>
      <c r="U9" s="124" t="s">
        <v>596</v>
      </c>
      <c r="V9" s="118"/>
      <c r="W9" s="123" t="s">
        <v>582</v>
      </c>
      <c r="X9" s="123" t="s">
        <v>597</v>
      </c>
      <c r="Y9" s="123" t="s">
        <v>598</v>
      </c>
      <c r="Z9" s="123" t="s">
        <v>599</v>
      </c>
      <c r="AA9" s="118"/>
      <c r="AB9" s="123" t="s">
        <v>593</v>
      </c>
      <c r="AC9" s="123" t="s">
        <v>593</v>
      </c>
      <c r="AD9" s="123"/>
      <c r="AE9" s="123"/>
      <c r="AF9" s="123" t="s">
        <v>596</v>
      </c>
      <c r="AG9" s="119"/>
    </row>
    <row r="10" spans="1:34" s="110" customFormat="1" x14ac:dyDescent="0.2">
      <c r="A10" s="125">
        <v>409</v>
      </c>
      <c r="B10" s="126">
        <v>409201003</v>
      </c>
      <c r="C10" s="127" t="s">
        <v>490</v>
      </c>
      <c r="D10" s="128">
        <v>201</v>
      </c>
      <c r="E10" s="127" t="s">
        <v>233</v>
      </c>
      <c r="F10" s="128">
        <v>3</v>
      </c>
      <c r="G10" s="129" t="s">
        <v>35</v>
      </c>
      <c r="H10" s="130"/>
      <c r="I10" s="131">
        <v>9132</v>
      </c>
      <c r="J10" s="131">
        <v>1244</v>
      </c>
      <c r="K10" s="131">
        <v>0</v>
      </c>
      <c r="L10" s="131">
        <v>938</v>
      </c>
      <c r="M10" s="131">
        <v>11314</v>
      </c>
      <c r="N10" s="130"/>
      <c r="O10" s="132">
        <v>2</v>
      </c>
      <c r="P10" s="132">
        <v>0</v>
      </c>
      <c r="Q10" s="133">
        <v>20752</v>
      </c>
      <c r="R10" s="133">
        <v>0</v>
      </c>
      <c r="S10" s="133">
        <f t="shared" ref="S10:S73" si="0">IFERROR(VLOOKUP(B10,transp,2,FALSE),0)</f>
        <v>0</v>
      </c>
      <c r="T10" s="133">
        <v>1876</v>
      </c>
      <c r="U10" s="134">
        <f t="shared" ref="U10:U73" si="1">SUM(Q10:T10)</f>
        <v>22628</v>
      </c>
      <c r="V10" s="144"/>
      <c r="W10" s="165">
        <v>0</v>
      </c>
      <c r="X10" s="166">
        <v>0.09</v>
      </c>
      <c r="Y10" s="166">
        <v>2.0878336052797919E-3</v>
      </c>
      <c r="Z10" s="167">
        <v>0</v>
      </c>
      <c r="AA10" s="168"/>
      <c r="AB10" s="169">
        <v>0</v>
      </c>
      <c r="AC10" s="170">
        <v>0</v>
      </c>
      <c r="AD10" s="171">
        <v>0</v>
      </c>
      <c r="AE10" s="170">
        <v>0</v>
      </c>
      <c r="AF10" s="181">
        <v>0</v>
      </c>
      <c r="AG10" s="172"/>
    </row>
    <row r="11" spans="1:34" s="110" customFormat="1" x14ac:dyDescent="0.2">
      <c r="A11" s="138">
        <v>409</v>
      </c>
      <c r="B11" s="139">
        <v>409201072</v>
      </c>
      <c r="C11" s="140" t="s">
        <v>490</v>
      </c>
      <c r="D11" s="141">
        <v>201</v>
      </c>
      <c r="E11" s="140" t="s">
        <v>233</v>
      </c>
      <c r="F11" s="141">
        <v>72</v>
      </c>
      <c r="G11" s="142" t="s">
        <v>104</v>
      </c>
      <c r="H11" s="130"/>
      <c r="I11" s="131">
        <v>13304</v>
      </c>
      <c r="J11" s="131">
        <v>3459</v>
      </c>
      <c r="K11" s="131">
        <v>0</v>
      </c>
      <c r="L11" s="131">
        <v>938</v>
      </c>
      <c r="M11" s="131">
        <v>17701</v>
      </c>
      <c r="N11" s="130"/>
      <c r="O11" s="132">
        <v>1</v>
      </c>
      <c r="P11" s="132">
        <v>0</v>
      </c>
      <c r="Q11" s="133">
        <v>16763</v>
      </c>
      <c r="R11" s="133">
        <v>0</v>
      </c>
      <c r="S11" s="133">
        <f t="shared" si="0"/>
        <v>0</v>
      </c>
      <c r="T11" s="133">
        <v>938</v>
      </c>
      <c r="U11" s="134">
        <f t="shared" si="1"/>
        <v>17701</v>
      </c>
      <c r="V11" s="144"/>
      <c r="W11" s="173">
        <v>0</v>
      </c>
      <c r="X11" s="174">
        <v>0.09</v>
      </c>
      <c r="Y11" s="174">
        <v>3.6637913883488527E-3</v>
      </c>
      <c r="Z11" s="175">
        <v>0</v>
      </c>
      <c r="AA11" s="168"/>
      <c r="AB11" s="176">
        <v>0</v>
      </c>
      <c r="AC11" s="177">
        <v>0</v>
      </c>
      <c r="AD11" s="134">
        <v>0</v>
      </c>
      <c r="AE11" s="177">
        <v>0</v>
      </c>
      <c r="AF11" s="182">
        <v>0</v>
      </c>
      <c r="AG11" s="172"/>
    </row>
    <row r="12" spans="1:34" s="110" customFormat="1" x14ac:dyDescent="0.2">
      <c r="A12" s="138">
        <v>409</v>
      </c>
      <c r="B12" s="139">
        <v>409201094</v>
      </c>
      <c r="C12" s="140" t="s">
        <v>490</v>
      </c>
      <c r="D12" s="141">
        <v>201</v>
      </c>
      <c r="E12" s="140" t="s">
        <v>233</v>
      </c>
      <c r="F12" s="141">
        <v>94</v>
      </c>
      <c r="G12" s="142" t="s">
        <v>126</v>
      </c>
      <c r="H12" s="130"/>
      <c r="I12" s="131">
        <v>13565</v>
      </c>
      <c r="J12" s="131">
        <v>899</v>
      </c>
      <c r="K12" s="131">
        <v>0</v>
      </c>
      <c r="L12" s="131">
        <v>938</v>
      </c>
      <c r="M12" s="131">
        <v>15402</v>
      </c>
      <c r="N12" s="130"/>
      <c r="O12" s="132">
        <v>3</v>
      </c>
      <c r="P12" s="132">
        <v>0</v>
      </c>
      <c r="Q12" s="133">
        <v>43392</v>
      </c>
      <c r="R12" s="133">
        <v>0</v>
      </c>
      <c r="S12" s="133">
        <f t="shared" si="0"/>
        <v>0</v>
      </c>
      <c r="T12" s="133">
        <v>2814</v>
      </c>
      <c r="U12" s="134">
        <f t="shared" si="1"/>
        <v>46206</v>
      </c>
      <c r="V12" s="144"/>
      <c r="W12" s="173">
        <v>0</v>
      </c>
      <c r="X12" s="174">
        <v>0.09</v>
      </c>
      <c r="Y12" s="174">
        <v>2.7945212601146337E-3</v>
      </c>
      <c r="Z12" s="175">
        <v>0</v>
      </c>
      <c r="AA12" s="168"/>
      <c r="AB12" s="176">
        <v>0</v>
      </c>
      <c r="AC12" s="177">
        <v>0</v>
      </c>
      <c r="AD12" s="134">
        <v>0</v>
      </c>
      <c r="AE12" s="177">
        <v>0</v>
      </c>
      <c r="AF12" s="182">
        <v>0</v>
      </c>
      <c r="AG12" s="172"/>
    </row>
    <row r="13" spans="1:34" s="110" customFormat="1" x14ac:dyDescent="0.2">
      <c r="A13" s="138">
        <v>409</v>
      </c>
      <c r="B13" s="139">
        <v>409201201</v>
      </c>
      <c r="C13" s="140" t="s">
        <v>490</v>
      </c>
      <c r="D13" s="141">
        <v>201</v>
      </c>
      <c r="E13" s="140" t="s">
        <v>233</v>
      </c>
      <c r="F13" s="141">
        <v>201</v>
      </c>
      <c r="G13" s="142" t="s">
        <v>233</v>
      </c>
      <c r="H13" s="130"/>
      <c r="I13" s="131">
        <v>13155</v>
      </c>
      <c r="J13" s="131">
        <v>0</v>
      </c>
      <c r="K13" s="131">
        <v>0</v>
      </c>
      <c r="L13" s="131">
        <v>938</v>
      </c>
      <c r="M13" s="131">
        <v>14093</v>
      </c>
      <c r="N13" s="130"/>
      <c r="O13" s="132">
        <v>788</v>
      </c>
      <c r="P13" s="132">
        <v>0</v>
      </c>
      <c r="Q13" s="133">
        <v>10366140</v>
      </c>
      <c r="R13" s="133">
        <v>0</v>
      </c>
      <c r="S13" s="133">
        <f t="shared" si="0"/>
        <v>0</v>
      </c>
      <c r="T13" s="133">
        <v>739144</v>
      </c>
      <c r="U13" s="134">
        <f t="shared" si="1"/>
        <v>11105284</v>
      </c>
      <c r="V13" s="144"/>
      <c r="W13" s="173">
        <v>0</v>
      </c>
      <c r="X13" s="174">
        <v>0.09</v>
      </c>
      <c r="Y13" s="174">
        <v>8.0994879057764799E-2</v>
      </c>
      <c r="Z13" s="175">
        <v>0</v>
      </c>
      <c r="AA13" s="168"/>
      <c r="AB13" s="176">
        <v>0</v>
      </c>
      <c r="AC13" s="177">
        <v>0</v>
      </c>
      <c r="AD13" s="134">
        <v>0</v>
      </c>
      <c r="AE13" s="177">
        <v>0</v>
      </c>
      <c r="AF13" s="182">
        <v>0</v>
      </c>
      <c r="AG13" s="172"/>
    </row>
    <row r="14" spans="1:34" s="110" customFormat="1" x14ac:dyDescent="0.2">
      <c r="A14" s="138">
        <v>409</v>
      </c>
      <c r="B14" s="139">
        <v>409201293</v>
      </c>
      <c r="C14" s="140" t="s">
        <v>490</v>
      </c>
      <c r="D14" s="141">
        <v>201</v>
      </c>
      <c r="E14" s="140" t="s">
        <v>233</v>
      </c>
      <c r="F14" s="141">
        <v>293</v>
      </c>
      <c r="G14" s="142" t="s">
        <v>325</v>
      </c>
      <c r="H14" s="130"/>
      <c r="I14" s="131">
        <v>9305</v>
      </c>
      <c r="J14" s="131">
        <v>418</v>
      </c>
      <c r="K14" s="131">
        <v>0</v>
      </c>
      <c r="L14" s="131">
        <v>938</v>
      </c>
      <c r="M14" s="131">
        <v>10661</v>
      </c>
      <c r="N14" s="130"/>
      <c r="O14" s="132">
        <v>1</v>
      </c>
      <c r="P14" s="132">
        <v>0</v>
      </c>
      <c r="Q14" s="133">
        <v>9723</v>
      </c>
      <c r="R14" s="133">
        <v>0</v>
      </c>
      <c r="S14" s="133">
        <f t="shared" si="0"/>
        <v>0</v>
      </c>
      <c r="T14" s="133">
        <v>938</v>
      </c>
      <c r="U14" s="134">
        <f t="shared" si="1"/>
        <v>10661</v>
      </c>
      <c r="V14" s="144"/>
      <c r="W14" s="173">
        <v>0</v>
      </c>
      <c r="X14" s="174">
        <v>0.09</v>
      </c>
      <c r="Y14" s="174">
        <v>9.3562641416421403E-3</v>
      </c>
      <c r="Z14" s="175">
        <v>0</v>
      </c>
      <c r="AA14" s="168"/>
      <c r="AB14" s="176">
        <v>0</v>
      </c>
      <c r="AC14" s="177">
        <v>0</v>
      </c>
      <c r="AD14" s="134">
        <v>0</v>
      </c>
      <c r="AE14" s="177">
        <v>0</v>
      </c>
      <c r="AF14" s="182">
        <v>0</v>
      </c>
      <c r="AG14" s="172"/>
    </row>
    <row r="15" spans="1:34" s="110" customFormat="1" x14ac:dyDescent="0.2">
      <c r="A15" s="138">
        <v>409</v>
      </c>
      <c r="B15" s="139">
        <v>409201331</v>
      </c>
      <c r="C15" s="140" t="s">
        <v>490</v>
      </c>
      <c r="D15" s="141">
        <v>201</v>
      </c>
      <c r="E15" s="140" t="s">
        <v>233</v>
      </c>
      <c r="F15" s="141">
        <v>331</v>
      </c>
      <c r="G15" s="142" t="s">
        <v>363</v>
      </c>
      <c r="H15" s="130"/>
      <c r="I15" s="131">
        <v>9190</v>
      </c>
      <c r="J15" s="131">
        <v>2780</v>
      </c>
      <c r="K15" s="131">
        <v>0</v>
      </c>
      <c r="L15" s="131">
        <v>938</v>
      </c>
      <c r="M15" s="131">
        <v>12908</v>
      </c>
      <c r="N15" s="130"/>
      <c r="O15" s="132">
        <v>2</v>
      </c>
      <c r="P15" s="132">
        <v>0</v>
      </c>
      <c r="Q15" s="133">
        <v>23940</v>
      </c>
      <c r="R15" s="133">
        <v>0</v>
      </c>
      <c r="S15" s="133">
        <f t="shared" si="0"/>
        <v>0</v>
      </c>
      <c r="T15" s="133">
        <v>1876</v>
      </c>
      <c r="U15" s="134">
        <f t="shared" si="1"/>
        <v>25816</v>
      </c>
      <c r="V15" s="144"/>
      <c r="W15" s="173">
        <v>0</v>
      </c>
      <c r="X15" s="174">
        <v>0.09</v>
      </c>
      <c r="Y15" s="174">
        <v>2.1006334521876148E-2</v>
      </c>
      <c r="Z15" s="175">
        <v>0</v>
      </c>
      <c r="AA15" s="168"/>
      <c r="AB15" s="176">
        <v>0</v>
      </c>
      <c r="AC15" s="177">
        <v>0</v>
      </c>
      <c r="AD15" s="134">
        <v>0</v>
      </c>
      <c r="AE15" s="177">
        <v>0</v>
      </c>
      <c r="AF15" s="182">
        <v>0</v>
      </c>
      <c r="AG15" s="172"/>
    </row>
    <row r="16" spans="1:34" s="110" customFormat="1" x14ac:dyDescent="0.2">
      <c r="A16" s="138">
        <v>410</v>
      </c>
      <c r="B16" s="139">
        <v>410035031</v>
      </c>
      <c r="C16" s="140" t="s">
        <v>491</v>
      </c>
      <c r="D16" s="141">
        <v>35</v>
      </c>
      <c r="E16" s="140" t="s">
        <v>67</v>
      </c>
      <c r="F16" s="141">
        <v>31</v>
      </c>
      <c r="G16" s="142" t="s">
        <v>63</v>
      </c>
      <c r="H16" s="130"/>
      <c r="I16" s="131">
        <v>11519</v>
      </c>
      <c r="J16" s="131">
        <v>5690</v>
      </c>
      <c r="K16" s="131">
        <v>0</v>
      </c>
      <c r="L16" s="131">
        <v>938</v>
      </c>
      <c r="M16" s="131">
        <v>18147</v>
      </c>
      <c r="N16" s="130"/>
      <c r="O16" s="132">
        <v>1</v>
      </c>
      <c r="P16" s="132">
        <v>0</v>
      </c>
      <c r="Q16" s="133">
        <v>17209</v>
      </c>
      <c r="R16" s="133">
        <v>0</v>
      </c>
      <c r="S16" s="133">
        <f t="shared" si="0"/>
        <v>0</v>
      </c>
      <c r="T16" s="133">
        <v>938</v>
      </c>
      <c r="U16" s="134">
        <f t="shared" si="1"/>
        <v>18147</v>
      </c>
      <c r="V16" s="144"/>
      <c r="W16" s="173">
        <v>0</v>
      </c>
      <c r="X16" s="174">
        <v>0.09</v>
      </c>
      <c r="Y16" s="174">
        <v>1.9233022316472514E-2</v>
      </c>
      <c r="Z16" s="175">
        <v>0</v>
      </c>
      <c r="AA16" s="168"/>
      <c r="AB16" s="176">
        <v>0</v>
      </c>
      <c r="AC16" s="177">
        <v>0</v>
      </c>
      <c r="AD16" s="134">
        <v>0</v>
      </c>
      <c r="AE16" s="177">
        <v>0</v>
      </c>
      <c r="AF16" s="182">
        <v>0</v>
      </c>
      <c r="AG16" s="172"/>
    </row>
    <row r="17" spans="1:33" s="110" customFormat="1" x14ac:dyDescent="0.2">
      <c r="A17" s="138">
        <v>410</v>
      </c>
      <c r="B17" s="139">
        <v>410035035</v>
      </c>
      <c r="C17" s="140" t="s">
        <v>491</v>
      </c>
      <c r="D17" s="141">
        <v>35</v>
      </c>
      <c r="E17" s="140" t="s">
        <v>67</v>
      </c>
      <c r="F17" s="141">
        <v>35</v>
      </c>
      <c r="G17" s="142" t="s">
        <v>67</v>
      </c>
      <c r="H17" s="130"/>
      <c r="I17" s="131">
        <v>13437</v>
      </c>
      <c r="J17" s="131">
        <v>5615</v>
      </c>
      <c r="K17" s="131">
        <v>0</v>
      </c>
      <c r="L17" s="131">
        <v>938</v>
      </c>
      <c r="M17" s="131">
        <v>19990</v>
      </c>
      <c r="N17" s="130"/>
      <c r="O17" s="132">
        <v>646</v>
      </c>
      <c r="P17" s="132">
        <v>0</v>
      </c>
      <c r="Q17" s="133">
        <v>12307592</v>
      </c>
      <c r="R17" s="133">
        <v>0</v>
      </c>
      <c r="S17" s="133">
        <f t="shared" si="0"/>
        <v>0</v>
      </c>
      <c r="T17" s="133">
        <v>605948</v>
      </c>
      <c r="U17" s="134">
        <f t="shared" si="1"/>
        <v>12913540</v>
      </c>
      <c r="V17" s="144"/>
      <c r="W17" s="173">
        <v>0</v>
      </c>
      <c r="X17" s="174">
        <v>0.09</v>
      </c>
      <c r="Y17" s="174">
        <v>0.15770762668239399</v>
      </c>
      <c r="Z17" s="175">
        <v>0</v>
      </c>
      <c r="AA17" s="168"/>
      <c r="AB17" s="176">
        <v>30</v>
      </c>
      <c r="AC17" s="177">
        <v>0</v>
      </c>
      <c r="AD17" s="134">
        <v>0</v>
      </c>
      <c r="AE17" s="177">
        <v>0</v>
      </c>
      <c r="AF17" s="182">
        <v>0</v>
      </c>
      <c r="AG17" s="172"/>
    </row>
    <row r="18" spans="1:33" s="110" customFormat="1" x14ac:dyDescent="0.2">
      <c r="A18" s="138">
        <v>410</v>
      </c>
      <c r="B18" s="139">
        <v>410035057</v>
      </c>
      <c r="C18" s="140" t="s">
        <v>491</v>
      </c>
      <c r="D18" s="141">
        <v>35</v>
      </c>
      <c r="E18" s="140" t="s">
        <v>67</v>
      </c>
      <c r="F18" s="141">
        <v>57</v>
      </c>
      <c r="G18" s="142" t="s">
        <v>89</v>
      </c>
      <c r="H18" s="130"/>
      <c r="I18" s="131">
        <v>14056</v>
      </c>
      <c r="J18" s="131">
        <v>427</v>
      </c>
      <c r="K18" s="131">
        <v>0</v>
      </c>
      <c r="L18" s="131">
        <v>938</v>
      </c>
      <c r="M18" s="131">
        <v>15421</v>
      </c>
      <c r="N18" s="130"/>
      <c r="O18" s="132">
        <v>406</v>
      </c>
      <c r="P18" s="132">
        <v>0</v>
      </c>
      <c r="Q18" s="133">
        <v>5880098</v>
      </c>
      <c r="R18" s="133">
        <v>0</v>
      </c>
      <c r="S18" s="133">
        <f t="shared" si="0"/>
        <v>0</v>
      </c>
      <c r="T18" s="133">
        <v>380828</v>
      </c>
      <c r="U18" s="134">
        <f t="shared" si="1"/>
        <v>6260926</v>
      </c>
      <c r="V18" s="144"/>
      <c r="W18" s="173">
        <v>0</v>
      </c>
      <c r="X18" s="174">
        <v>0.09</v>
      </c>
      <c r="Y18" s="174">
        <v>0.12835624819220592</v>
      </c>
      <c r="Z18" s="175">
        <v>0</v>
      </c>
      <c r="AA18" s="168"/>
      <c r="AB18" s="176">
        <v>20</v>
      </c>
      <c r="AC18" s="177">
        <v>0</v>
      </c>
      <c r="AD18" s="134">
        <v>0</v>
      </c>
      <c r="AE18" s="177">
        <v>0</v>
      </c>
      <c r="AF18" s="182">
        <v>0</v>
      </c>
      <c r="AG18" s="172"/>
    </row>
    <row r="19" spans="1:33" s="110" customFormat="1" x14ac:dyDescent="0.2">
      <c r="A19" s="138">
        <v>410</v>
      </c>
      <c r="B19" s="139">
        <v>410035093</v>
      </c>
      <c r="C19" s="140" t="s">
        <v>491</v>
      </c>
      <c r="D19" s="141">
        <v>35</v>
      </c>
      <c r="E19" s="140" t="s">
        <v>67</v>
      </c>
      <c r="F19" s="141">
        <v>93</v>
      </c>
      <c r="G19" s="142" t="s">
        <v>125</v>
      </c>
      <c r="H19" s="130"/>
      <c r="I19" s="131">
        <v>14616</v>
      </c>
      <c r="J19" s="131">
        <v>150</v>
      </c>
      <c r="K19" s="131">
        <v>0</v>
      </c>
      <c r="L19" s="131">
        <v>938</v>
      </c>
      <c r="M19" s="131">
        <v>15704</v>
      </c>
      <c r="N19" s="130"/>
      <c r="O19" s="132">
        <v>6</v>
      </c>
      <c r="P19" s="132">
        <v>0</v>
      </c>
      <c r="Q19" s="133">
        <v>88596</v>
      </c>
      <c r="R19" s="133">
        <v>0</v>
      </c>
      <c r="S19" s="133">
        <f t="shared" si="0"/>
        <v>0</v>
      </c>
      <c r="T19" s="133">
        <v>5628</v>
      </c>
      <c r="U19" s="134">
        <f t="shared" si="1"/>
        <v>94224</v>
      </c>
      <c r="V19" s="144"/>
      <c r="W19" s="173">
        <v>0</v>
      </c>
      <c r="X19" s="174">
        <v>0.09</v>
      </c>
      <c r="Y19" s="174">
        <v>7.1507714979920325E-2</v>
      </c>
      <c r="Z19" s="175">
        <v>0</v>
      </c>
      <c r="AA19" s="168"/>
      <c r="AB19" s="176">
        <v>0</v>
      </c>
      <c r="AC19" s="177">
        <v>0</v>
      </c>
      <c r="AD19" s="134">
        <v>0</v>
      </c>
      <c r="AE19" s="177">
        <v>0</v>
      </c>
      <c r="AF19" s="182">
        <v>0</v>
      </c>
      <c r="AG19" s="172"/>
    </row>
    <row r="20" spans="1:33" s="110" customFormat="1" x14ac:dyDescent="0.2">
      <c r="A20" s="138">
        <v>410</v>
      </c>
      <c r="B20" s="139">
        <v>410035149</v>
      </c>
      <c r="C20" s="140" t="s">
        <v>491</v>
      </c>
      <c r="D20" s="141">
        <v>35</v>
      </c>
      <c r="E20" s="140" t="s">
        <v>67</v>
      </c>
      <c r="F20" s="141">
        <v>149</v>
      </c>
      <c r="G20" s="142" t="s">
        <v>181</v>
      </c>
      <c r="H20" s="130"/>
      <c r="I20" s="131">
        <v>14237.416310275265</v>
      </c>
      <c r="J20" s="131">
        <v>0</v>
      </c>
      <c r="K20" s="131">
        <v>0</v>
      </c>
      <c r="L20" s="131">
        <v>938</v>
      </c>
      <c r="M20" s="131">
        <v>15175.416310275265</v>
      </c>
      <c r="N20" s="130"/>
      <c r="O20" s="132">
        <v>1</v>
      </c>
      <c r="P20" s="132">
        <v>0</v>
      </c>
      <c r="Q20" s="133">
        <v>14237</v>
      </c>
      <c r="R20" s="133">
        <v>0</v>
      </c>
      <c r="S20" s="133">
        <f t="shared" si="0"/>
        <v>0</v>
      </c>
      <c r="T20" s="133">
        <v>938</v>
      </c>
      <c r="U20" s="134">
        <f t="shared" si="1"/>
        <v>15175</v>
      </c>
      <c r="V20" s="144"/>
      <c r="W20" s="173">
        <v>0</v>
      </c>
      <c r="X20" s="174">
        <v>0.09</v>
      </c>
      <c r="Y20" s="174">
        <v>0.11034618339224084</v>
      </c>
      <c r="Z20" s="175">
        <v>0</v>
      </c>
      <c r="AA20" s="168"/>
      <c r="AB20" s="176">
        <v>0</v>
      </c>
      <c r="AC20" s="177">
        <v>0</v>
      </c>
      <c r="AD20" s="134">
        <v>0</v>
      </c>
      <c r="AE20" s="177">
        <v>0</v>
      </c>
      <c r="AF20" s="182">
        <v>0</v>
      </c>
      <c r="AG20" s="172"/>
    </row>
    <row r="21" spans="1:33" s="110" customFormat="1" x14ac:dyDescent="0.2">
      <c r="A21" s="138">
        <v>410</v>
      </c>
      <c r="B21" s="139">
        <v>410035163</v>
      </c>
      <c r="C21" s="140" t="s">
        <v>491</v>
      </c>
      <c r="D21" s="141">
        <v>35</v>
      </c>
      <c r="E21" s="140" t="s">
        <v>67</v>
      </c>
      <c r="F21" s="141">
        <v>163</v>
      </c>
      <c r="G21" s="142" t="s">
        <v>195</v>
      </c>
      <c r="H21" s="130"/>
      <c r="I21" s="131">
        <v>13729</v>
      </c>
      <c r="J21" s="131">
        <v>0</v>
      </c>
      <c r="K21" s="131">
        <v>0</v>
      </c>
      <c r="L21" s="131">
        <v>938</v>
      </c>
      <c r="M21" s="131">
        <v>14667</v>
      </c>
      <c r="N21" s="130"/>
      <c r="O21" s="132">
        <v>17</v>
      </c>
      <c r="P21" s="132">
        <v>0</v>
      </c>
      <c r="Q21" s="133">
        <v>233393</v>
      </c>
      <c r="R21" s="133">
        <v>0</v>
      </c>
      <c r="S21" s="133">
        <f t="shared" si="0"/>
        <v>0</v>
      </c>
      <c r="T21" s="133">
        <v>15946</v>
      </c>
      <c r="U21" s="134">
        <f t="shared" si="1"/>
        <v>249339</v>
      </c>
      <c r="V21" s="144"/>
      <c r="W21" s="173">
        <v>0</v>
      </c>
      <c r="X21" s="174">
        <v>0.09</v>
      </c>
      <c r="Y21" s="174">
        <v>8.8627773551063604E-2</v>
      </c>
      <c r="Z21" s="175">
        <v>0</v>
      </c>
      <c r="AA21" s="168"/>
      <c r="AB21" s="176">
        <v>2</v>
      </c>
      <c r="AC21" s="177">
        <v>0</v>
      </c>
      <c r="AD21" s="134">
        <v>0</v>
      </c>
      <c r="AE21" s="177">
        <v>0</v>
      </c>
      <c r="AF21" s="182">
        <v>0</v>
      </c>
      <c r="AG21" s="172"/>
    </row>
    <row r="22" spans="1:33" s="110" customFormat="1" x14ac:dyDescent="0.2">
      <c r="A22" s="138">
        <v>410</v>
      </c>
      <c r="B22" s="139">
        <v>410035165</v>
      </c>
      <c r="C22" s="140" t="s">
        <v>491</v>
      </c>
      <c r="D22" s="141">
        <v>35</v>
      </c>
      <c r="E22" s="140" t="s">
        <v>67</v>
      </c>
      <c r="F22" s="141">
        <v>165</v>
      </c>
      <c r="G22" s="142" t="s">
        <v>197</v>
      </c>
      <c r="H22" s="130"/>
      <c r="I22" s="131">
        <v>12265</v>
      </c>
      <c r="J22" s="131">
        <v>354</v>
      </c>
      <c r="K22" s="131">
        <v>0</v>
      </c>
      <c r="L22" s="131">
        <v>938</v>
      </c>
      <c r="M22" s="131">
        <v>13557</v>
      </c>
      <c r="N22" s="130"/>
      <c r="O22" s="132">
        <v>6</v>
      </c>
      <c r="P22" s="132">
        <v>0</v>
      </c>
      <c r="Q22" s="133">
        <v>75714</v>
      </c>
      <c r="R22" s="133">
        <v>0</v>
      </c>
      <c r="S22" s="133">
        <f t="shared" si="0"/>
        <v>0</v>
      </c>
      <c r="T22" s="133">
        <v>5628</v>
      </c>
      <c r="U22" s="134">
        <f t="shared" si="1"/>
        <v>81342</v>
      </c>
      <c r="V22" s="144"/>
      <c r="W22" s="173">
        <v>0</v>
      </c>
      <c r="X22" s="174">
        <v>0.09</v>
      </c>
      <c r="Y22" s="174">
        <v>9.9821303328220382E-2</v>
      </c>
      <c r="Z22" s="175">
        <v>0</v>
      </c>
      <c r="AA22" s="168"/>
      <c r="AB22" s="176">
        <v>3</v>
      </c>
      <c r="AC22" s="177">
        <v>0.12449251562950928</v>
      </c>
      <c r="AD22" s="134">
        <v>1689</v>
      </c>
      <c r="AE22" s="177">
        <v>0</v>
      </c>
      <c r="AF22" s="182">
        <v>0</v>
      </c>
      <c r="AG22" s="172"/>
    </row>
    <row r="23" spans="1:33" s="110" customFormat="1" x14ac:dyDescent="0.2">
      <c r="A23" s="138">
        <v>410</v>
      </c>
      <c r="B23" s="139">
        <v>410035217</v>
      </c>
      <c r="C23" s="140" t="s">
        <v>491</v>
      </c>
      <c r="D23" s="141">
        <v>35</v>
      </c>
      <c r="E23" s="140" t="s">
        <v>67</v>
      </c>
      <c r="F23" s="141">
        <v>217</v>
      </c>
      <c r="G23" s="142" t="s">
        <v>249</v>
      </c>
      <c r="H23" s="130"/>
      <c r="I23" s="131">
        <v>11519</v>
      </c>
      <c r="J23" s="131">
        <v>5978</v>
      </c>
      <c r="K23" s="131">
        <v>0</v>
      </c>
      <c r="L23" s="131">
        <v>938</v>
      </c>
      <c r="M23" s="131">
        <v>18435</v>
      </c>
      <c r="N23" s="130"/>
      <c r="O23" s="132">
        <v>1</v>
      </c>
      <c r="P23" s="132">
        <v>0</v>
      </c>
      <c r="Q23" s="133">
        <v>17497</v>
      </c>
      <c r="R23" s="133">
        <v>0</v>
      </c>
      <c r="S23" s="133">
        <f t="shared" si="0"/>
        <v>0</v>
      </c>
      <c r="T23" s="133">
        <v>938</v>
      </c>
      <c r="U23" s="134">
        <f t="shared" si="1"/>
        <v>18435</v>
      </c>
      <c r="V23" s="144"/>
      <c r="W23" s="173">
        <v>0</v>
      </c>
      <c r="X23" s="174">
        <v>0.09</v>
      </c>
      <c r="Y23" s="174">
        <v>8.7483988206196251E-4</v>
      </c>
      <c r="Z23" s="175">
        <v>0</v>
      </c>
      <c r="AA23" s="168"/>
      <c r="AB23" s="176">
        <v>0</v>
      </c>
      <c r="AC23" s="177">
        <v>0</v>
      </c>
      <c r="AD23" s="134">
        <v>0</v>
      </c>
      <c r="AE23" s="177">
        <v>0</v>
      </c>
      <c r="AF23" s="182">
        <v>0</v>
      </c>
      <c r="AG23" s="172"/>
    </row>
    <row r="24" spans="1:33" s="110" customFormat="1" x14ac:dyDescent="0.2">
      <c r="A24" s="138">
        <v>410</v>
      </c>
      <c r="B24" s="139">
        <v>410035244</v>
      </c>
      <c r="C24" s="140" t="s">
        <v>491</v>
      </c>
      <c r="D24" s="141">
        <v>35</v>
      </c>
      <c r="E24" s="140" t="s">
        <v>67</v>
      </c>
      <c r="F24" s="141">
        <v>244</v>
      </c>
      <c r="G24" s="142" t="s">
        <v>276</v>
      </c>
      <c r="H24" s="130"/>
      <c r="I24" s="131">
        <v>12923.998454132687</v>
      </c>
      <c r="J24" s="131">
        <v>4660</v>
      </c>
      <c r="K24" s="131">
        <v>0</v>
      </c>
      <c r="L24" s="131">
        <v>938</v>
      </c>
      <c r="M24" s="131">
        <v>18521.998454132685</v>
      </c>
      <c r="N24" s="130"/>
      <c r="O24" s="132">
        <v>1</v>
      </c>
      <c r="P24" s="132">
        <v>0</v>
      </c>
      <c r="Q24" s="133">
        <v>17584</v>
      </c>
      <c r="R24" s="133">
        <v>0</v>
      </c>
      <c r="S24" s="133">
        <f t="shared" si="0"/>
        <v>0</v>
      </c>
      <c r="T24" s="133">
        <v>938</v>
      </c>
      <c r="U24" s="134">
        <f t="shared" si="1"/>
        <v>18522</v>
      </c>
      <c r="V24" s="144"/>
      <c r="W24" s="173">
        <v>0</v>
      </c>
      <c r="X24" s="174">
        <v>0.09</v>
      </c>
      <c r="Y24" s="174">
        <v>0.13694619371909225</v>
      </c>
      <c r="Z24" s="175">
        <v>0</v>
      </c>
      <c r="AA24" s="168"/>
      <c r="AB24" s="176">
        <v>0</v>
      </c>
      <c r="AC24" s="177">
        <v>0</v>
      </c>
      <c r="AD24" s="134">
        <v>0</v>
      </c>
      <c r="AE24" s="177">
        <v>0</v>
      </c>
      <c r="AF24" s="182">
        <v>0</v>
      </c>
      <c r="AG24" s="172"/>
    </row>
    <row r="25" spans="1:33" s="110" customFormat="1" x14ac:dyDescent="0.2">
      <c r="A25" s="138">
        <v>410</v>
      </c>
      <c r="B25" s="139">
        <v>410035248</v>
      </c>
      <c r="C25" s="140" t="s">
        <v>491</v>
      </c>
      <c r="D25" s="141">
        <v>35</v>
      </c>
      <c r="E25" s="140" t="s">
        <v>67</v>
      </c>
      <c r="F25" s="141">
        <v>248</v>
      </c>
      <c r="G25" s="142" t="s">
        <v>280</v>
      </c>
      <c r="H25" s="130"/>
      <c r="I25" s="131">
        <v>13958</v>
      </c>
      <c r="J25" s="131">
        <v>1095</v>
      </c>
      <c r="K25" s="131">
        <v>0</v>
      </c>
      <c r="L25" s="131">
        <v>938</v>
      </c>
      <c r="M25" s="131">
        <v>15991</v>
      </c>
      <c r="N25" s="130"/>
      <c r="O25" s="132">
        <v>54</v>
      </c>
      <c r="P25" s="132">
        <v>0</v>
      </c>
      <c r="Q25" s="133">
        <v>812862</v>
      </c>
      <c r="R25" s="133">
        <v>0</v>
      </c>
      <c r="S25" s="133">
        <f t="shared" si="0"/>
        <v>0</v>
      </c>
      <c r="T25" s="133">
        <v>50652</v>
      </c>
      <c r="U25" s="134">
        <f t="shared" si="1"/>
        <v>863514</v>
      </c>
      <c r="V25" s="144"/>
      <c r="W25" s="173">
        <v>0</v>
      </c>
      <c r="X25" s="174">
        <v>0.09</v>
      </c>
      <c r="Y25" s="174">
        <v>5.6553829441961169E-2</v>
      </c>
      <c r="Z25" s="175">
        <v>0</v>
      </c>
      <c r="AA25" s="168"/>
      <c r="AB25" s="176">
        <v>1</v>
      </c>
      <c r="AC25" s="177">
        <v>0</v>
      </c>
      <c r="AD25" s="134">
        <v>0</v>
      </c>
      <c r="AE25" s="177">
        <v>0</v>
      </c>
      <c r="AF25" s="182">
        <v>0</v>
      </c>
      <c r="AG25" s="172"/>
    </row>
    <row r="26" spans="1:33" s="110" customFormat="1" x14ac:dyDescent="0.2">
      <c r="A26" s="138">
        <v>410</v>
      </c>
      <c r="B26" s="139">
        <v>410035258</v>
      </c>
      <c r="C26" s="140" t="s">
        <v>491</v>
      </c>
      <c r="D26" s="141">
        <v>35</v>
      </c>
      <c r="E26" s="140" t="s">
        <v>67</v>
      </c>
      <c r="F26" s="141">
        <v>258</v>
      </c>
      <c r="G26" s="142" t="s">
        <v>290</v>
      </c>
      <c r="H26" s="130"/>
      <c r="I26" s="131">
        <v>13104.532544091708</v>
      </c>
      <c r="J26" s="131">
        <v>3847</v>
      </c>
      <c r="K26" s="131">
        <v>0</v>
      </c>
      <c r="L26" s="131">
        <v>938</v>
      </c>
      <c r="M26" s="131">
        <v>17889.532544091708</v>
      </c>
      <c r="N26" s="130"/>
      <c r="O26" s="132">
        <v>1</v>
      </c>
      <c r="P26" s="132">
        <v>0</v>
      </c>
      <c r="Q26" s="133">
        <v>16952</v>
      </c>
      <c r="R26" s="133">
        <v>0</v>
      </c>
      <c r="S26" s="133">
        <f t="shared" si="0"/>
        <v>0</v>
      </c>
      <c r="T26" s="133">
        <v>938</v>
      </c>
      <c r="U26" s="134">
        <f t="shared" si="1"/>
        <v>17890</v>
      </c>
      <c r="V26" s="144"/>
      <c r="W26" s="173">
        <v>0</v>
      </c>
      <c r="X26" s="174">
        <v>0.09</v>
      </c>
      <c r="Y26" s="174">
        <v>9.5749828728083172E-2</v>
      </c>
      <c r="Z26" s="175">
        <v>0</v>
      </c>
      <c r="AA26" s="168"/>
      <c r="AB26" s="176">
        <v>1</v>
      </c>
      <c r="AC26" s="177">
        <v>0.19882569942903319</v>
      </c>
      <c r="AD26" s="134">
        <v>3556</v>
      </c>
      <c r="AE26" s="177">
        <v>0</v>
      </c>
      <c r="AF26" s="182">
        <v>0</v>
      </c>
      <c r="AG26" s="172"/>
    </row>
    <row r="27" spans="1:33" s="110" customFormat="1" x14ac:dyDescent="0.2">
      <c r="A27" s="138">
        <v>410</v>
      </c>
      <c r="B27" s="139">
        <v>410035262</v>
      </c>
      <c r="C27" s="140" t="s">
        <v>491</v>
      </c>
      <c r="D27" s="141">
        <v>35</v>
      </c>
      <c r="E27" s="140" t="s">
        <v>67</v>
      </c>
      <c r="F27" s="141">
        <v>262</v>
      </c>
      <c r="G27" s="142" t="s">
        <v>294</v>
      </c>
      <c r="H27" s="130"/>
      <c r="I27" s="131">
        <v>14021</v>
      </c>
      <c r="J27" s="131">
        <v>5196</v>
      </c>
      <c r="K27" s="131">
        <v>0</v>
      </c>
      <c r="L27" s="131">
        <v>938</v>
      </c>
      <c r="M27" s="131">
        <v>20155</v>
      </c>
      <c r="N27" s="130"/>
      <c r="O27" s="132">
        <v>5</v>
      </c>
      <c r="P27" s="132">
        <v>0</v>
      </c>
      <c r="Q27" s="133">
        <v>96085</v>
      </c>
      <c r="R27" s="133">
        <v>0</v>
      </c>
      <c r="S27" s="133">
        <f t="shared" si="0"/>
        <v>0</v>
      </c>
      <c r="T27" s="133">
        <v>4690</v>
      </c>
      <c r="U27" s="134">
        <f t="shared" si="1"/>
        <v>100775</v>
      </c>
      <c r="V27" s="144"/>
      <c r="W27" s="173">
        <v>0</v>
      </c>
      <c r="X27" s="174">
        <v>0.09</v>
      </c>
      <c r="Y27" s="174">
        <v>7.8477422572232697E-2</v>
      </c>
      <c r="Z27" s="175">
        <v>0</v>
      </c>
      <c r="AA27" s="168"/>
      <c r="AB27" s="176">
        <v>0</v>
      </c>
      <c r="AC27" s="177">
        <v>0</v>
      </c>
      <c r="AD27" s="134">
        <v>0</v>
      </c>
      <c r="AE27" s="177">
        <v>0</v>
      </c>
      <c r="AF27" s="182">
        <v>0</v>
      </c>
      <c r="AG27" s="172"/>
    </row>
    <row r="28" spans="1:33" s="110" customFormat="1" x14ac:dyDescent="0.2">
      <c r="A28" s="138">
        <v>410</v>
      </c>
      <c r="B28" s="139">
        <v>410035284</v>
      </c>
      <c r="C28" s="140" t="s">
        <v>491</v>
      </c>
      <c r="D28" s="141">
        <v>35</v>
      </c>
      <c r="E28" s="140" t="s">
        <v>67</v>
      </c>
      <c r="F28" s="141">
        <v>284</v>
      </c>
      <c r="G28" s="142" t="s">
        <v>316</v>
      </c>
      <c r="H28" s="130"/>
      <c r="I28" s="131">
        <v>11142.294935999998</v>
      </c>
      <c r="J28" s="131">
        <v>4416</v>
      </c>
      <c r="K28" s="131">
        <v>0</v>
      </c>
      <c r="L28" s="131">
        <v>938</v>
      </c>
      <c r="M28" s="131">
        <v>16496.294935999998</v>
      </c>
      <c r="N28" s="130"/>
      <c r="O28" s="132">
        <v>1</v>
      </c>
      <c r="P28" s="132">
        <v>0</v>
      </c>
      <c r="Q28" s="133">
        <v>15558</v>
      </c>
      <c r="R28" s="133">
        <v>0</v>
      </c>
      <c r="S28" s="133">
        <f t="shared" si="0"/>
        <v>0</v>
      </c>
      <c r="T28" s="133">
        <v>938</v>
      </c>
      <c r="U28" s="134">
        <f t="shared" si="1"/>
        <v>16496</v>
      </c>
      <c r="V28" s="144"/>
      <c r="W28" s="173">
        <v>0</v>
      </c>
      <c r="X28" s="174">
        <v>0.09</v>
      </c>
      <c r="Y28" s="174">
        <v>4.4135895835476766E-2</v>
      </c>
      <c r="Z28" s="175">
        <v>0</v>
      </c>
      <c r="AA28" s="168"/>
      <c r="AB28" s="176">
        <v>0</v>
      </c>
      <c r="AC28" s="177">
        <v>0</v>
      </c>
      <c r="AD28" s="134">
        <v>0</v>
      </c>
      <c r="AE28" s="177">
        <v>0</v>
      </c>
      <c r="AF28" s="182">
        <v>0</v>
      </c>
      <c r="AG28" s="172"/>
    </row>
    <row r="29" spans="1:33" s="110" customFormat="1" x14ac:dyDescent="0.2">
      <c r="A29" s="138">
        <v>410</v>
      </c>
      <c r="B29" s="139">
        <v>410035346</v>
      </c>
      <c r="C29" s="140" t="s">
        <v>491</v>
      </c>
      <c r="D29" s="141">
        <v>35</v>
      </c>
      <c r="E29" s="140" t="s">
        <v>67</v>
      </c>
      <c r="F29" s="141">
        <v>346</v>
      </c>
      <c r="G29" s="142" t="s">
        <v>378</v>
      </c>
      <c r="H29" s="130"/>
      <c r="I29" s="131">
        <v>13550</v>
      </c>
      <c r="J29" s="131">
        <v>1971</v>
      </c>
      <c r="K29" s="131">
        <v>0</v>
      </c>
      <c r="L29" s="131">
        <v>938</v>
      </c>
      <c r="M29" s="131">
        <v>16459</v>
      </c>
      <c r="N29" s="130"/>
      <c r="O29" s="132">
        <v>8</v>
      </c>
      <c r="P29" s="132">
        <v>0</v>
      </c>
      <c r="Q29" s="133">
        <v>124168</v>
      </c>
      <c r="R29" s="133">
        <v>0</v>
      </c>
      <c r="S29" s="133">
        <f t="shared" si="0"/>
        <v>0</v>
      </c>
      <c r="T29" s="133">
        <v>7504</v>
      </c>
      <c r="U29" s="134">
        <f t="shared" si="1"/>
        <v>131672</v>
      </c>
      <c r="V29" s="144"/>
      <c r="W29" s="173">
        <v>0</v>
      </c>
      <c r="X29" s="174">
        <v>0.09</v>
      </c>
      <c r="Y29" s="174">
        <v>1.2674679089738451E-2</v>
      </c>
      <c r="Z29" s="175">
        <v>0</v>
      </c>
      <c r="AA29" s="168"/>
      <c r="AB29" s="176">
        <v>0</v>
      </c>
      <c r="AC29" s="177">
        <v>0</v>
      </c>
      <c r="AD29" s="134">
        <v>0</v>
      </c>
      <c r="AE29" s="177">
        <v>0</v>
      </c>
      <c r="AF29" s="182">
        <v>0</v>
      </c>
      <c r="AG29" s="172"/>
    </row>
    <row r="30" spans="1:33" s="110" customFormat="1" x14ac:dyDescent="0.2">
      <c r="A30" s="138">
        <v>410</v>
      </c>
      <c r="B30" s="139">
        <v>410057035</v>
      </c>
      <c r="C30" s="140" t="s">
        <v>491</v>
      </c>
      <c r="D30" s="141">
        <v>57</v>
      </c>
      <c r="E30" s="140" t="s">
        <v>89</v>
      </c>
      <c r="F30" s="141">
        <v>35</v>
      </c>
      <c r="G30" s="142" t="s">
        <v>67</v>
      </c>
      <c r="H30" s="130"/>
      <c r="I30" s="131">
        <v>14113</v>
      </c>
      <c r="J30" s="131">
        <v>5897</v>
      </c>
      <c r="K30" s="131">
        <v>0</v>
      </c>
      <c r="L30" s="131">
        <v>938</v>
      </c>
      <c r="M30" s="131">
        <v>20948</v>
      </c>
      <c r="N30" s="130"/>
      <c r="O30" s="132">
        <v>10</v>
      </c>
      <c r="P30" s="132">
        <v>0</v>
      </c>
      <c r="Q30" s="133">
        <v>200100</v>
      </c>
      <c r="R30" s="133">
        <v>0</v>
      </c>
      <c r="S30" s="133">
        <f t="shared" si="0"/>
        <v>0</v>
      </c>
      <c r="T30" s="133">
        <v>9380</v>
      </c>
      <c r="U30" s="134">
        <f t="shared" si="1"/>
        <v>209480</v>
      </c>
      <c r="V30" s="144"/>
      <c r="W30" s="173">
        <v>0</v>
      </c>
      <c r="X30" s="174">
        <v>0.09</v>
      </c>
      <c r="Y30" s="174">
        <v>0.15770762668239399</v>
      </c>
      <c r="Z30" s="175">
        <v>0</v>
      </c>
      <c r="AA30" s="168"/>
      <c r="AB30" s="176">
        <v>2</v>
      </c>
      <c r="AC30" s="177">
        <v>0</v>
      </c>
      <c r="AD30" s="134">
        <v>0</v>
      </c>
      <c r="AE30" s="177">
        <v>0</v>
      </c>
      <c r="AF30" s="182">
        <v>0</v>
      </c>
      <c r="AG30" s="172"/>
    </row>
    <row r="31" spans="1:33" s="110" customFormat="1" x14ac:dyDescent="0.2">
      <c r="A31" s="138">
        <v>410</v>
      </c>
      <c r="B31" s="139">
        <v>410057057</v>
      </c>
      <c r="C31" s="140" t="s">
        <v>491</v>
      </c>
      <c r="D31" s="141">
        <v>57</v>
      </c>
      <c r="E31" s="140" t="s">
        <v>89</v>
      </c>
      <c r="F31" s="141">
        <v>57</v>
      </c>
      <c r="G31" s="142" t="s">
        <v>89</v>
      </c>
      <c r="H31" s="130"/>
      <c r="I31" s="131">
        <v>12691</v>
      </c>
      <c r="J31" s="131">
        <v>385</v>
      </c>
      <c r="K31" s="131">
        <v>0</v>
      </c>
      <c r="L31" s="131">
        <v>938</v>
      </c>
      <c r="M31" s="131">
        <v>14014</v>
      </c>
      <c r="N31" s="130"/>
      <c r="O31" s="132">
        <v>207</v>
      </c>
      <c r="P31" s="132">
        <v>0</v>
      </c>
      <c r="Q31" s="133">
        <v>2706732</v>
      </c>
      <c r="R31" s="133">
        <v>0</v>
      </c>
      <c r="S31" s="133">
        <f t="shared" si="0"/>
        <v>0</v>
      </c>
      <c r="T31" s="133">
        <v>194166</v>
      </c>
      <c r="U31" s="134">
        <f t="shared" si="1"/>
        <v>2900898</v>
      </c>
      <c r="V31" s="144"/>
      <c r="W31" s="173">
        <v>0</v>
      </c>
      <c r="X31" s="174">
        <v>0.09</v>
      </c>
      <c r="Y31" s="174">
        <v>0.12835624819220592</v>
      </c>
      <c r="Z31" s="175">
        <v>0</v>
      </c>
      <c r="AA31" s="168"/>
      <c r="AB31" s="176">
        <v>21</v>
      </c>
      <c r="AC31" s="177">
        <v>0</v>
      </c>
      <c r="AD31" s="134">
        <v>0</v>
      </c>
      <c r="AE31" s="177">
        <v>0</v>
      </c>
      <c r="AF31" s="182">
        <v>0</v>
      </c>
      <c r="AG31" s="172"/>
    </row>
    <row r="32" spans="1:33" s="110" customFormat="1" x14ac:dyDescent="0.2">
      <c r="A32" s="138">
        <v>410</v>
      </c>
      <c r="B32" s="139">
        <v>410057093</v>
      </c>
      <c r="C32" s="140" t="s">
        <v>491</v>
      </c>
      <c r="D32" s="141">
        <v>57</v>
      </c>
      <c r="E32" s="140" t="s">
        <v>89</v>
      </c>
      <c r="F32" s="141">
        <v>93</v>
      </c>
      <c r="G32" s="142" t="s">
        <v>125</v>
      </c>
      <c r="H32" s="130"/>
      <c r="I32" s="131">
        <v>11656</v>
      </c>
      <c r="J32" s="131">
        <v>120</v>
      </c>
      <c r="K32" s="131">
        <v>0</v>
      </c>
      <c r="L32" s="131">
        <v>938</v>
      </c>
      <c r="M32" s="131">
        <v>12714</v>
      </c>
      <c r="N32" s="130"/>
      <c r="O32" s="132">
        <v>5</v>
      </c>
      <c r="P32" s="132">
        <v>0</v>
      </c>
      <c r="Q32" s="133">
        <v>58880</v>
      </c>
      <c r="R32" s="133">
        <v>0</v>
      </c>
      <c r="S32" s="133">
        <f t="shared" si="0"/>
        <v>0</v>
      </c>
      <c r="T32" s="133">
        <v>4690</v>
      </c>
      <c r="U32" s="134">
        <f t="shared" si="1"/>
        <v>63570</v>
      </c>
      <c r="V32" s="144"/>
      <c r="W32" s="173">
        <v>0</v>
      </c>
      <c r="X32" s="174">
        <v>0.09</v>
      </c>
      <c r="Y32" s="174">
        <v>7.1507714979920325E-2</v>
      </c>
      <c r="Z32" s="175">
        <v>0</v>
      </c>
      <c r="AA32" s="168"/>
      <c r="AB32" s="176">
        <v>0</v>
      </c>
      <c r="AC32" s="177">
        <v>0</v>
      </c>
      <c r="AD32" s="134">
        <v>0</v>
      </c>
      <c r="AE32" s="177">
        <v>0</v>
      </c>
      <c r="AF32" s="182">
        <v>0</v>
      </c>
      <c r="AG32" s="172"/>
    </row>
    <row r="33" spans="1:33" s="110" customFormat="1" x14ac:dyDescent="0.2">
      <c r="A33" s="138">
        <v>410</v>
      </c>
      <c r="B33" s="139">
        <v>410057163</v>
      </c>
      <c r="C33" s="140" t="s">
        <v>491</v>
      </c>
      <c r="D33" s="141">
        <v>57</v>
      </c>
      <c r="E33" s="140" t="s">
        <v>89</v>
      </c>
      <c r="F33" s="141">
        <v>163</v>
      </c>
      <c r="G33" s="142" t="s">
        <v>195</v>
      </c>
      <c r="H33" s="130"/>
      <c r="I33" s="131">
        <v>12582</v>
      </c>
      <c r="J33" s="131">
        <v>0</v>
      </c>
      <c r="K33" s="131">
        <v>0</v>
      </c>
      <c r="L33" s="131">
        <v>938</v>
      </c>
      <c r="M33" s="131">
        <v>13520</v>
      </c>
      <c r="N33" s="130"/>
      <c r="O33" s="132">
        <v>5</v>
      </c>
      <c r="P33" s="132">
        <v>0</v>
      </c>
      <c r="Q33" s="133">
        <v>62910</v>
      </c>
      <c r="R33" s="133">
        <v>0</v>
      </c>
      <c r="S33" s="133">
        <f t="shared" si="0"/>
        <v>0</v>
      </c>
      <c r="T33" s="133">
        <v>4690</v>
      </c>
      <c r="U33" s="134">
        <f t="shared" si="1"/>
        <v>67600</v>
      </c>
      <c r="V33" s="144"/>
      <c r="W33" s="173">
        <v>0</v>
      </c>
      <c r="X33" s="174">
        <v>0.09</v>
      </c>
      <c r="Y33" s="174">
        <v>8.8627773551063604E-2</v>
      </c>
      <c r="Z33" s="175">
        <v>0</v>
      </c>
      <c r="AA33" s="168"/>
      <c r="AB33" s="176">
        <v>0</v>
      </c>
      <c r="AC33" s="177">
        <v>0</v>
      </c>
      <c r="AD33" s="134">
        <v>0</v>
      </c>
      <c r="AE33" s="177">
        <v>0</v>
      </c>
      <c r="AF33" s="182">
        <v>0</v>
      </c>
      <c r="AG33" s="172"/>
    </row>
    <row r="34" spans="1:33" s="110" customFormat="1" x14ac:dyDescent="0.2">
      <c r="A34" s="138">
        <v>410</v>
      </c>
      <c r="B34" s="139">
        <v>410057248</v>
      </c>
      <c r="C34" s="140" t="s">
        <v>491</v>
      </c>
      <c r="D34" s="141">
        <v>57</v>
      </c>
      <c r="E34" s="140" t="s">
        <v>89</v>
      </c>
      <c r="F34" s="141">
        <v>248</v>
      </c>
      <c r="G34" s="142" t="s">
        <v>280</v>
      </c>
      <c r="H34" s="130"/>
      <c r="I34" s="131">
        <v>11498</v>
      </c>
      <c r="J34" s="131">
        <v>902</v>
      </c>
      <c r="K34" s="131">
        <v>0</v>
      </c>
      <c r="L34" s="131">
        <v>938</v>
      </c>
      <c r="M34" s="131">
        <v>13338</v>
      </c>
      <c r="N34" s="130"/>
      <c r="O34" s="132">
        <v>8</v>
      </c>
      <c r="P34" s="132">
        <v>0</v>
      </c>
      <c r="Q34" s="133">
        <v>99200</v>
      </c>
      <c r="R34" s="133">
        <v>0</v>
      </c>
      <c r="S34" s="133">
        <f t="shared" si="0"/>
        <v>0</v>
      </c>
      <c r="T34" s="133">
        <v>7504</v>
      </c>
      <c r="U34" s="134">
        <f t="shared" si="1"/>
        <v>106704</v>
      </c>
      <c r="V34" s="144"/>
      <c r="W34" s="173">
        <v>0</v>
      </c>
      <c r="X34" s="174">
        <v>0.09</v>
      </c>
      <c r="Y34" s="174">
        <v>5.6553829441961169E-2</v>
      </c>
      <c r="Z34" s="175">
        <v>0</v>
      </c>
      <c r="AA34" s="168"/>
      <c r="AB34" s="176">
        <v>4</v>
      </c>
      <c r="AC34" s="177">
        <v>0</v>
      </c>
      <c r="AD34" s="134">
        <v>0</v>
      </c>
      <c r="AE34" s="177">
        <v>0</v>
      </c>
      <c r="AF34" s="182">
        <v>0</v>
      </c>
      <c r="AG34" s="172"/>
    </row>
    <row r="35" spans="1:33" s="110" customFormat="1" x14ac:dyDescent="0.2">
      <c r="A35" s="138">
        <v>412</v>
      </c>
      <c r="B35" s="139">
        <v>412035035</v>
      </c>
      <c r="C35" s="140" t="s">
        <v>492</v>
      </c>
      <c r="D35" s="141">
        <v>35</v>
      </c>
      <c r="E35" s="140" t="s">
        <v>67</v>
      </c>
      <c r="F35" s="141">
        <v>35</v>
      </c>
      <c r="G35" s="142" t="s">
        <v>67</v>
      </c>
      <c r="H35" s="130"/>
      <c r="I35" s="131">
        <v>13259</v>
      </c>
      <c r="J35" s="131">
        <v>5541</v>
      </c>
      <c r="K35" s="131">
        <v>0</v>
      </c>
      <c r="L35" s="131">
        <v>938</v>
      </c>
      <c r="M35" s="131">
        <v>19738</v>
      </c>
      <c r="N35" s="130"/>
      <c r="O35" s="132">
        <v>497</v>
      </c>
      <c r="P35" s="132">
        <v>0</v>
      </c>
      <c r="Q35" s="133">
        <v>9343600</v>
      </c>
      <c r="R35" s="133">
        <v>0</v>
      </c>
      <c r="S35" s="133">
        <f t="shared" si="0"/>
        <v>0</v>
      </c>
      <c r="T35" s="133">
        <v>466186</v>
      </c>
      <c r="U35" s="134">
        <f t="shared" si="1"/>
        <v>9809786</v>
      </c>
      <c r="V35" s="144"/>
      <c r="W35" s="173">
        <v>0</v>
      </c>
      <c r="X35" s="174">
        <v>0.09</v>
      </c>
      <c r="Y35" s="174">
        <v>0.15770762668239399</v>
      </c>
      <c r="Z35" s="175">
        <v>0</v>
      </c>
      <c r="AA35" s="168"/>
      <c r="AB35" s="176">
        <v>23</v>
      </c>
      <c r="AC35" s="177">
        <v>0</v>
      </c>
      <c r="AD35" s="134">
        <v>0</v>
      </c>
      <c r="AE35" s="177">
        <v>0</v>
      </c>
      <c r="AF35" s="182">
        <v>0</v>
      </c>
      <c r="AG35" s="172"/>
    </row>
    <row r="36" spans="1:33" s="110" customFormat="1" x14ac:dyDescent="0.2">
      <c r="A36" s="138">
        <v>412</v>
      </c>
      <c r="B36" s="139">
        <v>412035044</v>
      </c>
      <c r="C36" s="140" t="s">
        <v>492</v>
      </c>
      <c r="D36" s="141">
        <v>35</v>
      </c>
      <c r="E36" s="140" t="s">
        <v>67</v>
      </c>
      <c r="F36" s="141">
        <v>44</v>
      </c>
      <c r="G36" s="142" t="s">
        <v>76</v>
      </c>
      <c r="H36" s="130"/>
      <c r="I36" s="131">
        <v>13400</v>
      </c>
      <c r="J36" s="131">
        <v>108</v>
      </c>
      <c r="K36" s="131">
        <v>0</v>
      </c>
      <c r="L36" s="131">
        <v>938</v>
      </c>
      <c r="M36" s="131">
        <v>14446</v>
      </c>
      <c r="N36" s="130"/>
      <c r="O36" s="132">
        <v>13</v>
      </c>
      <c r="P36" s="132">
        <v>0</v>
      </c>
      <c r="Q36" s="133">
        <v>175604</v>
      </c>
      <c r="R36" s="133">
        <v>0</v>
      </c>
      <c r="S36" s="133">
        <f t="shared" si="0"/>
        <v>0</v>
      </c>
      <c r="T36" s="133">
        <v>12194</v>
      </c>
      <c r="U36" s="134">
        <f t="shared" si="1"/>
        <v>187798</v>
      </c>
      <c r="V36" s="144"/>
      <c r="W36" s="173">
        <v>0</v>
      </c>
      <c r="X36" s="174">
        <v>0.09</v>
      </c>
      <c r="Y36" s="174">
        <v>7.373348924494201E-2</v>
      </c>
      <c r="Z36" s="175">
        <v>0</v>
      </c>
      <c r="AA36" s="168"/>
      <c r="AB36" s="176">
        <v>1</v>
      </c>
      <c r="AC36" s="177">
        <v>0</v>
      </c>
      <c r="AD36" s="134">
        <v>0</v>
      </c>
      <c r="AE36" s="177">
        <v>0</v>
      </c>
      <c r="AF36" s="182">
        <v>0</v>
      </c>
      <c r="AG36" s="172"/>
    </row>
    <row r="37" spans="1:33" s="110" customFormat="1" x14ac:dyDescent="0.2">
      <c r="A37" s="138">
        <v>412</v>
      </c>
      <c r="B37" s="139">
        <v>412035207</v>
      </c>
      <c r="C37" s="140" t="s">
        <v>492</v>
      </c>
      <c r="D37" s="141">
        <v>35</v>
      </c>
      <c r="E37" s="140" t="s">
        <v>67</v>
      </c>
      <c r="F37" s="141">
        <v>207</v>
      </c>
      <c r="G37" s="142" t="s">
        <v>239</v>
      </c>
      <c r="H37" s="130"/>
      <c r="I37" s="131">
        <v>11191.073589537058</v>
      </c>
      <c r="J37" s="131">
        <v>7591</v>
      </c>
      <c r="K37" s="131">
        <v>0</v>
      </c>
      <c r="L37" s="131">
        <v>938</v>
      </c>
      <c r="M37" s="131">
        <v>19720.07358953706</v>
      </c>
      <c r="N37" s="130"/>
      <c r="O37" s="132">
        <v>1</v>
      </c>
      <c r="P37" s="132">
        <v>0</v>
      </c>
      <c r="Q37" s="133">
        <v>18782</v>
      </c>
      <c r="R37" s="133">
        <v>0</v>
      </c>
      <c r="S37" s="133">
        <f t="shared" si="0"/>
        <v>0</v>
      </c>
      <c r="T37" s="133">
        <v>938</v>
      </c>
      <c r="U37" s="134">
        <f t="shared" si="1"/>
        <v>19720</v>
      </c>
      <c r="V37" s="144"/>
      <c r="W37" s="173">
        <v>0</v>
      </c>
      <c r="X37" s="174">
        <v>0.09</v>
      </c>
      <c r="Y37" s="174">
        <v>3.8536931744191899E-4</v>
      </c>
      <c r="Z37" s="175">
        <v>0</v>
      </c>
      <c r="AA37" s="168"/>
      <c r="AB37" s="176">
        <v>0</v>
      </c>
      <c r="AC37" s="177">
        <v>0</v>
      </c>
      <c r="AD37" s="134">
        <v>0</v>
      </c>
      <c r="AE37" s="177">
        <v>0</v>
      </c>
      <c r="AF37" s="182">
        <v>0</v>
      </c>
      <c r="AG37" s="172"/>
    </row>
    <row r="38" spans="1:33" s="110" customFormat="1" x14ac:dyDescent="0.2">
      <c r="A38" s="138">
        <v>412</v>
      </c>
      <c r="B38" s="139">
        <v>412035220</v>
      </c>
      <c r="C38" s="140" t="s">
        <v>492</v>
      </c>
      <c r="D38" s="141">
        <v>35</v>
      </c>
      <c r="E38" s="140" t="s">
        <v>67</v>
      </c>
      <c r="F38" s="141">
        <v>220</v>
      </c>
      <c r="G38" s="142" t="s">
        <v>252</v>
      </c>
      <c r="H38" s="130"/>
      <c r="I38" s="131">
        <v>12624</v>
      </c>
      <c r="J38" s="131">
        <v>5607</v>
      </c>
      <c r="K38" s="131">
        <v>0</v>
      </c>
      <c r="L38" s="131">
        <v>938</v>
      </c>
      <c r="M38" s="131">
        <v>19169</v>
      </c>
      <c r="N38" s="130"/>
      <c r="O38" s="132">
        <v>3</v>
      </c>
      <c r="P38" s="132">
        <v>0</v>
      </c>
      <c r="Q38" s="133">
        <v>54693</v>
      </c>
      <c r="R38" s="133">
        <v>0</v>
      </c>
      <c r="S38" s="133">
        <f t="shared" si="0"/>
        <v>0</v>
      </c>
      <c r="T38" s="133">
        <v>2814</v>
      </c>
      <c r="U38" s="134">
        <f t="shared" si="1"/>
        <v>57507</v>
      </c>
      <c r="V38" s="144"/>
      <c r="W38" s="173">
        <v>0</v>
      </c>
      <c r="X38" s="174">
        <v>0.09</v>
      </c>
      <c r="Y38" s="174">
        <v>1.7540324220613024E-2</v>
      </c>
      <c r="Z38" s="175">
        <v>0</v>
      </c>
      <c r="AA38" s="168"/>
      <c r="AB38" s="176">
        <v>0</v>
      </c>
      <c r="AC38" s="177">
        <v>0</v>
      </c>
      <c r="AD38" s="134">
        <v>0</v>
      </c>
      <c r="AE38" s="177">
        <v>0</v>
      </c>
      <c r="AF38" s="182">
        <v>0</v>
      </c>
      <c r="AG38" s="172"/>
    </row>
    <row r="39" spans="1:33" s="110" customFormat="1" x14ac:dyDescent="0.2">
      <c r="A39" s="138">
        <v>412</v>
      </c>
      <c r="B39" s="139">
        <v>412035243</v>
      </c>
      <c r="C39" s="140" t="s">
        <v>492</v>
      </c>
      <c r="D39" s="141">
        <v>35</v>
      </c>
      <c r="E39" s="140" t="s">
        <v>67</v>
      </c>
      <c r="F39" s="141">
        <v>243</v>
      </c>
      <c r="G39" s="142" t="s">
        <v>275</v>
      </c>
      <c r="H39" s="130"/>
      <c r="I39" s="131">
        <v>13392.987389876773</v>
      </c>
      <c r="J39" s="131">
        <v>2772</v>
      </c>
      <c r="K39" s="131">
        <v>0</v>
      </c>
      <c r="L39" s="131">
        <v>938</v>
      </c>
      <c r="M39" s="131">
        <v>17102.987389876773</v>
      </c>
      <c r="N39" s="130"/>
      <c r="O39" s="132">
        <v>1</v>
      </c>
      <c r="P39" s="132">
        <v>0</v>
      </c>
      <c r="Q39" s="133">
        <v>16165</v>
      </c>
      <c r="R39" s="133">
        <v>0</v>
      </c>
      <c r="S39" s="133">
        <f t="shared" si="0"/>
        <v>0</v>
      </c>
      <c r="T39" s="133">
        <v>938</v>
      </c>
      <c r="U39" s="134">
        <f t="shared" si="1"/>
        <v>17103</v>
      </c>
      <c r="V39" s="144"/>
      <c r="W39" s="173">
        <v>0</v>
      </c>
      <c r="X39" s="174">
        <v>0.09</v>
      </c>
      <c r="Y39" s="174">
        <v>6.02635208616264E-3</v>
      </c>
      <c r="Z39" s="175">
        <v>0</v>
      </c>
      <c r="AA39" s="168"/>
      <c r="AB39" s="176">
        <v>0</v>
      </c>
      <c r="AC39" s="177">
        <v>0</v>
      </c>
      <c r="AD39" s="134">
        <v>0</v>
      </c>
      <c r="AE39" s="177">
        <v>0</v>
      </c>
      <c r="AF39" s="182">
        <v>0</v>
      </c>
      <c r="AG39" s="172"/>
    </row>
    <row r="40" spans="1:33" s="110" customFormat="1" x14ac:dyDescent="0.2">
      <c r="A40" s="138">
        <v>412</v>
      </c>
      <c r="B40" s="139">
        <v>412035244</v>
      </c>
      <c r="C40" s="140" t="s">
        <v>492</v>
      </c>
      <c r="D40" s="141">
        <v>35</v>
      </c>
      <c r="E40" s="140" t="s">
        <v>67</v>
      </c>
      <c r="F40" s="141">
        <v>244</v>
      </c>
      <c r="G40" s="142" t="s">
        <v>276</v>
      </c>
      <c r="H40" s="130"/>
      <c r="I40" s="131">
        <v>13353</v>
      </c>
      <c r="J40" s="131">
        <v>4815</v>
      </c>
      <c r="K40" s="131">
        <v>0</v>
      </c>
      <c r="L40" s="131">
        <v>938</v>
      </c>
      <c r="M40" s="131">
        <v>19106</v>
      </c>
      <c r="N40" s="130"/>
      <c r="O40" s="132">
        <v>14</v>
      </c>
      <c r="P40" s="132">
        <v>0</v>
      </c>
      <c r="Q40" s="133">
        <v>254352</v>
      </c>
      <c r="R40" s="133">
        <v>0</v>
      </c>
      <c r="S40" s="133">
        <f t="shared" si="0"/>
        <v>0</v>
      </c>
      <c r="T40" s="133">
        <v>13132</v>
      </c>
      <c r="U40" s="134">
        <f t="shared" si="1"/>
        <v>267484</v>
      </c>
      <c r="V40" s="144"/>
      <c r="W40" s="173">
        <v>0</v>
      </c>
      <c r="X40" s="174">
        <v>0.09</v>
      </c>
      <c r="Y40" s="174">
        <v>0.13694619371909225</v>
      </c>
      <c r="Z40" s="175">
        <v>0</v>
      </c>
      <c r="AA40" s="168"/>
      <c r="AB40" s="176">
        <v>1</v>
      </c>
      <c r="AC40" s="177">
        <v>0.90820289879651572</v>
      </c>
      <c r="AD40" s="134">
        <v>17352</v>
      </c>
      <c r="AE40" s="177">
        <v>0</v>
      </c>
      <c r="AF40" s="182">
        <v>0</v>
      </c>
      <c r="AG40" s="172"/>
    </row>
    <row r="41" spans="1:33" s="110" customFormat="1" x14ac:dyDescent="0.2">
      <c r="A41" s="138">
        <v>412</v>
      </c>
      <c r="B41" s="139">
        <v>412035285</v>
      </c>
      <c r="C41" s="140" t="s">
        <v>492</v>
      </c>
      <c r="D41" s="141">
        <v>35</v>
      </c>
      <c r="E41" s="140" t="s">
        <v>67</v>
      </c>
      <c r="F41" s="141">
        <v>285</v>
      </c>
      <c r="G41" s="142" t="s">
        <v>317</v>
      </c>
      <c r="H41" s="130"/>
      <c r="I41" s="131">
        <v>10964</v>
      </c>
      <c r="J41" s="131">
        <v>3185</v>
      </c>
      <c r="K41" s="131">
        <v>0</v>
      </c>
      <c r="L41" s="131">
        <v>938</v>
      </c>
      <c r="M41" s="131">
        <v>15087</v>
      </c>
      <c r="N41" s="130"/>
      <c r="O41" s="132">
        <v>8</v>
      </c>
      <c r="P41" s="132">
        <v>0</v>
      </c>
      <c r="Q41" s="133">
        <v>113192</v>
      </c>
      <c r="R41" s="133">
        <v>0</v>
      </c>
      <c r="S41" s="133">
        <f t="shared" si="0"/>
        <v>0</v>
      </c>
      <c r="T41" s="133">
        <v>7504</v>
      </c>
      <c r="U41" s="134">
        <f t="shared" si="1"/>
        <v>120696</v>
      </c>
      <c r="V41" s="144"/>
      <c r="W41" s="173">
        <v>0</v>
      </c>
      <c r="X41" s="174">
        <v>0.09</v>
      </c>
      <c r="Y41" s="174">
        <v>3.5491966377136093E-2</v>
      </c>
      <c r="Z41" s="175">
        <v>0</v>
      </c>
      <c r="AA41" s="168"/>
      <c r="AB41" s="176">
        <v>0</v>
      </c>
      <c r="AC41" s="177">
        <v>0</v>
      </c>
      <c r="AD41" s="134">
        <v>0</v>
      </c>
      <c r="AE41" s="177">
        <v>0</v>
      </c>
      <c r="AF41" s="182">
        <v>0</v>
      </c>
      <c r="AG41" s="172"/>
    </row>
    <row r="42" spans="1:33" s="110" customFormat="1" x14ac:dyDescent="0.2">
      <c r="A42" s="138">
        <v>412</v>
      </c>
      <c r="B42" s="139">
        <v>412035293</v>
      </c>
      <c r="C42" s="140" t="s">
        <v>492</v>
      </c>
      <c r="D42" s="141">
        <v>35</v>
      </c>
      <c r="E42" s="140" t="s">
        <v>67</v>
      </c>
      <c r="F42" s="141">
        <v>293</v>
      </c>
      <c r="G42" s="142" t="s">
        <v>325</v>
      </c>
      <c r="H42" s="130"/>
      <c r="I42" s="131">
        <v>10877</v>
      </c>
      <c r="J42" s="131">
        <v>489</v>
      </c>
      <c r="K42" s="131">
        <v>0</v>
      </c>
      <c r="L42" s="131">
        <v>938</v>
      </c>
      <c r="M42" s="131">
        <v>12304</v>
      </c>
      <c r="N42" s="130"/>
      <c r="O42" s="132">
        <v>1</v>
      </c>
      <c r="P42" s="132">
        <v>0</v>
      </c>
      <c r="Q42" s="133">
        <v>11366</v>
      </c>
      <c r="R42" s="133">
        <v>0</v>
      </c>
      <c r="S42" s="133">
        <f t="shared" si="0"/>
        <v>0</v>
      </c>
      <c r="T42" s="133">
        <v>938</v>
      </c>
      <c r="U42" s="134">
        <f t="shared" si="1"/>
        <v>12304</v>
      </c>
      <c r="V42" s="144"/>
      <c r="W42" s="173">
        <v>0</v>
      </c>
      <c r="X42" s="174">
        <v>0.09</v>
      </c>
      <c r="Y42" s="174">
        <v>9.3562641416421403E-3</v>
      </c>
      <c r="Z42" s="175">
        <v>0</v>
      </c>
      <c r="AA42" s="168"/>
      <c r="AB42" s="176">
        <v>0</v>
      </c>
      <c r="AC42" s="177">
        <v>0</v>
      </c>
      <c r="AD42" s="134">
        <v>0</v>
      </c>
      <c r="AE42" s="177">
        <v>0</v>
      </c>
      <c r="AF42" s="182">
        <v>0</v>
      </c>
      <c r="AG42" s="172"/>
    </row>
    <row r="43" spans="1:33" s="110" customFormat="1" x14ac:dyDescent="0.2">
      <c r="A43" s="138">
        <v>412</v>
      </c>
      <c r="B43" s="139">
        <v>412035314</v>
      </c>
      <c r="C43" s="140" t="s">
        <v>492</v>
      </c>
      <c r="D43" s="141">
        <v>35</v>
      </c>
      <c r="E43" s="140" t="s">
        <v>67</v>
      </c>
      <c r="F43" s="141">
        <v>314</v>
      </c>
      <c r="G43" s="142" t="s">
        <v>346</v>
      </c>
      <c r="H43" s="130"/>
      <c r="I43" s="131">
        <v>11519</v>
      </c>
      <c r="J43" s="131">
        <v>9234</v>
      </c>
      <c r="K43" s="131">
        <v>0</v>
      </c>
      <c r="L43" s="131">
        <v>938</v>
      </c>
      <c r="M43" s="131">
        <v>21691</v>
      </c>
      <c r="N43" s="130"/>
      <c r="O43" s="132">
        <v>1</v>
      </c>
      <c r="P43" s="132">
        <v>0</v>
      </c>
      <c r="Q43" s="133">
        <v>20753</v>
      </c>
      <c r="R43" s="133">
        <v>0</v>
      </c>
      <c r="S43" s="133">
        <f t="shared" si="0"/>
        <v>0</v>
      </c>
      <c r="T43" s="133">
        <v>938</v>
      </c>
      <c r="U43" s="134">
        <f t="shared" si="1"/>
        <v>21691</v>
      </c>
      <c r="V43" s="144"/>
      <c r="W43" s="173">
        <v>0</v>
      </c>
      <c r="X43" s="174">
        <v>0.09</v>
      </c>
      <c r="Y43" s="174">
        <v>3.8012114821186567E-3</v>
      </c>
      <c r="Z43" s="175">
        <v>0</v>
      </c>
      <c r="AA43" s="168"/>
      <c r="AB43" s="176">
        <v>0</v>
      </c>
      <c r="AC43" s="177">
        <v>0</v>
      </c>
      <c r="AD43" s="134">
        <v>0</v>
      </c>
      <c r="AE43" s="177">
        <v>0</v>
      </c>
      <c r="AF43" s="182">
        <v>0</v>
      </c>
      <c r="AG43" s="172"/>
    </row>
    <row r="44" spans="1:33" s="110" customFormat="1" x14ac:dyDescent="0.2">
      <c r="A44" s="138">
        <v>412</v>
      </c>
      <c r="B44" s="139">
        <v>412035336</v>
      </c>
      <c r="C44" s="140" t="s">
        <v>492</v>
      </c>
      <c r="D44" s="141">
        <v>35</v>
      </c>
      <c r="E44" s="140" t="s">
        <v>67</v>
      </c>
      <c r="F44" s="141">
        <v>336</v>
      </c>
      <c r="G44" s="142" t="s">
        <v>368</v>
      </c>
      <c r="H44" s="130"/>
      <c r="I44" s="131">
        <v>11519</v>
      </c>
      <c r="J44" s="131">
        <v>2687</v>
      </c>
      <c r="K44" s="131">
        <v>0</v>
      </c>
      <c r="L44" s="131">
        <v>938</v>
      </c>
      <c r="M44" s="131">
        <v>15144</v>
      </c>
      <c r="N44" s="130"/>
      <c r="O44" s="132">
        <v>1</v>
      </c>
      <c r="P44" s="132">
        <v>0</v>
      </c>
      <c r="Q44" s="133">
        <v>14206</v>
      </c>
      <c r="R44" s="133">
        <v>0</v>
      </c>
      <c r="S44" s="133">
        <f t="shared" si="0"/>
        <v>0</v>
      </c>
      <c r="T44" s="133">
        <v>938</v>
      </c>
      <c r="U44" s="134">
        <f t="shared" si="1"/>
        <v>15144</v>
      </c>
      <c r="V44" s="144"/>
      <c r="W44" s="173">
        <v>0</v>
      </c>
      <c r="X44" s="174">
        <v>0.09</v>
      </c>
      <c r="Y44" s="174">
        <v>4.1979274786514191E-2</v>
      </c>
      <c r="Z44" s="175">
        <v>0</v>
      </c>
      <c r="AA44" s="168"/>
      <c r="AB44" s="176">
        <v>0</v>
      </c>
      <c r="AC44" s="177">
        <v>0</v>
      </c>
      <c r="AD44" s="134">
        <v>0</v>
      </c>
      <c r="AE44" s="177">
        <v>0</v>
      </c>
      <c r="AF44" s="182">
        <v>0</v>
      </c>
      <c r="AG44" s="172"/>
    </row>
    <row r="45" spans="1:33" s="110" customFormat="1" x14ac:dyDescent="0.2">
      <c r="A45" s="138">
        <v>413</v>
      </c>
      <c r="B45" s="139">
        <v>413114091</v>
      </c>
      <c r="C45" s="140" t="s">
        <v>493</v>
      </c>
      <c r="D45" s="141">
        <v>114</v>
      </c>
      <c r="E45" s="140" t="s">
        <v>146</v>
      </c>
      <c r="F45" s="141">
        <v>91</v>
      </c>
      <c r="G45" s="142" t="s">
        <v>123</v>
      </c>
      <c r="H45" s="130"/>
      <c r="I45" s="131">
        <v>12953</v>
      </c>
      <c r="J45" s="131">
        <v>17820</v>
      </c>
      <c r="K45" s="131">
        <v>0</v>
      </c>
      <c r="L45" s="131">
        <v>938</v>
      </c>
      <c r="M45" s="131">
        <v>31711</v>
      </c>
      <c r="N45" s="130"/>
      <c r="O45" s="132">
        <v>2</v>
      </c>
      <c r="P45" s="132">
        <v>0</v>
      </c>
      <c r="Q45" s="133">
        <v>61546</v>
      </c>
      <c r="R45" s="133">
        <v>0</v>
      </c>
      <c r="S45" s="133">
        <f t="shared" si="0"/>
        <v>0</v>
      </c>
      <c r="T45" s="133">
        <v>1876</v>
      </c>
      <c r="U45" s="134">
        <f t="shared" si="1"/>
        <v>63422</v>
      </c>
      <c r="V45" s="144"/>
      <c r="W45" s="173">
        <v>0</v>
      </c>
      <c r="X45" s="174">
        <v>0.09</v>
      </c>
      <c r="Y45" s="174">
        <v>1.7845654236382121E-2</v>
      </c>
      <c r="Z45" s="175">
        <v>0</v>
      </c>
      <c r="AA45" s="168"/>
      <c r="AB45" s="176">
        <v>0</v>
      </c>
      <c r="AC45" s="177">
        <v>0</v>
      </c>
      <c r="AD45" s="134">
        <v>0</v>
      </c>
      <c r="AE45" s="177">
        <v>0</v>
      </c>
      <c r="AF45" s="182">
        <v>0</v>
      </c>
      <c r="AG45" s="172"/>
    </row>
    <row r="46" spans="1:33" s="110" customFormat="1" x14ac:dyDescent="0.2">
      <c r="A46" s="138">
        <v>413</v>
      </c>
      <c r="B46" s="139">
        <v>413114114</v>
      </c>
      <c r="C46" s="140" t="s">
        <v>493</v>
      </c>
      <c r="D46" s="141">
        <v>114</v>
      </c>
      <c r="E46" s="140" t="s">
        <v>146</v>
      </c>
      <c r="F46" s="141">
        <v>114</v>
      </c>
      <c r="G46" s="142" t="s">
        <v>146</v>
      </c>
      <c r="H46" s="130"/>
      <c r="I46" s="131">
        <v>11664</v>
      </c>
      <c r="J46" s="131">
        <v>2063</v>
      </c>
      <c r="K46" s="131">
        <v>0</v>
      </c>
      <c r="L46" s="131">
        <v>938</v>
      </c>
      <c r="M46" s="131">
        <v>14665</v>
      </c>
      <c r="N46" s="130"/>
      <c r="O46" s="132">
        <v>76</v>
      </c>
      <c r="P46" s="132">
        <v>0</v>
      </c>
      <c r="Q46" s="133">
        <v>1043252</v>
      </c>
      <c r="R46" s="133">
        <v>0</v>
      </c>
      <c r="S46" s="133">
        <f t="shared" si="0"/>
        <v>0</v>
      </c>
      <c r="T46" s="133">
        <v>71288</v>
      </c>
      <c r="U46" s="134">
        <f t="shared" si="1"/>
        <v>1114540</v>
      </c>
      <c r="V46" s="144"/>
      <c r="W46" s="173">
        <v>0</v>
      </c>
      <c r="X46" s="174">
        <v>0.09</v>
      </c>
      <c r="Y46" s="174">
        <v>4.6902923223408208E-2</v>
      </c>
      <c r="Z46" s="175">
        <v>0</v>
      </c>
      <c r="AA46" s="168"/>
      <c r="AB46" s="176">
        <v>0</v>
      </c>
      <c r="AC46" s="177">
        <v>0</v>
      </c>
      <c r="AD46" s="134">
        <v>0</v>
      </c>
      <c r="AE46" s="177">
        <v>0</v>
      </c>
      <c r="AF46" s="182">
        <v>0</v>
      </c>
      <c r="AG46" s="172"/>
    </row>
    <row r="47" spans="1:33" s="110" customFormat="1" x14ac:dyDescent="0.2">
      <c r="A47" s="138">
        <v>413</v>
      </c>
      <c r="B47" s="139">
        <v>413114127</v>
      </c>
      <c r="C47" s="140" t="s">
        <v>493</v>
      </c>
      <c r="D47" s="141">
        <v>114</v>
      </c>
      <c r="E47" s="140" t="s">
        <v>146</v>
      </c>
      <c r="F47" s="141">
        <v>127</v>
      </c>
      <c r="G47" s="142" t="s">
        <v>159</v>
      </c>
      <c r="H47" s="130"/>
      <c r="I47" s="131">
        <v>10766</v>
      </c>
      <c r="J47" s="131">
        <v>5050</v>
      </c>
      <c r="K47" s="131">
        <v>0</v>
      </c>
      <c r="L47" s="131">
        <v>938</v>
      </c>
      <c r="M47" s="131">
        <v>16754</v>
      </c>
      <c r="N47" s="130"/>
      <c r="O47" s="132">
        <v>1</v>
      </c>
      <c r="P47" s="132">
        <v>0</v>
      </c>
      <c r="Q47" s="133">
        <v>15816</v>
      </c>
      <c r="R47" s="133">
        <v>0</v>
      </c>
      <c r="S47" s="133">
        <f t="shared" si="0"/>
        <v>0</v>
      </c>
      <c r="T47" s="133">
        <v>938</v>
      </c>
      <c r="U47" s="134">
        <f t="shared" si="1"/>
        <v>16754</v>
      </c>
      <c r="V47" s="144"/>
      <c r="W47" s="173">
        <v>0</v>
      </c>
      <c r="X47" s="174">
        <v>0.09</v>
      </c>
      <c r="Y47" s="174">
        <v>3.0600242484068861E-2</v>
      </c>
      <c r="Z47" s="175">
        <v>0</v>
      </c>
      <c r="AA47" s="168"/>
      <c r="AB47" s="176">
        <v>0</v>
      </c>
      <c r="AC47" s="177">
        <v>0</v>
      </c>
      <c r="AD47" s="134">
        <v>0</v>
      </c>
      <c r="AE47" s="177">
        <v>0</v>
      </c>
      <c r="AF47" s="182">
        <v>0</v>
      </c>
      <c r="AG47" s="172"/>
    </row>
    <row r="48" spans="1:33" s="110" customFormat="1" x14ac:dyDescent="0.2">
      <c r="A48" s="138">
        <v>413</v>
      </c>
      <c r="B48" s="139">
        <v>413114253</v>
      </c>
      <c r="C48" s="140" t="s">
        <v>493</v>
      </c>
      <c r="D48" s="141">
        <v>114</v>
      </c>
      <c r="E48" s="140" t="s">
        <v>146</v>
      </c>
      <c r="F48" s="141">
        <v>253</v>
      </c>
      <c r="G48" s="142" t="s">
        <v>285</v>
      </c>
      <c r="H48" s="130"/>
      <c r="I48" s="131">
        <v>8960</v>
      </c>
      <c r="J48" s="131">
        <v>23460</v>
      </c>
      <c r="K48" s="131">
        <v>0</v>
      </c>
      <c r="L48" s="131">
        <v>938</v>
      </c>
      <c r="M48" s="131">
        <v>33358</v>
      </c>
      <c r="N48" s="130"/>
      <c r="O48" s="132">
        <v>1</v>
      </c>
      <c r="P48" s="132">
        <v>0</v>
      </c>
      <c r="Q48" s="133">
        <v>32420</v>
      </c>
      <c r="R48" s="133">
        <v>0</v>
      </c>
      <c r="S48" s="133">
        <f t="shared" si="0"/>
        <v>0</v>
      </c>
      <c r="T48" s="133">
        <v>938</v>
      </c>
      <c r="U48" s="134">
        <f t="shared" si="1"/>
        <v>33358</v>
      </c>
      <c r="V48" s="144"/>
      <c r="W48" s="173">
        <v>0</v>
      </c>
      <c r="X48" s="174">
        <v>0.09</v>
      </c>
      <c r="Y48" s="174">
        <v>1.4812030140478135E-2</v>
      </c>
      <c r="Z48" s="175">
        <v>0</v>
      </c>
      <c r="AA48" s="168"/>
      <c r="AB48" s="176">
        <v>0</v>
      </c>
      <c r="AC48" s="177">
        <v>0</v>
      </c>
      <c r="AD48" s="134">
        <v>0</v>
      </c>
      <c r="AE48" s="177">
        <v>0</v>
      </c>
      <c r="AF48" s="182">
        <v>0</v>
      </c>
      <c r="AG48" s="172"/>
    </row>
    <row r="49" spans="1:33" s="110" customFormat="1" x14ac:dyDescent="0.2">
      <c r="A49" s="138">
        <v>413</v>
      </c>
      <c r="B49" s="139">
        <v>413114278</v>
      </c>
      <c r="C49" s="140" t="s">
        <v>493</v>
      </c>
      <c r="D49" s="141">
        <v>114</v>
      </c>
      <c r="E49" s="140" t="s">
        <v>146</v>
      </c>
      <c r="F49" s="141">
        <v>278</v>
      </c>
      <c r="G49" s="142" t="s">
        <v>310</v>
      </c>
      <c r="H49" s="130"/>
      <c r="I49" s="131">
        <v>11621.946980937662</v>
      </c>
      <c r="J49" s="131">
        <v>2121</v>
      </c>
      <c r="K49" s="131">
        <v>0</v>
      </c>
      <c r="L49" s="131">
        <v>938</v>
      </c>
      <c r="M49" s="131">
        <v>14680.946980937662</v>
      </c>
      <c r="N49" s="130"/>
      <c r="O49" s="132">
        <v>1</v>
      </c>
      <c r="P49" s="132">
        <v>0</v>
      </c>
      <c r="Q49" s="133">
        <v>13743</v>
      </c>
      <c r="R49" s="133">
        <v>0</v>
      </c>
      <c r="S49" s="133">
        <f t="shared" si="0"/>
        <v>0</v>
      </c>
      <c r="T49" s="133">
        <v>938</v>
      </c>
      <c r="U49" s="134">
        <f t="shared" si="1"/>
        <v>14681</v>
      </c>
      <c r="V49" s="144"/>
      <c r="W49" s="173">
        <v>0</v>
      </c>
      <c r="X49" s="174">
        <v>0.09</v>
      </c>
      <c r="Y49" s="174">
        <v>6.1284530034066587E-2</v>
      </c>
      <c r="Z49" s="175">
        <v>0</v>
      </c>
      <c r="AA49" s="168"/>
      <c r="AB49" s="176">
        <v>0</v>
      </c>
      <c r="AC49" s="177">
        <v>0</v>
      </c>
      <c r="AD49" s="134">
        <v>0</v>
      </c>
      <c r="AE49" s="177">
        <v>0</v>
      </c>
      <c r="AF49" s="182">
        <v>0</v>
      </c>
      <c r="AG49" s="172"/>
    </row>
    <row r="50" spans="1:33" s="110" customFormat="1" x14ac:dyDescent="0.2">
      <c r="A50" s="138">
        <v>413</v>
      </c>
      <c r="B50" s="139">
        <v>413114605</v>
      </c>
      <c r="C50" s="140" t="s">
        <v>493</v>
      </c>
      <c r="D50" s="141">
        <v>114</v>
      </c>
      <c r="E50" s="140" t="s">
        <v>146</v>
      </c>
      <c r="F50" s="141">
        <v>605</v>
      </c>
      <c r="G50" s="142" t="s">
        <v>388</v>
      </c>
      <c r="H50" s="130"/>
      <c r="I50" s="131">
        <v>15039</v>
      </c>
      <c r="J50" s="131">
        <v>10763</v>
      </c>
      <c r="K50" s="131">
        <v>0</v>
      </c>
      <c r="L50" s="131">
        <v>938</v>
      </c>
      <c r="M50" s="131">
        <v>26740</v>
      </c>
      <c r="N50" s="130"/>
      <c r="O50" s="132">
        <v>2</v>
      </c>
      <c r="P50" s="132">
        <v>0</v>
      </c>
      <c r="Q50" s="133">
        <v>51604</v>
      </c>
      <c r="R50" s="133">
        <v>0</v>
      </c>
      <c r="S50" s="133">
        <f t="shared" si="0"/>
        <v>0</v>
      </c>
      <c r="T50" s="133">
        <v>1876</v>
      </c>
      <c r="U50" s="134">
        <f t="shared" si="1"/>
        <v>53480</v>
      </c>
      <c r="V50" s="144"/>
      <c r="W50" s="173">
        <v>0</v>
      </c>
      <c r="X50" s="174">
        <v>0.09</v>
      </c>
      <c r="Y50" s="174">
        <v>5.6966946188881512E-2</v>
      </c>
      <c r="Z50" s="175">
        <v>0</v>
      </c>
      <c r="AA50" s="168"/>
      <c r="AB50" s="176">
        <v>0</v>
      </c>
      <c r="AC50" s="177">
        <v>0</v>
      </c>
      <c r="AD50" s="134">
        <v>0</v>
      </c>
      <c r="AE50" s="177">
        <v>0</v>
      </c>
      <c r="AF50" s="182">
        <v>0</v>
      </c>
      <c r="AG50" s="172"/>
    </row>
    <row r="51" spans="1:33" s="110" customFormat="1" x14ac:dyDescent="0.2">
      <c r="A51" s="138">
        <v>413</v>
      </c>
      <c r="B51" s="139">
        <v>413114670</v>
      </c>
      <c r="C51" s="140" t="s">
        <v>493</v>
      </c>
      <c r="D51" s="141">
        <v>114</v>
      </c>
      <c r="E51" s="140" t="s">
        <v>146</v>
      </c>
      <c r="F51" s="141">
        <v>670</v>
      </c>
      <c r="G51" s="142" t="s">
        <v>406</v>
      </c>
      <c r="H51" s="130"/>
      <c r="I51" s="131">
        <v>10738</v>
      </c>
      <c r="J51" s="131">
        <v>8461</v>
      </c>
      <c r="K51" s="131">
        <v>0</v>
      </c>
      <c r="L51" s="131">
        <v>938</v>
      </c>
      <c r="M51" s="131">
        <v>20137</v>
      </c>
      <c r="N51" s="130"/>
      <c r="O51" s="132">
        <v>26</v>
      </c>
      <c r="P51" s="132">
        <v>0</v>
      </c>
      <c r="Q51" s="133">
        <v>499174</v>
      </c>
      <c r="R51" s="133">
        <v>0</v>
      </c>
      <c r="S51" s="133">
        <f t="shared" si="0"/>
        <v>0</v>
      </c>
      <c r="T51" s="133">
        <v>24388</v>
      </c>
      <c r="U51" s="134">
        <f t="shared" si="1"/>
        <v>523562</v>
      </c>
      <c r="V51" s="144"/>
      <c r="W51" s="173">
        <v>0</v>
      </c>
      <c r="X51" s="174">
        <v>0.09</v>
      </c>
      <c r="Y51" s="174">
        <v>6.810733607388296E-2</v>
      </c>
      <c r="Z51" s="175">
        <v>0</v>
      </c>
      <c r="AA51" s="168"/>
      <c r="AB51" s="176">
        <v>0</v>
      </c>
      <c r="AC51" s="177">
        <v>0</v>
      </c>
      <c r="AD51" s="134">
        <v>0</v>
      </c>
      <c r="AE51" s="177">
        <v>0</v>
      </c>
      <c r="AF51" s="182">
        <v>0</v>
      </c>
      <c r="AG51" s="172"/>
    </row>
    <row r="52" spans="1:33" s="110" customFormat="1" x14ac:dyDescent="0.2">
      <c r="A52" s="138">
        <v>413</v>
      </c>
      <c r="B52" s="139">
        <v>413114674</v>
      </c>
      <c r="C52" s="140" t="s">
        <v>493</v>
      </c>
      <c r="D52" s="141">
        <v>114</v>
      </c>
      <c r="E52" s="140" t="s">
        <v>146</v>
      </c>
      <c r="F52" s="141">
        <v>674</v>
      </c>
      <c r="G52" s="142" t="s">
        <v>409</v>
      </c>
      <c r="H52" s="130"/>
      <c r="I52" s="131">
        <v>11681</v>
      </c>
      <c r="J52" s="131">
        <v>4134</v>
      </c>
      <c r="K52" s="131">
        <v>0</v>
      </c>
      <c r="L52" s="131">
        <v>938</v>
      </c>
      <c r="M52" s="131">
        <v>16753</v>
      </c>
      <c r="N52" s="130"/>
      <c r="O52" s="132">
        <v>42</v>
      </c>
      <c r="P52" s="132">
        <v>0</v>
      </c>
      <c r="Q52" s="133">
        <v>664230</v>
      </c>
      <c r="R52" s="133">
        <v>0</v>
      </c>
      <c r="S52" s="133">
        <f t="shared" si="0"/>
        <v>0</v>
      </c>
      <c r="T52" s="133">
        <v>39396</v>
      </c>
      <c r="U52" s="134">
        <f t="shared" si="1"/>
        <v>703626</v>
      </c>
      <c r="V52" s="144"/>
      <c r="W52" s="173">
        <v>0</v>
      </c>
      <c r="X52" s="174">
        <v>0.09</v>
      </c>
      <c r="Y52" s="174">
        <v>5.2981408578429832E-2</v>
      </c>
      <c r="Z52" s="175">
        <v>0</v>
      </c>
      <c r="AA52" s="168"/>
      <c r="AB52" s="176">
        <v>0</v>
      </c>
      <c r="AC52" s="177">
        <v>0</v>
      </c>
      <c r="AD52" s="134">
        <v>0</v>
      </c>
      <c r="AE52" s="177">
        <v>0</v>
      </c>
      <c r="AF52" s="182">
        <v>0</v>
      </c>
      <c r="AG52" s="172"/>
    </row>
    <row r="53" spans="1:33" s="110" customFormat="1" x14ac:dyDescent="0.2">
      <c r="A53" s="138">
        <v>413</v>
      </c>
      <c r="B53" s="139">
        <v>413114683</v>
      </c>
      <c r="C53" s="140" t="s">
        <v>493</v>
      </c>
      <c r="D53" s="141">
        <v>114</v>
      </c>
      <c r="E53" s="140" t="s">
        <v>146</v>
      </c>
      <c r="F53" s="141">
        <v>683</v>
      </c>
      <c r="G53" s="142" t="s">
        <v>412</v>
      </c>
      <c r="H53" s="130"/>
      <c r="I53" s="131">
        <v>10766</v>
      </c>
      <c r="J53" s="131">
        <v>7664</v>
      </c>
      <c r="K53" s="131">
        <v>0</v>
      </c>
      <c r="L53" s="131">
        <v>938</v>
      </c>
      <c r="M53" s="131">
        <v>19368</v>
      </c>
      <c r="N53" s="130"/>
      <c r="O53" s="132">
        <v>1</v>
      </c>
      <c r="P53" s="132">
        <v>0</v>
      </c>
      <c r="Q53" s="133">
        <v>18430</v>
      </c>
      <c r="R53" s="133">
        <v>0</v>
      </c>
      <c r="S53" s="133">
        <f t="shared" si="0"/>
        <v>0</v>
      </c>
      <c r="T53" s="133">
        <v>938</v>
      </c>
      <c r="U53" s="134">
        <f t="shared" si="1"/>
        <v>19368</v>
      </c>
      <c r="V53" s="144"/>
      <c r="W53" s="173">
        <v>0</v>
      </c>
      <c r="X53" s="174">
        <v>0.09</v>
      </c>
      <c r="Y53" s="174">
        <v>3.1154749638383838E-2</v>
      </c>
      <c r="Z53" s="175">
        <v>0</v>
      </c>
      <c r="AA53" s="168"/>
      <c r="AB53" s="176">
        <v>0</v>
      </c>
      <c r="AC53" s="177">
        <v>0</v>
      </c>
      <c r="AD53" s="134">
        <v>0</v>
      </c>
      <c r="AE53" s="177">
        <v>0</v>
      </c>
      <c r="AF53" s="182">
        <v>0</v>
      </c>
      <c r="AG53" s="172"/>
    </row>
    <row r="54" spans="1:33" s="110" customFormat="1" x14ac:dyDescent="0.2">
      <c r="A54" s="138">
        <v>413</v>
      </c>
      <c r="B54" s="139">
        <v>413114717</v>
      </c>
      <c r="C54" s="140" t="s">
        <v>493</v>
      </c>
      <c r="D54" s="141">
        <v>114</v>
      </c>
      <c r="E54" s="140" t="s">
        <v>146</v>
      </c>
      <c r="F54" s="141">
        <v>717</v>
      </c>
      <c r="G54" s="142" t="s">
        <v>422</v>
      </c>
      <c r="H54" s="130"/>
      <c r="I54" s="131">
        <v>11962</v>
      </c>
      <c r="J54" s="131">
        <v>5178</v>
      </c>
      <c r="K54" s="131">
        <v>0</v>
      </c>
      <c r="L54" s="131">
        <v>938</v>
      </c>
      <c r="M54" s="131">
        <v>18078</v>
      </c>
      <c r="N54" s="130"/>
      <c r="O54" s="132">
        <v>37</v>
      </c>
      <c r="P54" s="132">
        <v>0</v>
      </c>
      <c r="Q54" s="133">
        <v>634180</v>
      </c>
      <c r="R54" s="133">
        <v>0</v>
      </c>
      <c r="S54" s="133">
        <f t="shared" si="0"/>
        <v>0</v>
      </c>
      <c r="T54" s="133">
        <v>34706</v>
      </c>
      <c r="U54" s="134">
        <f t="shared" si="1"/>
        <v>668886</v>
      </c>
      <c r="V54" s="144"/>
      <c r="W54" s="173">
        <v>0</v>
      </c>
      <c r="X54" s="174">
        <v>0.09</v>
      </c>
      <c r="Y54" s="174">
        <v>4.0932223452806282E-2</v>
      </c>
      <c r="Z54" s="175">
        <v>0</v>
      </c>
      <c r="AA54" s="168"/>
      <c r="AB54" s="176">
        <v>0</v>
      </c>
      <c r="AC54" s="177">
        <v>0</v>
      </c>
      <c r="AD54" s="134">
        <v>0</v>
      </c>
      <c r="AE54" s="177">
        <v>0</v>
      </c>
      <c r="AF54" s="182">
        <v>0</v>
      </c>
      <c r="AG54" s="172"/>
    </row>
    <row r="55" spans="1:33" s="110" customFormat="1" x14ac:dyDescent="0.2">
      <c r="A55" s="138">
        <v>413</v>
      </c>
      <c r="B55" s="139">
        <v>413114750</v>
      </c>
      <c r="C55" s="140" t="s">
        <v>493</v>
      </c>
      <c r="D55" s="141">
        <v>114</v>
      </c>
      <c r="E55" s="140" t="s">
        <v>146</v>
      </c>
      <c r="F55" s="141">
        <v>750</v>
      </c>
      <c r="G55" s="142" t="s">
        <v>430</v>
      </c>
      <c r="H55" s="130"/>
      <c r="I55" s="131">
        <v>10856</v>
      </c>
      <c r="J55" s="131">
        <v>7008</v>
      </c>
      <c r="K55" s="131">
        <v>0</v>
      </c>
      <c r="L55" s="131">
        <v>938</v>
      </c>
      <c r="M55" s="131">
        <v>18802</v>
      </c>
      <c r="N55" s="130"/>
      <c r="O55" s="132">
        <v>22</v>
      </c>
      <c r="P55" s="132">
        <v>0</v>
      </c>
      <c r="Q55" s="133">
        <v>393008</v>
      </c>
      <c r="R55" s="133">
        <v>0</v>
      </c>
      <c r="S55" s="133">
        <f t="shared" si="0"/>
        <v>0</v>
      </c>
      <c r="T55" s="133">
        <v>20636</v>
      </c>
      <c r="U55" s="134">
        <f t="shared" si="1"/>
        <v>413644</v>
      </c>
      <c r="V55" s="144"/>
      <c r="W55" s="173">
        <v>0</v>
      </c>
      <c r="X55" s="174">
        <v>0.09</v>
      </c>
      <c r="Y55" s="174">
        <v>3.3727801878648503E-2</v>
      </c>
      <c r="Z55" s="175">
        <v>0</v>
      </c>
      <c r="AA55" s="168"/>
      <c r="AB55" s="176">
        <v>0</v>
      </c>
      <c r="AC55" s="177">
        <v>0</v>
      </c>
      <c r="AD55" s="134">
        <v>0</v>
      </c>
      <c r="AE55" s="177">
        <v>0</v>
      </c>
      <c r="AF55" s="182">
        <v>0</v>
      </c>
      <c r="AG55" s="172"/>
    </row>
    <row r="56" spans="1:33" s="110" customFormat="1" x14ac:dyDescent="0.2">
      <c r="A56" s="138">
        <v>413</v>
      </c>
      <c r="B56" s="139">
        <v>413114755</v>
      </c>
      <c r="C56" s="140" t="s">
        <v>493</v>
      </c>
      <c r="D56" s="141">
        <v>114</v>
      </c>
      <c r="E56" s="140" t="s">
        <v>146</v>
      </c>
      <c r="F56" s="141">
        <v>755</v>
      </c>
      <c r="G56" s="142" t="s">
        <v>432</v>
      </c>
      <c r="H56" s="130"/>
      <c r="I56" s="131">
        <v>11153</v>
      </c>
      <c r="J56" s="131">
        <v>5392</v>
      </c>
      <c r="K56" s="131">
        <v>0</v>
      </c>
      <c r="L56" s="131">
        <v>938</v>
      </c>
      <c r="M56" s="131">
        <v>17483</v>
      </c>
      <c r="N56" s="130"/>
      <c r="O56" s="132">
        <v>4</v>
      </c>
      <c r="P56" s="132">
        <v>0</v>
      </c>
      <c r="Q56" s="133">
        <v>66180</v>
      </c>
      <c r="R56" s="133">
        <v>0</v>
      </c>
      <c r="S56" s="133">
        <f t="shared" si="0"/>
        <v>0</v>
      </c>
      <c r="T56" s="133">
        <v>3752</v>
      </c>
      <c r="U56" s="134">
        <f t="shared" si="1"/>
        <v>69932</v>
      </c>
      <c r="V56" s="144"/>
      <c r="W56" s="173">
        <v>0</v>
      </c>
      <c r="X56" s="174">
        <v>0.09</v>
      </c>
      <c r="Y56" s="174">
        <v>1.686299310994727E-2</v>
      </c>
      <c r="Z56" s="175">
        <v>0</v>
      </c>
      <c r="AA56" s="168"/>
      <c r="AB56" s="176">
        <v>0</v>
      </c>
      <c r="AC56" s="177">
        <v>0</v>
      </c>
      <c r="AD56" s="134">
        <v>0</v>
      </c>
      <c r="AE56" s="177">
        <v>0</v>
      </c>
      <c r="AF56" s="182">
        <v>0</v>
      </c>
      <c r="AG56" s="172"/>
    </row>
    <row r="57" spans="1:33" s="110" customFormat="1" x14ac:dyDescent="0.2">
      <c r="A57" s="138">
        <v>414</v>
      </c>
      <c r="B57" s="139">
        <v>414603063</v>
      </c>
      <c r="C57" s="140" t="s">
        <v>494</v>
      </c>
      <c r="D57" s="141">
        <v>603</v>
      </c>
      <c r="E57" s="140" t="s">
        <v>495</v>
      </c>
      <c r="F57" s="141">
        <v>63</v>
      </c>
      <c r="G57" s="142" t="s">
        <v>95</v>
      </c>
      <c r="H57" s="130"/>
      <c r="I57" s="131">
        <v>11727.089883040933</v>
      </c>
      <c r="J57" s="131">
        <v>2096</v>
      </c>
      <c r="K57" s="131">
        <v>0</v>
      </c>
      <c r="L57" s="131">
        <v>938</v>
      </c>
      <c r="M57" s="131">
        <v>14761.089883040933</v>
      </c>
      <c r="N57" s="130"/>
      <c r="O57" s="132">
        <v>3</v>
      </c>
      <c r="P57" s="132">
        <v>0</v>
      </c>
      <c r="Q57" s="133">
        <v>40467</v>
      </c>
      <c r="R57" s="133">
        <v>0</v>
      </c>
      <c r="S57" s="133">
        <f t="shared" si="0"/>
        <v>0</v>
      </c>
      <c r="T57" s="133">
        <v>2745</v>
      </c>
      <c r="U57" s="134">
        <f t="shared" si="1"/>
        <v>43212</v>
      </c>
      <c r="V57" s="144"/>
      <c r="W57" s="173">
        <v>7.2580645161290314E-2</v>
      </c>
      <c r="X57" s="174">
        <v>0.09</v>
      </c>
      <c r="Y57" s="174">
        <v>1.551845699131184E-2</v>
      </c>
      <c r="Z57" s="175">
        <v>0</v>
      </c>
      <c r="AA57" s="168"/>
      <c r="AB57" s="176">
        <v>0</v>
      </c>
      <c r="AC57" s="177">
        <v>0</v>
      </c>
      <c r="AD57" s="134">
        <v>0</v>
      </c>
      <c r="AE57" s="177">
        <v>0</v>
      </c>
      <c r="AF57" s="182">
        <v>0</v>
      </c>
      <c r="AG57" s="172"/>
    </row>
    <row r="58" spans="1:33" s="110" customFormat="1" x14ac:dyDescent="0.2">
      <c r="A58" s="138">
        <v>414</v>
      </c>
      <c r="B58" s="139">
        <v>414603098</v>
      </c>
      <c r="C58" s="140" t="s">
        <v>494</v>
      </c>
      <c r="D58" s="141">
        <v>603</v>
      </c>
      <c r="E58" s="140" t="s">
        <v>495</v>
      </c>
      <c r="F58" s="141">
        <v>98</v>
      </c>
      <c r="G58" s="142" t="s">
        <v>130</v>
      </c>
      <c r="H58" s="130"/>
      <c r="I58" s="131">
        <v>11021</v>
      </c>
      <c r="J58" s="131">
        <v>11065</v>
      </c>
      <c r="K58" s="131">
        <v>0</v>
      </c>
      <c r="L58" s="131">
        <v>938</v>
      </c>
      <c r="M58" s="131">
        <v>23024</v>
      </c>
      <c r="N58" s="130"/>
      <c r="O58" s="132">
        <v>1</v>
      </c>
      <c r="P58" s="132">
        <v>0</v>
      </c>
      <c r="Q58" s="133">
        <v>21552</v>
      </c>
      <c r="R58" s="133">
        <v>0</v>
      </c>
      <c r="S58" s="133">
        <f t="shared" si="0"/>
        <v>0</v>
      </c>
      <c r="T58" s="133">
        <v>915</v>
      </c>
      <c r="U58" s="134">
        <f t="shared" si="1"/>
        <v>22467</v>
      </c>
      <c r="V58" s="144"/>
      <c r="W58" s="173">
        <v>2.4193548387096774E-2</v>
      </c>
      <c r="X58" s="174">
        <v>0.09</v>
      </c>
      <c r="Y58" s="174">
        <v>1.3544725061004136E-2</v>
      </c>
      <c r="Z58" s="175">
        <v>0</v>
      </c>
      <c r="AA58" s="168"/>
      <c r="AB58" s="176">
        <v>0</v>
      </c>
      <c r="AC58" s="177">
        <v>0</v>
      </c>
      <c r="AD58" s="134">
        <v>0</v>
      </c>
      <c r="AE58" s="177">
        <v>0</v>
      </c>
      <c r="AF58" s="182">
        <v>0</v>
      </c>
      <c r="AG58" s="172"/>
    </row>
    <row r="59" spans="1:33" s="110" customFormat="1" x14ac:dyDescent="0.2">
      <c r="A59" s="138">
        <v>414</v>
      </c>
      <c r="B59" s="139">
        <v>414603152</v>
      </c>
      <c r="C59" s="140" t="s">
        <v>494</v>
      </c>
      <c r="D59" s="141">
        <v>603</v>
      </c>
      <c r="E59" s="140" t="s">
        <v>495</v>
      </c>
      <c r="F59" s="141">
        <v>152</v>
      </c>
      <c r="G59" s="142" t="s">
        <v>184</v>
      </c>
      <c r="H59" s="130"/>
      <c r="I59" s="131">
        <v>10766</v>
      </c>
      <c r="J59" s="131">
        <v>14259</v>
      </c>
      <c r="K59" s="131">
        <v>0</v>
      </c>
      <c r="L59" s="131">
        <v>938</v>
      </c>
      <c r="M59" s="131">
        <v>25963</v>
      </c>
      <c r="N59" s="130"/>
      <c r="O59" s="132">
        <v>2</v>
      </c>
      <c r="P59" s="132">
        <v>0</v>
      </c>
      <c r="Q59" s="133">
        <v>48840</v>
      </c>
      <c r="R59" s="133">
        <v>0</v>
      </c>
      <c r="S59" s="133">
        <f t="shared" si="0"/>
        <v>0</v>
      </c>
      <c r="T59" s="133">
        <v>1830</v>
      </c>
      <c r="U59" s="134">
        <f t="shared" si="1"/>
        <v>50670</v>
      </c>
      <c r="V59" s="144"/>
      <c r="W59" s="173">
        <v>4.8387096774193547E-2</v>
      </c>
      <c r="X59" s="174">
        <v>0.09</v>
      </c>
      <c r="Y59" s="174">
        <v>3.5187199238878638E-3</v>
      </c>
      <c r="Z59" s="175">
        <v>0</v>
      </c>
      <c r="AA59" s="168"/>
      <c r="AB59" s="176">
        <v>0</v>
      </c>
      <c r="AC59" s="177">
        <v>0</v>
      </c>
      <c r="AD59" s="134">
        <v>0</v>
      </c>
      <c r="AE59" s="177">
        <v>0</v>
      </c>
      <c r="AF59" s="182">
        <v>0</v>
      </c>
      <c r="AG59" s="172"/>
    </row>
    <row r="60" spans="1:33" s="110" customFormat="1" x14ac:dyDescent="0.2">
      <c r="A60" s="138">
        <v>414</v>
      </c>
      <c r="B60" s="139">
        <v>414603209</v>
      </c>
      <c r="C60" s="140" t="s">
        <v>494</v>
      </c>
      <c r="D60" s="141">
        <v>603</v>
      </c>
      <c r="E60" s="140" t="s">
        <v>495</v>
      </c>
      <c r="F60" s="141">
        <v>209</v>
      </c>
      <c r="G60" s="142" t="s">
        <v>241</v>
      </c>
      <c r="H60" s="130"/>
      <c r="I60" s="131">
        <v>12277</v>
      </c>
      <c r="J60" s="131">
        <v>2652</v>
      </c>
      <c r="K60" s="131">
        <v>0</v>
      </c>
      <c r="L60" s="131">
        <v>938</v>
      </c>
      <c r="M60" s="131">
        <v>15867</v>
      </c>
      <c r="N60" s="130"/>
      <c r="O60" s="132">
        <v>65</v>
      </c>
      <c r="P60" s="132">
        <v>0</v>
      </c>
      <c r="Q60" s="133">
        <v>946920</v>
      </c>
      <c r="R60" s="133">
        <v>0</v>
      </c>
      <c r="S60" s="133">
        <f t="shared" si="0"/>
        <v>0</v>
      </c>
      <c r="T60" s="133">
        <v>59475</v>
      </c>
      <c r="U60" s="134">
        <f t="shared" si="1"/>
        <v>1006395</v>
      </c>
      <c r="V60" s="144"/>
      <c r="W60" s="173">
        <v>1.5725806451612894</v>
      </c>
      <c r="X60" s="174">
        <v>0.09</v>
      </c>
      <c r="Y60" s="174">
        <v>4.2508501724384716E-2</v>
      </c>
      <c r="Z60" s="175">
        <v>0</v>
      </c>
      <c r="AA60" s="168"/>
      <c r="AB60" s="176">
        <v>0</v>
      </c>
      <c r="AC60" s="177">
        <v>0</v>
      </c>
      <c r="AD60" s="134">
        <v>0</v>
      </c>
      <c r="AE60" s="177">
        <v>0</v>
      </c>
      <c r="AF60" s="182">
        <v>0</v>
      </c>
      <c r="AG60" s="172"/>
    </row>
    <row r="61" spans="1:33" s="110" customFormat="1" x14ac:dyDescent="0.2">
      <c r="A61" s="138">
        <v>414</v>
      </c>
      <c r="B61" s="139">
        <v>414603236</v>
      </c>
      <c r="C61" s="140" t="s">
        <v>494</v>
      </c>
      <c r="D61" s="141">
        <v>603</v>
      </c>
      <c r="E61" s="140" t="s">
        <v>495</v>
      </c>
      <c r="F61" s="141">
        <v>236</v>
      </c>
      <c r="G61" s="142" t="s">
        <v>268</v>
      </c>
      <c r="H61" s="130"/>
      <c r="I61" s="131">
        <v>12341</v>
      </c>
      <c r="J61" s="131">
        <v>2357</v>
      </c>
      <c r="K61" s="131">
        <v>0</v>
      </c>
      <c r="L61" s="131">
        <v>938</v>
      </c>
      <c r="M61" s="131">
        <v>15636</v>
      </c>
      <c r="N61" s="130"/>
      <c r="O61" s="132">
        <v>195</v>
      </c>
      <c r="P61" s="132">
        <v>0</v>
      </c>
      <c r="Q61" s="133">
        <v>2796690</v>
      </c>
      <c r="R61" s="133">
        <v>0</v>
      </c>
      <c r="S61" s="133">
        <f t="shared" si="0"/>
        <v>0</v>
      </c>
      <c r="T61" s="133">
        <v>178425</v>
      </c>
      <c r="U61" s="134">
        <f t="shared" si="1"/>
        <v>2975115</v>
      </c>
      <c r="V61" s="144"/>
      <c r="W61" s="173">
        <v>4.7177419354838923</v>
      </c>
      <c r="X61" s="174">
        <v>0.09</v>
      </c>
      <c r="Y61" s="174">
        <v>3.0241507011433827E-2</v>
      </c>
      <c r="Z61" s="175">
        <v>0</v>
      </c>
      <c r="AA61" s="168"/>
      <c r="AB61" s="176">
        <v>0</v>
      </c>
      <c r="AC61" s="177">
        <v>0</v>
      </c>
      <c r="AD61" s="134">
        <v>0</v>
      </c>
      <c r="AE61" s="177">
        <v>0</v>
      </c>
      <c r="AF61" s="182">
        <v>0</v>
      </c>
      <c r="AG61" s="172"/>
    </row>
    <row r="62" spans="1:33" s="110" customFormat="1" x14ac:dyDescent="0.2">
      <c r="A62" s="138">
        <v>414</v>
      </c>
      <c r="B62" s="139">
        <v>414603263</v>
      </c>
      <c r="C62" s="140" t="s">
        <v>494</v>
      </c>
      <c r="D62" s="141">
        <v>603</v>
      </c>
      <c r="E62" s="140" t="s">
        <v>495</v>
      </c>
      <c r="F62" s="141">
        <v>263</v>
      </c>
      <c r="G62" s="142" t="s">
        <v>295</v>
      </c>
      <c r="H62" s="130"/>
      <c r="I62" s="131">
        <v>10164</v>
      </c>
      <c r="J62" s="131">
        <v>2483</v>
      </c>
      <c r="K62" s="131">
        <v>0</v>
      </c>
      <c r="L62" s="131">
        <v>938</v>
      </c>
      <c r="M62" s="131">
        <v>13585</v>
      </c>
      <c r="N62" s="130"/>
      <c r="O62" s="132">
        <v>3</v>
      </c>
      <c r="P62" s="132">
        <v>0</v>
      </c>
      <c r="Q62" s="133">
        <v>37023</v>
      </c>
      <c r="R62" s="133">
        <v>0</v>
      </c>
      <c r="S62" s="133">
        <f t="shared" si="0"/>
        <v>0</v>
      </c>
      <c r="T62" s="133">
        <v>2745</v>
      </c>
      <c r="U62" s="134">
        <f t="shared" si="1"/>
        <v>39768</v>
      </c>
      <c r="V62" s="144"/>
      <c r="W62" s="173">
        <v>7.2580645161290314E-2</v>
      </c>
      <c r="X62" s="174">
        <v>0.09</v>
      </c>
      <c r="Y62" s="174">
        <v>3.8071146925272498E-2</v>
      </c>
      <c r="Z62" s="175">
        <v>0</v>
      </c>
      <c r="AA62" s="168"/>
      <c r="AB62" s="176">
        <v>0</v>
      </c>
      <c r="AC62" s="177">
        <v>0</v>
      </c>
      <c r="AD62" s="134">
        <v>0</v>
      </c>
      <c r="AE62" s="177">
        <v>0</v>
      </c>
      <c r="AF62" s="182">
        <v>0</v>
      </c>
      <c r="AG62" s="172"/>
    </row>
    <row r="63" spans="1:33" s="110" customFormat="1" x14ac:dyDescent="0.2">
      <c r="A63" s="138">
        <v>414</v>
      </c>
      <c r="B63" s="139">
        <v>414603603</v>
      </c>
      <c r="C63" s="140" t="s">
        <v>494</v>
      </c>
      <c r="D63" s="141">
        <v>603</v>
      </c>
      <c r="E63" s="140" t="s">
        <v>495</v>
      </c>
      <c r="F63" s="141">
        <v>603</v>
      </c>
      <c r="G63" s="142" t="s">
        <v>495</v>
      </c>
      <c r="H63" s="130"/>
      <c r="I63" s="131">
        <v>12146</v>
      </c>
      <c r="J63" s="131">
        <v>1967</v>
      </c>
      <c r="K63" s="131">
        <v>0</v>
      </c>
      <c r="L63" s="131">
        <v>938</v>
      </c>
      <c r="M63" s="131">
        <v>15051</v>
      </c>
      <c r="N63" s="130"/>
      <c r="O63" s="132">
        <v>68</v>
      </c>
      <c r="P63" s="132">
        <v>0</v>
      </c>
      <c r="Q63" s="133">
        <v>936496</v>
      </c>
      <c r="R63" s="133">
        <v>0</v>
      </c>
      <c r="S63" s="133">
        <f t="shared" si="0"/>
        <v>0</v>
      </c>
      <c r="T63" s="133">
        <v>62220</v>
      </c>
      <c r="U63" s="134">
        <f t="shared" si="1"/>
        <v>998716</v>
      </c>
      <c r="V63" s="144"/>
      <c r="W63" s="173">
        <v>1.6451612903225796</v>
      </c>
      <c r="X63" s="174">
        <v>0.09</v>
      </c>
      <c r="Y63" s="174">
        <v>5.1850411505226374E-2</v>
      </c>
      <c r="Z63" s="175">
        <v>0</v>
      </c>
      <c r="AA63" s="168"/>
      <c r="AB63" s="176">
        <v>0</v>
      </c>
      <c r="AC63" s="177">
        <v>0</v>
      </c>
      <c r="AD63" s="134">
        <v>0</v>
      </c>
      <c r="AE63" s="177">
        <v>0</v>
      </c>
      <c r="AF63" s="182">
        <v>0</v>
      </c>
      <c r="AG63" s="172"/>
    </row>
    <row r="64" spans="1:33" s="110" customFormat="1" x14ac:dyDescent="0.2">
      <c r="A64" s="138">
        <v>414</v>
      </c>
      <c r="B64" s="139">
        <v>414603635</v>
      </c>
      <c r="C64" s="140" t="s">
        <v>494</v>
      </c>
      <c r="D64" s="141">
        <v>603</v>
      </c>
      <c r="E64" s="140" t="s">
        <v>495</v>
      </c>
      <c r="F64" s="141">
        <v>635</v>
      </c>
      <c r="G64" s="142" t="s">
        <v>397</v>
      </c>
      <c r="H64" s="130"/>
      <c r="I64" s="131">
        <v>10739</v>
      </c>
      <c r="J64" s="131">
        <v>4822</v>
      </c>
      <c r="K64" s="131">
        <v>0</v>
      </c>
      <c r="L64" s="131">
        <v>938</v>
      </c>
      <c r="M64" s="131">
        <v>16499</v>
      </c>
      <c r="N64" s="130"/>
      <c r="O64" s="132">
        <v>26</v>
      </c>
      <c r="P64" s="132">
        <v>0</v>
      </c>
      <c r="Q64" s="133">
        <v>394810</v>
      </c>
      <c r="R64" s="133">
        <v>0</v>
      </c>
      <c r="S64" s="133">
        <f t="shared" si="0"/>
        <v>0</v>
      </c>
      <c r="T64" s="133">
        <v>23790</v>
      </c>
      <c r="U64" s="134">
        <f t="shared" si="1"/>
        <v>418600</v>
      </c>
      <c r="V64" s="144"/>
      <c r="W64" s="173">
        <v>0.6290322580645159</v>
      </c>
      <c r="X64" s="174">
        <v>0.09</v>
      </c>
      <c r="Y64" s="174">
        <v>1.6089396950908413E-2</v>
      </c>
      <c r="Z64" s="175">
        <v>0</v>
      </c>
      <c r="AA64" s="168"/>
      <c r="AB64" s="176">
        <v>0</v>
      </c>
      <c r="AC64" s="177">
        <v>0</v>
      </c>
      <c r="AD64" s="134">
        <v>0</v>
      </c>
      <c r="AE64" s="177">
        <v>0</v>
      </c>
      <c r="AF64" s="182">
        <v>0</v>
      </c>
      <c r="AG64" s="172"/>
    </row>
    <row r="65" spans="1:33" s="110" customFormat="1" x14ac:dyDescent="0.2">
      <c r="A65" s="138">
        <v>414</v>
      </c>
      <c r="B65" s="139">
        <v>414603715</v>
      </c>
      <c r="C65" s="140" t="s">
        <v>494</v>
      </c>
      <c r="D65" s="141">
        <v>603</v>
      </c>
      <c r="E65" s="140" t="s">
        <v>495</v>
      </c>
      <c r="F65" s="141">
        <v>715</v>
      </c>
      <c r="G65" s="142" t="s">
        <v>421</v>
      </c>
      <c r="H65" s="130"/>
      <c r="I65" s="131">
        <v>11078</v>
      </c>
      <c r="J65" s="131">
        <v>8423</v>
      </c>
      <c r="K65" s="131">
        <v>0</v>
      </c>
      <c r="L65" s="131">
        <v>938</v>
      </c>
      <c r="M65" s="131">
        <v>20439</v>
      </c>
      <c r="N65" s="130"/>
      <c r="O65" s="132">
        <v>9</v>
      </c>
      <c r="P65" s="132">
        <v>0</v>
      </c>
      <c r="Q65" s="133">
        <v>171261</v>
      </c>
      <c r="R65" s="133">
        <v>0</v>
      </c>
      <c r="S65" s="133">
        <f t="shared" si="0"/>
        <v>0</v>
      </c>
      <c r="T65" s="133">
        <v>8235</v>
      </c>
      <c r="U65" s="134">
        <f t="shared" si="1"/>
        <v>179496</v>
      </c>
      <c r="V65" s="144"/>
      <c r="W65" s="173">
        <v>0.217741935483871</v>
      </c>
      <c r="X65" s="174">
        <v>0.09</v>
      </c>
      <c r="Y65" s="174">
        <v>8.3900406497692381E-3</v>
      </c>
      <c r="Z65" s="175">
        <v>0</v>
      </c>
      <c r="AA65" s="168"/>
      <c r="AB65" s="176">
        <v>0</v>
      </c>
      <c r="AC65" s="177">
        <v>0</v>
      </c>
      <c r="AD65" s="134">
        <v>0</v>
      </c>
      <c r="AE65" s="177">
        <v>0</v>
      </c>
      <c r="AF65" s="182">
        <v>0</v>
      </c>
      <c r="AG65" s="172"/>
    </row>
    <row r="66" spans="1:33" s="110" customFormat="1" x14ac:dyDescent="0.2">
      <c r="A66" s="138">
        <v>416</v>
      </c>
      <c r="B66" s="139">
        <v>416035001</v>
      </c>
      <c r="C66" s="140" t="s">
        <v>496</v>
      </c>
      <c r="D66" s="141">
        <v>35</v>
      </c>
      <c r="E66" s="140" t="s">
        <v>67</v>
      </c>
      <c r="F66" s="141">
        <v>1</v>
      </c>
      <c r="G66" s="142" t="s">
        <v>33</v>
      </c>
      <c r="H66" s="130"/>
      <c r="I66" s="131">
        <v>11519</v>
      </c>
      <c r="J66" s="131">
        <v>2029</v>
      </c>
      <c r="K66" s="131">
        <v>0</v>
      </c>
      <c r="L66" s="131">
        <v>938</v>
      </c>
      <c r="M66" s="131">
        <v>14486</v>
      </c>
      <c r="N66" s="130"/>
      <c r="O66" s="132">
        <v>2</v>
      </c>
      <c r="P66" s="132">
        <v>0</v>
      </c>
      <c r="Q66" s="133">
        <v>25966</v>
      </c>
      <c r="R66" s="133">
        <v>0</v>
      </c>
      <c r="S66" s="133">
        <f t="shared" si="0"/>
        <v>0</v>
      </c>
      <c r="T66" s="133">
        <v>1798</v>
      </c>
      <c r="U66" s="134">
        <f t="shared" si="1"/>
        <v>27764</v>
      </c>
      <c r="V66" s="144"/>
      <c r="W66" s="173">
        <v>8.3457526080476907E-2</v>
      </c>
      <c r="X66" s="174">
        <v>0.09</v>
      </c>
      <c r="Y66" s="174">
        <v>1.3258846923171308E-2</v>
      </c>
      <c r="Z66" s="175">
        <v>0</v>
      </c>
      <c r="AA66" s="168"/>
      <c r="AB66" s="176">
        <v>0</v>
      </c>
      <c r="AC66" s="177">
        <v>0</v>
      </c>
      <c r="AD66" s="134">
        <v>0</v>
      </c>
      <c r="AE66" s="177">
        <v>0</v>
      </c>
      <c r="AF66" s="182">
        <v>0</v>
      </c>
      <c r="AG66" s="172"/>
    </row>
    <row r="67" spans="1:33" s="110" customFormat="1" x14ac:dyDescent="0.2">
      <c r="A67" s="138">
        <v>416</v>
      </c>
      <c r="B67" s="139">
        <v>416035035</v>
      </c>
      <c r="C67" s="140" t="s">
        <v>496</v>
      </c>
      <c r="D67" s="141">
        <v>35</v>
      </c>
      <c r="E67" s="140" t="s">
        <v>67</v>
      </c>
      <c r="F67" s="141">
        <v>35</v>
      </c>
      <c r="G67" s="142" t="s">
        <v>67</v>
      </c>
      <c r="H67" s="130"/>
      <c r="I67" s="131">
        <v>14127</v>
      </c>
      <c r="J67" s="131">
        <v>5903</v>
      </c>
      <c r="K67" s="131">
        <v>0</v>
      </c>
      <c r="L67" s="131">
        <v>938</v>
      </c>
      <c r="M67" s="131">
        <v>20968</v>
      </c>
      <c r="N67" s="130"/>
      <c r="O67" s="132">
        <v>642</v>
      </c>
      <c r="P67" s="132">
        <v>0</v>
      </c>
      <c r="Q67" s="133">
        <v>12322548</v>
      </c>
      <c r="R67" s="133">
        <v>0</v>
      </c>
      <c r="S67" s="133">
        <f t="shared" si="0"/>
        <v>40963</v>
      </c>
      <c r="T67" s="133">
        <v>577158</v>
      </c>
      <c r="U67" s="134">
        <f t="shared" si="1"/>
        <v>12940669</v>
      </c>
      <c r="V67" s="144"/>
      <c r="W67" s="173">
        <v>26.789865871833136</v>
      </c>
      <c r="X67" s="174">
        <v>0.09</v>
      </c>
      <c r="Y67" s="174">
        <v>0.15770762668239399</v>
      </c>
      <c r="Z67" s="175">
        <v>0</v>
      </c>
      <c r="AA67" s="168"/>
      <c r="AB67" s="176">
        <v>0</v>
      </c>
      <c r="AC67" s="177">
        <v>0</v>
      </c>
      <c r="AD67" s="134">
        <v>0</v>
      </c>
      <c r="AE67" s="177">
        <v>0</v>
      </c>
      <c r="AF67" s="182">
        <v>0</v>
      </c>
      <c r="AG67" s="172"/>
    </row>
    <row r="68" spans="1:33" s="110" customFormat="1" x14ac:dyDescent="0.2">
      <c r="A68" s="138">
        <v>416</v>
      </c>
      <c r="B68" s="139">
        <v>416035044</v>
      </c>
      <c r="C68" s="140" t="s">
        <v>496</v>
      </c>
      <c r="D68" s="141">
        <v>35</v>
      </c>
      <c r="E68" s="140" t="s">
        <v>67</v>
      </c>
      <c r="F68" s="141">
        <v>44</v>
      </c>
      <c r="G68" s="142" t="s">
        <v>76</v>
      </c>
      <c r="H68" s="130"/>
      <c r="I68" s="131">
        <v>12958</v>
      </c>
      <c r="J68" s="131">
        <v>104</v>
      </c>
      <c r="K68" s="131">
        <v>0</v>
      </c>
      <c r="L68" s="131">
        <v>938</v>
      </c>
      <c r="M68" s="131">
        <v>14000</v>
      </c>
      <c r="N68" s="130"/>
      <c r="O68" s="132">
        <v>6</v>
      </c>
      <c r="P68" s="132">
        <v>0</v>
      </c>
      <c r="Q68" s="133">
        <v>75102</v>
      </c>
      <c r="R68" s="133">
        <v>0</v>
      </c>
      <c r="S68" s="133">
        <f t="shared" si="0"/>
        <v>0</v>
      </c>
      <c r="T68" s="133">
        <v>5394</v>
      </c>
      <c r="U68" s="134">
        <f t="shared" si="1"/>
        <v>80496</v>
      </c>
      <c r="V68" s="144"/>
      <c r="W68" s="173">
        <v>0.25037257824143072</v>
      </c>
      <c r="X68" s="174">
        <v>0.09</v>
      </c>
      <c r="Y68" s="174">
        <v>7.373348924494201E-2</v>
      </c>
      <c r="Z68" s="175">
        <v>0</v>
      </c>
      <c r="AA68" s="168"/>
      <c r="AB68" s="176">
        <v>0</v>
      </c>
      <c r="AC68" s="177">
        <v>0</v>
      </c>
      <c r="AD68" s="134">
        <v>0</v>
      </c>
      <c r="AE68" s="177">
        <v>0</v>
      </c>
      <c r="AF68" s="182">
        <v>0</v>
      </c>
      <c r="AG68" s="172"/>
    </row>
    <row r="69" spans="1:33" s="110" customFormat="1" x14ac:dyDescent="0.2">
      <c r="A69" s="138">
        <v>416</v>
      </c>
      <c r="B69" s="139">
        <v>416035048</v>
      </c>
      <c r="C69" s="140" t="s">
        <v>496</v>
      </c>
      <c r="D69" s="141">
        <v>35</v>
      </c>
      <c r="E69" s="140" t="s">
        <v>67</v>
      </c>
      <c r="F69" s="141">
        <v>48</v>
      </c>
      <c r="G69" s="142" t="s">
        <v>80</v>
      </c>
      <c r="H69" s="130"/>
      <c r="I69" s="131">
        <v>11373.557741625926</v>
      </c>
      <c r="J69" s="131">
        <v>9509</v>
      </c>
      <c r="K69" s="131">
        <v>0</v>
      </c>
      <c r="L69" s="131">
        <v>938</v>
      </c>
      <c r="M69" s="131">
        <v>21820.557741625926</v>
      </c>
      <c r="N69" s="130"/>
      <c r="O69" s="132">
        <v>1</v>
      </c>
      <c r="P69" s="132">
        <v>0</v>
      </c>
      <c r="Q69" s="133">
        <v>20011</v>
      </c>
      <c r="R69" s="133">
        <v>0</v>
      </c>
      <c r="S69" s="133">
        <f t="shared" si="0"/>
        <v>0</v>
      </c>
      <c r="T69" s="133">
        <v>899</v>
      </c>
      <c r="U69" s="134">
        <f t="shared" si="1"/>
        <v>20910</v>
      </c>
      <c r="V69" s="144"/>
      <c r="W69" s="173">
        <v>4.1728763040238454E-2</v>
      </c>
      <c r="X69" s="174">
        <v>0.09</v>
      </c>
      <c r="Y69" s="174">
        <v>2.0954973967769355E-3</v>
      </c>
      <c r="Z69" s="175">
        <v>0</v>
      </c>
      <c r="AA69" s="168"/>
      <c r="AB69" s="176">
        <v>0</v>
      </c>
      <c r="AC69" s="177">
        <v>0</v>
      </c>
      <c r="AD69" s="134">
        <v>0</v>
      </c>
      <c r="AE69" s="177">
        <v>0</v>
      </c>
      <c r="AF69" s="182">
        <v>0</v>
      </c>
      <c r="AG69" s="172"/>
    </row>
    <row r="70" spans="1:33" s="110" customFormat="1" x14ac:dyDescent="0.2">
      <c r="A70" s="138">
        <v>416</v>
      </c>
      <c r="B70" s="139">
        <v>416035073</v>
      </c>
      <c r="C70" s="140" t="s">
        <v>496</v>
      </c>
      <c r="D70" s="141">
        <v>35</v>
      </c>
      <c r="E70" s="140" t="s">
        <v>67</v>
      </c>
      <c r="F70" s="141">
        <v>73</v>
      </c>
      <c r="G70" s="142" t="s">
        <v>105</v>
      </c>
      <c r="H70" s="130"/>
      <c r="I70" s="131">
        <v>12306</v>
      </c>
      <c r="J70" s="131">
        <v>8482</v>
      </c>
      <c r="K70" s="131">
        <v>0</v>
      </c>
      <c r="L70" s="131">
        <v>938</v>
      </c>
      <c r="M70" s="131">
        <v>21726</v>
      </c>
      <c r="N70" s="130"/>
      <c r="O70" s="132">
        <v>3</v>
      </c>
      <c r="P70" s="132">
        <v>0</v>
      </c>
      <c r="Q70" s="133">
        <v>59763</v>
      </c>
      <c r="R70" s="133">
        <v>0</v>
      </c>
      <c r="S70" s="133">
        <f t="shared" si="0"/>
        <v>0</v>
      </c>
      <c r="T70" s="133">
        <v>2697</v>
      </c>
      <c r="U70" s="134">
        <f t="shared" si="1"/>
        <v>62460</v>
      </c>
      <c r="V70" s="144"/>
      <c r="W70" s="173">
        <v>0.12518628912071536</v>
      </c>
      <c r="X70" s="174">
        <v>0.09</v>
      </c>
      <c r="Y70" s="174">
        <v>1.4564298650369633E-2</v>
      </c>
      <c r="Z70" s="175">
        <v>0</v>
      </c>
      <c r="AA70" s="168"/>
      <c r="AB70" s="176">
        <v>0</v>
      </c>
      <c r="AC70" s="177">
        <v>0</v>
      </c>
      <c r="AD70" s="134">
        <v>0</v>
      </c>
      <c r="AE70" s="177">
        <v>0</v>
      </c>
      <c r="AF70" s="182">
        <v>0</v>
      </c>
      <c r="AG70" s="172"/>
    </row>
    <row r="71" spans="1:33" s="110" customFormat="1" x14ac:dyDescent="0.2">
      <c r="A71" s="138">
        <v>416</v>
      </c>
      <c r="B71" s="139">
        <v>416035133</v>
      </c>
      <c r="C71" s="140" t="s">
        <v>496</v>
      </c>
      <c r="D71" s="141">
        <v>35</v>
      </c>
      <c r="E71" s="140" t="s">
        <v>67</v>
      </c>
      <c r="F71" s="141">
        <v>133</v>
      </c>
      <c r="G71" s="142" t="s">
        <v>165</v>
      </c>
      <c r="H71" s="130"/>
      <c r="I71" s="131">
        <v>11958.499763432394</v>
      </c>
      <c r="J71" s="131">
        <v>2067</v>
      </c>
      <c r="K71" s="131">
        <v>0</v>
      </c>
      <c r="L71" s="131">
        <v>938</v>
      </c>
      <c r="M71" s="131">
        <v>14963.499763432394</v>
      </c>
      <c r="N71" s="130"/>
      <c r="O71" s="132">
        <v>1</v>
      </c>
      <c r="P71" s="132">
        <v>0</v>
      </c>
      <c r="Q71" s="133">
        <v>13440</v>
      </c>
      <c r="R71" s="133">
        <v>0</v>
      </c>
      <c r="S71" s="133">
        <f t="shared" si="0"/>
        <v>0</v>
      </c>
      <c r="T71" s="133">
        <v>899</v>
      </c>
      <c r="U71" s="134">
        <f t="shared" si="1"/>
        <v>14339</v>
      </c>
      <c r="V71" s="144"/>
      <c r="W71" s="173">
        <v>4.1728763040238454E-2</v>
      </c>
      <c r="X71" s="174">
        <v>0.09</v>
      </c>
      <c r="Y71" s="174">
        <v>3.3142175375676215E-2</v>
      </c>
      <c r="Z71" s="175">
        <v>0</v>
      </c>
      <c r="AA71" s="168"/>
      <c r="AB71" s="176">
        <v>0</v>
      </c>
      <c r="AC71" s="177">
        <v>0</v>
      </c>
      <c r="AD71" s="134">
        <v>0</v>
      </c>
      <c r="AE71" s="177">
        <v>0</v>
      </c>
      <c r="AF71" s="182">
        <v>0</v>
      </c>
      <c r="AG71" s="172"/>
    </row>
    <row r="72" spans="1:33" s="110" customFormat="1" x14ac:dyDescent="0.2">
      <c r="A72" s="138">
        <v>416</v>
      </c>
      <c r="B72" s="139">
        <v>416035220</v>
      </c>
      <c r="C72" s="140" t="s">
        <v>496</v>
      </c>
      <c r="D72" s="141">
        <v>35</v>
      </c>
      <c r="E72" s="140" t="s">
        <v>67</v>
      </c>
      <c r="F72" s="141">
        <v>220</v>
      </c>
      <c r="G72" s="142" t="s">
        <v>252</v>
      </c>
      <c r="H72" s="130"/>
      <c r="I72" s="131">
        <v>16118</v>
      </c>
      <c r="J72" s="131">
        <v>7159</v>
      </c>
      <c r="K72" s="131">
        <v>0</v>
      </c>
      <c r="L72" s="131">
        <v>938</v>
      </c>
      <c r="M72" s="131">
        <v>24215</v>
      </c>
      <c r="N72" s="130"/>
      <c r="O72" s="132">
        <v>1</v>
      </c>
      <c r="P72" s="132">
        <v>0</v>
      </c>
      <c r="Q72" s="133">
        <v>22306</v>
      </c>
      <c r="R72" s="133">
        <v>0</v>
      </c>
      <c r="S72" s="133">
        <f t="shared" si="0"/>
        <v>0</v>
      </c>
      <c r="T72" s="133">
        <v>899</v>
      </c>
      <c r="U72" s="134">
        <f t="shared" si="1"/>
        <v>23205</v>
      </c>
      <c r="V72" s="144"/>
      <c r="W72" s="173">
        <v>4.1728763040238454E-2</v>
      </c>
      <c r="X72" s="174">
        <v>0.09</v>
      </c>
      <c r="Y72" s="174">
        <v>1.7540324220613024E-2</v>
      </c>
      <c r="Z72" s="175">
        <v>0</v>
      </c>
      <c r="AA72" s="168"/>
      <c r="AB72" s="176">
        <v>0</v>
      </c>
      <c r="AC72" s="177">
        <v>0</v>
      </c>
      <c r="AD72" s="134">
        <v>0</v>
      </c>
      <c r="AE72" s="177">
        <v>0</v>
      </c>
      <c r="AF72" s="182">
        <v>0</v>
      </c>
      <c r="AG72" s="172"/>
    </row>
    <row r="73" spans="1:33" s="110" customFormat="1" x14ac:dyDescent="0.2">
      <c r="A73" s="138">
        <v>416</v>
      </c>
      <c r="B73" s="139">
        <v>416035244</v>
      </c>
      <c r="C73" s="140" t="s">
        <v>496</v>
      </c>
      <c r="D73" s="141">
        <v>35</v>
      </c>
      <c r="E73" s="140" t="s">
        <v>67</v>
      </c>
      <c r="F73" s="141">
        <v>244</v>
      </c>
      <c r="G73" s="142" t="s">
        <v>276</v>
      </c>
      <c r="H73" s="130"/>
      <c r="I73" s="131">
        <v>13659</v>
      </c>
      <c r="J73" s="131">
        <v>4925</v>
      </c>
      <c r="K73" s="131">
        <v>0</v>
      </c>
      <c r="L73" s="131">
        <v>938</v>
      </c>
      <c r="M73" s="131">
        <v>19522</v>
      </c>
      <c r="N73" s="130"/>
      <c r="O73" s="132">
        <v>10</v>
      </c>
      <c r="P73" s="132">
        <v>0</v>
      </c>
      <c r="Q73" s="133">
        <v>178090</v>
      </c>
      <c r="R73" s="133">
        <v>0</v>
      </c>
      <c r="S73" s="133">
        <f t="shared" si="0"/>
        <v>0</v>
      </c>
      <c r="T73" s="133">
        <v>8990</v>
      </c>
      <c r="U73" s="134">
        <f t="shared" si="1"/>
        <v>187080</v>
      </c>
      <c r="V73" s="144"/>
      <c r="W73" s="173">
        <v>0.41728763040238448</v>
      </c>
      <c r="X73" s="174">
        <v>0.09</v>
      </c>
      <c r="Y73" s="174">
        <v>0.13694619371909225</v>
      </c>
      <c r="Z73" s="175">
        <v>0</v>
      </c>
      <c r="AA73" s="168"/>
      <c r="AB73" s="176">
        <v>0</v>
      </c>
      <c r="AC73" s="177">
        <v>0</v>
      </c>
      <c r="AD73" s="134">
        <v>0</v>
      </c>
      <c r="AE73" s="177">
        <v>0</v>
      </c>
      <c r="AF73" s="182">
        <v>0</v>
      </c>
      <c r="AG73" s="172"/>
    </row>
    <row r="74" spans="1:33" s="110" customFormat="1" x14ac:dyDescent="0.2">
      <c r="A74" s="138">
        <v>416</v>
      </c>
      <c r="B74" s="139">
        <v>416035285</v>
      </c>
      <c r="C74" s="140" t="s">
        <v>496</v>
      </c>
      <c r="D74" s="141">
        <v>35</v>
      </c>
      <c r="E74" s="140" t="s">
        <v>67</v>
      </c>
      <c r="F74" s="141">
        <v>285</v>
      </c>
      <c r="G74" s="142" t="s">
        <v>317</v>
      </c>
      <c r="H74" s="130"/>
      <c r="I74" s="131">
        <v>10872</v>
      </c>
      <c r="J74" s="131">
        <v>3159</v>
      </c>
      <c r="K74" s="131">
        <v>0</v>
      </c>
      <c r="L74" s="131">
        <v>938</v>
      </c>
      <c r="M74" s="131">
        <v>14969</v>
      </c>
      <c r="N74" s="130"/>
      <c r="O74" s="132">
        <v>4</v>
      </c>
      <c r="P74" s="132">
        <v>0</v>
      </c>
      <c r="Q74" s="133">
        <v>53784</v>
      </c>
      <c r="R74" s="133">
        <v>0</v>
      </c>
      <c r="S74" s="133">
        <f t="shared" ref="S74:S137" si="2">IFERROR(VLOOKUP(B74,transp,2,FALSE),0)</f>
        <v>0</v>
      </c>
      <c r="T74" s="133">
        <v>3596</v>
      </c>
      <c r="U74" s="134">
        <f t="shared" ref="U74:U137" si="3">SUM(Q74:T74)</f>
        <v>57380</v>
      </c>
      <c r="V74" s="144"/>
      <c r="W74" s="173">
        <v>0.16691505216095381</v>
      </c>
      <c r="X74" s="174">
        <v>0.09</v>
      </c>
      <c r="Y74" s="174">
        <v>3.5491966377136093E-2</v>
      </c>
      <c r="Z74" s="175">
        <v>0</v>
      </c>
      <c r="AA74" s="168"/>
      <c r="AB74" s="176">
        <v>0</v>
      </c>
      <c r="AC74" s="177">
        <v>0</v>
      </c>
      <c r="AD74" s="134">
        <v>0</v>
      </c>
      <c r="AE74" s="177">
        <v>0</v>
      </c>
      <c r="AF74" s="182">
        <v>0</v>
      </c>
      <c r="AG74" s="172"/>
    </row>
    <row r="75" spans="1:33" s="110" customFormat="1" x14ac:dyDescent="0.2">
      <c r="A75" s="138">
        <v>416</v>
      </c>
      <c r="B75" s="139">
        <v>416035307</v>
      </c>
      <c r="C75" s="140" t="s">
        <v>496</v>
      </c>
      <c r="D75" s="141">
        <v>35</v>
      </c>
      <c r="E75" s="140" t="s">
        <v>67</v>
      </c>
      <c r="F75" s="141">
        <v>307</v>
      </c>
      <c r="G75" s="142" t="s">
        <v>339</v>
      </c>
      <c r="H75" s="130"/>
      <c r="I75" s="131">
        <v>9576</v>
      </c>
      <c r="J75" s="131">
        <v>4154</v>
      </c>
      <c r="K75" s="131">
        <v>0</v>
      </c>
      <c r="L75" s="131">
        <v>938</v>
      </c>
      <c r="M75" s="131">
        <v>14668</v>
      </c>
      <c r="N75" s="130"/>
      <c r="O75" s="132">
        <v>1</v>
      </c>
      <c r="P75" s="132">
        <v>0</v>
      </c>
      <c r="Q75" s="133">
        <v>13157</v>
      </c>
      <c r="R75" s="133">
        <v>0</v>
      </c>
      <c r="S75" s="133">
        <f t="shared" si="2"/>
        <v>0</v>
      </c>
      <c r="T75" s="133">
        <v>899</v>
      </c>
      <c r="U75" s="134">
        <f t="shared" si="3"/>
        <v>14056</v>
      </c>
      <c r="V75" s="144"/>
      <c r="W75" s="173">
        <v>4.1728763040238454E-2</v>
      </c>
      <c r="X75" s="174">
        <v>0.09</v>
      </c>
      <c r="Y75" s="174">
        <v>1.1291861592594356E-2</v>
      </c>
      <c r="Z75" s="175">
        <v>0</v>
      </c>
      <c r="AA75" s="168"/>
      <c r="AB75" s="176">
        <v>0</v>
      </c>
      <c r="AC75" s="177">
        <v>0</v>
      </c>
      <c r="AD75" s="134">
        <v>0</v>
      </c>
      <c r="AE75" s="177">
        <v>0</v>
      </c>
      <c r="AF75" s="182">
        <v>0</v>
      </c>
      <c r="AG75" s="172"/>
    </row>
    <row r="76" spans="1:33" s="110" customFormat="1" x14ac:dyDescent="0.2">
      <c r="A76" s="138">
        <v>417</v>
      </c>
      <c r="B76" s="139">
        <v>417035035</v>
      </c>
      <c r="C76" s="140" t="s">
        <v>497</v>
      </c>
      <c r="D76" s="141">
        <v>35</v>
      </c>
      <c r="E76" s="140" t="s">
        <v>67</v>
      </c>
      <c r="F76" s="141">
        <v>35</v>
      </c>
      <c r="G76" s="142" t="s">
        <v>67</v>
      </c>
      <c r="H76" s="130"/>
      <c r="I76" s="131">
        <v>14236</v>
      </c>
      <c r="J76" s="131">
        <v>5949</v>
      </c>
      <c r="K76" s="131">
        <v>0</v>
      </c>
      <c r="L76" s="131">
        <v>938</v>
      </c>
      <c r="M76" s="131">
        <v>21123</v>
      </c>
      <c r="N76" s="130"/>
      <c r="O76" s="132">
        <v>313</v>
      </c>
      <c r="P76" s="132">
        <v>0</v>
      </c>
      <c r="Q76" s="133">
        <v>6261878</v>
      </c>
      <c r="R76" s="133">
        <v>0</v>
      </c>
      <c r="S76" s="133">
        <f t="shared" si="2"/>
        <v>0</v>
      </c>
      <c r="T76" s="133">
        <v>291090</v>
      </c>
      <c r="U76" s="134">
        <f t="shared" si="3"/>
        <v>6552968</v>
      </c>
      <c r="V76" s="144"/>
      <c r="W76" s="173">
        <v>2.7781065088757342</v>
      </c>
      <c r="X76" s="174">
        <v>0.09</v>
      </c>
      <c r="Y76" s="174">
        <v>0.15770762668239399</v>
      </c>
      <c r="Z76" s="175">
        <v>0</v>
      </c>
      <c r="AA76" s="168"/>
      <c r="AB76" s="176">
        <v>0</v>
      </c>
      <c r="AC76" s="177">
        <v>0</v>
      </c>
      <c r="AD76" s="134">
        <v>0</v>
      </c>
      <c r="AE76" s="177">
        <v>0</v>
      </c>
      <c r="AF76" s="182">
        <v>0</v>
      </c>
      <c r="AG76" s="172"/>
    </row>
    <row r="77" spans="1:33" s="110" customFormat="1" x14ac:dyDescent="0.2">
      <c r="A77" s="138">
        <v>417</v>
      </c>
      <c r="B77" s="139">
        <v>417035044</v>
      </c>
      <c r="C77" s="140" t="s">
        <v>497</v>
      </c>
      <c r="D77" s="141">
        <v>35</v>
      </c>
      <c r="E77" s="140" t="s">
        <v>67</v>
      </c>
      <c r="F77" s="141">
        <v>44</v>
      </c>
      <c r="G77" s="142" t="s">
        <v>76</v>
      </c>
      <c r="H77" s="130"/>
      <c r="I77" s="131">
        <v>14989</v>
      </c>
      <c r="J77" s="131">
        <v>120</v>
      </c>
      <c r="K77" s="131">
        <v>0</v>
      </c>
      <c r="L77" s="131">
        <v>938</v>
      </c>
      <c r="M77" s="131">
        <v>16047</v>
      </c>
      <c r="N77" s="130"/>
      <c r="O77" s="132">
        <v>2</v>
      </c>
      <c r="P77" s="132">
        <v>0</v>
      </c>
      <c r="Q77" s="133">
        <v>29950</v>
      </c>
      <c r="R77" s="133">
        <v>0</v>
      </c>
      <c r="S77" s="133">
        <f t="shared" si="2"/>
        <v>0</v>
      </c>
      <c r="T77" s="133">
        <v>1860</v>
      </c>
      <c r="U77" s="134">
        <f t="shared" si="3"/>
        <v>31810</v>
      </c>
      <c r="V77" s="144"/>
      <c r="W77" s="173">
        <v>1.7751479289940829E-2</v>
      </c>
      <c r="X77" s="174">
        <v>0.09</v>
      </c>
      <c r="Y77" s="174">
        <v>7.373348924494201E-2</v>
      </c>
      <c r="Z77" s="175">
        <v>0</v>
      </c>
      <c r="AA77" s="168"/>
      <c r="AB77" s="176">
        <v>0</v>
      </c>
      <c r="AC77" s="177">
        <v>0</v>
      </c>
      <c r="AD77" s="134">
        <v>0</v>
      </c>
      <c r="AE77" s="177">
        <v>0</v>
      </c>
      <c r="AF77" s="182">
        <v>0</v>
      </c>
      <c r="AG77" s="172"/>
    </row>
    <row r="78" spans="1:33" s="110" customFormat="1" x14ac:dyDescent="0.2">
      <c r="A78" s="138">
        <v>417</v>
      </c>
      <c r="B78" s="139">
        <v>417035100</v>
      </c>
      <c r="C78" s="140" t="s">
        <v>497</v>
      </c>
      <c r="D78" s="141">
        <v>35</v>
      </c>
      <c r="E78" s="140" t="s">
        <v>67</v>
      </c>
      <c r="F78" s="141">
        <v>100</v>
      </c>
      <c r="G78" s="142" t="s">
        <v>132</v>
      </c>
      <c r="H78" s="130"/>
      <c r="I78" s="131">
        <v>13488</v>
      </c>
      <c r="J78" s="131">
        <v>5555</v>
      </c>
      <c r="K78" s="131">
        <v>0</v>
      </c>
      <c r="L78" s="131">
        <v>938</v>
      </c>
      <c r="M78" s="131">
        <v>19981</v>
      </c>
      <c r="N78" s="130"/>
      <c r="O78" s="132">
        <v>4</v>
      </c>
      <c r="P78" s="132">
        <v>0</v>
      </c>
      <c r="Q78" s="133">
        <v>75496</v>
      </c>
      <c r="R78" s="133">
        <v>0</v>
      </c>
      <c r="S78" s="133">
        <f t="shared" si="2"/>
        <v>0</v>
      </c>
      <c r="T78" s="133">
        <v>3720</v>
      </c>
      <c r="U78" s="134">
        <f t="shared" si="3"/>
        <v>79216</v>
      </c>
      <c r="V78" s="144"/>
      <c r="W78" s="173">
        <v>3.5502958579881658E-2</v>
      </c>
      <c r="X78" s="174">
        <v>0.09</v>
      </c>
      <c r="Y78" s="174">
        <v>3.2730186953332768E-2</v>
      </c>
      <c r="Z78" s="175">
        <v>0</v>
      </c>
      <c r="AA78" s="168"/>
      <c r="AB78" s="176">
        <v>0</v>
      </c>
      <c r="AC78" s="177">
        <v>0</v>
      </c>
      <c r="AD78" s="134">
        <v>0</v>
      </c>
      <c r="AE78" s="177">
        <v>0</v>
      </c>
      <c r="AF78" s="182">
        <v>0</v>
      </c>
      <c r="AG78" s="172"/>
    </row>
    <row r="79" spans="1:33" s="110" customFormat="1" x14ac:dyDescent="0.2">
      <c r="A79" s="138">
        <v>417</v>
      </c>
      <c r="B79" s="139">
        <v>417035133</v>
      </c>
      <c r="C79" s="140" t="s">
        <v>497</v>
      </c>
      <c r="D79" s="141">
        <v>35</v>
      </c>
      <c r="E79" s="140" t="s">
        <v>67</v>
      </c>
      <c r="F79" s="141">
        <v>133</v>
      </c>
      <c r="G79" s="142" t="s">
        <v>165</v>
      </c>
      <c r="H79" s="130"/>
      <c r="I79" s="131">
        <v>9738</v>
      </c>
      <c r="J79" s="131">
        <v>1683</v>
      </c>
      <c r="K79" s="131">
        <v>0</v>
      </c>
      <c r="L79" s="131">
        <v>938</v>
      </c>
      <c r="M79" s="131">
        <v>12359</v>
      </c>
      <c r="N79" s="130"/>
      <c r="O79" s="132">
        <v>3</v>
      </c>
      <c r="P79" s="132">
        <v>0</v>
      </c>
      <c r="Q79" s="133">
        <v>33960</v>
      </c>
      <c r="R79" s="133">
        <v>0</v>
      </c>
      <c r="S79" s="133">
        <f t="shared" si="2"/>
        <v>0</v>
      </c>
      <c r="T79" s="133">
        <v>2790</v>
      </c>
      <c r="U79" s="134">
        <f t="shared" si="3"/>
        <v>36750</v>
      </c>
      <c r="V79" s="144"/>
      <c r="W79" s="173">
        <v>2.6627218934911243E-2</v>
      </c>
      <c r="X79" s="174">
        <v>0.09</v>
      </c>
      <c r="Y79" s="174">
        <v>3.3142175375676215E-2</v>
      </c>
      <c r="Z79" s="175">
        <v>0</v>
      </c>
      <c r="AA79" s="168"/>
      <c r="AB79" s="176">
        <v>0</v>
      </c>
      <c r="AC79" s="177">
        <v>0</v>
      </c>
      <c r="AD79" s="134">
        <v>0</v>
      </c>
      <c r="AE79" s="177">
        <v>0</v>
      </c>
      <c r="AF79" s="182">
        <v>0</v>
      </c>
      <c r="AG79" s="172"/>
    </row>
    <row r="80" spans="1:33" s="110" customFormat="1" x14ac:dyDescent="0.2">
      <c r="A80" s="138">
        <v>417</v>
      </c>
      <c r="B80" s="139">
        <v>417035243</v>
      </c>
      <c r="C80" s="140" t="s">
        <v>497</v>
      </c>
      <c r="D80" s="141">
        <v>35</v>
      </c>
      <c r="E80" s="140" t="s">
        <v>67</v>
      </c>
      <c r="F80" s="141">
        <v>243</v>
      </c>
      <c r="G80" s="142" t="s">
        <v>275</v>
      </c>
      <c r="H80" s="130"/>
      <c r="I80" s="131">
        <v>9952</v>
      </c>
      <c r="J80" s="131">
        <v>2060</v>
      </c>
      <c r="K80" s="131">
        <v>0</v>
      </c>
      <c r="L80" s="131">
        <v>938</v>
      </c>
      <c r="M80" s="131">
        <v>12950</v>
      </c>
      <c r="N80" s="130"/>
      <c r="O80" s="132">
        <v>1</v>
      </c>
      <c r="P80" s="132">
        <v>0</v>
      </c>
      <c r="Q80" s="133">
        <v>11905</v>
      </c>
      <c r="R80" s="133">
        <v>0</v>
      </c>
      <c r="S80" s="133">
        <f t="shared" si="2"/>
        <v>0</v>
      </c>
      <c r="T80" s="133">
        <v>930</v>
      </c>
      <c r="U80" s="134">
        <f t="shared" si="3"/>
        <v>12835</v>
      </c>
      <c r="V80" s="144"/>
      <c r="W80" s="173">
        <v>8.8757396449704144E-3</v>
      </c>
      <c r="X80" s="174">
        <v>0.09</v>
      </c>
      <c r="Y80" s="174">
        <v>6.02635208616264E-3</v>
      </c>
      <c r="Z80" s="175">
        <v>0</v>
      </c>
      <c r="AA80" s="168"/>
      <c r="AB80" s="176">
        <v>0</v>
      </c>
      <c r="AC80" s="177">
        <v>0</v>
      </c>
      <c r="AD80" s="134">
        <v>0</v>
      </c>
      <c r="AE80" s="177">
        <v>0</v>
      </c>
      <c r="AF80" s="182">
        <v>0</v>
      </c>
      <c r="AG80" s="172"/>
    </row>
    <row r="81" spans="1:33" s="110" customFormat="1" x14ac:dyDescent="0.2">
      <c r="A81" s="138">
        <v>417</v>
      </c>
      <c r="B81" s="139">
        <v>417035244</v>
      </c>
      <c r="C81" s="140" t="s">
        <v>497</v>
      </c>
      <c r="D81" s="141">
        <v>35</v>
      </c>
      <c r="E81" s="140" t="s">
        <v>67</v>
      </c>
      <c r="F81" s="141">
        <v>244</v>
      </c>
      <c r="G81" s="142" t="s">
        <v>276</v>
      </c>
      <c r="H81" s="130"/>
      <c r="I81" s="131">
        <v>13157</v>
      </c>
      <c r="J81" s="131">
        <v>4744</v>
      </c>
      <c r="K81" s="131">
        <v>0</v>
      </c>
      <c r="L81" s="131">
        <v>938</v>
      </c>
      <c r="M81" s="131">
        <v>18839</v>
      </c>
      <c r="N81" s="130"/>
      <c r="O81" s="132">
        <v>10</v>
      </c>
      <c r="P81" s="132">
        <v>0</v>
      </c>
      <c r="Q81" s="133">
        <v>177420</v>
      </c>
      <c r="R81" s="133">
        <v>0</v>
      </c>
      <c r="S81" s="133">
        <f t="shared" si="2"/>
        <v>0</v>
      </c>
      <c r="T81" s="133">
        <v>9297</v>
      </c>
      <c r="U81" s="134">
        <f t="shared" si="3"/>
        <v>186717</v>
      </c>
      <c r="V81" s="144"/>
      <c r="W81" s="173">
        <v>8.8757396449704165E-2</v>
      </c>
      <c r="X81" s="174">
        <v>0.09</v>
      </c>
      <c r="Y81" s="174">
        <v>0.13694619371909225</v>
      </c>
      <c r="Z81" s="175">
        <v>0</v>
      </c>
      <c r="AA81" s="168"/>
      <c r="AB81" s="176">
        <v>3</v>
      </c>
      <c r="AC81" s="177">
        <v>2.7004257789659714</v>
      </c>
      <c r="AD81" s="134">
        <v>50871</v>
      </c>
      <c r="AE81" s="177">
        <v>0</v>
      </c>
      <c r="AF81" s="182">
        <v>0</v>
      </c>
      <c r="AG81" s="172"/>
    </row>
    <row r="82" spans="1:33" s="110" customFormat="1" x14ac:dyDescent="0.2">
      <c r="A82" s="138">
        <v>417</v>
      </c>
      <c r="B82" s="139">
        <v>417035258</v>
      </c>
      <c r="C82" s="140" t="s">
        <v>497</v>
      </c>
      <c r="D82" s="141">
        <v>35</v>
      </c>
      <c r="E82" s="140" t="s">
        <v>67</v>
      </c>
      <c r="F82" s="141">
        <v>258</v>
      </c>
      <c r="G82" s="142" t="s">
        <v>290</v>
      </c>
      <c r="H82" s="130"/>
      <c r="I82" s="131">
        <v>14801</v>
      </c>
      <c r="J82" s="131">
        <v>4345</v>
      </c>
      <c r="K82" s="131">
        <v>0</v>
      </c>
      <c r="L82" s="131">
        <v>938</v>
      </c>
      <c r="M82" s="131">
        <v>20084</v>
      </c>
      <c r="N82" s="130"/>
      <c r="O82" s="132">
        <v>2</v>
      </c>
      <c r="P82" s="132">
        <v>0</v>
      </c>
      <c r="Q82" s="133">
        <v>37952</v>
      </c>
      <c r="R82" s="133">
        <v>0</v>
      </c>
      <c r="S82" s="133">
        <f t="shared" si="2"/>
        <v>0</v>
      </c>
      <c r="T82" s="133">
        <v>1860</v>
      </c>
      <c r="U82" s="134">
        <f t="shared" si="3"/>
        <v>39812</v>
      </c>
      <c r="V82" s="144"/>
      <c r="W82" s="173">
        <v>1.7751479289940829E-2</v>
      </c>
      <c r="X82" s="174">
        <v>0.09</v>
      </c>
      <c r="Y82" s="174">
        <v>9.5749828728083172E-2</v>
      </c>
      <c r="Z82" s="175">
        <v>0</v>
      </c>
      <c r="AA82" s="168"/>
      <c r="AB82" s="176">
        <v>0</v>
      </c>
      <c r="AC82" s="177">
        <v>0</v>
      </c>
      <c r="AD82" s="134">
        <v>0</v>
      </c>
      <c r="AE82" s="177">
        <v>0</v>
      </c>
      <c r="AF82" s="182">
        <v>0</v>
      </c>
      <c r="AG82" s="172"/>
    </row>
    <row r="83" spans="1:33" s="110" customFormat="1" x14ac:dyDescent="0.2">
      <c r="A83" s="138">
        <v>417</v>
      </c>
      <c r="B83" s="139">
        <v>417035285</v>
      </c>
      <c r="C83" s="140" t="s">
        <v>497</v>
      </c>
      <c r="D83" s="141">
        <v>35</v>
      </c>
      <c r="E83" s="140" t="s">
        <v>67</v>
      </c>
      <c r="F83" s="141">
        <v>285</v>
      </c>
      <c r="G83" s="142" t="s">
        <v>317</v>
      </c>
      <c r="H83" s="130"/>
      <c r="I83" s="131">
        <v>9755</v>
      </c>
      <c r="J83" s="131">
        <v>2834</v>
      </c>
      <c r="K83" s="131">
        <v>0</v>
      </c>
      <c r="L83" s="131">
        <v>938</v>
      </c>
      <c r="M83" s="131">
        <v>13527</v>
      </c>
      <c r="N83" s="130"/>
      <c r="O83" s="132">
        <v>3</v>
      </c>
      <c r="P83" s="132">
        <v>0</v>
      </c>
      <c r="Q83" s="133">
        <v>37431</v>
      </c>
      <c r="R83" s="133">
        <v>0</v>
      </c>
      <c r="S83" s="133">
        <f t="shared" si="2"/>
        <v>0</v>
      </c>
      <c r="T83" s="133">
        <v>2790</v>
      </c>
      <c r="U83" s="134">
        <f t="shared" si="3"/>
        <v>40221</v>
      </c>
      <c r="V83" s="144"/>
      <c r="W83" s="173">
        <v>2.6627218934911243E-2</v>
      </c>
      <c r="X83" s="174">
        <v>0.09</v>
      </c>
      <c r="Y83" s="174">
        <v>3.5491966377136093E-2</v>
      </c>
      <c r="Z83" s="175">
        <v>0</v>
      </c>
      <c r="AA83" s="168"/>
      <c r="AB83" s="176">
        <v>0</v>
      </c>
      <c r="AC83" s="177">
        <v>0</v>
      </c>
      <c r="AD83" s="134">
        <v>0</v>
      </c>
      <c r="AE83" s="177">
        <v>0</v>
      </c>
      <c r="AF83" s="182">
        <v>0</v>
      </c>
      <c r="AG83" s="172"/>
    </row>
    <row r="84" spans="1:33" s="110" customFormat="1" x14ac:dyDescent="0.2">
      <c r="A84" s="138">
        <v>418</v>
      </c>
      <c r="B84" s="139">
        <v>418100014</v>
      </c>
      <c r="C84" s="140" t="s">
        <v>498</v>
      </c>
      <c r="D84" s="141">
        <v>100</v>
      </c>
      <c r="E84" s="140" t="s">
        <v>132</v>
      </c>
      <c r="F84" s="141">
        <v>14</v>
      </c>
      <c r="G84" s="142" t="s">
        <v>46</v>
      </c>
      <c r="H84" s="130"/>
      <c r="I84" s="131">
        <v>11182</v>
      </c>
      <c r="J84" s="131">
        <v>3037</v>
      </c>
      <c r="K84" s="131">
        <v>0</v>
      </c>
      <c r="L84" s="131">
        <v>938</v>
      </c>
      <c r="M84" s="131">
        <v>15157</v>
      </c>
      <c r="N84" s="130"/>
      <c r="O84" s="132">
        <v>1</v>
      </c>
      <c r="P84" s="132">
        <v>0</v>
      </c>
      <c r="Q84" s="133">
        <v>14112</v>
      </c>
      <c r="R84" s="133">
        <v>0</v>
      </c>
      <c r="S84" s="133">
        <f t="shared" si="2"/>
        <v>0</v>
      </c>
      <c r="T84" s="133">
        <v>931</v>
      </c>
      <c r="U84" s="134">
        <f t="shared" si="3"/>
        <v>15043</v>
      </c>
      <c r="V84" s="144"/>
      <c r="W84" s="173">
        <v>7.5187969924812026E-3</v>
      </c>
      <c r="X84" s="174">
        <v>0.09</v>
      </c>
      <c r="Y84" s="174">
        <v>1.7927183438109569E-3</v>
      </c>
      <c r="Z84" s="175">
        <v>0</v>
      </c>
      <c r="AA84" s="168"/>
      <c r="AB84" s="176">
        <v>0</v>
      </c>
      <c r="AC84" s="177">
        <v>0</v>
      </c>
      <c r="AD84" s="134">
        <v>0</v>
      </c>
      <c r="AE84" s="177">
        <v>0</v>
      </c>
      <c r="AF84" s="182">
        <v>0</v>
      </c>
      <c r="AG84" s="172"/>
    </row>
    <row r="85" spans="1:33" s="110" customFormat="1" x14ac:dyDescent="0.2">
      <c r="A85" s="138">
        <v>418</v>
      </c>
      <c r="B85" s="139">
        <v>418100100</v>
      </c>
      <c r="C85" s="140" t="s">
        <v>498</v>
      </c>
      <c r="D85" s="141">
        <v>100</v>
      </c>
      <c r="E85" s="140" t="s">
        <v>132</v>
      </c>
      <c r="F85" s="141">
        <v>100</v>
      </c>
      <c r="G85" s="142" t="s">
        <v>132</v>
      </c>
      <c r="H85" s="130"/>
      <c r="I85" s="131">
        <v>10907</v>
      </c>
      <c r="J85" s="131">
        <v>4492</v>
      </c>
      <c r="K85" s="131">
        <v>0</v>
      </c>
      <c r="L85" s="131">
        <v>938</v>
      </c>
      <c r="M85" s="131">
        <v>16337</v>
      </c>
      <c r="N85" s="130"/>
      <c r="O85" s="132">
        <v>357</v>
      </c>
      <c r="P85" s="132">
        <v>0</v>
      </c>
      <c r="Q85" s="133">
        <v>5456031</v>
      </c>
      <c r="R85" s="133">
        <v>0</v>
      </c>
      <c r="S85" s="133">
        <f t="shared" si="2"/>
        <v>0</v>
      </c>
      <c r="T85" s="133">
        <v>332367</v>
      </c>
      <c r="U85" s="134">
        <f t="shared" si="3"/>
        <v>5788398</v>
      </c>
      <c r="V85" s="144"/>
      <c r="W85" s="173">
        <v>2.6842105263157849</v>
      </c>
      <c r="X85" s="174">
        <v>0.09</v>
      </c>
      <c r="Y85" s="174">
        <v>3.2730186953332768E-2</v>
      </c>
      <c r="Z85" s="175">
        <v>0</v>
      </c>
      <c r="AA85" s="168"/>
      <c r="AB85" s="176">
        <v>0</v>
      </c>
      <c r="AC85" s="177">
        <v>0</v>
      </c>
      <c r="AD85" s="134">
        <v>0</v>
      </c>
      <c r="AE85" s="177">
        <v>0</v>
      </c>
      <c r="AF85" s="182">
        <v>0</v>
      </c>
      <c r="AG85" s="172"/>
    </row>
    <row r="86" spans="1:33" s="110" customFormat="1" x14ac:dyDescent="0.2">
      <c r="A86" s="138">
        <v>418</v>
      </c>
      <c r="B86" s="139">
        <v>418100101</v>
      </c>
      <c r="C86" s="140" t="s">
        <v>498</v>
      </c>
      <c r="D86" s="141">
        <v>100</v>
      </c>
      <c r="E86" s="140" t="s">
        <v>132</v>
      </c>
      <c r="F86" s="141">
        <v>101</v>
      </c>
      <c r="G86" s="142" t="s">
        <v>133</v>
      </c>
      <c r="H86" s="130"/>
      <c r="I86" s="131">
        <v>10918.139429199784</v>
      </c>
      <c r="J86" s="131">
        <v>2914</v>
      </c>
      <c r="K86" s="131">
        <v>0</v>
      </c>
      <c r="L86" s="131">
        <v>938</v>
      </c>
      <c r="M86" s="131">
        <v>14770.139429199784</v>
      </c>
      <c r="N86" s="130"/>
      <c r="O86" s="132">
        <v>1</v>
      </c>
      <c r="P86" s="132">
        <v>0</v>
      </c>
      <c r="Q86" s="133">
        <v>13728</v>
      </c>
      <c r="R86" s="133">
        <v>0</v>
      </c>
      <c r="S86" s="133">
        <f t="shared" si="2"/>
        <v>0</v>
      </c>
      <c r="T86" s="133">
        <v>931</v>
      </c>
      <c r="U86" s="134">
        <f t="shared" si="3"/>
        <v>14659</v>
      </c>
      <c r="V86" s="144"/>
      <c r="W86" s="173">
        <v>7.5187969924812026E-3</v>
      </c>
      <c r="X86" s="174">
        <v>0.09</v>
      </c>
      <c r="Y86" s="174">
        <v>5.9719202726842655E-2</v>
      </c>
      <c r="Z86" s="175">
        <v>0</v>
      </c>
      <c r="AA86" s="168"/>
      <c r="AB86" s="176">
        <v>0</v>
      </c>
      <c r="AC86" s="177">
        <v>0</v>
      </c>
      <c r="AD86" s="134">
        <v>0</v>
      </c>
      <c r="AE86" s="177">
        <v>0</v>
      </c>
      <c r="AF86" s="182">
        <v>0</v>
      </c>
      <c r="AG86" s="172"/>
    </row>
    <row r="87" spans="1:33" s="110" customFormat="1" x14ac:dyDescent="0.2">
      <c r="A87" s="138">
        <v>418</v>
      </c>
      <c r="B87" s="139">
        <v>418100136</v>
      </c>
      <c r="C87" s="140" t="s">
        <v>498</v>
      </c>
      <c r="D87" s="141">
        <v>100</v>
      </c>
      <c r="E87" s="140" t="s">
        <v>132</v>
      </c>
      <c r="F87" s="141">
        <v>136</v>
      </c>
      <c r="G87" s="142" t="s">
        <v>168</v>
      </c>
      <c r="H87" s="130"/>
      <c r="I87" s="131">
        <v>10147</v>
      </c>
      <c r="J87" s="131">
        <v>3224</v>
      </c>
      <c r="K87" s="131">
        <v>0</v>
      </c>
      <c r="L87" s="131">
        <v>938</v>
      </c>
      <c r="M87" s="131">
        <v>14309</v>
      </c>
      <c r="N87" s="130"/>
      <c r="O87" s="132">
        <v>9</v>
      </c>
      <c r="P87" s="132">
        <v>0</v>
      </c>
      <c r="Q87" s="133">
        <v>119430</v>
      </c>
      <c r="R87" s="133">
        <v>0</v>
      </c>
      <c r="S87" s="133">
        <f t="shared" si="2"/>
        <v>0</v>
      </c>
      <c r="T87" s="133">
        <v>8379</v>
      </c>
      <c r="U87" s="134">
        <f t="shared" si="3"/>
        <v>127809</v>
      </c>
      <c r="V87" s="144"/>
      <c r="W87" s="173">
        <v>6.7669172932330823E-2</v>
      </c>
      <c r="X87" s="174">
        <v>0.09</v>
      </c>
      <c r="Y87" s="174">
        <v>5.6605144852625213E-3</v>
      </c>
      <c r="Z87" s="175">
        <v>0</v>
      </c>
      <c r="AA87" s="168"/>
      <c r="AB87" s="176">
        <v>0</v>
      </c>
      <c r="AC87" s="177">
        <v>0</v>
      </c>
      <c r="AD87" s="134">
        <v>0</v>
      </c>
      <c r="AE87" s="177">
        <v>0</v>
      </c>
      <c r="AF87" s="182">
        <v>0</v>
      </c>
      <c r="AG87" s="172"/>
    </row>
    <row r="88" spans="1:33" s="110" customFormat="1" x14ac:dyDescent="0.2">
      <c r="A88" s="138">
        <v>418</v>
      </c>
      <c r="B88" s="139">
        <v>418100139</v>
      </c>
      <c r="C88" s="140" t="s">
        <v>498</v>
      </c>
      <c r="D88" s="141">
        <v>100</v>
      </c>
      <c r="E88" s="140" t="s">
        <v>132</v>
      </c>
      <c r="F88" s="141">
        <v>139</v>
      </c>
      <c r="G88" s="142" t="s">
        <v>171</v>
      </c>
      <c r="H88" s="130"/>
      <c r="I88" s="131">
        <v>10137</v>
      </c>
      <c r="J88" s="131">
        <v>3501</v>
      </c>
      <c r="K88" s="131">
        <v>0</v>
      </c>
      <c r="L88" s="131">
        <v>938</v>
      </c>
      <c r="M88" s="131">
        <v>14576</v>
      </c>
      <c r="N88" s="130"/>
      <c r="O88" s="132">
        <v>3</v>
      </c>
      <c r="P88" s="132">
        <v>0</v>
      </c>
      <c r="Q88" s="133">
        <v>40605</v>
      </c>
      <c r="R88" s="133">
        <v>0</v>
      </c>
      <c r="S88" s="133">
        <f t="shared" si="2"/>
        <v>0</v>
      </c>
      <c r="T88" s="133">
        <v>2793</v>
      </c>
      <c r="U88" s="134">
        <f t="shared" si="3"/>
        <v>43398</v>
      </c>
      <c r="V88" s="144"/>
      <c r="W88" s="173">
        <v>2.2556390977443608E-2</v>
      </c>
      <c r="X88" s="174">
        <v>0.09</v>
      </c>
      <c r="Y88" s="174">
        <v>2.7780376816675151E-3</v>
      </c>
      <c r="Z88" s="175">
        <v>0</v>
      </c>
      <c r="AA88" s="168"/>
      <c r="AB88" s="176">
        <v>0</v>
      </c>
      <c r="AC88" s="177">
        <v>0</v>
      </c>
      <c r="AD88" s="134">
        <v>0</v>
      </c>
      <c r="AE88" s="177">
        <v>0</v>
      </c>
      <c r="AF88" s="182">
        <v>0</v>
      </c>
      <c r="AG88" s="172"/>
    </row>
    <row r="89" spans="1:33" s="110" customFormat="1" x14ac:dyDescent="0.2">
      <c r="A89" s="138">
        <v>418</v>
      </c>
      <c r="B89" s="139">
        <v>418100170</v>
      </c>
      <c r="C89" s="140" t="s">
        <v>498</v>
      </c>
      <c r="D89" s="141">
        <v>100</v>
      </c>
      <c r="E89" s="140" t="s">
        <v>132</v>
      </c>
      <c r="F89" s="141">
        <v>170</v>
      </c>
      <c r="G89" s="142" t="s">
        <v>202</v>
      </c>
      <c r="H89" s="130"/>
      <c r="I89" s="131">
        <v>11166</v>
      </c>
      <c r="J89" s="131">
        <v>2990</v>
      </c>
      <c r="K89" s="131">
        <v>0</v>
      </c>
      <c r="L89" s="131">
        <v>938</v>
      </c>
      <c r="M89" s="131">
        <v>15094</v>
      </c>
      <c r="N89" s="130"/>
      <c r="O89" s="132">
        <v>7</v>
      </c>
      <c r="P89" s="132">
        <v>0</v>
      </c>
      <c r="Q89" s="133">
        <v>98350</v>
      </c>
      <c r="R89" s="133">
        <v>0</v>
      </c>
      <c r="S89" s="133">
        <f t="shared" si="2"/>
        <v>0</v>
      </c>
      <c r="T89" s="133">
        <v>6517</v>
      </c>
      <c r="U89" s="134">
        <f t="shared" si="3"/>
        <v>104867</v>
      </c>
      <c r="V89" s="144"/>
      <c r="W89" s="173">
        <v>5.2631578947368418E-2</v>
      </c>
      <c r="X89" s="174">
        <v>0.09</v>
      </c>
      <c r="Y89" s="174">
        <v>7.9102505067081996E-2</v>
      </c>
      <c r="Z89" s="175">
        <v>0</v>
      </c>
      <c r="AA89" s="168"/>
      <c r="AB89" s="176">
        <v>0</v>
      </c>
      <c r="AC89" s="177">
        <v>0</v>
      </c>
      <c r="AD89" s="134">
        <v>0</v>
      </c>
      <c r="AE89" s="177">
        <v>0</v>
      </c>
      <c r="AF89" s="182">
        <v>0</v>
      </c>
      <c r="AG89" s="172"/>
    </row>
    <row r="90" spans="1:33" s="110" customFormat="1" x14ac:dyDescent="0.2">
      <c r="A90" s="138">
        <v>418</v>
      </c>
      <c r="B90" s="139">
        <v>418100174</v>
      </c>
      <c r="C90" s="140" t="s">
        <v>498</v>
      </c>
      <c r="D90" s="141">
        <v>100</v>
      </c>
      <c r="E90" s="140" t="s">
        <v>132</v>
      </c>
      <c r="F90" s="141">
        <v>174</v>
      </c>
      <c r="G90" s="142" t="s">
        <v>206</v>
      </c>
      <c r="H90" s="130"/>
      <c r="I90" s="131">
        <v>11456.11396570115</v>
      </c>
      <c r="J90" s="131">
        <v>7342</v>
      </c>
      <c r="K90" s="131">
        <v>0</v>
      </c>
      <c r="L90" s="131">
        <v>938</v>
      </c>
      <c r="M90" s="131">
        <v>19736.113965701152</v>
      </c>
      <c r="N90" s="130"/>
      <c r="O90" s="132">
        <v>1</v>
      </c>
      <c r="P90" s="132">
        <v>0</v>
      </c>
      <c r="Q90" s="133">
        <v>18657</v>
      </c>
      <c r="R90" s="133">
        <v>0</v>
      </c>
      <c r="S90" s="133">
        <f t="shared" si="2"/>
        <v>0</v>
      </c>
      <c r="T90" s="133">
        <v>931</v>
      </c>
      <c r="U90" s="134">
        <f t="shared" si="3"/>
        <v>19588</v>
      </c>
      <c r="V90" s="144"/>
      <c r="W90" s="173">
        <v>7.5187969924812026E-3</v>
      </c>
      <c r="X90" s="174">
        <v>0.09</v>
      </c>
      <c r="Y90" s="174">
        <v>5.1338813870858119E-2</v>
      </c>
      <c r="Z90" s="175">
        <v>0</v>
      </c>
      <c r="AA90" s="168"/>
      <c r="AB90" s="176">
        <v>0</v>
      </c>
      <c r="AC90" s="177">
        <v>0</v>
      </c>
      <c r="AD90" s="134">
        <v>0</v>
      </c>
      <c r="AE90" s="177">
        <v>0</v>
      </c>
      <c r="AF90" s="182">
        <v>0</v>
      </c>
      <c r="AG90" s="172"/>
    </row>
    <row r="91" spans="1:33" s="110" customFormat="1" x14ac:dyDescent="0.2">
      <c r="A91" s="138">
        <v>418</v>
      </c>
      <c r="B91" s="139">
        <v>418100185</v>
      </c>
      <c r="C91" s="140" t="s">
        <v>498</v>
      </c>
      <c r="D91" s="141">
        <v>100</v>
      </c>
      <c r="E91" s="140" t="s">
        <v>132</v>
      </c>
      <c r="F91" s="141">
        <v>185</v>
      </c>
      <c r="G91" s="142" t="s">
        <v>217</v>
      </c>
      <c r="H91" s="130"/>
      <c r="I91" s="131">
        <v>9156</v>
      </c>
      <c r="J91" s="131">
        <v>1139</v>
      </c>
      <c r="K91" s="131">
        <v>0</v>
      </c>
      <c r="L91" s="131">
        <v>938</v>
      </c>
      <c r="M91" s="131">
        <v>11233</v>
      </c>
      <c r="N91" s="130"/>
      <c r="O91" s="132">
        <v>2</v>
      </c>
      <c r="P91" s="132">
        <v>0</v>
      </c>
      <c r="Q91" s="133">
        <v>20436</v>
      </c>
      <c r="R91" s="133">
        <v>0</v>
      </c>
      <c r="S91" s="133">
        <f t="shared" si="2"/>
        <v>0</v>
      </c>
      <c r="T91" s="133">
        <v>1862</v>
      </c>
      <c r="U91" s="134">
        <f t="shared" si="3"/>
        <v>22298</v>
      </c>
      <c r="V91" s="144"/>
      <c r="W91" s="173">
        <v>1.5037593984962405E-2</v>
      </c>
      <c r="X91" s="174">
        <v>0.09</v>
      </c>
      <c r="Y91" s="174">
        <v>1.8366858278813049E-2</v>
      </c>
      <c r="Z91" s="175">
        <v>0</v>
      </c>
      <c r="AA91" s="168"/>
      <c r="AB91" s="176">
        <v>0</v>
      </c>
      <c r="AC91" s="177">
        <v>0</v>
      </c>
      <c r="AD91" s="134">
        <v>0</v>
      </c>
      <c r="AE91" s="177">
        <v>0</v>
      </c>
      <c r="AF91" s="182">
        <v>0</v>
      </c>
      <c r="AG91" s="172"/>
    </row>
    <row r="92" spans="1:33" s="110" customFormat="1" x14ac:dyDescent="0.2">
      <c r="A92" s="138">
        <v>418</v>
      </c>
      <c r="B92" s="139">
        <v>418100198</v>
      </c>
      <c r="C92" s="140" t="s">
        <v>498</v>
      </c>
      <c r="D92" s="141">
        <v>100</v>
      </c>
      <c r="E92" s="140" t="s">
        <v>132</v>
      </c>
      <c r="F92" s="141">
        <v>198</v>
      </c>
      <c r="G92" s="142" t="s">
        <v>230</v>
      </c>
      <c r="H92" s="130"/>
      <c r="I92" s="131">
        <v>9597</v>
      </c>
      <c r="J92" s="131">
        <v>3546</v>
      </c>
      <c r="K92" s="131">
        <v>0</v>
      </c>
      <c r="L92" s="131">
        <v>938</v>
      </c>
      <c r="M92" s="131">
        <v>14081</v>
      </c>
      <c r="N92" s="130"/>
      <c r="O92" s="132">
        <v>13</v>
      </c>
      <c r="P92" s="132">
        <v>0</v>
      </c>
      <c r="Q92" s="133">
        <v>169572</v>
      </c>
      <c r="R92" s="133">
        <v>0</v>
      </c>
      <c r="S92" s="133">
        <f t="shared" si="2"/>
        <v>0</v>
      </c>
      <c r="T92" s="133">
        <v>12103</v>
      </c>
      <c r="U92" s="134">
        <f t="shared" si="3"/>
        <v>181675</v>
      </c>
      <c r="V92" s="144"/>
      <c r="W92" s="173">
        <v>9.7744360902255634E-2</v>
      </c>
      <c r="X92" s="174">
        <v>0.09</v>
      </c>
      <c r="Y92" s="174">
        <v>2.7088675782884876E-3</v>
      </c>
      <c r="Z92" s="175">
        <v>0</v>
      </c>
      <c r="AA92" s="168"/>
      <c r="AB92" s="176">
        <v>0</v>
      </c>
      <c r="AC92" s="177">
        <v>0</v>
      </c>
      <c r="AD92" s="134">
        <v>0</v>
      </c>
      <c r="AE92" s="177">
        <v>0</v>
      </c>
      <c r="AF92" s="182">
        <v>0</v>
      </c>
      <c r="AG92" s="172"/>
    </row>
    <row r="93" spans="1:33" s="110" customFormat="1" x14ac:dyDescent="0.2">
      <c r="A93" s="138">
        <v>418</v>
      </c>
      <c r="B93" s="139">
        <v>418100288</v>
      </c>
      <c r="C93" s="140" t="s">
        <v>498</v>
      </c>
      <c r="D93" s="141">
        <v>100</v>
      </c>
      <c r="E93" s="140" t="s">
        <v>132</v>
      </c>
      <c r="F93" s="141">
        <v>288</v>
      </c>
      <c r="G93" s="142" t="s">
        <v>320</v>
      </c>
      <c r="H93" s="130"/>
      <c r="I93" s="131">
        <v>11771</v>
      </c>
      <c r="J93" s="131">
        <v>8028</v>
      </c>
      <c r="K93" s="131">
        <v>0</v>
      </c>
      <c r="L93" s="131">
        <v>938</v>
      </c>
      <c r="M93" s="131">
        <v>20737</v>
      </c>
      <c r="N93" s="130"/>
      <c r="O93" s="132">
        <v>4</v>
      </c>
      <c r="P93" s="132">
        <v>0</v>
      </c>
      <c r="Q93" s="133">
        <v>78600</v>
      </c>
      <c r="R93" s="133">
        <v>0</v>
      </c>
      <c r="S93" s="133">
        <f t="shared" si="2"/>
        <v>0</v>
      </c>
      <c r="T93" s="133">
        <v>3724</v>
      </c>
      <c r="U93" s="134">
        <f t="shared" si="3"/>
        <v>82324</v>
      </c>
      <c r="V93" s="144"/>
      <c r="W93" s="173">
        <v>3.007518796992481E-2</v>
      </c>
      <c r="X93" s="174">
        <v>0.09</v>
      </c>
      <c r="Y93" s="174">
        <v>2.7324849970616263E-3</v>
      </c>
      <c r="Z93" s="175">
        <v>0</v>
      </c>
      <c r="AA93" s="168"/>
      <c r="AB93" s="176">
        <v>0</v>
      </c>
      <c r="AC93" s="177">
        <v>0</v>
      </c>
      <c r="AD93" s="134">
        <v>0</v>
      </c>
      <c r="AE93" s="177">
        <v>0</v>
      </c>
      <c r="AF93" s="182">
        <v>0</v>
      </c>
      <c r="AG93" s="172"/>
    </row>
    <row r="94" spans="1:33" s="110" customFormat="1" x14ac:dyDescent="0.2">
      <c r="A94" s="138">
        <v>418</v>
      </c>
      <c r="B94" s="139">
        <v>418100317</v>
      </c>
      <c r="C94" s="140" t="s">
        <v>498</v>
      </c>
      <c r="D94" s="141">
        <v>100</v>
      </c>
      <c r="E94" s="140" t="s">
        <v>132</v>
      </c>
      <c r="F94" s="141">
        <v>317</v>
      </c>
      <c r="G94" s="142" t="s">
        <v>349</v>
      </c>
      <c r="H94" s="130"/>
      <c r="I94" s="131">
        <v>10843.570749017637</v>
      </c>
      <c r="J94" s="131">
        <v>8686</v>
      </c>
      <c r="K94" s="131">
        <v>0</v>
      </c>
      <c r="L94" s="131">
        <v>938</v>
      </c>
      <c r="M94" s="131">
        <v>20467.570749017636</v>
      </c>
      <c r="N94" s="130"/>
      <c r="O94" s="132">
        <v>1</v>
      </c>
      <c r="P94" s="132">
        <v>0</v>
      </c>
      <c r="Q94" s="133">
        <v>19383</v>
      </c>
      <c r="R94" s="133">
        <v>0</v>
      </c>
      <c r="S94" s="133">
        <f t="shared" si="2"/>
        <v>0</v>
      </c>
      <c r="T94" s="133">
        <v>931</v>
      </c>
      <c r="U94" s="134">
        <f t="shared" si="3"/>
        <v>20314</v>
      </c>
      <c r="V94" s="144"/>
      <c r="W94" s="173">
        <v>7.5187969924812026E-3</v>
      </c>
      <c r="X94" s="174">
        <v>0.09</v>
      </c>
      <c r="Y94" s="174">
        <v>1.9913306087797385E-4</v>
      </c>
      <c r="Z94" s="175">
        <v>0</v>
      </c>
      <c r="AA94" s="168"/>
      <c r="AB94" s="176">
        <v>0</v>
      </c>
      <c r="AC94" s="177">
        <v>0</v>
      </c>
      <c r="AD94" s="134">
        <v>0</v>
      </c>
      <c r="AE94" s="177">
        <v>0</v>
      </c>
      <c r="AF94" s="182">
        <v>0</v>
      </c>
      <c r="AG94" s="172"/>
    </row>
    <row r="95" spans="1:33" s="110" customFormat="1" x14ac:dyDescent="0.2">
      <c r="A95" s="138">
        <v>419</v>
      </c>
      <c r="B95" s="139">
        <v>419035035</v>
      </c>
      <c r="C95" s="140" t="s">
        <v>499</v>
      </c>
      <c r="D95" s="141">
        <v>35</v>
      </c>
      <c r="E95" s="140" t="s">
        <v>67</v>
      </c>
      <c r="F95" s="141">
        <v>35</v>
      </c>
      <c r="G95" s="142" t="s">
        <v>67</v>
      </c>
      <c r="H95" s="130"/>
      <c r="I95" s="131">
        <v>13070</v>
      </c>
      <c r="J95" s="131">
        <v>5462</v>
      </c>
      <c r="K95" s="131">
        <v>0</v>
      </c>
      <c r="L95" s="131">
        <v>938</v>
      </c>
      <c r="M95" s="131">
        <v>19470</v>
      </c>
      <c r="N95" s="130"/>
      <c r="O95" s="132">
        <v>174</v>
      </c>
      <c r="P95" s="132">
        <v>0</v>
      </c>
      <c r="Q95" s="133">
        <v>3224568</v>
      </c>
      <c r="R95" s="133">
        <v>0</v>
      </c>
      <c r="S95" s="133">
        <f t="shared" si="2"/>
        <v>0</v>
      </c>
      <c r="T95" s="133">
        <v>163212</v>
      </c>
      <c r="U95" s="134">
        <f t="shared" si="3"/>
        <v>3387780</v>
      </c>
      <c r="V95" s="144"/>
      <c r="W95" s="173">
        <v>0</v>
      </c>
      <c r="X95" s="174">
        <v>0.09</v>
      </c>
      <c r="Y95" s="174">
        <v>0.15770762668239399</v>
      </c>
      <c r="Z95" s="175">
        <v>0</v>
      </c>
      <c r="AA95" s="168"/>
      <c r="AB95" s="176">
        <v>0</v>
      </c>
      <c r="AC95" s="177">
        <v>0</v>
      </c>
      <c r="AD95" s="134">
        <v>0</v>
      </c>
      <c r="AE95" s="177">
        <v>0</v>
      </c>
      <c r="AF95" s="182">
        <v>0</v>
      </c>
      <c r="AG95" s="172"/>
    </row>
    <row r="96" spans="1:33" s="110" customFormat="1" x14ac:dyDescent="0.2">
      <c r="A96" s="138">
        <v>419</v>
      </c>
      <c r="B96" s="139">
        <v>419035044</v>
      </c>
      <c r="C96" s="140" t="s">
        <v>499</v>
      </c>
      <c r="D96" s="141">
        <v>35</v>
      </c>
      <c r="E96" s="140" t="s">
        <v>67</v>
      </c>
      <c r="F96" s="141">
        <v>44</v>
      </c>
      <c r="G96" s="142" t="s">
        <v>76</v>
      </c>
      <c r="H96" s="130"/>
      <c r="I96" s="131">
        <v>12094</v>
      </c>
      <c r="J96" s="131">
        <v>97</v>
      </c>
      <c r="K96" s="131">
        <v>0</v>
      </c>
      <c r="L96" s="131">
        <v>938</v>
      </c>
      <c r="M96" s="131">
        <v>13129</v>
      </c>
      <c r="N96" s="130"/>
      <c r="O96" s="132">
        <v>4</v>
      </c>
      <c r="P96" s="132">
        <v>0</v>
      </c>
      <c r="Q96" s="133">
        <v>48764</v>
      </c>
      <c r="R96" s="133">
        <v>0</v>
      </c>
      <c r="S96" s="133">
        <f t="shared" si="2"/>
        <v>0</v>
      </c>
      <c r="T96" s="133">
        <v>3752</v>
      </c>
      <c r="U96" s="134">
        <f t="shared" si="3"/>
        <v>52516</v>
      </c>
      <c r="V96" s="144"/>
      <c r="W96" s="173">
        <v>0</v>
      </c>
      <c r="X96" s="174">
        <v>0.09</v>
      </c>
      <c r="Y96" s="174">
        <v>7.373348924494201E-2</v>
      </c>
      <c r="Z96" s="175">
        <v>0</v>
      </c>
      <c r="AA96" s="168"/>
      <c r="AB96" s="176">
        <v>0</v>
      </c>
      <c r="AC96" s="177">
        <v>0</v>
      </c>
      <c r="AD96" s="134">
        <v>0</v>
      </c>
      <c r="AE96" s="177">
        <v>0</v>
      </c>
      <c r="AF96" s="182">
        <v>0</v>
      </c>
      <c r="AG96" s="172"/>
    </row>
    <row r="97" spans="1:33" s="110" customFormat="1" x14ac:dyDescent="0.2">
      <c r="A97" s="138">
        <v>419</v>
      </c>
      <c r="B97" s="139">
        <v>419035165</v>
      </c>
      <c r="C97" s="140" t="s">
        <v>499</v>
      </c>
      <c r="D97" s="141">
        <v>35</v>
      </c>
      <c r="E97" s="140" t="s">
        <v>67</v>
      </c>
      <c r="F97" s="141">
        <v>165</v>
      </c>
      <c r="G97" s="142" t="s">
        <v>197</v>
      </c>
      <c r="H97" s="130"/>
      <c r="I97" s="131">
        <v>9576</v>
      </c>
      <c r="J97" s="131">
        <v>277</v>
      </c>
      <c r="K97" s="131">
        <v>0</v>
      </c>
      <c r="L97" s="131">
        <v>938</v>
      </c>
      <c r="M97" s="131">
        <v>10791</v>
      </c>
      <c r="N97" s="130"/>
      <c r="O97" s="132">
        <v>2</v>
      </c>
      <c r="P97" s="132">
        <v>0</v>
      </c>
      <c r="Q97" s="133">
        <v>19706</v>
      </c>
      <c r="R97" s="133">
        <v>0</v>
      </c>
      <c r="S97" s="133">
        <f t="shared" si="2"/>
        <v>0</v>
      </c>
      <c r="T97" s="133">
        <v>1876</v>
      </c>
      <c r="U97" s="134">
        <f t="shared" si="3"/>
        <v>21582</v>
      </c>
      <c r="V97" s="144"/>
      <c r="W97" s="173">
        <v>0</v>
      </c>
      <c r="X97" s="174">
        <v>0.09</v>
      </c>
      <c r="Y97" s="174">
        <v>9.9821303328220382E-2</v>
      </c>
      <c r="Z97" s="175">
        <v>0</v>
      </c>
      <c r="AA97" s="168"/>
      <c r="AB97" s="176">
        <v>0</v>
      </c>
      <c r="AC97" s="177">
        <v>0</v>
      </c>
      <c r="AD97" s="134">
        <v>0</v>
      </c>
      <c r="AE97" s="177">
        <v>0</v>
      </c>
      <c r="AF97" s="182">
        <v>0</v>
      </c>
      <c r="AG97" s="172"/>
    </row>
    <row r="98" spans="1:33" s="110" customFormat="1" x14ac:dyDescent="0.2">
      <c r="A98" s="138">
        <v>419</v>
      </c>
      <c r="B98" s="139">
        <v>419035243</v>
      </c>
      <c r="C98" s="140" t="s">
        <v>499</v>
      </c>
      <c r="D98" s="141">
        <v>35</v>
      </c>
      <c r="E98" s="140" t="s">
        <v>67</v>
      </c>
      <c r="F98" s="141">
        <v>243</v>
      </c>
      <c r="G98" s="142" t="s">
        <v>275</v>
      </c>
      <c r="H98" s="130"/>
      <c r="I98" s="131">
        <v>11985</v>
      </c>
      <c r="J98" s="131">
        <v>2481</v>
      </c>
      <c r="K98" s="131">
        <v>0</v>
      </c>
      <c r="L98" s="131">
        <v>938</v>
      </c>
      <c r="M98" s="131">
        <v>15404</v>
      </c>
      <c r="N98" s="130"/>
      <c r="O98" s="132">
        <v>4</v>
      </c>
      <c r="P98" s="132">
        <v>0</v>
      </c>
      <c r="Q98" s="133">
        <v>57864</v>
      </c>
      <c r="R98" s="133">
        <v>0</v>
      </c>
      <c r="S98" s="133">
        <f t="shared" si="2"/>
        <v>0</v>
      </c>
      <c r="T98" s="133">
        <v>3752</v>
      </c>
      <c r="U98" s="134">
        <f t="shared" si="3"/>
        <v>61616</v>
      </c>
      <c r="V98" s="144"/>
      <c r="W98" s="173">
        <v>0</v>
      </c>
      <c r="X98" s="174">
        <v>0.09</v>
      </c>
      <c r="Y98" s="174">
        <v>6.02635208616264E-3</v>
      </c>
      <c r="Z98" s="175">
        <v>0</v>
      </c>
      <c r="AA98" s="168"/>
      <c r="AB98" s="176">
        <v>0</v>
      </c>
      <c r="AC98" s="177">
        <v>0</v>
      </c>
      <c r="AD98" s="134">
        <v>0</v>
      </c>
      <c r="AE98" s="177">
        <v>0</v>
      </c>
      <c r="AF98" s="182">
        <v>0</v>
      </c>
      <c r="AG98" s="172"/>
    </row>
    <row r="99" spans="1:33" s="110" customFormat="1" x14ac:dyDescent="0.2">
      <c r="A99" s="138">
        <v>419</v>
      </c>
      <c r="B99" s="139">
        <v>419035244</v>
      </c>
      <c r="C99" s="140" t="s">
        <v>499</v>
      </c>
      <c r="D99" s="141">
        <v>35</v>
      </c>
      <c r="E99" s="140" t="s">
        <v>67</v>
      </c>
      <c r="F99" s="141">
        <v>244</v>
      </c>
      <c r="G99" s="142" t="s">
        <v>276</v>
      </c>
      <c r="H99" s="130"/>
      <c r="I99" s="131">
        <v>14503</v>
      </c>
      <c r="J99" s="131">
        <v>5230</v>
      </c>
      <c r="K99" s="131">
        <v>0</v>
      </c>
      <c r="L99" s="131">
        <v>938</v>
      </c>
      <c r="M99" s="131">
        <v>20671</v>
      </c>
      <c r="N99" s="130"/>
      <c r="O99" s="132">
        <v>8</v>
      </c>
      <c r="P99" s="132">
        <v>0</v>
      </c>
      <c r="Q99" s="133">
        <v>157864</v>
      </c>
      <c r="R99" s="133">
        <v>0</v>
      </c>
      <c r="S99" s="133">
        <f t="shared" si="2"/>
        <v>0</v>
      </c>
      <c r="T99" s="133">
        <v>7504</v>
      </c>
      <c r="U99" s="134">
        <f t="shared" si="3"/>
        <v>165368</v>
      </c>
      <c r="V99" s="144"/>
      <c r="W99" s="173">
        <v>0</v>
      </c>
      <c r="X99" s="174">
        <v>0.09</v>
      </c>
      <c r="Y99" s="174">
        <v>0.13694619371909225</v>
      </c>
      <c r="Z99" s="175">
        <v>0</v>
      </c>
      <c r="AA99" s="168"/>
      <c r="AB99" s="176">
        <v>0</v>
      </c>
      <c r="AC99" s="177">
        <v>0</v>
      </c>
      <c r="AD99" s="134">
        <v>0</v>
      </c>
      <c r="AE99" s="177">
        <v>0</v>
      </c>
      <c r="AF99" s="182">
        <v>0</v>
      </c>
      <c r="AG99" s="172"/>
    </row>
    <row r="100" spans="1:33" s="110" customFormat="1" x14ac:dyDescent="0.2">
      <c r="A100" s="138">
        <v>419</v>
      </c>
      <c r="B100" s="139">
        <v>419035293</v>
      </c>
      <c r="C100" s="140" t="s">
        <v>499</v>
      </c>
      <c r="D100" s="141">
        <v>35</v>
      </c>
      <c r="E100" s="140" t="s">
        <v>67</v>
      </c>
      <c r="F100" s="141">
        <v>293</v>
      </c>
      <c r="G100" s="142" t="s">
        <v>325</v>
      </c>
      <c r="H100" s="130"/>
      <c r="I100" s="131">
        <v>12760.161431036608</v>
      </c>
      <c r="J100" s="131">
        <v>574</v>
      </c>
      <c r="K100" s="131">
        <v>0</v>
      </c>
      <c r="L100" s="131">
        <v>938</v>
      </c>
      <c r="M100" s="131">
        <v>14272.161431036608</v>
      </c>
      <c r="N100" s="130"/>
      <c r="O100" s="132">
        <v>1</v>
      </c>
      <c r="P100" s="132">
        <v>0</v>
      </c>
      <c r="Q100" s="133">
        <v>13334</v>
      </c>
      <c r="R100" s="133">
        <v>0</v>
      </c>
      <c r="S100" s="133">
        <f t="shared" si="2"/>
        <v>0</v>
      </c>
      <c r="T100" s="133">
        <v>938</v>
      </c>
      <c r="U100" s="134">
        <f t="shared" si="3"/>
        <v>14272</v>
      </c>
      <c r="V100" s="144"/>
      <c r="W100" s="173">
        <v>0</v>
      </c>
      <c r="X100" s="174">
        <v>0.09</v>
      </c>
      <c r="Y100" s="174">
        <v>9.3562641416421403E-3</v>
      </c>
      <c r="Z100" s="175">
        <v>0</v>
      </c>
      <c r="AA100" s="168"/>
      <c r="AB100" s="176">
        <v>0</v>
      </c>
      <c r="AC100" s="177">
        <v>0</v>
      </c>
      <c r="AD100" s="134">
        <v>0</v>
      </c>
      <c r="AE100" s="177">
        <v>0</v>
      </c>
      <c r="AF100" s="182">
        <v>0</v>
      </c>
      <c r="AG100" s="172"/>
    </row>
    <row r="101" spans="1:33" s="110" customFormat="1" x14ac:dyDescent="0.2">
      <c r="A101" s="138">
        <v>420</v>
      </c>
      <c r="B101" s="139">
        <v>420049010</v>
      </c>
      <c r="C101" s="140" t="s">
        <v>500</v>
      </c>
      <c r="D101" s="141">
        <v>49</v>
      </c>
      <c r="E101" s="140" t="s">
        <v>81</v>
      </c>
      <c r="F101" s="141">
        <v>10</v>
      </c>
      <c r="G101" s="142" t="s">
        <v>42</v>
      </c>
      <c r="H101" s="130"/>
      <c r="I101" s="131">
        <v>14374</v>
      </c>
      <c r="J101" s="131">
        <v>5360</v>
      </c>
      <c r="K101" s="131">
        <v>0</v>
      </c>
      <c r="L101" s="131">
        <v>938</v>
      </c>
      <c r="M101" s="131">
        <v>20672</v>
      </c>
      <c r="N101" s="130"/>
      <c r="O101" s="132">
        <v>3</v>
      </c>
      <c r="P101" s="132">
        <v>0</v>
      </c>
      <c r="Q101" s="133">
        <v>59202</v>
      </c>
      <c r="R101" s="133">
        <v>0</v>
      </c>
      <c r="S101" s="133">
        <f t="shared" si="2"/>
        <v>0</v>
      </c>
      <c r="T101" s="133">
        <v>2814</v>
      </c>
      <c r="U101" s="134">
        <f t="shared" si="3"/>
        <v>62016</v>
      </c>
      <c r="V101" s="144"/>
      <c r="W101" s="173">
        <v>0</v>
      </c>
      <c r="X101" s="174">
        <v>0.09</v>
      </c>
      <c r="Y101" s="174">
        <v>2.1151327323151543E-3</v>
      </c>
      <c r="Z101" s="175">
        <v>0</v>
      </c>
      <c r="AA101" s="168"/>
      <c r="AB101" s="176">
        <v>0</v>
      </c>
      <c r="AC101" s="177">
        <v>0</v>
      </c>
      <c r="AD101" s="134">
        <v>0</v>
      </c>
      <c r="AE101" s="177">
        <v>0</v>
      </c>
      <c r="AF101" s="182">
        <v>0</v>
      </c>
      <c r="AG101" s="172"/>
    </row>
    <row r="102" spans="1:33" s="110" customFormat="1" x14ac:dyDescent="0.2">
      <c r="A102" s="138">
        <v>420</v>
      </c>
      <c r="B102" s="139">
        <v>420049026</v>
      </c>
      <c r="C102" s="140" t="s">
        <v>500</v>
      </c>
      <c r="D102" s="141">
        <v>49</v>
      </c>
      <c r="E102" s="140" t="s">
        <v>81</v>
      </c>
      <c r="F102" s="141">
        <v>26</v>
      </c>
      <c r="G102" s="142" t="s">
        <v>58</v>
      </c>
      <c r="H102" s="130"/>
      <c r="I102" s="131">
        <v>14347</v>
      </c>
      <c r="J102" s="131">
        <v>4676</v>
      </c>
      <c r="K102" s="131">
        <v>0</v>
      </c>
      <c r="L102" s="131">
        <v>938</v>
      </c>
      <c r="M102" s="131">
        <v>19961</v>
      </c>
      <c r="N102" s="130"/>
      <c r="O102" s="132">
        <v>3</v>
      </c>
      <c r="P102" s="132">
        <v>0</v>
      </c>
      <c r="Q102" s="133">
        <v>57069</v>
      </c>
      <c r="R102" s="133">
        <v>0</v>
      </c>
      <c r="S102" s="133">
        <f t="shared" si="2"/>
        <v>0</v>
      </c>
      <c r="T102" s="133">
        <v>2814</v>
      </c>
      <c r="U102" s="134">
        <f t="shared" si="3"/>
        <v>59883</v>
      </c>
      <c r="V102" s="144"/>
      <c r="W102" s="173">
        <v>0</v>
      </c>
      <c r="X102" s="174">
        <v>0.09</v>
      </c>
      <c r="Y102" s="174">
        <v>8.3848365547680185E-4</v>
      </c>
      <c r="Z102" s="175">
        <v>0</v>
      </c>
      <c r="AA102" s="168"/>
      <c r="AB102" s="176">
        <v>0</v>
      </c>
      <c r="AC102" s="177">
        <v>0</v>
      </c>
      <c r="AD102" s="134">
        <v>0</v>
      </c>
      <c r="AE102" s="177">
        <v>0</v>
      </c>
      <c r="AF102" s="182">
        <v>0</v>
      </c>
      <c r="AG102" s="172"/>
    </row>
    <row r="103" spans="1:33" s="110" customFormat="1" x14ac:dyDescent="0.2">
      <c r="A103" s="138">
        <v>420</v>
      </c>
      <c r="B103" s="139">
        <v>420049031</v>
      </c>
      <c r="C103" s="140" t="s">
        <v>500</v>
      </c>
      <c r="D103" s="141">
        <v>49</v>
      </c>
      <c r="E103" s="140" t="s">
        <v>81</v>
      </c>
      <c r="F103" s="141">
        <v>31</v>
      </c>
      <c r="G103" s="142" t="s">
        <v>63</v>
      </c>
      <c r="H103" s="130"/>
      <c r="I103" s="131">
        <v>10128</v>
      </c>
      <c r="J103" s="131">
        <v>5003</v>
      </c>
      <c r="K103" s="131">
        <v>0</v>
      </c>
      <c r="L103" s="131">
        <v>938</v>
      </c>
      <c r="M103" s="131">
        <v>16069</v>
      </c>
      <c r="N103" s="130"/>
      <c r="O103" s="132">
        <v>3</v>
      </c>
      <c r="P103" s="132">
        <v>0</v>
      </c>
      <c r="Q103" s="133">
        <v>45393</v>
      </c>
      <c r="R103" s="133">
        <v>0</v>
      </c>
      <c r="S103" s="133">
        <f t="shared" si="2"/>
        <v>0</v>
      </c>
      <c r="T103" s="133">
        <v>2814</v>
      </c>
      <c r="U103" s="134">
        <f t="shared" si="3"/>
        <v>48207</v>
      </c>
      <c r="V103" s="144"/>
      <c r="W103" s="173">
        <v>0</v>
      </c>
      <c r="X103" s="174">
        <v>0.09</v>
      </c>
      <c r="Y103" s="174">
        <v>1.9233022316472514E-2</v>
      </c>
      <c r="Z103" s="175">
        <v>0</v>
      </c>
      <c r="AA103" s="168"/>
      <c r="AB103" s="176">
        <v>0</v>
      </c>
      <c r="AC103" s="177">
        <v>0</v>
      </c>
      <c r="AD103" s="134">
        <v>0</v>
      </c>
      <c r="AE103" s="177">
        <v>0</v>
      </c>
      <c r="AF103" s="182">
        <v>0</v>
      </c>
      <c r="AG103" s="172"/>
    </row>
    <row r="104" spans="1:33" s="110" customFormat="1" x14ac:dyDescent="0.2">
      <c r="A104" s="138">
        <v>420</v>
      </c>
      <c r="B104" s="139">
        <v>420049035</v>
      </c>
      <c r="C104" s="140" t="s">
        <v>500</v>
      </c>
      <c r="D104" s="141">
        <v>49</v>
      </c>
      <c r="E104" s="140" t="s">
        <v>81</v>
      </c>
      <c r="F104" s="141">
        <v>35</v>
      </c>
      <c r="G104" s="142" t="s">
        <v>67</v>
      </c>
      <c r="H104" s="130"/>
      <c r="I104" s="131">
        <v>13612</v>
      </c>
      <c r="J104" s="131">
        <v>5688</v>
      </c>
      <c r="K104" s="131">
        <v>0</v>
      </c>
      <c r="L104" s="131">
        <v>938</v>
      </c>
      <c r="M104" s="131">
        <v>20238</v>
      </c>
      <c r="N104" s="130"/>
      <c r="O104" s="132">
        <v>51</v>
      </c>
      <c r="P104" s="132">
        <v>0</v>
      </c>
      <c r="Q104" s="133">
        <v>984300</v>
      </c>
      <c r="R104" s="133">
        <v>0</v>
      </c>
      <c r="S104" s="133">
        <f t="shared" si="2"/>
        <v>0</v>
      </c>
      <c r="T104" s="133">
        <v>47838</v>
      </c>
      <c r="U104" s="134">
        <f t="shared" si="3"/>
        <v>1032138</v>
      </c>
      <c r="V104" s="144"/>
      <c r="W104" s="173">
        <v>0</v>
      </c>
      <c r="X104" s="174">
        <v>0.09</v>
      </c>
      <c r="Y104" s="174">
        <v>0.15770762668239399</v>
      </c>
      <c r="Z104" s="175">
        <v>0</v>
      </c>
      <c r="AA104" s="168"/>
      <c r="AB104" s="176">
        <v>0</v>
      </c>
      <c r="AC104" s="177">
        <v>0</v>
      </c>
      <c r="AD104" s="134">
        <v>0</v>
      </c>
      <c r="AE104" s="177">
        <v>0</v>
      </c>
      <c r="AF104" s="182">
        <v>0</v>
      </c>
      <c r="AG104" s="172"/>
    </row>
    <row r="105" spans="1:33" s="110" customFormat="1" x14ac:dyDescent="0.2">
      <c r="A105" s="138">
        <v>420</v>
      </c>
      <c r="B105" s="139">
        <v>420049044</v>
      </c>
      <c r="C105" s="140" t="s">
        <v>500</v>
      </c>
      <c r="D105" s="141">
        <v>49</v>
      </c>
      <c r="E105" s="140" t="s">
        <v>81</v>
      </c>
      <c r="F105" s="141">
        <v>44</v>
      </c>
      <c r="G105" s="142" t="s">
        <v>76</v>
      </c>
      <c r="H105" s="130"/>
      <c r="I105" s="131">
        <v>15260</v>
      </c>
      <c r="J105" s="131">
        <v>122</v>
      </c>
      <c r="K105" s="131">
        <v>0</v>
      </c>
      <c r="L105" s="131">
        <v>938</v>
      </c>
      <c r="M105" s="131">
        <v>16320</v>
      </c>
      <c r="N105" s="130"/>
      <c r="O105" s="132">
        <v>6</v>
      </c>
      <c r="P105" s="132">
        <v>0</v>
      </c>
      <c r="Q105" s="133">
        <v>92292</v>
      </c>
      <c r="R105" s="133">
        <v>0</v>
      </c>
      <c r="S105" s="133">
        <f t="shared" si="2"/>
        <v>0</v>
      </c>
      <c r="T105" s="133">
        <v>5628</v>
      </c>
      <c r="U105" s="134">
        <f t="shared" si="3"/>
        <v>97920</v>
      </c>
      <c r="V105" s="144"/>
      <c r="W105" s="173">
        <v>0</v>
      </c>
      <c r="X105" s="174">
        <v>0.09</v>
      </c>
      <c r="Y105" s="174">
        <v>7.373348924494201E-2</v>
      </c>
      <c r="Z105" s="175">
        <v>0</v>
      </c>
      <c r="AA105" s="168"/>
      <c r="AB105" s="176">
        <v>0</v>
      </c>
      <c r="AC105" s="177">
        <v>0</v>
      </c>
      <c r="AD105" s="134">
        <v>0</v>
      </c>
      <c r="AE105" s="177">
        <v>0</v>
      </c>
      <c r="AF105" s="182">
        <v>0</v>
      </c>
      <c r="AG105" s="172"/>
    </row>
    <row r="106" spans="1:33" s="110" customFormat="1" x14ac:dyDescent="0.2">
      <c r="A106" s="138">
        <v>420</v>
      </c>
      <c r="B106" s="139">
        <v>420049049</v>
      </c>
      <c r="C106" s="140" t="s">
        <v>500</v>
      </c>
      <c r="D106" s="141">
        <v>49</v>
      </c>
      <c r="E106" s="140" t="s">
        <v>81</v>
      </c>
      <c r="F106" s="141">
        <v>49</v>
      </c>
      <c r="G106" s="142" t="s">
        <v>81</v>
      </c>
      <c r="H106" s="130"/>
      <c r="I106" s="131">
        <v>13164</v>
      </c>
      <c r="J106" s="131">
        <v>16581</v>
      </c>
      <c r="K106" s="131">
        <v>0</v>
      </c>
      <c r="L106" s="131">
        <v>938</v>
      </c>
      <c r="M106" s="131">
        <v>30683</v>
      </c>
      <c r="N106" s="130"/>
      <c r="O106" s="132">
        <v>195</v>
      </c>
      <c r="P106" s="132">
        <v>0</v>
      </c>
      <c r="Q106" s="133">
        <v>5800275</v>
      </c>
      <c r="R106" s="133">
        <v>0</v>
      </c>
      <c r="S106" s="133">
        <f t="shared" si="2"/>
        <v>0</v>
      </c>
      <c r="T106" s="133">
        <v>182910</v>
      </c>
      <c r="U106" s="134">
        <f t="shared" si="3"/>
        <v>5983185</v>
      </c>
      <c r="V106" s="144"/>
      <c r="W106" s="173">
        <v>0</v>
      </c>
      <c r="X106" s="174">
        <v>0.09</v>
      </c>
      <c r="Y106" s="174">
        <v>6.940969313408521E-2</v>
      </c>
      <c r="Z106" s="175">
        <v>0</v>
      </c>
      <c r="AA106" s="168"/>
      <c r="AB106" s="176">
        <v>0</v>
      </c>
      <c r="AC106" s="177">
        <v>0</v>
      </c>
      <c r="AD106" s="134">
        <v>0</v>
      </c>
      <c r="AE106" s="177">
        <v>0</v>
      </c>
      <c r="AF106" s="182">
        <v>0</v>
      </c>
      <c r="AG106" s="172"/>
    </row>
    <row r="107" spans="1:33" s="110" customFormat="1" x14ac:dyDescent="0.2">
      <c r="A107" s="138">
        <v>420</v>
      </c>
      <c r="B107" s="139">
        <v>420049057</v>
      </c>
      <c r="C107" s="140" t="s">
        <v>500</v>
      </c>
      <c r="D107" s="141">
        <v>49</v>
      </c>
      <c r="E107" s="140" t="s">
        <v>81</v>
      </c>
      <c r="F107" s="141">
        <v>57</v>
      </c>
      <c r="G107" s="142" t="s">
        <v>89</v>
      </c>
      <c r="H107" s="130"/>
      <c r="I107" s="131">
        <v>10910</v>
      </c>
      <c r="J107" s="131">
        <v>331</v>
      </c>
      <c r="K107" s="131">
        <v>0</v>
      </c>
      <c r="L107" s="131">
        <v>938</v>
      </c>
      <c r="M107" s="131">
        <v>12179</v>
      </c>
      <c r="N107" s="130"/>
      <c r="O107" s="132">
        <v>4</v>
      </c>
      <c r="P107" s="132">
        <v>0</v>
      </c>
      <c r="Q107" s="133">
        <v>44964</v>
      </c>
      <c r="R107" s="133">
        <v>0</v>
      </c>
      <c r="S107" s="133">
        <f t="shared" si="2"/>
        <v>0</v>
      </c>
      <c r="T107" s="133">
        <v>3752</v>
      </c>
      <c r="U107" s="134">
        <f t="shared" si="3"/>
        <v>48716</v>
      </c>
      <c r="V107" s="144"/>
      <c r="W107" s="173">
        <v>0</v>
      </c>
      <c r="X107" s="174">
        <v>0.09</v>
      </c>
      <c r="Y107" s="174">
        <v>0.12835624819220592</v>
      </c>
      <c r="Z107" s="175">
        <v>0</v>
      </c>
      <c r="AA107" s="168"/>
      <c r="AB107" s="176">
        <v>0</v>
      </c>
      <c r="AC107" s="177">
        <v>0</v>
      </c>
      <c r="AD107" s="134">
        <v>0</v>
      </c>
      <c r="AE107" s="177">
        <v>0</v>
      </c>
      <c r="AF107" s="182">
        <v>0</v>
      </c>
      <c r="AG107" s="172"/>
    </row>
    <row r="108" spans="1:33" s="110" customFormat="1" x14ac:dyDescent="0.2">
      <c r="A108" s="138">
        <v>420</v>
      </c>
      <c r="B108" s="139">
        <v>420049067</v>
      </c>
      <c r="C108" s="140" t="s">
        <v>500</v>
      </c>
      <c r="D108" s="141">
        <v>49</v>
      </c>
      <c r="E108" s="140" t="s">
        <v>81</v>
      </c>
      <c r="F108" s="141">
        <v>67</v>
      </c>
      <c r="G108" s="142" t="s">
        <v>99</v>
      </c>
      <c r="H108" s="130"/>
      <c r="I108" s="131">
        <v>10128</v>
      </c>
      <c r="J108" s="131">
        <v>10141</v>
      </c>
      <c r="K108" s="131">
        <v>0</v>
      </c>
      <c r="L108" s="131">
        <v>938</v>
      </c>
      <c r="M108" s="131">
        <v>21207</v>
      </c>
      <c r="N108" s="130"/>
      <c r="O108" s="132">
        <v>1</v>
      </c>
      <c r="P108" s="132">
        <v>0</v>
      </c>
      <c r="Q108" s="133">
        <v>20269</v>
      </c>
      <c r="R108" s="133">
        <v>0</v>
      </c>
      <c r="S108" s="133">
        <f t="shared" si="2"/>
        <v>0</v>
      </c>
      <c r="T108" s="133">
        <v>938</v>
      </c>
      <c r="U108" s="134">
        <f t="shared" si="3"/>
        <v>21207</v>
      </c>
      <c r="V108" s="144"/>
      <c r="W108" s="173">
        <v>0</v>
      </c>
      <c r="X108" s="174">
        <v>0.09</v>
      </c>
      <c r="Y108" s="174">
        <v>8.9815087536233666E-4</v>
      </c>
      <c r="Z108" s="175">
        <v>0</v>
      </c>
      <c r="AA108" s="168"/>
      <c r="AB108" s="176">
        <v>0</v>
      </c>
      <c r="AC108" s="177">
        <v>0</v>
      </c>
      <c r="AD108" s="134">
        <v>0</v>
      </c>
      <c r="AE108" s="177">
        <v>0</v>
      </c>
      <c r="AF108" s="182">
        <v>0</v>
      </c>
      <c r="AG108" s="172"/>
    </row>
    <row r="109" spans="1:33" s="110" customFormat="1" x14ac:dyDescent="0.2">
      <c r="A109" s="138">
        <v>420</v>
      </c>
      <c r="B109" s="139">
        <v>420049093</v>
      </c>
      <c r="C109" s="140" t="s">
        <v>500</v>
      </c>
      <c r="D109" s="141">
        <v>49</v>
      </c>
      <c r="E109" s="140" t="s">
        <v>81</v>
      </c>
      <c r="F109" s="141">
        <v>93</v>
      </c>
      <c r="G109" s="142" t="s">
        <v>125</v>
      </c>
      <c r="H109" s="130"/>
      <c r="I109" s="131">
        <v>12315</v>
      </c>
      <c r="J109" s="131">
        <v>126</v>
      </c>
      <c r="K109" s="131">
        <v>0</v>
      </c>
      <c r="L109" s="131">
        <v>938</v>
      </c>
      <c r="M109" s="131">
        <v>13379</v>
      </c>
      <c r="N109" s="130"/>
      <c r="O109" s="132">
        <v>18</v>
      </c>
      <c r="P109" s="132">
        <v>0</v>
      </c>
      <c r="Q109" s="133">
        <v>223938</v>
      </c>
      <c r="R109" s="133">
        <v>0</v>
      </c>
      <c r="S109" s="133">
        <f t="shared" si="2"/>
        <v>0</v>
      </c>
      <c r="T109" s="133">
        <v>16884</v>
      </c>
      <c r="U109" s="134">
        <f t="shared" si="3"/>
        <v>240822</v>
      </c>
      <c r="V109" s="144"/>
      <c r="W109" s="173">
        <v>0</v>
      </c>
      <c r="X109" s="174">
        <v>0.09</v>
      </c>
      <c r="Y109" s="174">
        <v>7.1507714979920325E-2</v>
      </c>
      <c r="Z109" s="175">
        <v>0</v>
      </c>
      <c r="AA109" s="168"/>
      <c r="AB109" s="176">
        <v>7</v>
      </c>
      <c r="AC109" s="177">
        <v>0</v>
      </c>
      <c r="AD109" s="134">
        <v>0</v>
      </c>
      <c r="AE109" s="177">
        <v>0</v>
      </c>
      <c r="AF109" s="182">
        <v>0</v>
      </c>
      <c r="AG109" s="172"/>
    </row>
    <row r="110" spans="1:33" s="110" customFormat="1" x14ac:dyDescent="0.2">
      <c r="A110" s="138">
        <v>420</v>
      </c>
      <c r="B110" s="139">
        <v>420049128</v>
      </c>
      <c r="C110" s="140" t="s">
        <v>500</v>
      </c>
      <c r="D110" s="141">
        <v>49</v>
      </c>
      <c r="E110" s="140" t="s">
        <v>81</v>
      </c>
      <c r="F110" s="141">
        <v>128</v>
      </c>
      <c r="G110" s="142" t="s">
        <v>160</v>
      </c>
      <c r="H110" s="130"/>
      <c r="I110" s="131">
        <v>12549.540432084312</v>
      </c>
      <c r="J110" s="131">
        <v>728</v>
      </c>
      <c r="K110" s="131">
        <v>0</v>
      </c>
      <c r="L110" s="131">
        <v>938</v>
      </c>
      <c r="M110" s="131">
        <v>14215.540432084312</v>
      </c>
      <c r="N110" s="130"/>
      <c r="O110" s="132">
        <v>1</v>
      </c>
      <c r="P110" s="132">
        <v>0</v>
      </c>
      <c r="Q110" s="133">
        <v>13278</v>
      </c>
      <c r="R110" s="133">
        <v>0</v>
      </c>
      <c r="S110" s="133">
        <f t="shared" si="2"/>
        <v>0</v>
      </c>
      <c r="T110" s="133">
        <v>938</v>
      </c>
      <c r="U110" s="134">
        <f t="shared" si="3"/>
        <v>14216</v>
      </c>
      <c r="V110" s="144"/>
      <c r="W110" s="173">
        <v>0</v>
      </c>
      <c r="X110" s="174">
        <v>0.09</v>
      </c>
      <c r="Y110" s="174">
        <v>3.7584627697760359E-2</v>
      </c>
      <c r="Z110" s="175">
        <v>0</v>
      </c>
      <c r="AA110" s="168"/>
      <c r="AB110" s="176">
        <v>0</v>
      </c>
      <c r="AC110" s="177">
        <v>0</v>
      </c>
      <c r="AD110" s="134">
        <v>0</v>
      </c>
      <c r="AE110" s="177">
        <v>0</v>
      </c>
      <c r="AF110" s="182">
        <v>0</v>
      </c>
      <c r="AG110" s="172"/>
    </row>
    <row r="111" spans="1:33" s="110" customFormat="1" x14ac:dyDescent="0.2">
      <c r="A111" s="138">
        <v>420</v>
      </c>
      <c r="B111" s="139">
        <v>420049153</v>
      </c>
      <c r="C111" s="140" t="s">
        <v>500</v>
      </c>
      <c r="D111" s="141">
        <v>49</v>
      </c>
      <c r="E111" s="140" t="s">
        <v>81</v>
      </c>
      <c r="F111" s="141">
        <v>153</v>
      </c>
      <c r="G111" s="142" t="s">
        <v>185</v>
      </c>
      <c r="H111" s="130"/>
      <c r="I111" s="131">
        <v>12895.517110247692</v>
      </c>
      <c r="J111" s="131">
        <v>99</v>
      </c>
      <c r="K111" s="131">
        <v>0</v>
      </c>
      <c r="L111" s="131">
        <v>938</v>
      </c>
      <c r="M111" s="131">
        <v>13932.517110247692</v>
      </c>
      <c r="N111" s="130"/>
      <c r="O111" s="132">
        <v>1</v>
      </c>
      <c r="P111" s="132">
        <v>0</v>
      </c>
      <c r="Q111" s="133">
        <v>12995</v>
      </c>
      <c r="R111" s="133">
        <v>0</v>
      </c>
      <c r="S111" s="133">
        <f t="shared" si="2"/>
        <v>0</v>
      </c>
      <c r="T111" s="133">
        <v>938</v>
      </c>
      <c r="U111" s="134">
        <f t="shared" si="3"/>
        <v>13933</v>
      </c>
      <c r="V111" s="144"/>
      <c r="W111" s="173">
        <v>0</v>
      </c>
      <c r="X111" s="174">
        <v>0.09</v>
      </c>
      <c r="Y111" s="174">
        <v>1.2517170102412999E-2</v>
      </c>
      <c r="Z111" s="175">
        <v>0</v>
      </c>
      <c r="AA111" s="168"/>
      <c r="AB111" s="176">
        <v>0</v>
      </c>
      <c r="AC111" s="177">
        <v>0</v>
      </c>
      <c r="AD111" s="134">
        <v>0</v>
      </c>
      <c r="AE111" s="177">
        <v>0</v>
      </c>
      <c r="AF111" s="182">
        <v>0</v>
      </c>
      <c r="AG111" s="172"/>
    </row>
    <row r="112" spans="1:33" s="110" customFormat="1" x14ac:dyDescent="0.2">
      <c r="A112" s="138">
        <v>420</v>
      </c>
      <c r="B112" s="139">
        <v>420049155</v>
      </c>
      <c r="C112" s="140" t="s">
        <v>500</v>
      </c>
      <c r="D112" s="141">
        <v>49</v>
      </c>
      <c r="E112" s="140" t="s">
        <v>81</v>
      </c>
      <c r="F112" s="141">
        <v>155</v>
      </c>
      <c r="G112" s="142" t="s">
        <v>187</v>
      </c>
      <c r="H112" s="130"/>
      <c r="I112" s="131">
        <v>14327</v>
      </c>
      <c r="J112" s="131">
        <v>9544</v>
      </c>
      <c r="K112" s="131">
        <v>0</v>
      </c>
      <c r="L112" s="131">
        <v>938</v>
      </c>
      <c r="M112" s="131">
        <v>24809</v>
      </c>
      <c r="N112" s="130"/>
      <c r="O112" s="132">
        <v>2</v>
      </c>
      <c r="P112" s="132">
        <v>0</v>
      </c>
      <c r="Q112" s="133">
        <v>47742</v>
      </c>
      <c r="R112" s="133">
        <v>0</v>
      </c>
      <c r="S112" s="133">
        <f t="shared" si="2"/>
        <v>0</v>
      </c>
      <c r="T112" s="133">
        <v>1876</v>
      </c>
      <c r="U112" s="134">
        <f t="shared" si="3"/>
        <v>49618</v>
      </c>
      <c r="V112" s="144"/>
      <c r="W112" s="173">
        <v>0</v>
      </c>
      <c r="X112" s="174">
        <v>0.09</v>
      </c>
      <c r="Y112" s="174">
        <v>6.9499565706955448E-4</v>
      </c>
      <c r="Z112" s="175">
        <v>0</v>
      </c>
      <c r="AA112" s="168"/>
      <c r="AB112" s="176">
        <v>0</v>
      </c>
      <c r="AC112" s="177">
        <v>0</v>
      </c>
      <c r="AD112" s="134">
        <v>0</v>
      </c>
      <c r="AE112" s="177">
        <v>0</v>
      </c>
      <c r="AF112" s="182">
        <v>0</v>
      </c>
      <c r="AG112" s="172"/>
    </row>
    <row r="113" spans="1:33" s="110" customFormat="1" x14ac:dyDescent="0.2">
      <c r="A113" s="138">
        <v>420</v>
      </c>
      <c r="B113" s="139">
        <v>420049163</v>
      </c>
      <c r="C113" s="140" t="s">
        <v>500</v>
      </c>
      <c r="D113" s="141">
        <v>49</v>
      </c>
      <c r="E113" s="140" t="s">
        <v>81</v>
      </c>
      <c r="F113" s="141">
        <v>163</v>
      </c>
      <c r="G113" s="142" t="s">
        <v>195</v>
      </c>
      <c r="H113" s="130"/>
      <c r="I113" s="131">
        <v>15207</v>
      </c>
      <c r="J113" s="131">
        <v>0</v>
      </c>
      <c r="K113" s="131">
        <v>0</v>
      </c>
      <c r="L113" s="131">
        <v>938</v>
      </c>
      <c r="M113" s="131">
        <v>16145</v>
      </c>
      <c r="N113" s="130"/>
      <c r="O113" s="132">
        <v>2</v>
      </c>
      <c r="P113" s="132">
        <v>0</v>
      </c>
      <c r="Q113" s="133">
        <v>30414</v>
      </c>
      <c r="R113" s="133">
        <v>0</v>
      </c>
      <c r="S113" s="133">
        <f t="shared" si="2"/>
        <v>0</v>
      </c>
      <c r="T113" s="133">
        <v>1876</v>
      </c>
      <c r="U113" s="134">
        <f t="shared" si="3"/>
        <v>32290</v>
      </c>
      <c r="V113" s="144"/>
      <c r="W113" s="173">
        <v>0</v>
      </c>
      <c r="X113" s="174">
        <v>0.09</v>
      </c>
      <c r="Y113" s="174">
        <v>8.8627773551063604E-2</v>
      </c>
      <c r="Z113" s="175">
        <v>0</v>
      </c>
      <c r="AA113" s="168"/>
      <c r="AB113" s="176">
        <v>0</v>
      </c>
      <c r="AC113" s="177">
        <v>0</v>
      </c>
      <c r="AD113" s="134">
        <v>0</v>
      </c>
      <c r="AE113" s="177">
        <v>0</v>
      </c>
      <c r="AF113" s="182">
        <v>0</v>
      </c>
      <c r="AG113" s="172"/>
    </row>
    <row r="114" spans="1:33" s="110" customFormat="1" x14ac:dyDescent="0.2">
      <c r="A114" s="138">
        <v>420</v>
      </c>
      <c r="B114" s="139">
        <v>420049165</v>
      </c>
      <c r="C114" s="140" t="s">
        <v>500</v>
      </c>
      <c r="D114" s="141">
        <v>49</v>
      </c>
      <c r="E114" s="140" t="s">
        <v>81</v>
      </c>
      <c r="F114" s="141">
        <v>165</v>
      </c>
      <c r="G114" s="142" t="s">
        <v>197</v>
      </c>
      <c r="H114" s="130"/>
      <c r="I114" s="131">
        <v>13604</v>
      </c>
      <c r="J114" s="131">
        <v>393</v>
      </c>
      <c r="K114" s="131">
        <v>0</v>
      </c>
      <c r="L114" s="131">
        <v>938</v>
      </c>
      <c r="M114" s="131">
        <v>14935</v>
      </c>
      <c r="N114" s="130"/>
      <c r="O114" s="132">
        <v>14</v>
      </c>
      <c r="P114" s="132">
        <v>0</v>
      </c>
      <c r="Q114" s="133">
        <v>195958</v>
      </c>
      <c r="R114" s="133">
        <v>0</v>
      </c>
      <c r="S114" s="133">
        <f t="shared" si="2"/>
        <v>0</v>
      </c>
      <c r="T114" s="133">
        <v>13132</v>
      </c>
      <c r="U114" s="134">
        <f t="shared" si="3"/>
        <v>209090</v>
      </c>
      <c r="V114" s="144"/>
      <c r="W114" s="173">
        <v>0</v>
      </c>
      <c r="X114" s="174">
        <v>0.09</v>
      </c>
      <c r="Y114" s="174">
        <v>9.9821303328220382E-2</v>
      </c>
      <c r="Z114" s="175">
        <v>0</v>
      </c>
      <c r="AA114" s="168"/>
      <c r="AB114" s="176">
        <v>4</v>
      </c>
      <c r="AC114" s="177">
        <v>0.16599002083934569</v>
      </c>
      <c r="AD114" s="134">
        <v>2480</v>
      </c>
      <c r="AE114" s="177">
        <v>0</v>
      </c>
      <c r="AF114" s="182">
        <v>0</v>
      </c>
      <c r="AG114" s="172"/>
    </row>
    <row r="115" spans="1:33" s="110" customFormat="1" x14ac:dyDescent="0.2">
      <c r="A115" s="138">
        <v>420</v>
      </c>
      <c r="B115" s="139">
        <v>420049176</v>
      </c>
      <c r="C115" s="140" t="s">
        <v>500</v>
      </c>
      <c r="D115" s="141">
        <v>49</v>
      </c>
      <c r="E115" s="140" t="s">
        <v>81</v>
      </c>
      <c r="F115" s="141">
        <v>176</v>
      </c>
      <c r="G115" s="142" t="s">
        <v>208</v>
      </c>
      <c r="H115" s="130"/>
      <c r="I115" s="131">
        <v>10009</v>
      </c>
      <c r="J115" s="131">
        <v>4947</v>
      </c>
      <c r="K115" s="131">
        <v>0</v>
      </c>
      <c r="L115" s="131">
        <v>938</v>
      </c>
      <c r="M115" s="131">
        <v>15894</v>
      </c>
      <c r="N115" s="130"/>
      <c r="O115" s="132">
        <v>11</v>
      </c>
      <c r="P115" s="132">
        <v>0</v>
      </c>
      <c r="Q115" s="133">
        <v>164516</v>
      </c>
      <c r="R115" s="133">
        <v>0</v>
      </c>
      <c r="S115" s="133">
        <f t="shared" si="2"/>
        <v>0</v>
      </c>
      <c r="T115" s="133">
        <v>10318</v>
      </c>
      <c r="U115" s="134">
        <f t="shared" si="3"/>
        <v>174834</v>
      </c>
      <c r="V115" s="144"/>
      <c r="W115" s="173">
        <v>0</v>
      </c>
      <c r="X115" s="174">
        <v>0.09</v>
      </c>
      <c r="Y115" s="174">
        <v>9.052839396861978E-2</v>
      </c>
      <c r="Z115" s="175">
        <v>0</v>
      </c>
      <c r="AA115" s="168"/>
      <c r="AB115" s="176">
        <v>1</v>
      </c>
      <c r="AC115" s="177">
        <v>2.6756553887454446E-2</v>
      </c>
      <c r="AD115" s="134">
        <v>425</v>
      </c>
      <c r="AE115" s="177">
        <v>0</v>
      </c>
      <c r="AF115" s="182">
        <v>0</v>
      </c>
      <c r="AG115" s="172"/>
    </row>
    <row r="116" spans="1:33" s="110" customFormat="1" x14ac:dyDescent="0.2">
      <c r="A116" s="138">
        <v>420</v>
      </c>
      <c r="B116" s="139">
        <v>420049181</v>
      </c>
      <c r="C116" s="140" t="s">
        <v>500</v>
      </c>
      <c r="D116" s="141">
        <v>49</v>
      </c>
      <c r="E116" s="140" t="s">
        <v>81</v>
      </c>
      <c r="F116" s="141">
        <v>181</v>
      </c>
      <c r="G116" s="142" t="s">
        <v>213</v>
      </c>
      <c r="H116" s="130"/>
      <c r="I116" s="131">
        <v>11201</v>
      </c>
      <c r="J116" s="131">
        <v>199</v>
      </c>
      <c r="K116" s="131">
        <v>0</v>
      </c>
      <c r="L116" s="131">
        <v>938</v>
      </c>
      <c r="M116" s="131">
        <v>12338</v>
      </c>
      <c r="N116" s="130"/>
      <c r="O116" s="132">
        <v>1</v>
      </c>
      <c r="P116" s="132">
        <v>0</v>
      </c>
      <c r="Q116" s="133">
        <v>11400</v>
      </c>
      <c r="R116" s="133">
        <v>0</v>
      </c>
      <c r="S116" s="133">
        <f t="shared" si="2"/>
        <v>0</v>
      </c>
      <c r="T116" s="133">
        <v>938</v>
      </c>
      <c r="U116" s="134">
        <f t="shared" si="3"/>
        <v>12338</v>
      </c>
      <c r="V116" s="144"/>
      <c r="W116" s="173">
        <v>0</v>
      </c>
      <c r="X116" s="174">
        <v>0.09</v>
      </c>
      <c r="Y116" s="174">
        <v>1.7495467260397888E-2</v>
      </c>
      <c r="Z116" s="175">
        <v>0</v>
      </c>
      <c r="AA116" s="168"/>
      <c r="AB116" s="176">
        <v>0</v>
      </c>
      <c r="AC116" s="177">
        <v>0</v>
      </c>
      <c r="AD116" s="134">
        <v>0</v>
      </c>
      <c r="AE116" s="177">
        <v>0</v>
      </c>
      <c r="AF116" s="182">
        <v>0</v>
      </c>
      <c r="AG116" s="172"/>
    </row>
    <row r="117" spans="1:33" s="110" customFormat="1" x14ac:dyDescent="0.2">
      <c r="A117" s="138">
        <v>420</v>
      </c>
      <c r="B117" s="139">
        <v>420049199</v>
      </c>
      <c r="C117" s="140" t="s">
        <v>500</v>
      </c>
      <c r="D117" s="141">
        <v>49</v>
      </c>
      <c r="E117" s="140" t="s">
        <v>81</v>
      </c>
      <c r="F117" s="141">
        <v>199</v>
      </c>
      <c r="G117" s="142" t="s">
        <v>231</v>
      </c>
      <c r="H117" s="130"/>
      <c r="I117" s="131">
        <v>15593</v>
      </c>
      <c r="J117" s="131">
        <v>10457</v>
      </c>
      <c r="K117" s="131">
        <v>0</v>
      </c>
      <c r="L117" s="131">
        <v>938</v>
      </c>
      <c r="M117" s="131">
        <v>26988</v>
      </c>
      <c r="N117" s="130"/>
      <c r="O117" s="132">
        <v>2</v>
      </c>
      <c r="P117" s="132">
        <v>0</v>
      </c>
      <c r="Q117" s="133">
        <v>52100</v>
      </c>
      <c r="R117" s="133">
        <v>0</v>
      </c>
      <c r="S117" s="133">
        <f t="shared" si="2"/>
        <v>0</v>
      </c>
      <c r="T117" s="133">
        <v>1876</v>
      </c>
      <c r="U117" s="134">
        <f t="shared" si="3"/>
        <v>53976</v>
      </c>
      <c r="V117" s="144"/>
      <c r="W117" s="173">
        <v>0</v>
      </c>
      <c r="X117" s="174">
        <v>0.09</v>
      </c>
      <c r="Y117" s="174">
        <v>7.2831378195040109E-4</v>
      </c>
      <c r="Z117" s="175">
        <v>0</v>
      </c>
      <c r="AA117" s="168"/>
      <c r="AB117" s="176">
        <v>0</v>
      </c>
      <c r="AC117" s="177">
        <v>0</v>
      </c>
      <c r="AD117" s="134">
        <v>0</v>
      </c>
      <c r="AE117" s="177">
        <v>0</v>
      </c>
      <c r="AF117" s="182">
        <v>0</v>
      </c>
      <c r="AG117" s="172"/>
    </row>
    <row r="118" spans="1:33" s="110" customFormat="1" x14ac:dyDescent="0.2">
      <c r="A118" s="138">
        <v>420</v>
      </c>
      <c r="B118" s="139">
        <v>420049243</v>
      </c>
      <c r="C118" s="140" t="s">
        <v>500</v>
      </c>
      <c r="D118" s="141">
        <v>49</v>
      </c>
      <c r="E118" s="140" t="s">
        <v>81</v>
      </c>
      <c r="F118" s="141">
        <v>243</v>
      </c>
      <c r="G118" s="142" t="s">
        <v>275</v>
      </c>
      <c r="H118" s="130"/>
      <c r="I118" s="131">
        <v>11618</v>
      </c>
      <c r="J118" s="131">
        <v>2405</v>
      </c>
      <c r="K118" s="131">
        <v>0</v>
      </c>
      <c r="L118" s="131">
        <v>938</v>
      </c>
      <c r="M118" s="131">
        <v>14961</v>
      </c>
      <c r="N118" s="130"/>
      <c r="O118" s="132">
        <v>3</v>
      </c>
      <c r="P118" s="132">
        <v>0</v>
      </c>
      <c r="Q118" s="133">
        <v>42069</v>
      </c>
      <c r="R118" s="133">
        <v>0</v>
      </c>
      <c r="S118" s="133">
        <f t="shared" si="2"/>
        <v>0</v>
      </c>
      <c r="T118" s="133">
        <v>2814</v>
      </c>
      <c r="U118" s="134">
        <f t="shared" si="3"/>
        <v>44883</v>
      </c>
      <c r="V118" s="144"/>
      <c r="W118" s="173">
        <v>0</v>
      </c>
      <c r="X118" s="174">
        <v>0.09</v>
      </c>
      <c r="Y118" s="174">
        <v>6.02635208616264E-3</v>
      </c>
      <c r="Z118" s="175">
        <v>0</v>
      </c>
      <c r="AA118" s="168"/>
      <c r="AB118" s="176">
        <v>0</v>
      </c>
      <c r="AC118" s="177">
        <v>0</v>
      </c>
      <c r="AD118" s="134">
        <v>0</v>
      </c>
      <c r="AE118" s="177">
        <v>0</v>
      </c>
      <c r="AF118" s="182">
        <v>0</v>
      </c>
      <c r="AG118" s="172"/>
    </row>
    <row r="119" spans="1:33" s="110" customFormat="1" x14ac:dyDescent="0.2">
      <c r="A119" s="138">
        <v>420</v>
      </c>
      <c r="B119" s="139">
        <v>420049244</v>
      </c>
      <c r="C119" s="140" t="s">
        <v>500</v>
      </c>
      <c r="D119" s="141">
        <v>49</v>
      </c>
      <c r="E119" s="140" t="s">
        <v>81</v>
      </c>
      <c r="F119" s="141">
        <v>244</v>
      </c>
      <c r="G119" s="142" t="s">
        <v>276</v>
      </c>
      <c r="H119" s="130"/>
      <c r="I119" s="131">
        <v>10031</v>
      </c>
      <c r="J119" s="131">
        <v>3617</v>
      </c>
      <c r="K119" s="131">
        <v>0</v>
      </c>
      <c r="L119" s="131">
        <v>938</v>
      </c>
      <c r="M119" s="131">
        <v>14586</v>
      </c>
      <c r="N119" s="130"/>
      <c r="O119" s="132">
        <v>4</v>
      </c>
      <c r="P119" s="132">
        <v>0</v>
      </c>
      <c r="Q119" s="133">
        <v>54592</v>
      </c>
      <c r="R119" s="133">
        <v>0</v>
      </c>
      <c r="S119" s="133">
        <f t="shared" si="2"/>
        <v>0</v>
      </c>
      <c r="T119" s="133">
        <v>3752</v>
      </c>
      <c r="U119" s="134">
        <f t="shared" si="3"/>
        <v>58344</v>
      </c>
      <c r="V119" s="144"/>
      <c r="W119" s="173">
        <v>0</v>
      </c>
      <c r="X119" s="174">
        <v>0.09</v>
      </c>
      <c r="Y119" s="174">
        <v>0.13694619371909225</v>
      </c>
      <c r="Z119" s="175">
        <v>0</v>
      </c>
      <c r="AA119" s="168"/>
      <c r="AB119" s="176">
        <v>2</v>
      </c>
      <c r="AC119" s="177">
        <v>1.8164057975930314</v>
      </c>
      <c r="AD119" s="134">
        <v>26494</v>
      </c>
      <c r="AE119" s="177">
        <v>0</v>
      </c>
      <c r="AF119" s="182">
        <v>0</v>
      </c>
      <c r="AG119" s="172"/>
    </row>
    <row r="120" spans="1:33" s="110" customFormat="1" x14ac:dyDescent="0.2">
      <c r="A120" s="138">
        <v>420</v>
      </c>
      <c r="B120" s="139">
        <v>420049248</v>
      </c>
      <c r="C120" s="140" t="s">
        <v>500</v>
      </c>
      <c r="D120" s="141">
        <v>49</v>
      </c>
      <c r="E120" s="140" t="s">
        <v>81</v>
      </c>
      <c r="F120" s="141">
        <v>248</v>
      </c>
      <c r="G120" s="142" t="s">
        <v>280</v>
      </c>
      <c r="H120" s="130"/>
      <c r="I120" s="131">
        <v>10837</v>
      </c>
      <c r="J120" s="131">
        <v>850</v>
      </c>
      <c r="K120" s="131">
        <v>0</v>
      </c>
      <c r="L120" s="131">
        <v>938</v>
      </c>
      <c r="M120" s="131">
        <v>12625</v>
      </c>
      <c r="N120" s="130"/>
      <c r="O120" s="132">
        <v>7</v>
      </c>
      <c r="P120" s="132">
        <v>0</v>
      </c>
      <c r="Q120" s="133">
        <v>81809</v>
      </c>
      <c r="R120" s="133">
        <v>0</v>
      </c>
      <c r="S120" s="133">
        <f t="shared" si="2"/>
        <v>0</v>
      </c>
      <c r="T120" s="133">
        <v>6566</v>
      </c>
      <c r="U120" s="134">
        <f t="shared" si="3"/>
        <v>88375</v>
      </c>
      <c r="V120" s="144"/>
      <c r="W120" s="173">
        <v>0</v>
      </c>
      <c r="X120" s="174">
        <v>0.09</v>
      </c>
      <c r="Y120" s="174">
        <v>5.6553829441961169E-2</v>
      </c>
      <c r="Z120" s="175">
        <v>0</v>
      </c>
      <c r="AA120" s="168"/>
      <c r="AB120" s="176">
        <v>0</v>
      </c>
      <c r="AC120" s="177">
        <v>0</v>
      </c>
      <c r="AD120" s="134">
        <v>0</v>
      </c>
      <c r="AE120" s="177">
        <v>0</v>
      </c>
      <c r="AF120" s="182">
        <v>0</v>
      </c>
      <c r="AG120" s="172"/>
    </row>
    <row r="121" spans="1:33" s="110" customFormat="1" x14ac:dyDescent="0.2">
      <c r="A121" s="138">
        <v>420</v>
      </c>
      <c r="B121" s="139">
        <v>420049262</v>
      </c>
      <c r="C121" s="140" t="s">
        <v>500</v>
      </c>
      <c r="D121" s="141">
        <v>49</v>
      </c>
      <c r="E121" s="140" t="s">
        <v>81</v>
      </c>
      <c r="F121" s="141">
        <v>262</v>
      </c>
      <c r="G121" s="142" t="s">
        <v>294</v>
      </c>
      <c r="H121" s="130"/>
      <c r="I121" s="131">
        <v>14984</v>
      </c>
      <c r="J121" s="131">
        <v>5552</v>
      </c>
      <c r="K121" s="131">
        <v>0</v>
      </c>
      <c r="L121" s="131">
        <v>938</v>
      </c>
      <c r="M121" s="131">
        <v>21474</v>
      </c>
      <c r="N121" s="130"/>
      <c r="O121" s="132">
        <v>1</v>
      </c>
      <c r="P121" s="132">
        <v>0</v>
      </c>
      <c r="Q121" s="133">
        <v>20536</v>
      </c>
      <c r="R121" s="133">
        <v>0</v>
      </c>
      <c r="S121" s="133">
        <f t="shared" si="2"/>
        <v>0</v>
      </c>
      <c r="T121" s="133">
        <v>938</v>
      </c>
      <c r="U121" s="134">
        <f t="shared" si="3"/>
        <v>21474</v>
      </c>
      <c r="V121" s="144"/>
      <c r="W121" s="173">
        <v>0</v>
      </c>
      <c r="X121" s="174">
        <v>0.09</v>
      </c>
      <c r="Y121" s="174">
        <v>7.8477422572232697E-2</v>
      </c>
      <c r="Z121" s="175">
        <v>0</v>
      </c>
      <c r="AA121" s="168"/>
      <c r="AB121" s="176">
        <v>0</v>
      </c>
      <c r="AC121" s="177">
        <v>0</v>
      </c>
      <c r="AD121" s="134">
        <v>0</v>
      </c>
      <c r="AE121" s="177">
        <v>0</v>
      </c>
      <c r="AF121" s="182">
        <v>0</v>
      </c>
      <c r="AG121" s="172"/>
    </row>
    <row r="122" spans="1:33" s="110" customFormat="1" x14ac:dyDescent="0.2">
      <c r="A122" s="138">
        <v>420</v>
      </c>
      <c r="B122" s="139">
        <v>420049274</v>
      </c>
      <c r="C122" s="140" t="s">
        <v>500</v>
      </c>
      <c r="D122" s="141">
        <v>49</v>
      </c>
      <c r="E122" s="140" t="s">
        <v>81</v>
      </c>
      <c r="F122" s="141">
        <v>274</v>
      </c>
      <c r="G122" s="142" t="s">
        <v>306</v>
      </c>
      <c r="H122" s="130"/>
      <c r="I122" s="131">
        <v>13692.844141302538</v>
      </c>
      <c r="J122" s="131">
        <v>5663</v>
      </c>
      <c r="K122" s="131">
        <v>0</v>
      </c>
      <c r="L122" s="131">
        <v>938</v>
      </c>
      <c r="M122" s="131">
        <v>20293.844141302536</v>
      </c>
      <c r="N122" s="130"/>
      <c r="O122" s="132">
        <v>2</v>
      </c>
      <c r="P122" s="132">
        <v>0</v>
      </c>
      <c r="Q122" s="133">
        <v>38712</v>
      </c>
      <c r="R122" s="133">
        <v>0</v>
      </c>
      <c r="S122" s="133">
        <f t="shared" si="2"/>
        <v>0</v>
      </c>
      <c r="T122" s="133">
        <v>1876</v>
      </c>
      <c r="U122" s="134">
        <f t="shared" si="3"/>
        <v>40588</v>
      </c>
      <c r="V122" s="144"/>
      <c r="W122" s="173">
        <v>0</v>
      </c>
      <c r="X122" s="174">
        <v>0.09</v>
      </c>
      <c r="Y122" s="174">
        <v>6.8430321307466249E-2</v>
      </c>
      <c r="Z122" s="175">
        <v>0</v>
      </c>
      <c r="AA122" s="168"/>
      <c r="AB122" s="176">
        <v>0</v>
      </c>
      <c r="AC122" s="177">
        <v>0</v>
      </c>
      <c r="AD122" s="134">
        <v>0</v>
      </c>
      <c r="AE122" s="177">
        <v>0</v>
      </c>
      <c r="AF122" s="182">
        <v>0</v>
      </c>
      <c r="AG122" s="172"/>
    </row>
    <row r="123" spans="1:33" s="110" customFormat="1" x14ac:dyDescent="0.2">
      <c r="A123" s="138">
        <v>420</v>
      </c>
      <c r="B123" s="139">
        <v>420049284</v>
      </c>
      <c r="C123" s="140" t="s">
        <v>500</v>
      </c>
      <c r="D123" s="141">
        <v>49</v>
      </c>
      <c r="E123" s="140" t="s">
        <v>81</v>
      </c>
      <c r="F123" s="141">
        <v>284</v>
      </c>
      <c r="G123" s="142" t="s">
        <v>316</v>
      </c>
      <c r="H123" s="130"/>
      <c r="I123" s="131">
        <v>11142.294935999998</v>
      </c>
      <c r="J123" s="131">
        <v>4416</v>
      </c>
      <c r="K123" s="131">
        <v>0</v>
      </c>
      <c r="L123" s="131">
        <v>938</v>
      </c>
      <c r="M123" s="131">
        <v>16496.294935999998</v>
      </c>
      <c r="N123" s="130"/>
      <c r="O123" s="132">
        <v>1</v>
      </c>
      <c r="P123" s="132">
        <v>0</v>
      </c>
      <c r="Q123" s="133">
        <v>15558</v>
      </c>
      <c r="R123" s="133">
        <v>0</v>
      </c>
      <c r="S123" s="133">
        <f t="shared" si="2"/>
        <v>0</v>
      </c>
      <c r="T123" s="133">
        <v>938</v>
      </c>
      <c r="U123" s="134">
        <f t="shared" si="3"/>
        <v>16496</v>
      </c>
      <c r="V123" s="144"/>
      <c r="W123" s="173">
        <v>0</v>
      </c>
      <c r="X123" s="174">
        <v>0.09</v>
      </c>
      <c r="Y123" s="174">
        <v>4.4135895835476766E-2</v>
      </c>
      <c r="Z123" s="175">
        <v>0</v>
      </c>
      <c r="AA123" s="168"/>
      <c r="AB123" s="176">
        <v>0</v>
      </c>
      <c r="AC123" s="177">
        <v>0</v>
      </c>
      <c r="AD123" s="134">
        <v>0</v>
      </c>
      <c r="AE123" s="177">
        <v>0</v>
      </c>
      <c r="AF123" s="182">
        <v>0</v>
      </c>
      <c r="AG123" s="172"/>
    </row>
    <row r="124" spans="1:33" s="110" customFormat="1" x14ac:dyDescent="0.2">
      <c r="A124" s="138">
        <v>420</v>
      </c>
      <c r="B124" s="139">
        <v>420049295</v>
      </c>
      <c r="C124" s="140" t="s">
        <v>500</v>
      </c>
      <c r="D124" s="141">
        <v>49</v>
      </c>
      <c r="E124" s="140" t="s">
        <v>81</v>
      </c>
      <c r="F124" s="141">
        <v>295</v>
      </c>
      <c r="G124" s="142" t="s">
        <v>327</v>
      </c>
      <c r="H124" s="130"/>
      <c r="I124" s="131">
        <v>14420</v>
      </c>
      <c r="J124" s="131">
        <v>8189</v>
      </c>
      <c r="K124" s="131">
        <v>0</v>
      </c>
      <c r="L124" s="131">
        <v>938</v>
      </c>
      <c r="M124" s="131">
        <v>23547</v>
      </c>
      <c r="N124" s="130"/>
      <c r="O124" s="132">
        <v>1</v>
      </c>
      <c r="P124" s="132">
        <v>0</v>
      </c>
      <c r="Q124" s="133">
        <v>22609</v>
      </c>
      <c r="R124" s="133">
        <v>0</v>
      </c>
      <c r="S124" s="133">
        <f t="shared" si="2"/>
        <v>0</v>
      </c>
      <c r="T124" s="133">
        <v>938</v>
      </c>
      <c r="U124" s="134">
        <f t="shared" si="3"/>
        <v>23547</v>
      </c>
      <c r="V124" s="144"/>
      <c r="W124" s="173">
        <v>0</v>
      </c>
      <c r="X124" s="174">
        <v>0.09</v>
      </c>
      <c r="Y124" s="174">
        <v>1.4820543263222623E-2</v>
      </c>
      <c r="Z124" s="175">
        <v>0</v>
      </c>
      <c r="AA124" s="168"/>
      <c r="AB124" s="176">
        <v>0</v>
      </c>
      <c r="AC124" s="177">
        <v>0</v>
      </c>
      <c r="AD124" s="134">
        <v>0</v>
      </c>
      <c r="AE124" s="177">
        <v>0</v>
      </c>
      <c r="AF124" s="182">
        <v>0</v>
      </c>
      <c r="AG124" s="172"/>
    </row>
    <row r="125" spans="1:33" s="110" customFormat="1" x14ac:dyDescent="0.2">
      <c r="A125" s="138">
        <v>420</v>
      </c>
      <c r="B125" s="139">
        <v>420049314</v>
      </c>
      <c r="C125" s="140" t="s">
        <v>500</v>
      </c>
      <c r="D125" s="141">
        <v>49</v>
      </c>
      <c r="E125" s="140" t="s">
        <v>81</v>
      </c>
      <c r="F125" s="141">
        <v>314</v>
      </c>
      <c r="G125" s="142" t="s">
        <v>346</v>
      </c>
      <c r="H125" s="130"/>
      <c r="I125" s="131">
        <v>14926</v>
      </c>
      <c r="J125" s="131">
        <v>11965</v>
      </c>
      <c r="K125" s="131">
        <v>0</v>
      </c>
      <c r="L125" s="131">
        <v>938</v>
      </c>
      <c r="M125" s="131">
        <v>27829</v>
      </c>
      <c r="N125" s="130"/>
      <c r="O125" s="132">
        <v>2</v>
      </c>
      <c r="P125" s="132">
        <v>0</v>
      </c>
      <c r="Q125" s="133">
        <v>53782</v>
      </c>
      <c r="R125" s="133">
        <v>0</v>
      </c>
      <c r="S125" s="133">
        <f t="shared" si="2"/>
        <v>0</v>
      </c>
      <c r="T125" s="133">
        <v>1876</v>
      </c>
      <c r="U125" s="134">
        <f t="shared" si="3"/>
        <v>55658</v>
      </c>
      <c r="V125" s="144"/>
      <c r="W125" s="173">
        <v>0</v>
      </c>
      <c r="X125" s="174">
        <v>0.09</v>
      </c>
      <c r="Y125" s="174">
        <v>3.8012114821186567E-3</v>
      </c>
      <c r="Z125" s="175">
        <v>0</v>
      </c>
      <c r="AA125" s="168"/>
      <c r="AB125" s="176">
        <v>0</v>
      </c>
      <c r="AC125" s="177">
        <v>0</v>
      </c>
      <c r="AD125" s="134">
        <v>0</v>
      </c>
      <c r="AE125" s="177">
        <v>0</v>
      </c>
      <c r="AF125" s="182">
        <v>0</v>
      </c>
      <c r="AG125" s="172"/>
    </row>
    <row r="126" spans="1:33" s="110" customFormat="1" x14ac:dyDescent="0.2">
      <c r="A126" s="138">
        <v>420</v>
      </c>
      <c r="B126" s="139">
        <v>420049321</v>
      </c>
      <c r="C126" s="140" t="s">
        <v>500</v>
      </c>
      <c r="D126" s="141">
        <v>49</v>
      </c>
      <c r="E126" s="140" t="s">
        <v>81</v>
      </c>
      <c r="F126" s="141">
        <v>321</v>
      </c>
      <c r="G126" s="142" t="s">
        <v>353</v>
      </c>
      <c r="H126" s="130"/>
      <c r="I126" s="131">
        <v>10711.900348929423</v>
      </c>
      <c r="J126" s="131">
        <v>5401</v>
      </c>
      <c r="K126" s="131">
        <v>0</v>
      </c>
      <c r="L126" s="131">
        <v>938</v>
      </c>
      <c r="M126" s="131">
        <v>17050.900348929423</v>
      </c>
      <c r="N126" s="130"/>
      <c r="O126" s="132">
        <v>2</v>
      </c>
      <c r="P126" s="132">
        <v>0</v>
      </c>
      <c r="Q126" s="133">
        <v>32226</v>
      </c>
      <c r="R126" s="133">
        <v>0</v>
      </c>
      <c r="S126" s="133">
        <f t="shared" si="2"/>
        <v>0</v>
      </c>
      <c r="T126" s="133">
        <v>1876</v>
      </c>
      <c r="U126" s="134">
        <f t="shared" si="3"/>
        <v>34102</v>
      </c>
      <c r="V126" s="144"/>
      <c r="W126" s="173">
        <v>0</v>
      </c>
      <c r="X126" s="174">
        <v>0.09</v>
      </c>
      <c r="Y126" s="174">
        <v>3.0318408381878412E-3</v>
      </c>
      <c r="Z126" s="175">
        <v>0</v>
      </c>
      <c r="AA126" s="168"/>
      <c r="AB126" s="176">
        <v>0</v>
      </c>
      <c r="AC126" s="177">
        <v>0</v>
      </c>
      <c r="AD126" s="134">
        <v>0</v>
      </c>
      <c r="AE126" s="177">
        <v>0</v>
      </c>
      <c r="AF126" s="182">
        <v>0</v>
      </c>
      <c r="AG126" s="172"/>
    </row>
    <row r="127" spans="1:33" s="110" customFormat="1" x14ac:dyDescent="0.2">
      <c r="A127" s="138">
        <v>420</v>
      </c>
      <c r="B127" s="139">
        <v>420049347</v>
      </c>
      <c r="C127" s="140" t="s">
        <v>500</v>
      </c>
      <c r="D127" s="141">
        <v>49</v>
      </c>
      <c r="E127" s="140" t="s">
        <v>81</v>
      </c>
      <c r="F127" s="141">
        <v>347</v>
      </c>
      <c r="G127" s="142" t="s">
        <v>379</v>
      </c>
      <c r="H127" s="130"/>
      <c r="I127" s="131">
        <v>13180</v>
      </c>
      <c r="J127" s="131">
        <v>5948</v>
      </c>
      <c r="K127" s="131">
        <v>0</v>
      </c>
      <c r="L127" s="131">
        <v>938</v>
      </c>
      <c r="M127" s="131">
        <v>20066</v>
      </c>
      <c r="N127" s="130"/>
      <c r="O127" s="132">
        <v>1</v>
      </c>
      <c r="P127" s="132">
        <v>0</v>
      </c>
      <c r="Q127" s="133">
        <v>19128</v>
      </c>
      <c r="R127" s="133">
        <v>0</v>
      </c>
      <c r="S127" s="133">
        <f t="shared" si="2"/>
        <v>0</v>
      </c>
      <c r="T127" s="133">
        <v>938</v>
      </c>
      <c r="U127" s="134">
        <f t="shared" si="3"/>
        <v>20066</v>
      </c>
      <c r="V127" s="144"/>
      <c r="W127" s="173">
        <v>0</v>
      </c>
      <c r="X127" s="174">
        <v>0.09</v>
      </c>
      <c r="Y127" s="174">
        <v>8.2100919438836198E-3</v>
      </c>
      <c r="Z127" s="175">
        <v>0</v>
      </c>
      <c r="AA127" s="168"/>
      <c r="AB127" s="176">
        <v>0</v>
      </c>
      <c r="AC127" s="177">
        <v>0</v>
      </c>
      <c r="AD127" s="134">
        <v>0</v>
      </c>
      <c r="AE127" s="177">
        <v>0</v>
      </c>
      <c r="AF127" s="182">
        <v>0</v>
      </c>
      <c r="AG127" s="172"/>
    </row>
    <row r="128" spans="1:33" s="110" customFormat="1" x14ac:dyDescent="0.2">
      <c r="A128" s="138">
        <v>420</v>
      </c>
      <c r="B128" s="139">
        <v>420049348</v>
      </c>
      <c r="C128" s="140" t="s">
        <v>500</v>
      </c>
      <c r="D128" s="141">
        <v>49</v>
      </c>
      <c r="E128" s="140" t="s">
        <v>81</v>
      </c>
      <c r="F128" s="141">
        <v>348</v>
      </c>
      <c r="G128" s="142" t="s">
        <v>380</v>
      </c>
      <c r="H128" s="130"/>
      <c r="I128" s="131">
        <v>13942.386988193281</v>
      </c>
      <c r="J128" s="131">
        <v>530</v>
      </c>
      <c r="K128" s="131">
        <v>0</v>
      </c>
      <c r="L128" s="131">
        <v>938</v>
      </c>
      <c r="M128" s="131">
        <v>15410.386988193281</v>
      </c>
      <c r="N128" s="130"/>
      <c r="O128" s="132">
        <v>1</v>
      </c>
      <c r="P128" s="132">
        <v>0</v>
      </c>
      <c r="Q128" s="133">
        <v>14472</v>
      </c>
      <c r="R128" s="133">
        <v>0</v>
      </c>
      <c r="S128" s="133">
        <f t="shared" si="2"/>
        <v>0</v>
      </c>
      <c r="T128" s="133">
        <v>938</v>
      </c>
      <c r="U128" s="134">
        <f t="shared" si="3"/>
        <v>15410</v>
      </c>
      <c r="V128" s="144"/>
      <c r="W128" s="173">
        <v>0</v>
      </c>
      <c r="X128" s="174">
        <v>0.09</v>
      </c>
      <c r="Y128" s="174">
        <v>6.349445835405125E-2</v>
      </c>
      <c r="Z128" s="175">
        <v>0</v>
      </c>
      <c r="AA128" s="168"/>
      <c r="AB128" s="176">
        <v>0</v>
      </c>
      <c r="AC128" s="177">
        <v>0</v>
      </c>
      <c r="AD128" s="134">
        <v>0</v>
      </c>
      <c r="AE128" s="177">
        <v>0</v>
      </c>
      <c r="AF128" s="182">
        <v>0</v>
      </c>
      <c r="AG128" s="172"/>
    </row>
    <row r="129" spans="1:33" s="110" customFormat="1" x14ac:dyDescent="0.2">
      <c r="A129" s="138">
        <v>420</v>
      </c>
      <c r="B129" s="139">
        <v>420049616</v>
      </c>
      <c r="C129" s="140" t="s">
        <v>500</v>
      </c>
      <c r="D129" s="141">
        <v>49</v>
      </c>
      <c r="E129" s="140" t="s">
        <v>81</v>
      </c>
      <c r="F129" s="141">
        <v>616</v>
      </c>
      <c r="G129" s="142" t="s">
        <v>391</v>
      </c>
      <c r="H129" s="130"/>
      <c r="I129" s="131">
        <v>10128</v>
      </c>
      <c r="J129" s="131">
        <v>3912</v>
      </c>
      <c r="K129" s="131">
        <v>0</v>
      </c>
      <c r="L129" s="131">
        <v>938</v>
      </c>
      <c r="M129" s="131">
        <v>14978</v>
      </c>
      <c r="N129" s="130"/>
      <c r="O129" s="132">
        <v>1</v>
      </c>
      <c r="P129" s="132">
        <v>0</v>
      </c>
      <c r="Q129" s="133">
        <v>14040</v>
      </c>
      <c r="R129" s="133">
        <v>0</v>
      </c>
      <c r="S129" s="133">
        <f t="shared" si="2"/>
        <v>0</v>
      </c>
      <c r="T129" s="133">
        <v>938</v>
      </c>
      <c r="U129" s="134">
        <f t="shared" si="3"/>
        <v>14978</v>
      </c>
      <c r="V129" s="144"/>
      <c r="W129" s="173">
        <v>0</v>
      </c>
      <c r="X129" s="174">
        <v>0.09</v>
      </c>
      <c r="Y129" s="174">
        <v>3.393036752258307E-2</v>
      </c>
      <c r="Z129" s="175">
        <v>0</v>
      </c>
      <c r="AA129" s="168"/>
      <c r="AB129" s="176">
        <v>0</v>
      </c>
      <c r="AC129" s="177">
        <v>0</v>
      </c>
      <c r="AD129" s="134">
        <v>0</v>
      </c>
      <c r="AE129" s="177">
        <v>0</v>
      </c>
      <c r="AF129" s="182">
        <v>0</v>
      </c>
      <c r="AG129" s="172"/>
    </row>
    <row r="130" spans="1:33" s="110" customFormat="1" x14ac:dyDescent="0.2">
      <c r="A130" s="138">
        <v>426</v>
      </c>
      <c r="B130" s="139">
        <v>426149128</v>
      </c>
      <c r="C130" s="140" t="s">
        <v>501</v>
      </c>
      <c r="D130" s="141">
        <v>149</v>
      </c>
      <c r="E130" s="140" t="s">
        <v>181</v>
      </c>
      <c r="F130" s="141">
        <v>128</v>
      </c>
      <c r="G130" s="142" t="s">
        <v>160</v>
      </c>
      <c r="H130" s="130"/>
      <c r="I130" s="131">
        <v>12019</v>
      </c>
      <c r="J130" s="131">
        <v>697</v>
      </c>
      <c r="K130" s="131">
        <v>0</v>
      </c>
      <c r="L130" s="131">
        <v>938</v>
      </c>
      <c r="M130" s="131">
        <v>13654</v>
      </c>
      <c r="N130" s="130"/>
      <c r="O130" s="132">
        <v>13</v>
      </c>
      <c r="P130" s="132">
        <v>0</v>
      </c>
      <c r="Q130" s="133">
        <v>165308</v>
      </c>
      <c r="R130" s="133">
        <v>0</v>
      </c>
      <c r="S130" s="133">
        <f t="shared" si="2"/>
        <v>0</v>
      </c>
      <c r="T130" s="133">
        <v>12194</v>
      </c>
      <c r="U130" s="134">
        <f t="shared" si="3"/>
        <v>177502</v>
      </c>
      <c r="V130" s="144"/>
      <c r="W130" s="173">
        <v>0</v>
      </c>
      <c r="X130" s="174">
        <v>0.09</v>
      </c>
      <c r="Y130" s="174">
        <v>3.7584627697760359E-2</v>
      </c>
      <c r="Z130" s="175">
        <v>0</v>
      </c>
      <c r="AA130" s="168"/>
      <c r="AB130" s="176">
        <v>0</v>
      </c>
      <c r="AC130" s="177">
        <v>0</v>
      </c>
      <c r="AD130" s="134">
        <v>0</v>
      </c>
      <c r="AE130" s="177">
        <v>0</v>
      </c>
      <c r="AF130" s="182">
        <v>0</v>
      </c>
      <c r="AG130" s="172"/>
    </row>
    <row r="131" spans="1:33" s="110" customFormat="1" x14ac:dyDescent="0.2">
      <c r="A131" s="138">
        <v>426</v>
      </c>
      <c r="B131" s="139">
        <v>426149149</v>
      </c>
      <c r="C131" s="140" t="s">
        <v>501</v>
      </c>
      <c r="D131" s="141">
        <v>149</v>
      </c>
      <c r="E131" s="140" t="s">
        <v>181</v>
      </c>
      <c r="F131" s="141">
        <v>149</v>
      </c>
      <c r="G131" s="142" t="s">
        <v>181</v>
      </c>
      <c r="H131" s="130"/>
      <c r="I131" s="131">
        <v>12550</v>
      </c>
      <c r="J131" s="131">
        <v>0</v>
      </c>
      <c r="K131" s="131">
        <v>0</v>
      </c>
      <c r="L131" s="131">
        <v>938</v>
      </c>
      <c r="M131" s="131">
        <v>13488</v>
      </c>
      <c r="N131" s="130"/>
      <c r="O131" s="132">
        <v>368</v>
      </c>
      <c r="P131" s="132">
        <v>0</v>
      </c>
      <c r="Q131" s="133">
        <v>4618400</v>
      </c>
      <c r="R131" s="133">
        <v>0</v>
      </c>
      <c r="S131" s="133">
        <f t="shared" si="2"/>
        <v>246820</v>
      </c>
      <c r="T131" s="133">
        <v>345184</v>
      </c>
      <c r="U131" s="134">
        <f t="shared" si="3"/>
        <v>5210404</v>
      </c>
      <c r="V131" s="144"/>
      <c r="W131" s="173">
        <v>0</v>
      </c>
      <c r="X131" s="174">
        <v>0.09</v>
      </c>
      <c r="Y131" s="174">
        <v>0.11034618339224084</v>
      </c>
      <c r="Z131" s="175">
        <v>0</v>
      </c>
      <c r="AA131" s="168"/>
      <c r="AB131" s="176">
        <v>0</v>
      </c>
      <c r="AC131" s="177">
        <v>0</v>
      </c>
      <c r="AD131" s="134">
        <v>0</v>
      </c>
      <c r="AE131" s="177">
        <v>0</v>
      </c>
      <c r="AF131" s="182">
        <v>0</v>
      </c>
      <c r="AG131" s="172"/>
    </row>
    <row r="132" spans="1:33" s="110" customFormat="1" x14ac:dyDescent="0.2">
      <c r="A132" s="138">
        <v>426</v>
      </c>
      <c r="B132" s="139">
        <v>426149160</v>
      </c>
      <c r="C132" s="140" t="s">
        <v>501</v>
      </c>
      <c r="D132" s="141">
        <v>149</v>
      </c>
      <c r="E132" s="140" t="s">
        <v>181</v>
      </c>
      <c r="F132" s="141">
        <v>160</v>
      </c>
      <c r="G132" s="142" t="s">
        <v>192</v>
      </c>
      <c r="H132" s="130"/>
      <c r="I132" s="131">
        <v>13377.211333781801</v>
      </c>
      <c r="J132" s="131">
        <v>32</v>
      </c>
      <c r="K132" s="131">
        <v>0</v>
      </c>
      <c r="L132" s="131">
        <v>938</v>
      </c>
      <c r="M132" s="131">
        <v>14347.211333781801</v>
      </c>
      <c r="N132" s="130"/>
      <c r="O132" s="132">
        <v>1</v>
      </c>
      <c r="P132" s="132">
        <v>0</v>
      </c>
      <c r="Q132" s="133">
        <v>13409</v>
      </c>
      <c r="R132" s="133">
        <v>0</v>
      </c>
      <c r="S132" s="133">
        <f t="shared" si="2"/>
        <v>0</v>
      </c>
      <c r="T132" s="133">
        <v>938</v>
      </c>
      <c r="U132" s="134">
        <f t="shared" si="3"/>
        <v>14347</v>
      </c>
      <c r="V132" s="144"/>
      <c r="W132" s="173">
        <v>0</v>
      </c>
      <c r="X132" s="174">
        <v>0.09</v>
      </c>
      <c r="Y132" s="174">
        <v>0.11163351287280188</v>
      </c>
      <c r="Z132" s="175">
        <v>0</v>
      </c>
      <c r="AA132" s="168"/>
      <c r="AB132" s="176">
        <v>0</v>
      </c>
      <c r="AC132" s="177">
        <v>0</v>
      </c>
      <c r="AD132" s="134">
        <v>0</v>
      </c>
      <c r="AE132" s="177">
        <v>0</v>
      </c>
      <c r="AF132" s="182">
        <v>0</v>
      </c>
      <c r="AG132" s="172"/>
    </row>
    <row r="133" spans="1:33" s="110" customFormat="1" x14ac:dyDescent="0.2">
      <c r="A133" s="138">
        <v>426</v>
      </c>
      <c r="B133" s="139">
        <v>426149181</v>
      </c>
      <c r="C133" s="140" t="s">
        <v>501</v>
      </c>
      <c r="D133" s="141">
        <v>149</v>
      </c>
      <c r="E133" s="140" t="s">
        <v>181</v>
      </c>
      <c r="F133" s="141">
        <v>181</v>
      </c>
      <c r="G133" s="142" t="s">
        <v>213</v>
      </c>
      <c r="H133" s="130"/>
      <c r="I133" s="131">
        <v>10344</v>
      </c>
      <c r="J133" s="131">
        <v>184</v>
      </c>
      <c r="K133" s="131">
        <v>0</v>
      </c>
      <c r="L133" s="131">
        <v>938</v>
      </c>
      <c r="M133" s="131">
        <v>11466</v>
      </c>
      <c r="N133" s="130"/>
      <c r="O133" s="132">
        <v>17</v>
      </c>
      <c r="P133" s="132">
        <v>0</v>
      </c>
      <c r="Q133" s="133">
        <v>178976</v>
      </c>
      <c r="R133" s="133">
        <v>0</v>
      </c>
      <c r="S133" s="133">
        <f t="shared" si="2"/>
        <v>0</v>
      </c>
      <c r="T133" s="133">
        <v>15946</v>
      </c>
      <c r="U133" s="134">
        <f t="shared" si="3"/>
        <v>194922</v>
      </c>
      <c r="V133" s="144"/>
      <c r="W133" s="173">
        <v>0</v>
      </c>
      <c r="X133" s="174">
        <v>0.09</v>
      </c>
      <c r="Y133" s="174">
        <v>1.7495467260397888E-2</v>
      </c>
      <c r="Z133" s="175">
        <v>0</v>
      </c>
      <c r="AA133" s="168"/>
      <c r="AB133" s="176">
        <v>0</v>
      </c>
      <c r="AC133" s="177">
        <v>0</v>
      </c>
      <c r="AD133" s="134">
        <v>0</v>
      </c>
      <c r="AE133" s="177">
        <v>0</v>
      </c>
      <c r="AF133" s="182">
        <v>0</v>
      </c>
      <c r="AG133" s="172"/>
    </row>
    <row r="134" spans="1:33" s="110" customFormat="1" x14ac:dyDescent="0.2">
      <c r="A134" s="138">
        <v>426</v>
      </c>
      <c r="B134" s="139">
        <v>426149211</v>
      </c>
      <c r="C134" s="140" t="s">
        <v>501</v>
      </c>
      <c r="D134" s="141">
        <v>149</v>
      </c>
      <c r="E134" s="140" t="s">
        <v>181</v>
      </c>
      <c r="F134" s="141">
        <v>211</v>
      </c>
      <c r="G134" s="142" t="s">
        <v>243</v>
      </c>
      <c r="H134" s="130"/>
      <c r="I134" s="131">
        <v>13089</v>
      </c>
      <c r="J134" s="131">
        <v>2973</v>
      </c>
      <c r="K134" s="131">
        <v>0</v>
      </c>
      <c r="L134" s="131">
        <v>938</v>
      </c>
      <c r="M134" s="131">
        <v>17000</v>
      </c>
      <c r="N134" s="130"/>
      <c r="O134" s="132">
        <v>1</v>
      </c>
      <c r="P134" s="132">
        <v>0</v>
      </c>
      <c r="Q134" s="133">
        <v>16062</v>
      </c>
      <c r="R134" s="133">
        <v>0</v>
      </c>
      <c r="S134" s="133">
        <f t="shared" si="2"/>
        <v>0</v>
      </c>
      <c r="T134" s="133">
        <v>938</v>
      </c>
      <c r="U134" s="134">
        <f t="shared" si="3"/>
        <v>17000</v>
      </c>
      <c r="V134" s="144"/>
      <c r="W134" s="173">
        <v>0</v>
      </c>
      <c r="X134" s="174">
        <v>0.09</v>
      </c>
      <c r="Y134" s="174">
        <v>2.0408030547408086E-3</v>
      </c>
      <c r="Z134" s="175">
        <v>0</v>
      </c>
      <c r="AA134" s="168"/>
      <c r="AB134" s="176">
        <v>0</v>
      </c>
      <c r="AC134" s="177">
        <v>0</v>
      </c>
      <c r="AD134" s="134">
        <v>0</v>
      </c>
      <c r="AE134" s="177">
        <v>0</v>
      </c>
      <c r="AF134" s="182">
        <v>0</v>
      </c>
      <c r="AG134" s="172"/>
    </row>
    <row r="135" spans="1:33" s="110" customFormat="1" x14ac:dyDescent="0.2">
      <c r="A135" s="138">
        <v>428</v>
      </c>
      <c r="B135" s="139">
        <v>428035016</v>
      </c>
      <c r="C135" s="140" t="s">
        <v>502</v>
      </c>
      <c r="D135" s="141">
        <v>35</v>
      </c>
      <c r="E135" s="140" t="s">
        <v>67</v>
      </c>
      <c r="F135" s="141">
        <v>16</v>
      </c>
      <c r="G135" s="142" t="s">
        <v>48</v>
      </c>
      <c r="H135" s="130"/>
      <c r="I135" s="131">
        <v>10191</v>
      </c>
      <c r="J135" s="131">
        <v>496</v>
      </c>
      <c r="K135" s="131">
        <v>0</v>
      </c>
      <c r="L135" s="131">
        <v>938</v>
      </c>
      <c r="M135" s="131">
        <v>11625</v>
      </c>
      <c r="N135" s="130"/>
      <c r="O135" s="132">
        <v>6</v>
      </c>
      <c r="P135" s="132">
        <v>0</v>
      </c>
      <c r="Q135" s="133">
        <v>63684</v>
      </c>
      <c r="R135" s="133">
        <v>0</v>
      </c>
      <c r="S135" s="133">
        <f t="shared" si="2"/>
        <v>0</v>
      </c>
      <c r="T135" s="133">
        <v>5592</v>
      </c>
      <c r="U135" s="134">
        <f t="shared" si="3"/>
        <v>69276</v>
      </c>
      <c r="V135" s="144"/>
      <c r="W135" s="173">
        <v>4.0915733073550904E-2</v>
      </c>
      <c r="X135" s="174">
        <v>0.09</v>
      </c>
      <c r="Y135" s="174">
        <v>4.7204812685069923E-2</v>
      </c>
      <c r="Z135" s="175">
        <v>0</v>
      </c>
      <c r="AA135" s="168"/>
      <c r="AB135" s="176">
        <v>0</v>
      </c>
      <c r="AC135" s="177">
        <v>0</v>
      </c>
      <c r="AD135" s="134">
        <v>0</v>
      </c>
      <c r="AE135" s="177">
        <v>0</v>
      </c>
      <c r="AF135" s="182">
        <v>0</v>
      </c>
      <c r="AG135" s="172"/>
    </row>
    <row r="136" spans="1:33" s="110" customFormat="1" x14ac:dyDescent="0.2">
      <c r="A136" s="138">
        <v>428</v>
      </c>
      <c r="B136" s="139">
        <v>428035018</v>
      </c>
      <c r="C136" s="140" t="s">
        <v>502</v>
      </c>
      <c r="D136" s="141">
        <v>35</v>
      </c>
      <c r="E136" s="140" t="s">
        <v>67</v>
      </c>
      <c r="F136" s="141">
        <v>18</v>
      </c>
      <c r="G136" s="142" t="s">
        <v>50</v>
      </c>
      <c r="H136" s="130"/>
      <c r="I136" s="131">
        <v>9952</v>
      </c>
      <c r="J136" s="131">
        <v>6087</v>
      </c>
      <c r="K136" s="131">
        <v>0</v>
      </c>
      <c r="L136" s="131">
        <v>938</v>
      </c>
      <c r="M136" s="131">
        <v>16977</v>
      </c>
      <c r="N136" s="130"/>
      <c r="O136" s="132">
        <v>1</v>
      </c>
      <c r="P136" s="132">
        <v>0</v>
      </c>
      <c r="Q136" s="133">
        <v>15930</v>
      </c>
      <c r="R136" s="133">
        <v>0</v>
      </c>
      <c r="S136" s="133">
        <f t="shared" si="2"/>
        <v>0</v>
      </c>
      <c r="T136" s="133">
        <v>932</v>
      </c>
      <c r="U136" s="134">
        <f t="shared" si="3"/>
        <v>16862</v>
      </c>
      <c r="V136" s="144"/>
      <c r="W136" s="173">
        <v>6.8192888455918168E-3</v>
      </c>
      <c r="X136" s="174">
        <v>0.09</v>
      </c>
      <c r="Y136" s="174">
        <v>3.1641020074603801E-2</v>
      </c>
      <c r="Z136" s="175">
        <v>0</v>
      </c>
      <c r="AA136" s="168"/>
      <c r="AB136" s="176">
        <v>0</v>
      </c>
      <c r="AC136" s="177">
        <v>0</v>
      </c>
      <c r="AD136" s="134">
        <v>0</v>
      </c>
      <c r="AE136" s="177">
        <v>0</v>
      </c>
      <c r="AF136" s="182">
        <v>0</v>
      </c>
      <c r="AG136" s="172"/>
    </row>
    <row r="137" spans="1:33" s="110" customFormat="1" x14ac:dyDescent="0.2">
      <c r="A137" s="138">
        <v>428</v>
      </c>
      <c r="B137" s="139">
        <v>428035035</v>
      </c>
      <c r="C137" s="140" t="s">
        <v>502</v>
      </c>
      <c r="D137" s="141">
        <v>35</v>
      </c>
      <c r="E137" s="140" t="s">
        <v>67</v>
      </c>
      <c r="F137" s="141">
        <v>35</v>
      </c>
      <c r="G137" s="142" t="s">
        <v>67</v>
      </c>
      <c r="H137" s="130"/>
      <c r="I137" s="131">
        <v>13176</v>
      </c>
      <c r="J137" s="131">
        <v>5506</v>
      </c>
      <c r="K137" s="131">
        <v>0</v>
      </c>
      <c r="L137" s="131">
        <v>938</v>
      </c>
      <c r="M137" s="131">
        <v>19620</v>
      </c>
      <c r="N137" s="130"/>
      <c r="O137" s="132">
        <v>1714</v>
      </c>
      <c r="P137" s="132">
        <v>0</v>
      </c>
      <c r="Q137" s="133">
        <v>31803270</v>
      </c>
      <c r="R137" s="133">
        <v>0</v>
      </c>
      <c r="S137" s="133">
        <f t="shared" si="2"/>
        <v>0</v>
      </c>
      <c r="T137" s="133">
        <v>1597448</v>
      </c>
      <c r="U137" s="134">
        <f t="shared" si="3"/>
        <v>33400718</v>
      </c>
      <c r="V137" s="144"/>
      <c r="W137" s="173">
        <v>11.688261081344189</v>
      </c>
      <c r="X137" s="174">
        <v>0.09</v>
      </c>
      <c r="Y137" s="174">
        <v>0.15770762668239399</v>
      </c>
      <c r="Z137" s="175">
        <v>0</v>
      </c>
      <c r="AA137" s="168"/>
      <c r="AB137" s="176">
        <v>0</v>
      </c>
      <c r="AC137" s="177">
        <v>0</v>
      </c>
      <c r="AD137" s="134">
        <v>0</v>
      </c>
      <c r="AE137" s="177">
        <v>0</v>
      </c>
      <c r="AF137" s="182">
        <v>0</v>
      </c>
      <c r="AG137" s="172"/>
    </row>
    <row r="138" spans="1:33" s="110" customFormat="1" x14ac:dyDescent="0.2">
      <c r="A138" s="138">
        <v>428</v>
      </c>
      <c r="B138" s="139">
        <v>428035040</v>
      </c>
      <c r="C138" s="140" t="s">
        <v>502</v>
      </c>
      <c r="D138" s="141">
        <v>35</v>
      </c>
      <c r="E138" s="140" t="s">
        <v>67</v>
      </c>
      <c r="F138" s="141">
        <v>40</v>
      </c>
      <c r="G138" s="142" t="s">
        <v>72</v>
      </c>
      <c r="H138" s="130"/>
      <c r="I138" s="131">
        <v>11339.378843972818</v>
      </c>
      <c r="J138" s="131">
        <v>2942</v>
      </c>
      <c r="K138" s="131">
        <v>0</v>
      </c>
      <c r="L138" s="131">
        <v>938</v>
      </c>
      <c r="M138" s="131">
        <v>15219.378843972818</v>
      </c>
      <c r="N138" s="130"/>
      <c r="O138" s="132">
        <v>1</v>
      </c>
      <c r="P138" s="132">
        <v>0</v>
      </c>
      <c r="Q138" s="133">
        <v>14184</v>
      </c>
      <c r="R138" s="133">
        <v>0</v>
      </c>
      <c r="S138" s="133">
        <f t="shared" ref="S138:S201" si="4">IFERROR(VLOOKUP(B138,transp,2,FALSE),0)</f>
        <v>0</v>
      </c>
      <c r="T138" s="133">
        <v>932</v>
      </c>
      <c r="U138" s="134">
        <f t="shared" ref="U138:U201" si="5">SUM(Q138:T138)</f>
        <v>15116</v>
      </c>
      <c r="V138" s="144"/>
      <c r="W138" s="173">
        <v>6.8192888455918168E-3</v>
      </c>
      <c r="X138" s="174">
        <v>0.09</v>
      </c>
      <c r="Y138" s="174">
        <v>1.5728057471954145E-3</v>
      </c>
      <c r="Z138" s="175">
        <v>0</v>
      </c>
      <c r="AA138" s="168"/>
      <c r="AB138" s="176">
        <v>0</v>
      </c>
      <c r="AC138" s="177">
        <v>0</v>
      </c>
      <c r="AD138" s="134">
        <v>0</v>
      </c>
      <c r="AE138" s="177">
        <v>0</v>
      </c>
      <c r="AF138" s="182">
        <v>0</v>
      </c>
      <c r="AG138" s="172"/>
    </row>
    <row r="139" spans="1:33" s="110" customFormat="1" x14ac:dyDescent="0.2">
      <c r="A139" s="138">
        <v>428</v>
      </c>
      <c r="B139" s="139">
        <v>428035044</v>
      </c>
      <c r="C139" s="140" t="s">
        <v>502</v>
      </c>
      <c r="D139" s="141">
        <v>35</v>
      </c>
      <c r="E139" s="140" t="s">
        <v>67</v>
      </c>
      <c r="F139" s="141">
        <v>44</v>
      </c>
      <c r="G139" s="142" t="s">
        <v>76</v>
      </c>
      <c r="H139" s="130"/>
      <c r="I139" s="131">
        <v>11724</v>
      </c>
      <c r="J139" s="131">
        <v>94</v>
      </c>
      <c r="K139" s="131">
        <v>0</v>
      </c>
      <c r="L139" s="131">
        <v>938</v>
      </c>
      <c r="M139" s="131">
        <v>12756</v>
      </c>
      <c r="N139" s="130"/>
      <c r="O139" s="132">
        <v>26</v>
      </c>
      <c r="P139" s="132">
        <v>0</v>
      </c>
      <c r="Q139" s="133">
        <v>305162</v>
      </c>
      <c r="R139" s="133">
        <v>0</v>
      </c>
      <c r="S139" s="133">
        <f t="shared" si="4"/>
        <v>0</v>
      </c>
      <c r="T139" s="133">
        <v>24232</v>
      </c>
      <c r="U139" s="134">
        <f t="shared" si="5"/>
        <v>329394</v>
      </c>
      <c r="V139" s="144"/>
      <c r="W139" s="173">
        <v>0.17730150998538727</v>
      </c>
      <c r="X139" s="174">
        <v>0.09</v>
      </c>
      <c r="Y139" s="174">
        <v>7.373348924494201E-2</v>
      </c>
      <c r="Z139" s="175">
        <v>0</v>
      </c>
      <c r="AA139" s="168"/>
      <c r="AB139" s="176">
        <v>0</v>
      </c>
      <c r="AC139" s="177">
        <v>0</v>
      </c>
      <c r="AD139" s="134">
        <v>0</v>
      </c>
      <c r="AE139" s="177">
        <v>0</v>
      </c>
      <c r="AF139" s="182">
        <v>0</v>
      </c>
      <c r="AG139" s="172"/>
    </row>
    <row r="140" spans="1:33" s="110" customFormat="1" x14ac:dyDescent="0.2">
      <c r="A140" s="138">
        <v>428</v>
      </c>
      <c r="B140" s="139">
        <v>428035049</v>
      </c>
      <c r="C140" s="140" t="s">
        <v>502</v>
      </c>
      <c r="D140" s="141">
        <v>35</v>
      </c>
      <c r="E140" s="140" t="s">
        <v>67</v>
      </c>
      <c r="F140" s="141">
        <v>49</v>
      </c>
      <c r="G140" s="142" t="s">
        <v>81</v>
      </c>
      <c r="H140" s="130"/>
      <c r="I140" s="131">
        <v>14660</v>
      </c>
      <c r="J140" s="131">
        <v>18465</v>
      </c>
      <c r="K140" s="131">
        <v>0</v>
      </c>
      <c r="L140" s="131">
        <v>938</v>
      </c>
      <c r="M140" s="131">
        <v>34063</v>
      </c>
      <c r="N140" s="130"/>
      <c r="O140" s="132">
        <v>1</v>
      </c>
      <c r="P140" s="132">
        <v>0</v>
      </c>
      <c r="Q140" s="133">
        <v>32899</v>
      </c>
      <c r="R140" s="133">
        <v>0</v>
      </c>
      <c r="S140" s="133">
        <f t="shared" si="4"/>
        <v>0</v>
      </c>
      <c r="T140" s="133">
        <v>932</v>
      </c>
      <c r="U140" s="134">
        <f t="shared" si="5"/>
        <v>33831</v>
      </c>
      <c r="V140" s="144"/>
      <c r="W140" s="173">
        <v>6.8192888455918168E-3</v>
      </c>
      <c r="X140" s="174">
        <v>0.09</v>
      </c>
      <c r="Y140" s="174">
        <v>6.940969313408521E-2</v>
      </c>
      <c r="Z140" s="175">
        <v>0</v>
      </c>
      <c r="AA140" s="168"/>
      <c r="AB140" s="176">
        <v>0</v>
      </c>
      <c r="AC140" s="177">
        <v>0</v>
      </c>
      <c r="AD140" s="134">
        <v>0</v>
      </c>
      <c r="AE140" s="177">
        <v>0</v>
      </c>
      <c r="AF140" s="182">
        <v>0</v>
      </c>
      <c r="AG140" s="172"/>
    </row>
    <row r="141" spans="1:33" s="110" customFormat="1" x14ac:dyDescent="0.2">
      <c r="A141" s="138">
        <v>428</v>
      </c>
      <c r="B141" s="139">
        <v>428035057</v>
      </c>
      <c r="C141" s="140" t="s">
        <v>502</v>
      </c>
      <c r="D141" s="141">
        <v>35</v>
      </c>
      <c r="E141" s="140" t="s">
        <v>67</v>
      </c>
      <c r="F141" s="141">
        <v>57</v>
      </c>
      <c r="G141" s="142" t="s">
        <v>89</v>
      </c>
      <c r="H141" s="130"/>
      <c r="I141" s="131">
        <v>13252</v>
      </c>
      <c r="J141" s="131">
        <v>402</v>
      </c>
      <c r="K141" s="131">
        <v>0</v>
      </c>
      <c r="L141" s="131">
        <v>938</v>
      </c>
      <c r="M141" s="131">
        <v>14592</v>
      </c>
      <c r="N141" s="130"/>
      <c r="O141" s="132">
        <v>168</v>
      </c>
      <c r="P141" s="132">
        <v>0</v>
      </c>
      <c r="Q141" s="133">
        <v>2278248</v>
      </c>
      <c r="R141" s="133">
        <v>0</v>
      </c>
      <c r="S141" s="133">
        <f t="shared" si="4"/>
        <v>0</v>
      </c>
      <c r="T141" s="133">
        <v>156576</v>
      </c>
      <c r="U141" s="134">
        <f t="shared" si="5"/>
        <v>2434824</v>
      </c>
      <c r="V141" s="144"/>
      <c r="W141" s="173">
        <v>1.1456405260594229</v>
      </c>
      <c r="X141" s="174">
        <v>0.09</v>
      </c>
      <c r="Y141" s="174">
        <v>0.12835624819220592</v>
      </c>
      <c r="Z141" s="175">
        <v>0</v>
      </c>
      <c r="AA141" s="168"/>
      <c r="AB141" s="176">
        <v>0</v>
      </c>
      <c r="AC141" s="177">
        <v>0</v>
      </c>
      <c r="AD141" s="134">
        <v>0</v>
      </c>
      <c r="AE141" s="177">
        <v>0</v>
      </c>
      <c r="AF141" s="182">
        <v>0</v>
      </c>
      <c r="AG141" s="172"/>
    </row>
    <row r="142" spans="1:33" s="110" customFormat="1" x14ac:dyDescent="0.2">
      <c r="A142" s="138">
        <v>428</v>
      </c>
      <c r="B142" s="139">
        <v>428035073</v>
      </c>
      <c r="C142" s="140" t="s">
        <v>502</v>
      </c>
      <c r="D142" s="141">
        <v>35</v>
      </c>
      <c r="E142" s="140" t="s">
        <v>67</v>
      </c>
      <c r="F142" s="141">
        <v>73</v>
      </c>
      <c r="G142" s="142" t="s">
        <v>105</v>
      </c>
      <c r="H142" s="130"/>
      <c r="I142" s="131">
        <v>12771</v>
      </c>
      <c r="J142" s="131">
        <v>8802</v>
      </c>
      <c r="K142" s="131">
        <v>0</v>
      </c>
      <c r="L142" s="131">
        <v>938</v>
      </c>
      <c r="M142" s="131">
        <v>22511</v>
      </c>
      <c r="N142" s="130"/>
      <c r="O142" s="132">
        <v>14</v>
      </c>
      <c r="P142" s="132">
        <v>0</v>
      </c>
      <c r="Q142" s="133">
        <v>299964</v>
      </c>
      <c r="R142" s="133">
        <v>0</v>
      </c>
      <c r="S142" s="133">
        <f t="shared" si="4"/>
        <v>0</v>
      </c>
      <c r="T142" s="133">
        <v>13048</v>
      </c>
      <c r="U142" s="134">
        <f t="shared" si="5"/>
        <v>313012</v>
      </c>
      <c r="V142" s="144"/>
      <c r="W142" s="173">
        <v>9.5470043838285418E-2</v>
      </c>
      <c r="X142" s="174">
        <v>0.09</v>
      </c>
      <c r="Y142" s="174">
        <v>1.4564298650369633E-2</v>
      </c>
      <c r="Z142" s="175">
        <v>0</v>
      </c>
      <c r="AA142" s="168"/>
      <c r="AB142" s="176">
        <v>0</v>
      </c>
      <c r="AC142" s="177">
        <v>0</v>
      </c>
      <c r="AD142" s="134">
        <v>0</v>
      </c>
      <c r="AE142" s="177">
        <v>0</v>
      </c>
      <c r="AF142" s="182">
        <v>0</v>
      </c>
      <c r="AG142" s="172"/>
    </row>
    <row r="143" spans="1:33" s="110" customFormat="1" x14ac:dyDescent="0.2">
      <c r="A143" s="138">
        <v>428</v>
      </c>
      <c r="B143" s="139">
        <v>428035079</v>
      </c>
      <c r="C143" s="140" t="s">
        <v>502</v>
      </c>
      <c r="D143" s="141">
        <v>35</v>
      </c>
      <c r="E143" s="140" t="s">
        <v>67</v>
      </c>
      <c r="F143" s="141">
        <v>79</v>
      </c>
      <c r="G143" s="142" t="s">
        <v>111</v>
      </c>
      <c r="H143" s="130"/>
      <c r="I143" s="131">
        <v>11124.295946014126</v>
      </c>
      <c r="J143" s="131">
        <v>0</v>
      </c>
      <c r="K143" s="131">
        <v>0</v>
      </c>
      <c r="L143" s="131">
        <v>938</v>
      </c>
      <c r="M143" s="131">
        <v>12062.295946014126</v>
      </c>
      <c r="N143" s="130"/>
      <c r="O143" s="132">
        <v>1</v>
      </c>
      <c r="P143" s="132">
        <v>0</v>
      </c>
      <c r="Q143" s="133">
        <v>11048</v>
      </c>
      <c r="R143" s="133">
        <v>0</v>
      </c>
      <c r="S143" s="133">
        <f t="shared" si="4"/>
        <v>0</v>
      </c>
      <c r="T143" s="133">
        <v>932</v>
      </c>
      <c r="U143" s="134">
        <f t="shared" si="5"/>
        <v>11980</v>
      </c>
      <c r="V143" s="144"/>
      <c r="W143" s="173">
        <v>6.8192888455918168E-3</v>
      </c>
      <c r="X143" s="174">
        <v>0.09</v>
      </c>
      <c r="Y143" s="174">
        <v>6.7920734957925458E-2</v>
      </c>
      <c r="Z143" s="175">
        <v>0</v>
      </c>
      <c r="AA143" s="168"/>
      <c r="AB143" s="176">
        <v>0</v>
      </c>
      <c r="AC143" s="177">
        <v>0</v>
      </c>
      <c r="AD143" s="134">
        <v>0</v>
      </c>
      <c r="AE143" s="177">
        <v>0</v>
      </c>
      <c r="AF143" s="182">
        <v>0</v>
      </c>
      <c r="AG143" s="172"/>
    </row>
    <row r="144" spans="1:33" s="110" customFormat="1" x14ac:dyDescent="0.2">
      <c r="A144" s="138">
        <v>428</v>
      </c>
      <c r="B144" s="139">
        <v>428035088</v>
      </c>
      <c r="C144" s="140" t="s">
        <v>502</v>
      </c>
      <c r="D144" s="141">
        <v>35</v>
      </c>
      <c r="E144" s="140" t="s">
        <v>67</v>
      </c>
      <c r="F144" s="141">
        <v>88</v>
      </c>
      <c r="G144" s="142" t="s">
        <v>120</v>
      </c>
      <c r="H144" s="130"/>
      <c r="I144" s="131">
        <v>13976</v>
      </c>
      <c r="J144" s="131">
        <v>4104</v>
      </c>
      <c r="K144" s="131">
        <v>0</v>
      </c>
      <c r="L144" s="131">
        <v>938</v>
      </c>
      <c r="M144" s="131">
        <v>19018</v>
      </c>
      <c r="N144" s="130"/>
      <c r="O144" s="132">
        <v>2</v>
      </c>
      <c r="P144" s="132">
        <v>0</v>
      </c>
      <c r="Q144" s="133">
        <v>35914</v>
      </c>
      <c r="R144" s="133">
        <v>0</v>
      </c>
      <c r="S144" s="133">
        <f t="shared" si="4"/>
        <v>0</v>
      </c>
      <c r="T144" s="133">
        <v>1864</v>
      </c>
      <c r="U144" s="134">
        <f t="shared" si="5"/>
        <v>37778</v>
      </c>
      <c r="V144" s="144"/>
      <c r="W144" s="173">
        <v>1.3638577691183634E-2</v>
      </c>
      <c r="X144" s="174">
        <v>0.09</v>
      </c>
      <c r="Y144" s="174">
        <v>5.7144545490812916E-3</v>
      </c>
      <c r="Z144" s="175">
        <v>0</v>
      </c>
      <c r="AA144" s="168"/>
      <c r="AB144" s="176">
        <v>0</v>
      </c>
      <c r="AC144" s="177">
        <v>0</v>
      </c>
      <c r="AD144" s="134">
        <v>0</v>
      </c>
      <c r="AE144" s="177">
        <v>0</v>
      </c>
      <c r="AF144" s="182">
        <v>0</v>
      </c>
      <c r="AG144" s="172"/>
    </row>
    <row r="145" spans="1:33" s="110" customFormat="1" x14ac:dyDescent="0.2">
      <c r="A145" s="138">
        <v>428</v>
      </c>
      <c r="B145" s="139">
        <v>428035093</v>
      </c>
      <c r="C145" s="140" t="s">
        <v>502</v>
      </c>
      <c r="D145" s="141">
        <v>35</v>
      </c>
      <c r="E145" s="140" t="s">
        <v>67</v>
      </c>
      <c r="F145" s="141">
        <v>93</v>
      </c>
      <c r="G145" s="142" t="s">
        <v>125</v>
      </c>
      <c r="H145" s="130"/>
      <c r="I145" s="131">
        <v>11767</v>
      </c>
      <c r="J145" s="131">
        <v>121</v>
      </c>
      <c r="K145" s="131">
        <v>0</v>
      </c>
      <c r="L145" s="131">
        <v>938</v>
      </c>
      <c r="M145" s="131">
        <v>12826</v>
      </c>
      <c r="N145" s="130"/>
      <c r="O145" s="132">
        <v>8</v>
      </c>
      <c r="P145" s="132">
        <v>0</v>
      </c>
      <c r="Q145" s="133">
        <v>94456</v>
      </c>
      <c r="R145" s="133">
        <v>0</v>
      </c>
      <c r="S145" s="133">
        <f t="shared" si="4"/>
        <v>0</v>
      </c>
      <c r="T145" s="133">
        <v>7456</v>
      </c>
      <c r="U145" s="134">
        <f t="shared" si="5"/>
        <v>101912</v>
      </c>
      <c r="V145" s="144"/>
      <c r="W145" s="173">
        <v>5.4554310764734541E-2</v>
      </c>
      <c r="X145" s="174">
        <v>0.09</v>
      </c>
      <c r="Y145" s="174">
        <v>7.1507714979920325E-2</v>
      </c>
      <c r="Z145" s="175">
        <v>0</v>
      </c>
      <c r="AA145" s="168"/>
      <c r="AB145" s="176">
        <v>2</v>
      </c>
      <c r="AC145" s="177">
        <v>0</v>
      </c>
      <c r="AD145" s="134">
        <v>0</v>
      </c>
      <c r="AE145" s="177">
        <v>0</v>
      </c>
      <c r="AF145" s="182">
        <v>0</v>
      </c>
      <c r="AG145" s="172"/>
    </row>
    <row r="146" spans="1:33" s="110" customFormat="1" x14ac:dyDescent="0.2">
      <c r="A146" s="138">
        <v>428</v>
      </c>
      <c r="B146" s="139">
        <v>428035095</v>
      </c>
      <c r="C146" s="140" t="s">
        <v>502</v>
      </c>
      <c r="D146" s="141">
        <v>35</v>
      </c>
      <c r="E146" s="140" t="s">
        <v>67</v>
      </c>
      <c r="F146" s="141">
        <v>95</v>
      </c>
      <c r="G146" s="142" t="s">
        <v>127</v>
      </c>
      <c r="H146" s="130"/>
      <c r="I146" s="131">
        <v>14048.368555601484</v>
      </c>
      <c r="J146" s="131">
        <v>77</v>
      </c>
      <c r="K146" s="131">
        <v>0</v>
      </c>
      <c r="L146" s="131">
        <v>938</v>
      </c>
      <c r="M146" s="131">
        <v>15063.368555601484</v>
      </c>
      <c r="N146" s="130"/>
      <c r="O146" s="132">
        <v>1</v>
      </c>
      <c r="P146" s="132">
        <v>0</v>
      </c>
      <c r="Q146" s="133">
        <v>14029</v>
      </c>
      <c r="R146" s="133">
        <v>0</v>
      </c>
      <c r="S146" s="133">
        <f t="shared" si="4"/>
        <v>0</v>
      </c>
      <c r="T146" s="133">
        <v>932</v>
      </c>
      <c r="U146" s="134">
        <f t="shared" si="5"/>
        <v>14961</v>
      </c>
      <c r="V146" s="144"/>
      <c r="W146" s="173">
        <v>6.8192888455918168E-3</v>
      </c>
      <c r="X146" s="174">
        <v>0.09</v>
      </c>
      <c r="Y146" s="174">
        <v>0.13273566724253313</v>
      </c>
      <c r="Z146" s="175">
        <v>0</v>
      </c>
      <c r="AA146" s="168"/>
      <c r="AB146" s="176">
        <v>0</v>
      </c>
      <c r="AC146" s="177">
        <v>0</v>
      </c>
      <c r="AD146" s="134">
        <v>0</v>
      </c>
      <c r="AE146" s="177">
        <v>0</v>
      </c>
      <c r="AF146" s="182">
        <v>0</v>
      </c>
      <c r="AG146" s="172"/>
    </row>
    <row r="147" spans="1:33" s="110" customFormat="1" x14ac:dyDescent="0.2">
      <c r="A147" s="138">
        <v>428</v>
      </c>
      <c r="B147" s="139">
        <v>428035128</v>
      </c>
      <c r="C147" s="140" t="s">
        <v>502</v>
      </c>
      <c r="D147" s="141">
        <v>35</v>
      </c>
      <c r="E147" s="140" t="s">
        <v>67</v>
      </c>
      <c r="F147" s="141">
        <v>128</v>
      </c>
      <c r="G147" s="142" t="s">
        <v>160</v>
      </c>
      <c r="H147" s="130"/>
      <c r="I147" s="131">
        <v>12549.540432084312</v>
      </c>
      <c r="J147" s="131">
        <v>728</v>
      </c>
      <c r="K147" s="131">
        <v>0</v>
      </c>
      <c r="L147" s="131">
        <v>938</v>
      </c>
      <c r="M147" s="131">
        <v>14215.540432084312</v>
      </c>
      <c r="N147" s="130"/>
      <c r="O147" s="132">
        <v>1</v>
      </c>
      <c r="P147" s="132">
        <v>0</v>
      </c>
      <c r="Q147" s="133">
        <v>13187</v>
      </c>
      <c r="R147" s="133">
        <v>0</v>
      </c>
      <c r="S147" s="133">
        <f t="shared" si="4"/>
        <v>0</v>
      </c>
      <c r="T147" s="133">
        <v>932</v>
      </c>
      <c r="U147" s="134">
        <f t="shared" si="5"/>
        <v>14119</v>
      </c>
      <c r="V147" s="144"/>
      <c r="W147" s="173">
        <v>6.8192888455918168E-3</v>
      </c>
      <c r="X147" s="174">
        <v>0.09</v>
      </c>
      <c r="Y147" s="174">
        <v>3.7584627697760359E-2</v>
      </c>
      <c r="Z147" s="175">
        <v>0</v>
      </c>
      <c r="AA147" s="168"/>
      <c r="AB147" s="176">
        <v>0</v>
      </c>
      <c r="AC147" s="177">
        <v>0</v>
      </c>
      <c r="AD147" s="134">
        <v>0</v>
      </c>
      <c r="AE147" s="177">
        <v>0</v>
      </c>
      <c r="AF147" s="182">
        <v>0</v>
      </c>
      <c r="AG147" s="172"/>
    </row>
    <row r="148" spans="1:33" s="110" customFormat="1" x14ac:dyDescent="0.2">
      <c r="A148" s="138">
        <v>428</v>
      </c>
      <c r="B148" s="139">
        <v>428035133</v>
      </c>
      <c r="C148" s="140" t="s">
        <v>502</v>
      </c>
      <c r="D148" s="141">
        <v>35</v>
      </c>
      <c r="E148" s="140" t="s">
        <v>67</v>
      </c>
      <c r="F148" s="141">
        <v>133</v>
      </c>
      <c r="G148" s="142" t="s">
        <v>165</v>
      </c>
      <c r="H148" s="130"/>
      <c r="I148" s="131">
        <v>14472</v>
      </c>
      <c r="J148" s="131">
        <v>2501</v>
      </c>
      <c r="K148" s="131">
        <v>0</v>
      </c>
      <c r="L148" s="131">
        <v>938</v>
      </c>
      <c r="M148" s="131">
        <v>17911</v>
      </c>
      <c r="N148" s="130"/>
      <c r="O148" s="132">
        <v>3</v>
      </c>
      <c r="P148" s="132">
        <v>0</v>
      </c>
      <c r="Q148" s="133">
        <v>50571</v>
      </c>
      <c r="R148" s="133">
        <v>0</v>
      </c>
      <c r="S148" s="133">
        <f t="shared" si="4"/>
        <v>0</v>
      </c>
      <c r="T148" s="133">
        <v>2796</v>
      </c>
      <c r="U148" s="134">
        <f t="shared" si="5"/>
        <v>53367</v>
      </c>
      <c r="V148" s="144"/>
      <c r="W148" s="173">
        <v>2.0457866536775449E-2</v>
      </c>
      <c r="X148" s="174">
        <v>0.09</v>
      </c>
      <c r="Y148" s="174">
        <v>3.3142175375676215E-2</v>
      </c>
      <c r="Z148" s="175">
        <v>0</v>
      </c>
      <c r="AA148" s="168"/>
      <c r="AB148" s="176">
        <v>0</v>
      </c>
      <c r="AC148" s="177">
        <v>0</v>
      </c>
      <c r="AD148" s="134">
        <v>0</v>
      </c>
      <c r="AE148" s="177">
        <v>0</v>
      </c>
      <c r="AF148" s="182">
        <v>0</v>
      </c>
      <c r="AG148" s="172"/>
    </row>
    <row r="149" spans="1:33" s="110" customFormat="1" x14ac:dyDescent="0.2">
      <c r="A149" s="138">
        <v>428</v>
      </c>
      <c r="B149" s="139">
        <v>428035163</v>
      </c>
      <c r="C149" s="140" t="s">
        <v>502</v>
      </c>
      <c r="D149" s="141">
        <v>35</v>
      </c>
      <c r="E149" s="140" t="s">
        <v>67</v>
      </c>
      <c r="F149" s="141">
        <v>163</v>
      </c>
      <c r="G149" s="142" t="s">
        <v>195</v>
      </c>
      <c r="H149" s="130"/>
      <c r="I149" s="131">
        <v>12167</v>
      </c>
      <c r="J149" s="131">
        <v>0</v>
      </c>
      <c r="K149" s="131">
        <v>0</v>
      </c>
      <c r="L149" s="131">
        <v>938</v>
      </c>
      <c r="M149" s="131">
        <v>13105</v>
      </c>
      <c r="N149" s="130"/>
      <c r="O149" s="132">
        <v>7</v>
      </c>
      <c r="P149" s="132">
        <v>0</v>
      </c>
      <c r="Q149" s="133">
        <v>84588</v>
      </c>
      <c r="R149" s="133">
        <v>0</v>
      </c>
      <c r="S149" s="133">
        <f t="shared" si="4"/>
        <v>0</v>
      </c>
      <c r="T149" s="133">
        <v>6524</v>
      </c>
      <c r="U149" s="134">
        <f t="shared" si="5"/>
        <v>91112</v>
      </c>
      <c r="V149" s="144"/>
      <c r="W149" s="173">
        <v>4.7735021919142723E-2</v>
      </c>
      <c r="X149" s="174">
        <v>0.09</v>
      </c>
      <c r="Y149" s="174">
        <v>8.8627773551063604E-2</v>
      </c>
      <c r="Z149" s="175">
        <v>0</v>
      </c>
      <c r="AA149" s="168"/>
      <c r="AB149" s="176">
        <v>2</v>
      </c>
      <c r="AC149" s="177">
        <v>0</v>
      </c>
      <c r="AD149" s="134">
        <v>0</v>
      </c>
      <c r="AE149" s="177">
        <v>0</v>
      </c>
      <c r="AF149" s="182">
        <v>0</v>
      </c>
      <c r="AG149" s="172"/>
    </row>
    <row r="150" spans="1:33" s="110" customFormat="1" x14ac:dyDescent="0.2">
      <c r="A150" s="138">
        <v>428</v>
      </c>
      <c r="B150" s="139">
        <v>428035165</v>
      </c>
      <c r="C150" s="140" t="s">
        <v>502</v>
      </c>
      <c r="D150" s="141">
        <v>35</v>
      </c>
      <c r="E150" s="140" t="s">
        <v>67</v>
      </c>
      <c r="F150" s="141">
        <v>165</v>
      </c>
      <c r="G150" s="142" t="s">
        <v>197</v>
      </c>
      <c r="H150" s="130"/>
      <c r="I150" s="131">
        <v>12117</v>
      </c>
      <c r="J150" s="131">
        <v>350</v>
      </c>
      <c r="K150" s="131">
        <v>0</v>
      </c>
      <c r="L150" s="131">
        <v>938</v>
      </c>
      <c r="M150" s="131">
        <v>13405</v>
      </c>
      <c r="N150" s="130"/>
      <c r="O150" s="132">
        <v>11</v>
      </c>
      <c r="P150" s="132">
        <v>0</v>
      </c>
      <c r="Q150" s="133">
        <v>136202</v>
      </c>
      <c r="R150" s="133">
        <v>0</v>
      </c>
      <c r="S150" s="133">
        <f t="shared" si="4"/>
        <v>0</v>
      </c>
      <c r="T150" s="133">
        <v>10252</v>
      </c>
      <c r="U150" s="134">
        <f t="shared" si="5"/>
        <v>146454</v>
      </c>
      <c r="V150" s="144"/>
      <c r="W150" s="173">
        <v>7.5012177301509983E-2</v>
      </c>
      <c r="X150" s="174">
        <v>0.09</v>
      </c>
      <c r="Y150" s="174">
        <v>9.9821303328220382E-2</v>
      </c>
      <c r="Z150" s="175">
        <v>0</v>
      </c>
      <c r="AA150" s="168"/>
      <c r="AB150" s="176">
        <v>2</v>
      </c>
      <c r="AC150" s="177">
        <v>8.2429043470878191E-2</v>
      </c>
      <c r="AD150" s="134">
        <v>1106</v>
      </c>
      <c r="AE150" s="177">
        <v>0</v>
      </c>
      <c r="AF150" s="182">
        <v>0</v>
      </c>
      <c r="AG150" s="172"/>
    </row>
    <row r="151" spans="1:33" s="110" customFormat="1" x14ac:dyDescent="0.2">
      <c r="A151" s="138">
        <v>428</v>
      </c>
      <c r="B151" s="139">
        <v>428035189</v>
      </c>
      <c r="C151" s="140" t="s">
        <v>502</v>
      </c>
      <c r="D151" s="141">
        <v>35</v>
      </c>
      <c r="E151" s="140" t="s">
        <v>67</v>
      </c>
      <c r="F151" s="141">
        <v>189</v>
      </c>
      <c r="G151" s="142" t="s">
        <v>221</v>
      </c>
      <c r="H151" s="130"/>
      <c r="I151" s="131">
        <v>9576</v>
      </c>
      <c r="J151" s="131">
        <v>3241</v>
      </c>
      <c r="K151" s="131">
        <v>0</v>
      </c>
      <c r="L151" s="131">
        <v>938</v>
      </c>
      <c r="M151" s="131">
        <v>13755</v>
      </c>
      <c r="N151" s="130"/>
      <c r="O151" s="132">
        <v>2</v>
      </c>
      <c r="P151" s="132">
        <v>0</v>
      </c>
      <c r="Q151" s="133">
        <v>25460</v>
      </c>
      <c r="R151" s="133">
        <v>0</v>
      </c>
      <c r="S151" s="133">
        <f t="shared" si="4"/>
        <v>0</v>
      </c>
      <c r="T151" s="133">
        <v>1864</v>
      </c>
      <c r="U151" s="134">
        <f t="shared" si="5"/>
        <v>27324</v>
      </c>
      <c r="V151" s="144"/>
      <c r="W151" s="173">
        <v>1.3638577691183634E-2</v>
      </c>
      <c r="X151" s="174">
        <v>0.09</v>
      </c>
      <c r="Y151" s="174">
        <v>1.2961039520166299E-3</v>
      </c>
      <c r="Z151" s="175">
        <v>0</v>
      </c>
      <c r="AA151" s="168"/>
      <c r="AB151" s="176">
        <v>0</v>
      </c>
      <c r="AC151" s="177">
        <v>0</v>
      </c>
      <c r="AD151" s="134">
        <v>0</v>
      </c>
      <c r="AE151" s="177">
        <v>0</v>
      </c>
      <c r="AF151" s="182">
        <v>0</v>
      </c>
      <c r="AG151" s="172"/>
    </row>
    <row r="152" spans="1:33" s="110" customFormat="1" x14ac:dyDescent="0.2">
      <c r="A152" s="138">
        <v>428</v>
      </c>
      <c r="B152" s="139">
        <v>428035220</v>
      </c>
      <c r="C152" s="140" t="s">
        <v>502</v>
      </c>
      <c r="D152" s="141">
        <v>35</v>
      </c>
      <c r="E152" s="140" t="s">
        <v>67</v>
      </c>
      <c r="F152" s="141">
        <v>220</v>
      </c>
      <c r="G152" s="142" t="s">
        <v>252</v>
      </c>
      <c r="H152" s="130"/>
      <c r="I152" s="131">
        <v>13858</v>
      </c>
      <c r="J152" s="131">
        <v>6155</v>
      </c>
      <c r="K152" s="131">
        <v>0</v>
      </c>
      <c r="L152" s="131">
        <v>938</v>
      </c>
      <c r="M152" s="131">
        <v>20951</v>
      </c>
      <c r="N152" s="130"/>
      <c r="O152" s="132">
        <v>6</v>
      </c>
      <c r="P152" s="132">
        <v>0</v>
      </c>
      <c r="Q152" s="133">
        <v>119262</v>
      </c>
      <c r="R152" s="133">
        <v>0</v>
      </c>
      <c r="S152" s="133">
        <f t="shared" si="4"/>
        <v>0</v>
      </c>
      <c r="T152" s="133">
        <v>5592</v>
      </c>
      <c r="U152" s="134">
        <f t="shared" si="5"/>
        <v>124854</v>
      </c>
      <c r="V152" s="144"/>
      <c r="W152" s="173">
        <v>4.0915733073550904E-2</v>
      </c>
      <c r="X152" s="174">
        <v>0.09</v>
      </c>
      <c r="Y152" s="174">
        <v>1.7540324220613024E-2</v>
      </c>
      <c r="Z152" s="175">
        <v>0</v>
      </c>
      <c r="AA152" s="168"/>
      <c r="AB152" s="176">
        <v>0</v>
      </c>
      <c r="AC152" s="177">
        <v>0</v>
      </c>
      <c r="AD152" s="134">
        <v>0</v>
      </c>
      <c r="AE152" s="177">
        <v>0</v>
      </c>
      <c r="AF152" s="182">
        <v>0</v>
      </c>
      <c r="AG152" s="172"/>
    </row>
    <row r="153" spans="1:33" s="110" customFormat="1" x14ac:dyDescent="0.2">
      <c r="A153" s="138">
        <v>428</v>
      </c>
      <c r="B153" s="139">
        <v>428035243</v>
      </c>
      <c r="C153" s="140" t="s">
        <v>502</v>
      </c>
      <c r="D153" s="141">
        <v>35</v>
      </c>
      <c r="E153" s="140" t="s">
        <v>67</v>
      </c>
      <c r="F153" s="141">
        <v>243</v>
      </c>
      <c r="G153" s="142" t="s">
        <v>275</v>
      </c>
      <c r="H153" s="130"/>
      <c r="I153" s="131">
        <v>13156</v>
      </c>
      <c r="J153" s="131">
        <v>2723</v>
      </c>
      <c r="K153" s="131">
        <v>0</v>
      </c>
      <c r="L153" s="131">
        <v>938</v>
      </c>
      <c r="M153" s="131">
        <v>16817</v>
      </c>
      <c r="N153" s="130"/>
      <c r="O153" s="132">
        <v>6</v>
      </c>
      <c r="P153" s="132">
        <v>0</v>
      </c>
      <c r="Q153" s="133">
        <v>94626</v>
      </c>
      <c r="R153" s="133">
        <v>0</v>
      </c>
      <c r="S153" s="133">
        <f t="shared" si="4"/>
        <v>0</v>
      </c>
      <c r="T153" s="133">
        <v>5592</v>
      </c>
      <c r="U153" s="134">
        <f t="shared" si="5"/>
        <v>100218</v>
      </c>
      <c r="V153" s="144"/>
      <c r="W153" s="173">
        <v>4.0915733073550904E-2</v>
      </c>
      <c r="X153" s="174">
        <v>0.09</v>
      </c>
      <c r="Y153" s="174">
        <v>6.02635208616264E-3</v>
      </c>
      <c r="Z153" s="175">
        <v>0</v>
      </c>
      <c r="AA153" s="168"/>
      <c r="AB153" s="176">
        <v>0</v>
      </c>
      <c r="AC153" s="177">
        <v>0</v>
      </c>
      <c r="AD153" s="134">
        <v>0</v>
      </c>
      <c r="AE153" s="177">
        <v>0</v>
      </c>
      <c r="AF153" s="182">
        <v>0</v>
      </c>
      <c r="AG153" s="172"/>
    </row>
    <row r="154" spans="1:33" s="110" customFormat="1" x14ac:dyDescent="0.2">
      <c r="A154" s="138">
        <v>428</v>
      </c>
      <c r="B154" s="139">
        <v>428035244</v>
      </c>
      <c r="C154" s="140" t="s">
        <v>502</v>
      </c>
      <c r="D154" s="141">
        <v>35</v>
      </c>
      <c r="E154" s="140" t="s">
        <v>67</v>
      </c>
      <c r="F154" s="141">
        <v>244</v>
      </c>
      <c r="G154" s="142" t="s">
        <v>276</v>
      </c>
      <c r="H154" s="130"/>
      <c r="I154" s="131">
        <v>11257</v>
      </c>
      <c r="J154" s="131">
        <v>4059</v>
      </c>
      <c r="K154" s="131">
        <v>0</v>
      </c>
      <c r="L154" s="131">
        <v>938</v>
      </c>
      <c r="M154" s="131">
        <v>16254</v>
      </c>
      <c r="N154" s="130"/>
      <c r="O154" s="132">
        <v>24</v>
      </c>
      <c r="P154" s="132">
        <v>0</v>
      </c>
      <c r="Q154" s="133">
        <v>365088</v>
      </c>
      <c r="R154" s="133">
        <v>0</v>
      </c>
      <c r="S154" s="133">
        <f t="shared" si="4"/>
        <v>0</v>
      </c>
      <c r="T154" s="133">
        <v>22368</v>
      </c>
      <c r="U154" s="134">
        <f t="shared" si="5"/>
        <v>387456</v>
      </c>
      <c r="V154" s="144"/>
      <c r="W154" s="173">
        <v>0.16366293229420362</v>
      </c>
      <c r="X154" s="174">
        <v>0.09</v>
      </c>
      <c r="Y154" s="174">
        <v>0.13694619371909225</v>
      </c>
      <c r="Z154" s="175">
        <v>0</v>
      </c>
      <c r="AA154" s="168"/>
      <c r="AB154" s="176">
        <v>8</v>
      </c>
      <c r="AC154" s="177">
        <v>7.2160768071937493</v>
      </c>
      <c r="AD154" s="134">
        <v>117296</v>
      </c>
      <c r="AE154" s="177">
        <v>0</v>
      </c>
      <c r="AF154" s="182">
        <v>0</v>
      </c>
      <c r="AG154" s="172"/>
    </row>
    <row r="155" spans="1:33" s="110" customFormat="1" x14ac:dyDescent="0.2">
      <c r="A155" s="138">
        <v>428</v>
      </c>
      <c r="B155" s="139">
        <v>428035248</v>
      </c>
      <c r="C155" s="140" t="s">
        <v>502</v>
      </c>
      <c r="D155" s="141">
        <v>35</v>
      </c>
      <c r="E155" s="140" t="s">
        <v>67</v>
      </c>
      <c r="F155" s="141">
        <v>248</v>
      </c>
      <c r="G155" s="142" t="s">
        <v>280</v>
      </c>
      <c r="H155" s="130"/>
      <c r="I155" s="131">
        <v>13732</v>
      </c>
      <c r="J155" s="131">
        <v>1077</v>
      </c>
      <c r="K155" s="131">
        <v>0</v>
      </c>
      <c r="L155" s="131">
        <v>938</v>
      </c>
      <c r="M155" s="131">
        <v>15747</v>
      </c>
      <c r="N155" s="130"/>
      <c r="O155" s="132">
        <v>26</v>
      </c>
      <c r="P155" s="132">
        <v>0</v>
      </c>
      <c r="Q155" s="133">
        <v>382408</v>
      </c>
      <c r="R155" s="133">
        <v>0</v>
      </c>
      <c r="S155" s="133">
        <f t="shared" si="4"/>
        <v>0</v>
      </c>
      <c r="T155" s="133">
        <v>24232</v>
      </c>
      <c r="U155" s="134">
        <f t="shared" si="5"/>
        <v>406640</v>
      </c>
      <c r="V155" s="144"/>
      <c r="W155" s="173">
        <v>0.17730150998538727</v>
      </c>
      <c r="X155" s="174">
        <v>0.09</v>
      </c>
      <c r="Y155" s="174">
        <v>5.6553829441961169E-2</v>
      </c>
      <c r="Z155" s="175">
        <v>0</v>
      </c>
      <c r="AA155" s="168"/>
      <c r="AB155" s="176">
        <v>1</v>
      </c>
      <c r="AC155" s="177">
        <v>0</v>
      </c>
      <c r="AD155" s="134">
        <v>0</v>
      </c>
      <c r="AE155" s="177">
        <v>0</v>
      </c>
      <c r="AF155" s="182">
        <v>0</v>
      </c>
      <c r="AG155" s="172"/>
    </row>
    <row r="156" spans="1:33" s="110" customFormat="1" x14ac:dyDescent="0.2">
      <c r="A156" s="138">
        <v>428</v>
      </c>
      <c r="B156" s="139">
        <v>428035262</v>
      </c>
      <c r="C156" s="140" t="s">
        <v>502</v>
      </c>
      <c r="D156" s="141">
        <v>35</v>
      </c>
      <c r="E156" s="140" t="s">
        <v>67</v>
      </c>
      <c r="F156" s="141">
        <v>262</v>
      </c>
      <c r="G156" s="142" t="s">
        <v>294</v>
      </c>
      <c r="H156" s="130"/>
      <c r="I156" s="131">
        <v>9764</v>
      </c>
      <c r="J156" s="131">
        <v>3618</v>
      </c>
      <c r="K156" s="131">
        <v>0</v>
      </c>
      <c r="L156" s="131">
        <v>938</v>
      </c>
      <c r="M156" s="131">
        <v>14320</v>
      </c>
      <c r="N156" s="130"/>
      <c r="O156" s="132">
        <v>4</v>
      </c>
      <c r="P156" s="132">
        <v>0</v>
      </c>
      <c r="Q156" s="133">
        <v>53164</v>
      </c>
      <c r="R156" s="133">
        <v>0</v>
      </c>
      <c r="S156" s="133">
        <f t="shared" si="4"/>
        <v>0</v>
      </c>
      <c r="T156" s="133">
        <v>3728</v>
      </c>
      <c r="U156" s="134">
        <f t="shared" si="5"/>
        <v>56892</v>
      </c>
      <c r="V156" s="144"/>
      <c r="W156" s="173">
        <v>2.7277155382367267E-2</v>
      </c>
      <c r="X156" s="174">
        <v>0.09</v>
      </c>
      <c r="Y156" s="174">
        <v>7.8477422572232697E-2</v>
      </c>
      <c r="Z156" s="175">
        <v>0</v>
      </c>
      <c r="AA156" s="168"/>
      <c r="AB156" s="176">
        <v>0</v>
      </c>
      <c r="AC156" s="177">
        <v>0</v>
      </c>
      <c r="AD156" s="134">
        <v>0</v>
      </c>
      <c r="AE156" s="177">
        <v>0</v>
      </c>
      <c r="AF156" s="182">
        <v>0</v>
      </c>
      <c r="AG156" s="172"/>
    </row>
    <row r="157" spans="1:33" s="110" customFormat="1" x14ac:dyDescent="0.2">
      <c r="A157" s="138">
        <v>428</v>
      </c>
      <c r="B157" s="139">
        <v>428035285</v>
      </c>
      <c r="C157" s="140" t="s">
        <v>502</v>
      </c>
      <c r="D157" s="141">
        <v>35</v>
      </c>
      <c r="E157" s="140" t="s">
        <v>67</v>
      </c>
      <c r="F157" s="141">
        <v>285</v>
      </c>
      <c r="G157" s="142" t="s">
        <v>317</v>
      </c>
      <c r="H157" s="130"/>
      <c r="I157" s="131">
        <v>11519</v>
      </c>
      <c r="J157" s="131">
        <v>3347</v>
      </c>
      <c r="K157" s="131">
        <v>0</v>
      </c>
      <c r="L157" s="131">
        <v>938</v>
      </c>
      <c r="M157" s="131">
        <v>15804</v>
      </c>
      <c r="N157" s="130"/>
      <c r="O157" s="132">
        <v>1</v>
      </c>
      <c r="P157" s="132">
        <v>0</v>
      </c>
      <c r="Q157" s="133">
        <v>14765</v>
      </c>
      <c r="R157" s="133">
        <v>0</v>
      </c>
      <c r="S157" s="133">
        <f t="shared" si="4"/>
        <v>0</v>
      </c>
      <c r="T157" s="133">
        <v>932</v>
      </c>
      <c r="U157" s="134">
        <f t="shared" si="5"/>
        <v>15697</v>
      </c>
      <c r="V157" s="144"/>
      <c r="W157" s="173">
        <v>6.8192888455918168E-3</v>
      </c>
      <c r="X157" s="174">
        <v>0.09</v>
      </c>
      <c r="Y157" s="174">
        <v>3.5491966377136093E-2</v>
      </c>
      <c r="Z157" s="175">
        <v>0</v>
      </c>
      <c r="AA157" s="168"/>
      <c r="AB157" s="176">
        <v>0</v>
      </c>
      <c r="AC157" s="177">
        <v>0</v>
      </c>
      <c r="AD157" s="134">
        <v>0</v>
      </c>
      <c r="AE157" s="177">
        <v>0</v>
      </c>
      <c r="AF157" s="182">
        <v>0</v>
      </c>
      <c r="AG157" s="172"/>
    </row>
    <row r="158" spans="1:33" s="110" customFormat="1" x14ac:dyDescent="0.2">
      <c r="A158" s="138">
        <v>428</v>
      </c>
      <c r="B158" s="139">
        <v>428035293</v>
      </c>
      <c r="C158" s="140" t="s">
        <v>502</v>
      </c>
      <c r="D158" s="141">
        <v>35</v>
      </c>
      <c r="E158" s="140" t="s">
        <v>67</v>
      </c>
      <c r="F158" s="141">
        <v>293</v>
      </c>
      <c r="G158" s="142" t="s">
        <v>325</v>
      </c>
      <c r="H158" s="130"/>
      <c r="I158" s="131">
        <v>15107</v>
      </c>
      <c r="J158" s="131">
        <v>679</v>
      </c>
      <c r="K158" s="131">
        <v>0</v>
      </c>
      <c r="L158" s="131">
        <v>938</v>
      </c>
      <c r="M158" s="131">
        <v>16724</v>
      </c>
      <c r="N158" s="130"/>
      <c r="O158" s="132">
        <v>4</v>
      </c>
      <c r="P158" s="132">
        <v>0</v>
      </c>
      <c r="Q158" s="133">
        <v>62712</v>
      </c>
      <c r="R158" s="133">
        <v>0</v>
      </c>
      <c r="S158" s="133">
        <f t="shared" si="4"/>
        <v>0</v>
      </c>
      <c r="T158" s="133">
        <v>3728</v>
      </c>
      <c r="U158" s="134">
        <f t="shared" si="5"/>
        <v>66440</v>
      </c>
      <c r="V158" s="144"/>
      <c r="W158" s="173">
        <v>2.7277155382367267E-2</v>
      </c>
      <c r="X158" s="174">
        <v>0.09</v>
      </c>
      <c r="Y158" s="174">
        <v>9.3562641416421403E-3</v>
      </c>
      <c r="Z158" s="175">
        <v>0</v>
      </c>
      <c r="AA158" s="168"/>
      <c r="AB158" s="176">
        <v>0</v>
      </c>
      <c r="AC158" s="177">
        <v>0</v>
      </c>
      <c r="AD158" s="134">
        <v>0</v>
      </c>
      <c r="AE158" s="177">
        <v>0</v>
      </c>
      <c r="AF158" s="182">
        <v>0</v>
      </c>
      <c r="AG158" s="172"/>
    </row>
    <row r="159" spans="1:33" s="110" customFormat="1" x14ac:dyDescent="0.2">
      <c r="A159" s="138">
        <v>428</v>
      </c>
      <c r="B159" s="139">
        <v>428035305</v>
      </c>
      <c r="C159" s="140" t="s">
        <v>502</v>
      </c>
      <c r="D159" s="141">
        <v>35</v>
      </c>
      <c r="E159" s="140" t="s">
        <v>67</v>
      </c>
      <c r="F159" s="141">
        <v>305</v>
      </c>
      <c r="G159" s="142" t="s">
        <v>337</v>
      </c>
      <c r="H159" s="130"/>
      <c r="I159" s="131">
        <v>9952</v>
      </c>
      <c r="J159" s="131">
        <v>3998</v>
      </c>
      <c r="K159" s="131">
        <v>0</v>
      </c>
      <c r="L159" s="131">
        <v>938</v>
      </c>
      <c r="M159" s="131">
        <v>14888</v>
      </c>
      <c r="N159" s="130"/>
      <c r="O159" s="132">
        <v>1</v>
      </c>
      <c r="P159" s="132">
        <v>0</v>
      </c>
      <c r="Q159" s="133">
        <v>13855</v>
      </c>
      <c r="R159" s="133">
        <v>0</v>
      </c>
      <c r="S159" s="133">
        <f t="shared" si="4"/>
        <v>0</v>
      </c>
      <c r="T159" s="133">
        <v>932</v>
      </c>
      <c r="U159" s="134">
        <f t="shared" si="5"/>
        <v>14787</v>
      </c>
      <c r="V159" s="144"/>
      <c r="W159" s="173">
        <v>6.8192888455918168E-3</v>
      </c>
      <c r="X159" s="174">
        <v>0.09</v>
      </c>
      <c r="Y159" s="174">
        <v>1.7054083231102388E-2</v>
      </c>
      <c r="Z159" s="175">
        <v>0</v>
      </c>
      <c r="AA159" s="168"/>
      <c r="AB159" s="176">
        <v>0</v>
      </c>
      <c r="AC159" s="177">
        <v>0</v>
      </c>
      <c r="AD159" s="134">
        <v>0</v>
      </c>
      <c r="AE159" s="177">
        <v>0</v>
      </c>
      <c r="AF159" s="182">
        <v>0</v>
      </c>
      <c r="AG159" s="172"/>
    </row>
    <row r="160" spans="1:33" s="110" customFormat="1" x14ac:dyDescent="0.2">
      <c r="A160" s="138">
        <v>428</v>
      </c>
      <c r="B160" s="139">
        <v>428035307</v>
      </c>
      <c r="C160" s="140" t="s">
        <v>502</v>
      </c>
      <c r="D160" s="141">
        <v>35</v>
      </c>
      <c r="E160" s="140" t="s">
        <v>67</v>
      </c>
      <c r="F160" s="141">
        <v>307</v>
      </c>
      <c r="G160" s="142" t="s">
        <v>339</v>
      </c>
      <c r="H160" s="130"/>
      <c r="I160" s="131">
        <v>12743</v>
      </c>
      <c r="J160" s="131">
        <v>5528</v>
      </c>
      <c r="K160" s="131">
        <v>0</v>
      </c>
      <c r="L160" s="131">
        <v>938</v>
      </c>
      <c r="M160" s="131">
        <v>19209</v>
      </c>
      <c r="N160" s="130"/>
      <c r="O160" s="132">
        <v>3</v>
      </c>
      <c r="P160" s="132">
        <v>0</v>
      </c>
      <c r="Q160" s="133">
        <v>54438</v>
      </c>
      <c r="R160" s="133">
        <v>0</v>
      </c>
      <c r="S160" s="133">
        <f t="shared" si="4"/>
        <v>0</v>
      </c>
      <c r="T160" s="133">
        <v>2796</v>
      </c>
      <c r="U160" s="134">
        <f t="shared" si="5"/>
        <v>57234</v>
      </c>
      <c r="V160" s="144"/>
      <c r="W160" s="173">
        <v>2.0457866536775449E-2</v>
      </c>
      <c r="X160" s="174">
        <v>0.09</v>
      </c>
      <c r="Y160" s="174">
        <v>1.1291861592594356E-2</v>
      </c>
      <c r="Z160" s="175">
        <v>0</v>
      </c>
      <c r="AA160" s="168"/>
      <c r="AB160" s="176">
        <v>0</v>
      </c>
      <c r="AC160" s="177">
        <v>0</v>
      </c>
      <c r="AD160" s="134">
        <v>0</v>
      </c>
      <c r="AE160" s="177">
        <v>0</v>
      </c>
      <c r="AF160" s="182">
        <v>0</v>
      </c>
      <c r="AG160" s="172"/>
    </row>
    <row r="161" spans="1:33" s="110" customFormat="1" x14ac:dyDescent="0.2">
      <c r="A161" s="138">
        <v>428</v>
      </c>
      <c r="B161" s="139">
        <v>428035314</v>
      </c>
      <c r="C161" s="140" t="s">
        <v>502</v>
      </c>
      <c r="D161" s="141">
        <v>35</v>
      </c>
      <c r="E161" s="140" t="s">
        <v>67</v>
      </c>
      <c r="F161" s="141">
        <v>314</v>
      </c>
      <c r="G161" s="142" t="s">
        <v>346</v>
      </c>
      <c r="H161" s="130"/>
      <c r="I161" s="131">
        <v>12378.014752158331</v>
      </c>
      <c r="J161" s="131">
        <v>9922</v>
      </c>
      <c r="K161" s="131">
        <v>0</v>
      </c>
      <c r="L161" s="131">
        <v>938</v>
      </c>
      <c r="M161" s="131">
        <v>23238.014752158331</v>
      </c>
      <c r="N161" s="130"/>
      <c r="O161" s="132">
        <v>1</v>
      </c>
      <c r="P161" s="132">
        <v>0</v>
      </c>
      <c r="Q161" s="133">
        <v>22148</v>
      </c>
      <c r="R161" s="133">
        <v>0</v>
      </c>
      <c r="S161" s="133">
        <f t="shared" si="4"/>
        <v>0</v>
      </c>
      <c r="T161" s="133">
        <v>932</v>
      </c>
      <c r="U161" s="134">
        <f t="shared" si="5"/>
        <v>23080</v>
      </c>
      <c r="V161" s="144"/>
      <c r="W161" s="173">
        <v>6.8192888455918168E-3</v>
      </c>
      <c r="X161" s="174">
        <v>0.09</v>
      </c>
      <c r="Y161" s="174">
        <v>3.8012114821186567E-3</v>
      </c>
      <c r="Z161" s="175">
        <v>0</v>
      </c>
      <c r="AA161" s="168"/>
      <c r="AB161" s="176">
        <v>0</v>
      </c>
      <c r="AC161" s="177">
        <v>0</v>
      </c>
      <c r="AD161" s="134">
        <v>0</v>
      </c>
      <c r="AE161" s="177">
        <v>0</v>
      </c>
      <c r="AF161" s="182">
        <v>0</v>
      </c>
      <c r="AG161" s="172"/>
    </row>
    <row r="162" spans="1:33" s="110" customFormat="1" x14ac:dyDescent="0.2">
      <c r="A162" s="138">
        <v>428</v>
      </c>
      <c r="B162" s="139">
        <v>428035336</v>
      </c>
      <c r="C162" s="140" t="s">
        <v>502</v>
      </c>
      <c r="D162" s="141">
        <v>35</v>
      </c>
      <c r="E162" s="140" t="s">
        <v>67</v>
      </c>
      <c r="F162" s="141">
        <v>336</v>
      </c>
      <c r="G162" s="142" t="s">
        <v>368</v>
      </c>
      <c r="H162" s="130"/>
      <c r="I162" s="131">
        <v>9952</v>
      </c>
      <c r="J162" s="131">
        <v>2322</v>
      </c>
      <c r="K162" s="131">
        <v>0</v>
      </c>
      <c r="L162" s="131">
        <v>938</v>
      </c>
      <c r="M162" s="131">
        <v>13212</v>
      </c>
      <c r="N162" s="130"/>
      <c r="O162" s="132">
        <v>2</v>
      </c>
      <c r="P162" s="132">
        <v>0</v>
      </c>
      <c r="Q162" s="133">
        <v>24380</v>
      </c>
      <c r="R162" s="133">
        <v>0</v>
      </c>
      <c r="S162" s="133">
        <f t="shared" si="4"/>
        <v>0</v>
      </c>
      <c r="T162" s="133">
        <v>1864</v>
      </c>
      <c r="U162" s="134">
        <f t="shared" si="5"/>
        <v>26244</v>
      </c>
      <c r="V162" s="144"/>
      <c r="W162" s="173">
        <v>1.3638577691183634E-2</v>
      </c>
      <c r="X162" s="174">
        <v>0.09</v>
      </c>
      <c r="Y162" s="174">
        <v>4.1979274786514191E-2</v>
      </c>
      <c r="Z162" s="175">
        <v>0</v>
      </c>
      <c r="AA162" s="168"/>
      <c r="AB162" s="176">
        <v>0</v>
      </c>
      <c r="AC162" s="177">
        <v>0</v>
      </c>
      <c r="AD162" s="134">
        <v>0</v>
      </c>
      <c r="AE162" s="177">
        <v>0</v>
      </c>
      <c r="AF162" s="182">
        <v>0</v>
      </c>
      <c r="AG162" s="172"/>
    </row>
    <row r="163" spans="1:33" s="110" customFormat="1" x14ac:dyDescent="0.2">
      <c r="A163" s="138">
        <v>428</v>
      </c>
      <c r="B163" s="139">
        <v>428035346</v>
      </c>
      <c r="C163" s="140" t="s">
        <v>502</v>
      </c>
      <c r="D163" s="141">
        <v>35</v>
      </c>
      <c r="E163" s="140" t="s">
        <v>67</v>
      </c>
      <c r="F163" s="141">
        <v>346</v>
      </c>
      <c r="G163" s="142" t="s">
        <v>378</v>
      </c>
      <c r="H163" s="130"/>
      <c r="I163" s="131">
        <v>12510</v>
      </c>
      <c r="J163" s="131">
        <v>1820</v>
      </c>
      <c r="K163" s="131">
        <v>0</v>
      </c>
      <c r="L163" s="131">
        <v>938</v>
      </c>
      <c r="M163" s="131">
        <v>15268</v>
      </c>
      <c r="N163" s="130"/>
      <c r="O163" s="132">
        <v>8</v>
      </c>
      <c r="P163" s="132">
        <v>0</v>
      </c>
      <c r="Q163" s="133">
        <v>113856</v>
      </c>
      <c r="R163" s="133">
        <v>0</v>
      </c>
      <c r="S163" s="133">
        <f t="shared" si="4"/>
        <v>0</v>
      </c>
      <c r="T163" s="133">
        <v>7456</v>
      </c>
      <c r="U163" s="134">
        <f t="shared" si="5"/>
        <v>121312</v>
      </c>
      <c r="V163" s="144"/>
      <c r="W163" s="173">
        <v>5.4554310764734541E-2</v>
      </c>
      <c r="X163" s="174">
        <v>0.09</v>
      </c>
      <c r="Y163" s="174">
        <v>1.2674679089738451E-2</v>
      </c>
      <c r="Z163" s="175">
        <v>0</v>
      </c>
      <c r="AA163" s="168"/>
      <c r="AB163" s="176">
        <v>0</v>
      </c>
      <c r="AC163" s="177">
        <v>0</v>
      </c>
      <c r="AD163" s="134">
        <v>0</v>
      </c>
      <c r="AE163" s="177">
        <v>0</v>
      </c>
      <c r="AF163" s="182">
        <v>0</v>
      </c>
      <c r="AG163" s="172"/>
    </row>
    <row r="164" spans="1:33" s="110" customFormat="1" x14ac:dyDescent="0.2">
      <c r="A164" s="138">
        <v>429</v>
      </c>
      <c r="B164" s="139">
        <v>429163030</v>
      </c>
      <c r="C164" s="140" t="s">
        <v>503</v>
      </c>
      <c r="D164" s="141">
        <v>163</v>
      </c>
      <c r="E164" s="140" t="s">
        <v>195</v>
      </c>
      <c r="F164" s="141">
        <v>30</v>
      </c>
      <c r="G164" s="142" t="s">
        <v>62</v>
      </c>
      <c r="H164" s="130"/>
      <c r="I164" s="131">
        <v>14194</v>
      </c>
      <c r="J164" s="131">
        <v>3495</v>
      </c>
      <c r="K164" s="131">
        <v>0</v>
      </c>
      <c r="L164" s="131">
        <v>938</v>
      </c>
      <c r="M164" s="131">
        <v>18627</v>
      </c>
      <c r="N164" s="130"/>
      <c r="O164" s="132">
        <v>2</v>
      </c>
      <c r="P164" s="132">
        <v>0</v>
      </c>
      <c r="Q164" s="133">
        <v>34742</v>
      </c>
      <c r="R164" s="133">
        <v>0</v>
      </c>
      <c r="S164" s="133">
        <f t="shared" si="4"/>
        <v>0</v>
      </c>
      <c r="T164" s="133">
        <v>1842</v>
      </c>
      <c r="U164" s="134">
        <f t="shared" si="5"/>
        <v>36584</v>
      </c>
      <c r="V164" s="144"/>
      <c r="W164" s="173">
        <v>3.5913312693498449E-2</v>
      </c>
      <c r="X164" s="174">
        <v>0.09</v>
      </c>
      <c r="Y164" s="174">
        <v>2.1901614943994636E-3</v>
      </c>
      <c r="Z164" s="175">
        <v>0</v>
      </c>
      <c r="AA164" s="168"/>
      <c r="AB164" s="176">
        <v>0</v>
      </c>
      <c r="AC164" s="177">
        <v>0</v>
      </c>
      <c r="AD164" s="134">
        <v>0</v>
      </c>
      <c r="AE164" s="177">
        <v>0</v>
      </c>
      <c r="AF164" s="182">
        <v>0</v>
      </c>
      <c r="AG164" s="172"/>
    </row>
    <row r="165" spans="1:33" s="110" customFormat="1" x14ac:dyDescent="0.2">
      <c r="A165" s="138">
        <v>429</v>
      </c>
      <c r="B165" s="139">
        <v>429163049</v>
      </c>
      <c r="C165" s="140" t="s">
        <v>503</v>
      </c>
      <c r="D165" s="141">
        <v>163</v>
      </c>
      <c r="E165" s="140" t="s">
        <v>195</v>
      </c>
      <c r="F165" s="141">
        <v>49</v>
      </c>
      <c r="G165" s="142" t="s">
        <v>81</v>
      </c>
      <c r="H165" s="130"/>
      <c r="I165" s="131">
        <v>13012.071563633464</v>
      </c>
      <c r="J165" s="131">
        <v>16390</v>
      </c>
      <c r="K165" s="131">
        <v>0</v>
      </c>
      <c r="L165" s="131">
        <v>938</v>
      </c>
      <c r="M165" s="131">
        <v>30340.071563633464</v>
      </c>
      <c r="N165" s="130"/>
      <c r="O165" s="132">
        <v>1</v>
      </c>
      <c r="P165" s="132">
        <v>0</v>
      </c>
      <c r="Q165" s="133">
        <v>28874</v>
      </c>
      <c r="R165" s="133">
        <v>0</v>
      </c>
      <c r="S165" s="133">
        <f t="shared" si="4"/>
        <v>0</v>
      </c>
      <c r="T165" s="133">
        <v>921</v>
      </c>
      <c r="U165" s="134">
        <f t="shared" si="5"/>
        <v>29795</v>
      </c>
      <c r="V165" s="144"/>
      <c r="W165" s="173">
        <v>1.7956656346749224E-2</v>
      </c>
      <c r="X165" s="174">
        <v>0.09</v>
      </c>
      <c r="Y165" s="174">
        <v>6.940969313408521E-2</v>
      </c>
      <c r="Z165" s="175">
        <v>0</v>
      </c>
      <c r="AA165" s="168"/>
      <c r="AB165" s="176">
        <v>0</v>
      </c>
      <c r="AC165" s="177">
        <v>0</v>
      </c>
      <c r="AD165" s="134">
        <v>0</v>
      </c>
      <c r="AE165" s="177">
        <v>0</v>
      </c>
      <c r="AF165" s="182">
        <v>0</v>
      </c>
      <c r="AG165" s="172"/>
    </row>
    <row r="166" spans="1:33" s="110" customFormat="1" x14ac:dyDescent="0.2">
      <c r="A166" s="138">
        <v>429</v>
      </c>
      <c r="B166" s="139">
        <v>429163057</v>
      </c>
      <c r="C166" s="140" t="s">
        <v>503</v>
      </c>
      <c r="D166" s="141">
        <v>163</v>
      </c>
      <c r="E166" s="140" t="s">
        <v>195</v>
      </c>
      <c r="F166" s="141">
        <v>57</v>
      </c>
      <c r="G166" s="142" t="s">
        <v>89</v>
      </c>
      <c r="H166" s="130"/>
      <c r="I166" s="131">
        <v>17342</v>
      </c>
      <c r="J166" s="131">
        <v>527</v>
      </c>
      <c r="K166" s="131">
        <v>0</v>
      </c>
      <c r="L166" s="131">
        <v>938</v>
      </c>
      <c r="M166" s="131">
        <v>18807</v>
      </c>
      <c r="N166" s="130"/>
      <c r="O166" s="132">
        <v>2</v>
      </c>
      <c r="P166" s="132">
        <v>0</v>
      </c>
      <c r="Q166" s="133">
        <v>35096</v>
      </c>
      <c r="R166" s="133">
        <v>0</v>
      </c>
      <c r="S166" s="133">
        <f t="shared" si="4"/>
        <v>0</v>
      </c>
      <c r="T166" s="133">
        <v>1842</v>
      </c>
      <c r="U166" s="134">
        <f t="shared" si="5"/>
        <v>36938</v>
      </c>
      <c r="V166" s="144"/>
      <c r="W166" s="173">
        <v>3.5913312693498449E-2</v>
      </c>
      <c r="X166" s="174">
        <v>0.09</v>
      </c>
      <c r="Y166" s="174">
        <v>0.12835624819220592</v>
      </c>
      <c r="Z166" s="175">
        <v>0</v>
      </c>
      <c r="AA166" s="168"/>
      <c r="AB166" s="176">
        <v>0</v>
      </c>
      <c r="AC166" s="177">
        <v>0</v>
      </c>
      <c r="AD166" s="134">
        <v>0</v>
      </c>
      <c r="AE166" s="177">
        <v>0</v>
      </c>
      <c r="AF166" s="182">
        <v>0</v>
      </c>
      <c r="AG166" s="172"/>
    </row>
    <row r="167" spans="1:33" s="110" customFormat="1" x14ac:dyDescent="0.2">
      <c r="A167" s="138">
        <v>429</v>
      </c>
      <c r="B167" s="139">
        <v>429163071</v>
      </c>
      <c r="C167" s="140" t="s">
        <v>503</v>
      </c>
      <c r="D167" s="141">
        <v>163</v>
      </c>
      <c r="E167" s="140" t="s">
        <v>195</v>
      </c>
      <c r="F167" s="141">
        <v>71</v>
      </c>
      <c r="G167" s="142" t="s">
        <v>103</v>
      </c>
      <c r="H167" s="130"/>
      <c r="I167" s="131">
        <v>10716.489239161645</v>
      </c>
      <c r="J167" s="131">
        <v>5061</v>
      </c>
      <c r="K167" s="131">
        <v>0</v>
      </c>
      <c r="L167" s="131">
        <v>938</v>
      </c>
      <c r="M167" s="131">
        <v>16715.489239161645</v>
      </c>
      <c r="N167" s="130"/>
      <c r="O167" s="132">
        <v>1</v>
      </c>
      <c r="P167" s="132">
        <v>0</v>
      </c>
      <c r="Q167" s="133">
        <v>15494</v>
      </c>
      <c r="R167" s="133">
        <v>0</v>
      </c>
      <c r="S167" s="133">
        <f t="shared" si="4"/>
        <v>0</v>
      </c>
      <c r="T167" s="133">
        <v>921</v>
      </c>
      <c r="U167" s="134">
        <f t="shared" si="5"/>
        <v>16415</v>
      </c>
      <c r="V167" s="144"/>
      <c r="W167" s="173">
        <v>1.7956656346749224E-2</v>
      </c>
      <c r="X167" s="174">
        <v>0.09</v>
      </c>
      <c r="Y167" s="174">
        <v>2.6559893315912506E-3</v>
      </c>
      <c r="Z167" s="175">
        <v>0</v>
      </c>
      <c r="AA167" s="168"/>
      <c r="AB167" s="176">
        <v>1</v>
      </c>
      <c r="AC167" s="177">
        <v>0</v>
      </c>
      <c r="AD167" s="134">
        <v>0</v>
      </c>
      <c r="AE167" s="177">
        <v>0</v>
      </c>
      <c r="AF167" s="182">
        <v>0</v>
      </c>
      <c r="AG167" s="172"/>
    </row>
    <row r="168" spans="1:33" s="110" customFormat="1" x14ac:dyDescent="0.2">
      <c r="A168" s="138">
        <v>429</v>
      </c>
      <c r="B168" s="139">
        <v>429163103</v>
      </c>
      <c r="C168" s="140" t="s">
        <v>503</v>
      </c>
      <c r="D168" s="141">
        <v>163</v>
      </c>
      <c r="E168" s="140" t="s">
        <v>195</v>
      </c>
      <c r="F168" s="141">
        <v>103</v>
      </c>
      <c r="G168" s="142" t="s">
        <v>135</v>
      </c>
      <c r="H168" s="130"/>
      <c r="I168" s="131">
        <v>12693.185529363111</v>
      </c>
      <c r="J168" s="131">
        <v>291</v>
      </c>
      <c r="K168" s="131">
        <v>0</v>
      </c>
      <c r="L168" s="131">
        <v>938</v>
      </c>
      <c r="M168" s="131">
        <v>13922.185529363111</v>
      </c>
      <c r="N168" s="130"/>
      <c r="O168" s="132">
        <v>1</v>
      </c>
      <c r="P168" s="132">
        <v>0</v>
      </c>
      <c r="Q168" s="133">
        <v>12751</v>
      </c>
      <c r="R168" s="133">
        <v>0</v>
      </c>
      <c r="S168" s="133">
        <f t="shared" si="4"/>
        <v>0</v>
      </c>
      <c r="T168" s="133">
        <v>921</v>
      </c>
      <c r="U168" s="134">
        <f t="shared" si="5"/>
        <v>13672</v>
      </c>
      <c r="V168" s="144"/>
      <c r="W168" s="173">
        <v>1.7956656346749224E-2</v>
      </c>
      <c r="X168" s="174">
        <v>0.09</v>
      </c>
      <c r="Y168" s="174">
        <v>1.3831207688295565E-2</v>
      </c>
      <c r="Z168" s="175">
        <v>0</v>
      </c>
      <c r="AA168" s="168"/>
      <c r="AB168" s="176">
        <v>0</v>
      </c>
      <c r="AC168" s="177">
        <v>0</v>
      </c>
      <c r="AD168" s="134">
        <v>0</v>
      </c>
      <c r="AE168" s="177">
        <v>0</v>
      </c>
      <c r="AF168" s="182">
        <v>0</v>
      </c>
      <c r="AG168" s="172"/>
    </row>
    <row r="169" spans="1:33" s="110" customFormat="1" x14ac:dyDescent="0.2">
      <c r="A169" s="138">
        <v>429</v>
      </c>
      <c r="B169" s="139">
        <v>429163128</v>
      </c>
      <c r="C169" s="140" t="s">
        <v>503</v>
      </c>
      <c r="D169" s="141">
        <v>163</v>
      </c>
      <c r="E169" s="140" t="s">
        <v>195</v>
      </c>
      <c r="F169" s="141">
        <v>128</v>
      </c>
      <c r="G169" s="142" t="s">
        <v>160</v>
      </c>
      <c r="H169" s="130"/>
      <c r="I169" s="131">
        <v>12549.540432084312</v>
      </c>
      <c r="J169" s="131">
        <v>728</v>
      </c>
      <c r="K169" s="131">
        <v>0</v>
      </c>
      <c r="L169" s="131">
        <v>938</v>
      </c>
      <c r="M169" s="131">
        <v>14215.540432084312</v>
      </c>
      <c r="N169" s="130"/>
      <c r="O169" s="132">
        <v>3</v>
      </c>
      <c r="P169" s="132">
        <v>0</v>
      </c>
      <c r="Q169" s="133">
        <v>39117</v>
      </c>
      <c r="R169" s="133">
        <v>0</v>
      </c>
      <c r="S169" s="133">
        <f t="shared" si="4"/>
        <v>0</v>
      </c>
      <c r="T169" s="133">
        <v>2763</v>
      </c>
      <c r="U169" s="134">
        <f t="shared" si="5"/>
        <v>41880</v>
      </c>
      <c r="V169" s="144"/>
      <c r="W169" s="173">
        <v>5.386996904024767E-2</v>
      </c>
      <c r="X169" s="174">
        <v>0.09</v>
      </c>
      <c r="Y169" s="174">
        <v>3.7584627697760359E-2</v>
      </c>
      <c r="Z169" s="175">
        <v>0</v>
      </c>
      <c r="AA169" s="168"/>
      <c r="AB169" s="176">
        <v>1</v>
      </c>
      <c r="AC169" s="177">
        <v>0</v>
      </c>
      <c r="AD169" s="134">
        <v>0</v>
      </c>
      <c r="AE169" s="177">
        <v>0</v>
      </c>
      <c r="AF169" s="182">
        <v>0</v>
      </c>
      <c r="AG169" s="172"/>
    </row>
    <row r="170" spans="1:33" s="110" customFormat="1" x14ac:dyDescent="0.2">
      <c r="A170" s="138">
        <v>429</v>
      </c>
      <c r="B170" s="139">
        <v>429163163</v>
      </c>
      <c r="C170" s="140" t="s">
        <v>503</v>
      </c>
      <c r="D170" s="141">
        <v>163</v>
      </c>
      <c r="E170" s="140" t="s">
        <v>195</v>
      </c>
      <c r="F170" s="141">
        <v>163</v>
      </c>
      <c r="G170" s="142" t="s">
        <v>195</v>
      </c>
      <c r="H170" s="130"/>
      <c r="I170" s="131">
        <v>12835</v>
      </c>
      <c r="J170" s="131">
        <v>0</v>
      </c>
      <c r="K170" s="131">
        <v>0</v>
      </c>
      <c r="L170" s="131">
        <v>938</v>
      </c>
      <c r="M170" s="131">
        <v>13773</v>
      </c>
      <c r="N170" s="130"/>
      <c r="O170" s="132">
        <v>1552</v>
      </c>
      <c r="P170" s="132">
        <v>0</v>
      </c>
      <c r="Q170" s="133">
        <v>19562960</v>
      </c>
      <c r="R170" s="133">
        <v>0</v>
      </c>
      <c r="S170" s="133">
        <f t="shared" si="4"/>
        <v>957699</v>
      </c>
      <c r="T170" s="133">
        <v>1429392</v>
      </c>
      <c r="U170" s="134">
        <f t="shared" si="5"/>
        <v>21950051</v>
      </c>
      <c r="V170" s="144"/>
      <c r="W170" s="173">
        <v>27.868730650154276</v>
      </c>
      <c r="X170" s="174">
        <v>0.09</v>
      </c>
      <c r="Y170" s="174">
        <v>8.8627773551063604E-2</v>
      </c>
      <c r="Z170" s="175">
        <v>0</v>
      </c>
      <c r="AA170" s="168"/>
      <c r="AB170" s="176">
        <v>308</v>
      </c>
      <c r="AC170" s="177">
        <v>0</v>
      </c>
      <c r="AD170" s="134">
        <v>0</v>
      </c>
      <c r="AE170" s="177">
        <v>0</v>
      </c>
      <c r="AF170" s="182">
        <v>0</v>
      </c>
      <c r="AG170" s="172"/>
    </row>
    <row r="171" spans="1:33" s="110" customFormat="1" x14ac:dyDescent="0.2">
      <c r="A171" s="138">
        <v>429</v>
      </c>
      <c r="B171" s="139">
        <v>429163164</v>
      </c>
      <c r="C171" s="140" t="s">
        <v>503</v>
      </c>
      <c r="D171" s="141">
        <v>163</v>
      </c>
      <c r="E171" s="140" t="s">
        <v>195</v>
      </c>
      <c r="F171" s="141">
        <v>164</v>
      </c>
      <c r="G171" s="142" t="s">
        <v>196</v>
      </c>
      <c r="H171" s="130"/>
      <c r="I171" s="131">
        <v>14638</v>
      </c>
      <c r="J171" s="131">
        <v>6908</v>
      </c>
      <c r="K171" s="131">
        <v>0</v>
      </c>
      <c r="L171" s="131">
        <v>938</v>
      </c>
      <c r="M171" s="131">
        <v>22484</v>
      </c>
      <c r="N171" s="130"/>
      <c r="O171" s="132">
        <v>1</v>
      </c>
      <c r="P171" s="132">
        <v>0</v>
      </c>
      <c r="Q171" s="133">
        <v>21159</v>
      </c>
      <c r="R171" s="133">
        <v>0</v>
      </c>
      <c r="S171" s="133">
        <f t="shared" si="4"/>
        <v>0</v>
      </c>
      <c r="T171" s="133">
        <v>921</v>
      </c>
      <c r="U171" s="134">
        <f t="shared" si="5"/>
        <v>22080</v>
      </c>
      <c r="V171" s="144"/>
      <c r="W171" s="173">
        <v>1.7956656346749224E-2</v>
      </c>
      <c r="X171" s="174">
        <v>0.09</v>
      </c>
      <c r="Y171" s="174">
        <v>2.6501243697336615E-3</v>
      </c>
      <c r="Z171" s="175">
        <v>0</v>
      </c>
      <c r="AA171" s="168"/>
      <c r="AB171" s="176">
        <v>0</v>
      </c>
      <c r="AC171" s="177">
        <v>0</v>
      </c>
      <c r="AD171" s="134">
        <v>0</v>
      </c>
      <c r="AE171" s="177">
        <v>0</v>
      </c>
      <c r="AF171" s="182">
        <v>0</v>
      </c>
      <c r="AG171" s="172"/>
    </row>
    <row r="172" spans="1:33" s="110" customFormat="1" x14ac:dyDescent="0.2">
      <c r="A172" s="138">
        <v>429</v>
      </c>
      <c r="B172" s="139">
        <v>429163165</v>
      </c>
      <c r="C172" s="140" t="s">
        <v>503</v>
      </c>
      <c r="D172" s="141">
        <v>163</v>
      </c>
      <c r="E172" s="140" t="s">
        <v>195</v>
      </c>
      <c r="F172" s="141">
        <v>165</v>
      </c>
      <c r="G172" s="142" t="s">
        <v>197</v>
      </c>
      <c r="H172" s="130"/>
      <c r="I172" s="131">
        <v>14614</v>
      </c>
      <c r="J172" s="131">
        <v>422</v>
      </c>
      <c r="K172" s="131">
        <v>0</v>
      </c>
      <c r="L172" s="131">
        <v>938</v>
      </c>
      <c r="M172" s="131">
        <v>15974</v>
      </c>
      <c r="N172" s="130"/>
      <c r="O172" s="132">
        <v>2</v>
      </c>
      <c r="P172" s="132">
        <v>0</v>
      </c>
      <c r="Q172" s="133">
        <v>29532</v>
      </c>
      <c r="R172" s="133">
        <v>0</v>
      </c>
      <c r="S172" s="133">
        <f t="shared" si="4"/>
        <v>0</v>
      </c>
      <c r="T172" s="133">
        <v>1842</v>
      </c>
      <c r="U172" s="134">
        <f t="shared" si="5"/>
        <v>31374</v>
      </c>
      <c r="V172" s="144"/>
      <c r="W172" s="173">
        <v>3.5913312693498449E-2</v>
      </c>
      <c r="X172" s="174">
        <v>0.09</v>
      </c>
      <c r="Y172" s="174">
        <v>9.9821303328220382E-2</v>
      </c>
      <c r="Z172" s="175">
        <v>0</v>
      </c>
      <c r="AA172" s="168"/>
      <c r="AB172" s="176">
        <v>0</v>
      </c>
      <c r="AC172" s="177">
        <v>0</v>
      </c>
      <c r="AD172" s="134">
        <v>0</v>
      </c>
      <c r="AE172" s="177">
        <v>0</v>
      </c>
      <c r="AF172" s="182">
        <v>0</v>
      </c>
      <c r="AG172" s="172"/>
    </row>
    <row r="173" spans="1:33" s="110" customFormat="1" x14ac:dyDescent="0.2">
      <c r="A173" s="138">
        <v>429</v>
      </c>
      <c r="B173" s="139">
        <v>429163168</v>
      </c>
      <c r="C173" s="140" t="s">
        <v>503</v>
      </c>
      <c r="D173" s="141">
        <v>163</v>
      </c>
      <c r="E173" s="140" t="s">
        <v>195</v>
      </c>
      <c r="F173" s="141">
        <v>168</v>
      </c>
      <c r="G173" s="142" t="s">
        <v>200</v>
      </c>
      <c r="H173" s="130"/>
      <c r="I173" s="131">
        <v>10766</v>
      </c>
      <c r="J173" s="131">
        <v>6276</v>
      </c>
      <c r="K173" s="131">
        <v>0</v>
      </c>
      <c r="L173" s="131">
        <v>938</v>
      </c>
      <c r="M173" s="131">
        <v>17980</v>
      </c>
      <c r="N173" s="130"/>
      <c r="O173" s="132">
        <v>1</v>
      </c>
      <c r="P173" s="132">
        <v>0</v>
      </c>
      <c r="Q173" s="133">
        <v>16736</v>
      </c>
      <c r="R173" s="133">
        <v>0</v>
      </c>
      <c r="S173" s="133">
        <f t="shared" si="4"/>
        <v>0</v>
      </c>
      <c r="T173" s="133">
        <v>921</v>
      </c>
      <c r="U173" s="134">
        <f t="shared" si="5"/>
        <v>17657</v>
      </c>
      <c r="V173" s="144"/>
      <c r="W173" s="173">
        <v>1.7956656346749224E-2</v>
      </c>
      <c r="X173" s="174">
        <v>0.09</v>
      </c>
      <c r="Y173" s="174">
        <v>3.4061140430815526E-2</v>
      </c>
      <c r="Z173" s="175">
        <v>0</v>
      </c>
      <c r="AA173" s="168"/>
      <c r="AB173" s="176">
        <v>0</v>
      </c>
      <c r="AC173" s="177">
        <v>0</v>
      </c>
      <c r="AD173" s="134">
        <v>0</v>
      </c>
      <c r="AE173" s="177">
        <v>0</v>
      </c>
      <c r="AF173" s="182">
        <v>0</v>
      </c>
      <c r="AG173" s="172"/>
    </row>
    <row r="174" spans="1:33" s="110" customFormat="1" x14ac:dyDescent="0.2">
      <c r="A174" s="138">
        <v>429</v>
      </c>
      <c r="B174" s="139">
        <v>429163181</v>
      </c>
      <c r="C174" s="140" t="s">
        <v>503</v>
      </c>
      <c r="D174" s="141">
        <v>163</v>
      </c>
      <c r="E174" s="140" t="s">
        <v>195</v>
      </c>
      <c r="F174" s="141">
        <v>181</v>
      </c>
      <c r="G174" s="142" t="s">
        <v>213</v>
      </c>
      <c r="H174" s="130"/>
      <c r="I174" s="131">
        <v>10451</v>
      </c>
      <c r="J174" s="131">
        <v>186</v>
      </c>
      <c r="K174" s="131">
        <v>0</v>
      </c>
      <c r="L174" s="131">
        <v>938</v>
      </c>
      <c r="M174" s="131">
        <v>11575</v>
      </c>
      <c r="N174" s="130"/>
      <c r="O174" s="132">
        <v>2</v>
      </c>
      <c r="P174" s="132">
        <v>0</v>
      </c>
      <c r="Q174" s="133">
        <v>20892</v>
      </c>
      <c r="R174" s="133">
        <v>0</v>
      </c>
      <c r="S174" s="133">
        <f t="shared" si="4"/>
        <v>0</v>
      </c>
      <c r="T174" s="133">
        <v>1842</v>
      </c>
      <c r="U174" s="134">
        <f t="shared" si="5"/>
        <v>22734</v>
      </c>
      <c r="V174" s="144"/>
      <c r="W174" s="173">
        <v>3.5913312693498449E-2</v>
      </c>
      <c r="X174" s="174">
        <v>0.09</v>
      </c>
      <c r="Y174" s="174">
        <v>1.7495467260397888E-2</v>
      </c>
      <c r="Z174" s="175">
        <v>0</v>
      </c>
      <c r="AA174" s="168"/>
      <c r="AB174" s="176">
        <v>0</v>
      </c>
      <c r="AC174" s="177">
        <v>0</v>
      </c>
      <c r="AD174" s="134">
        <v>0</v>
      </c>
      <c r="AE174" s="177">
        <v>0</v>
      </c>
      <c r="AF174" s="182">
        <v>0</v>
      </c>
      <c r="AG174" s="172"/>
    </row>
    <row r="175" spans="1:33" s="110" customFormat="1" x14ac:dyDescent="0.2">
      <c r="A175" s="138">
        <v>429</v>
      </c>
      <c r="B175" s="139">
        <v>429163229</v>
      </c>
      <c r="C175" s="140" t="s">
        <v>503</v>
      </c>
      <c r="D175" s="141">
        <v>163</v>
      </c>
      <c r="E175" s="140" t="s">
        <v>195</v>
      </c>
      <c r="F175" s="141">
        <v>229</v>
      </c>
      <c r="G175" s="142" t="s">
        <v>261</v>
      </c>
      <c r="H175" s="130"/>
      <c r="I175" s="131">
        <v>13241</v>
      </c>
      <c r="J175" s="131">
        <v>2163</v>
      </c>
      <c r="K175" s="131">
        <v>0</v>
      </c>
      <c r="L175" s="131">
        <v>938</v>
      </c>
      <c r="M175" s="131">
        <v>16342</v>
      </c>
      <c r="N175" s="130"/>
      <c r="O175" s="132">
        <v>12</v>
      </c>
      <c r="P175" s="132">
        <v>0</v>
      </c>
      <c r="Q175" s="133">
        <v>181524</v>
      </c>
      <c r="R175" s="133">
        <v>0</v>
      </c>
      <c r="S175" s="133">
        <f t="shared" si="4"/>
        <v>0</v>
      </c>
      <c r="T175" s="133">
        <v>11052</v>
      </c>
      <c r="U175" s="134">
        <f t="shared" si="5"/>
        <v>192576</v>
      </c>
      <c r="V175" s="144"/>
      <c r="W175" s="173">
        <v>0.21547987616099071</v>
      </c>
      <c r="X175" s="174">
        <v>0.09</v>
      </c>
      <c r="Y175" s="174">
        <v>1.1769343228562689E-2</v>
      </c>
      <c r="Z175" s="175">
        <v>0</v>
      </c>
      <c r="AA175" s="168"/>
      <c r="AB175" s="176">
        <v>1</v>
      </c>
      <c r="AC175" s="177">
        <v>0</v>
      </c>
      <c r="AD175" s="134">
        <v>0</v>
      </c>
      <c r="AE175" s="177">
        <v>0</v>
      </c>
      <c r="AF175" s="182">
        <v>0</v>
      </c>
      <c r="AG175" s="172"/>
    </row>
    <row r="176" spans="1:33" s="110" customFormat="1" x14ac:dyDescent="0.2">
      <c r="A176" s="138">
        <v>429</v>
      </c>
      <c r="B176" s="139">
        <v>429163248</v>
      </c>
      <c r="C176" s="140" t="s">
        <v>503</v>
      </c>
      <c r="D176" s="141">
        <v>163</v>
      </c>
      <c r="E176" s="140" t="s">
        <v>195</v>
      </c>
      <c r="F176" s="141">
        <v>248</v>
      </c>
      <c r="G176" s="142" t="s">
        <v>280</v>
      </c>
      <c r="H176" s="130"/>
      <c r="I176" s="131">
        <v>12178</v>
      </c>
      <c r="J176" s="131">
        <v>955</v>
      </c>
      <c r="K176" s="131">
        <v>0</v>
      </c>
      <c r="L176" s="131">
        <v>938</v>
      </c>
      <c r="M176" s="131">
        <v>14071</v>
      </c>
      <c r="N176" s="130"/>
      <c r="O176" s="132">
        <v>5</v>
      </c>
      <c r="P176" s="132">
        <v>0</v>
      </c>
      <c r="Q176" s="133">
        <v>64485</v>
      </c>
      <c r="R176" s="133">
        <v>0</v>
      </c>
      <c r="S176" s="133">
        <f t="shared" si="4"/>
        <v>0</v>
      </c>
      <c r="T176" s="133">
        <v>4605</v>
      </c>
      <c r="U176" s="134">
        <f t="shared" si="5"/>
        <v>69090</v>
      </c>
      <c r="V176" s="144"/>
      <c r="W176" s="173">
        <v>8.9783281733746126E-2</v>
      </c>
      <c r="X176" s="174">
        <v>0.09</v>
      </c>
      <c r="Y176" s="174">
        <v>5.6553829441961169E-2</v>
      </c>
      <c r="Z176" s="175">
        <v>0</v>
      </c>
      <c r="AA176" s="168"/>
      <c r="AB176" s="176">
        <v>1</v>
      </c>
      <c r="AC176" s="177">
        <v>0</v>
      </c>
      <c r="AD176" s="134">
        <v>0</v>
      </c>
      <c r="AE176" s="177">
        <v>0</v>
      </c>
      <c r="AF176" s="182">
        <v>0</v>
      </c>
      <c r="AG176" s="172"/>
    </row>
    <row r="177" spans="1:33" s="110" customFormat="1" x14ac:dyDescent="0.2">
      <c r="A177" s="138">
        <v>429</v>
      </c>
      <c r="B177" s="139">
        <v>429163258</v>
      </c>
      <c r="C177" s="140" t="s">
        <v>503</v>
      </c>
      <c r="D177" s="141">
        <v>163</v>
      </c>
      <c r="E177" s="140" t="s">
        <v>195</v>
      </c>
      <c r="F177" s="141">
        <v>258</v>
      </c>
      <c r="G177" s="142" t="s">
        <v>290</v>
      </c>
      <c r="H177" s="130"/>
      <c r="I177" s="131">
        <v>13656</v>
      </c>
      <c r="J177" s="131">
        <v>4009</v>
      </c>
      <c r="K177" s="131">
        <v>0</v>
      </c>
      <c r="L177" s="131">
        <v>938</v>
      </c>
      <c r="M177" s="131">
        <v>18603</v>
      </c>
      <c r="N177" s="130"/>
      <c r="O177" s="132">
        <v>20</v>
      </c>
      <c r="P177" s="132">
        <v>0</v>
      </c>
      <c r="Q177" s="133">
        <v>346960</v>
      </c>
      <c r="R177" s="133">
        <v>0</v>
      </c>
      <c r="S177" s="133">
        <f t="shared" si="4"/>
        <v>0</v>
      </c>
      <c r="T177" s="133">
        <v>18420</v>
      </c>
      <c r="U177" s="134">
        <f t="shared" si="5"/>
        <v>365380</v>
      </c>
      <c r="V177" s="144"/>
      <c r="W177" s="173">
        <v>0.35913312693498434</v>
      </c>
      <c r="X177" s="174">
        <v>0.09</v>
      </c>
      <c r="Y177" s="174">
        <v>9.5749828728083172E-2</v>
      </c>
      <c r="Z177" s="175">
        <v>0</v>
      </c>
      <c r="AA177" s="168"/>
      <c r="AB177" s="176">
        <v>8</v>
      </c>
      <c r="AC177" s="177">
        <v>1.5620436373718718</v>
      </c>
      <c r="AD177" s="134">
        <v>29056</v>
      </c>
      <c r="AE177" s="177">
        <v>0</v>
      </c>
      <c r="AF177" s="182">
        <v>0</v>
      </c>
      <c r="AG177" s="172"/>
    </row>
    <row r="178" spans="1:33" s="110" customFormat="1" x14ac:dyDescent="0.2">
      <c r="A178" s="138">
        <v>429</v>
      </c>
      <c r="B178" s="139">
        <v>429163262</v>
      </c>
      <c r="C178" s="140" t="s">
        <v>503</v>
      </c>
      <c r="D178" s="141">
        <v>163</v>
      </c>
      <c r="E178" s="140" t="s">
        <v>195</v>
      </c>
      <c r="F178" s="141">
        <v>262</v>
      </c>
      <c r="G178" s="142" t="s">
        <v>294</v>
      </c>
      <c r="H178" s="130"/>
      <c r="I178" s="131">
        <v>10859</v>
      </c>
      <c r="J178" s="131">
        <v>4024</v>
      </c>
      <c r="K178" s="131">
        <v>0</v>
      </c>
      <c r="L178" s="131">
        <v>938</v>
      </c>
      <c r="M178" s="131">
        <v>15821</v>
      </c>
      <c r="N178" s="130"/>
      <c r="O178" s="132">
        <v>2</v>
      </c>
      <c r="P178" s="132">
        <v>0</v>
      </c>
      <c r="Q178" s="133">
        <v>29232</v>
      </c>
      <c r="R178" s="133">
        <v>0</v>
      </c>
      <c r="S178" s="133">
        <f t="shared" si="4"/>
        <v>0</v>
      </c>
      <c r="T178" s="133">
        <v>1842</v>
      </c>
      <c r="U178" s="134">
        <f t="shared" si="5"/>
        <v>31074</v>
      </c>
      <c r="V178" s="144"/>
      <c r="W178" s="173">
        <v>3.5913312693498449E-2</v>
      </c>
      <c r="X178" s="174">
        <v>0.09</v>
      </c>
      <c r="Y178" s="174">
        <v>7.8477422572232697E-2</v>
      </c>
      <c r="Z178" s="175">
        <v>0</v>
      </c>
      <c r="AA178" s="168"/>
      <c r="AB178" s="176">
        <v>1</v>
      </c>
      <c r="AC178" s="177">
        <v>0</v>
      </c>
      <c r="AD178" s="134">
        <v>0</v>
      </c>
      <c r="AE178" s="177">
        <v>0</v>
      </c>
      <c r="AF178" s="182">
        <v>0</v>
      </c>
      <c r="AG178" s="172"/>
    </row>
    <row r="179" spans="1:33" s="110" customFormat="1" x14ac:dyDescent="0.2">
      <c r="A179" s="138">
        <v>429</v>
      </c>
      <c r="B179" s="139">
        <v>429163291</v>
      </c>
      <c r="C179" s="140" t="s">
        <v>503</v>
      </c>
      <c r="D179" s="141">
        <v>163</v>
      </c>
      <c r="E179" s="140" t="s">
        <v>195</v>
      </c>
      <c r="F179" s="141">
        <v>291</v>
      </c>
      <c r="G179" s="142" t="s">
        <v>323</v>
      </c>
      <c r="H179" s="130"/>
      <c r="I179" s="131">
        <v>11841</v>
      </c>
      <c r="J179" s="131">
        <v>5796</v>
      </c>
      <c r="K179" s="131">
        <v>0</v>
      </c>
      <c r="L179" s="131">
        <v>938</v>
      </c>
      <c r="M179" s="131">
        <v>18575</v>
      </c>
      <c r="N179" s="130"/>
      <c r="O179" s="132">
        <v>4</v>
      </c>
      <c r="P179" s="132">
        <v>0</v>
      </c>
      <c r="Q179" s="133">
        <v>69280</v>
      </c>
      <c r="R179" s="133">
        <v>0</v>
      </c>
      <c r="S179" s="133">
        <f t="shared" si="4"/>
        <v>0</v>
      </c>
      <c r="T179" s="133">
        <v>3684</v>
      </c>
      <c r="U179" s="134">
        <f t="shared" si="5"/>
        <v>72964</v>
      </c>
      <c r="V179" s="144"/>
      <c r="W179" s="173">
        <v>7.1826625386996898E-2</v>
      </c>
      <c r="X179" s="174">
        <v>0.09</v>
      </c>
      <c r="Y179" s="174">
        <v>2.3308754912154936E-2</v>
      </c>
      <c r="Z179" s="175">
        <v>0</v>
      </c>
      <c r="AA179" s="168"/>
      <c r="AB179" s="176">
        <v>1</v>
      </c>
      <c r="AC179" s="177">
        <v>0</v>
      </c>
      <c r="AD179" s="134">
        <v>0</v>
      </c>
      <c r="AE179" s="177">
        <v>0</v>
      </c>
      <c r="AF179" s="182">
        <v>0</v>
      </c>
      <c r="AG179" s="172"/>
    </row>
    <row r="180" spans="1:33" s="110" customFormat="1" x14ac:dyDescent="0.2">
      <c r="A180" s="138">
        <v>429</v>
      </c>
      <c r="B180" s="139">
        <v>429163305</v>
      </c>
      <c r="C180" s="140" t="s">
        <v>503</v>
      </c>
      <c r="D180" s="141">
        <v>163</v>
      </c>
      <c r="E180" s="140" t="s">
        <v>195</v>
      </c>
      <c r="F180" s="141">
        <v>305</v>
      </c>
      <c r="G180" s="142" t="s">
        <v>337</v>
      </c>
      <c r="H180" s="130"/>
      <c r="I180" s="131">
        <v>11076.189061882187</v>
      </c>
      <c r="J180" s="131">
        <v>4450</v>
      </c>
      <c r="K180" s="131">
        <v>0</v>
      </c>
      <c r="L180" s="131">
        <v>938</v>
      </c>
      <c r="M180" s="131">
        <v>16464.189061882185</v>
      </c>
      <c r="N180" s="130"/>
      <c r="O180" s="132">
        <v>1</v>
      </c>
      <c r="P180" s="132">
        <v>0</v>
      </c>
      <c r="Q180" s="133">
        <v>15247</v>
      </c>
      <c r="R180" s="133">
        <v>0</v>
      </c>
      <c r="S180" s="133">
        <f t="shared" si="4"/>
        <v>0</v>
      </c>
      <c r="T180" s="133">
        <v>921</v>
      </c>
      <c r="U180" s="134">
        <f t="shared" si="5"/>
        <v>16168</v>
      </c>
      <c r="V180" s="144"/>
      <c r="W180" s="173">
        <v>1.7956656346749224E-2</v>
      </c>
      <c r="X180" s="174">
        <v>0.09</v>
      </c>
      <c r="Y180" s="174">
        <v>1.7054083231102388E-2</v>
      </c>
      <c r="Z180" s="175">
        <v>0</v>
      </c>
      <c r="AA180" s="168"/>
      <c r="AB180" s="176">
        <v>0</v>
      </c>
      <c r="AC180" s="177">
        <v>0</v>
      </c>
      <c r="AD180" s="134">
        <v>0</v>
      </c>
      <c r="AE180" s="177">
        <v>0</v>
      </c>
      <c r="AF180" s="182">
        <v>0</v>
      </c>
      <c r="AG180" s="172"/>
    </row>
    <row r="181" spans="1:33" s="110" customFormat="1" x14ac:dyDescent="0.2">
      <c r="A181" s="138">
        <v>429</v>
      </c>
      <c r="B181" s="139">
        <v>429163347</v>
      </c>
      <c r="C181" s="140" t="s">
        <v>503</v>
      </c>
      <c r="D181" s="141">
        <v>163</v>
      </c>
      <c r="E181" s="140" t="s">
        <v>195</v>
      </c>
      <c r="F181" s="141">
        <v>347</v>
      </c>
      <c r="G181" s="142" t="s">
        <v>379</v>
      </c>
      <c r="H181" s="130"/>
      <c r="I181" s="131">
        <v>12088.753063272085</v>
      </c>
      <c r="J181" s="131">
        <v>5455</v>
      </c>
      <c r="K181" s="131">
        <v>0</v>
      </c>
      <c r="L181" s="131">
        <v>938</v>
      </c>
      <c r="M181" s="131">
        <v>18481.753063272085</v>
      </c>
      <c r="N181" s="130"/>
      <c r="O181" s="132">
        <v>2</v>
      </c>
      <c r="P181" s="132">
        <v>0</v>
      </c>
      <c r="Q181" s="133">
        <v>34458</v>
      </c>
      <c r="R181" s="133">
        <v>0</v>
      </c>
      <c r="S181" s="133">
        <f t="shared" si="4"/>
        <v>0</v>
      </c>
      <c r="T181" s="133">
        <v>1842</v>
      </c>
      <c r="U181" s="134">
        <f t="shared" si="5"/>
        <v>36300</v>
      </c>
      <c r="V181" s="144"/>
      <c r="W181" s="173">
        <v>3.5913312693498449E-2</v>
      </c>
      <c r="X181" s="174">
        <v>0.09</v>
      </c>
      <c r="Y181" s="174">
        <v>8.2100919438836198E-3</v>
      </c>
      <c r="Z181" s="175">
        <v>0</v>
      </c>
      <c r="AA181" s="168"/>
      <c r="AB181" s="176">
        <v>1</v>
      </c>
      <c r="AC181" s="177">
        <v>0</v>
      </c>
      <c r="AD181" s="134">
        <v>0</v>
      </c>
      <c r="AE181" s="177">
        <v>0</v>
      </c>
      <c r="AF181" s="182">
        <v>0</v>
      </c>
      <c r="AG181" s="172"/>
    </row>
    <row r="182" spans="1:33" s="110" customFormat="1" x14ac:dyDescent="0.2">
      <c r="A182" s="138">
        <v>429</v>
      </c>
      <c r="B182" s="139">
        <v>429163773</v>
      </c>
      <c r="C182" s="140" t="s">
        <v>503</v>
      </c>
      <c r="D182" s="141">
        <v>163</v>
      </c>
      <c r="E182" s="140" t="s">
        <v>195</v>
      </c>
      <c r="F182" s="141">
        <v>773</v>
      </c>
      <c r="G182" s="142" t="s">
        <v>439</v>
      </c>
      <c r="H182" s="130"/>
      <c r="I182" s="131">
        <v>12960</v>
      </c>
      <c r="J182" s="131">
        <v>6979</v>
      </c>
      <c r="K182" s="131">
        <v>0</v>
      </c>
      <c r="L182" s="131">
        <v>938</v>
      </c>
      <c r="M182" s="131">
        <v>20877</v>
      </c>
      <c r="N182" s="130"/>
      <c r="O182" s="132">
        <v>1</v>
      </c>
      <c r="P182" s="132">
        <v>0</v>
      </c>
      <c r="Q182" s="133">
        <v>19581</v>
      </c>
      <c r="R182" s="133">
        <v>0</v>
      </c>
      <c r="S182" s="133">
        <f t="shared" si="4"/>
        <v>0</v>
      </c>
      <c r="T182" s="133">
        <v>921</v>
      </c>
      <c r="U182" s="134">
        <f t="shared" si="5"/>
        <v>20502</v>
      </c>
      <c r="V182" s="144"/>
      <c r="W182" s="173">
        <v>1.7956656346749224E-2</v>
      </c>
      <c r="X182" s="174">
        <v>0.09</v>
      </c>
      <c r="Y182" s="174">
        <v>1.7031007584899154E-2</v>
      </c>
      <c r="Z182" s="175">
        <v>0</v>
      </c>
      <c r="AA182" s="168"/>
      <c r="AB182" s="176">
        <v>0</v>
      </c>
      <c r="AC182" s="177">
        <v>0</v>
      </c>
      <c r="AD182" s="134">
        <v>0</v>
      </c>
      <c r="AE182" s="177">
        <v>0</v>
      </c>
      <c r="AF182" s="182">
        <v>0</v>
      </c>
      <c r="AG182" s="172"/>
    </row>
    <row r="183" spans="1:33" s="110" customFormat="1" x14ac:dyDescent="0.2">
      <c r="A183" s="138">
        <v>430</v>
      </c>
      <c r="B183" s="139">
        <v>430170009</v>
      </c>
      <c r="C183" s="140" t="s">
        <v>504</v>
      </c>
      <c r="D183" s="141">
        <v>170</v>
      </c>
      <c r="E183" s="140" t="s">
        <v>202</v>
      </c>
      <c r="F183" s="141">
        <v>9</v>
      </c>
      <c r="G183" s="142" t="s">
        <v>41</v>
      </c>
      <c r="H183" s="130"/>
      <c r="I183" s="131">
        <v>11049</v>
      </c>
      <c r="J183" s="131">
        <v>7372</v>
      </c>
      <c r="K183" s="131">
        <v>0</v>
      </c>
      <c r="L183" s="131">
        <v>938</v>
      </c>
      <c r="M183" s="131">
        <v>19359</v>
      </c>
      <c r="N183" s="130"/>
      <c r="O183" s="132">
        <v>1</v>
      </c>
      <c r="P183" s="132">
        <v>0</v>
      </c>
      <c r="Q183" s="133">
        <v>18421</v>
      </c>
      <c r="R183" s="133">
        <v>0</v>
      </c>
      <c r="S183" s="133">
        <f t="shared" si="4"/>
        <v>0</v>
      </c>
      <c r="T183" s="133">
        <v>938</v>
      </c>
      <c r="U183" s="134">
        <f t="shared" si="5"/>
        <v>19359</v>
      </c>
      <c r="V183" s="144"/>
      <c r="W183" s="173">
        <v>0</v>
      </c>
      <c r="X183" s="174">
        <v>0.09</v>
      </c>
      <c r="Y183" s="174">
        <v>2.3046074426695045E-3</v>
      </c>
      <c r="Z183" s="175">
        <v>0</v>
      </c>
      <c r="AA183" s="168"/>
      <c r="AB183" s="176">
        <v>0</v>
      </c>
      <c r="AC183" s="177">
        <v>0</v>
      </c>
      <c r="AD183" s="134">
        <v>0</v>
      </c>
      <c r="AE183" s="177">
        <v>0</v>
      </c>
      <c r="AF183" s="182">
        <v>0</v>
      </c>
      <c r="AG183" s="172"/>
    </row>
    <row r="184" spans="1:33" s="110" customFormat="1" x14ac:dyDescent="0.2">
      <c r="A184" s="138">
        <v>430</v>
      </c>
      <c r="B184" s="139">
        <v>430170014</v>
      </c>
      <c r="C184" s="140" t="s">
        <v>504</v>
      </c>
      <c r="D184" s="141">
        <v>170</v>
      </c>
      <c r="E184" s="140" t="s">
        <v>202</v>
      </c>
      <c r="F184" s="141">
        <v>14</v>
      </c>
      <c r="G184" s="142" t="s">
        <v>46</v>
      </c>
      <c r="H184" s="130"/>
      <c r="I184" s="131">
        <v>11049</v>
      </c>
      <c r="J184" s="131">
        <v>3001</v>
      </c>
      <c r="K184" s="131">
        <v>0</v>
      </c>
      <c r="L184" s="131">
        <v>938</v>
      </c>
      <c r="M184" s="131">
        <v>14988</v>
      </c>
      <c r="N184" s="130"/>
      <c r="O184" s="132">
        <v>4</v>
      </c>
      <c r="P184" s="132">
        <v>0</v>
      </c>
      <c r="Q184" s="133">
        <v>56200</v>
      </c>
      <c r="R184" s="133">
        <v>0</v>
      </c>
      <c r="S184" s="133">
        <f t="shared" si="4"/>
        <v>0</v>
      </c>
      <c r="T184" s="133">
        <v>3752</v>
      </c>
      <c r="U184" s="134">
        <f t="shared" si="5"/>
        <v>59952</v>
      </c>
      <c r="V184" s="144"/>
      <c r="W184" s="173">
        <v>0</v>
      </c>
      <c r="X184" s="174">
        <v>0.09</v>
      </c>
      <c r="Y184" s="174">
        <v>1.7927183438109569E-3</v>
      </c>
      <c r="Z184" s="175">
        <v>0</v>
      </c>
      <c r="AA184" s="168"/>
      <c r="AB184" s="176">
        <v>0</v>
      </c>
      <c r="AC184" s="177">
        <v>0</v>
      </c>
      <c r="AD184" s="134">
        <v>0</v>
      </c>
      <c r="AE184" s="177">
        <v>0</v>
      </c>
      <c r="AF184" s="182">
        <v>0</v>
      </c>
      <c r="AG184" s="172"/>
    </row>
    <row r="185" spans="1:33" s="110" customFormat="1" x14ac:dyDescent="0.2">
      <c r="A185" s="138">
        <v>430</v>
      </c>
      <c r="B185" s="139">
        <v>430170017</v>
      </c>
      <c r="C185" s="140" t="s">
        <v>504</v>
      </c>
      <c r="D185" s="141">
        <v>170</v>
      </c>
      <c r="E185" s="140" t="s">
        <v>202</v>
      </c>
      <c r="F185" s="141">
        <v>17</v>
      </c>
      <c r="G185" s="142" t="s">
        <v>49</v>
      </c>
      <c r="H185" s="130"/>
      <c r="I185" s="131">
        <v>11049</v>
      </c>
      <c r="J185" s="131">
        <v>2729</v>
      </c>
      <c r="K185" s="131">
        <v>0</v>
      </c>
      <c r="L185" s="131">
        <v>938</v>
      </c>
      <c r="M185" s="131">
        <v>14716</v>
      </c>
      <c r="N185" s="130"/>
      <c r="O185" s="132">
        <v>1</v>
      </c>
      <c r="P185" s="132">
        <v>0</v>
      </c>
      <c r="Q185" s="133">
        <v>13778</v>
      </c>
      <c r="R185" s="133">
        <v>0</v>
      </c>
      <c r="S185" s="133">
        <f t="shared" si="4"/>
        <v>0</v>
      </c>
      <c r="T185" s="133">
        <v>938</v>
      </c>
      <c r="U185" s="134">
        <f t="shared" si="5"/>
        <v>14716</v>
      </c>
      <c r="V185" s="144"/>
      <c r="W185" s="173">
        <v>0</v>
      </c>
      <c r="X185" s="174">
        <v>0.09</v>
      </c>
      <c r="Y185" s="174">
        <v>3.7506872549514566E-3</v>
      </c>
      <c r="Z185" s="175">
        <v>0</v>
      </c>
      <c r="AA185" s="168"/>
      <c r="AB185" s="176">
        <v>0</v>
      </c>
      <c r="AC185" s="177">
        <v>0</v>
      </c>
      <c r="AD185" s="134">
        <v>0</v>
      </c>
      <c r="AE185" s="177">
        <v>0</v>
      </c>
      <c r="AF185" s="182">
        <v>0</v>
      </c>
      <c r="AG185" s="172"/>
    </row>
    <row r="186" spans="1:33" s="110" customFormat="1" x14ac:dyDescent="0.2">
      <c r="A186" s="138">
        <v>430</v>
      </c>
      <c r="B186" s="139">
        <v>430170025</v>
      </c>
      <c r="C186" s="140" t="s">
        <v>504</v>
      </c>
      <c r="D186" s="141">
        <v>170</v>
      </c>
      <c r="E186" s="140" t="s">
        <v>202</v>
      </c>
      <c r="F186" s="141">
        <v>25</v>
      </c>
      <c r="G186" s="142" t="s">
        <v>57</v>
      </c>
      <c r="H186" s="130"/>
      <c r="I186" s="131">
        <v>10430</v>
      </c>
      <c r="J186" s="131">
        <v>4987</v>
      </c>
      <c r="K186" s="131">
        <v>0</v>
      </c>
      <c r="L186" s="131">
        <v>938</v>
      </c>
      <c r="M186" s="131">
        <v>16355</v>
      </c>
      <c r="N186" s="130"/>
      <c r="O186" s="132">
        <v>3</v>
      </c>
      <c r="P186" s="132">
        <v>0</v>
      </c>
      <c r="Q186" s="133">
        <v>46251</v>
      </c>
      <c r="R186" s="133">
        <v>0</v>
      </c>
      <c r="S186" s="133">
        <f t="shared" si="4"/>
        <v>0</v>
      </c>
      <c r="T186" s="133">
        <v>2814</v>
      </c>
      <c r="U186" s="134">
        <f t="shared" si="5"/>
        <v>49065</v>
      </c>
      <c r="V186" s="144"/>
      <c r="W186" s="173">
        <v>0</v>
      </c>
      <c r="X186" s="174">
        <v>0.09</v>
      </c>
      <c r="Y186" s="174">
        <v>5.9381548601475008E-2</v>
      </c>
      <c r="Z186" s="175">
        <v>0</v>
      </c>
      <c r="AA186" s="168"/>
      <c r="AB186" s="176">
        <v>0</v>
      </c>
      <c r="AC186" s="177">
        <v>0</v>
      </c>
      <c r="AD186" s="134">
        <v>0</v>
      </c>
      <c r="AE186" s="177">
        <v>0</v>
      </c>
      <c r="AF186" s="182">
        <v>0</v>
      </c>
      <c r="AG186" s="172"/>
    </row>
    <row r="187" spans="1:33" s="110" customFormat="1" x14ac:dyDescent="0.2">
      <c r="A187" s="138">
        <v>430</v>
      </c>
      <c r="B187" s="139">
        <v>430170064</v>
      </c>
      <c r="C187" s="140" t="s">
        <v>504</v>
      </c>
      <c r="D187" s="141">
        <v>170</v>
      </c>
      <c r="E187" s="140" t="s">
        <v>202</v>
      </c>
      <c r="F187" s="141">
        <v>64</v>
      </c>
      <c r="G187" s="142" t="s">
        <v>96</v>
      </c>
      <c r="H187" s="130"/>
      <c r="I187" s="131">
        <v>10587</v>
      </c>
      <c r="J187" s="131">
        <v>1321</v>
      </c>
      <c r="K187" s="131">
        <v>0</v>
      </c>
      <c r="L187" s="131">
        <v>938</v>
      </c>
      <c r="M187" s="131">
        <v>12846</v>
      </c>
      <c r="N187" s="130"/>
      <c r="O187" s="132">
        <v>85</v>
      </c>
      <c r="P187" s="132">
        <v>0</v>
      </c>
      <c r="Q187" s="133">
        <v>1012180</v>
      </c>
      <c r="R187" s="133">
        <v>0</v>
      </c>
      <c r="S187" s="133">
        <f t="shared" si="4"/>
        <v>0</v>
      </c>
      <c r="T187" s="133">
        <v>79730</v>
      </c>
      <c r="U187" s="134">
        <f t="shared" si="5"/>
        <v>1091910</v>
      </c>
      <c r="V187" s="144"/>
      <c r="W187" s="173">
        <v>0</v>
      </c>
      <c r="X187" s="174">
        <v>0.09</v>
      </c>
      <c r="Y187" s="174">
        <v>3.6144423745685821E-2</v>
      </c>
      <c r="Z187" s="175">
        <v>0</v>
      </c>
      <c r="AA187" s="168"/>
      <c r="AB187" s="176">
        <v>0</v>
      </c>
      <c r="AC187" s="177">
        <v>0</v>
      </c>
      <c r="AD187" s="134">
        <v>0</v>
      </c>
      <c r="AE187" s="177">
        <v>0</v>
      </c>
      <c r="AF187" s="182">
        <v>0</v>
      </c>
      <c r="AG187" s="172"/>
    </row>
    <row r="188" spans="1:33" s="110" customFormat="1" x14ac:dyDescent="0.2">
      <c r="A188" s="138">
        <v>430</v>
      </c>
      <c r="B188" s="139">
        <v>430170100</v>
      </c>
      <c r="C188" s="140" t="s">
        <v>504</v>
      </c>
      <c r="D188" s="141">
        <v>170</v>
      </c>
      <c r="E188" s="140" t="s">
        <v>202</v>
      </c>
      <c r="F188" s="141">
        <v>100</v>
      </c>
      <c r="G188" s="142" t="s">
        <v>132</v>
      </c>
      <c r="H188" s="130"/>
      <c r="I188" s="131">
        <v>10335</v>
      </c>
      <c r="J188" s="131">
        <v>4256</v>
      </c>
      <c r="K188" s="131">
        <v>0</v>
      </c>
      <c r="L188" s="131">
        <v>938</v>
      </c>
      <c r="M188" s="131">
        <v>15529</v>
      </c>
      <c r="N188" s="130"/>
      <c r="O188" s="132">
        <v>10</v>
      </c>
      <c r="P188" s="132">
        <v>0</v>
      </c>
      <c r="Q188" s="133">
        <v>145910</v>
      </c>
      <c r="R188" s="133">
        <v>0</v>
      </c>
      <c r="S188" s="133">
        <f t="shared" si="4"/>
        <v>0</v>
      </c>
      <c r="T188" s="133">
        <v>9380</v>
      </c>
      <c r="U188" s="134">
        <f t="shared" si="5"/>
        <v>155290</v>
      </c>
      <c r="V188" s="144"/>
      <c r="W188" s="173">
        <v>0</v>
      </c>
      <c r="X188" s="174">
        <v>0.09</v>
      </c>
      <c r="Y188" s="174">
        <v>3.2730186953332768E-2</v>
      </c>
      <c r="Z188" s="175">
        <v>0</v>
      </c>
      <c r="AA188" s="168"/>
      <c r="AB188" s="176">
        <v>0</v>
      </c>
      <c r="AC188" s="177">
        <v>0</v>
      </c>
      <c r="AD188" s="134">
        <v>0</v>
      </c>
      <c r="AE188" s="177">
        <v>0</v>
      </c>
      <c r="AF188" s="182">
        <v>0</v>
      </c>
      <c r="AG188" s="172"/>
    </row>
    <row r="189" spans="1:33" s="110" customFormat="1" x14ac:dyDescent="0.2">
      <c r="A189" s="138">
        <v>430</v>
      </c>
      <c r="B189" s="139">
        <v>430170101</v>
      </c>
      <c r="C189" s="140" t="s">
        <v>504</v>
      </c>
      <c r="D189" s="141">
        <v>170</v>
      </c>
      <c r="E189" s="140" t="s">
        <v>202</v>
      </c>
      <c r="F189" s="141">
        <v>101</v>
      </c>
      <c r="G189" s="142" t="s">
        <v>133</v>
      </c>
      <c r="H189" s="130"/>
      <c r="I189" s="131">
        <v>11049</v>
      </c>
      <c r="J189" s="131">
        <v>2949</v>
      </c>
      <c r="K189" s="131">
        <v>0</v>
      </c>
      <c r="L189" s="131">
        <v>938</v>
      </c>
      <c r="M189" s="131">
        <v>14936</v>
      </c>
      <c r="N189" s="130"/>
      <c r="O189" s="132">
        <v>2</v>
      </c>
      <c r="P189" s="132">
        <v>0</v>
      </c>
      <c r="Q189" s="133">
        <v>27996</v>
      </c>
      <c r="R189" s="133">
        <v>0</v>
      </c>
      <c r="S189" s="133">
        <f t="shared" si="4"/>
        <v>0</v>
      </c>
      <c r="T189" s="133">
        <v>1876</v>
      </c>
      <c r="U189" s="134">
        <f t="shared" si="5"/>
        <v>29872</v>
      </c>
      <c r="V189" s="144"/>
      <c r="W189" s="173">
        <v>0</v>
      </c>
      <c r="X189" s="174">
        <v>0.09</v>
      </c>
      <c r="Y189" s="174">
        <v>5.9719202726842655E-2</v>
      </c>
      <c r="Z189" s="175">
        <v>0</v>
      </c>
      <c r="AA189" s="168"/>
      <c r="AB189" s="176">
        <v>0</v>
      </c>
      <c r="AC189" s="177">
        <v>0</v>
      </c>
      <c r="AD189" s="134">
        <v>0</v>
      </c>
      <c r="AE189" s="177">
        <v>0</v>
      </c>
      <c r="AF189" s="182">
        <v>0</v>
      </c>
      <c r="AG189" s="172"/>
    </row>
    <row r="190" spans="1:33" s="110" customFormat="1" x14ac:dyDescent="0.2">
      <c r="A190" s="138">
        <v>430</v>
      </c>
      <c r="B190" s="139">
        <v>430170110</v>
      </c>
      <c r="C190" s="140" t="s">
        <v>504</v>
      </c>
      <c r="D190" s="141">
        <v>170</v>
      </c>
      <c r="E190" s="140" t="s">
        <v>202</v>
      </c>
      <c r="F190" s="141">
        <v>110</v>
      </c>
      <c r="G190" s="142" t="s">
        <v>142</v>
      </c>
      <c r="H190" s="130"/>
      <c r="I190" s="131">
        <v>10901</v>
      </c>
      <c r="J190" s="131">
        <v>2337</v>
      </c>
      <c r="K190" s="131">
        <v>0</v>
      </c>
      <c r="L190" s="131">
        <v>938</v>
      </c>
      <c r="M190" s="131">
        <v>14176</v>
      </c>
      <c r="N190" s="130"/>
      <c r="O190" s="132">
        <v>21</v>
      </c>
      <c r="P190" s="132">
        <v>0</v>
      </c>
      <c r="Q190" s="133">
        <v>277998</v>
      </c>
      <c r="R190" s="133">
        <v>0</v>
      </c>
      <c r="S190" s="133">
        <f t="shared" si="4"/>
        <v>0</v>
      </c>
      <c r="T190" s="133">
        <v>19698</v>
      </c>
      <c r="U190" s="134">
        <f t="shared" si="5"/>
        <v>297696</v>
      </c>
      <c r="V190" s="144"/>
      <c r="W190" s="173">
        <v>0</v>
      </c>
      <c r="X190" s="174">
        <v>0.09</v>
      </c>
      <c r="Y190" s="174">
        <v>7.7029678085114121E-3</v>
      </c>
      <c r="Z190" s="175">
        <v>0</v>
      </c>
      <c r="AA190" s="168"/>
      <c r="AB190" s="176">
        <v>0</v>
      </c>
      <c r="AC190" s="177">
        <v>0</v>
      </c>
      <c r="AD190" s="134">
        <v>0</v>
      </c>
      <c r="AE190" s="177">
        <v>0</v>
      </c>
      <c r="AF190" s="182">
        <v>0</v>
      </c>
      <c r="AG190" s="172"/>
    </row>
    <row r="191" spans="1:33" s="110" customFormat="1" x14ac:dyDescent="0.2">
      <c r="A191" s="138">
        <v>430</v>
      </c>
      <c r="B191" s="139">
        <v>430170136</v>
      </c>
      <c r="C191" s="140" t="s">
        <v>504</v>
      </c>
      <c r="D191" s="141">
        <v>170</v>
      </c>
      <c r="E191" s="140" t="s">
        <v>202</v>
      </c>
      <c r="F191" s="141">
        <v>136</v>
      </c>
      <c r="G191" s="142" t="s">
        <v>168</v>
      </c>
      <c r="H191" s="130"/>
      <c r="I191" s="131">
        <v>11367</v>
      </c>
      <c r="J191" s="131">
        <v>3612</v>
      </c>
      <c r="K191" s="131">
        <v>0</v>
      </c>
      <c r="L191" s="131">
        <v>938</v>
      </c>
      <c r="M191" s="131">
        <v>15917</v>
      </c>
      <c r="N191" s="130"/>
      <c r="O191" s="132">
        <v>2</v>
      </c>
      <c r="P191" s="132">
        <v>0</v>
      </c>
      <c r="Q191" s="133">
        <v>29958</v>
      </c>
      <c r="R191" s="133">
        <v>0</v>
      </c>
      <c r="S191" s="133">
        <f t="shared" si="4"/>
        <v>0</v>
      </c>
      <c r="T191" s="133">
        <v>1876</v>
      </c>
      <c r="U191" s="134">
        <f t="shared" si="5"/>
        <v>31834</v>
      </c>
      <c r="V191" s="144"/>
      <c r="W191" s="173">
        <v>0</v>
      </c>
      <c r="X191" s="174">
        <v>0.09</v>
      </c>
      <c r="Y191" s="174">
        <v>5.6605144852625213E-3</v>
      </c>
      <c r="Z191" s="175">
        <v>0</v>
      </c>
      <c r="AA191" s="168"/>
      <c r="AB191" s="176">
        <v>0</v>
      </c>
      <c r="AC191" s="177">
        <v>0</v>
      </c>
      <c r="AD191" s="134">
        <v>0</v>
      </c>
      <c r="AE191" s="177">
        <v>0</v>
      </c>
      <c r="AF191" s="182">
        <v>0</v>
      </c>
      <c r="AG191" s="172"/>
    </row>
    <row r="192" spans="1:33" s="110" customFormat="1" x14ac:dyDescent="0.2">
      <c r="A192" s="138">
        <v>430</v>
      </c>
      <c r="B192" s="139">
        <v>430170139</v>
      </c>
      <c r="C192" s="140" t="s">
        <v>504</v>
      </c>
      <c r="D192" s="141">
        <v>170</v>
      </c>
      <c r="E192" s="140" t="s">
        <v>202</v>
      </c>
      <c r="F192" s="141">
        <v>139</v>
      </c>
      <c r="G192" s="142" t="s">
        <v>171</v>
      </c>
      <c r="H192" s="130"/>
      <c r="I192" s="131">
        <v>10430</v>
      </c>
      <c r="J192" s="131">
        <v>3602</v>
      </c>
      <c r="K192" s="131">
        <v>0</v>
      </c>
      <c r="L192" s="131">
        <v>938</v>
      </c>
      <c r="M192" s="131">
        <v>14970</v>
      </c>
      <c r="N192" s="130"/>
      <c r="O192" s="132">
        <v>7</v>
      </c>
      <c r="P192" s="132">
        <v>0</v>
      </c>
      <c r="Q192" s="133">
        <v>98224</v>
      </c>
      <c r="R192" s="133">
        <v>0</v>
      </c>
      <c r="S192" s="133">
        <f t="shared" si="4"/>
        <v>0</v>
      </c>
      <c r="T192" s="133">
        <v>6566</v>
      </c>
      <c r="U192" s="134">
        <f t="shared" si="5"/>
        <v>104790</v>
      </c>
      <c r="V192" s="144"/>
      <c r="W192" s="173">
        <v>0</v>
      </c>
      <c r="X192" s="174">
        <v>0.09</v>
      </c>
      <c r="Y192" s="174">
        <v>2.7780376816675151E-3</v>
      </c>
      <c r="Z192" s="175">
        <v>0</v>
      </c>
      <c r="AA192" s="168"/>
      <c r="AB192" s="176">
        <v>0</v>
      </c>
      <c r="AC192" s="177">
        <v>0</v>
      </c>
      <c r="AD192" s="134">
        <v>0</v>
      </c>
      <c r="AE192" s="177">
        <v>0</v>
      </c>
      <c r="AF192" s="182">
        <v>0</v>
      </c>
      <c r="AG192" s="172"/>
    </row>
    <row r="193" spans="1:33" s="110" customFormat="1" x14ac:dyDescent="0.2">
      <c r="A193" s="138">
        <v>430</v>
      </c>
      <c r="B193" s="139">
        <v>430170141</v>
      </c>
      <c r="C193" s="140" t="s">
        <v>504</v>
      </c>
      <c r="D193" s="141">
        <v>170</v>
      </c>
      <c r="E193" s="140" t="s">
        <v>202</v>
      </c>
      <c r="F193" s="141">
        <v>141</v>
      </c>
      <c r="G193" s="142" t="s">
        <v>173</v>
      </c>
      <c r="H193" s="130"/>
      <c r="I193" s="131">
        <v>10609</v>
      </c>
      <c r="J193" s="131">
        <v>5118</v>
      </c>
      <c r="K193" s="131">
        <v>0</v>
      </c>
      <c r="L193" s="131">
        <v>938</v>
      </c>
      <c r="M193" s="131">
        <v>16665</v>
      </c>
      <c r="N193" s="130"/>
      <c r="O193" s="132">
        <v>174</v>
      </c>
      <c r="P193" s="132">
        <v>0</v>
      </c>
      <c r="Q193" s="133">
        <v>2736498</v>
      </c>
      <c r="R193" s="133">
        <v>0</v>
      </c>
      <c r="S193" s="133">
        <f t="shared" si="4"/>
        <v>0</v>
      </c>
      <c r="T193" s="133">
        <v>163212</v>
      </c>
      <c r="U193" s="134">
        <f t="shared" si="5"/>
        <v>2899710</v>
      </c>
      <c r="V193" s="144"/>
      <c r="W193" s="173">
        <v>0</v>
      </c>
      <c r="X193" s="174">
        <v>0.09</v>
      </c>
      <c r="Y193" s="174">
        <v>6.0970465312682104E-2</v>
      </c>
      <c r="Z193" s="175">
        <v>0</v>
      </c>
      <c r="AA193" s="168"/>
      <c r="AB193" s="176">
        <v>0</v>
      </c>
      <c r="AC193" s="177">
        <v>0</v>
      </c>
      <c r="AD193" s="134">
        <v>0</v>
      </c>
      <c r="AE193" s="177">
        <v>0</v>
      </c>
      <c r="AF193" s="182">
        <v>0</v>
      </c>
      <c r="AG193" s="172"/>
    </row>
    <row r="194" spans="1:33" s="110" customFormat="1" x14ac:dyDescent="0.2">
      <c r="A194" s="138">
        <v>430</v>
      </c>
      <c r="B194" s="139">
        <v>430170153</v>
      </c>
      <c r="C194" s="140" t="s">
        <v>504</v>
      </c>
      <c r="D194" s="141">
        <v>170</v>
      </c>
      <c r="E194" s="140" t="s">
        <v>202</v>
      </c>
      <c r="F194" s="141">
        <v>153</v>
      </c>
      <c r="G194" s="142" t="s">
        <v>185</v>
      </c>
      <c r="H194" s="130"/>
      <c r="I194" s="131">
        <v>11049</v>
      </c>
      <c r="J194" s="131">
        <v>85</v>
      </c>
      <c r="K194" s="131">
        <v>0</v>
      </c>
      <c r="L194" s="131">
        <v>938</v>
      </c>
      <c r="M194" s="131">
        <v>12072</v>
      </c>
      <c r="N194" s="130"/>
      <c r="O194" s="132">
        <v>1</v>
      </c>
      <c r="P194" s="132">
        <v>0</v>
      </c>
      <c r="Q194" s="133">
        <v>11134</v>
      </c>
      <c r="R194" s="133">
        <v>0</v>
      </c>
      <c r="S194" s="133">
        <f t="shared" si="4"/>
        <v>0</v>
      </c>
      <c r="T194" s="133">
        <v>938</v>
      </c>
      <c r="U194" s="134">
        <f t="shared" si="5"/>
        <v>12072</v>
      </c>
      <c r="V194" s="144"/>
      <c r="W194" s="173">
        <v>0</v>
      </c>
      <c r="X194" s="174">
        <v>0.09</v>
      </c>
      <c r="Y194" s="174">
        <v>1.2517170102412999E-2</v>
      </c>
      <c r="Z194" s="175">
        <v>0</v>
      </c>
      <c r="AA194" s="168"/>
      <c r="AB194" s="176">
        <v>0</v>
      </c>
      <c r="AC194" s="177">
        <v>0</v>
      </c>
      <c r="AD194" s="134">
        <v>0</v>
      </c>
      <c r="AE194" s="177">
        <v>0</v>
      </c>
      <c r="AF194" s="182">
        <v>0</v>
      </c>
      <c r="AG194" s="172"/>
    </row>
    <row r="195" spans="1:33" s="110" customFormat="1" x14ac:dyDescent="0.2">
      <c r="A195" s="138">
        <v>430</v>
      </c>
      <c r="B195" s="139">
        <v>430170158</v>
      </c>
      <c r="C195" s="140" t="s">
        <v>504</v>
      </c>
      <c r="D195" s="141">
        <v>170</v>
      </c>
      <c r="E195" s="140" t="s">
        <v>202</v>
      </c>
      <c r="F195" s="141">
        <v>158</v>
      </c>
      <c r="G195" s="142" t="s">
        <v>190</v>
      </c>
      <c r="H195" s="130"/>
      <c r="I195" s="131">
        <v>11049</v>
      </c>
      <c r="J195" s="131">
        <v>5735</v>
      </c>
      <c r="K195" s="131">
        <v>0</v>
      </c>
      <c r="L195" s="131">
        <v>938</v>
      </c>
      <c r="M195" s="131">
        <v>17722</v>
      </c>
      <c r="N195" s="130"/>
      <c r="O195" s="132">
        <v>1</v>
      </c>
      <c r="P195" s="132">
        <v>0</v>
      </c>
      <c r="Q195" s="133">
        <v>16784</v>
      </c>
      <c r="R195" s="133">
        <v>0</v>
      </c>
      <c r="S195" s="133">
        <f t="shared" si="4"/>
        <v>0</v>
      </c>
      <c r="T195" s="133">
        <v>938</v>
      </c>
      <c r="U195" s="134">
        <f t="shared" si="5"/>
        <v>17722</v>
      </c>
      <c r="V195" s="144"/>
      <c r="W195" s="173">
        <v>0</v>
      </c>
      <c r="X195" s="174">
        <v>0.09</v>
      </c>
      <c r="Y195" s="174">
        <v>2.9774429753916351E-2</v>
      </c>
      <c r="Z195" s="175">
        <v>0</v>
      </c>
      <c r="AA195" s="168"/>
      <c r="AB195" s="176">
        <v>0</v>
      </c>
      <c r="AC195" s="177">
        <v>0</v>
      </c>
      <c r="AD195" s="134">
        <v>0</v>
      </c>
      <c r="AE195" s="177">
        <v>0</v>
      </c>
      <c r="AF195" s="182">
        <v>0</v>
      </c>
      <c r="AG195" s="172"/>
    </row>
    <row r="196" spans="1:33" s="110" customFormat="1" x14ac:dyDescent="0.2">
      <c r="A196" s="138">
        <v>430</v>
      </c>
      <c r="B196" s="139">
        <v>430170170</v>
      </c>
      <c r="C196" s="140" t="s">
        <v>504</v>
      </c>
      <c r="D196" s="141">
        <v>170</v>
      </c>
      <c r="E196" s="140" t="s">
        <v>202</v>
      </c>
      <c r="F196" s="141">
        <v>170</v>
      </c>
      <c r="G196" s="142" t="s">
        <v>202</v>
      </c>
      <c r="H196" s="130"/>
      <c r="I196" s="131">
        <v>11029</v>
      </c>
      <c r="J196" s="131">
        <v>2953</v>
      </c>
      <c r="K196" s="131">
        <v>0</v>
      </c>
      <c r="L196" s="131">
        <v>938</v>
      </c>
      <c r="M196" s="131">
        <v>14920</v>
      </c>
      <c r="N196" s="130"/>
      <c r="O196" s="132">
        <v>484</v>
      </c>
      <c r="P196" s="132">
        <v>0</v>
      </c>
      <c r="Q196" s="133">
        <v>6767288</v>
      </c>
      <c r="R196" s="133">
        <v>0</v>
      </c>
      <c r="S196" s="133">
        <f t="shared" si="4"/>
        <v>0</v>
      </c>
      <c r="T196" s="133">
        <v>453992</v>
      </c>
      <c r="U196" s="134">
        <f t="shared" si="5"/>
        <v>7221280</v>
      </c>
      <c r="V196" s="144"/>
      <c r="W196" s="173">
        <v>0</v>
      </c>
      <c r="X196" s="174">
        <v>0.09</v>
      </c>
      <c r="Y196" s="174">
        <v>7.9102505067081996E-2</v>
      </c>
      <c r="Z196" s="175">
        <v>0</v>
      </c>
      <c r="AA196" s="168"/>
      <c r="AB196" s="176">
        <v>0</v>
      </c>
      <c r="AC196" s="177">
        <v>0</v>
      </c>
      <c r="AD196" s="134">
        <v>0</v>
      </c>
      <c r="AE196" s="177">
        <v>0</v>
      </c>
      <c r="AF196" s="182">
        <v>0</v>
      </c>
      <c r="AG196" s="172"/>
    </row>
    <row r="197" spans="1:33" s="110" customFormat="1" x14ac:dyDescent="0.2">
      <c r="A197" s="138">
        <v>430</v>
      </c>
      <c r="B197" s="139">
        <v>430170174</v>
      </c>
      <c r="C197" s="140" t="s">
        <v>504</v>
      </c>
      <c r="D197" s="141">
        <v>170</v>
      </c>
      <c r="E197" s="140" t="s">
        <v>202</v>
      </c>
      <c r="F197" s="141">
        <v>174</v>
      </c>
      <c r="G197" s="142" t="s">
        <v>206</v>
      </c>
      <c r="H197" s="130"/>
      <c r="I197" s="131">
        <v>10257</v>
      </c>
      <c r="J197" s="131">
        <v>6574</v>
      </c>
      <c r="K197" s="131">
        <v>0</v>
      </c>
      <c r="L197" s="131">
        <v>938</v>
      </c>
      <c r="M197" s="131">
        <v>17769</v>
      </c>
      <c r="N197" s="130"/>
      <c r="O197" s="132">
        <v>67</v>
      </c>
      <c r="P197" s="132">
        <v>0</v>
      </c>
      <c r="Q197" s="133">
        <v>1127677</v>
      </c>
      <c r="R197" s="133">
        <v>0</v>
      </c>
      <c r="S197" s="133">
        <f t="shared" si="4"/>
        <v>0</v>
      </c>
      <c r="T197" s="133">
        <v>62846</v>
      </c>
      <c r="U197" s="134">
        <f t="shared" si="5"/>
        <v>1190523</v>
      </c>
      <c r="V197" s="144"/>
      <c r="W197" s="173">
        <v>0</v>
      </c>
      <c r="X197" s="174">
        <v>0.09</v>
      </c>
      <c r="Y197" s="174">
        <v>5.1338813870858119E-2</v>
      </c>
      <c r="Z197" s="175">
        <v>0</v>
      </c>
      <c r="AA197" s="168"/>
      <c r="AB197" s="176">
        <v>0</v>
      </c>
      <c r="AC197" s="177">
        <v>0</v>
      </c>
      <c r="AD197" s="134">
        <v>0</v>
      </c>
      <c r="AE197" s="177">
        <v>0</v>
      </c>
      <c r="AF197" s="182">
        <v>0</v>
      </c>
      <c r="AG197" s="172"/>
    </row>
    <row r="198" spans="1:33" s="110" customFormat="1" x14ac:dyDescent="0.2">
      <c r="A198" s="138">
        <v>430</v>
      </c>
      <c r="B198" s="139">
        <v>430170198</v>
      </c>
      <c r="C198" s="140" t="s">
        <v>504</v>
      </c>
      <c r="D198" s="141">
        <v>170</v>
      </c>
      <c r="E198" s="140" t="s">
        <v>202</v>
      </c>
      <c r="F198" s="141">
        <v>198</v>
      </c>
      <c r="G198" s="142" t="s">
        <v>230</v>
      </c>
      <c r="H198" s="130"/>
      <c r="I198" s="131">
        <v>10121</v>
      </c>
      <c r="J198" s="131">
        <v>3740</v>
      </c>
      <c r="K198" s="131">
        <v>0</v>
      </c>
      <c r="L198" s="131">
        <v>938</v>
      </c>
      <c r="M198" s="131">
        <v>14799</v>
      </c>
      <c r="N198" s="130"/>
      <c r="O198" s="132">
        <v>4</v>
      </c>
      <c r="P198" s="132">
        <v>0</v>
      </c>
      <c r="Q198" s="133">
        <v>55444</v>
      </c>
      <c r="R198" s="133">
        <v>0</v>
      </c>
      <c r="S198" s="133">
        <f t="shared" si="4"/>
        <v>0</v>
      </c>
      <c r="T198" s="133">
        <v>3752</v>
      </c>
      <c r="U198" s="134">
        <f t="shared" si="5"/>
        <v>59196</v>
      </c>
      <c r="V198" s="144"/>
      <c r="W198" s="173">
        <v>0</v>
      </c>
      <c r="X198" s="174">
        <v>0.09</v>
      </c>
      <c r="Y198" s="174">
        <v>2.7088675782884876E-3</v>
      </c>
      <c r="Z198" s="175">
        <v>0</v>
      </c>
      <c r="AA198" s="168"/>
      <c r="AB198" s="176">
        <v>0</v>
      </c>
      <c r="AC198" s="177">
        <v>0</v>
      </c>
      <c r="AD198" s="134">
        <v>0</v>
      </c>
      <c r="AE198" s="177">
        <v>0</v>
      </c>
      <c r="AF198" s="182">
        <v>0</v>
      </c>
      <c r="AG198" s="172"/>
    </row>
    <row r="199" spans="1:33" s="110" customFormat="1" x14ac:dyDescent="0.2">
      <c r="A199" s="138">
        <v>430</v>
      </c>
      <c r="B199" s="139">
        <v>430170213</v>
      </c>
      <c r="C199" s="140" t="s">
        <v>504</v>
      </c>
      <c r="D199" s="141">
        <v>170</v>
      </c>
      <c r="E199" s="140" t="s">
        <v>202</v>
      </c>
      <c r="F199" s="141">
        <v>213</v>
      </c>
      <c r="G199" s="142" t="s">
        <v>245</v>
      </c>
      <c r="H199" s="130"/>
      <c r="I199" s="131">
        <v>9192</v>
      </c>
      <c r="J199" s="131">
        <v>7684</v>
      </c>
      <c r="K199" s="131">
        <v>0</v>
      </c>
      <c r="L199" s="131">
        <v>938</v>
      </c>
      <c r="M199" s="131">
        <v>17814</v>
      </c>
      <c r="N199" s="130"/>
      <c r="O199" s="132">
        <v>2</v>
      </c>
      <c r="P199" s="132">
        <v>0</v>
      </c>
      <c r="Q199" s="133">
        <v>33752</v>
      </c>
      <c r="R199" s="133">
        <v>0</v>
      </c>
      <c r="S199" s="133">
        <f t="shared" si="4"/>
        <v>0</v>
      </c>
      <c r="T199" s="133">
        <v>1876</v>
      </c>
      <c r="U199" s="134">
        <f t="shared" si="5"/>
        <v>35628</v>
      </c>
      <c r="V199" s="144"/>
      <c r="W199" s="173">
        <v>0</v>
      </c>
      <c r="X199" s="174">
        <v>0.09</v>
      </c>
      <c r="Y199" s="174">
        <v>1.1337129283144568E-3</v>
      </c>
      <c r="Z199" s="175">
        <v>0</v>
      </c>
      <c r="AA199" s="168"/>
      <c r="AB199" s="176">
        <v>0</v>
      </c>
      <c r="AC199" s="177">
        <v>0</v>
      </c>
      <c r="AD199" s="134">
        <v>0</v>
      </c>
      <c r="AE199" s="177">
        <v>0</v>
      </c>
      <c r="AF199" s="182">
        <v>0</v>
      </c>
      <c r="AG199" s="172"/>
    </row>
    <row r="200" spans="1:33" s="110" customFormat="1" x14ac:dyDescent="0.2">
      <c r="A200" s="138">
        <v>430</v>
      </c>
      <c r="B200" s="139">
        <v>430170266</v>
      </c>
      <c r="C200" s="140" t="s">
        <v>504</v>
      </c>
      <c r="D200" s="141">
        <v>170</v>
      </c>
      <c r="E200" s="140" t="s">
        <v>202</v>
      </c>
      <c r="F200" s="141">
        <v>266</v>
      </c>
      <c r="G200" s="142" t="s">
        <v>298</v>
      </c>
      <c r="H200" s="130"/>
      <c r="I200" s="131">
        <v>10807.975135615279</v>
      </c>
      <c r="J200" s="131">
        <v>5379</v>
      </c>
      <c r="K200" s="131">
        <v>0</v>
      </c>
      <c r="L200" s="131">
        <v>938</v>
      </c>
      <c r="M200" s="131">
        <v>17124.975135615277</v>
      </c>
      <c r="N200" s="130"/>
      <c r="O200" s="132">
        <v>1</v>
      </c>
      <c r="P200" s="132">
        <v>0</v>
      </c>
      <c r="Q200" s="133">
        <v>16187</v>
      </c>
      <c r="R200" s="133">
        <v>0</v>
      </c>
      <c r="S200" s="133">
        <f t="shared" si="4"/>
        <v>0</v>
      </c>
      <c r="T200" s="133">
        <v>938</v>
      </c>
      <c r="U200" s="134">
        <f t="shared" si="5"/>
        <v>17125</v>
      </c>
      <c r="V200" s="144"/>
      <c r="W200" s="173">
        <v>0</v>
      </c>
      <c r="X200" s="174">
        <v>0.09</v>
      </c>
      <c r="Y200" s="174">
        <v>2.0935321158626063E-3</v>
      </c>
      <c r="Z200" s="175">
        <v>0</v>
      </c>
      <c r="AA200" s="168"/>
      <c r="AB200" s="176">
        <v>0</v>
      </c>
      <c r="AC200" s="177">
        <v>0</v>
      </c>
      <c r="AD200" s="134">
        <v>0</v>
      </c>
      <c r="AE200" s="177">
        <v>0</v>
      </c>
      <c r="AF200" s="182">
        <v>0</v>
      </c>
      <c r="AG200" s="172"/>
    </row>
    <row r="201" spans="1:33" s="110" customFormat="1" x14ac:dyDescent="0.2">
      <c r="A201" s="138">
        <v>430</v>
      </c>
      <c r="B201" s="139">
        <v>430170271</v>
      </c>
      <c r="C201" s="140" t="s">
        <v>504</v>
      </c>
      <c r="D201" s="141">
        <v>170</v>
      </c>
      <c r="E201" s="140" t="s">
        <v>202</v>
      </c>
      <c r="F201" s="141">
        <v>271</v>
      </c>
      <c r="G201" s="142" t="s">
        <v>303</v>
      </c>
      <c r="H201" s="130"/>
      <c r="I201" s="131">
        <v>10607</v>
      </c>
      <c r="J201" s="131">
        <v>2441</v>
      </c>
      <c r="K201" s="131">
        <v>0</v>
      </c>
      <c r="L201" s="131">
        <v>938</v>
      </c>
      <c r="M201" s="131">
        <v>13986</v>
      </c>
      <c r="N201" s="130"/>
      <c r="O201" s="132">
        <v>26</v>
      </c>
      <c r="P201" s="132">
        <v>0</v>
      </c>
      <c r="Q201" s="133">
        <v>339248</v>
      </c>
      <c r="R201" s="133">
        <v>0</v>
      </c>
      <c r="S201" s="133">
        <f t="shared" si="4"/>
        <v>0</v>
      </c>
      <c r="T201" s="133">
        <v>24388</v>
      </c>
      <c r="U201" s="134">
        <f t="shared" si="5"/>
        <v>363636</v>
      </c>
      <c r="V201" s="144"/>
      <c r="W201" s="173">
        <v>0</v>
      </c>
      <c r="X201" s="174">
        <v>0.09</v>
      </c>
      <c r="Y201" s="174">
        <v>5.079864776395715E-3</v>
      </c>
      <c r="Z201" s="175">
        <v>0</v>
      </c>
      <c r="AA201" s="168"/>
      <c r="AB201" s="176">
        <v>0</v>
      </c>
      <c r="AC201" s="177">
        <v>0</v>
      </c>
      <c r="AD201" s="134">
        <v>0</v>
      </c>
      <c r="AE201" s="177">
        <v>0</v>
      </c>
      <c r="AF201" s="182">
        <v>0</v>
      </c>
      <c r="AG201" s="172"/>
    </row>
    <row r="202" spans="1:33" s="110" customFormat="1" x14ac:dyDescent="0.2">
      <c r="A202" s="138">
        <v>430</v>
      </c>
      <c r="B202" s="139">
        <v>430170276</v>
      </c>
      <c r="C202" s="140" t="s">
        <v>504</v>
      </c>
      <c r="D202" s="141">
        <v>170</v>
      </c>
      <c r="E202" s="140" t="s">
        <v>202</v>
      </c>
      <c r="F202" s="141">
        <v>276</v>
      </c>
      <c r="G202" s="142" t="s">
        <v>308</v>
      </c>
      <c r="H202" s="130"/>
      <c r="I202" s="131">
        <v>9192</v>
      </c>
      <c r="J202" s="131">
        <v>8761</v>
      </c>
      <c r="K202" s="131">
        <v>0</v>
      </c>
      <c r="L202" s="131">
        <v>938</v>
      </c>
      <c r="M202" s="131">
        <v>18891</v>
      </c>
      <c r="N202" s="130"/>
      <c r="O202" s="132">
        <v>1</v>
      </c>
      <c r="P202" s="132">
        <v>0</v>
      </c>
      <c r="Q202" s="133">
        <v>17953</v>
      </c>
      <c r="R202" s="133">
        <v>0</v>
      </c>
      <c r="S202" s="133">
        <f t="shared" ref="S202:S265" si="6">IFERROR(VLOOKUP(B202,transp,2,FALSE),0)</f>
        <v>0</v>
      </c>
      <c r="T202" s="133">
        <v>938</v>
      </c>
      <c r="U202" s="134">
        <f t="shared" ref="U202:U265" si="7">SUM(Q202:T202)</f>
        <v>18891</v>
      </c>
      <c r="V202" s="144"/>
      <c r="W202" s="173">
        <v>0</v>
      </c>
      <c r="X202" s="174">
        <v>0.09</v>
      </c>
      <c r="Y202" s="174">
        <v>7.067585429047171E-4</v>
      </c>
      <c r="Z202" s="175">
        <v>0</v>
      </c>
      <c r="AA202" s="168"/>
      <c r="AB202" s="176">
        <v>0</v>
      </c>
      <c r="AC202" s="177">
        <v>0</v>
      </c>
      <c r="AD202" s="134">
        <v>0</v>
      </c>
      <c r="AE202" s="177">
        <v>0</v>
      </c>
      <c r="AF202" s="182">
        <v>0</v>
      </c>
      <c r="AG202" s="172"/>
    </row>
    <row r="203" spans="1:33" s="110" customFormat="1" x14ac:dyDescent="0.2">
      <c r="A203" s="138">
        <v>430</v>
      </c>
      <c r="B203" s="139">
        <v>430170288</v>
      </c>
      <c r="C203" s="140" t="s">
        <v>504</v>
      </c>
      <c r="D203" s="141">
        <v>170</v>
      </c>
      <c r="E203" s="140" t="s">
        <v>202</v>
      </c>
      <c r="F203" s="141">
        <v>288</v>
      </c>
      <c r="G203" s="142" t="s">
        <v>320</v>
      </c>
      <c r="H203" s="130"/>
      <c r="I203" s="131">
        <v>9192</v>
      </c>
      <c r="J203" s="131">
        <v>6269</v>
      </c>
      <c r="K203" s="131">
        <v>0</v>
      </c>
      <c r="L203" s="131">
        <v>938</v>
      </c>
      <c r="M203" s="131">
        <v>16399</v>
      </c>
      <c r="N203" s="130"/>
      <c r="O203" s="132">
        <v>1</v>
      </c>
      <c r="P203" s="132">
        <v>0</v>
      </c>
      <c r="Q203" s="133">
        <v>15461</v>
      </c>
      <c r="R203" s="133">
        <v>0</v>
      </c>
      <c r="S203" s="133">
        <f t="shared" si="6"/>
        <v>0</v>
      </c>
      <c r="T203" s="133">
        <v>938</v>
      </c>
      <c r="U203" s="134">
        <f t="shared" si="7"/>
        <v>16399</v>
      </c>
      <c r="V203" s="144"/>
      <c r="W203" s="173">
        <v>0</v>
      </c>
      <c r="X203" s="174">
        <v>0.09</v>
      </c>
      <c r="Y203" s="174">
        <v>2.7324849970616263E-3</v>
      </c>
      <c r="Z203" s="175">
        <v>0</v>
      </c>
      <c r="AA203" s="168"/>
      <c r="AB203" s="176">
        <v>0</v>
      </c>
      <c r="AC203" s="177">
        <v>0</v>
      </c>
      <c r="AD203" s="134">
        <v>0</v>
      </c>
      <c r="AE203" s="177">
        <v>0</v>
      </c>
      <c r="AF203" s="182">
        <v>0</v>
      </c>
      <c r="AG203" s="172"/>
    </row>
    <row r="204" spans="1:33" s="110" customFormat="1" x14ac:dyDescent="0.2">
      <c r="A204" s="138">
        <v>430</v>
      </c>
      <c r="B204" s="139">
        <v>430170321</v>
      </c>
      <c r="C204" s="140" t="s">
        <v>504</v>
      </c>
      <c r="D204" s="141">
        <v>170</v>
      </c>
      <c r="E204" s="140" t="s">
        <v>202</v>
      </c>
      <c r="F204" s="141">
        <v>321</v>
      </c>
      <c r="G204" s="142" t="s">
        <v>353</v>
      </c>
      <c r="H204" s="130"/>
      <c r="I204" s="131">
        <v>11592</v>
      </c>
      <c r="J204" s="131">
        <v>5844</v>
      </c>
      <c r="K204" s="131">
        <v>0</v>
      </c>
      <c r="L204" s="131">
        <v>938</v>
      </c>
      <c r="M204" s="131">
        <v>18374</v>
      </c>
      <c r="N204" s="130"/>
      <c r="O204" s="132">
        <v>8</v>
      </c>
      <c r="P204" s="132">
        <v>0</v>
      </c>
      <c r="Q204" s="133">
        <v>139488</v>
      </c>
      <c r="R204" s="133">
        <v>0</v>
      </c>
      <c r="S204" s="133">
        <f t="shared" si="6"/>
        <v>0</v>
      </c>
      <c r="T204" s="133">
        <v>7504</v>
      </c>
      <c r="U204" s="134">
        <f t="shared" si="7"/>
        <v>146992</v>
      </c>
      <c r="V204" s="144"/>
      <c r="W204" s="173">
        <v>0</v>
      </c>
      <c r="X204" s="174">
        <v>0.09</v>
      </c>
      <c r="Y204" s="174">
        <v>3.0318408381878412E-3</v>
      </c>
      <c r="Z204" s="175">
        <v>0</v>
      </c>
      <c r="AA204" s="168"/>
      <c r="AB204" s="176">
        <v>0</v>
      </c>
      <c r="AC204" s="177">
        <v>0</v>
      </c>
      <c r="AD204" s="134">
        <v>0</v>
      </c>
      <c r="AE204" s="177">
        <v>0</v>
      </c>
      <c r="AF204" s="182">
        <v>0</v>
      </c>
      <c r="AG204" s="172"/>
    </row>
    <row r="205" spans="1:33" s="110" customFormat="1" x14ac:dyDescent="0.2">
      <c r="A205" s="138">
        <v>430</v>
      </c>
      <c r="B205" s="139">
        <v>430170322</v>
      </c>
      <c r="C205" s="140" t="s">
        <v>504</v>
      </c>
      <c r="D205" s="141">
        <v>170</v>
      </c>
      <c r="E205" s="140" t="s">
        <v>202</v>
      </c>
      <c r="F205" s="141">
        <v>322</v>
      </c>
      <c r="G205" s="142" t="s">
        <v>354</v>
      </c>
      <c r="H205" s="130"/>
      <c r="I205" s="131">
        <v>12078</v>
      </c>
      <c r="J205" s="131">
        <v>6522</v>
      </c>
      <c r="K205" s="131">
        <v>0</v>
      </c>
      <c r="L205" s="131">
        <v>938</v>
      </c>
      <c r="M205" s="131">
        <v>19538</v>
      </c>
      <c r="N205" s="130"/>
      <c r="O205" s="132">
        <v>2</v>
      </c>
      <c r="P205" s="132">
        <v>0</v>
      </c>
      <c r="Q205" s="133">
        <v>37200</v>
      </c>
      <c r="R205" s="133">
        <v>0</v>
      </c>
      <c r="S205" s="133">
        <f t="shared" si="6"/>
        <v>0</v>
      </c>
      <c r="T205" s="133">
        <v>1876</v>
      </c>
      <c r="U205" s="134">
        <f t="shared" si="7"/>
        <v>39076</v>
      </c>
      <c r="V205" s="144"/>
      <c r="W205" s="173">
        <v>0</v>
      </c>
      <c r="X205" s="174">
        <v>0.09</v>
      </c>
      <c r="Y205" s="174">
        <v>9.9921903064907596E-3</v>
      </c>
      <c r="Z205" s="175">
        <v>0</v>
      </c>
      <c r="AA205" s="168"/>
      <c r="AB205" s="176">
        <v>0</v>
      </c>
      <c r="AC205" s="177">
        <v>0</v>
      </c>
      <c r="AD205" s="134">
        <v>0</v>
      </c>
      <c r="AE205" s="177">
        <v>0</v>
      </c>
      <c r="AF205" s="182">
        <v>0</v>
      </c>
      <c r="AG205" s="172"/>
    </row>
    <row r="206" spans="1:33" s="110" customFormat="1" x14ac:dyDescent="0.2">
      <c r="A206" s="138">
        <v>430</v>
      </c>
      <c r="B206" s="139">
        <v>430170348</v>
      </c>
      <c r="C206" s="140" t="s">
        <v>504</v>
      </c>
      <c r="D206" s="141">
        <v>170</v>
      </c>
      <c r="E206" s="140" t="s">
        <v>202</v>
      </c>
      <c r="F206" s="141">
        <v>348</v>
      </c>
      <c r="G206" s="142" t="s">
        <v>380</v>
      </c>
      <c r="H206" s="130"/>
      <c r="I206" s="131">
        <v>12018</v>
      </c>
      <c r="J206" s="131">
        <v>457</v>
      </c>
      <c r="K206" s="131">
        <v>0</v>
      </c>
      <c r="L206" s="131">
        <v>938</v>
      </c>
      <c r="M206" s="131">
        <v>13413</v>
      </c>
      <c r="N206" s="130"/>
      <c r="O206" s="132">
        <v>12</v>
      </c>
      <c r="P206" s="132">
        <v>0</v>
      </c>
      <c r="Q206" s="133">
        <v>149700</v>
      </c>
      <c r="R206" s="133">
        <v>0</v>
      </c>
      <c r="S206" s="133">
        <f t="shared" si="6"/>
        <v>0</v>
      </c>
      <c r="T206" s="133">
        <v>11256</v>
      </c>
      <c r="U206" s="134">
        <f t="shared" si="7"/>
        <v>160956</v>
      </c>
      <c r="V206" s="144"/>
      <c r="W206" s="173">
        <v>0</v>
      </c>
      <c r="X206" s="174">
        <v>0.09</v>
      </c>
      <c r="Y206" s="174">
        <v>6.349445835405125E-2</v>
      </c>
      <c r="Z206" s="175">
        <v>0</v>
      </c>
      <c r="AA206" s="168"/>
      <c r="AB206" s="176">
        <v>0</v>
      </c>
      <c r="AC206" s="177">
        <v>0</v>
      </c>
      <c r="AD206" s="134">
        <v>0</v>
      </c>
      <c r="AE206" s="177">
        <v>0</v>
      </c>
      <c r="AF206" s="182">
        <v>0</v>
      </c>
      <c r="AG206" s="172"/>
    </row>
    <row r="207" spans="1:33" s="110" customFormat="1" x14ac:dyDescent="0.2">
      <c r="A207" s="138">
        <v>430</v>
      </c>
      <c r="B207" s="139">
        <v>430170620</v>
      </c>
      <c r="C207" s="140" t="s">
        <v>504</v>
      </c>
      <c r="D207" s="141">
        <v>170</v>
      </c>
      <c r="E207" s="140" t="s">
        <v>202</v>
      </c>
      <c r="F207" s="141">
        <v>620</v>
      </c>
      <c r="G207" s="142" t="s">
        <v>393</v>
      </c>
      <c r="H207" s="130"/>
      <c r="I207" s="131">
        <v>11266</v>
      </c>
      <c r="J207" s="131">
        <v>6420</v>
      </c>
      <c r="K207" s="131">
        <v>0</v>
      </c>
      <c r="L207" s="131">
        <v>938</v>
      </c>
      <c r="M207" s="131">
        <v>18624</v>
      </c>
      <c r="N207" s="130"/>
      <c r="O207" s="132">
        <v>7</v>
      </c>
      <c r="P207" s="132">
        <v>0</v>
      </c>
      <c r="Q207" s="133">
        <v>123802</v>
      </c>
      <c r="R207" s="133">
        <v>0</v>
      </c>
      <c r="S207" s="133">
        <f t="shared" si="6"/>
        <v>0</v>
      </c>
      <c r="T207" s="133">
        <v>6566</v>
      </c>
      <c r="U207" s="134">
        <f t="shared" si="7"/>
        <v>130368</v>
      </c>
      <c r="V207" s="144"/>
      <c r="W207" s="173">
        <v>0</v>
      </c>
      <c r="X207" s="174">
        <v>0.09</v>
      </c>
      <c r="Y207" s="174">
        <v>9.8162461307532249E-3</v>
      </c>
      <c r="Z207" s="175">
        <v>0</v>
      </c>
      <c r="AA207" s="168"/>
      <c r="AB207" s="176">
        <v>0</v>
      </c>
      <c r="AC207" s="177">
        <v>0</v>
      </c>
      <c r="AD207" s="134">
        <v>0</v>
      </c>
      <c r="AE207" s="177">
        <v>0</v>
      </c>
      <c r="AF207" s="182">
        <v>0</v>
      </c>
      <c r="AG207" s="172"/>
    </row>
    <row r="208" spans="1:33" s="110" customFormat="1" x14ac:dyDescent="0.2">
      <c r="A208" s="138">
        <v>430</v>
      </c>
      <c r="B208" s="139">
        <v>430170673</v>
      </c>
      <c r="C208" s="140" t="s">
        <v>504</v>
      </c>
      <c r="D208" s="141">
        <v>170</v>
      </c>
      <c r="E208" s="140" t="s">
        <v>202</v>
      </c>
      <c r="F208" s="141">
        <v>673</v>
      </c>
      <c r="G208" s="142" t="s">
        <v>408</v>
      </c>
      <c r="H208" s="130"/>
      <c r="I208" s="131">
        <v>10373.290496331463</v>
      </c>
      <c r="J208" s="131">
        <v>6103</v>
      </c>
      <c r="K208" s="131">
        <v>0</v>
      </c>
      <c r="L208" s="131">
        <v>938</v>
      </c>
      <c r="M208" s="131">
        <v>17414.290496331465</v>
      </c>
      <c r="N208" s="130"/>
      <c r="O208" s="132">
        <v>1</v>
      </c>
      <c r="P208" s="132">
        <v>0</v>
      </c>
      <c r="Q208" s="133">
        <v>16476</v>
      </c>
      <c r="R208" s="133">
        <v>0</v>
      </c>
      <c r="S208" s="133">
        <f t="shared" si="6"/>
        <v>0</v>
      </c>
      <c r="T208" s="133">
        <v>938</v>
      </c>
      <c r="U208" s="134">
        <f t="shared" si="7"/>
        <v>17414</v>
      </c>
      <c r="V208" s="144"/>
      <c r="W208" s="173">
        <v>0</v>
      </c>
      <c r="X208" s="174">
        <v>0.09</v>
      </c>
      <c r="Y208" s="174">
        <v>1.7183147643384224E-2</v>
      </c>
      <c r="Z208" s="175">
        <v>0</v>
      </c>
      <c r="AA208" s="168"/>
      <c r="AB208" s="176">
        <v>0</v>
      </c>
      <c r="AC208" s="177">
        <v>0</v>
      </c>
      <c r="AD208" s="134">
        <v>0</v>
      </c>
      <c r="AE208" s="177">
        <v>0</v>
      </c>
      <c r="AF208" s="182">
        <v>0</v>
      </c>
      <c r="AG208" s="172"/>
    </row>
    <row r="209" spans="1:33" s="110" customFormat="1" x14ac:dyDescent="0.2">
      <c r="A209" s="138">
        <v>430</v>
      </c>
      <c r="B209" s="139">
        <v>430170690</v>
      </c>
      <c r="C209" s="140" t="s">
        <v>504</v>
      </c>
      <c r="D209" s="141">
        <v>170</v>
      </c>
      <c r="E209" s="140" t="s">
        <v>202</v>
      </c>
      <c r="F209" s="141">
        <v>690</v>
      </c>
      <c r="G209" s="142" t="s">
        <v>414</v>
      </c>
      <c r="H209" s="130"/>
      <c r="I209" s="131">
        <v>11094.404188259601</v>
      </c>
      <c r="J209" s="131">
        <v>4002</v>
      </c>
      <c r="K209" s="131">
        <v>0</v>
      </c>
      <c r="L209" s="131">
        <v>938</v>
      </c>
      <c r="M209" s="131">
        <v>16034.404188259601</v>
      </c>
      <c r="N209" s="130"/>
      <c r="O209" s="132">
        <v>1</v>
      </c>
      <c r="P209" s="132">
        <v>0</v>
      </c>
      <c r="Q209" s="133">
        <v>15096</v>
      </c>
      <c r="R209" s="133">
        <v>0</v>
      </c>
      <c r="S209" s="133">
        <f t="shared" si="6"/>
        <v>0</v>
      </c>
      <c r="T209" s="133">
        <v>938</v>
      </c>
      <c r="U209" s="134">
        <f t="shared" si="7"/>
        <v>16034</v>
      </c>
      <c r="V209" s="144"/>
      <c r="W209" s="173">
        <v>0</v>
      </c>
      <c r="X209" s="174">
        <v>0.09</v>
      </c>
      <c r="Y209" s="174">
        <v>9.8354520852563139E-3</v>
      </c>
      <c r="Z209" s="175">
        <v>0</v>
      </c>
      <c r="AA209" s="168"/>
      <c r="AB209" s="176">
        <v>0</v>
      </c>
      <c r="AC209" s="177">
        <v>0</v>
      </c>
      <c r="AD209" s="134">
        <v>0</v>
      </c>
      <c r="AE209" s="177">
        <v>0</v>
      </c>
      <c r="AF209" s="182">
        <v>0</v>
      </c>
      <c r="AG209" s="172"/>
    </row>
    <row r="210" spans="1:33" s="110" customFormat="1" x14ac:dyDescent="0.2">
      <c r="A210" s="138">
        <v>430</v>
      </c>
      <c r="B210" s="139">
        <v>430170695</v>
      </c>
      <c r="C210" s="140" t="s">
        <v>504</v>
      </c>
      <c r="D210" s="141">
        <v>170</v>
      </c>
      <c r="E210" s="140" t="s">
        <v>202</v>
      </c>
      <c r="F210" s="141">
        <v>695</v>
      </c>
      <c r="G210" s="142" t="s">
        <v>415</v>
      </c>
      <c r="H210" s="130"/>
      <c r="I210" s="131">
        <v>11049</v>
      </c>
      <c r="J210" s="131">
        <v>7275</v>
      </c>
      <c r="K210" s="131">
        <v>0</v>
      </c>
      <c r="L210" s="131">
        <v>938</v>
      </c>
      <c r="M210" s="131">
        <v>19262</v>
      </c>
      <c r="N210" s="130"/>
      <c r="O210" s="132">
        <v>3</v>
      </c>
      <c r="P210" s="132">
        <v>0</v>
      </c>
      <c r="Q210" s="133">
        <v>54972</v>
      </c>
      <c r="R210" s="133">
        <v>0</v>
      </c>
      <c r="S210" s="133">
        <f t="shared" si="6"/>
        <v>0</v>
      </c>
      <c r="T210" s="133">
        <v>2814</v>
      </c>
      <c r="U210" s="134">
        <f t="shared" si="7"/>
        <v>57786</v>
      </c>
      <c r="V210" s="144"/>
      <c r="W210" s="173">
        <v>0</v>
      </c>
      <c r="X210" s="174">
        <v>0.09</v>
      </c>
      <c r="Y210" s="174">
        <v>2.8374752345121167E-3</v>
      </c>
      <c r="Z210" s="175">
        <v>0</v>
      </c>
      <c r="AA210" s="168"/>
      <c r="AB210" s="176">
        <v>0</v>
      </c>
      <c r="AC210" s="177">
        <v>0</v>
      </c>
      <c r="AD210" s="134">
        <v>0</v>
      </c>
      <c r="AE210" s="177">
        <v>0</v>
      </c>
      <c r="AF210" s="182">
        <v>0</v>
      </c>
      <c r="AG210" s="172"/>
    </row>
    <row r="211" spans="1:33" s="110" customFormat="1" x14ac:dyDescent="0.2">
      <c r="A211" s="138">
        <v>430</v>
      </c>
      <c r="B211" s="139">
        <v>430170710</v>
      </c>
      <c r="C211" s="140" t="s">
        <v>504</v>
      </c>
      <c r="D211" s="141">
        <v>170</v>
      </c>
      <c r="E211" s="140" t="s">
        <v>202</v>
      </c>
      <c r="F211" s="141">
        <v>710</v>
      </c>
      <c r="G211" s="142" t="s">
        <v>419</v>
      </c>
      <c r="H211" s="130"/>
      <c r="I211" s="131">
        <v>11049</v>
      </c>
      <c r="J211" s="131">
        <v>4497</v>
      </c>
      <c r="K211" s="131">
        <v>0</v>
      </c>
      <c r="L211" s="131">
        <v>938</v>
      </c>
      <c r="M211" s="131">
        <v>16484</v>
      </c>
      <c r="N211" s="130"/>
      <c r="O211" s="132">
        <v>5</v>
      </c>
      <c r="P211" s="132">
        <v>0</v>
      </c>
      <c r="Q211" s="133">
        <v>77730</v>
      </c>
      <c r="R211" s="133">
        <v>0</v>
      </c>
      <c r="S211" s="133">
        <f t="shared" si="6"/>
        <v>0</v>
      </c>
      <c r="T211" s="133">
        <v>4690</v>
      </c>
      <c r="U211" s="134">
        <f t="shared" si="7"/>
        <v>82420</v>
      </c>
      <c r="V211" s="144"/>
      <c r="W211" s="173">
        <v>0</v>
      </c>
      <c r="X211" s="174">
        <v>0.09</v>
      </c>
      <c r="Y211" s="174">
        <v>5.1050289737476964E-3</v>
      </c>
      <c r="Z211" s="175">
        <v>0</v>
      </c>
      <c r="AA211" s="168"/>
      <c r="AB211" s="176">
        <v>0</v>
      </c>
      <c r="AC211" s="177">
        <v>0</v>
      </c>
      <c r="AD211" s="134">
        <v>0</v>
      </c>
      <c r="AE211" s="177">
        <v>0</v>
      </c>
      <c r="AF211" s="182">
        <v>0</v>
      </c>
      <c r="AG211" s="172"/>
    </row>
    <row r="212" spans="1:33" s="110" customFormat="1" x14ac:dyDescent="0.2">
      <c r="A212" s="138">
        <v>430</v>
      </c>
      <c r="B212" s="139">
        <v>430170725</v>
      </c>
      <c r="C212" s="140" t="s">
        <v>504</v>
      </c>
      <c r="D212" s="141">
        <v>170</v>
      </c>
      <c r="E212" s="140" t="s">
        <v>202</v>
      </c>
      <c r="F212" s="141">
        <v>725</v>
      </c>
      <c r="G212" s="142" t="s">
        <v>424</v>
      </c>
      <c r="H212" s="130"/>
      <c r="I212" s="131">
        <v>11082</v>
      </c>
      <c r="J212" s="131">
        <v>4005</v>
      </c>
      <c r="K212" s="131">
        <v>0</v>
      </c>
      <c r="L212" s="131">
        <v>938</v>
      </c>
      <c r="M212" s="131">
        <v>16025</v>
      </c>
      <c r="N212" s="130"/>
      <c r="O212" s="132">
        <v>15</v>
      </c>
      <c r="P212" s="132">
        <v>0</v>
      </c>
      <c r="Q212" s="133">
        <v>226305</v>
      </c>
      <c r="R212" s="133">
        <v>0</v>
      </c>
      <c r="S212" s="133">
        <f t="shared" si="6"/>
        <v>0</v>
      </c>
      <c r="T212" s="133">
        <v>14070</v>
      </c>
      <c r="U212" s="134">
        <f t="shared" si="7"/>
        <v>240375</v>
      </c>
      <c r="V212" s="144"/>
      <c r="W212" s="173">
        <v>0</v>
      </c>
      <c r="X212" s="174">
        <v>0.09</v>
      </c>
      <c r="Y212" s="174">
        <v>1.0396885897919745E-2</v>
      </c>
      <c r="Z212" s="175">
        <v>0</v>
      </c>
      <c r="AA212" s="168"/>
      <c r="AB212" s="176">
        <v>0</v>
      </c>
      <c r="AC212" s="177">
        <v>0</v>
      </c>
      <c r="AD212" s="134">
        <v>0</v>
      </c>
      <c r="AE212" s="177">
        <v>0</v>
      </c>
      <c r="AF212" s="182">
        <v>0</v>
      </c>
      <c r="AG212" s="172"/>
    </row>
    <row r="213" spans="1:33" s="110" customFormat="1" x14ac:dyDescent="0.2">
      <c r="A213" s="138">
        <v>430</v>
      </c>
      <c r="B213" s="139">
        <v>430170730</v>
      </c>
      <c r="C213" s="140" t="s">
        <v>504</v>
      </c>
      <c r="D213" s="141">
        <v>170</v>
      </c>
      <c r="E213" s="140" t="s">
        <v>202</v>
      </c>
      <c r="F213" s="141">
        <v>730</v>
      </c>
      <c r="G213" s="142" t="s">
        <v>426</v>
      </c>
      <c r="H213" s="130"/>
      <c r="I213" s="131">
        <v>12527</v>
      </c>
      <c r="J213" s="131">
        <v>4781</v>
      </c>
      <c r="K213" s="131">
        <v>0</v>
      </c>
      <c r="L213" s="131">
        <v>938</v>
      </c>
      <c r="M213" s="131">
        <v>18246</v>
      </c>
      <c r="N213" s="130"/>
      <c r="O213" s="132">
        <v>8</v>
      </c>
      <c r="P213" s="132">
        <v>0</v>
      </c>
      <c r="Q213" s="133">
        <v>138464</v>
      </c>
      <c r="R213" s="133">
        <v>0</v>
      </c>
      <c r="S213" s="133">
        <f t="shared" si="6"/>
        <v>0</v>
      </c>
      <c r="T213" s="133">
        <v>7504</v>
      </c>
      <c r="U213" s="134">
        <f t="shared" si="7"/>
        <v>145968</v>
      </c>
      <c r="V213" s="144"/>
      <c r="W213" s="173">
        <v>0</v>
      </c>
      <c r="X213" s="174">
        <v>0.09</v>
      </c>
      <c r="Y213" s="174">
        <v>6.1130203262429027E-3</v>
      </c>
      <c r="Z213" s="175">
        <v>0</v>
      </c>
      <c r="AA213" s="168"/>
      <c r="AB213" s="176">
        <v>0</v>
      </c>
      <c r="AC213" s="177">
        <v>0</v>
      </c>
      <c r="AD213" s="134">
        <v>0</v>
      </c>
      <c r="AE213" s="177">
        <v>0</v>
      </c>
      <c r="AF213" s="182">
        <v>0</v>
      </c>
      <c r="AG213" s="172"/>
    </row>
    <row r="214" spans="1:33" s="110" customFormat="1" x14ac:dyDescent="0.2">
      <c r="A214" s="138">
        <v>430</v>
      </c>
      <c r="B214" s="139">
        <v>430170735</v>
      </c>
      <c r="C214" s="140" t="s">
        <v>504</v>
      </c>
      <c r="D214" s="141">
        <v>170</v>
      </c>
      <c r="E214" s="140" t="s">
        <v>202</v>
      </c>
      <c r="F214" s="141">
        <v>735</v>
      </c>
      <c r="G214" s="142" t="s">
        <v>427</v>
      </c>
      <c r="H214" s="130"/>
      <c r="I214" s="131">
        <v>10121</v>
      </c>
      <c r="J214" s="131">
        <v>4134</v>
      </c>
      <c r="K214" s="131">
        <v>0</v>
      </c>
      <c r="L214" s="131">
        <v>938</v>
      </c>
      <c r="M214" s="131">
        <v>15193</v>
      </c>
      <c r="N214" s="130"/>
      <c r="O214" s="132">
        <v>3</v>
      </c>
      <c r="P214" s="132">
        <v>0</v>
      </c>
      <c r="Q214" s="133">
        <v>42765</v>
      </c>
      <c r="R214" s="133">
        <v>0</v>
      </c>
      <c r="S214" s="133">
        <f t="shared" si="6"/>
        <v>0</v>
      </c>
      <c r="T214" s="133">
        <v>2814</v>
      </c>
      <c r="U214" s="134">
        <f t="shared" si="7"/>
        <v>45579</v>
      </c>
      <c r="V214" s="144"/>
      <c r="W214" s="173">
        <v>0</v>
      </c>
      <c r="X214" s="174">
        <v>0.09</v>
      </c>
      <c r="Y214" s="174">
        <v>1.7576043976977616E-2</v>
      </c>
      <c r="Z214" s="175">
        <v>0</v>
      </c>
      <c r="AA214" s="168"/>
      <c r="AB214" s="176">
        <v>0</v>
      </c>
      <c r="AC214" s="177">
        <v>0</v>
      </c>
      <c r="AD214" s="134">
        <v>0</v>
      </c>
      <c r="AE214" s="177">
        <v>0</v>
      </c>
      <c r="AF214" s="182">
        <v>0</v>
      </c>
      <c r="AG214" s="172"/>
    </row>
    <row r="215" spans="1:33" s="110" customFormat="1" x14ac:dyDescent="0.2">
      <c r="A215" s="138">
        <v>430</v>
      </c>
      <c r="B215" s="139">
        <v>430170775</v>
      </c>
      <c r="C215" s="140" t="s">
        <v>504</v>
      </c>
      <c r="D215" s="141">
        <v>170</v>
      </c>
      <c r="E215" s="140" t="s">
        <v>202</v>
      </c>
      <c r="F215" s="141">
        <v>775</v>
      </c>
      <c r="G215" s="142" t="s">
        <v>441</v>
      </c>
      <c r="H215" s="130"/>
      <c r="I215" s="131">
        <v>9192</v>
      </c>
      <c r="J215" s="131">
        <v>2120</v>
      </c>
      <c r="K215" s="131">
        <v>0</v>
      </c>
      <c r="L215" s="131">
        <v>938</v>
      </c>
      <c r="M215" s="131">
        <v>12250</v>
      </c>
      <c r="N215" s="130"/>
      <c r="O215" s="132">
        <v>3</v>
      </c>
      <c r="P215" s="132">
        <v>0</v>
      </c>
      <c r="Q215" s="133">
        <v>33936</v>
      </c>
      <c r="R215" s="133">
        <v>0</v>
      </c>
      <c r="S215" s="133">
        <f t="shared" si="6"/>
        <v>0</v>
      </c>
      <c r="T215" s="133">
        <v>2814</v>
      </c>
      <c r="U215" s="134">
        <f t="shared" si="7"/>
        <v>36750</v>
      </c>
      <c r="V215" s="144"/>
      <c r="W215" s="173">
        <v>0</v>
      </c>
      <c r="X215" s="174">
        <v>0.09</v>
      </c>
      <c r="Y215" s="174">
        <v>6.6370121288081459E-3</v>
      </c>
      <c r="Z215" s="175">
        <v>0</v>
      </c>
      <c r="AA215" s="168"/>
      <c r="AB215" s="176">
        <v>0</v>
      </c>
      <c r="AC215" s="177">
        <v>0</v>
      </c>
      <c r="AD215" s="134">
        <v>0</v>
      </c>
      <c r="AE215" s="177">
        <v>0</v>
      </c>
      <c r="AF215" s="182">
        <v>0</v>
      </c>
      <c r="AG215" s="172"/>
    </row>
    <row r="216" spans="1:33" s="110" customFormat="1" x14ac:dyDescent="0.2">
      <c r="A216" s="138">
        <v>431</v>
      </c>
      <c r="B216" s="139">
        <v>431149079</v>
      </c>
      <c r="C216" s="140" t="s">
        <v>505</v>
      </c>
      <c r="D216" s="141">
        <v>149</v>
      </c>
      <c r="E216" s="140" t="s">
        <v>181</v>
      </c>
      <c r="F216" s="141">
        <v>79</v>
      </c>
      <c r="G216" s="142" t="s">
        <v>111</v>
      </c>
      <c r="H216" s="130"/>
      <c r="I216" s="131">
        <v>11124.295946014126</v>
      </c>
      <c r="J216" s="131">
        <v>0</v>
      </c>
      <c r="K216" s="131">
        <v>0</v>
      </c>
      <c r="L216" s="131">
        <v>938</v>
      </c>
      <c r="M216" s="131">
        <v>12062.295946014126</v>
      </c>
      <c r="N216" s="130"/>
      <c r="O216" s="132">
        <v>1</v>
      </c>
      <c r="P216" s="132">
        <v>0</v>
      </c>
      <c r="Q216" s="133">
        <v>11124</v>
      </c>
      <c r="R216" s="133">
        <v>0</v>
      </c>
      <c r="S216" s="133">
        <f t="shared" si="6"/>
        <v>0</v>
      </c>
      <c r="T216" s="133">
        <v>938</v>
      </c>
      <c r="U216" s="134">
        <f t="shared" si="7"/>
        <v>12062</v>
      </c>
      <c r="V216" s="144"/>
      <c r="W216" s="173">
        <v>0</v>
      </c>
      <c r="X216" s="174">
        <v>0.09</v>
      </c>
      <c r="Y216" s="174">
        <v>6.7920734957925458E-2</v>
      </c>
      <c r="Z216" s="175">
        <v>0</v>
      </c>
      <c r="AA216" s="168"/>
      <c r="AB216" s="176">
        <v>0</v>
      </c>
      <c r="AC216" s="177">
        <v>0</v>
      </c>
      <c r="AD216" s="134">
        <v>0</v>
      </c>
      <c r="AE216" s="177">
        <v>0</v>
      </c>
      <c r="AF216" s="182">
        <v>0</v>
      </c>
      <c r="AG216" s="172"/>
    </row>
    <row r="217" spans="1:33" s="110" customFormat="1" x14ac:dyDescent="0.2">
      <c r="A217" s="138">
        <v>431</v>
      </c>
      <c r="B217" s="139">
        <v>431149128</v>
      </c>
      <c r="C217" s="140" t="s">
        <v>505</v>
      </c>
      <c r="D217" s="141">
        <v>149</v>
      </c>
      <c r="E217" s="140" t="s">
        <v>181</v>
      </c>
      <c r="F217" s="141">
        <v>128</v>
      </c>
      <c r="G217" s="142" t="s">
        <v>160</v>
      </c>
      <c r="H217" s="130"/>
      <c r="I217" s="131">
        <v>11256</v>
      </c>
      <c r="J217" s="131">
        <v>653</v>
      </c>
      <c r="K217" s="131">
        <v>0</v>
      </c>
      <c r="L217" s="131">
        <v>938</v>
      </c>
      <c r="M217" s="131">
        <v>12847</v>
      </c>
      <c r="N217" s="130"/>
      <c r="O217" s="132">
        <v>11</v>
      </c>
      <c r="P217" s="132">
        <v>0</v>
      </c>
      <c r="Q217" s="133">
        <v>130999</v>
      </c>
      <c r="R217" s="133">
        <v>0</v>
      </c>
      <c r="S217" s="133">
        <f t="shared" si="6"/>
        <v>0</v>
      </c>
      <c r="T217" s="133">
        <v>10318</v>
      </c>
      <c r="U217" s="134">
        <f t="shared" si="7"/>
        <v>141317</v>
      </c>
      <c r="V217" s="144"/>
      <c r="W217" s="173">
        <v>0</v>
      </c>
      <c r="X217" s="174">
        <v>0.09</v>
      </c>
      <c r="Y217" s="174">
        <v>3.7584627697760359E-2</v>
      </c>
      <c r="Z217" s="175">
        <v>0</v>
      </c>
      <c r="AA217" s="168"/>
      <c r="AB217" s="176">
        <v>0</v>
      </c>
      <c r="AC217" s="177">
        <v>0</v>
      </c>
      <c r="AD217" s="134">
        <v>0</v>
      </c>
      <c r="AE217" s="177">
        <v>0</v>
      </c>
      <c r="AF217" s="182">
        <v>0</v>
      </c>
      <c r="AG217" s="172"/>
    </row>
    <row r="218" spans="1:33" s="110" customFormat="1" x14ac:dyDescent="0.2">
      <c r="A218" s="138">
        <v>431</v>
      </c>
      <c r="B218" s="139">
        <v>431149149</v>
      </c>
      <c r="C218" s="140" t="s">
        <v>505</v>
      </c>
      <c r="D218" s="141">
        <v>149</v>
      </c>
      <c r="E218" s="140" t="s">
        <v>181</v>
      </c>
      <c r="F218" s="141">
        <v>149</v>
      </c>
      <c r="G218" s="142" t="s">
        <v>181</v>
      </c>
      <c r="H218" s="130"/>
      <c r="I218" s="131">
        <v>12728</v>
      </c>
      <c r="J218" s="131">
        <v>0</v>
      </c>
      <c r="K218" s="131">
        <v>0</v>
      </c>
      <c r="L218" s="131">
        <v>938</v>
      </c>
      <c r="M218" s="131">
        <v>13666</v>
      </c>
      <c r="N218" s="130"/>
      <c r="O218" s="132">
        <v>373</v>
      </c>
      <c r="P218" s="132">
        <v>0</v>
      </c>
      <c r="Q218" s="133">
        <v>4747544</v>
      </c>
      <c r="R218" s="133">
        <v>0</v>
      </c>
      <c r="S218" s="133">
        <f t="shared" si="6"/>
        <v>291137</v>
      </c>
      <c r="T218" s="133">
        <v>349874</v>
      </c>
      <c r="U218" s="134">
        <f t="shared" si="7"/>
        <v>5388555</v>
      </c>
      <c r="V218" s="144"/>
      <c r="W218" s="173">
        <v>0</v>
      </c>
      <c r="X218" s="174">
        <v>0.09</v>
      </c>
      <c r="Y218" s="174">
        <v>0.11034618339224084</v>
      </c>
      <c r="Z218" s="175">
        <v>0</v>
      </c>
      <c r="AA218" s="168"/>
      <c r="AB218" s="176">
        <v>0</v>
      </c>
      <c r="AC218" s="177">
        <v>0</v>
      </c>
      <c r="AD218" s="134">
        <v>0</v>
      </c>
      <c r="AE218" s="177">
        <v>0</v>
      </c>
      <c r="AF218" s="182">
        <v>0</v>
      </c>
      <c r="AG218" s="172"/>
    </row>
    <row r="219" spans="1:33" s="110" customFormat="1" x14ac:dyDescent="0.2">
      <c r="A219" s="138">
        <v>431</v>
      </c>
      <c r="B219" s="139">
        <v>431149181</v>
      </c>
      <c r="C219" s="140" t="s">
        <v>505</v>
      </c>
      <c r="D219" s="141">
        <v>149</v>
      </c>
      <c r="E219" s="140" t="s">
        <v>181</v>
      </c>
      <c r="F219" s="141">
        <v>181</v>
      </c>
      <c r="G219" s="142" t="s">
        <v>213</v>
      </c>
      <c r="H219" s="130"/>
      <c r="I219" s="131">
        <v>11890</v>
      </c>
      <c r="J219" s="131">
        <v>212</v>
      </c>
      <c r="K219" s="131">
        <v>0</v>
      </c>
      <c r="L219" s="131">
        <v>938</v>
      </c>
      <c r="M219" s="131">
        <v>13040</v>
      </c>
      <c r="N219" s="130"/>
      <c r="O219" s="132">
        <v>13</v>
      </c>
      <c r="P219" s="132">
        <v>0</v>
      </c>
      <c r="Q219" s="133">
        <v>157326</v>
      </c>
      <c r="R219" s="133">
        <v>0</v>
      </c>
      <c r="S219" s="133">
        <f t="shared" si="6"/>
        <v>0</v>
      </c>
      <c r="T219" s="133">
        <v>12194</v>
      </c>
      <c r="U219" s="134">
        <f t="shared" si="7"/>
        <v>169520</v>
      </c>
      <c r="V219" s="144"/>
      <c r="W219" s="173">
        <v>0</v>
      </c>
      <c r="X219" s="174">
        <v>0.09</v>
      </c>
      <c r="Y219" s="174">
        <v>1.7495467260397888E-2</v>
      </c>
      <c r="Z219" s="175">
        <v>0</v>
      </c>
      <c r="AA219" s="168"/>
      <c r="AB219" s="176">
        <v>0</v>
      </c>
      <c r="AC219" s="177">
        <v>0</v>
      </c>
      <c r="AD219" s="134">
        <v>0</v>
      </c>
      <c r="AE219" s="177">
        <v>0</v>
      </c>
      <c r="AF219" s="182">
        <v>0</v>
      </c>
      <c r="AG219" s="172"/>
    </row>
    <row r="220" spans="1:33" s="110" customFormat="1" x14ac:dyDescent="0.2">
      <c r="A220" s="138">
        <v>431</v>
      </c>
      <c r="B220" s="139">
        <v>431149211</v>
      </c>
      <c r="C220" s="140" t="s">
        <v>505</v>
      </c>
      <c r="D220" s="141">
        <v>149</v>
      </c>
      <c r="E220" s="140" t="s">
        <v>181</v>
      </c>
      <c r="F220" s="141">
        <v>211</v>
      </c>
      <c r="G220" s="142" t="s">
        <v>243</v>
      </c>
      <c r="H220" s="130"/>
      <c r="I220" s="131">
        <v>10752.007650935375</v>
      </c>
      <c r="J220" s="131">
        <v>2442</v>
      </c>
      <c r="K220" s="131">
        <v>0</v>
      </c>
      <c r="L220" s="131">
        <v>938</v>
      </c>
      <c r="M220" s="131">
        <v>14132.007650935375</v>
      </c>
      <c r="N220" s="130"/>
      <c r="O220" s="132">
        <v>2</v>
      </c>
      <c r="P220" s="132">
        <v>0</v>
      </c>
      <c r="Q220" s="133">
        <v>26388</v>
      </c>
      <c r="R220" s="133">
        <v>0</v>
      </c>
      <c r="S220" s="133">
        <f t="shared" si="6"/>
        <v>0</v>
      </c>
      <c r="T220" s="133">
        <v>1876</v>
      </c>
      <c r="U220" s="134">
        <f t="shared" si="7"/>
        <v>28264</v>
      </c>
      <c r="V220" s="144"/>
      <c r="W220" s="173">
        <v>0</v>
      </c>
      <c r="X220" s="174">
        <v>0.09</v>
      </c>
      <c r="Y220" s="174">
        <v>2.0408030547408086E-3</v>
      </c>
      <c r="Z220" s="175">
        <v>0</v>
      </c>
      <c r="AA220" s="168"/>
      <c r="AB220" s="176">
        <v>0</v>
      </c>
      <c r="AC220" s="177">
        <v>0</v>
      </c>
      <c r="AD220" s="134">
        <v>0</v>
      </c>
      <c r="AE220" s="177">
        <v>0</v>
      </c>
      <c r="AF220" s="182">
        <v>0</v>
      </c>
      <c r="AG220" s="172"/>
    </row>
    <row r="221" spans="1:33" s="110" customFormat="1" x14ac:dyDescent="0.2">
      <c r="A221" s="138">
        <v>432</v>
      </c>
      <c r="B221" s="139">
        <v>432712020</v>
      </c>
      <c r="C221" s="140" t="s">
        <v>506</v>
      </c>
      <c r="D221" s="141">
        <v>712</v>
      </c>
      <c r="E221" s="140" t="s">
        <v>420</v>
      </c>
      <c r="F221" s="141">
        <v>20</v>
      </c>
      <c r="G221" s="142" t="s">
        <v>52</v>
      </c>
      <c r="H221" s="130"/>
      <c r="I221" s="131">
        <v>9452</v>
      </c>
      <c r="J221" s="131">
        <v>2624</v>
      </c>
      <c r="K221" s="131">
        <v>0</v>
      </c>
      <c r="L221" s="131">
        <v>938</v>
      </c>
      <c r="M221" s="131">
        <v>13014</v>
      </c>
      <c r="N221" s="130"/>
      <c r="O221" s="132">
        <v>82</v>
      </c>
      <c r="P221" s="132">
        <v>0</v>
      </c>
      <c r="Q221" s="133">
        <v>990232</v>
      </c>
      <c r="R221" s="133">
        <v>0</v>
      </c>
      <c r="S221" s="133">
        <f t="shared" si="6"/>
        <v>0</v>
      </c>
      <c r="T221" s="133">
        <v>76916</v>
      </c>
      <c r="U221" s="134">
        <f t="shared" si="7"/>
        <v>1067148</v>
      </c>
      <c r="V221" s="144"/>
      <c r="W221" s="173">
        <v>0</v>
      </c>
      <c r="X221" s="174">
        <v>0.09</v>
      </c>
      <c r="Y221" s="174">
        <v>5.0545921757774857E-2</v>
      </c>
      <c r="Z221" s="175">
        <v>0</v>
      </c>
      <c r="AA221" s="168"/>
      <c r="AB221" s="176">
        <v>0</v>
      </c>
      <c r="AC221" s="177">
        <v>0</v>
      </c>
      <c r="AD221" s="134">
        <v>0</v>
      </c>
      <c r="AE221" s="177">
        <v>0</v>
      </c>
      <c r="AF221" s="182">
        <v>0</v>
      </c>
      <c r="AG221" s="172"/>
    </row>
    <row r="222" spans="1:33" s="110" customFormat="1" x14ac:dyDescent="0.2">
      <c r="A222" s="138">
        <v>432</v>
      </c>
      <c r="B222" s="139">
        <v>432712096</v>
      </c>
      <c r="C222" s="140" t="s">
        <v>506</v>
      </c>
      <c r="D222" s="141">
        <v>712</v>
      </c>
      <c r="E222" s="140" t="s">
        <v>420</v>
      </c>
      <c r="F222" s="141">
        <v>96</v>
      </c>
      <c r="G222" s="142" t="s">
        <v>128</v>
      </c>
      <c r="H222" s="130"/>
      <c r="I222" s="131">
        <v>8960</v>
      </c>
      <c r="J222" s="131">
        <v>5087</v>
      </c>
      <c r="K222" s="131">
        <v>0</v>
      </c>
      <c r="L222" s="131">
        <v>938</v>
      </c>
      <c r="M222" s="131">
        <v>14985</v>
      </c>
      <c r="N222" s="130"/>
      <c r="O222" s="132">
        <v>1</v>
      </c>
      <c r="P222" s="132">
        <v>0</v>
      </c>
      <c r="Q222" s="133">
        <v>14047</v>
      </c>
      <c r="R222" s="133">
        <v>0</v>
      </c>
      <c r="S222" s="133">
        <f t="shared" si="6"/>
        <v>0</v>
      </c>
      <c r="T222" s="133">
        <v>938</v>
      </c>
      <c r="U222" s="134">
        <f t="shared" si="7"/>
        <v>14985</v>
      </c>
      <c r="V222" s="144"/>
      <c r="W222" s="173">
        <v>0</v>
      </c>
      <c r="X222" s="174">
        <v>0.09</v>
      </c>
      <c r="Y222" s="174">
        <v>3.3366009670385492E-2</v>
      </c>
      <c r="Z222" s="175">
        <v>0</v>
      </c>
      <c r="AA222" s="168"/>
      <c r="AB222" s="176">
        <v>0</v>
      </c>
      <c r="AC222" s="177">
        <v>0</v>
      </c>
      <c r="AD222" s="134">
        <v>0</v>
      </c>
      <c r="AE222" s="177">
        <v>0</v>
      </c>
      <c r="AF222" s="182">
        <v>0</v>
      </c>
      <c r="AG222" s="172"/>
    </row>
    <row r="223" spans="1:33" s="110" customFormat="1" x14ac:dyDescent="0.2">
      <c r="A223" s="138">
        <v>432</v>
      </c>
      <c r="B223" s="139">
        <v>432712172</v>
      </c>
      <c r="C223" s="140" t="s">
        <v>506</v>
      </c>
      <c r="D223" s="141">
        <v>712</v>
      </c>
      <c r="E223" s="140" t="s">
        <v>420</v>
      </c>
      <c r="F223" s="141">
        <v>172</v>
      </c>
      <c r="G223" s="142" t="s">
        <v>204</v>
      </c>
      <c r="H223" s="130"/>
      <c r="I223" s="131">
        <v>8960</v>
      </c>
      <c r="J223" s="131">
        <v>5999</v>
      </c>
      <c r="K223" s="131">
        <v>0</v>
      </c>
      <c r="L223" s="131">
        <v>938</v>
      </c>
      <c r="M223" s="131">
        <v>15897</v>
      </c>
      <c r="N223" s="130"/>
      <c r="O223" s="132">
        <v>2</v>
      </c>
      <c r="P223" s="132">
        <v>0</v>
      </c>
      <c r="Q223" s="133">
        <v>29918</v>
      </c>
      <c r="R223" s="133">
        <v>0</v>
      </c>
      <c r="S223" s="133">
        <f t="shared" si="6"/>
        <v>0</v>
      </c>
      <c r="T223" s="133">
        <v>1876</v>
      </c>
      <c r="U223" s="134">
        <f t="shared" si="7"/>
        <v>31794</v>
      </c>
      <c r="V223" s="144"/>
      <c r="W223" s="173">
        <v>0</v>
      </c>
      <c r="X223" s="174">
        <v>0.09</v>
      </c>
      <c r="Y223" s="174">
        <v>3.071740691503955E-2</v>
      </c>
      <c r="Z223" s="175">
        <v>0</v>
      </c>
      <c r="AA223" s="168"/>
      <c r="AB223" s="176">
        <v>0</v>
      </c>
      <c r="AC223" s="177">
        <v>0</v>
      </c>
      <c r="AD223" s="134">
        <v>0</v>
      </c>
      <c r="AE223" s="177">
        <v>0</v>
      </c>
      <c r="AF223" s="182">
        <v>0</v>
      </c>
      <c r="AG223" s="172"/>
    </row>
    <row r="224" spans="1:33" s="110" customFormat="1" x14ac:dyDescent="0.2">
      <c r="A224" s="138">
        <v>432</v>
      </c>
      <c r="B224" s="139">
        <v>432712261</v>
      </c>
      <c r="C224" s="140" t="s">
        <v>506</v>
      </c>
      <c r="D224" s="141">
        <v>712</v>
      </c>
      <c r="E224" s="140" t="s">
        <v>420</v>
      </c>
      <c r="F224" s="141">
        <v>261</v>
      </c>
      <c r="G224" s="142" t="s">
        <v>293</v>
      </c>
      <c r="H224" s="130"/>
      <c r="I224" s="131">
        <v>8960</v>
      </c>
      <c r="J224" s="131">
        <v>5789</v>
      </c>
      <c r="K224" s="131">
        <v>0</v>
      </c>
      <c r="L224" s="131">
        <v>938</v>
      </c>
      <c r="M224" s="131">
        <v>15687</v>
      </c>
      <c r="N224" s="130"/>
      <c r="O224" s="132">
        <v>16</v>
      </c>
      <c r="P224" s="132">
        <v>0</v>
      </c>
      <c r="Q224" s="133">
        <v>235984</v>
      </c>
      <c r="R224" s="133">
        <v>0</v>
      </c>
      <c r="S224" s="133">
        <f t="shared" si="6"/>
        <v>0</v>
      </c>
      <c r="T224" s="133">
        <v>15008</v>
      </c>
      <c r="U224" s="134">
        <f t="shared" si="7"/>
        <v>250992</v>
      </c>
      <c r="V224" s="144"/>
      <c r="W224" s="173">
        <v>0</v>
      </c>
      <c r="X224" s="174">
        <v>0.09</v>
      </c>
      <c r="Y224" s="174">
        <v>7.8503171675436786E-2</v>
      </c>
      <c r="Z224" s="175">
        <v>0</v>
      </c>
      <c r="AA224" s="168"/>
      <c r="AB224" s="176">
        <v>0</v>
      </c>
      <c r="AC224" s="177">
        <v>0</v>
      </c>
      <c r="AD224" s="134">
        <v>0</v>
      </c>
      <c r="AE224" s="177">
        <v>0</v>
      </c>
      <c r="AF224" s="182">
        <v>0</v>
      </c>
      <c r="AG224" s="172"/>
    </row>
    <row r="225" spans="1:33" s="110" customFormat="1" x14ac:dyDescent="0.2">
      <c r="A225" s="138">
        <v>432</v>
      </c>
      <c r="B225" s="139">
        <v>432712300</v>
      </c>
      <c r="C225" s="140" t="s">
        <v>506</v>
      </c>
      <c r="D225" s="141">
        <v>712</v>
      </c>
      <c r="E225" s="140" t="s">
        <v>420</v>
      </c>
      <c r="F225" s="141">
        <v>300</v>
      </c>
      <c r="G225" s="142" t="s">
        <v>332</v>
      </c>
      <c r="H225" s="130"/>
      <c r="I225" s="131">
        <v>8960</v>
      </c>
      <c r="J225" s="131">
        <v>16039</v>
      </c>
      <c r="K225" s="131">
        <v>0</v>
      </c>
      <c r="L225" s="131">
        <v>938</v>
      </c>
      <c r="M225" s="131">
        <v>25937</v>
      </c>
      <c r="N225" s="130"/>
      <c r="O225" s="132">
        <v>1</v>
      </c>
      <c r="P225" s="132">
        <v>0</v>
      </c>
      <c r="Q225" s="133">
        <v>24999</v>
      </c>
      <c r="R225" s="133">
        <v>0</v>
      </c>
      <c r="S225" s="133">
        <f t="shared" si="6"/>
        <v>0</v>
      </c>
      <c r="T225" s="133">
        <v>938</v>
      </c>
      <c r="U225" s="134">
        <f t="shared" si="7"/>
        <v>25937</v>
      </c>
      <c r="V225" s="144"/>
      <c r="W225" s="173">
        <v>0</v>
      </c>
      <c r="X225" s="174">
        <v>0.09</v>
      </c>
      <c r="Y225" s="174">
        <v>1.8734258920350026E-2</v>
      </c>
      <c r="Z225" s="175">
        <v>0</v>
      </c>
      <c r="AA225" s="168"/>
      <c r="AB225" s="176">
        <v>0</v>
      </c>
      <c r="AC225" s="177">
        <v>0</v>
      </c>
      <c r="AD225" s="134">
        <v>0</v>
      </c>
      <c r="AE225" s="177">
        <v>0</v>
      </c>
      <c r="AF225" s="182">
        <v>0</v>
      </c>
      <c r="AG225" s="172"/>
    </row>
    <row r="226" spans="1:33" s="110" customFormat="1" x14ac:dyDescent="0.2">
      <c r="A226" s="138">
        <v>432</v>
      </c>
      <c r="B226" s="139">
        <v>432712645</v>
      </c>
      <c r="C226" s="140" t="s">
        <v>506</v>
      </c>
      <c r="D226" s="141">
        <v>712</v>
      </c>
      <c r="E226" s="140" t="s">
        <v>420</v>
      </c>
      <c r="F226" s="141">
        <v>645</v>
      </c>
      <c r="G226" s="142" t="s">
        <v>399</v>
      </c>
      <c r="H226" s="130"/>
      <c r="I226" s="131">
        <v>10391</v>
      </c>
      <c r="J226" s="131">
        <v>4277</v>
      </c>
      <c r="K226" s="131">
        <v>0</v>
      </c>
      <c r="L226" s="131">
        <v>938</v>
      </c>
      <c r="M226" s="131">
        <v>15606</v>
      </c>
      <c r="N226" s="130"/>
      <c r="O226" s="132">
        <v>59</v>
      </c>
      <c r="P226" s="132">
        <v>0</v>
      </c>
      <c r="Q226" s="133">
        <v>865412</v>
      </c>
      <c r="R226" s="133">
        <v>0</v>
      </c>
      <c r="S226" s="133">
        <f t="shared" si="6"/>
        <v>0</v>
      </c>
      <c r="T226" s="133">
        <v>55342</v>
      </c>
      <c r="U226" s="134">
        <f t="shared" si="7"/>
        <v>920754</v>
      </c>
      <c r="V226" s="144"/>
      <c r="W226" s="173">
        <v>0</v>
      </c>
      <c r="X226" s="174">
        <v>0.09</v>
      </c>
      <c r="Y226" s="174">
        <v>3.596792991986026E-2</v>
      </c>
      <c r="Z226" s="175">
        <v>0</v>
      </c>
      <c r="AA226" s="168"/>
      <c r="AB226" s="176">
        <v>0</v>
      </c>
      <c r="AC226" s="177">
        <v>0</v>
      </c>
      <c r="AD226" s="134">
        <v>0</v>
      </c>
      <c r="AE226" s="177">
        <v>0</v>
      </c>
      <c r="AF226" s="182">
        <v>0</v>
      </c>
      <c r="AG226" s="172"/>
    </row>
    <row r="227" spans="1:33" s="110" customFormat="1" x14ac:dyDescent="0.2">
      <c r="A227" s="138">
        <v>432</v>
      </c>
      <c r="B227" s="139">
        <v>432712660</v>
      </c>
      <c r="C227" s="140" t="s">
        <v>506</v>
      </c>
      <c r="D227" s="141">
        <v>712</v>
      </c>
      <c r="E227" s="140" t="s">
        <v>420</v>
      </c>
      <c r="F227" s="141">
        <v>660</v>
      </c>
      <c r="G227" s="142" t="s">
        <v>403</v>
      </c>
      <c r="H227" s="130"/>
      <c r="I227" s="131">
        <v>10674</v>
      </c>
      <c r="J227" s="131">
        <v>9437</v>
      </c>
      <c r="K227" s="131">
        <v>0</v>
      </c>
      <c r="L227" s="131">
        <v>938</v>
      </c>
      <c r="M227" s="131">
        <v>21049</v>
      </c>
      <c r="N227" s="130"/>
      <c r="O227" s="132">
        <v>63</v>
      </c>
      <c r="P227" s="132">
        <v>0</v>
      </c>
      <c r="Q227" s="133">
        <v>1266993</v>
      </c>
      <c r="R227" s="133">
        <v>0</v>
      </c>
      <c r="S227" s="133">
        <f t="shared" si="6"/>
        <v>0</v>
      </c>
      <c r="T227" s="133">
        <v>59094</v>
      </c>
      <c r="U227" s="134">
        <f t="shared" si="7"/>
        <v>1326087</v>
      </c>
      <c r="V227" s="144"/>
      <c r="W227" s="173">
        <v>0</v>
      </c>
      <c r="X227" s="174">
        <v>0.09</v>
      </c>
      <c r="Y227" s="174">
        <v>5.4223744940211989E-2</v>
      </c>
      <c r="Z227" s="175">
        <v>0</v>
      </c>
      <c r="AA227" s="168"/>
      <c r="AB227" s="176">
        <v>0</v>
      </c>
      <c r="AC227" s="177">
        <v>0</v>
      </c>
      <c r="AD227" s="134">
        <v>0</v>
      </c>
      <c r="AE227" s="177">
        <v>0</v>
      </c>
      <c r="AF227" s="182">
        <v>0</v>
      </c>
      <c r="AG227" s="172"/>
    </row>
    <row r="228" spans="1:33" s="110" customFormat="1" x14ac:dyDescent="0.2">
      <c r="A228" s="138">
        <v>432</v>
      </c>
      <c r="B228" s="139">
        <v>432712712</v>
      </c>
      <c r="C228" s="140" t="s">
        <v>506</v>
      </c>
      <c r="D228" s="141">
        <v>712</v>
      </c>
      <c r="E228" s="140" t="s">
        <v>420</v>
      </c>
      <c r="F228" s="141">
        <v>712</v>
      </c>
      <c r="G228" s="142" t="s">
        <v>420</v>
      </c>
      <c r="H228" s="130"/>
      <c r="I228" s="131">
        <v>9981</v>
      </c>
      <c r="J228" s="131">
        <v>7126</v>
      </c>
      <c r="K228" s="131">
        <v>0</v>
      </c>
      <c r="L228" s="131">
        <v>938</v>
      </c>
      <c r="M228" s="131">
        <v>18045</v>
      </c>
      <c r="N228" s="130"/>
      <c r="O228" s="132">
        <v>26</v>
      </c>
      <c r="P228" s="132">
        <v>0</v>
      </c>
      <c r="Q228" s="133">
        <v>444782</v>
      </c>
      <c r="R228" s="133">
        <v>0</v>
      </c>
      <c r="S228" s="133">
        <f t="shared" si="6"/>
        <v>0</v>
      </c>
      <c r="T228" s="133">
        <v>24388</v>
      </c>
      <c r="U228" s="134">
        <f t="shared" si="7"/>
        <v>469170</v>
      </c>
      <c r="V228" s="144"/>
      <c r="W228" s="173">
        <v>0</v>
      </c>
      <c r="X228" s="174">
        <v>0.09</v>
      </c>
      <c r="Y228" s="174">
        <v>3.2306892316583326E-2</v>
      </c>
      <c r="Z228" s="175">
        <v>0</v>
      </c>
      <c r="AA228" s="168"/>
      <c r="AB228" s="176">
        <v>0</v>
      </c>
      <c r="AC228" s="177">
        <v>0</v>
      </c>
      <c r="AD228" s="134">
        <v>0</v>
      </c>
      <c r="AE228" s="177">
        <v>0</v>
      </c>
      <c r="AF228" s="182">
        <v>0</v>
      </c>
      <c r="AG228" s="172"/>
    </row>
    <row r="229" spans="1:33" s="110" customFormat="1" x14ac:dyDescent="0.2">
      <c r="A229" s="138">
        <v>435</v>
      </c>
      <c r="B229" s="139">
        <v>435301009</v>
      </c>
      <c r="C229" s="140" t="s">
        <v>507</v>
      </c>
      <c r="D229" s="141">
        <v>301</v>
      </c>
      <c r="E229" s="140" t="s">
        <v>333</v>
      </c>
      <c r="F229" s="141">
        <v>9</v>
      </c>
      <c r="G229" s="142" t="s">
        <v>41</v>
      </c>
      <c r="H229" s="130"/>
      <c r="I229" s="131">
        <v>10766</v>
      </c>
      <c r="J229" s="131">
        <v>7183</v>
      </c>
      <c r="K229" s="131">
        <v>0</v>
      </c>
      <c r="L229" s="131">
        <v>938</v>
      </c>
      <c r="M229" s="131">
        <v>18887</v>
      </c>
      <c r="N229" s="130"/>
      <c r="O229" s="132">
        <v>2</v>
      </c>
      <c r="P229" s="132">
        <v>0</v>
      </c>
      <c r="Q229" s="133">
        <v>35898</v>
      </c>
      <c r="R229" s="133">
        <v>0</v>
      </c>
      <c r="S229" s="133">
        <f t="shared" si="6"/>
        <v>0</v>
      </c>
      <c r="T229" s="133">
        <v>1876</v>
      </c>
      <c r="U229" s="134">
        <f t="shared" si="7"/>
        <v>37774</v>
      </c>
      <c r="V229" s="144"/>
      <c r="W229" s="173">
        <v>0</v>
      </c>
      <c r="X229" s="174">
        <v>0.09</v>
      </c>
      <c r="Y229" s="174">
        <v>2.3046074426695045E-3</v>
      </c>
      <c r="Z229" s="175">
        <v>0</v>
      </c>
      <c r="AA229" s="168"/>
      <c r="AB229" s="176">
        <v>0</v>
      </c>
      <c r="AC229" s="177">
        <v>0</v>
      </c>
      <c r="AD229" s="134">
        <v>0</v>
      </c>
      <c r="AE229" s="177">
        <v>0</v>
      </c>
      <c r="AF229" s="182">
        <v>0</v>
      </c>
      <c r="AG229" s="172"/>
    </row>
    <row r="230" spans="1:33" s="110" customFormat="1" x14ac:dyDescent="0.2">
      <c r="A230" s="138">
        <v>435</v>
      </c>
      <c r="B230" s="139">
        <v>435301031</v>
      </c>
      <c r="C230" s="140" t="s">
        <v>507</v>
      </c>
      <c r="D230" s="141">
        <v>301</v>
      </c>
      <c r="E230" s="140" t="s">
        <v>333</v>
      </c>
      <c r="F230" s="141">
        <v>31</v>
      </c>
      <c r="G230" s="142" t="s">
        <v>63</v>
      </c>
      <c r="H230" s="130"/>
      <c r="I230" s="131">
        <v>10393</v>
      </c>
      <c r="J230" s="131">
        <v>5134</v>
      </c>
      <c r="K230" s="131">
        <v>0</v>
      </c>
      <c r="L230" s="131">
        <v>938</v>
      </c>
      <c r="M230" s="131">
        <v>16465</v>
      </c>
      <c r="N230" s="130"/>
      <c r="O230" s="132">
        <v>73</v>
      </c>
      <c r="P230" s="132">
        <v>0</v>
      </c>
      <c r="Q230" s="133">
        <v>1133471</v>
      </c>
      <c r="R230" s="133">
        <v>0</v>
      </c>
      <c r="S230" s="133">
        <f t="shared" si="6"/>
        <v>0</v>
      </c>
      <c r="T230" s="133">
        <v>68474</v>
      </c>
      <c r="U230" s="134">
        <f t="shared" si="7"/>
        <v>1201945</v>
      </c>
      <c r="V230" s="144"/>
      <c r="W230" s="173">
        <v>0</v>
      </c>
      <c r="X230" s="174">
        <v>0.09</v>
      </c>
      <c r="Y230" s="174">
        <v>1.9233022316472514E-2</v>
      </c>
      <c r="Z230" s="175">
        <v>0</v>
      </c>
      <c r="AA230" s="168"/>
      <c r="AB230" s="176">
        <v>0</v>
      </c>
      <c r="AC230" s="177">
        <v>0</v>
      </c>
      <c r="AD230" s="134">
        <v>0</v>
      </c>
      <c r="AE230" s="177">
        <v>0</v>
      </c>
      <c r="AF230" s="182">
        <v>0</v>
      </c>
      <c r="AG230" s="172"/>
    </row>
    <row r="231" spans="1:33" s="110" customFormat="1" x14ac:dyDescent="0.2">
      <c r="A231" s="138">
        <v>435</v>
      </c>
      <c r="B231" s="139">
        <v>435301048</v>
      </c>
      <c r="C231" s="140" t="s">
        <v>507</v>
      </c>
      <c r="D231" s="141">
        <v>301</v>
      </c>
      <c r="E231" s="140" t="s">
        <v>333</v>
      </c>
      <c r="F231" s="141">
        <v>48</v>
      </c>
      <c r="G231" s="142" t="s">
        <v>80</v>
      </c>
      <c r="H231" s="130"/>
      <c r="I231" s="131">
        <v>10766</v>
      </c>
      <c r="J231" s="131">
        <v>9001</v>
      </c>
      <c r="K231" s="131">
        <v>0</v>
      </c>
      <c r="L231" s="131">
        <v>938</v>
      </c>
      <c r="M231" s="131">
        <v>20705</v>
      </c>
      <c r="N231" s="130"/>
      <c r="O231" s="132">
        <v>2</v>
      </c>
      <c r="P231" s="132">
        <v>0</v>
      </c>
      <c r="Q231" s="133">
        <v>39534</v>
      </c>
      <c r="R231" s="133">
        <v>0</v>
      </c>
      <c r="S231" s="133">
        <f t="shared" si="6"/>
        <v>0</v>
      </c>
      <c r="T231" s="133">
        <v>1876</v>
      </c>
      <c r="U231" s="134">
        <f t="shared" si="7"/>
        <v>41410</v>
      </c>
      <c r="V231" s="144"/>
      <c r="W231" s="173">
        <v>0</v>
      </c>
      <c r="X231" s="174">
        <v>0.09</v>
      </c>
      <c r="Y231" s="174">
        <v>2.0954973967769355E-3</v>
      </c>
      <c r="Z231" s="175">
        <v>0</v>
      </c>
      <c r="AA231" s="168"/>
      <c r="AB231" s="176">
        <v>0</v>
      </c>
      <c r="AC231" s="177">
        <v>0</v>
      </c>
      <c r="AD231" s="134">
        <v>0</v>
      </c>
      <c r="AE231" s="177">
        <v>0</v>
      </c>
      <c r="AF231" s="182">
        <v>0</v>
      </c>
      <c r="AG231" s="172"/>
    </row>
    <row r="232" spans="1:33" s="110" customFormat="1" x14ac:dyDescent="0.2">
      <c r="A232" s="138">
        <v>435</v>
      </c>
      <c r="B232" s="139">
        <v>435301056</v>
      </c>
      <c r="C232" s="140" t="s">
        <v>507</v>
      </c>
      <c r="D232" s="141">
        <v>301</v>
      </c>
      <c r="E232" s="140" t="s">
        <v>333</v>
      </c>
      <c r="F232" s="141">
        <v>56</v>
      </c>
      <c r="G232" s="142" t="s">
        <v>88</v>
      </c>
      <c r="H232" s="130"/>
      <c r="I232" s="131">
        <v>10369</v>
      </c>
      <c r="J232" s="131">
        <v>3690</v>
      </c>
      <c r="K232" s="131">
        <v>0</v>
      </c>
      <c r="L232" s="131">
        <v>938</v>
      </c>
      <c r="M232" s="131">
        <v>14997</v>
      </c>
      <c r="N232" s="130"/>
      <c r="O232" s="132">
        <v>91</v>
      </c>
      <c r="P232" s="132">
        <v>0</v>
      </c>
      <c r="Q232" s="133">
        <v>1279369</v>
      </c>
      <c r="R232" s="133">
        <v>0</v>
      </c>
      <c r="S232" s="133">
        <f t="shared" si="6"/>
        <v>0</v>
      </c>
      <c r="T232" s="133">
        <v>85358</v>
      </c>
      <c r="U232" s="134">
        <f t="shared" si="7"/>
        <v>1364727</v>
      </c>
      <c r="V232" s="144"/>
      <c r="W232" s="173">
        <v>0</v>
      </c>
      <c r="X232" s="174">
        <v>0.09</v>
      </c>
      <c r="Y232" s="174">
        <v>2.0791282108235349E-2</v>
      </c>
      <c r="Z232" s="175">
        <v>0</v>
      </c>
      <c r="AA232" s="168"/>
      <c r="AB232" s="176">
        <v>0</v>
      </c>
      <c r="AC232" s="177">
        <v>0</v>
      </c>
      <c r="AD232" s="134">
        <v>0</v>
      </c>
      <c r="AE232" s="177">
        <v>0</v>
      </c>
      <c r="AF232" s="182">
        <v>0</v>
      </c>
      <c r="AG232" s="172"/>
    </row>
    <row r="233" spans="1:33" s="110" customFormat="1" x14ac:dyDescent="0.2">
      <c r="A233" s="138">
        <v>435</v>
      </c>
      <c r="B233" s="139">
        <v>435301079</v>
      </c>
      <c r="C233" s="140" t="s">
        <v>507</v>
      </c>
      <c r="D233" s="141">
        <v>301</v>
      </c>
      <c r="E233" s="140" t="s">
        <v>333</v>
      </c>
      <c r="F233" s="141">
        <v>79</v>
      </c>
      <c r="G233" s="142" t="s">
        <v>111</v>
      </c>
      <c r="H233" s="130"/>
      <c r="I233" s="131">
        <v>10419</v>
      </c>
      <c r="J233" s="131">
        <v>0</v>
      </c>
      <c r="K233" s="131">
        <v>0</v>
      </c>
      <c r="L233" s="131">
        <v>938</v>
      </c>
      <c r="M233" s="131">
        <v>11357</v>
      </c>
      <c r="N233" s="130"/>
      <c r="O233" s="132">
        <v>171</v>
      </c>
      <c r="P233" s="132">
        <v>0</v>
      </c>
      <c r="Q233" s="133">
        <v>1781649</v>
      </c>
      <c r="R233" s="133">
        <v>0</v>
      </c>
      <c r="S233" s="133">
        <f t="shared" si="6"/>
        <v>0</v>
      </c>
      <c r="T233" s="133">
        <v>160398</v>
      </c>
      <c r="U233" s="134">
        <f t="shared" si="7"/>
        <v>1942047</v>
      </c>
      <c r="V233" s="144"/>
      <c r="W233" s="173">
        <v>0</v>
      </c>
      <c r="X233" s="174">
        <v>0.09</v>
      </c>
      <c r="Y233" s="174">
        <v>6.7920734957925458E-2</v>
      </c>
      <c r="Z233" s="175">
        <v>0</v>
      </c>
      <c r="AA233" s="168"/>
      <c r="AB233" s="176">
        <v>0</v>
      </c>
      <c r="AC233" s="177">
        <v>0</v>
      </c>
      <c r="AD233" s="134">
        <v>0</v>
      </c>
      <c r="AE233" s="177">
        <v>0</v>
      </c>
      <c r="AF233" s="182">
        <v>0</v>
      </c>
      <c r="AG233" s="172"/>
    </row>
    <row r="234" spans="1:33" s="110" customFormat="1" x14ac:dyDescent="0.2">
      <c r="A234" s="138">
        <v>435</v>
      </c>
      <c r="B234" s="139">
        <v>435301103</v>
      </c>
      <c r="C234" s="140" t="s">
        <v>507</v>
      </c>
      <c r="D234" s="141">
        <v>301</v>
      </c>
      <c r="E234" s="140" t="s">
        <v>333</v>
      </c>
      <c r="F234" s="141">
        <v>103</v>
      </c>
      <c r="G234" s="142" t="s">
        <v>135</v>
      </c>
      <c r="H234" s="130"/>
      <c r="I234" s="131">
        <v>12693.185529363111</v>
      </c>
      <c r="J234" s="131">
        <v>291</v>
      </c>
      <c r="K234" s="131">
        <v>0</v>
      </c>
      <c r="L234" s="131">
        <v>938</v>
      </c>
      <c r="M234" s="131">
        <v>13922.185529363111</v>
      </c>
      <c r="N234" s="130"/>
      <c r="O234" s="132">
        <v>2</v>
      </c>
      <c r="P234" s="132">
        <v>0</v>
      </c>
      <c r="Q234" s="133">
        <v>25968</v>
      </c>
      <c r="R234" s="133">
        <v>0</v>
      </c>
      <c r="S234" s="133">
        <f t="shared" si="6"/>
        <v>0</v>
      </c>
      <c r="T234" s="133">
        <v>1876</v>
      </c>
      <c r="U234" s="134">
        <f t="shared" si="7"/>
        <v>27844</v>
      </c>
      <c r="V234" s="144"/>
      <c r="W234" s="173">
        <v>0</v>
      </c>
      <c r="X234" s="174">
        <v>0.09</v>
      </c>
      <c r="Y234" s="174">
        <v>1.3831207688295565E-2</v>
      </c>
      <c r="Z234" s="175">
        <v>0</v>
      </c>
      <c r="AA234" s="168"/>
      <c r="AB234" s="176">
        <v>0</v>
      </c>
      <c r="AC234" s="177">
        <v>0</v>
      </c>
      <c r="AD234" s="134">
        <v>0</v>
      </c>
      <c r="AE234" s="177">
        <v>0</v>
      </c>
      <c r="AF234" s="182">
        <v>0</v>
      </c>
      <c r="AG234" s="172"/>
    </row>
    <row r="235" spans="1:33" s="110" customFormat="1" x14ac:dyDescent="0.2">
      <c r="A235" s="138">
        <v>435</v>
      </c>
      <c r="B235" s="139">
        <v>435301128</v>
      </c>
      <c r="C235" s="140" t="s">
        <v>507</v>
      </c>
      <c r="D235" s="141">
        <v>301</v>
      </c>
      <c r="E235" s="140" t="s">
        <v>333</v>
      </c>
      <c r="F235" s="141">
        <v>128</v>
      </c>
      <c r="G235" s="142" t="s">
        <v>160</v>
      </c>
      <c r="H235" s="130"/>
      <c r="I235" s="131">
        <v>12549.540432084312</v>
      </c>
      <c r="J235" s="131">
        <v>728</v>
      </c>
      <c r="K235" s="131">
        <v>0</v>
      </c>
      <c r="L235" s="131">
        <v>938</v>
      </c>
      <c r="M235" s="131">
        <v>14215.540432084312</v>
      </c>
      <c r="N235" s="130"/>
      <c r="O235" s="132">
        <v>1</v>
      </c>
      <c r="P235" s="132">
        <v>0</v>
      </c>
      <c r="Q235" s="133">
        <v>13278</v>
      </c>
      <c r="R235" s="133">
        <v>0</v>
      </c>
      <c r="S235" s="133">
        <f t="shared" si="6"/>
        <v>0</v>
      </c>
      <c r="T235" s="133">
        <v>938</v>
      </c>
      <c r="U235" s="134">
        <f t="shared" si="7"/>
        <v>14216</v>
      </c>
      <c r="V235" s="144"/>
      <c r="W235" s="173">
        <v>0</v>
      </c>
      <c r="X235" s="174">
        <v>0.09</v>
      </c>
      <c r="Y235" s="174">
        <v>3.7584627697760359E-2</v>
      </c>
      <c r="Z235" s="175">
        <v>0</v>
      </c>
      <c r="AA235" s="168"/>
      <c r="AB235" s="176">
        <v>0</v>
      </c>
      <c r="AC235" s="177">
        <v>0</v>
      </c>
      <c r="AD235" s="134">
        <v>0</v>
      </c>
      <c r="AE235" s="177">
        <v>0</v>
      </c>
      <c r="AF235" s="182">
        <v>0</v>
      </c>
      <c r="AG235" s="172"/>
    </row>
    <row r="236" spans="1:33" s="110" customFormat="1" x14ac:dyDescent="0.2">
      <c r="A236" s="138">
        <v>435</v>
      </c>
      <c r="B236" s="139">
        <v>435301149</v>
      </c>
      <c r="C236" s="140" t="s">
        <v>507</v>
      </c>
      <c r="D236" s="141">
        <v>301</v>
      </c>
      <c r="E236" s="140" t="s">
        <v>333</v>
      </c>
      <c r="F236" s="141">
        <v>149</v>
      </c>
      <c r="G236" s="142" t="s">
        <v>181</v>
      </c>
      <c r="H236" s="130"/>
      <c r="I236" s="131">
        <v>10766</v>
      </c>
      <c r="J236" s="131">
        <v>0</v>
      </c>
      <c r="K236" s="131">
        <v>0</v>
      </c>
      <c r="L236" s="131">
        <v>938</v>
      </c>
      <c r="M236" s="131">
        <v>11704</v>
      </c>
      <c r="N236" s="130"/>
      <c r="O236" s="132">
        <v>1</v>
      </c>
      <c r="P236" s="132">
        <v>0</v>
      </c>
      <c r="Q236" s="133">
        <v>10766</v>
      </c>
      <c r="R236" s="133">
        <v>0</v>
      </c>
      <c r="S236" s="133">
        <f t="shared" si="6"/>
        <v>0</v>
      </c>
      <c r="T236" s="133">
        <v>938</v>
      </c>
      <c r="U236" s="134">
        <f t="shared" si="7"/>
        <v>11704</v>
      </c>
      <c r="V236" s="144"/>
      <c r="W236" s="173">
        <v>0</v>
      </c>
      <c r="X236" s="174">
        <v>0.09</v>
      </c>
      <c r="Y236" s="174">
        <v>0.11034618339224084</v>
      </c>
      <c r="Z236" s="175">
        <v>0</v>
      </c>
      <c r="AA236" s="168"/>
      <c r="AB236" s="176">
        <v>0</v>
      </c>
      <c r="AC236" s="177">
        <v>0</v>
      </c>
      <c r="AD236" s="134">
        <v>0</v>
      </c>
      <c r="AE236" s="177">
        <v>0</v>
      </c>
      <c r="AF236" s="182">
        <v>0</v>
      </c>
      <c r="AG236" s="172"/>
    </row>
    <row r="237" spans="1:33" s="110" customFormat="1" x14ac:dyDescent="0.2">
      <c r="A237" s="138">
        <v>435</v>
      </c>
      <c r="B237" s="139">
        <v>435301160</v>
      </c>
      <c r="C237" s="140" t="s">
        <v>507</v>
      </c>
      <c r="D237" s="141">
        <v>301</v>
      </c>
      <c r="E237" s="140" t="s">
        <v>333</v>
      </c>
      <c r="F237" s="141">
        <v>160</v>
      </c>
      <c r="G237" s="142" t="s">
        <v>192</v>
      </c>
      <c r="H237" s="130"/>
      <c r="I237" s="131">
        <v>11359</v>
      </c>
      <c r="J237" s="131">
        <v>27</v>
      </c>
      <c r="K237" s="131">
        <v>0</v>
      </c>
      <c r="L237" s="131">
        <v>938</v>
      </c>
      <c r="M237" s="131">
        <v>12324</v>
      </c>
      <c r="N237" s="130"/>
      <c r="O237" s="132">
        <v>293</v>
      </c>
      <c r="P237" s="132">
        <v>0</v>
      </c>
      <c r="Q237" s="133">
        <v>3336098</v>
      </c>
      <c r="R237" s="133">
        <v>0</v>
      </c>
      <c r="S237" s="133">
        <f t="shared" si="6"/>
        <v>0</v>
      </c>
      <c r="T237" s="133">
        <v>274834</v>
      </c>
      <c r="U237" s="134">
        <f t="shared" si="7"/>
        <v>3610932</v>
      </c>
      <c r="V237" s="144"/>
      <c r="W237" s="173">
        <v>0</v>
      </c>
      <c r="X237" s="174">
        <v>0.09</v>
      </c>
      <c r="Y237" s="174">
        <v>0.11163351287280188</v>
      </c>
      <c r="Z237" s="175">
        <v>0</v>
      </c>
      <c r="AA237" s="168"/>
      <c r="AB237" s="176">
        <v>0</v>
      </c>
      <c r="AC237" s="177">
        <v>0</v>
      </c>
      <c r="AD237" s="134">
        <v>0</v>
      </c>
      <c r="AE237" s="177">
        <v>0</v>
      </c>
      <c r="AF237" s="182">
        <v>0</v>
      </c>
      <c r="AG237" s="172"/>
    </row>
    <row r="238" spans="1:33" s="110" customFormat="1" x14ac:dyDescent="0.2">
      <c r="A238" s="138">
        <v>435</v>
      </c>
      <c r="B238" s="139">
        <v>435301162</v>
      </c>
      <c r="C238" s="140" t="s">
        <v>507</v>
      </c>
      <c r="D238" s="141">
        <v>301</v>
      </c>
      <c r="E238" s="140" t="s">
        <v>333</v>
      </c>
      <c r="F238" s="141">
        <v>162</v>
      </c>
      <c r="G238" s="142" t="s">
        <v>194</v>
      </c>
      <c r="H238" s="130"/>
      <c r="I238" s="131">
        <v>10035</v>
      </c>
      <c r="J238" s="131">
        <v>2390</v>
      </c>
      <c r="K238" s="131">
        <v>0</v>
      </c>
      <c r="L238" s="131">
        <v>938</v>
      </c>
      <c r="M238" s="131">
        <v>13363</v>
      </c>
      <c r="N238" s="130"/>
      <c r="O238" s="132">
        <v>1</v>
      </c>
      <c r="P238" s="132">
        <v>0</v>
      </c>
      <c r="Q238" s="133">
        <v>12425</v>
      </c>
      <c r="R238" s="133">
        <v>0</v>
      </c>
      <c r="S238" s="133">
        <f t="shared" si="6"/>
        <v>0</v>
      </c>
      <c r="T238" s="133">
        <v>938</v>
      </c>
      <c r="U238" s="134">
        <f t="shared" si="7"/>
        <v>13363</v>
      </c>
      <c r="V238" s="144"/>
      <c r="W238" s="173">
        <v>0</v>
      </c>
      <c r="X238" s="174">
        <v>0.09</v>
      </c>
      <c r="Y238" s="174">
        <v>1.6674570119912257E-2</v>
      </c>
      <c r="Z238" s="175">
        <v>0</v>
      </c>
      <c r="AA238" s="168"/>
      <c r="AB238" s="176">
        <v>0</v>
      </c>
      <c r="AC238" s="177">
        <v>0</v>
      </c>
      <c r="AD238" s="134">
        <v>0</v>
      </c>
      <c r="AE238" s="177">
        <v>0</v>
      </c>
      <c r="AF238" s="182">
        <v>0</v>
      </c>
      <c r="AG238" s="172"/>
    </row>
    <row r="239" spans="1:33" s="110" customFormat="1" x14ac:dyDescent="0.2">
      <c r="A239" s="138">
        <v>435</v>
      </c>
      <c r="B239" s="139">
        <v>435301170</v>
      </c>
      <c r="C239" s="140" t="s">
        <v>507</v>
      </c>
      <c r="D239" s="141">
        <v>301</v>
      </c>
      <c r="E239" s="140" t="s">
        <v>333</v>
      </c>
      <c r="F239" s="141">
        <v>170</v>
      </c>
      <c r="G239" s="142" t="s">
        <v>202</v>
      </c>
      <c r="H239" s="130"/>
      <c r="I239" s="131">
        <v>12736.082427286357</v>
      </c>
      <c r="J239" s="131">
        <v>3410</v>
      </c>
      <c r="K239" s="131">
        <v>0</v>
      </c>
      <c r="L239" s="131">
        <v>938</v>
      </c>
      <c r="M239" s="131">
        <v>17084.082427286357</v>
      </c>
      <c r="N239" s="130"/>
      <c r="O239" s="132">
        <v>1</v>
      </c>
      <c r="P239" s="132">
        <v>0</v>
      </c>
      <c r="Q239" s="133">
        <v>16146</v>
      </c>
      <c r="R239" s="133">
        <v>0</v>
      </c>
      <c r="S239" s="133">
        <f t="shared" si="6"/>
        <v>0</v>
      </c>
      <c r="T239" s="133">
        <v>938</v>
      </c>
      <c r="U239" s="134">
        <f t="shared" si="7"/>
        <v>17084</v>
      </c>
      <c r="V239" s="144"/>
      <c r="W239" s="173">
        <v>0</v>
      </c>
      <c r="X239" s="174">
        <v>0.09</v>
      </c>
      <c r="Y239" s="174">
        <v>7.9102505067081996E-2</v>
      </c>
      <c r="Z239" s="175">
        <v>0</v>
      </c>
      <c r="AA239" s="168"/>
      <c r="AB239" s="176">
        <v>0</v>
      </c>
      <c r="AC239" s="177">
        <v>0</v>
      </c>
      <c r="AD239" s="134">
        <v>0</v>
      </c>
      <c r="AE239" s="177">
        <v>0</v>
      </c>
      <c r="AF239" s="182">
        <v>0</v>
      </c>
      <c r="AG239" s="172"/>
    </row>
    <row r="240" spans="1:33" s="110" customFormat="1" x14ac:dyDescent="0.2">
      <c r="A240" s="138">
        <v>435</v>
      </c>
      <c r="B240" s="139">
        <v>435301211</v>
      </c>
      <c r="C240" s="140" t="s">
        <v>507</v>
      </c>
      <c r="D240" s="141">
        <v>301</v>
      </c>
      <c r="E240" s="140" t="s">
        <v>333</v>
      </c>
      <c r="F240" s="141">
        <v>211</v>
      </c>
      <c r="G240" s="142" t="s">
        <v>243</v>
      </c>
      <c r="H240" s="130"/>
      <c r="I240" s="131">
        <v>10752.007650935375</v>
      </c>
      <c r="J240" s="131">
        <v>2442</v>
      </c>
      <c r="K240" s="131">
        <v>0</v>
      </c>
      <c r="L240" s="131">
        <v>938</v>
      </c>
      <c r="M240" s="131">
        <v>14132.007650935375</v>
      </c>
      <c r="N240" s="130"/>
      <c r="O240" s="132">
        <v>1</v>
      </c>
      <c r="P240" s="132">
        <v>0</v>
      </c>
      <c r="Q240" s="133">
        <v>13194</v>
      </c>
      <c r="R240" s="133">
        <v>0</v>
      </c>
      <c r="S240" s="133">
        <f t="shared" si="6"/>
        <v>0</v>
      </c>
      <c r="T240" s="133">
        <v>938</v>
      </c>
      <c r="U240" s="134">
        <f t="shared" si="7"/>
        <v>14132</v>
      </c>
      <c r="V240" s="144"/>
      <c r="W240" s="173">
        <v>0</v>
      </c>
      <c r="X240" s="174">
        <v>0.09</v>
      </c>
      <c r="Y240" s="174">
        <v>2.0408030547408086E-3</v>
      </c>
      <c r="Z240" s="175">
        <v>0</v>
      </c>
      <c r="AA240" s="168"/>
      <c r="AB240" s="176">
        <v>0</v>
      </c>
      <c r="AC240" s="177">
        <v>0</v>
      </c>
      <c r="AD240" s="134">
        <v>0</v>
      </c>
      <c r="AE240" s="177">
        <v>0</v>
      </c>
      <c r="AF240" s="182">
        <v>0</v>
      </c>
      <c r="AG240" s="172"/>
    </row>
    <row r="241" spans="1:33" s="110" customFormat="1" x14ac:dyDescent="0.2">
      <c r="A241" s="138">
        <v>435</v>
      </c>
      <c r="B241" s="139">
        <v>435301295</v>
      </c>
      <c r="C241" s="140" t="s">
        <v>507</v>
      </c>
      <c r="D241" s="141">
        <v>301</v>
      </c>
      <c r="E241" s="140" t="s">
        <v>333</v>
      </c>
      <c r="F241" s="141">
        <v>295</v>
      </c>
      <c r="G241" s="142" t="s">
        <v>327</v>
      </c>
      <c r="H241" s="130"/>
      <c r="I241" s="131">
        <v>10033</v>
      </c>
      <c r="J241" s="131">
        <v>5698</v>
      </c>
      <c r="K241" s="131">
        <v>0</v>
      </c>
      <c r="L241" s="131">
        <v>938</v>
      </c>
      <c r="M241" s="131">
        <v>16669</v>
      </c>
      <c r="N241" s="130"/>
      <c r="O241" s="132">
        <v>44</v>
      </c>
      <c r="P241" s="132">
        <v>0</v>
      </c>
      <c r="Q241" s="133">
        <v>692164</v>
      </c>
      <c r="R241" s="133">
        <v>0</v>
      </c>
      <c r="S241" s="133">
        <f t="shared" si="6"/>
        <v>0</v>
      </c>
      <c r="T241" s="133">
        <v>41272</v>
      </c>
      <c r="U241" s="134">
        <f t="shared" si="7"/>
        <v>733436</v>
      </c>
      <c r="V241" s="144"/>
      <c r="W241" s="173">
        <v>0</v>
      </c>
      <c r="X241" s="174">
        <v>0.09</v>
      </c>
      <c r="Y241" s="174">
        <v>1.4820543263222623E-2</v>
      </c>
      <c r="Z241" s="175">
        <v>0</v>
      </c>
      <c r="AA241" s="168"/>
      <c r="AB241" s="176">
        <v>0</v>
      </c>
      <c r="AC241" s="177">
        <v>0</v>
      </c>
      <c r="AD241" s="134">
        <v>0</v>
      </c>
      <c r="AE241" s="177">
        <v>0</v>
      </c>
      <c r="AF241" s="182">
        <v>0</v>
      </c>
      <c r="AG241" s="172"/>
    </row>
    <row r="242" spans="1:33" s="110" customFormat="1" x14ac:dyDescent="0.2">
      <c r="A242" s="138">
        <v>435</v>
      </c>
      <c r="B242" s="139">
        <v>435301301</v>
      </c>
      <c r="C242" s="140" t="s">
        <v>507</v>
      </c>
      <c r="D242" s="141">
        <v>301</v>
      </c>
      <c r="E242" s="140" t="s">
        <v>333</v>
      </c>
      <c r="F242" s="141">
        <v>301</v>
      </c>
      <c r="G242" s="142" t="s">
        <v>333</v>
      </c>
      <c r="H242" s="130"/>
      <c r="I242" s="131">
        <v>10738</v>
      </c>
      <c r="J242" s="131">
        <v>3882</v>
      </c>
      <c r="K242" s="131">
        <v>0</v>
      </c>
      <c r="L242" s="131">
        <v>938</v>
      </c>
      <c r="M242" s="131">
        <v>15558</v>
      </c>
      <c r="N242" s="130"/>
      <c r="O242" s="132">
        <v>81</v>
      </c>
      <c r="P242" s="132">
        <v>0</v>
      </c>
      <c r="Q242" s="133">
        <v>1184220</v>
      </c>
      <c r="R242" s="133">
        <v>0</v>
      </c>
      <c r="S242" s="133">
        <f t="shared" si="6"/>
        <v>0</v>
      </c>
      <c r="T242" s="133">
        <v>75978</v>
      </c>
      <c r="U242" s="134">
        <f t="shared" si="7"/>
        <v>1260198</v>
      </c>
      <c r="V242" s="144"/>
      <c r="W242" s="173">
        <v>0</v>
      </c>
      <c r="X242" s="174">
        <v>0.09</v>
      </c>
      <c r="Y242" s="174">
        <v>5.2999942048717712E-2</v>
      </c>
      <c r="Z242" s="175">
        <v>0</v>
      </c>
      <c r="AA242" s="168"/>
      <c r="AB242" s="176">
        <v>0</v>
      </c>
      <c r="AC242" s="177">
        <v>0</v>
      </c>
      <c r="AD242" s="134">
        <v>0</v>
      </c>
      <c r="AE242" s="177">
        <v>0</v>
      </c>
      <c r="AF242" s="182">
        <v>0</v>
      </c>
      <c r="AG242" s="172"/>
    </row>
    <row r="243" spans="1:33" s="110" customFormat="1" x14ac:dyDescent="0.2">
      <c r="A243" s="138">
        <v>435</v>
      </c>
      <c r="B243" s="139">
        <v>435301308</v>
      </c>
      <c r="C243" s="140" t="s">
        <v>507</v>
      </c>
      <c r="D243" s="141">
        <v>301</v>
      </c>
      <c r="E243" s="140" t="s">
        <v>333</v>
      </c>
      <c r="F243" s="141">
        <v>308</v>
      </c>
      <c r="G243" s="142" t="s">
        <v>340</v>
      </c>
      <c r="H243" s="130"/>
      <c r="I243" s="131">
        <v>15345</v>
      </c>
      <c r="J243" s="131">
        <v>7023</v>
      </c>
      <c r="K243" s="131">
        <v>0</v>
      </c>
      <c r="L243" s="131">
        <v>938</v>
      </c>
      <c r="M243" s="131">
        <v>23306</v>
      </c>
      <c r="N243" s="130"/>
      <c r="O243" s="132">
        <v>1</v>
      </c>
      <c r="P243" s="132">
        <v>0</v>
      </c>
      <c r="Q243" s="133">
        <v>22368</v>
      </c>
      <c r="R243" s="133">
        <v>0</v>
      </c>
      <c r="S243" s="133">
        <f t="shared" si="6"/>
        <v>0</v>
      </c>
      <c r="T243" s="133">
        <v>938</v>
      </c>
      <c r="U243" s="134">
        <f t="shared" si="7"/>
        <v>23306</v>
      </c>
      <c r="V243" s="144"/>
      <c r="W243" s="173">
        <v>0</v>
      </c>
      <c r="X243" s="174">
        <v>0.09</v>
      </c>
      <c r="Y243" s="174">
        <v>2.5946201497977273E-3</v>
      </c>
      <c r="Z243" s="175">
        <v>0</v>
      </c>
      <c r="AA243" s="168"/>
      <c r="AB243" s="176">
        <v>0</v>
      </c>
      <c r="AC243" s="177">
        <v>0</v>
      </c>
      <c r="AD243" s="134">
        <v>0</v>
      </c>
      <c r="AE243" s="177">
        <v>0</v>
      </c>
      <c r="AF243" s="182">
        <v>0</v>
      </c>
      <c r="AG243" s="172"/>
    </row>
    <row r="244" spans="1:33" s="110" customFormat="1" x14ac:dyDescent="0.2">
      <c r="A244" s="138">
        <v>435</v>
      </c>
      <c r="B244" s="139">
        <v>435301326</v>
      </c>
      <c r="C244" s="140" t="s">
        <v>507</v>
      </c>
      <c r="D244" s="141">
        <v>301</v>
      </c>
      <c r="E244" s="140" t="s">
        <v>333</v>
      </c>
      <c r="F244" s="141">
        <v>326</v>
      </c>
      <c r="G244" s="142" t="s">
        <v>358</v>
      </c>
      <c r="H244" s="130"/>
      <c r="I244" s="131">
        <v>9863</v>
      </c>
      <c r="J244" s="131">
        <v>4119</v>
      </c>
      <c r="K244" s="131">
        <v>0</v>
      </c>
      <c r="L244" s="131">
        <v>938</v>
      </c>
      <c r="M244" s="131">
        <v>14920</v>
      </c>
      <c r="N244" s="130"/>
      <c r="O244" s="132">
        <v>9</v>
      </c>
      <c r="P244" s="132">
        <v>0</v>
      </c>
      <c r="Q244" s="133">
        <v>125838</v>
      </c>
      <c r="R244" s="133">
        <v>0</v>
      </c>
      <c r="S244" s="133">
        <f t="shared" si="6"/>
        <v>0</v>
      </c>
      <c r="T244" s="133">
        <v>8442</v>
      </c>
      <c r="U244" s="134">
        <f t="shared" si="7"/>
        <v>134280</v>
      </c>
      <c r="V244" s="144"/>
      <c r="W244" s="173">
        <v>0</v>
      </c>
      <c r="X244" s="174">
        <v>0.09</v>
      </c>
      <c r="Y244" s="174">
        <v>4.4985457431288541E-3</v>
      </c>
      <c r="Z244" s="175">
        <v>0</v>
      </c>
      <c r="AA244" s="168"/>
      <c r="AB244" s="176">
        <v>0</v>
      </c>
      <c r="AC244" s="177">
        <v>0</v>
      </c>
      <c r="AD244" s="134">
        <v>0</v>
      </c>
      <c r="AE244" s="177">
        <v>0</v>
      </c>
      <c r="AF244" s="182">
        <v>0</v>
      </c>
      <c r="AG244" s="172"/>
    </row>
    <row r="245" spans="1:33" s="110" customFormat="1" x14ac:dyDescent="0.2">
      <c r="A245" s="138">
        <v>435</v>
      </c>
      <c r="B245" s="139">
        <v>435301673</v>
      </c>
      <c r="C245" s="140" t="s">
        <v>507</v>
      </c>
      <c r="D245" s="141">
        <v>301</v>
      </c>
      <c r="E245" s="140" t="s">
        <v>333</v>
      </c>
      <c r="F245" s="141">
        <v>673</v>
      </c>
      <c r="G245" s="142" t="s">
        <v>408</v>
      </c>
      <c r="H245" s="130"/>
      <c r="I245" s="131">
        <v>10293</v>
      </c>
      <c r="J245" s="131">
        <v>6056</v>
      </c>
      <c r="K245" s="131">
        <v>0</v>
      </c>
      <c r="L245" s="131">
        <v>938</v>
      </c>
      <c r="M245" s="131">
        <v>17287</v>
      </c>
      <c r="N245" s="130"/>
      <c r="O245" s="132">
        <v>13</v>
      </c>
      <c r="P245" s="132">
        <v>0</v>
      </c>
      <c r="Q245" s="133">
        <v>212537</v>
      </c>
      <c r="R245" s="133">
        <v>0</v>
      </c>
      <c r="S245" s="133">
        <f t="shared" si="6"/>
        <v>0</v>
      </c>
      <c r="T245" s="133">
        <v>12194</v>
      </c>
      <c r="U245" s="134">
        <f t="shared" si="7"/>
        <v>224731</v>
      </c>
      <c r="V245" s="144"/>
      <c r="W245" s="173">
        <v>0</v>
      </c>
      <c r="X245" s="174">
        <v>0.09</v>
      </c>
      <c r="Y245" s="174">
        <v>1.7183147643384224E-2</v>
      </c>
      <c r="Z245" s="175">
        <v>0</v>
      </c>
      <c r="AA245" s="168"/>
      <c r="AB245" s="176">
        <v>0</v>
      </c>
      <c r="AC245" s="177">
        <v>0</v>
      </c>
      <c r="AD245" s="134">
        <v>0</v>
      </c>
      <c r="AE245" s="177">
        <v>0</v>
      </c>
      <c r="AF245" s="182">
        <v>0</v>
      </c>
      <c r="AG245" s="172"/>
    </row>
    <row r="246" spans="1:33" s="110" customFormat="1" x14ac:dyDescent="0.2">
      <c r="A246" s="138">
        <v>435</v>
      </c>
      <c r="B246" s="139">
        <v>435301735</v>
      </c>
      <c r="C246" s="140" t="s">
        <v>507</v>
      </c>
      <c r="D246" s="141">
        <v>301</v>
      </c>
      <c r="E246" s="140" t="s">
        <v>333</v>
      </c>
      <c r="F246" s="141">
        <v>735</v>
      </c>
      <c r="G246" s="142" t="s">
        <v>427</v>
      </c>
      <c r="H246" s="130"/>
      <c r="I246" s="131">
        <v>9949</v>
      </c>
      <c r="J246" s="131">
        <v>4064</v>
      </c>
      <c r="K246" s="131">
        <v>0</v>
      </c>
      <c r="L246" s="131">
        <v>938</v>
      </c>
      <c r="M246" s="131">
        <v>14951</v>
      </c>
      <c r="N246" s="130"/>
      <c r="O246" s="132">
        <v>3</v>
      </c>
      <c r="P246" s="132">
        <v>0</v>
      </c>
      <c r="Q246" s="133">
        <v>42039</v>
      </c>
      <c r="R246" s="133">
        <v>0</v>
      </c>
      <c r="S246" s="133">
        <f t="shared" si="6"/>
        <v>0</v>
      </c>
      <c r="T246" s="133">
        <v>2814</v>
      </c>
      <c r="U246" s="134">
        <f t="shared" si="7"/>
        <v>44853</v>
      </c>
      <c r="V246" s="144"/>
      <c r="W246" s="173">
        <v>0</v>
      </c>
      <c r="X246" s="174">
        <v>0.09</v>
      </c>
      <c r="Y246" s="174">
        <v>1.7576043976977616E-2</v>
      </c>
      <c r="Z246" s="175">
        <v>0</v>
      </c>
      <c r="AA246" s="168"/>
      <c r="AB246" s="176">
        <v>0</v>
      </c>
      <c r="AC246" s="177">
        <v>0</v>
      </c>
      <c r="AD246" s="134">
        <v>0</v>
      </c>
      <c r="AE246" s="177">
        <v>0</v>
      </c>
      <c r="AF246" s="182">
        <v>0</v>
      </c>
      <c r="AG246" s="172"/>
    </row>
    <row r="247" spans="1:33" s="110" customFormat="1" x14ac:dyDescent="0.2">
      <c r="A247" s="138">
        <v>436</v>
      </c>
      <c r="B247" s="139">
        <v>436049010</v>
      </c>
      <c r="C247" s="140" t="s">
        <v>508</v>
      </c>
      <c r="D247" s="141">
        <v>49</v>
      </c>
      <c r="E247" s="140" t="s">
        <v>81</v>
      </c>
      <c r="F247" s="141">
        <v>10</v>
      </c>
      <c r="G247" s="142" t="s">
        <v>42</v>
      </c>
      <c r="H247" s="130"/>
      <c r="I247" s="131">
        <v>10652.602813678595</v>
      </c>
      <c r="J247" s="131">
        <v>3972</v>
      </c>
      <c r="K247" s="131">
        <v>0</v>
      </c>
      <c r="L247" s="131">
        <v>938</v>
      </c>
      <c r="M247" s="131">
        <v>15562.602813678595</v>
      </c>
      <c r="N247" s="130"/>
      <c r="O247" s="132">
        <v>2</v>
      </c>
      <c r="P247" s="132">
        <v>0</v>
      </c>
      <c r="Q247" s="133">
        <v>29250</v>
      </c>
      <c r="R247" s="133">
        <v>0</v>
      </c>
      <c r="S247" s="133">
        <f t="shared" si="6"/>
        <v>0</v>
      </c>
      <c r="T247" s="133">
        <v>1876</v>
      </c>
      <c r="U247" s="134">
        <f t="shared" si="7"/>
        <v>31126</v>
      </c>
      <c r="V247" s="144"/>
      <c r="W247" s="173">
        <v>0</v>
      </c>
      <c r="X247" s="174">
        <v>0.09</v>
      </c>
      <c r="Y247" s="174">
        <v>2.1151327323151543E-3</v>
      </c>
      <c r="Z247" s="175">
        <v>0</v>
      </c>
      <c r="AA247" s="168"/>
      <c r="AB247" s="176">
        <v>0</v>
      </c>
      <c r="AC247" s="177">
        <v>0</v>
      </c>
      <c r="AD247" s="134">
        <v>0</v>
      </c>
      <c r="AE247" s="177">
        <v>0</v>
      </c>
      <c r="AF247" s="182">
        <v>0</v>
      </c>
      <c r="AG247" s="172"/>
    </row>
    <row r="248" spans="1:33" s="110" customFormat="1" x14ac:dyDescent="0.2">
      <c r="A248" s="138">
        <v>436</v>
      </c>
      <c r="B248" s="139">
        <v>436049035</v>
      </c>
      <c r="C248" s="140" t="s">
        <v>508</v>
      </c>
      <c r="D248" s="141">
        <v>49</v>
      </c>
      <c r="E248" s="140" t="s">
        <v>81</v>
      </c>
      <c r="F248" s="141">
        <v>35</v>
      </c>
      <c r="G248" s="142" t="s">
        <v>67</v>
      </c>
      <c r="H248" s="130"/>
      <c r="I248" s="131">
        <v>12750</v>
      </c>
      <c r="J248" s="131">
        <v>5328</v>
      </c>
      <c r="K248" s="131">
        <v>0</v>
      </c>
      <c r="L248" s="131">
        <v>938</v>
      </c>
      <c r="M248" s="131">
        <v>19016</v>
      </c>
      <c r="N248" s="130"/>
      <c r="O248" s="132">
        <v>25</v>
      </c>
      <c r="P248" s="132">
        <v>0</v>
      </c>
      <c r="Q248" s="133">
        <v>451950</v>
      </c>
      <c r="R248" s="133">
        <v>0</v>
      </c>
      <c r="S248" s="133">
        <f t="shared" si="6"/>
        <v>0</v>
      </c>
      <c r="T248" s="133">
        <v>23450</v>
      </c>
      <c r="U248" s="134">
        <f t="shared" si="7"/>
        <v>475400</v>
      </c>
      <c r="V248" s="144"/>
      <c r="W248" s="173">
        <v>0</v>
      </c>
      <c r="X248" s="174">
        <v>0.09</v>
      </c>
      <c r="Y248" s="174">
        <v>0.15770762668239399</v>
      </c>
      <c r="Z248" s="175">
        <v>0</v>
      </c>
      <c r="AA248" s="168"/>
      <c r="AB248" s="176">
        <v>13</v>
      </c>
      <c r="AC248" s="177">
        <v>0</v>
      </c>
      <c r="AD248" s="134">
        <v>0</v>
      </c>
      <c r="AE248" s="177">
        <v>0</v>
      </c>
      <c r="AF248" s="182">
        <v>0</v>
      </c>
      <c r="AG248" s="172"/>
    </row>
    <row r="249" spans="1:33" s="110" customFormat="1" x14ac:dyDescent="0.2">
      <c r="A249" s="138">
        <v>436</v>
      </c>
      <c r="B249" s="139">
        <v>436049044</v>
      </c>
      <c r="C249" s="140" t="s">
        <v>508</v>
      </c>
      <c r="D249" s="141">
        <v>49</v>
      </c>
      <c r="E249" s="140" t="s">
        <v>81</v>
      </c>
      <c r="F249" s="141">
        <v>44</v>
      </c>
      <c r="G249" s="142" t="s">
        <v>76</v>
      </c>
      <c r="H249" s="130"/>
      <c r="I249" s="131">
        <v>16856</v>
      </c>
      <c r="J249" s="131">
        <v>135</v>
      </c>
      <c r="K249" s="131">
        <v>0</v>
      </c>
      <c r="L249" s="131">
        <v>938</v>
      </c>
      <c r="M249" s="131">
        <v>17929</v>
      </c>
      <c r="N249" s="130"/>
      <c r="O249" s="132">
        <v>2</v>
      </c>
      <c r="P249" s="132">
        <v>0</v>
      </c>
      <c r="Q249" s="133">
        <v>33982</v>
      </c>
      <c r="R249" s="133">
        <v>0</v>
      </c>
      <c r="S249" s="133">
        <f t="shared" si="6"/>
        <v>0</v>
      </c>
      <c r="T249" s="133">
        <v>1876</v>
      </c>
      <c r="U249" s="134">
        <f t="shared" si="7"/>
        <v>35858</v>
      </c>
      <c r="V249" s="144"/>
      <c r="W249" s="173">
        <v>0</v>
      </c>
      <c r="X249" s="174">
        <v>0.09</v>
      </c>
      <c r="Y249" s="174">
        <v>7.373348924494201E-2</v>
      </c>
      <c r="Z249" s="175">
        <v>0</v>
      </c>
      <c r="AA249" s="168"/>
      <c r="AB249" s="176">
        <v>2</v>
      </c>
      <c r="AC249" s="177">
        <v>0</v>
      </c>
      <c r="AD249" s="134">
        <v>0</v>
      </c>
      <c r="AE249" s="177">
        <v>0</v>
      </c>
      <c r="AF249" s="182">
        <v>0</v>
      </c>
      <c r="AG249" s="172"/>
    </row>
    <row r="250" spans="1:33" s="110" customFormat="1" x14ac:dyDescent="0.2">
      <c r="A250" s="138">
        <v>436</v>
      </c>
      <c r="B250" s="139">
        <v>436049049</v>
      </c>
      <c r="C250" s="140" t="s">
        <v>508</v>
      </c>
      <c r="D250" s="141">
        <v>49</v>
      </c>
      <c r="E250" s="140" t="s">
        <v>81</v>
      </c>
      <c r="F250" s="141">
        <v>49</v>
      </c>
      <c r="G250" s="142" t="s">
        <v>81</v>
      </c>
      <c r="H250" s="130"/>
      <c r="I250" s="131">
        <v>13151</v>
      </c>
      <c r="J250" s="131">
        <v>16565</v>
      </c>
      <c r="K250" s="131">
        <v>0</v>
      </c>
      <c r="L250" s="131">
        <v>938</v>
      </c>
      <c r="M250" s="131">
        <v>30654</v>
      </c>
      <c r="N250" s="130"/>
      <c r="O250" s="132">
        <v>202</v>
      </c>
      <c r="P250" s="132">
        <v>0</v>
      </c>
      <c r="Q250" s="133">
        <v>6002632</v>
      </c>
      <c r="R250" s="133">
        <v>0</v>
      </c>
      <c r="S250" s="133">
        <f t="shared" si="6"/>
        <v>0</v>
      </c>
      <c r="T250" s="133">
        <v>189476</v>
      </c>
      <c r="U250" s="134">
        <f t="shared" si="7"/>
        <v>6192108</v>
      </c>
      <c r="V250" s="144"/>
      <c r="W250" s="173">
        <v>0</v>
      </c>
      <c r="X250" s="174">
        <v>0.09</v>
      </c>
      <c r="Y250" s="174">
        <v>6.940969313408521E-2</v>
      </c>
      <c r="Z250" s="175">
        <v>0</v>
      </c>
      <c r="AA250" s="168"/>
      <c r="AB250" s="176">
        <v>14</v>
      </c>
      <c r="AC250" s="177">
        <v>0</v>
      </c>
      <c r="AD250" s="134">
        <v>0</v>
      </c>
      <c r="AE250" s="177">
        <v>0</v>
      </c>
      <c r="AF250" s="182">
        <v>0</v>
      </c>
      <c r="AG250" s="172"/>
    </row>
    <row r="251" spans="1:33" s="110" customFormat="1" x14ac:dyDescent="0.2">
      <c r="A251" s="138">
        <v>436</v>
      </c>
      <c r="B251" s="139">
        <v>436049057</v>
      </c>
      <c r="C251" s="140" t="s">
        <v>508</v>
      </c>
      <c r="D251" s="141">
        <v>49</v>
      </c>
      <c r="E251" s="140" t="s">
        <v>81</v>
      </c>
      <c r="F251" s="141">
        <v>57</v>
      </c>
      <c r="G251" s="142" t="s">
        <v>89</v>
      </c>
      <c r="H251" s="130"/>
      <c r="I251" s="131">
        <v>12354</v>
      </c>
      <c r="J251" s="131">
        <v>375</v>
      </c>
      <c r="K251" s="131">
        <v>0</v>
      </c>
      <c r="L251" s="131">
        <v>938</v>
      </c>
      <c r="M251" s="131">
        <v>13667</v>
      </c>
      <c r="N251" s="130"/>
      <c r="O251" s="132">
        <v>6</v>
      </c>
      <c r="P251" s="132">
        <v>0</v>
      </c>
      <c r="Q251" s="133">
        <v>76374</v>
      </c>
      <c r="R251" s="133">
        <v>0</v>
      </c>
      <c r="S251" s="133">
        <f t="shared" si="6"/>
        <v>0</v>
      </c>
      <c r="T251" s="133">
        <v>5628</v>
      </c>
      <c r="U251" s="134">
        <f t="shared" si="7"/>
        <v>82002</v>
      </c>
      <c r="V251" s="144"/>
      <c r="W251" s="173">
        <v>0</v>
      </c>
      <c r="X251" s="174">
        <v>0.09</v>
      </c>
      <c r="Y251" s="174">
        <v>0.12835624819220592</v>
      </c>
      <c r="Z251" s="175">
        <v>0</v>
      </c>
      <c r="AA251" s="168"/>
      <c r="AB251" s="176">
        <v>1</v>
      </c>
      <c r="AC251" s="177">
        <v>0</v>
      </c>
      <c r="AD251" s="134">
        <v>0</v>
      </c>
      <c r="AE251" s="177">
        <v>0</v>
      </c>
      <c r="AF251" s="182">
        <v>0</v>
      </c>
      <c r="AG251" s="172"/>
    </row>
    <row r="252" spans="1:33" s="110" customFormat="1" x14ac:dyDescent="0.2">
      <c r="A252" s="138">
        <v>436</v>
      </c>
      <c r="B252" s="139">
        <v>436049093</v>
      </c>
      <c r="C252" s="140" t="s">
        <v>508</v>
      </c>
      <c r="D252" s="141">
        <v>49</v>
      </c>
      <c r="E252" s="140" t="s">
        <v>81</v>
      </c>
      <c r="F252" s="141">
        <v>93</v>
      </c>
      <c r="G252" s="142" t="s">
        <v>125</v>
      </c>
      <c r="H252" s="130"/>
      <c r="I252" s="131">
        <v>14091</v>
      </c>
      <c r="J252" s="131">
        <v>144</v>
      </c>
      <c r="K252" s="131">
        <v>0</v>
      </c>
      <c r="L252" s="131">
        <v>938</v>
      </c>
      <c r="M252" s="131">
        <v>15173</v>
      </c>
      <c r="N252" s="130"/>
      <c r="O252" s="132">
        <v>9</v>
      </c>
      <c r="P252" s="132">
        <v>0</v>
      </c>
      <c r="Q252" s="133">
        <v>128115</v>
      </c>
      <c r="R252" s="133">
        <v>0</v>
      </c>
      <c r="S252" s="133">
        <f t="shared" si="6"/>
        <v>0</v>
      </c>
      <c r="T252" s="133">
        <v>8442</v>
      </c>
      <c r="U252" s="134">
        <f t="shared" si="7"/>
        <v>136557</v>
      </c>
      <c r="V252" s="144"/>
      <c r="W252" s="173">
        <v>0</v>
      </c>
      <c r="X252" s="174">
        <v>0.09</v>
      </c>
      <c r="Y252" s="174">
        <v>7.1507714979920325E-2</v>
      </c>
      <c r="Z252" s="175">
        <v>0</v>
      </c>
      <c r="AA252" s="168"/>
      <c r="AB252" s="176">
        <v>2</v>
      </c>
      <c r="AC252" s="177">
        <v>0</v>
      </c>
      <c r="AD252" s="134">
        <v>0</v>
      </c>
      <c r="AE252" s="177">
        <v>0</v>
      </c>
      <c r="AF252" s="182">
        <v>0</v>
      </c>
      <c r="AG252" s="172"/>
    </row>
    <row r="253" spans="1:33" s="110" customFormat="1" x14ac:dyDescent="0.2">
      <c r="A253" s="138">
        <v>436</v>
      </c>
      <c r="B253" s="139">
        <v>436049103</v>
      </c>
      <c r="C253" s="140" t="s">
        <v>508</v>
      </c>
      <c r="D253" s="141">
        <v>49</v>
      </c>
      <c r="E253" s="140" t="s">
        <v>81</v>
      </c>
      <c r="F253" s="141">
        <v>103</v>
      </c>
      <c r="G253" s="142" t="s">
        <v>135</v>
      </c>
      <c r="H253" s="130"/>
      <c r="I253" s="131">
        <v>12693.185529363111</v>
      </c>
      <c r="J253" s="131">
        <v>291</v>
      </c>
      <c r="K253" s="131">
        <v>0</v>
      </c>
      <c r="L253" s="131">
        <v>938</v>
      </c>
      <c r="M253" s="131">
        <v>13922.185529363111</v>
      </c>
      <c r="N253" s="130"/>
      <c r="O253" s="132">
        <v>1</v>
      </c>
      <c r="P253" s="132">
        <v>0</v>
      </c>
      <c r="Q253" s="133">
        <v>12984</v>
      </c>
      <c r="R253" s="133">
        <v>0</v>
      </c>
      <c r="S253" s="133">
        <f t="shared" si="6"/>
        <v>0</v>
      </c>
      <c r="T253" s="133">
        <v>938</v>
      </c>
      <c r="U253" s="134">
        <f t="shared" si="7"/>
        <v>13922</v>
      </c>
      <c r="V253" s="144"/>
      <c r="W253" s="173">
        <v>0</v>
      </c>
      <c r="X253" s="174">
        <v>0.09</v>
      </c>
      <c r="Y253" s="174">
        <v>1.3831207688295565E-2</v>
      </c>
      <c r="Z253" s="175">
        <v>0</v>
      </c>
      <c r="AA253" s="168"/>
      <c r="AB253" s="176">
        <v>0</v>
      </c>
      <c r="AC253" s="177">
        <v>0</v>
      </c>
      <c r="AD253" s="134">
        <v>0</v>
      </c>
      <c r="AE253" s="177">
        <v>0</v>
      </c>
      <c r="AF253" s="182">
        <v>0</v>
      </c>
      <c r="AG253" s="172"/>
    </row>
    <row r="254" spans="1:33" s="110" customFormat="1" x14ac:dyDescent="0.2">
      <c r="A254" s="138">
        <v>436</v>
      </c>
      <c r="B254" s="139">
        <v>436049133</v>
      </c>
      <c r="C254" s="140" t="s">
        <v>508</v>
      </c>
      <c r="D254" s="141">
        <v>49</v>
      </c>
      <c r="E254" s="140" t="s">
        <v>81</v>
      </c>
      <c r="F254" s="141">
        <v>133</v>
      </c>
      <c r="G254" s="142" t="s">
        <v>165</v>
      </c>
      <c r="H254" s="130"/>
      <c r="I254" s="131">
        <v>11723</v>
      </c>
      <c r="J254" s="131">
        <v>2026</v>
      </c>
      <c r="K254" s="131">
        <v>0</v>
      </c>
      <c r="L254" s="131">
        <v>938</v>
      </c>
      <c r="M254" s="131">
        <v>14687</v>
      </c>
      <c r="N254" s="130"/>
      <c r="O254" s="132">
        <v>2</v>
      </c>
      <c r="P254" s="132">
        <v>0</v>
      </c>
      <c r="Q254" s="133">
        <v>27498</v>
      </c>
      <c r="R254" s="133">
        <v>0</v>
      </c>
      <c r="S254" s="133">
        <f t="shared" si="6"/>
        <v>0</v>
      </c>
      <c r="T254" s="133">
        <v>1876</v>
      </c>
      <c r="U254" s="134">
        <f t="shared" si="7"/>
        <v>29374</v>
      </c>
      <c r="V254" s="144"/>
      <c r="W254" s="173">
        <v>0</v>
      </c>
      <c r="X254" s="174">
        <v>0.09</v>
      </c>
      <c r="Y254" s="174">
        <v>3.3142175375676215E-2</v>
      </c>
      <c r="Z254" s="175">
        <v>0</v>
      </c>
      <c r="AA254" s="168"/>
      <c r="AB254" s="176">
        <v>0</v>
      </c>
      <c r="AC254" s="177">
        <v>0</v>
      </c>
      <c r="AD254" s="134">
        <v>0</v>
      </c>
      <c r="AE254" s="177">
        <v>0</v>
      </c>
      <c r="AF254" s="182">
        <v>0</v>
      </c>
      <c r="AG254" s="172"/>
    </row>
    <row r="255" spans="1:33" s="110" customFormat="1" x14ac:dyDescent="0.2">
      <c r="A255" s="138">
        <v>436</v>
      </c>
      <c r="B255" s="139">
        <v>436049149</v>
      </c>
      <c r="C255" s="140" t="s">
        <v>508</v>
      </c>
      <c r="D255" s="141">
        <v>49</v>
      </c>
      <c r="E255" s="140" t="s">
        <v>81</v>
      </c>
      <c r="F255" s="141">
        <v>149</v>
      </c>
      <c r="G255" s="142" t="s">
        <v>181</v>
      </c>
      <c r="H255" s="130"/>
      <c r="I255" s="131">
        <v>9743</v>
      </c>
      <c r="J255" s="131">
        <v>0</v>
      </c>
      <c r="K255" s="131">
        <v>0</v>
      </c>
      <c r="L255" s="131">
        <v>938</v>
      </c>
      <c r="M255" s="131">
        <v>10681</v>
      </c>
      <c r="N255" s="130"/>
      <c r="O255" s="132">
        <v>1</v>
      </c>
      <c r="P255" s="132">
        <v>0</v>
      </c>
      <c r="Q255" s="133">
        <v>9743</v>
      </c>
      <c r="R255" s="133">
        <v>0</v>
      </c>
      <c r="S255" s="133">
        <f t="shared" si="6"/>
        <v>0</v>
      </c>
      <c r="T255" s="133">
        <v>938</v>
      </c>
      <c r="U255" s="134">
        <f t="shared" si="7"/>
        <v>10681</v>
      </c>
      <c r="V255" s="144"/>
      <c r="W255" s="173">
        <v>0</v>
      </c>
      <c r="X255" s="174">
        <v>0.09</v>
      </c>
      <c r="Y255" s="174">
        <v>0.11034618339224084</v>
      </c>
      <c r="Z255" s="175">
        <v>0</v>
      </c>
      <c r="AA255" s="168"/>
      <c r="AB255" s="176">
        <v>1</v>
      </c>
      <c r="AC255" s="177">
        <v>0</v>
      </c>
      <c r="AD255" s="134">
        <v>0</v>
      </c>
      <c r="AE255" s="177">
        <v>0</v>
      </c>
      <c r="AF255" s="182">
        <v>0</v>
      </c>
      <c r="AG255" s="172"/>
    </row>
    <row r="256" spans="1:33" s="110" customFormat="1" x14ac:dyDescent="0.2">
      <c r="A256" s="138">
        <v>436</v>
      </c>
      <c r="B256" s="139">
        <v>436049155</v>
      </c>
      <c r="C256" s="140" t="s">
        <v>508</v>
      </c>
      <c r="D256" s="141">
        <v>49</v>
      </c>
      <c r="E256" s="140" t="s">
        <v>81</v>
      </c>
      <c r="F256" s="141">
        <v>155</v>
      </c>
      <c r="G256" s="142" t="s">
        <v>187</v>
      </c>
      <c r="H256" s="130"/>
      <c r="I256" s="131">
        <v>9743</v>
      </c>
      <c r="J256" s="131">
        <v>6490</v>
      </c>
      <c r="K256" s="131">
        <v>0</v>
      </c>
      <c r="L256" s="131">
        <v>938</v>
      </c>
      <c r="M256" s="131">
        <v>17171</v>
      </c>
      <c r="N256" s="130"/>
      <c r="O256" s="132">
        <v>2</v>
      </c>
      <c r="P256" s="132">
        <v>0</v>
      </c>
      <c r="Q256" s="133">
        <v>32466</v>
      </c>
      <c r="R256" s="133">
        <v>0</v>
      </c>
      <c r="S256" s="133">
        <f t="shared" si="6"/>
        <v>0</v>
      </c>
      <c r="T256" s="133">
        <v>1876</v>
      </c>
      <c r="U256" s="134">
        <f t="shared" si="7"/>
        <v>34342</v>
      </c>
      <c r="V256" s="144"/>
      <c r="W256" s="173">
        <v>0</v>
      </c>
      <c r="X256" s="174">
        <v>0.09</v>
      </c>
      <c r="Y256" s="174">
        <v>6.9499565706955448E-4</v>
      </c>
      <c r="Z256" s="175">
        <v>0</v>
      </c>
      <c r="AA256" s="168"/>
      <c r="AB256" s="176">
        <v>0</v>
      </c>
      <c r="AC256" s="177">
        <v>0</v>
      </c>
      <c r="AD256" s="134">
        <v>0</v>
      </c>
      <c r="AE256" s="177">
        <v>0</v>
      </c>
      <c r="AF256" s="182">
        <v>0</v>
      </c>
      <c r="AG256" s="172"/>
    </row>
    <row r="257" spans="1:33" s="110" customFormat="1" x14ac:dyDescent="0.2">
      <c r="A257" s="138">
        <v>436</v>
      </c>
      <c r="B257" s="139">
        <v>436049163</v>
      </c>
      <c r="C257" s="140" t="s">
        <v>508</v>
      </c>
      <c r="D257" s="141">
        <v>49</v>
      </c>
      <c r="E257" s="140" t="s">
        <v>81</v>
      </c>
      <c r="F257" s="141">
        <v>163</v>
      </c>
      <c r="G257" s="142" t="s">
        <v>195</v>
      </c>
      <c r="H257" s="130"/>
      <c r="I257" s="131">
        <v>9743</v>
      </c>
      <c r="J257" s="131">
        <v>0</v>
      </c>
      <c r="K257" s="131">
        <v>0</v>
      </c>
      <c r="L257" s="131">
        <v>938</v>
      </c>
      <c r="M257" s="131">
        <v>10681</v>
      </c>
      <c r="N257" s="130"/>
      <c r="O257" s="132">
        <v>2</v>
      </c>
      <c r="P257" s="132">
        <v>0</v>
      </c>
      <c r="Q257" s="133">
        <v>19486</v>
      </c>
      <c r="R257" s="133">
        <v>0</v>
      </c>
      <c r="S257" s="133">
        <f t="shared" si="6"/>
        <v>0</v>
      </c>
      <c r="T257" s="133">
        <v>1876</v>
      </c>
      <c r="U257" s="134">
        <f t="shared" si="7"/>
        <v>21362</v>
      </c>
      <c r="V257" s="144"/>
      <c r="W257" s="173">
        <v>0</v>
      </c>
      <c r="X257" s="174">
        <v>0.09</v>
      </c>
      <c r="Y257" s="174">
        <v>8.8627773551063604E-2</v>
      </c>
      <c r="Z257" s="175">
        <v>0</v>
      </c>
      <c r="AA257" s="168"/>
      <c r="AB257" s="176">
        <v>0</v>
      </c>
      <c r="AC257" s="177">
        <v>0</v>
      </c>
      <c r="AD257" s="134">
        <v>0</v>
      </c>
      <c r="AE257" s="177">
        <v>0</v>
      </c>
      <c r="AF257" s="182">
        <v>0</v>
      </c>
      <c r="AG257" s="172"/>
    </row>
    <row r="258" spans="1:33" s="110" customFormat="1" x14ac:dyDescent="0.2">
      <c r="A258" s="138">
        <v>436</v>
      </c>
      <c r="B258" s="139">
        <v>436049165</v>
      </c>
      <c r="C258" s="140" t="s">
        <v>508</v>
      </c>
      <c r="D258" s="141">
        <v>49</v>
      </c>
      <c r="E258" s="140" t="s">
        <v>81</v>
      </c>
      <c r="F258" s="141">
        <v>165</v>
      </c>
      <c r="G258" s="142" t="s">
        <v>197</v>
      </c>
      <c r="H258" s="130"/>
      <c r="I258" s="131">
        <v>12624</v>
      </c>
      <c r="J258" s="131">
        <v>365</v>
      </c>
      <c r="K258" s="131">
        <v>0</v>
      </c>
      <c r="L258" s="131">
        <v>938</v>
      </c>
      <c r="M258" s="131">
        <v>13927</v>
      </c>
      <c r="N258" s="130"/>
      <c r="O258" s="132">
        <v>17</v>
      </c>
      <c r="P258" s="132">
        <v>0</v>
      </c>
      <c r="Q258" s="133">
        <v>220813</v>
      </c>
      <c r="R258" s="133">
        <v>0</v>
      </c>
      <c r="S258" s="133">
        <f t="shared" si="6"/>
        <v>0</v>
      </c>
      <c r="T258" s="133">
        <v>15946</v>
      </c>
      <c r="U258" s="134">
        <f t="shared" si="7"/>
        <v>236759</v>
      </c>
      <c r="V258" s="144"/>
      <c r="W258" s="173">
        <v>0</v>
      </c>
      <c r="X258" s="174">
        <v>0.09</v>
      </c>
      <c r="Y258" s="174">
        <v>9.9821303328220382E-2</v>
      </c>
      <c r="Z258" s="175">
        <v>0</v>
      </c>
      <c r="AA258" s="168"/>
      <c r="AB258" s="176">
        <v>10</v>
      </c>
      <c r="AC258" s="177">
        <v>0.41497505209836422</v>
      </c>
      <c r="AD258" s="134">
        <v>5780</v>
      </c>
      <c r="AE258" s="177">
        <v>0</v>
      </c>
      <c r="AF258" s="182">
        <v>0</v>
      </c>
      <c r="AG258" s="172"/>
    </row>
    <row r="259" spans="1:33" s="110" customFormat="1" x14ac:dyDescent="0.2">
      <c r="A259" s="138">
        <v>436</v>
      </c>
      <c r="B259" s="139">
        <v>436049170</v>
      </c>
      <c r="C259" s="140" t="s">
        <v>508</v>
      </c>
      <c r="D259" s="141">
        <v>49</v>
      </c>
      <c r="E259" s="140" t="s">
        <v>81</v>
      </c>
      <c r="F259" s="141">
        <v>170</v>
      </c>
      <c r="G259" s="142" t="s">
        <v>202</v>
      </c>
      <c r="H259" s="130"/>
      <c r="I259" s="131">
        <v>12736.082427286357</v>
      </c>
      <c r="J259" s="131">
        <v>3410</v>
      </c>
      <c r="K259" s="131">
        <v>0</v>
      </c>
      <c r="L259" s="131">
        <v>938</v>
      </c>
      <c r="M259" s="131">
        <v>17084.082427286357</v>
      </c>
      <c r="N259" s="130"/>
      <c r="O259" s="132">
        <v>1</v>
      </c>
      <c r="P259" s="132">
        <v>0</v>
      </c>
      <c r="Q259" s="133">
        <v>16146</v>
      </c>
      <c r="R259" s="133">
        <v>0</v>
      </c>
      <c r="S259" s="133">
        <f t="shared" si="6"/>
        <v>0</v>
      </c>
      <c r="T259" s="133">
        <v>938</v>
      </c>
      <c r="U259" s="134">
        <f t="shared" si="7"/>
        <v>17084</v>
      </c>
      <c r="V259" s="144"/>
      <c r="W259" s="173">
        <v>0</v>
      </c>
      <c r="X259" s="174">
        <v>0.09</v>
      </c>
      <c r="Y259" s="174">
        <v>7.9102505067081996E-2</v>
      </c>
      <c r="Z259" s="175">
        <v>0</v>
      </c>
      <c r="AA259" s="168"/>
      <c r="AB259" s="176">
        <v>0</v>
      </c>
      <c r="AC259" s="177">
        <v>0</v>
      </c>
      <c r="AD259" s="134">
        <v>0</v>
      </c>
      <c r="AE259" s="177">
        <v>0</v>
      </c>
      <c r="AF259" s="182">
        <v>0</v>
      </c>
      <c r="AG259" s="172"/>
    </row>
    <row r="260" spans="1:33" s="110" customFormat="1" x14ac:dyDescent="0.2">
      <c r="A260" s="138">
        <v>436</v>
      </c>
      <c r="B260" s="139">
        <v>436049176</v>
      </c>
      <c r="C260" s="140" t="s">
        <v>508</v>
      </c>
      <c r="D260" s="141">
        <v>49</v>
      </c>
      <c r="E260" s="140" t="s">
        <v>81</v>
      </c>
      <c r="F260" s="141">
        <v>176</v>
      </c>
      <c r="G260" s="142" t="s">
        <v>208</v>
      </c>
      <c r="H260" s="130"/>
      <c r="I260" s="131">
        <v>13104</v>
      </c>
      <c r="J260" s="131">
        <v>6477</v>
      </c>
      <c r="K260" s="131">
        <v>0</v>
      </c>
      <c r="L260" s="131">
        <v>938</v>
      </c>
      <c r="M260" s="131">
        <v>20519</v>
      </c>
      <c r="N260" s="130"/>
      <c r="O260" s="132">
        <v>13</v>
      </c>
      <c r="P260" s="132">
        <v>0</v>
      </c>
      <c r="Q260" s="133">
        <v>254553</v>
      </c>
      <c r="R260" s="133">
        <v>0</v>
      </c>
      <c r="S260" s="133">
        <f t="shared" si="6"/>
        <v>0</v>
      </c>
      <c r="T260" s="133">
        <v>12194</v>
      </c>
      <c r="U260" s="134">
        <f t="shared" si="7"/>
        <v>266747</v>
      </c>
      <c r="V260" s="144"/>
      <c r="W260" s="173">
        <v>0</v>
      </c>
      <c r="X260" s="174">
        <v>0.09</v>
      </c>
      <c r="Y260" s="174">
        <v>9.052839396861978E-2</v>
      </c>
      <c r="Z260" s="175">
        <v>0</v>
      </c>
      <c r="AA260" s="168"/>
      <c r="AB260" s="176">
        <v>6</v>
      </c>
      <c r="AC260" s="177">
        <v>0.1605393233247267</v>
      </c>
      <c r="AD260" s="134">
        <v>3294</v>
      </c>
      <c r="AE260" s="177">
        <v>0</v>
      </c>
      <c r="AF260" s="182">
        <v>0</v>
      </c>
      <c r="AG260" s="172"/>
    </row>
    <row r="261" spans="1:33" s="110" customFormat="1" x14ac:dyDescent="0.2">
      <c r="A261" s="138">
        <v>436</v>
      </c>
      <c r="B261" s="139">
        <v>436049199</v>
      </c>
      <c r="C261" s="140" t="s">
        <v>508</v>
      </c>
      <c r="D261" s="141">
        <v>49</v>
      </c>
      <c r="E261" s="140" t="s">
        <v>81</v>
      </c>
      <c r="F261" s="141">
        <v>199</v>
      </c>
      <c r="G261" s="142" t="s">
        <v>231</v>
      </c>
      <c r="H261" s="130"/>
      <c r="I261" s="131">
        <v>15923</v>
      </c>
      <c r="J261" s="131">
        <v>10679</v>
      </c>
      <c r="K261" s="131">
        <v>0</v>
      </c>
      <c r="L261" s="131">
        <v>938</v>
      </c>
      <c r="M261" s="131">
        <v>27540</v>
      </c>
      <c r="N261" s="130"/>
      <c r="O261" s="132">
        <v>1</v>
      </c>
      <c r="P261" s="132">
        <v>0</v>
      </c>
      <c r="Q261" s="133">
        <v>26602</v>
      </c>
      <c r="R261" s="133">
        <v>0</v>
      </c>
      <c r="S261" s="133">
        <f t="shared" si="6"/>
        <v>0</v>
      </c>
      <c r="T261" s="133">
        <v>938</v>
      </c>
      <c r="U261" s="134">
        <f t="shared" si="7"/>
        <v>27540</v>
      </c>
      <c r="V261" s="144"/>
      <c r="W261" s="173">
        <v>0</v>
      </c>
      <c r="X261" s="174">
        <v>0.09</v>
      </c>
      <c r="Y261" s="174">
        <v>7.2831378195040109E-4</v>
      </c>
      <c r="Z261" s="175">
        <v>0</v>
      </c>
      <c r="AA261" s="168"/>
      <c r="AB261" s="176">
        <v>0</v>
      </c>
      <c r="AC261" s="177">
        <v>0</v>
      </c>
      <c r="AD261" s="134">
        <v>0</v>
      </c>
      <c r="AE261" s="177">
        <v>0</v>
      </c>
      <c r="AF261" s="182">
        <v>0</v>
      </c>
      <c r="AG261" s="172"/>
    </row>
    <row r="262" spans="1:33" s="110" customFormat="1" x14ac:dyDescent="0.2">
      <c r="A262" s="138">
        <v>436</v>
      </c>
      <c r="B262" s="139">
        <v>436049244</v>
      </c>
      <c r="C262" s="140" t="s">
        <v>508</v>
      </c>
      <c r="D262" s="141">
        <v>49</v>
      </c>
      <c r="E262" s="140" t="s">
        <v>81</v>
      </c>
      <c r="F262" s="141">
        <v>244</v>
      </c>
      <c r="G262" s="142" t="s">
        <v>276</v>
      </c>
      <c r="H262" s="130"/>
      <c r="I262" s="131">
        <v>11393</v>
      </c>
      <c r="J262" s="131">
        <v>4108</v>
      </c>
      <c r="K262" s="131">
        <v>0</v>
      </c>
      <c r="L262" s="131">
        <v>938</v>
      </c>
      <c r="M262" s="131">
        <v>16439</v>
      </c>
      <c r="N262" s="130"/>
      <c r="O262" s="132">
        <v>4</v>
      </c>
      <c r="P262" s="132">
        <v>0</v>
      </c>
      <c r="Q262" s="133">
        <v>62004</v>
      </c>
      <c r="R262" s="133">
        <v>0</v>
      </c>
      <c r="S262" s="133">
        <f t="shared" si="6"/>
        <v>0</v>
      </c>
      <c r="T262" s="133">
        <v>3752</v>
      </c>
      <c r="U262" s="134">
        <f t="shared" si="7"/>
        <v>65756</v>
      </c>
      <c r="V262" s="144"/>
      <c r="W262" s="173">
        <v>0</v>
      </c>
      <c r="X262" s="174">
        <v>0.09</v>
      </c>
      <c r="Y262" s="174">
        <v>0.13694619371909225</v>
      </c>
      <c r="Z262" s="175">
        <v>0</v>
      </c>
      <c r="AA262" s="168"/>
      <c r="AB262" s="176">
        <v>1</v>
      </c>
      <c r="AC262" s="177">
        <v>0.90820289879651572</v>
      </c>
      <c r="AD262" s="134">
        <v>14930</v>
      </c>
      <c r="AE262" s="177">
        <v>0</v>
      </c>
      <c r="AF262" s="182">
        <v>0</v>
      </c>
      <c r="AG262" s="172"/>
    </row>
    <row r="263" spans="1:33" s="110" customFormat="1" x14ac:dyDescent="0.2">
      <c r="A263" s="138">
        <v>436</v>
      </c>
      <c r="B263" s="139">
        <v>436049248</v>
      </c>
      <c r="C263" s="140" t="s">
        <v>508</v>
      </c>
      <c r="D263" s="141">
        <v>49</v>
      </c>
      <c r="E263" s="140" t="s">
        <v>81</v>
      </c>
      <c r="F263" s="141">
        <v>248</v>
      </c>
      <c r="G263" s="142" t="s">
        <v>280</v>
      </c>
      <c r="H263" s="130"/>
      <c r="I263" s="131">
        <v>12309</v>
      </c>
      <c r="J263" s="131">
        <v>966</v>
      </c>
      <c r="K263" s="131">
        <v>0</v>
      </c>
      <c r="L263" s="131">
        <v>938</v>
      </c>
      <c r="M263" s="131">
        <v>14213</v>
      </c>
      <c r="N263" s="130"/>
      <c r="O263" s="132">
        <v>4</v>
      </c>
      <c r="P263" s="132">
        <v>0</v>
      </c>
      <c r="Q263" s="133">
        <v>53100</v>
      </c>
      <c r="R263" s="133">
        <v>0</v>
      </c>
      <c r="S263" s="133">
        <f t="shared" si="6"/>
        <v>0</v>
      </c>
      <c r="T263" s="133">
        <v>3752</v>
      </c>
      <c r="U263" s="134">
        <f t="shared" si="7"/>
        <v>56852</v>
      </c>
      <c r="V263" s="144"/>
      <c r="W263" s="173">
        <v>0</v>
      </c>
      <c r="X263" s="174">
        <v>0.09</v>
      </c>
      <c r="Y263" s="174">
        <v>5.6553829441961169E-2</v>
      </c>
      <c r="Z263" s="175">
        <v>0</v>
      </c>
      <c r="AA263" s="168"/>
      <c r="AB263" s="176">
        <v>1</v>
      </c>
      <c r="AC263" s="177">
        <v>0</v>
      </c>
      <c r="AD263" s="134">
        <v>0</v>
      </c>
      <c r="AE263" s="177">
        <v>0</v>
      </c>
      <c r="AF263" s="182">
        <v>0</v>
      </c>
      <c r="AG263" s="172"/>
    </row>
    <row r="264" spans="1:33" s="110" customFormat="1" x14ac:dyDescent="0.2">
      <c r="A264" s="138">
        <v>436</v>
      </c>
      <c r="B264" s="139">
        <v>436049262</v>
      </c>
      <c r="C264" s="140" t="s">
        <v>508</v>
      </c>
      <c r="D264" s="141">
        <v>49</v>
      </c>
      <c r="E264" s="140" t="s">
        <v>81</v>
      </c>
      <c r="F264" s="141">
        <v>262</v>
      </c>
      <c r="G264" s="142" t="s">
        <v>294</v>
      </c>
      <c r="H264" s="130"/>
      <c r="I264" s="131">
        <v>11723</v>
      </c>
      <c r="J264" s="131">
        <v>4344</v>
      </c>
      <c r="K264" s="131">
        <v>0</v>
      </c>
      <c r="L264" s="131">
        <v>938</v>
      </c>
      <c r="M264" s="131">
        <v>17005</v>
      </c>
      <c r="N264" s="130"/>
      <c r="O264" s="132">
        <v>2</v>
      </c>
      <c r="P264" s="132">
        <v>0</v>
      </c>
      <c r="Q264" s="133">
        <v>32134</v>
      </c>
      <c r="R264" s="133">
        <v>0</v>
      </c>
      <c r="S264" s="133">
        <f t="shared" si="6"/>
        <v>0</v>
      </c>
      <c r="T264" s="133">
        <v>1876</v>
      </c>
      <c r="U264" s="134">
        <f t="shared" si="7"/>
        <v>34010</v>
      </c>
      <c r="V264" s="144"/>
      <c r="W264" s="173">
        <v>0</v>
      </c>
      <c r="X264" s="174">
        <v>0.09</v>
      </c>
      <c r="Y264" s="174">
        <v>7.8477422572232697E-2</v>
      </c>
      <c r="Z264" s="175">
        <v>0</v>
      </c>
      <c r="AA264" s="168"/>
      <c r="AB264" s="176">
        <v>1</v>
      </c>
      <c r="AC264" s="177">
        <v>0</v>
      </c>
      <c r="AD264" s="134">
        <v>0</v>
      </c>
      <c r="AE264" s="177">
        <v>0</v>
      </c>
      <c r="AF264" s="182">
        <v>0</v>
      </c>
      <c r="AG264" s="172"/>
    </row>
    <row r="265" spans="1:33" s="110" customFormat="1" x14ac:dyDescent="0.2">
      <c r="A265" s="138">
        <v>436</v>
      </c>
      <c r="B265" s="139">
        <v>436049274</v>
      </c>
      <c r="C265" s="140" t="s">
        <v>508</v>
      </c>
      <c r="D265" s="141">
        <v>49</v>
      </c>
      <c r="E265" s="140" t="s">
        <v>81</v>
      </c>
      <c r="F265" s="141">
        <v>274</v>
      </c>
      <c r="G265" s="142" t="s">
        <v>306</v>
      </c>
      <c r="H265" s="130"/>
      <c r="I265" s="131">
        <v>14080</v>
      </c>
      <c r="J265" s="131">
        <v>5823</v>
      </c>
      <c r="K265" s="131">
        <v>0</v>
      </c>
      <c r="L265" s="131">
        <v>938</v>
      </c>
      <c r="M265" s="131">
        <v>20841</v>
      </c>
      <c r="N265" s="130"/>
      <c r="O265" s="132">
        <v>4</v>
      </c>
      <c r="P265" s="132">
        <v>0</v>
      </c>
      <c r="Q265" s="133">
        <v>79612</v>
      </c>
      <c r="R265" s="133">
        <v>0</v>
      </c>
      <c r="S265" s="133">
        <f t="shared" si="6"/>
        <v>0</v>
      </c>
      <c r="T265" s="133">
        <v>3752</v>
      </c>
      <c r="U265" s="134">
        <f t="shared" si="7"/>
        <v>83364</v>
      </c>
      <c r="V265" s="144"/>
      <c r="W265" s="173">
        <v>0</v>
      </c>
      <c r="X265" s="174">
        <v>0.09</v>
      </c>
      <c r="Y265" s="174">
        <v>6.8430321307466249E-2</v>
      </c>
      <c r="Z265" s="175">
        <v>0</v>
      </c>
      <c r="AA265" s="168"/>
      <c r="AB265" s="176">
        <v>2</v>
      </c>
      <c r="AC265" s="177">
        <v>0</v>
      </c>
      <c r="AD265" s="134">
        <v>0</v>
      </c>
      <c r="AE265" s="177">
        <v>0</v>
      </c>
      <c r="AF265" s="182">
        <v>0</v>
      </c>
      <c r="AG265" s="172"/>
    </row>
    <row r="266" spans="1:33" s="110" customFormat="1" x14ac:dyDescent="0.2">
      <c r="A266" s="138">
        <v>436</v>
      </c>
      <c r="B266" s="139">
        <v>436049308</v>
      </c>
      <c r="C266" s="140" t="s">
        <v>508</v>
      </c>
      <c r="D266" s="141">
        <v>49</v>
      </c>
      <c r="E266" s="140" t="s">
        <v>81</v>
      </c>
      <c r="F266" s="141">
        <v>308</v>
      </c>
      <c r="G266" s="142" t="s">
        <v>340</v>
      </c>
      <c r="H266" s="130"/>
      <c r="I266" s="131">
        <v>12737</v>
      </c>
      <c r="J266" s="131">
        <v>5829</v>
      </c>
      <c r="K266" s="131">
        <v>0</v>
      </c>
      <c r="L266" s="131">
        <v>938</v>
      </c>
      <c r="M266" s="131">
        <v>19504</v>
      </c>
      <c r="N266" s="130"/>
      <c r="O266" s="132">
        <v>3</v>
      </c>
      <c r="P266" s="132">
        <v>0</v>
      </c>
      <c r="Q266" s="133">
        <v>55698</v>
      </c>
      <c r="R266" s="133">
        <v>0</v>
      </c>
      <c r="S266" s="133">
        <f t="shared" ref="S266:S329" si="8">IFERROR(VLOOKUP(B266,transp,2,FALSE),0)</f>
        <v>0</v>
      </c>
      <c r="T266" s="133">
        <v>2814</v>
      </c>
      <c r="U266" s="134">
        <f t="shared" ref="U266:U329" si="9">SUM(Q266:T266)</f>
        <v>58512</v>
      </c>
      <c r="V266" s="144"/>
      <c r="W266" s="173">
        <v>0</v>
      </c>
      <c r="X266" s="174">
        <v>0.09</v>
      </c>
      <c r="Y266" s="174">
        <v>2.5946201497977273E-3</v>
      </c>
      <c r="Z266" s="175">
        <v>0</v>
      </c>
      <c r="AA266" s="168"/>
      <c r="AB266" s="176">
        <v>0</v>
      </c>
      <c r="AC266" s="177">
        <v>0</v>
      </c>
      <c r="AD266" s="134">
        <v>0</v>
      </c>
      <c r="AE266" s="177">
        <v>0</v>
      </c>
      <c r="AF266" s="182">
        <v>0</v>
      </c>
      <c r="AG266" s="172"/>
    </row>
    <row r="267" spans="1:33" s="110" customFormat="1" x14ac:dyDescent="0.2">
      <c r="A267" s="138">
        <v>436</v>
      </c>
      <c r="B267" s="139">
        <v>436049336</v>
      </c>
      <c r="C267" s="140" t="s">
        <v>508</v>
      </c>
      <c r="D267" s="141">
        <v>49</v>
      </c>
      <c r="E267" s="140" t="s">
        <v>81</v>
      </c>
      <c r="F267" s="141">
        <v>336</v>
      </c>
      <c r="G267" s="142" t="s">
        <v>368</v>
      </c>
      <c r="H267" s="130"/>
      <c r="I267" s="131">
        <v>11723</v>
      </c>
      <c r="J267" s="131">
        <v>2735</v>
      </c>
      <c r="K267" s="131">
        <v>0</v>
      </c>
      <c r="L267" s="131">
        <v>938</v>
      </c>
      <c r="M267" s="131">
        <v>15396</v>
      </c>
      <c r="N267" s="130"/>
      <c r="O267" s="132">
        <v>1</v>
      </c>
      <c r="P267" s="132">
        <v>0</v>
      </c>
      <c r="Q267" s="133">
        <v>14458</v>
      </c>
      <c r="R267" s="133">
        <v>0</v>
      </c>
      <c r="S267" s="133">
        <f t="shared" si="8"/>
        <v>0</v>
      </c>
      <c r="T267" s="133">
        <v>938</v>
      </c>
      <c r="U267" s="134">
        <f t="shared" si="9"/>
        <v>15396</v>
      </c>
      <c r="V267" s="144"/>
      <c r="W267" s="173">
        <v>0</v>
      </c>
      <c r="X267" s="174">
        <v>0.09</v>
      </c>
      <c r="Y267" s="174">
        <v>4.1979274786514191E-2</v>
      </c>
      <c r="Z267" s="175">
        <v>0</v>
      </c>
      <c r="AA267" s="168"/>
      <c r="AB267" s="176">
        <v>1</v>
      </c>
      <c r="AC267" s="177">
        <v>0</v>
      </c>
      <c r="AD267" s="134">
        <v>0</v>
      </c>
      <c r="AE267" s="177">
        <v>0</v>
      </c>
      <c r="AF267" s="182">
        <v>0</v>
      </c>
      <c r="AG267" s="172"/>
    </row>
    <row r="268" spans="1:33" s="110" customFormat="1" x14ac:dyDescent="0.2">
      <c r="A268" s="138">
        <v>437</v>
      </c>
      <c r="B268" s="139">
        <v>437035035</v>
      </c>
      <c r="C268" s="140" t="s">
        <v>600</v>
      </c>
      <c r="D268" s="141">
        <v>35</v>
      </c>
      <c r="E268" s="140" t="s">
        <v>67</v>
      </c>
      <c r="F268" s="141">
        <v>35</v>
      </c>
      <c r="G268" s="142" t="s">
        <v>67</v>
      </c>
      <c r="H268" s="130"/>
      <c r="I268" s="131">
        <v>15054</v>
      </c>
      <c r="J268" s="131">
        <v>6291</v>
      </c>
      <c r="K268" s="131">
        <v>0</v>
      </c>
      <c r="L268" s="131">
        <v>938</v>
      </c>
      <c r="M268" s="131">
        <v>22283</v>
      </c>
      <c r="N268" s="130"/>
      <c r="O268" s="132">
        <v>297</v>
      </c>
      <c r="P268" s="132">
        <v>0</v>
      </c>
      <c r="Q268" s="133">
        <v>6339465</v>
      </c>
      <c r="R268" s="133">
        <v>0</v>
      </c>
      <c r="S268" s="133">
        <f t="shared" si="8"/>
        <v>7818</v>
      </c>
      <c r="T268" s="133">
        <v>278586</v>
      </c>
      <c r="U268" s="134">
        <f t="shared" si="9"/>
        <v>6625869</v>
      </c>
      <c r="V268" s="144"/>
      <c r="W268" s="173">
        <v>0</v>
      </c>
      <c r="X268" s="174">
        <v>0.09</v>
      </c>
      <c r="Y268" s="174">
        <v>0.15770762668239399</v>
      </c>
      <c r="Z268" s="175">
        <v>0</v>
      </c>
      <c r="AA268" s="168"/>
      <c r="AB268" s="176">
        <v>0</v>
      </c>
      <c r="AC268" s="177">
        <v>0</v>
      </c>
      <c r="AD268" s="134">
        <v>0</v>
      </c>
      <c r="AE268" s="177">
        <v>0</v>
      </c>
      <c r="AF268" s="182">
        <v>0</v>
      </c>
      <c r="AG268" s="172"/>
    </row>
    <row r="269" spans="1:33" s="110" customFormat="1" x14ac:dyDescent="0.2">
      <c r="A269" s="138">
        <v>437</v>
      </c>
      <c r="B269" s="139">
        <v>437035050</v>
      </c>
      <c r="C269" s="140" t="s">
        <v>600</v>
      </c>
      <c r="D269" s="141">
        <v>35</v>
      </c>
      <c r="E269" s="140" t="s">
        <v>67</v>
      </c>
      <c r="F269" s="141">
        <v>50</v>
      </c>
      <c r="G269" s="142" t="s">
        <v>82</v>
      </c>
      <c r="H269" s="130"/>
      <c r="I269" s="131">
        <v>11198.477785070678</v>
      </c>
      <c r="J269" s="131">
        <v>5788</v>
      </c>
      <c r="K269" s="131">
        <v>0</v>
      </c>
      <c r="L269" s="131">
        <v>938</v>
      </c>
      <c r="M269" s="131">
        <v>17924.477785070678</v>
      </c>
      <c r="N269" s="130"/>
      <c r="O269" s="132">
        <v>1</v>
      </c>
      <c r="P269" s="132">
        <v>0</v>
      </c>
      <c r="Q269" s="133">
        <v>16986</v>
      </c>
      <c r="R269" s="133">
        <v>0</v>
      </c>
      <c r="S269" s="133">
        <f t="shared" si="8"/>
        <v>0</v>
      </c>
      <c r="T269" s="133">
        <v>938</v>
      </c>
      <c r="U269" s="134">
        <f t="shared" si="9"/>
        <v>17924</v>
      </c>
      <c r="V269" s="144"/>
      <c r="W269" s="173">
        <v>0</v>
      </c>
      <c r="X269" s="174">
        <v>0.09</v>
      </c>
      <c r="Y269" s="174">
        <v>6.2541441687275602E-3</v>
      </c>
      <c r="Z269" s="175">
        <v>0</v>
      </c>
      <c r="AA269" s="168"/>
      <c r="AB269" s="176">
        <v>0</v>
      </c>
      <c r="AC269" s="177">
        <v>0</v>
      </c>
      <c r="AD269" s="134">
        <v>0</v>
      </c>
      <c r="AE269" s="177">
        <v>0</v>
      </c>
      <c r="AF269" s="182">
        <v>0</v>
      </c>
      <c r="AG269" s="172"/>
    </row>
    <row r="270" spans="1:33" s="110" customFormat="1" x14ac:dyDescent="0.2">
      <c r="A270" s="138">
        <v>437</v>
      </c>
      <c r="B270" s="139">
        <v>437035201</v>
      </c>
      <c r="C270" s="140" t="s">
        <v>600</v>
      </c>
      <c r="D270" s="141">
        <v>35</v>
      </c>
      <c r="E270" s="140" t="s">
        <v>67</v>
      </c>
      <c r="F270" s="141">
        <v>201</v>
      </c>
      <c r="G270" s="142" t="s">
        <v>233</v>
      </c>
      <c r="H270" s="130"/>
      <c r="I270" s="131">
        <v>13845.041456828223</v>
      </c>
      <c r="J270" s="131">
        <v>0</v>
      </c>
      <c r="K270" s="131">
        <v>0</v>
      </c>
      <c r="L270" s="131">
        <v>938</v>
      </c>
      <c r="M270" s="131">
        <v>14783.041456828223</v>
      </c>
      <c r="N270" s="130"/>
      <c r="O270" s="132">
        <v>1</v>
      </c>
      <c r="P270" s="132">
        <v>0</v>
      </c>
      <c r="Q270" s="133">
        <v>13845</v>
      </c>
      <c r="R270" s="133">
        <v>0</v>
      </c>
      <c r="S270" s="133">
        <f t="shared" si="8"/>
        <v>0</v>
      </c>
      <c r="T270" s="133">
        <v>938</v>
      </c>
      <c r="U270" s="134">
        <f t="shared" si="9"/>
        <v>14783</v>
      </c>
      <c r="V270" s="144"/>
      <c r="W270" s="173">
        <v>0</v>
      </c>
      <c r="X270" s="174">
        <v>0.09</v>
      </c>
      <c r="Y270" s="174">
        <v>8.0994879057764799E-2</v>
      </c>
      <c r="Z270" s="175">
        <v>0</v>
      </c>
      <c r="AA270" s="168"/>
      <c r="AB270" s="176">
        <v>0</v>
      </c>
      <c r="AC270" s="177">
        <v>0</v>
      </c>
      <c r="AD270" s="134">
        <v>0</v>
      </c>
      <c r="AE270" s="177">
        <v>0</v>
      </c>
      <c r="AF270" s="182">
        <v>0</v>
      </c>
      <c r="AG270" s="172"/>
    </row>
    <row r="271" spans="1:33" s="110" customFormat="1" x14ac:dyDescent="0.2">
      <c r="A271" s="138">
        <v>438</v>
      </c>
      <c r="B271" s="139">
        <v>438035035</v>
      </c>
      <c r="C271" s="140" t="s">
        <v>510</v>
      </c>
      <c r="D271" s="141">
        <v>35</v>
      </c>
      <c r="E271" s="140" t="s">
        <v>67</v>
      </c>
      <c r="F271" s="141">
        <v>35</v>
      </c>
      <c r="G271" s="142" t="s">
        <v>67</v>
      </c>
      <c r="H271" s="130"/>
      <c r="I271" s="131">
        <v>14372</v>
      </c>
      <c r="J271" s="131">
        <v>6006</v>
      </c>
      <c r="K271" s="131">
        <v>0</v>
      </c>
      <c r="L271" s="131">
        <v>938</v>
      </c>
      <c r="M271" s="131">
        <v>21316</v>
      </c>
      <c r="N271" s="130"/>
      <c r="O271" s="132">
        <v>331</v>
      </c>
      <c r="P271" s="132">
        <v>0</v>
      </c>
      <c r="Q271" s="133">
        <v>6686862</v>
      </c>
      <c r="R271" s="133">
        <v>0</v>
      </c>
      <c r="S271" s="133">
        <f t="shared" si="8"/>
        <v>3361</v>
      </c>
      <c r="T271" s="133">
        <v>307830</v>
      </c>
      <c r="U271" s="134">
        <f t="shared" si="9"/>
        <v>6998053</v>
      </c>
      <c r="V271" s="144"/>
      <c r="W271" s="173">
        <v>2.8534482758620809</v>
      </c>
      <c r="X271" s="174">
        <v>0.09</v>
      </c>
      <c r="Y271" s="174">
        <v>0.15770762668239399</v>
      </c>
      <c r="Z271" s="175">
        <v>0</v>
      </c>
      <c r="AA271" s="168"/>
      <c r="AB271" s="176">
        <v>1</v>
      </c>
      <c r="AC271" s="177">
        <v>0</v>
      </c>
      <c r="AD271" s="134">
        <v>0</v>
      </c>
      <c r="AE271" s="177">
        <v>0</v>
      </c>
      <c r="AF271" s="182">
        <v>0</v>
      </c>
      <c r="AG271" s="172"/>
    </row>
    <row r="272" spans="1:33" s="110" customFormat="1" x14ac:dyDescent="0.2">
      <c r="A272" s="138">
        <v>438</v>
      </c>
      <c r="B272" s="139">
        <v>438035044</v>
      </c>
      <c r="C272" s="140" t="s">
        <v>510</v>
      </c>
      <c r="D272" s="141">
        <v>35</v>
      </c>
      <c r="E272" s="140" t="s">
        <v>67</v>
      </c>
      <c r="F272" s="141">
        <v>44</v>
      </c>
      <c r="G272" s="142" t="s">
        <v>76</v>
      </c>
      <c r="H272" s="130"/>
      <c r="I272" s="131">
        <v>13567.227659367676</v>
      </c>
      <c r="J272" s="131">
        <v>109</v>
      </c>
      <c r="K272" s="131">
        <v>0</v>
      </c>
      <c r="L272" s="131">
        <v>938</v>
      </c>
      <c r="M272" s="131">
        <v>14614.227659367676</v>
      </c>
      <c r="N272" s="130"/>
      <c r="O272" s="132">
        <v>4</v>
      </c>
      <c r="P272" s="132">
        <v>0</v>
      </c>
      <c r="Q272" s="133">
        <v>54232</v>
      </c>
      <c r="R272" s="133">
        <v>0</v>
      </c>
      <c r="S272" s="133">
        <f t="shared" si="8"/>
        <v>0</v>
      </c>
      <c r="T272" s="133">
        <v>3720</v>
      </c>
      <c r="U272" s="134">
        <f t="shared" si="9"/>
        <v>57952</v>
      </c>
      <c r="V272" s="144"/>
      <c r="W272" s="173">
        <v>3.4482758620689655E-2</v>
      </c>
      <c r="X272" s="174">
        <v>0.09</v>
      </c>
      <c r="Y272" s="174">
        <v>7.373348924494201E-2</v>
      </c>
      <c r="Z272" s="175">
        <v>0</v>
      </c>
      <c r="AA272" s="168"/>
      <c r="AB272" s="176">
        <v>0</v>
      </c>
      <c r="AC272" s="177">
        <v>0</v>
      </c>
      <c r="AD272" s="134">
        <v>0</v>
      </c>
      <c r="AE272" s="177">
        <v>0</v>
      </c>
      <c r="AF272" s="182">
        <v>0</v>
      </c>
      <c r="AG272" s="172"/>
    </row>
    <row r="273" spans="1:33" s="110" customFormat="1" x14ac:dyDescent="0.2">
      <c r="A273" s="138">
        <v>438</v>
      </c>
      <c r="B273" s="139">
        <v>438035050</v>
      </c>
      <c r="C273" s="140" t="s">
        <v>510</v>
      </c>
      <c r="D273" s="141">
        <v>35</v>
      </c>
      <c r="E273" s="140" t="s">
        <v>67</v>
      </c>
      <c r="F273" s="141">
        <v>50</v>
      </c>
      <c r="G273" s="142" t="s">
        <v>82</v>
      </c>
      <c r="H273" s="130"/>
      <c r="I273" s="131">
        <v>11198.477785070678</v>
      </c>
      <c r="J273" s="131">
        <v>5788</v>
      </c>
      <c r="K273" s="131">
        <v>0</v>
      </c>
      <c r="L273" s="131">
        <v>938</v>
      </c>
      <c r="M273" s="131">
        <v>17924.477785070678</v>
      </c>
      <c r="N273" s="130"/>
      <c r="O273" s="132">
        <v>2</v>
      </c>
      <c r="P273" s="132">
        <v>0</v>
      </c>
      <c r="Q273" s="133">
        <v>33680</v>
      </c>
      <c r="R273" s="133">
        <v>0</v>
      </c>
      <c r="S273" s="133">
        <f t="shared" si="8"/>
        <v>0</v>
      </c>
      <c r="T273" s="133">
        <v>1860</v>
      </c>
      <c r="U273" s="134">
        <f t="shared" si="9"/>
        <v>35540</v>
      </c>
      <c r="V273" s="144"/>
      <c r="W273" s="173">
        <v>1.7241379310344827E-2</v>
      </c>
      <c r="X273" s="174">
        <v>0.09</v>
      </c>
      <c r="Y273" s="174">
        <v>6.2541441687275602E-3</v>
      </c>
      <c r="Z273" s="175">
        <v>0</v>
      </c>
      <c r="AA273" s="168"/>
      <c r="AB273" s="176">
        <v>0</v>
      </c>
      <c r="AC273" s="177">
        <v>0</v>
      </c>
      <c r="AD273" s="134">
        <v>0</v>
      </c>
      <c r="AE273" s="177">
        <v>0</v>
      </c>
      <c r="AF273" s="182">
        <v>0</v>
      </c>
      <c r="AG273" s="172"/>
    </row>
    <row r="274" spans="1:33" s="110" customFormat="1" x14ac:dyDescent="0.2">
      <c r="A274" s="138">
        <v>438</v>
      </c>
      <c r="B274" s="139">
        <v>438035073</v>
      </c>
      <c r="C274" s="140" t="s">
        <v>510</v>
      </c>
      <c r="D274" s="141">
        <v>35</v>
      </c>
      <c r="E274" s="140" t="s">
        <v>67</v>
      </c>
      <c r="F274" s="141">
        <v>73</v>
      </c>
      <c r="G274" s="142" t="s">
        <v>105</v>
      </c>
      <c r="H274" s="130"/>
      <c r="I274" s="131">
        <v>11507.356208692594</v>
      </c>
      <c r="J274" s="131">
        <v>7931</v>
      </c>
      <c r="K274" s="131">
        <v>0</v>
      </c>
      <c r="L274" s="131">
        <v>938</v>
      </c>
      <c r="M274" s="131">
        <v>20376.356208692596</v>
      </c>
      <c r="N274" s="130"/>
      <c r="O274" s="132">
        <v>1</v>
      </c>
      <c r="P274" s="132">
        <v>0</v>
      </c>
      <c r="Q274" s="133">
        <v>19271</v>
      </c>
      <c r="R274" s="133">
        <v>0</v>
      </c>
      <c r="S274" s="133">
        <f t="shared" si="8"/>
        <v>0</v>
      </c>
      <c r="T274" s="133">
        <v>930</v>
      </c>
      <c r="U274" s="134">
        <f t="shared" si="9"/>
        <v>20201</v>
      </c>
      <c r="V274" s="144"/>
      <c r="W274" s="173">
        <v>8.6206896551724137E-3</v>
      </c>
      <c r="X274" s="174">
        <v>0.09</v>
      </c>
      <c r="Y274" s="174">
        <v>1.4564298650369633E-2</v>
      </c>
      <c r="Z274" s="175">
        <v>0</v>
      </c>
      <c r="AA274" s="168"/>
      <c r="AB274" s="176">
        <v>0</v>
      </c>
      <c r="AC274" s="177">
        <v>0</v>
      </c>
      <c r="AD274" s="134">
        <v>0</v>
      </c>
      <c r="AE274" s="177">
        <v>0</v>
      </c>
      <c r="AF274" s="182">
        <v>0</v>
      </c>
      <c r="AG274" s="172"/>
    </row>
    <row r="275" spans="1:33" s="110" customFormat="1" x14ac:dyDescent="0.2">
      <c r="A275" s="138">
        <v>438</v>
      </c>
      <c r="B275" s="139">
        <v>438035243</v>
      </c>
      <c r="C275" s="140" t="s">
        <v>510</v>
      </c>
      <c r="D275" s="141">
        <v>35</v>
      </c>
      <c r="E275" s="140" t="s">
        <v>67</v>
      </c>
      <c r="F275" s="141">
        <v>243</v>
      </c>
      <c r="G275" s="142" t="s">
        <v>275</v>
      </c>
      <c r="H275" s="130"/>
      <c r="I275" s="131">
        <v>13392.987389876773</v>
      </c>
      <c r="J275" s="131">
        <v>2772</v>
      </c>
      <c r="K275" s="131">
        <v>0</v>
      </c>
      <c r="L275" s="131">
        <v>938</v>
      </c>
      <c r="M275" s="131">
        <v>17102.987389876773</v>
      </c>
      <c r="N275" s="130"/>
      <c r="O275" s="132">
        <v>2</v>
      </c>
      <c r="P275" s="132">
        <v>0</v>
      </c>
      <c r="Q275" s="133">
        <v>32052</v>
      </c>
      <c r="R275" s="133">
        <v>0</v>
      </c>
      <c r="S275" s="133">
        <f t="shared" si="8"/>
        <v>0</v>
      </c>
      <c r="T275" s="133">
        <v>1860</v>
      </c>
      <c r="U275" s="134">
        <f t="shared" si="9"/>
        <v>33912</v>
      </c>
      <c r="V275" s="144"/>
      <c r="W275" s="173">
        <v>1.7241379310344827E-2</v>
      </c>
      <c r="X275" s="174">
        <v>0.09</v>
      </c>
      <c r="Y275" s="174">
        <v>6.02635208616264E-3</v>
      </c>
      <c r="Z275" s="175">
        <v>0</v>
      </c>
      <c r="AA275" s="168"/>
      <c r="AB275" s="176">
        <v>0</v>
      </c>
      <c r="AC275" s="177">
        <v>0</v>
      </c>
      <c r="AD275" s="134">
        <v>0</v>
      </c>
      <c r="AE275" s="177">
        <v>0</v>
      </c>
      <c r="AF275" s="182">
        <v>0</v>
      </c>
      <c r="AG275" s="172"/>
    </row>
    <row r="276" spans="1:33" s="110" customFormat="1" x14ac:dyDescent="0.2">
      <c r="A276" s="138">
        <v>438</v>
      </c>
      <c r="B276" s="139">
        <v>438035244</v>
      </c>
      <c r="C276" s="140" t="s">
        <v>510</v>
      </c>
      <c r="D276" s="141">
        <v>35</v>
      </c>
      <c r="E276" s="140" t="s">
        <v>67</v>
      </c>
      <c r="F276" s="141">
        <v>244</v>
      </c>
      <c r="G276" s="142" t="s">
        <v>276</v>
      </c>
      <c r="H276" s="130"/>
      <c r="I276" s="131">
        <v>15018</v>
      </c>
      <c r="J276" s="131">
        <v>5415</v>
      </c>
      <c r="K276" s="131">
        <v>0</v>
      </c>
      <c r="L276" s="131">
        <v>938</v>
      </c>
      <c r="M276" s="131">
        <v>21371</v>
      </c>
      <c r="N276" s="130"/>
      <c r="O276" s="132">
        <v>6</v>
      </c>
      <c r="P276" s="132">
        <v>0</v>
      </c>
      <c r="Q276" s="133">
        <v>121542</v>
      </c>
      <c r="R276" s="133">
        <v>0</v>
      </c>
      <c r="S276" s="133">
        <f t="shared" si="8"/>
        <v>0</v>
      </c>
      <c r="T276" s="133">
        <v>5580</v>
      </c>
      <c r="U276" s="134">
        <f t="shared" si="9"/>
        <v>127122</v>
      </c>
      <c r="V276" s="144"/>
      <c r="W276" s="173">
        <v>5.1724137931034489E-2</v>
      </c>
      <c r="X276" s="174">
        <v>0.09</v>
      </c>
      <c r="Y276" s="174">
        <v>0.13694619371909225</v>
      </c>
      <c r="Z276" s="175">
        <v>0</v>
      </c>
      <c r="AA276" s="168"/>
      <c r="AB276" s="176">
        <v>1</v>
      </c>
      <c r="AC276" s="177">
        <v>0.90037356346206299</v>
      </c>
      <c r="AD276" s="134">
        <v>19242</v>
      </c>
      <c r="AE276" s="177">
        <v>0</v>
      </c>
      <c r="AF276" s="182">
        <v>0</v>
      </c>
      <c r="AG276" s="172"/>
    </row>
    <row r="277" spans="1:33" s="110" customFormat="1" x14ac:dyDescent="0.2">
      <c r="A277" s="138">
        <v>438</v>
      </c>
      <c r="B277" s="139">
        <v>438035336</v>
      </c>
      <c r="C277" s="140" t="s">
        <v>510</v>
      </c>
      <c r="D277" s="141">
        <v>35</v>
      </c>
      <c r="E277" s="140" t="s">
        <v>67</v>
      </c>
      <c r="F277" s="141">
        <v>336</v>
      </c>
      <c r="G277" s="142" t="s">
        <v>368</v>
      </c>
      <c r="H277" s="130"/>
      <c r="I277" s="131">
        <v>6981</v>
      </c>
      <c r="J277" s="131">
        <v>1629</v>
      </c>
      <c r="K277" s="131">
        <v>0</v>
      </c>
      <c r="L277" s="131">
        <v>938</v>
      </c>
      <c r="M277" s="131">
        <v>9548</v>
      </c>
      <c r="N277" s="130"/>
      <c r="O277" s="132">
        <v>2</v>
      </c>
      <c r="P277" s="132">
        <v>0</v>
      </c>
      <c r="Q277" s="133">
        <v>17072</v>
      </c>
      <c r="R277" s="133">
        <v>0</v>
      </c>
      <c r="S277" s="133">
        <f t="shared" si="8"/>
        <v>0</v>
      </c>
      <c r="T277" s="133">
        <v>1860</v>
      </c>
      <c r="U277" s="134">
        <f t="shared" si="9"/>
        <v>18932</v>
      </c>
      <c r="V277" s="144"/>
      <c r="W277" s="173">
        <v>1.7241379310344827E-2</v>
      </c>
      <c r="X277" s="174">
        <v>0.09</v>
      </c>
      <c r="Y277" s="174">
        <v>4.1979274786514191E-2</v>
      </c>
      <c r="Z277" s="175">
        <v>0</v>
      </c>
      <c r="AA277" s="168"/>
      <c r="AB277" s="176">
        <v>0</v>
      </c>
      <c r="AC277" s="177">
        <v>0</v>
      </c>
      <c r="AD277" s="134">
        <v>0</v>
      </c>
      <c r="AE277" s="177">
        <v>0</v>
      </c>
      <c r="AF277" s="182">
        <v>0</v>
      </c>
      <c r="AG277" s="172"/>
    </row>
    <row r="278" spans="1:33" s="110" customFormat="1" x14ac:dyDescent="0.2">
      <c r="A278" s="138">
        <v>439</v>
      </c>
      <c r="B278" s="139">
        <v>439035001</v>
      </c>
      <c r="C278" s="140" t="s">
        <v>511</v>
      </c>
      <c r="D278" s="141">
        <v>35</v>
      </c>
      <c r="E278" s="140" t="s">
        <v>67</v>
      </c>
      <c r="F278" s="141">
        <v>1</v>
      </c>
      <c r="G278" s="142" t="s">
        <v>33</v>
      </c>
      <c r="H278" s="130"/>
      <c r="I278" s="131">
        <v>11530.517394155666</v>
      </c>
      <c r="J278" s="131">
        <v>2031</v>
      </c>
      <c r="K278" s="131">
        <v>0</v>
      </c>
      <c r="L278" s="131">
        <v>938</v>
      </c>
      <c r="M278" s="131">
        <v>14499.517394155666</v>
      </c>
      <c r="N278" s="130"/>
      <c r="O278" s="132">
        <v>1</v>
      </c>
      <c r="P278" s="132">
        <v>0</v>
      </c>
      <c r="Q278" s="133">
        <v>13176</v>
      </c>
      <c r="R278" s="133">
        <v>0</v>
      </c>
      <c r="S278" s="133">
        <f t="shared" si="8"/>
        <v>0</v>
      </c>
      <c r="T278" s="133">
        <v>911</v>
      </c>
      <c r="U278" s="134">
        <f t="shared" si="9"/>
        <v>14087</v>
      </c>
      <c r="V278" s="144"/>
      <c r="W278" s="173">
        <v>2.8446389496717725E-2</v>
      </c>
      <c r="X278" s="174">
        <v>0.09</v>
      </c>
      <c r="Y278" s="174">
        <v>1.3258846923171308E-2</v>
      </c>
      <c r="Z278" s="175">
        <v>0</v>
      </c>
      <c r="AA278" s="168"/>
      <c r="AB278" s="176">
        <v>0</v>
      </c>
      <c r="AC278" s="177">
        <v>0</v>
      </c>
      <c r="AD278" s="134">
        <v>0</v>
      </c>
      <c r="AE278" s="177">
        <v>0</v>
      </c>
      <c r="AF278" s="182">
        <v>0</v>
      </c>
      <c r="AG278" s="172"/>
    </row>
    <row r="279" spans="1:33" s="110" customFormat="1" x14ac:dyDescent="0.2">
      <c r="A279" s="138">
        <v>439</v>
      </c>
      <c r="B279" s="139">
        <v>439035035</v>
      </c>
      <c r="C279" s="140" t="s">
        <v>511</v>
      </c>
      <c r="D279" s="141">
        <v>35</v>
      </c>
      <c r="E279" s="140" t="s">
        <v>67</v>
      </c>
      <c r="F279" s="141">
        <v>35</v>
      </c>
      <c r="G279" s="142" t="s">
        <v>67</v>
      </c>
      <c r="H279" s="130"/>
      <c r="I279" s="131">
        <v>13299</v>
      </c>
      <c r="J279" s="131">
        <v>5557</v>
      </c>
      <c r="K279" s="131">
        <v>0</v>
      </c>
      <c r="L279" s="131">
        <v>938</v>
      </c>
      <c r="M279" s="131">
        <v>19794</v>
      </c>
      <c r="N279" s="130"/>
      <c r="O279" s="132">
        <v>439</v>
      </c>
      <c r="P279" s="132">
        <v>0</v>
      </c>
      <c r="Q279" s="133">
        <v>8042480</v>
      </c>
      <c r="R279" s="133">
        <v>0</v>
      </c>
      <c r="S279" s="133">
        <f t="shared" si="8"/>
        <v>0</v>
      </c>
      <c r="T279" s="133">
        <v>399929</v>
      </c>
      <c r="U279" s="134">
        <f t="shared" si="9"/>
        <v>8442409</v>
      </c>
      <c r="V279" s="144"/>
      <c r="W279" s="173">
        <v>12.487964989059053</v>
      </c>
      <c r="X279" s="174">
        <v>0.09</v>
      </c>
      <c r="Y279" s="174">
        <v>0.15770762668239399</v>
      </c>
      <c r="Z279" s="175">
        <v>0</v>
      </c>
      <c r="AA279" s="168"/>
      <c r="AB279" s="176">
        <v>0</v>
      </c>
      <c r="AC279" s="177">
        <v>0</v>
      </c>
      <c r="AD279" s="134">
        <v>0</v>
      </c>
      <c r="AE279" s="177">
        <v>0</v>
      </c>
      <c r="AF279" s="182">
        <v>0</v>
      </c>
      <c r="AG279" s="172"/>
    </row>
    <row r="280" spans="1:33" s="110" customFormat="1" x14ac:dyDescent="0.2">
      <c r="A280" s="138">
        <v>439</v>
      </c>
      <c r="B280" s="139">
        <v>439035044</v>
      </c>
      <c r="C280" s="140" t="s">
        <v>511</v>
      </c>
      <c r="D280" s="141">
        <v>35</v>
      </c>
      <c r="E280" s="140" t="s">
        <v>67</v>
      </c>
      <c r="F280" s="141">
        <v>44</v>
      </c>
      <c r="G280" s="142" t="s">
        <v>76</v>
      </c>
      <c r="H280" s="130"/>
      <c r="I280" s="131">
        <v>4387</v>
      </c>
      <c r="J280" s="131">
        <v>35</v>
      </c>
      <c r="K280" s="131">
        <v>0</v>
      </c>
      <c r="L280" s="131">
        <v>938</v>
      </c>
      <c r="M280" s="131">
        <v>5360</v>
      </c>
      <c r="N280" s="130"/>
      <c r="O280" s="132">
        <v>2</v>
      </c>
      <c r="P280" s="132">
        <v>0</v>
      </c>
      <c r="Q280" s="133">
        <v>8592</v>
      </c>
      <c r="R280" s="133">
        <v>0</v>
      </c>
      <c r="S280" s="133">
        <f t="shared" si="8"/>
        <v>0</v>
      </c>
      <c r="T280" s="133">
        <v>1822</v>
      </c>
      <c r="U280" s="134">
        <f t="shared" si="9"/>
        <v>10414</v>
      </c>
      <c r="V280" s="144"/>
      <c r="W280" s="173">
        <v>5.689277899343545E-2</v>
      </c>
      <c r="X280" s="174">
        <v>0.09</v>
      </c>
      <c r="Y280" s="174">
        <v>7.373348924494201E-2</v>
      </c>
      <c r="Z280" s="175">
        <v>0</v>
      </c>
      <c r="AA280" s="168"/>
      <c r="AB280" s="176">
        <v>0</v>
      </c>
      <c r="AC280" s="177">
        <v>0</v>
      </c>
      <c r="AD280" s="134">
        <v>0</v>
      </c>
      <c r="AE280" s="177">
        <v>0</v>
      </c>
      <c r="AF280" s="182">
        <v>0</v>
      </c>
      <c r="AG280" s="172"/>
    </row>
    <row r="281" spans="1:33" s="110" customFormat="1" x14ac:dyDescent="0.2">
      <c r="A281" s="138">
        <v>439</v>
      </c>
      <c r="B281" s="139">
        <v>439035073</v>
      </c>
      <c r="C281" s="140" t="s">
        <v>511</v>
      </c>
      <c r="D281" s="141">
        <v>35</v>
      </c>
      <c r="E281" s="140" t="s">
        <v>67</v>
      </c>
      <c r="F281" s="141">
        <v>73</v>
      </c>
      <c r="G281" s="142" t="s">
        <v>105</v>
      </c>
      <c r="H281" s="130"/>
      <c r="I281" s="131">
        <v>14230</v>
      </c>
      <c r="J281" s="131">
        <v>9808</v>
      </c>
      <c r="K281" s="131">
        <v>0</v>
      </c>
      <c r="L281" s="131">
        <v>938</v>
      </c>
      <c r="M281" s="131">
        <v>24976</v>
      </c>
      <c r="N281" s="130"/>
      <c r="O281" s="132">
        <v>5</v>
      </c>
      <c r="P281" s="132">
        <v>0</v>
      </c>
      <c r="Q281" s="133">
        <v>116770</v>
      </c>
      <c r="R281" s="133">
        <v>0</v>
      </c>
      <c r="S281" s="133">
        <f t="shared" si="8"/>
        <v>0</v>
      </c>
      <c r="T281" s="133">
        <v>4555</v>
      </c>
      <c r="U281" s="134">
        <f t="shared" si="9"/>
        <v>121325</v>
      </c>
      <c r="V281" s="144"/>
      <c r="W281" s="173">
        <v>0.14223194748358864</v>
      </c>
      <c r="X281" s="174">
        <v>0.09</v>
      </c>
      <c r="Y281" s="174">
        <v>1.4564298650369633E-2</v>
      </c>
      <c r="Z281" s="175">
        <v>0</v>
      </c>
      <c r="AA281" s="168"/>
      <c r="AB281" s="176">
        <v>0</v>
      </c>
      <c r="AC281" s="177">
        <v>0</v>
      </c>
      <c r="AD281" s="134">
        <v>0</v>
      </c>
      <c r="AE281" s="177">
        <v>0</v>
      </c>
      <c r="AF281" s="182">
        <v>0</v>
      </c>
      <c r="AG281" s="172"/>
    </row>
    <row r="282" spans="1:33" s="110" customFormat="1" x14ac:dyDescent="0.2">
      <c r="A282" s="138">
        <v>439</v>
      </c>
      <c r="B282" s="139">
        <v>439035133</v>
      </c>
      <c r="C282" s="140" t="s">
        <v>511</v>
      </c>
      <c r="D282" s="141">
        <v>35</v>
      </c>
      <c r="E282" s="140" t="s">
        <v>67</v>
      </c>
      <c r="F282" s="141">
        <v>133</v>
      </c>
      <c r="G282" s="142" t="s">
        <v>165</v>
      </c>
      <c r="H282" s="130"/>
      <c r="I282" s="131">
        <v>9900</v>
      </c>
      <c r="J282" s="131">
        <v>1711</v>
      </c>
      <c r="K282" s="131">
        <v>0</v>
      </c>
      <c r="L282" s="131">
        <v>938</v>
      </c>
      <c r="M282" s="131">
        <v>12549</v>
      </c>
      <c r="N282" s="130"/>
      <c r="O282" s="132">
        <v>1</v>
      </c>
      <c r="P282" s="132">
        <v>0</v>
      </c>
      <c r="Q282" s="133">
        <v>11281</v>
      </c>
      <c r="R282" s="133">
        <v>0</v>
      </c>
      <c r="S282" s="133">
        <f t="shared" si="8"/>
        <v>0</v>
      </c>
      <c r="T282" s="133">
        <v>911</v>
      </c>
      <c r="U282" s="134">
        <f t="shared" si="9"/>
        <v>12192</v>
      </c>
      <c r="V282" s="144"/>
      <c r="W282" s="173">
        <v>2.8446389496717725E-2</v>
      </c>
      <c r="X282" s="174">
        <v>0.09</v>
      </c>
      <c r="Y282" s="174">
        <v>3.3142175375676215E-2</v>
      </c>
      <c r="Z282" s="175">
        <v>0</v>
      </c>
      <c r="AA282" s="168"/>
      <c r="AB282" s="176">
        <v>0</v>
      </c>
      <c r="AC282" s="177">
        <v>0</v>
      </c>
      <c r="AD282" s="134">
        <v>0</v>
      </c>
      <c r="AE282" s="177">
        <v>0</v>
      </c>
      <c r="AF282" s="182">
        <v>0</v>
      </c>
      <c r="AG282" s="172"/>
    </row>
    <row r="283" spans="1:33" s="110" customFormat="1" x14ac:dyDescent="0.2">
      <c r="A283" s="138">
        <v>439</v>
      </c>
      <c r="B283" s="139">
        <v>439035165</v>
      </c>
      <c r="C283" s="140" t="s">
        <v>511</v>
      </c>
      <c r="D283" s="141">
        <v>35</v>
      </c>
      <c r="E283" s="140" t="s">
        <v>67</v>
      </c>
      <c r="F283" s="141">
        <v>165</v>
      </c>
      <c r="G283" s="142" t="s">
        <v>197</v>
      </c>
      <c r="H283" s="130"/>
      <c r="I283" s="131">
        <v>14879</v>
      </c>
      <c r="J283" s="131">
        <v>430</v>
      </c>
      <c r="K283" s="131">
        <v>0</v>
      </c>
      <c r="L283" s="131">
        <v>938</v>
      </c>
      <c r="M283" s="131">
        <v>16247</v>
      </c>
      <c r="N283" s="130"/>
      <c r="O283" s="132">
        <v>1</v>
      </c>
      <c r="P283" s="132">
        <v>0</v>
      </c>
      <c r="Q283" s="133">
        <v>14874</v>
      </c>
      <c r="R283" s="133">
        <v>0</v>
      </c>
      <c r="S283" s="133">
        <f t="shared" si="8"/>
        <v>0</v>
      </c>
      <c r="T283" s="133">
        <v>911</v>
      </c>
      <c r="U283" s="134">
        <f t="shared" si="9"/>
        <v>15785</v>
      </c>
      <c r="V283" s="144"/>
      <c r="W283" s="173">
        <v>2.8446389496717725E-2</v>
      </c>
      <c r="X283" s="174">
        <v>0.09</v>
      </c>
      <c r="Y283" s="174">
        <v>9.9821303328220382E-2</v>
      </c>
      <c r="Z283" s="175">
        <v>0</v>
      </c>
      <c r="AA283" s="168"/>
      <c r="AB283" s="176">
        <v>0</v>
      </c>
      <c r="AC283" s="177">
        <v>0</v>
      </c>
      <c r="AD283" s="134">
        <v>0</v>
      </c>
      <c r="AE283" s="177">
        <v>0</v>
      </c>
      <c r="AF283" s="182">
        <v>0</v>
      </c>
      <c r="AG283" s="172"/>
    </row>
    <row r="284" spans="1:33" s="110" customFormat="1" x14ac:dyDescent="0.2">
      <c r="A284" s="138">
        <v>439</v>
      </c>
      <c r="B284" s="139">
        <v>439035244</v>
      </c>
      <c r="C284" s="140" t="s">
        <v>511</v>
      </c>
      <c r="D284" s="141">
        <v>35</v>
      </c>
      <c r="E284" s="140" t="s">
        <v>67</v>
      </c>
      <c r="F284" s="141">
        <v>244</v>
      </c>
      <c r="G284" s="142" t="s">
        <v>276</v>
      </c>
      <c r="H284" s="130"/>
      <c r="I284" s="131">
        <v>17105</v>
      </c>
      <c r="J284" s="131">
        <v>6168</v>
      </c>
      <c r="K284" s="131">
        <v>0</v>
      </c>
      <c r="L284" s="131">
        <v>938</v>
      </c>
      <c r="M284" s="131">
        <v>24211</v>
      </c>
      <c r="N284" s="130"/>
      <c r="O284" s="132">
        <v>6</v>
      </c>
      <c r="P284" s="132">
        <v>0</v>
      </c>
      <c r="Q284" s="133">
        <v>135666</v>
      </c>
      <c r="R284" s="133">
        <v>0</v>
      </c>
      <c r="S284" s="133">
        <f t="shared" si="8"/>
        <v>0</v>
      </c>
      <c r="T284" s="133">
        <v>5466</v>
      </c>
      <c r="U284" s="134">
        <f t="shared" si="9"/>
        <v>141132</v>
      </c>
      <c r="V284" s="144"/>
      <c r="W284" s="173">
        <v>0.17067833698030638</v>
      </c>
      <c r="X284" s="174">
        <v>0.09</v>
      </c>
      <c r="Y284" s="174">
        <v>0.13694619371909225</v>
      </c>
      <c r="Z284" s="175">
        <v>0</v>
      </c>
      <c r="AA284" s="168"/>
      <c r="AB284" s="176">
        <v>0</v>
      </c>
      <c r="AC284" s="177">
        <v>0</v>
      </c>
      <c r="AD284" s="134">
        <v>0</v>
      </c>
      <c r="AE284" s="177">
        <v>0</v>
      </c>
      <c r="AF284" s="182">
        <v>0</v>
      </c>
      <c r="AG284" s="172"/>
    </row>
    <row r="285" spans="1:33" s="110" customFormat="1" x14ac:dyDescent="0.2">
      <c r="A285" s="138">
        <v>439</v>
      </c>
      <c r="B285" s="139">
        <v>439035284</v>
      </c>
      <c r="C285" s="140" t="s">
        <v>511</v>
      </c>
      <c r="D285" s="141">
        <v>35</v>
      </c>
      <c r="E285" s="140" t="s">
        <v>67</v>
      </c>
      <c r="F285" s="141">
        <v>284</v>
      </c>
      <c r="G285" s="142" t="s">
        <v>316</v>
      </c>
      <c r="H285" s="130"/>
      <c r="I285" s="131">
        <v>11142.294935999998</v>
      </c>
      <c r="J285" s="131">
        <v>4416</v>
      </c>
      <c r="K285" s="131">
        <v>0</v>
      </c>
      <c r="L285" s="131">
        <v>938</v>
      </c>
      <c r="M285" s="131">
        <v>16496.294935999998</v>
      </c>
      <c r="N285" s="130"/>
      <c r="O285" s="132">
        <v>2</v>
      </c>
      <c r="P285" s="132">
        <v>0</v>
      </c>
      <c r="Q285" s="133">
        <v>30232</v>
      </c>
      <c r="R285" s="133">
        <v>0</v>
      </c>
      <c r="S285" s="133">
        <f t="shared" si="8"/>
        <v>0</v>
      </c>
      <c r="T285" s="133">
        <v>1822</v>
      </c>
      <c r="U285" s="134">
        <f t="shared" si="9"/>
        <v>32054</v>
      </c>
      <c r="V285" s="144"/>
      <c r="W285" s="173">
        <v>5.689277899343545E-2</v>
      </c>
      <c r="X285" s="174">
        <v>0.09</v>
      </c>
      <c r="Y285" s="174">
        <v>4.4135895835476766E-2</v>
      </c>
      <c r="Z285" s="175">
        <v>0</v>
      </c>
      <c r="AA285" s="168"/>
      <c r="AB285" s="176">
        <v>0</v>
      </c>
      <c r="AC285" s="177">
        <v>0</v>
      </c>
      <c r="AD285" s="134">
        <v>0</v>
      </c>
      <c r="AE285" s="177">
        <v>0</v>
      </c>
      <c r="AF285" s="182">
        <v>0</v>
      </c>
      <c r="AG285" s="172"/>
    </row>
    <row r="286" spans="1:33" s="110" customFormat="1" x14ac:dyDescent="0.2">
      <c r="A286" s="138">
        <v>440</v>
      </c>
      <c r="B286" s="139">
        <v>440149128</v>
      </c>
      <c r="C286" s="140" t="s">
        <v>512</v>
      </c>
      <c r="D286" s="141">
        <v>149</v>
      </c>
      <c r="E286" s="140" t="s">
        <v>181</v>
      </c>
      <c r="F286" s="141">
        <v>128</v>
      </c>
      <c r="G286" s="142" t="s">
        <v>160</v>
      </c>
      <c r="H286" s="130"/>
      <c r="I286" s="131">
        <v>10716</v>
      </c>
      <c r="J286" s="131">
        <v>621</v>
      </c>
      <c r="K286" s="131">
        <v>0</v>
      </c>
      <c r="L286" s="131">
        <v>938</v>
      </c>
      <c r="M286" s="131">
        <v>12275</v>
      </c>
      <c r="N286" s="130"/>
      <c r="O286" s="132">
        <v>3</v>
      </c>
      <c r="P286" s="132">
        <v>0</v>
      </c>
      <c r="Q286" s="133">
        <v>34011</v>
      </c>
      <c r="R286" s="133">
        <v>0</v>
      </c>
      <c r="S286" s="133">
        <f t="shared" si="8"/>
        <v>0</v>
      </c>
      <c r="T286" s="133">
        <v>2814</v>
      </c>
      <c r="U286" s="134">
        <f t="shared" si="9"/>
        <v>36825</v>
      </c>
      <c r="V286" s="144"/>
      <c r="W286" s="173">
        <v>0</v>
      </c>
      <c r="X286" s="174">
        <v>0.09</v>
      </c>
      <c r="Y286" s="174">
        <v>3.7584627697760359E-2</v>
      </c>
      <c r="Z286" s="175">
        <v>0</v>
      </c>
      <c r="AA286" s="168"/>
      <c r="AB286" s="176">
        <v>0</v>
      </c>
      <c r="AC286" s="177">
        <v>0</v>
      </c>
      <c r="AD286" s="134">
        <v>0</v>
      </c>
      <c r="AE286" s="177">
        <v>0</v>
      </c>
      <c r="AF286" s="182">
        <v>0</v>
      </c>
      <c r="AG286" s="172"/>
    </row>
    <row r="287" spans="1:33" s="110" customFormat="1" x14ac:dyDescent="0.2">
      <c r="A287" s="138">
        <v>440</v>
      </c>
      <c r="B287" s="139">
        <v>440149149</v>
      </c>
      <c r="C287" s="140" t="s">
        <v>512</v>
      </c>
      <c r="D287" s="141">
        <v>149</v>
      </c>
      <c r="E287" s="140" t="s">
        <v>181</v>
      </c>
      <c r="F287" s="141">
        <v>149</v>
      </c>
      <c r="G287" s="142" t="s">
        <v>181</v>
      </c>
      <c r="H287" s="130"/>
      <c r="I287" s="131">
        <v>12705</v>
      </c>
      <c r="J287" s="131">
        <v>0</v>
      </c>
      <c r="K287" s="131">
        <v>0</v>
      </c>
      <c r="L287" s="131">
        <v>938</v>
      </c>
      <c r="M287" s="131">
        <v>13643</v>
      </c>
      <c r="N287" s="130"/>
      <c r="O287" s="132">
        <v>369</v>
      </c>
      <c r="P287" s="132">
        <v>0</v>
      </c>
      <c r="Q287" s="133">
        <v>4688145</v>
      </c>
      <c r="R287" s="133">
        <v>0</v>
      </c>
      <c r="S287" s="133">
        <f t="shared" si="8"/>
        <v>172976</v>
      </c>
      <c r="T287" s="133">
        <v>346122</v>
      </c>
      <c r="U287" s="134">
        <f t="shared" si="9"/>
        <v>5207243</v>
      </c>
      <c r="V287" s="144"/>
      <c r="W287" s="173">
        <v>0</v>
      </c>
      <c r="X287" s="174">
        <v>0.09</v>
      </c>
      <c r="Y287" s="174">
        <v>0.11034618339224084</v>
      </c>
      <c r="Z287" s="175">
        <v>0</v>
      </c>
      <c r="AA287" s="168"/>
      <c r="AB287" s="176">
        <v>0</v>
      </c>
      <c r="AC287" s="177">
        <v>0</v>
      </c>
      <c r="AD287" s="134">
        <v>0</v>
      </c>
      <c r="AE287" s="177">
        <v>0</v>
      </c>
      <c r="AF287" s="182">
        <v>0</v>
      </c>
      <c r="AG287" s="172"/>
    </row>
    <row r="288" spans="1:33" s="110" customFormat="1" x14ac:dyDescent="0.2">
      <c r="A288" s="138">
        <v>440</v>
      </c>
      <c r="B288" s="139">
        <v>440149160</v>
      </c>
      <c r="C288" s="140" t="s">
        <v>512</v>
      </c>
      <c r="D288" s="141">
        <v>149</v>
      </c>
      <c r="E288" s="140" t="s">
        <v>181</v>
      </c>
      <c r="F288" s="141">
        <v>160</v>
      </c>
      <c r="G288" s="142" t="s">
        <v>192</v>
      </c>
      <c r="H288" s="130"/>
      <c r="I288" s="131">
        <v>12515</v>
      </c>
      <c r="J288" s="131">
        <v>30</v>
      </c>
      <c r="K288" s="131">
        <v>0</v>
      </c>
      <c r="L288" s="131">
        <v>938</v>
      </c>
      <c r="M288" s="131">
        <v>13483</v>
      </c>
      <c r="N288" s="130"/>
      <c r="O288" s="132">
        <v>2</v>
      </c>
      <c r="P288" s="132">
        <v>0</v>
      </c>
      <c r="Q288" s="133">
        <v>25090</v>
      </c>
      <c r="R288" s="133">
        <v>0</v>
      </c>
      <c r="S288" s="133">
        <f t="shared" si="8"/>
        <v>0</v>
      </c>
      <c r="T288" s="133">
        <v>1876</v>
      </c>
      <c r="U288" s="134">
        <f t="shared" si="9"/>
        <v>26966</v>
      </c>
      <c r="V288" s="144"/>
      <c r="W288" s="173">
        <v>0</v>
      </c>
      <c r="X288" s="174">
        <v>0.09</v>
      </c>
      <c r="Y288" s="174">
        <v>0.11163351287280188</v>
      </c>
      <c r="Z288" s="175">
        <v>0</v>
      </c>
      <c r="AA288" s="168"/>
      <c r="AB288" s="176">
        <v>0</v>
      </c>
      <c r="AC288" s="177">
        <v>0</v>
      </c>
      <c r="AD288" s="134">
        <v>0</v>
      </c>
      <c r="AE288" s="177">
        <v>0</v>
      </c>
      <c r="AF288" s="182">
        <v>0</v>
      </c>
      <c r="AG288" s="172"/>
    </row>
    <row r="289" spans="1:33" s="110" customFormat="1" x14ac:dyDescent="0.2">
      <c r="A289" s="138">
        <v>440</v>
      </c>
      <c r="B289" s="139">
        <v>440149181</v>
      </c>
      <c r="C289" s="140" t="s">
        <v>512</v>
      </c>
      <c r="D289" s="141">
        <v>149</v>
      </c>
      <c r="E289" s="140" t="s">
        <v>181</v>
      </c>
      <c r="F289" s="141">
        <v>181</v>
      </c>
      <c r="G289" s="142" t="s">
        <v>213</v>
      </c>
      <c r="H289" s="130"/>
      <c r="I289" s="131">
        <v>10984</v>
      </c>
      <c r="J289" s="131">
        <v>196</v>
      </c>
      <c r="K289" s="131">
        <v>0</v>
      </c>
      <c r="L289" s="131">
        <v>938</v>
      </c>
      <c r="M289" s="131">
        <v>12118</v>
      </c>
      <c r="N289" s="130"/>
      <c r="O289" s="132">
        <v>23</v>
      </c>
      <c r="P289" s="132">
        <v>0</v>
      </c>
      <c r="Q289" s="133">
        <v>257140</v>
      </c>
      <c r="R289" s="133">
        <v>0</v>
      </c>
      <c r="S289" s="133">
        <f t="shared" si="8"/>
        <v>0</v>
      </c>
      <c r="T289" s="133">
        <v>21574</v>
      </c>
      <c r="U289" s="134">
        <f t="shared" si="9"/>
        <v>278714</v>
      </c>
      <c r="V289" s="144"/>
      <c r="W289" s="173">
        <v>0</v>
      </c>
      <c r="X289" s="174">
        <v>0.09</v>
      </c>
      <c r="Y289" s="174">
        <v>1.7495467260397888E-2</v>
      </c>
      <c r="Z289" s="175">
        <v>0</v>
      </c>
      <c r="AA289" s="168"/>
      <c r="AB289" s="176">
        <v>0</v>
      </c>
      <c r="AC289" s="177">
        <v>0</v>
      </c>
      <c r="AD289" s="134">
        <v>0</v>
      </c>
      <c r="AE289" s="177">
        <v>0</v>
      </c>
      <c r="AF289" s="182">
        <v>0</v>
      </c>
      <c r="AG289" s="172"/>
    </row>
    <row r="290" spans="1:33" s="110" customFormat="1" x14ac:dyDescent="0.2">
      <c r="A290" s="138">
        <v>440</v>
      </c>
      <c r="B290" s="139">
        <v>440149211</v>
      </c>
      <c r="C290" s="140" t="s">
        <v>512</v>
      </c>
      <c r="D290" s="141">
        <v>149</v>
      </c>
      <c r="E290" s="140" t="s">
        <v>181</v>
      </c>
      <c r="F290" s="141">
        <v>211</v>
      </c>
      <c r="G290" s="142" t="s">
        <v>243</v>
      </c>
      <c r="H290" s="130"/>
      <c r="I290" s="131">
        <v>11626</v>
      </c>
      <c r="J290" s="131">
        <v>2641</v>
      </c>
      <c r="K290" s="131">
        <v>0</v>
      </c>
      <c r="L290" s="131">
        <v>938</v>
      </c>
      <c r="M290" s="131">
        <v>15205</v>
      </c>
      <c r="N290" s="130"/>
      <c r="O290" s="132">
        <v>1</v>
      </c>
      <c r="P290" s="132">
        <v>0</v>
      </c>
      <c r="Q290" s="133">
        <v>14267</v>
      </c>
      <c r="R290" s="133">
        <v>0</v>
      </c>
      <c r="S290" s="133">
        <f t="shared" si="8"/>
        <v>0</v>
      </c>
      <c r="T290" s="133">
        <v>938</v>
      </c>
      <c r="U290" s="134">
        <f t="shared" si="9"/>
        <v>15205</v>
      </c>
      <c r="V290" s="144"/>
      <c r="W290" s="173">
        <v>0</v>
      </c>
      <c r="X290" s="174">
        <v>0.09</v>
      </c>
      <c r="Y290" s="174">
        <v>2.0408030547408086E-3</v>
      </c>
      <c r="Z290" s="175">
        <v>0</v>
      </c>
      <c r="AA290" s="168"/>
      <c r="AB290" s="176">
        <v>0</v>
      </c>
      <c r="AC290" s="177">
        <v>0</v>
      </c>
      <c r="AD290" s="134">
        <v>0</v>
      </c>
      <c r="AE290" s="177">
        <v>0</v>
      </c>
      <c r="AF290" s="182">
        <v>0</v>
      </c>
      <c r="AG290" s="172"/>
    </row>
    <row r="291" spans="1:33" s="110" customFormat="1" x14ac:dyDescent="0.2">
      <c r="A291" s="138">
        <v>440</v>
      </c>
      <c r="B291" s="139">
        <v>440149745</v>
      </c>
      <c r="C291" s="140" t="s">
        <v>512</v>
      </c>
      <c r="D291" s="141">
        <v>149</v>
      </c>
      <c r="E291" s="140" t="s">
        <v>181</v>
      </c>
      <c r="F291" s="141">
        <v>745</v>
      </c>
      <c r="G291" s="142" t="s">
        <v>429</v>
      </c>
      <c r="H291" s="130"/>
      <c r="I291" s="131">
        <v>9305</v>
      </c>
      <c r="J291" s="131">
        <v>4019</v>
      </c>
      <c r="K291" s="131">
        <v>0</v>
      </c>
      <c r="L291" s="131">
        <v>938</v>
      </c>
      <c r="M291" s="131">
        <v>14262</v>
      </c>
      <c r="N291" s="130"/>
      <c r="O291" s="132">
        <v>1</v>
      </c>
      <c r="P291" s="132">
        <v>0</v>
      </c>
      <c r="Q291" s="133">
        <v>13324</v>
      </c>
      <c r="R291" s="133">
        <v>0</v>
      </c>
      <c r="S291" s="133">
        <f t="shared" si="8"/>
        <v>0</v>
      </c>
      <c r="T291" s="133">
        <v>938</v>
      </c>
      <c r="U291" s="134">
        <f t="shared" si="9"/>
        <v>14262</v>
      </c>
      <c r="V291" s="144"/>
      <c r="W291" s="173">
        <v>0</v>
      </c>
      <c r="X291" s="174">
        <v>0.09</v>
      </c>
      <c r="Y291" s="174">
        <v>1.2777258996517417E-2</v>
      </c>
      <c r="Z291" s="175">
        <v>0</v>
      </c>
      <c r="AA291" s="168"/>
      <c r="AB291" s="176">
        <v>0</v>
      </c>
      <c r="AC291" s="177">
        <v>0</v>
      </c>
      <c r="AD291" s="134">
        <v>0</v>
      </c>
      <c r="AE291" s="177">
        <v>0</v>
      </c>
      <c r="AF291" s="182">
        <v>0</v>
      </c>
      <c r="AG291" s="172"/>
    </row>
    <row r="292" spans="1:33" s="110" customFormat="1" x14ac:dyDescent="0.2">
      <c r="A292" s="138">
        <v>441</v>
      </c>
      <c r="B292" s="139">
        <v>441281005</v>
      </c>
      <c r="C292" s="140" t="s">
        <v>513</v>
      </c>
      <c r="D292" s="141">
        <v>281</v>
      </c>
      <c r="E292" s="140" t="s">
        <v>313</v>
      </c>
      <c r="F292" s="141">
        <v>5</v>
      </c>
      <c r="G292" s="142" t="s">
        <v>37</v>
      </c>
      <c r="H292" s="130"/>
      <c r="I292" s="131">
        <v>10766</v>
      </c>
      <c r="J292" s="131">
        <v>5041</v>
      </c>
      <c r="K292" s="131">
        <v>0</v>
      </c>
      <c r="L292" s="131">
        <v>938</v>
      </c>
      <c r="M292" s="131">
        <v>16745</v>
      </c>
      <c r="N292" s="130"/>
      <c r="O292" s="132">
        <v>1</v>
      </c>
      <c r="P292" s="132">
        <v>0</v>
      </c>
      <c r="Q292" s="133">
        <v>15807</v>
      </c>
      <c r="R292" s="133">
        <v>0</v>
      </c>
      <c r="S292" s="133">
        <f t="shared" si="8"/>
        <v>0</v>
      </c>
      <c r="T292" s="133">
        <v>938</v>
      </c>
      <c r="U292" s="134">
        <f t="shared" si="9"/>
        <v>16745</v>
      </c>
      <c r="V292" s="144"/>
      <c r="W292" s="173">
        <v>0</v>
      </c>
      <c r="X292" s="174">
        <v>0.09</v>
      </c>
      <c r="Y292" s="174">
        <v>1.4619597414722192E-2</v>
      </c>
      <c r="Z292" s="175">
        <v>0</v>
      </c>
      <c r="AA292" s="168"/>
      <c r="AB292" s="176">
        <v>0</v>
      </c>
      <c r="AC292" s="177">
        <v>0</v>
      </c>
      <c r="AD292" s="134">
        <v>0</v>
      </c>
      <c r="AE292" s="177">
        <v>0</v>
      </c>
      <c r="AF292" s="182">
        <v>0</v>
      </c>
      <c r="AG292" s="172"/>
    </row>
    <row r="293" spans="1:33" s="110" customFormat="1" x14ac:dyDescent="0.2">
      <c r="A293" s="138">
        <v>441</v>
      </c>
      <c r="B293" s="139">
        <v>441281024</v>
      </c>
      <c r="C293" s="140" t="s">
        <v>513</v>
      </c>
      <c r="D293" s="141">
        <v>281</v>
      </c>
      <c r="E293" s="140" t="s">
        <v>313</v>
      </c>
      <c r="F293" s="141">
        <v>24</v>
      </c>
      <c r="G293" s="142" t="s">
        <v>56</v>
      </c>
      <c r="H293" s="130"/>
      <c r="I293" s="131">
        <v>10854.441378402105</v>
      </c>
      <c r="J293" s="131">
        <v>2165</v>
      </c>
      <c r="K293" s="131">
        <v>0</v>
      </c>
      <c r="L293" s="131">
        <v>938</v>
      </c>
      <c r="M293" s="131">
        <v>13957.441378402105</v>
      </c>
      <c r="N293" s="130"/>
      <c r="O293" s="132">
        <v>2</v>
      </c>
      <c r="P293" s="132">
        <v>0</v>
      </c>
      <c r="Q293" s="133">
        <v>26038</v>
      </c>
      <c r="R293" s="133">
        <v>0</v>
      </c>
      <c r="S293" s="133">
        <f t="shared" si="8"/>
        <v>0</v>
      </c>
      <c r="T293" s="133">
        <v>1876</v>
      </c>
      <c r="U293" s="134">
        <f t="shared" si="9"/>
        <v>27914</v>
      </c>
      <c r="V293" s="144"/>
      <c r="W293" s="173">
        <v>0</v>
      </c>
      <c r="X293" s="174">
        <v>0.09</v>
      </c>
      <c r="Y293" s="174">
        <v>2.0645264741985296E-2</v>
      </c>
      <c r="Z293" s="175">
        <v>0</v>
      </c>
      <c r="AA293" s="168"/>
      <c r="AB293" s="176">
        <v>0</v>
      </c>
      <c r="AC293" s="177">
        <v>0</v>
      </c>
      <c r="AD293" s="134">
        <v>0</v>
      </c>
      <c r="AE293" s="177">
        <v>0</v>
      </c>
      <c r="AF293" s="182">
        <v>0</v>
      </c>
      <c r="AG293" s="172"/>
    </row>
    <row r="294" spans="1:33" s="110" customFormat="1" x14ac:dyDescent="0.2">
      <c r="A294" s="138">
        <v>441</v>
      </c>
      <c r="B294" s="139">
        <v>441281061</v>
      </c>
      <c r="C294" s="140" t="s">
        <v>513</v>
      </c>
      <c r="D294" s="141">
        <v>281</v>
      </c>
      <c r="E294" s="140" t="s">
        <v>313</v>
      </c>
      <c r="F294" s="141">
        <v>61</v>
      </c>
      <c r="G294" s="142" t="s">
        <v>93</v>
      </c>
      <c r="H294" s="130"/>
      <c r="I294" s="131">
        <v>13871</v>
      </c>
      <c r="J294" s="131">
        <v>761</v>
      </c>
      <c r="K294" s="131">
        <v>0</v>
      </c>
      <c r="L294" s="131">
        <v>938</v>
      </c>
      <c r="M294" s="131">
        <v>15570</v>
      </c>
      <c r="N294" s="130"/>
      <c r="O294" s="132">
        <v>4</v>
      </c>
      <c r="P294" s="132">
        <v>0</v>
      </c>
      <c r="Q294" s="133">
        <v>58528</v>
      </c>
      <c r="R294" s="133">
        <v>0</v>
      </c>
      <c r="S294" s="133">
        <f t="shared" si="8"/>
        <v>0</v>
      </c>
      <c r="T294" s="133">
        <v>3752</v>
      </c>
      <c r="U294" s="134">
        <f t="shared" si="9"/>
        <v>62280</v>
      </c>
      <c r="V294" s="144"/>
      <c r="W294" s="173">
        <v>0</v>
      </c>
      <c r="X294" s="174">
        <v>0.09</v>
      </c>
      <c r="Y294" s="174">
        <v>3.86634106654625E-2</v>
      </c>
      <c r="Z294" s="175">
        <v>0</v>
      </c>
      <c r="AA294" s="168"/>
      <c r="AB294" s="176">
        <v>0</v>
      </c>
      <c r="AC294" s="177">
        <v>0</v>
      </c>
      <c r="AD294" s="134">
        <v>0</v>
      </c>
      <c r="AE294" s="177">
        <v>0</v>
      </c>
      <c r="AF294" s="182">
        <v>0</v>
      </c>
      <c r="AG294" s="172"/>
    </row>
    <row r="295" spans="1:33" s="110" customFormat="1" x14ac:dyDescent="0.2">
      <c r="A295" s="138">
        <v>441</v>
      </c>
      <c r="B295" s="139">
        <v>441281087</v>
      </c>
      <c r="C295" s="140" t="s">
        <v>513</v>
      </c>
      <c r="D295" s="141">
        <v>281</v>
      </c>
      <c r="E295" s="140" t="s">
        <v>313</v>
      </c>
      <c r="F295" s="141">
        <v>87</v>
      </c>
      <c r="G295" s="142" t="s">
        <v>119</v>
      </c>
      <c r="H295" s="130"/>
      <c r="I295" s="131">
        <v>12035</v>
      </c>
      <c r="J295" s="131">
        <v>4305</v>
      </c>
      <c r="K295" s="131">
        <v>0</v>
      </c>
      <c r="L295" s="131">
        <v>938</v>
      </c>
      <c r="M295" s="131">
        <v>17278</v>
      </c>
      <c r="N295" s="130"/>
      <c r="O295" s="132">
        <v>2</v>
      </c>
      <c r="P295" s="132">
        <v>0</v>
      </c>
      <c r="Q295" s="133">
        <v>32680</v>
      </c>
      <c r="R295" s="133">
        <v>0</v>
      </c>
      <c r="S295" s="133">
        <f t="shared" si="8"/>
        <v>0</v>
      </c>
      <c r="T295" s="133">
        <v>1876</v>
      </c>
      <c r="U295" s="134">
        <f t="shared" si="9"/>
        <v>34556</v>
      </c>
      <c r="V295" s="144"/>
      <c r="W295" s="173">
        <v>0</v>
      </c>
      <c r="X295" s="174">
        <v>0.09</v>
      </c>
      <c r="Y295" s="174">
        <v>3.9928942158308726E-3</v>
      </c>
      <c r="Z295" s="175">
        <v>0</v>
      </c>
      <c r="AA295" s="168"/>
      <c r="AB295" s="176">
        <v>0</v>
      </c>
      <c r="AC295" s="177">
        <v>0</v>
      </c>
      <c r="AD295" s="134">
        <v>0</v>
      </c>
      <c r="AE295" s="177">
        <v>0</v>
      </c>
      <c r="AF295" s="182">
        <v>0</v>
      </c>
      <c r="AG295" s="172"/>
    </row>
    <row r="296" spans="1:33" s="110" customFormat="1" x14ac:dyDescent="0.2">
      <c r="A296" s="138">
        <v>441</v>
      </c>
      <c r="B296" s="139">
        <v>441281137</v>
      </c>
      <c r="C296" s="140" t="s">
        <v>513</v>
      </c>
      <c r="D296" s="141">
        <v>281</v>
      </c>
      <c r="E296" s="140" t="s">
        <v>313</v>
      </c>
      <c r="F296" s="141">
        <v>137</v>
      </c>
      <c r="G296" s="142" t="s">
        <v>169</v>
      </c>
      <c r="H296" s="130"/>
      <c r="I296" s="131">
        <v>13813</v>
      </c>
      <c r="J296" s="131">
        <v>0</v>
      </c>
      <c r="K296" s="131">
        <v>0</v>
      </c>
      <c r="L296" s="131">
        <v>938</v>
      </c>
      <c r="M296" s="131">
        <v>14751</v>
      </c>
      <c r="N296" s="130"/>
      <c r="O296" s="132">
        <v>3</v>
      </c>
      <c r="P296" s="132">
        <v>0</v>
      </c>
      <c r="Q296" s="133">
        <v>41439</v>
      </c>
      <c r="R296" s="133">
        <v>0</v>
      </c>
      <c r="S296" s="133">
        <f t="shared" si="8"/>
        <v>0</v>
      </c>
      <c r="T296" s="133">
        <v>2814</v>
      </c>
      <c r="U296" s="134">
        <f t="shared" si="9"/>
        <v>44253</v>
      </c>
      <c r="V296" s="144"/>
      <c r="W296" s="173">
        <v>0</v>
      </c>
      <c r="X296" s="174">
        <v>0.09</v>
      </c>
      <c r="Y296" s="174">
        <v>0.10436769884755796</v>
      </c>
      <c r="Z296" s="175">
        <v>0</v>
      </c>
      <c r="AA296" s="168"/>
      <c r="AB296" s="176">
        <v>0</v>
      </c>
      <c r="AC296" s="177">
        <v>0</v>
      </c>
      <c r="AD296" s="134">
        <v>0</v>
      </c>
      <c r="AE296" s="177">
        <v>0</v>
      </c>
      <c r="AF296" s="182">
        <v>0</v>
      </c>
      <c r="AG296" s="172"/>
    </row>
    <row r="297" spans="1:33" s="110" customFormat="1" x14ac:dyDescent="0.2">
      <c r="A297" s="138">
        <v>441</v>
      </c>
      <c r="B297" s="139">
        <v>441281159</v>
      </c>
      <c r="C297" s="140" t="s">
        <v>513</v>
      </c>
      <c r="D297" s="141">
        <v>281</v>
      </c>
      <c r="E297" s="140" t="s">
        <v>313</v>
      </c>
      <c r="F297" s="141">
        <v>159</v>
      </c>
      <c r="G297" s="142" t="s">
        <v>191</v>
      </c>
      <c r="H297" s="130"/>
      <c r="I297" s="131">
        <v>11799</v>
      </c>
      <c r="J297" s="131">
        <v>5545</v>
      </c>
      <c r="K297" s="131">
        <v>0</v>
      </c>
      <c r="L297" s="131">
        <v>938</v>
      </c>
      <c r="M297" s="131">
        <v>18282</v>
      </c>
      <c r="N297" s="130"/>
      <c r="O297" s="132">
        <v>1</v>
      </c>
      <c r="P297" s="132">
        <v>0</v>
      </c>
      <c r="Q297" s="133">
        <v>17344</v>
      </c>
      <c r="R297" s="133">
        <v>0</v>
      </c>
      <c r="S297" s="133">
        <f t="shared" si="8"/>
        <v>0</v>
      </c>
      <c r="T297" s="133">
        <v>938</v>
      </c>
      <c r="U297" s="134">
        <f t="shared" si="9"/>
        <v>18282</v>
      </c>
      <c r="V297" s="144"/>
      <c r="W297" s="173">
        <v>0</v>
      </c>
      <c r="X297" s="174">
        <v>0.09</v>
      </c>
      <c r="Y297" s="174">
        <v>2.9927370927350411E-3</v>
      </c>
      <c r="Z297" s="175">
        <v>0</v>
      </c>
      <c r="AA297" s="168"/>
      <c r="AB297" s="176">
        <v>0</v>
      </c>
      <c r="AC297" s="177">
        <v>0</v>
      </c>
      <c r="AD297" s="134">
        <v>0</v>
      </c>
      <c r="AE297" s="177">
        <v>0</v>
      </c>
      <c r="AF297" s="182">
        <v>0</v>
      </c>
      <c r="AG297" s="172"/>
    </row>
    <row r="298" spans="1:33" s="110" customFormat="1" x14ac:dyDescent="0.2">
      <c r="A298" s="138">
        <v>441</v>
      </c>
      <c r="B298" s="139">
        <v>441281161</v>
      </c>
      <c r="C298" s="140" t="s">
        <v>513</v>
      </c>
      <c r="D298" s="141">
        <v>281</v>
      </c>
      <c r="E298" s="140" t="s">
        <v>313</v>
      </c>
      <c r="F298" s="141">
        <v>161</v>
      </c>
      <c r="G298" s="142" t="s">
        <v>193</v>
      </c>
      <c r="H298" s="130"/>
      <c r="I298" s="131">
        <v>13381</v>
      </c>
      <c r="J298" s="131">
        <v>5592</v>
      </c>
      <c r="K298" s="131">
        <v>0</v>
      </c>
      <c r="L298" s="131">
        <v>938</v>
      </c>
      <c r="M298" s="131">
        <v>19911</v>
      </c>
      <c r="N298" s="130"/>
      <c r="O298" s="132">
        <v>4</v>
      </c>
      <c r="P298" s="132">
        <v>0</v>
      </c>
      <c r="Q298" s="133">
        <v>75892</v>
      </c>
      <c r="R298" s="133">
        <v>0</v>
      </c>
      <c r="S298" s="133">
        <f t="shared" si="8"/>
        <v>0</v>
      </c>
      <c r="T298" s="133">
        <v>3752</v>
      </c>
      <c r="U298" s="134">
        <f t="shared" si="9"/>
        <v>79644</v>
      </c>
      <c r="V298" s="144"/>
      <c r="W298" s="173">
        <v>0</v>
      </c>
      <c r="X298" s="174">
        <v>0.09</v>
      </c>
      <c r="Y298" s="174">
        <v>1.0166435993736784E-2</v>
      </c>
      <c r="Z298" s="175">
        <v>0</v>
      </c>
      <c r="AA298" s="168"/>
      <c r="AB298" s="176">
        <v>0</v>
      </c>
      <c r="AC298" s="177">
        <v>0</v>
      </c>
      <c r="AD298" s="134">
        <v>0</v>
      </c>
      <c r="AE298" s="177">
        <v>0</v>
      </c>
      <c r="AF298" s="182">
        <v>0</v>
      </c>
      <c r="AG298" s="172"/>
    </row>
    <row r="299" spans="1:33" s="110" customFormat="1" x14ac:dyDescent="0.2">
      <c r="A299" s="138">
        <v>441</v>
      </c>
      <c r="B299" s="139">
        <v>441281191</v>
      </c>
      <c r="C299" s="140" t="s">
        <v>513</v>
      </c>
      <c r="D299" s="141">
        <v>281</v>
      </c>
      <c r="E299" s="140" t="s">
        <v>313</v>
      </c>
      <c r="F299" s="141">
        <v>191</v>
      </c>
      <c r="G299" s="142" t="s">
        <v>223</v>
      </c>
      <c r="H299" s="130"/>
      <c r="I299" s="131">
        <v>13656</v>
      </c>
      <c r="J299" s="131">
        <v>4225</v>
      </c>
      <c r="K299" s="131">
        <v>0</v>
      </c>
      <c r="L299" s="131">
        <v>938</v>
      </c>
      <c r="M299" s="131">
        <v>18819</v>
      </c>
      <c r="N299" s="130"/>
      <c r="O299" s="132">
        <v>3</v>
      </c>
      <c r="P299" s="132">
        <v>0</v>
      </c>
      <c r="Q299" s="133">
        <v>53643</v>
      </c>
      <c r="R299" s="133">
        <v>0</v>
      </c>
      <c r="S299" s="133">
        <f t="shared" si="8"/>
        <v>0</v>
      </c>
      <c r="T299" s="133">
        <v>2814</v>
      </c>
      <c r="U299" s="134">
        <f t="shared" si="9"/>
        <v>56457</v>
      </c>
      <c r="V299" s="144"/>
      <c r="W299" s="173">
        <v>0</v>
      </c>
      <c r="X299" s="174">
        <v>0.09</v>
      </c>
      <c r="Y299" s="174">
        <v>4.1400601973992451E-2</v>
      </c>
      <c r="Z299" s="175">
        <v>0</v>
      </c>
      <c r="AA299" s="168"/>
      <c r="AB299" s="176">
        <v>0</v>
      </c>
      <c r="AC299" s="177">
        <v>0</v>
      </c>
      <c r="AD299" s="134">
        <v>0</v>
      </c>
      <c r="AE299" s="177">
        <v>0</v>
      </c>
      <c r="AF299" s="182">
        <v>0</v>
      </c>
      <c r="AG299" s="172"/>
    </row>
    <row r="300" spans="1:33" s="110" customFormat="1" x14ac:dyDescent="0.2">
      <c r="A300" s="138">
        <v>441</v>
      </c>
      <c r="B300" s="139">
        <v>441281227</v>
      </c>
      <c r="C300" s="140" t="s">
        <v>513</v>
      </c>
      <c r="D300" s="141">
        <v>281</v>
      </c>
      <c r="E300" s="140" t="s">
        <v>313</v>
      </c>
      <c r="F300" s="141">
        <v>227</v>
      </c>
      <c r="G300" s="142" t="s">
        <v>259</v>
      </c>
      <c r="H300" s="130"/>
      <c r="I300" s="131">
        <v>13860</v>
      </c>
      <c r="J300" s="131">
        <v>4223</v>
      </c>
      <c r="K300" s="131">
        <v>0</v>
      </c>
      <c r="L300" s="131">
        <v>938</v>
      </c>
      <c r="M300" s="131">
        <v>19021</v>
      </c>
      <c r="N300" s="130"/>
      <c r="O300" s="132">
        <v>1</v>
      </c>
      <c r="P300" s="132">
        <v>0</v>
      </c>
      <c r="Q300" s="133">
        <v>18083</v>
      </c>
      <c r="R300" s="133">
        <v>0</v>
      </c>
      <c r="S300" s="133">
        <f t="shared" si="8"/>
        <v>0</v>
      </c>
      <c r="T300" s="133">
        <v>938</v>
      </c>
      <c r="U300" s="134">
        <f t="shared" si="9"/>
        <v>19021</v>
      </c>
      <c r="V300" s="144"/>
      <c r="W300" s="173">
        <v>0</v>
      </c>
      <c r="X300" s="174">
        <v>0.09</v>
      </c>
      <c r="Y300" s="174">
        <v>1.6342360250268979E-2</v>
      </c>
      <c r="Z300" s="175">
        <v>0</v>
      </c>
      <c r="AA300" s="168"/>
      <c r="AB300" s="176">
        <v>0</v>
      </c>
      <c r="AC300" s="177">
        <v>0</v>
      </c>
      <c r="AD300" s="134">
        <v>0</v>
      </c>
      <c r="AE300" s="177">
        <v>0</v>
      </c>
      <c r="AF300" s="182">
        <v>0</v>
      </c>
      <c r="AG300" s="172"/>
    </row>
    <row r="301" spans="1:33" s="110" customFormat="1" x14ac:dyDescent="0.2">
      <c r="A301" s="138">
        <v>441</v>
      </c>
      <c r="B301" s="139">
        <v>441281281</v>
      </c>
      <c r="C301" s="140" t="s">
        <v>513</v>
      </c>
      <c r="D301" s="141">
        <v>281</v>
      </c>
      <c r="E301" s="140" t="s">
        <v>313</v>
      </c>
      <c r="F301" s="141">
        <v>281</v>
      </c>
      <c r="G301" s="142" t="s">
        <v>313</v>
      </c>
      <c r="H301" s="130"/>
      <c r="I301" s="131">
        <v>12024</v>
      </c>
      <c r="J301" s="131">
        <v>524</v>
      </c>
      <c r="K301" s="131">
        <v>0</v>
      </c>
      <c r="L301" s="131">
        <v>938</v>
      </c>
      <c r="M301" s="131">
        <v>13486</v>
      </c>
      <c r="N301" s="130"/>
      <c r="O301" s="132">
        <v>1532</v>
      </c>
      <c r="P301" s="132">
        <v>0</v>
      </c>
      <c r="Q301" s="133">
        <v>19223536</v>
      </c>
      <c r="R301" s="133">
        <v>0</v>
      </c>
      <c r="S301" s="133">
        <f t="shared" si="8"/>
        <v>0</v>
      </c>
      <c r="T301" s="133">
        <v>1437016</v>
      </c>
      <c r="U301" s="134">
        <f t="shared" si="9"/>
        <v>20660552</v>
      </c>
      <c r="V301" s="144"/>
      <c r="W301" s="173">
        <v>0</v>
      </c>
      <c r="X301" s="174">
        <v>0.09</v>
      </c>
      <c r="Y301" s="174">
        <v>0.13635645477999814</v>
      </c>
      <c r="Z301" s="175">
        <v>0</v>
      </c>
      <c r="AA301" s="168"/>
      <c r="AB301" s="176">
        <v>0</v>
      </c>
      <c r="AC301" s="177">
        <v>0</v>
      </c>
      <c r="AD301" s="134">
        <v>0</v>
      </c>
      <c r="AE301" s="177">
        <v>0</v>
      </c>
      <c r="AF301" s="182">
        <v>0</v>
      </c>
      <c r="AG301" s="172"/>
    </row>
    <row r="302" spans="1:33" s="110" customFormat="1" x14ac:dyDescent="0.2">
      <c r="A302" s="138">
        <v>441</v>
      </c>
      <c r="B302" s="139">
        <v>441281325</v>
      </c>
      <c r="C302" s="140" t="s">
        <v>513</v>
      </c>
      <c r="D302" s="141">
        <v>281</v>
      </c>
      <c r="E302" s="140" t="s">
        <v>313</v>
      </c>
      <c r="F302" s="141">
        <v>325</v>
      </c>
      <c r="G302" s="142" t="s">
        <v>357</v>
      </c>
      <c r="H302" s="130"/>
      <c r="I302" s="131">
        <v>12505.803428461981</v>
      </c>
      <c r="J302" s="131">
        <v>1764</v>
      </c>
      <c r="K302" s="131">
        <v>0</v>
      </c>
      <c r="L302" s="131">
        <v>938</v>
      </c>
      <c r="M302" s="131">
        <v>15207.803428461981</v>
      </c>
      <c r="N302" s="130"/>
      <c r="O302" s="132">
        <v>1</v>
      </c>
      <c r="P302" s="132">
        <v>0</v>
      </c>
      <c r="Q302" s="133">
        <v>14270</v>
      </c>
      <c r="R302" s="133">
        <v>0</v>
      </c>
      <c r="S302" s="133">
        <f t="shared" si="8"/>
        <v>0</v>
      </c>
      <c r="T302" s="133">
        <v>938</v>
      </c>
      <c r="U302" s="134">
        <f t="shared" si="9"/>
        <v>15208</v>
      </c>
      <c r="V302" s="144"/>
      <c r="W302" s="173">
        <v>0</v>
      </c>
      <c r="X302" s="174">
        <v>0.09</v>
      </c>
      <c r="Y302" s="174">
        <v>1.1963246350875503E-2</v>
      </c>
      <c r="Z302" s="175">
        <v>0</v>
      </c>
      <c r="AA302" s="168"/>
      <c r="AB302" s="176">
        <v>0</v>
      </c>
      <c r="AC302" s="177">
        <v>0</v>
      </c>
      <c r="AD302" s="134">
        <v>0</v>
      </c>
      <c r="AE302" s="177">
        <v>0</v>
      </c>
      <c r="AF302" s="182">
        <v>0</v>
      </c>
      <c r="AG302" s="172"/>
    </row>
    <row r="303" spans="1:33" s="110" customFormat="1" x14ac:dyDescent="0.2">
      <c r="A303" s="138">
        <v>441</v>
      </c>
      <c r="B303" s="139">
        <v>441281332</v>
      </c>
      <c r="C303" s="140" t="s">
        <v>513</v>
      </c>
      <c r="D303" s="141">
        <v>281</v>
      </c>
      <c r="E303" s="140" t="s">
        <v>313</v>
      </c>
      <c r="F303" s="141">
        <v>332</v>
      </c>
      <c r="G303" s="142" t="s">
        <v>364</v>
      </c>
      <c r="H303" s="130"/>
      <c r="I303" s="131">
        <v>8960</v>
      </c>
      <c r="J303" s="131">
        <v>693</v>
      </c>
      <c r="K303" s="131">
        <v>0</v>
      </c>
      <c r="L303" s="131">
        <v>938</v>
      </c>
      <c r="M303" s="131">
        <v>10591</v>
      </c>
      <c r="N303" s="130"/>
      <c r="O303" s="132">
        <v>1</v>
      </c>
      <c r="P303" s="132">
        <v>0</v>
      </c>
      <c r="Q303" s="133">
        <v>9653</v>
      </c>
      <c r="R303" s="133">
        <v>0</v>
      </c>
      <c r="S303" s="133">
        <f t="shared" si="8"/>
        <v>0</v>
      </c>
      <c r="T303" s="133">
        <v>938</v>
      </c>
      <c r="U303" s="134">
        <f t="shared" si="9"/>
        <v>10591</v>
      </c>
      <c r="V303" s="144"/>
      <c r="W303" s="173">
        <v>0</v>
      </c>
      <c r="X303" s="174">
        <v>0.09</v>
      </c>
      <c r="Y303" s="174">
        <v>1.6930667635616913E-2</v>
      </c>
      <c r="Z303" s="175">
        <v>0</v>
      </c>
      <c r="AA303" s="168"/>
      <c r="AB303" s="176">
        <v>0</v>
      </c>
      <c r="AC303" s="177">
        <v>0</v>
      </c>
      <c r="AD303" s="134">
        <v>0</v>
      </c>
      <c r="AE303" s="177">
        <v>0</v>
      </c>
      <c r="AF303" s="182">
        <v>0</v>
      </c>
      <c r="AG303" s="172"/>
    </row>
    <row r="304" spans="1:33" s="110" customFormat="1" x14ac:dyDescent="0.2">
      <c r="A304" s="138">
        <v>441</v>
      </c>
      <c r="B304" s="139">
        <v>441281680</v>
      </c>
      <c r="C304" s="140" t="s">
        <v>513</v>
      </c>
      <c r="D304" s="141">
        <v>281</v>
      </c>
      <c r="E304" s="140" t="s">
        <v>313</v>
      </c>
      <c r="F304" s="141">
        <v>680</v>
      </c>
      <c r="G304" s="142" t="s">
        <v>411</v>
      </c>
      <c r="H304" s="130"/>
      <c r="I304" s="131">
        <v>12917</v>
      </c>
      <c r="J304" s="131">
        <v>4549</v>
      </c>
      <c r="K304" s="131">
        <v>0</v>
      </c>
      <c r="L304" s="131">
        <v>938</v>
      </c>
      <c r="M304" s="131">
        <v>18404</v>
      </c>
      <c r="N304" s="130"/>
      <c r="O304" s="132">
        <v>2</v>
      </c>
      <c r="P304" s="132">
        <v>0</v>
      </c>
      <c r="Q304" s="133">
        <v>34932</v>
      </c>
      <c r="R304" s="133">
        <v>0</v>
      </c>
      <c r="S304" s="133">
        <f t="shared" si="8"/>
        <v>0</v>
      </c>
      <c r="T304" s="133">
        <v>1876</v>
      </c>
      <c r="U304" s="134">
        <f t="shared" si="9"/>
        <v>36808</v>
      </c>
      <c r="V304" s="144"/>
      <c r="W304" s="173">
        <v>0</v>
      </c>
      <c r="X304" s="174">
        <v>0.09</v>
      </c>
      <c r="Y304" s="174">
        <v>3.7530942847175865E-3</v>
      </c>
      <c r="Z304" s="175">
        <v>0</v>
      </c>
      <c r="AA304" s="168"/>
      <c r="AB304" s="176">
        <v>0</v>
      </c>
      <c r="AC304" s="177">
        <v>0</v>
      </c>
      <c r="AD304" s="134">
        <v>0</v>
      </c>
      <c r="AE304" s="177">
        <v>0</v>
      </c>
      <c r="AF304" s="182">
        <v>0</v>
      </c>
      <c r="AG304" s="172"/>
    </row>
    <row r="305" spans="1:33" s="110" customFormat="1" x14ac:dyDescent="0.2">
      <c r="A305" s="138">
        <v>444</v>
      </c>
      <c r="B305" s="139">
        <v>444035035</v>
      </c>
      <c r="C305" s="140" t="s">
        <v>514</v>
      </c>
      <c r="D305" s="141">
        <v>35</v>
      </c>
      <c r="E305" s="140" t="s">
        <v>67</v>
      </c>
      <c r="F305" s="141">
        <v>35</v>
      </c>
      <c r="G305" s="142" t="s">
        <v>67</v>
      </c>
      <c r="H305" s="130"/>
      <c r="I305" s="131">
        <v>13073</v>
      </c>
      <c r="J305" s="131">
        <v>5463</v>
      </c>
      <c r="K305" s="131">
        <v>0</v>
      </c>
      <c r="L305" s="131">
        <v>938</v>
      </c>
      <c r="M305" s="131">
        <v>19474</v>
      </c>
      <c r="N305" s="130"/>
      <c r="O305" s="132">
        <v>775</v>
      </c>
      <c r="P305" s="132">
        <v>0</v>
      </c>
      <c r="Q305" s="133">
        <v>13922100</v>
      </c>
      <c r="R305" s="133">
        <v>0</v>
      </c>
      <c r="S305" s="133">
        <f t="shared" si="8"/>
        <v>0</v>
      </c>
      <c r="T305" s="133">
        <v>704475</v>
      </c>
      <c r="U305" s="134">
        <f t="shared" si="9"/>
        <v>14626575</v>
      </c>
      <c r="V305" s="144"/>
      <c r="W305" s="173">
        <v>23.919753086419661</v>
      </c>
      <c r="X305" s="174">
        <v>0.09</v>
      </c>
      <c r="Y305" s="174">
        <v>0.15770762668239399</v>
      </c>
      <c r="Z305" s="175">
        <v>0</v>
      </c>
      <c r="AA305" s="168"/>
      <c r="AB305" s="176">
        <v>0</v>
      </c>
      <c r="AC305" s="177">
        <v>0</v>
      </c>
      <c r="AD305" s="134">
        <v>0</v>
      </c>
      <c r="AE305" s="177">
        <v>0</v>
      </c>
      <c r="AF305" s="182">
        <v>0</v>
      </c>
      <c r="AG305" s="172"/>
    </row>
    <row r="306" spans="1:33" s="110" customFormat="1" x14ac:dyDescent="0.2">
      <c r="A306" s="138">
        <v>444</v>
      </c>
      <c r="B306" s="139">
        <v>444035044</v>
      </c>
      <c r="C306" s="140" t="s">
        <v>514</v>
      </c>
      <c r="D306" s="141">
        <v>35</v>
      </c>
      <c r="E306" s="140" t="s">
        <v>67</v>
      </c>
      <c r="F306" s="141">
        <v>44</v>
      </c>
      <c r="G306" s="142" t="s">
        <v>76</v>
      </c>
      <c r="H306" s="130"/>
      <c r="I306" s="131">
        <v>7846</v>
      </c>
      <c r="J306" s="131">
        <v>63</v>
      </c>
      <c r="K306" s="131">
        <v>0</v>
      </c>
      <c r="L306" s="131">
        <v>938</v>
      </c>
      <c r="M306" s="131">
        <v>8847</v>
      </c>
      <c r="N306" s="130"/>
      <c r="O306" s="132">
        <v>4</v>
      </c>
      <c r="P306" s="132">
        <v>0</v>
      </c>
      <c r="Q306" s="133">
        <v>30660</v>
      </c>
      <c r="R306" s="133">
        <v>0</v>
      </c>
      <c r="S306" s="133">
        <f t="shared" si="8"/>
        <v>0</v>
      </c>
      <c r="T306" s="133">
        <v>3636</v>
      </c>
      <c r="U306" s="134">
        <f t="shared" si="9"/>
        <v>34296</v>
      </c>
      <c r="V306" s="144"/>
      <c r="W306" s="173">
        <v>0.12345679012345678</v>
      </c>
      <c r="X306" s="174">
        <v>0.09</v>
      </c>
      <c r="Y306" s="174">
        <v>7.373348924494201E-2</v>
      </c>
      <c r="Z306" s="175">
        <v>0</v>
      </c>
      <c r="AA306" s="168"/>
      <c r="AB306" s="176">
        <v>0</v>
      </c>
      <c r="AC306" s="177">
        <v>0</v>
      </c>
      <c r="AD306" s="134">
        <v>0</v>
      </c>
      <c r="AE306" s="177">
        <v>0</v>
      </c>
      <c r="AF306" s="182">
        <v>0</v>
      </c>
      <c r="AG306" s="172"/>
    </row>
    <row r="307" spans="1:33" s="110" customFormat="1" x14ac:dyDescent="0.2">
      <c r="A307" s="138">
        <v>444</v>
      </c>
      <c r="B307" s="139">
        <v>444035073</v>
      </c>
      <c r="C307" s="140" t="s">
        <v>514</v>
      </c>
      <c r="D307" s="141">
        <v>35</v>
      </c>
      <c r="E307" s="140" t="s">
        <v>67</v>
      </c>
      <c r="F307" s="141">
        <v>73</v>
      </c>
      <c r="G307" s="142" t="s">
        <v>105</v>
      </c>
      <c r="H307" s="130"/>
      <c r="I307" s="131">
        <v>11507.356208692594</v>
      </c>
      <c r="J307" s="131">
        <v>7931</v>
      </c>
      <c r="K307" s="131">
        <v>0</v>
      </c>
      <c r="L307" s="131">
        <v>938</v>
      </c>
      <c r="M307" s="131">
        <v>20376.356208692596</v>
      </c>
      <c r="N307" s="130"/>
      <c r="O307" s="132">
        <v>3</v>
      </c>
      <c r="P307" s="132">
        <v>0</v>
      </c>
      <c r="Q307" s="133">
        <v>56514</v>
      </c>
      <c r="R307" s="133">
        <v>0</v>
      </c>
      <c r="S307" s="133">
        <f t="shared" si="8"/>
        <v>0</v>
      </c>
      <c r="T307" s="133">
        <v>2727</v>
      </c>
      <c r="U307" s="134">
        <f t="shared" si="9"/>
        <v>59241</v>
      </c>
      <c r="V307" s="144"/>
      <c r="W307" s="173">
        <v>9.2592592592592587E-2</v>
      </c>
      <c r="X307" s="174">
        <v>0.09</v>
      </c>
      <c r="Y307" s="174">
        <v>1.4564298650369633E-2</v>
      </c>
      <c r="Z307" s="175">
        <v>0</v>
      </c>
      <c r="AA307" s="168"/>
      <c r="AB307" s="176">
        <v>0</v>
      </c>
      <c r="AC307" s="177">
        <v>0</v>
      </c>
      <c r="AD307" s="134">
        <v>0</v>
      </c>
      <c r="AE307" s="177">
        <v>0</v>
      </c>
      <c r="AF307" s="182">
        <v>0</v>
      </c>
      <c r="AG307" s="172"/>
    </row>
    <row r="308" spans="1:33" s="110" customFormat="1" x14ac:dyDescent="0.2">
      <c r="A308" s="138">
        <v>444</v>
      </c>
      <c r="B308" s="139">
        <v>444035088</v>
      </c>
      <c r="C308" s="140" t="s">
        <v>514</v>
      </c>
      <c r="D308" s="141">
        <v>35</v>
      </c>
      <c r="E308" s="140" t="s">
        <v>67</v>
      </c>
      <c r="F308" s="141">
        <v>88</v>
      </c>
      <c r="G308" s="142" t="s">
        <v>120</v>
      </c>
      <c r="H308" s="130"/>
      <c r="I308" s="131">
        <v>10683.621393629124</v>
      </c>
      <c r="J308" s="131">
        <v>3137</v>
      </c>
      <c r="K308" s="131">
        <v>0</v>
      </c>
      <c r="L308" s="131">
        <v>938</v>
      </c>
      <c r="M308" s="131">
        <v>14758.621393629124</v>
      </c>
      <c r="N308" s="130"/>
      <c r="O308" s="132">
        <v>2</v>
      </c>
      <c r="P308" s="132">
        <v>0</v>
      </c>
      <c r="Q308" s="133">
        <v>26788</v>
      </c>
      <c r="R308" s="133">
        <v>0</v>
      </c>
      <c r="S308" s="133">
        <f t="shared" si="8"/>
        <v>0</v>
      </c>
      <c r="T308" s="133">
        <v>1818</v>
      </c>
      <c r="U308" s="134">
        <f t="shared" si="9"/>
        <v>28606</v>
      </c>
      <c r="V308" s="144"/>
      <c r="W308" s="173">
        <v>6.1728395061728392E-2</v>
      </c>
      <c r="X308" s="174">
        <v>0.09</v>
      </c>
      <c r="Y308" s="174">
        <v>5.7144545490812916E-3</v>
      </c>
      <c r="Z308" s="175">
        <v>0</v>
      </c>
      <c r="AA308" s="168"/>
      <c r="AB308" s="176">
        <v>0</v>
      </c>
      <c r="AC308" s="177">
        <v>0</v>
      </c>
      <c r="AD308" s="134">
        <v>0</v>
      </c>
      <c r="AE308" s="177">
        <v>0</v>
      </c>
      <c r="AF308" s="182">
        <v>0</v>
      </c>
      <c r="AG308" s="172"/>
    </row>
    <row r="309" spans="1:33" s="110" customFormat="1" x14ac:dyDescent="0.2">
      <c r="A309" s="138">
        <v>444</v>
      </c>
      <c r="B309" s="139">
        <v>444035133</v>
      </c>
      <c r="C309" s="140" t="s">
        <v>514</v>
      </c>
      <c r="D309" s="141">
        <v>35</v>
      </c>
      <c r="E309" s="140" t="s">
        <v>67</v>
      </c>
      <c r="F309" s="141">
        <v>133</v>
      </c>
      <c r="G309" s="142" t="s">
        <v>165</v>
      </c>
      <c r="H309" s="130"/>
      <c r="I309" s="131">
        <v>10736</v>
      </c>
      <c r="J309" s="131">
        <v>1856</v>
      </c>
      <c r="K309" s="131">
        <v>0</v>
      </c>
      <c r="L309" s="131">
        <v>938</v>
      </c>
      <c r="M309" s="131">
        <v>13530</v>
      </c>
      <c r="N309" s="130"/>
      <c r="O309" s="132">
        <v>2</v>
      </c>
      <c r="P309" s="132">
        <v>0</v>
      </c>
      <c r="Q309" s="133">
        <v>24406</v>
      </c>
      <c r="R309" s="133">
        <v>0</v>
      </c>
      <c r="S309" s="133">
        <f t="shared" si="8"/>
        <v>0</v>
      </c>
      <c r="T309" s="133">
        <v>1818</v>
      </c>
      <c r="U309" s="134">
        <f t="shared" si="9"/>
        <v>26224</v>
      </c>
      <c r="V309" s="144"/>
      <c r="W309" s="173">
        <v>6.1728395061728392E-2</v>
      </c>
      <c r="X309" s="174">
        <v>0.09</v>
      </c>
      <c r="Y309" s="174">
        <v>3.3142175375676215E-2</v>
      </c>
      <c r="Z309" s="175">
        <v>0</v>
      </c>
      <c r="AA309" s="168"/>
      <c r="AB309" s="176">
        <v>0</v>
      </c>
      <c r="AC309" s="177">
        <v>0</v>
      </c>
      <c r="AD309" s="134">
        <v>0</v>
      </c>
      <c r="AE309" s="177">
        <v>0</v>
      </c>
      <c r="AF309" s="182">
        <v>0</v>
      </c>
      <c r="AG309" s="172"/>
    </row>
    <row r="310" spans="1:33" s="110" customFormat="1" x14ac:dyDescent="0.2">
      <c r="A310" s="138">
        <v>444</v>
      </c>
      <c r="B310" s="139">
        <v>444035163</v>
      </c>
      <c r="C310" s="140" t="s">
        <v>514</v>
      </c>
      <c r="D310" s="141">
        <v>35</v>
      </c>
      <c r="E310" s="140" t="s">
        <v>67</v>
      </c>
      <c r="F310" s="141">
        <v>163</v>
      </c>
      <c r="G310" s="142" t="s">
        <v>195</v>
      </c>
      <c r="H310" s="130"/>
      <c r="I310" s="131">
        <v>13963.125365179414</v>
      </c>
      <c r="J310" s="131">
        <v>0</v>
      </c>
      <c r="K310" s="131">
        <v>0</v>
      </c>
      <c r="L310" s="131">
        <v>938</v>
      </c>
      <c r="M310" s="131">
        <v>14901.125365179414</v>
      </c>
      <c r="N310" s="130"/>
      <c r="O310" s="132">
        <v>1</v>
      </c>
      <c r="P310" s="132">
        <v>0</v>
      </c>
      <c r="Q310" s="133">
        <v>13532</v>
      </c>
      <c r="R310" s="133">
        <v>0</v>
      </c>
      <c r="S310" s="133">
        <f t="shared" si="8"/>
        <v>0</v>
      </c>
      <c r="T310" s="133">
        <v>909</v>
      </c>
      <c r="U310" s="134">
        <f t="shared" si="9"/>
        <v>14441</v>
      </c>
      <c r="V310" s="144"/>
      <c r="W310" s="173">
        <v>3.0864197530864196E-2</v>
      </c>
      <c r="X310" s="174">
        <v>0.09</v>
      </c>
      <c r="Y310" s="174">
        <v>8.8627773551063604E-2</v>
      </c>
      <c r="Z310" s="175">
        <v>0</v>
      </c>
      <c r="AA310" s="168"/>
      <c r="AB310" s="176">
        <v>0</v>
      </c>
      <c r="AC310" s="177">
        <v>0</v>
      </c>
      <c r="AD310" s="134">
        <v>0</v>
      </c>
      <c r="AE310" s="177">
        <v>0</v>
      </c>
      <c r="AF310" s="182">
        <v>0</v>
      </c>
      <c r="AG310" s="172"/>
    </row>
    <row r="311" spans="1:33" s="110" customFormat="1" x14ac:dyDescent="0.2">
      <c r="A311" s="138">
        <v>444</v>
      </c>
      <c r="B311" s="139">
        <v>444035189</v>
      </c>
      <c r="C311" s="140" t="s">
        <v>514</v>
      </c>
      <c r="D311" s="141">
        <v>35</v>
      </c>
      <c r="E311" s="140" t="s">
        <v>67</v>
      </c>
      <c r="F311" s="141">
        <v>189</v>
      </c>
      <c r="G311" s="142" t="s">
        <v>221</v>
      </c>
      <c r="H311" s="130"/>
      <c r="I311" s="131">
        <v>12631</v>
      </c>
      <c r="J311" s="131">
        <v>4276</v>
      </c>
      <c r="K311" s="131">
        <v>0</v>
      </c>
      <c r="L311" s="131">
        <v>938</v>
      </c>
      <c r="M311" s="131">
        <v>17845</v>
      </c>
      <c r="N311" s="130"/>
      <c r="O311" s="132">
        <v>1</v>
      </c>
      <c r="P311" s="132">
        <v>0</v>
      </c>
      <c r="Q311" s="133">
        <v>16385</v>
      </c>
      <c r="R311" s="133">
        <v>0</v>
      </c>
      <c r="S311" s="133">
        <f t="shared" si="8"/>
        <v>0</v>
      </c>
      <c r="T311" s="133">
        <v>909</v>
      </c>
      <c r="U311" s="134">
        <f t="shared" si="9"/>
        <v>17294</v>
      </c>
      <c r="V311" s="144"/>
      <c r="W311" s="173">
        <v>3.0864197530864196E-2</v>
      </c>
      <c r="X311" s="174">
        <v>0.09</v>
      </c>
      <c r="Y311" s="174">
        <v>1.2961039520166299E-3</v>
      </c>
      <c r="Z311" s="175">
        <v>0</v>
      </c>
      <c r="AA311" s="168"/>
      <c r="AB311" s="176">
        <v>0</v>
      </c>
      <c r="AC311" s="177">
        <v>0</v>
      </c>
      <c r="AD311" s="134">
        <v>0</v>
      </c>
      <c r="AE311" s="177">
        <v>0</v>
      </c>
      <c r="AF311" s="182">
        <v>0</v>
      </c>
      <c r="AG311" s="172"/>
    </row>
    <row r="312" spans="1:33" s="110" customFormat="1" x14ac:dyDescent="0.2">
      <c r="A312" s="138">
        <v>444</v>
      </c>
      <c r="B312" s="139">
        <v>444035212</v>
      </c>
      <c r="C312" s="140" t="s">
        <v>514</v>
      </c>
      <c r="D312" s="141">
        <v>35</v>
      </c>
      <c r="E312" s="140" t="s">
        <v>67</v>
      </c>
      <c r="F312" s="141">
        <v>212</v>
      </c>
      <c r="G312" s="142" t="s">
        <v>244</v>
      </c>
      <c r="H312" s="130"/>
      <c r="I312" s="131">
        <v>10808.914565947241</v>
      </c>
      <c r="J312" s="131">
        <v>2701</v>
      </c>
      <c r="K312" s="131">
        <v>0</v>
      </c>
      <c r="L312" s="131">
        <v>938</v>
      </c>
      <c r="M312" s="131">
        <v>14447.914565947241</v>
      </c>
      <c r="N312" s="130"/>
      <c r="O312" s="132">
        <v>1</v>
      </c>
      <c r="P312" s="132">
        <v>0</v>
      </c>
      <c r="Q312" s="133">
        <v>13093</v>
      </c>
      <c r="R312" s="133">
        <v>0</v>
      </c>
      <c r="S312" s="133">
        <f t="shared" si="8"/>
        <v>0</v>
      </c>
      <c r="T312" s="133">
        <v>909</v>
      </c>
      <c r="U312" s="134">
        <f t="shared" si="9"/>
        <v>14002</v>
      </c>
      <c r="V312" s="144"/>
      <c r="W312" s="173">
        <v>3.0864197530864196E-2</v>
      </c>
      <c r="X312" s="174">
        <v>0.09</v>
      </c>
      <c r="Y312" s="174">
        <v>3.6278891377133436E-2</v>
      </c>
      <c r="Z312" s="175">
        <v>0</v>
      </c>
      <c r="AA312" s="168"/>
      <c r="AB312" s="176">
        <v>0</v>
      </c>
      <c r="AC312" s="177">
        <v>0</v>
      </c>
      <c r="AD312" s="134">
        <v>0</v>
      </c>
      <c r="AE312" s="177">
        <v>0</v>
      </c>
      <c r="AF312" s="182">
        <v>0</v>
      </c>
      <c r="AG312" s="172"/>
    </row>
    <row r="313" spans="1:33" s="110" customFormat="1" x14ac:dyDescent="0.2">
      <c r="A313" s="138">
        <v>444</v>
      </c>
      <c r="B313" s="139">
        <v>444035220</v>
      </c>
      <c r="C313" s="140" t="s">
        <v>514</v>
      </c>
      <c r="D313" s="141">
        <v>35</v>
      </c>
      <c r="E313" s="140" t="s">
        <v>67</v>
      </c>
      <c r="F313" s="141">
        <v>220</v>
      </c>
      <c r="G313" s="142" t="s">
        <v>252</v>
      </c>
      <c r="H313" s="130"/>
      <c r="I313" s="131">
        <v>9900</v>
      </c>
      <c r="J313" s="131">
        <v>4397</v>
      </c>
      <c r="K313" s="131">
        <v>0</v>
      </c>
      <c r="L313" s="131">
        <v>938</v>
      </c>
      <c r="M313" s="131">
        <v>15235</v>
      </c>
      <c r="N313" s="130"/>
      <c r="O313" s="132">
        <v>1</v>
      </c>
      <c r="P313" s="132">
        <v>0</v>
      </c>
      <c r="Q313" s="133">
        <v>13856</v>
      </c>
      <c r="R313" s="133">
        <v>0</v>
      </c>
      <c r="S313" s="133">
        <f t="shared" si="8"/>
        <v>0</v>
      </c>
      <c r="T313" s="133">
        <v>909</v>
      </c>
      <c r="U313" s="134">
        <f t="shared" si="9"/>
        <v>14765</v>
      </c>
      <c r="V313" s="144"/>
      <c r="W313" s="173">
        <v>3.0864197530864196E-2</v>
      </c>
      <c r="X313" s="174">
        <v>0.09</v>
      </c>
      <c r="Y313" s="174">
        <v>1.7540324220613024E-2</v>
      </c>
      <c r="Z313" s="175">
        <v>0</v>
      </c>
      <c r="AA313" s="168"/>
      <c r="AB313" s="176">
        <v>0</v>
      </c>
      <c r="AC313" s="177">
        <v>0</v>
      </c>
      <c r="AD313" s="134">
        <v>0</v>
      </c>
      <c r="AE313" s="177">
        <v>0</v>
      </c>
      <c r="AF313" s="182">
        <v>0</v>
      </c>
      <c r="AG313" s="172"/>
    </row>
    <row r="314" spans="1:33" s="110" customFormat="1" x14ac:dyDescent="0.2">
      <c r="A314" s="138">
        <v>444</v>
      </c>
      <c r="B314" s="139">
        <v>444035243</v>
      </c>
      <c r="C314" s="140" t="s">
        <v>514</v>
      </c>
      <c r="D314" s="141">
        <v>35</v>
      </c>
      <c r="E314" s="140" t="s">
        <v>67</v>
      </c>
      <c r="F314" s="141">
        <v>243</v>
      </c>
      <c r="G314" s="142" t="s">
        <v>275</v>
      </c>
      <c r="H314" s="130"/>
      <c r="I314" s="131">
        <v>16337</v>
      </c>
      <c r="J314" s="131">
        <v>3381</v>
      </c>
      <c r="K314" s="131">
        <v>0</v>
      </c>
      <c r="L314" s="131">
        <v>938</v>
      </c>
      <c r="M314" s="131">
        <v>20656</v>
      </c>
      <c r="N314" s="130"/>
      <c r="O314" s="132">
        <v>4</v>
      </c>
      <c r="P314" s="132">
        <v>0</v>
      </c>
      <c r="Q314" s="133">
        <v>76436</v>
      </c>
      <c r="R314" s="133">
        <v>0</v>
      </c>
      <c r="S314" s="133">
        <f t="shared" si="8"/>
        <v>0</v>
      </c>
      <c r="T314" s="133">
        <v>3636</v>
      </c>
      <c r="U314" s="134">
        <f t="shared" si="9"/>
        <v>80072</v>
      </c>
      <c r="V314" s="144"/>
      <c r="W314" s="173">
        <v>0.12345679012345678</v>
      </c>
      <c r="X314" s="174">
        <v>0.09</v>
      </c>
      <c r="Y314" s="174">
        <v>6.02635208616264E-3</v>
      </c>
      <c r="Z314" s="175">
        <v>0</v>
      </c>
      <c r="AA314" s="168"/>
      <c r="AB314" s="176">
        <v>0</v>
      </c>
      <c r="AC314" s="177">
        <v>0</v>
      </c>
      <c r="AD314" s="134">
        <v>0</v>
      </c>
      <c r="AE314" s="177">
        <v>0</v>
      </c>
      <c r="AF314" s="182">
        <v>0</v>
      </c>
      <c r="AG314" s="172"/>
    </row>
    <row r="315" spans="1:33" s="110" customFormat="1" x14ac:dyDescent="0.2">
      <c r="A315" s="138">
        <v>444</v>
      </c>
      <c r="B315" s="139">
        <v>444035244</v>
      </c>
      <c r="C315" s="140" t="s">
        <v>514</v>
      </c>
      <c r="D315" s="141">
        <v>35</v>
      </c>
      <c r="E315" s="140" t="s">
        <v>67</v>
      </c>
      <c r="F315" s="141">
        <v>244</v>
      </c>
      <c r="G315" s="142" t="s">
        <v>276</v>
      </c>
      <c r="H315" s="130"/>
      <c r="I315" s="131">
        <v>14064</v>
      </c>
      <c r="J315" s="131">
        <v>5071</v>
      </c>
      <c r="K315" s="131">
        <v>0</v>
      </c>
      <c r="L315" s="131">
        <v>938</v>
      </c>
      <c r="M315" s="131">
        <v>20073</v>
      </c>
      <c r="N315" s="130"/>
      <c r="O315" s="132">
        <v>9</v>
      </c>
      <c r="P315" s="132">
        <v>0</v>
      </c>
      <c r="Q315" s="133">
        <v>166896</v>
      </c>
      <c r="R315" s="133">
        <v>0</v>
      </c>
      <c r="S315" s="133">
        <f t="shared" si="8"/>
        <v>0</v>
      </c>
      <c r="T315" s="133">
        <v>8181</v>
      </c>
      <c r="U315" s="134">
        <f t="shared" si="9"/>
        <v>175077</v>
      </c>
      <c r="V315" s="144"/>
      <c r="W315" s="173">
        <v>0.27777777777777779</v>
      </c>
      <c r="X315" s="174">
        <v>0.09</v>
      </c>
      <c r="Y315" s="174">
        <v>0.13694619371909225</v>
      </c>
      <c r="Z315" s="175">
        <v>0</v>
      </c>
      <c r="AA315" s="168"/>
      <c r="AB315" s="176">
        <v>0</v>
      </c>
      <c r="AC315" s="177">
        <v>0</v>
      </c>
      <c r="AD315" s="134">
        <v>0</v>
      </c>
      <c r="AE315" s="177">
        <v>0</v>
      </c>
      <c r="AF315" s="182">
        <v>0</v>
      </c>
      <c r="AG315" s="172"/>
    </row>
    <row r="316" spans="1:33" s="110" customFormat="1" x14ac:dyDescent="0.2">
      <c r="A316" s="138">
        <v>444</v>
      </c>
      <c r="B316" s="139">
        <v>444035284</v>
      </c>
      <c r="C316" s="140" t="s">
        <v>514</v>
      </c>
      <c r="D316" s="141">
        <v>35</v>
      </c>
      <c r="E316" s="140" t="s">
        <v>67</v>
      </c>
      <c r="F316" s="141">
        <v>284</v>
      </c>
      <c r="G316" s="142" t="s">
        <v>316</v>
      </c>
      <c r="H316" s="130"/>
      <c r="I316" s="131">
        <v>11142.294935999998</v>
      </c>
      <c r="J316" s="131">
        <v>4416</v>
      </c>
      <c r="K316" s="131">
        <v>0</v>
      </c>
      <c r="L316" s="131">
        <v>938</v>
      </c>
      <c r="M316" s="131">
        <v>16496.294935999998</v>
      </c>
      <c r="N316" s="130"/>
      <c r="O316" s="132">
        <v>1</v>
      </c>
      <c r="P316" s="132">
        <v>0</v>
      </c>
      <c r="Q316" s="133">
        <v>15078</v>
      </c>
      <c r="R316" s="133">
        <v>0</v>
      </c>
      <c r="S316" s="133">
        <f t="shared" si="8"/>
        <v>0</v>
      </c>
      <c r="T316" s="133">
        <v>909</v>
      </c>
      <c r="U316" s="134">
        <f t="shared" si="9"/>
        <v>15987</v>
      </c>
      <c r="V316" s="144"/>
      <c r="W316" s="173">
        <v>3.0864197530864196E-2</v>
      </c>
      <c r="X316" s="174">
        <v>0.09</v>
      </c>
      <c r="Y316" s="174">
        <v>4.4135895835476766E-2</v>
      </c>
      <c r="Z316" s="175">
        <v>0</v>
      </c>
      <c r="AA316" s="168"/>
      <c r="AB316" s="176">
        <v>0</v>
      </c>
      <c r="AC316" s="177">
        <v>0</v>
      </c>
      <c r="AD316" s="134">
        <v>0</v>
      </c>
      <c r="AE316" s="177">
        <v>0</v>
      </c>
      <c r="AF316" s="182">
        <v>0</v>
      </c>
      <c r="AG316" s="172"/>
    </row>
    <row r="317" spans="1:33" s="110" customFormat="1" x14ac:dyDescent="0.2">
      <c r="A317" s="138">
        <v>444</v>
      </c>
      <c r="B317" s="139">
        <v>444035336</v>
      </c>
      <c r="C317" s="140" t="s">
        <v>514</v>
      </c>
      <c r="D317" s="141">
        <v>35</v>
      </c>
      <c r="E317" s="140" t="s">
        <v>67</v>
      </c>
      <c r="F317" s="141">
        <v>336</v>
      </c>
      <c r="G317" s="142" t="s">
        <v>368</v>
      </c>
      <c r="H317" s="130"/>
      <c r="I317" s="131">
        <v>10819</v>
      </c>
      <c r="J317" s="131">
        <v>2524</v>
      </c>
      <c r="K317" s="131">
        <v>0</v>
      </c>
      <c r="L317" s="131">
        <v>938</v>
      </c>
      <c r="M317" s="131">
        <v>14281</v>
      </c>
      <c r="N317" s="130"/>
      <c r="O317" s="132">
        <v>6</v>
      </c>
      <c r="P317" s="132">
        <v>0</v>
      </c>
      <c r="Q317" s="133">
        <v>77586</v>
      </c>
      <c r="R317" s="133">
        <v>0</v>
      </c>
      <c r="S317" s="133">
        <f t="shared" si="8"/>
        <v>0</v>
      </c>
      <c r="T317" s="133">
        <v>5454</v>
      </c>
      <c r="U317" s="134">
        <f t="shared" si="9"/>
        <v>83040</v>
      </c>
      <c r="V317" s="144"/>
      <c r="W317" s="173">
        <v>0.18518518518518517</v>
      </c>
      <c r="X317" s="174">
        <v>0.09</v>
      </c>
      <c r="Y317" s="174">
        <v>4.1979274786514191E-2</v>
      </c>
      <c r="Z317" s="175">
        <v>0</v>
      </c>
      <c r="AA317" s="168"/>
      <c r="AB317" s="176">
        <v>0</v>
      </c>
      <c r="AC317" s="177">
        <v>0</v>
      </c>
      <c r="AD317" s="134">
        <v>0</v>
      </c>
      <c r="AE317" s="177">
        <v>0</v>
      </c>
      <c r="AF317" s="182">
        <v>0</v>
      </c>
      <c r="AG317" s="172"/>
    </row>
    <row r="318" spans="1:33" s="110" customFormat="1" x14ac:dyDescent="0.2">
      <c r="A318" s="138">
        <v>445</v>
      </c>
      <c r="B318" s="139">
        <v>445348017</v>
      </c>
      <c r="C318" s="140" t="s">
        <v>515</v>
      </c>
      <c r="D318" s="141">
        <v>348</v>
      </c>
      <c r="E318" s="140" t="s">
        <v>380</v>
      </c>
      <c r="F318" s="141">
        <v>17</v>
      </c>
      <c r="G318" s="142" t="s">
        <v>49</v>
      </c>
      <c r="H318" s="130"/>
      <c r="I318" s="131">
        <v>13766</v>
      </c>
      <c r="J318" s="131">
        <v>3400</v>
      </c>
      <c r="K318" s="131">
        <v>0</v>
      </c>
      <c r="L318" s="131">
        <v>938</v>
      </c>
      <c r="M318" s="131">
        <v>18104</v>
      </c>
      <c r="N318" s="130"/>
      <c r="O318" s="132">
        <v>5</v>
      </c>
      <c r="P318" s="132">
        <v>0</v>
      </c>
      <c r="Q318" s="133">
        <v>85830</v>
      </c>
      <c r="R318" s="133">
        <v>0</v>
      </c>
      <c r="S318" s="133">
        <f t="shared" si="8"/>
        <v>0</v>
      </c>
      <c r="T318" s="133">
        <v>4690</v>
      </c>
      <c r="U318" s="134">
        <f t="shared" si="9"/>
        <v>90520</v>
      </c>
      <c r="V318" s="144"/>
      <c r="W318" s="173">
        <v>0</v>
      </c>
      <c r="X318" s="174">
        <v>0.09</v>
      </c>
      <c r="Y318" s="174">
        <v>3.7506872549514566E-3</v>
      </c>
      <c r="Z318" s="175">
        <v>0</v>
      </c>
      <c r="AA318" s="168"/>
      <c r="AB318" s="176">
        <v>0</v>
      </c>
      <c r="AC318" s="177">
        <v>0</v>
      </c>
      <c r="AD318" s="134">
        <v>0</v>
      </c>
      <c r="AE318" s="177">
        <v>0</v>
      </c>
      <c r="AF318" s="182">
        <v>0</v>
      </c>
      <c r="AG318" s="172"/>
    </row>
    <row r="319" spans="1:33" s="110" customFormat="1" x14ac:dyDescent="0.2">
      <c r="A319" s="138">
        <v>445</v>
      </c>
      <c r="B319" s="139">
        <v>445348064</v>
      </c>
      <c r="C319" s="140" t="s">
        <v>515</v>
      </c>
      <c r="D319" s="141">
        <v>348</v>
      </c>
      <c r="E319" s="140" t="s">
        <v>380</v>
      </c>
      <c r="F319" s="141">
        <v>64</v>
      </c>
      <c r="G319" s="142" t="s">
        <v>96</v>
      </c>
      <c r="H319" s="130"/>
      <c r="I319" s="131">
        <v>10766</v>
      </c>
      <c r="J319" s="131">
        <v>1343</v>
      </c>
      <c r="K319" s="131">
        <v>0</v>
      </c>
      <c r="L319" s="131">
        <v>938</v>
      </c>
      <c r="M319" s="131">
        <v>13047</v>
      </c>
      <c r="N319" s="130"/>
      <c r="O319" s="132">
        <v>1</v>
      </c>
      <c r="P319" s="132">
        <v>0</v>
      </c>
      <c r="Q319" s="133">
        <v>12109</v>
      </c>
      <c r="R319" s="133">
        <v>0</v>
      </c>
      <c r="S319" s="133">
        <f t="shared" si="8"/>
        <v>0</v>
      </c>
      <c r="T319" s="133">
        <v>938</v>
      </c>
      <c r="U319" s="134">
        <f t="shared" si="9"/>
        <v>13047</v>
      </c>
      <c r="V319" s="144"/>
      <c r="W319" s="173">
        <v>0</v>
      </c>
      <c r="X319" s="174">
        <v>0.09</v>
      </c>
      <c r="Y319" s="174">
        <v>3.6144423745685821E-2</v>
      </c>
      <c r="Z319" s="175">
        <v>0</v>
      </c>
      <c r="AA319" s="168"/>
      <c r="AB319" s="176">
        <v>0</v>
      </c>
      <c r="AC319" s="177">
        <v>0</v>
      </c>
      <c r="AD319" s="134">
        <v>0</v>
      </c>
      <c r="AE319" s="177">
        <v>0</v>
      </c>
      <c r="AF319" s="182">
        <v>0</v>
      </c>
      <c r="AG319" s="172"/>
    </row>
    <row r="320" spans="1:33" s="110" customFormat="1" x14ac:dyDescent="0.2">
      <c r="A320" s="138">
        <v>445</v>
      </c>
      <c r="B320" s="139">
        <v>445348077</v>
      </c>
      <c r="C320" s="140" t="s">
        <v>515</v>
      </c>
      <c r="D320" s="141">
        <v>348</v>
      </c>
      <c r="E320" s="140" t="s">
        <v>380</v>
      </c>
      <c r="F320" s="141">
        <v>77</v>
      </c>
      <c r="G320" s="142" t="s">
        <v>109</v>
      </c>
      <c r="H320" s="130"/>
      <c r="I320" s="131">
        <v>10801.943305853256</v>
      </c>
      <c r="J320" s="131">
        <v>3428</v>
      </c>
      <c r="K320" s="131">
        <v>0</v>
      </c>
      <c r="L320" s="131">
        <v>938</v>
      </c>
      <c r="M320" s="131">
        <v>15167.943305853256</v>
      </c>
      <c r="N320" s="130"/>
      <c r="O320" s="132">
        <v>3</v>
      </c>
      <c r="P320" s="132">
        <v>0</v>
      </c>
      <c r="Q320" s="133">
        <v>42690</v>
      </c>
      <c r="R320" s="133">
        <v>0</v>
      </c>
      <c r="S320" s="133">
        <f t="shared" si="8"/>
        <v>0</v>
      </c>
      <c r="T320" s="133">
        <v>2814</v>
      </c>
      <c r="U320" s="134">
        <f t="shared" si="9"/>
        <v>45504</v>
      </c>
      <c r="V320" s="144"/>
      <c r="W320" s="173">
        <v>0</v>
      </c>
      <c r="X320" s="174">
        <v>0.09</v>
      </c>
      <c r="Y320" s="174">
        <v>2.4542464616937897E-3</v>
      </c>
      <c r="Z320" s="175">
        <v>0</v>
      </c>
      <c r="AA320" s="168"/>
      <c r="AB320" s="176">
        <v>0</v>
      </c>
      <c r="AC320" s="177">
        <v>0</v>
      </c>
      <c r="AD320" s="134">
        <v>0</v>
      </c>
      <c r="AE320" s="177">
        <v>0</v>
      </c>
      <c r="AF320" s="182">
        <v>0</v>
      </c>
      <c r="AG320" s="172"/>
    </row>
    <row r="321" spans="1:33" s="110" customFormat="1" x14ac:dyDescent="0.2">
      <c r="A321" s="138">
        <v>445</v>
      </c>
      <c r="B321" s="139">
        <v>445348097</v>
      </c>
      <c r="C321" s="140" t="s">
        <v>515</v>
      </c>
      <c r="D321" s="141">
        <v>348</v>
      </c>
      <c r="E321" s="140" t="s">
        <v>380</v>
      </c>
      <c r="F321" s="141">
        <v>97</v>
      </c>
      <c r="G321" s="142" t="s">
        <v>129</v>
      </c>
      <c r="H321" s="130"/>
      <c r="I321" s="131">
        <v>16307</v>
      </c>
      <c r="J321" s="131">
        <v>0</v>
      </c>
      <c r="K321" s="131">
        <v>0</v>
      </c>
      <c r="L321" s="131">
        <v>938</v>
      </c>
      <c r="M321" s="131">
        <v>17245</v>
      </c>
      <c r="N321" s="130"/>
      <c r="O321" s="132">
        <v>1</v>
      </c>
      <c r="P321" s="132">
        <v>0</v>
      </c>
      <c r="Q321" s="133">
        <v>16307</v>
      </c>
      <c r="R321" s="133">
        <v>0</v>
      </c>
      <c r="S321" s="133">
        <f t="shared" si="8"/>
        <v>0</v>
      </c>
      <c r="T321" s="133">
        <v>938</v>
      </c>
      <c r="U321" s="134">
        <f t="shared" si="9"/>
        <v>17245</v>
      </c>
      <c r="V321" s="144"/>
      <c r="W321" s="173">
        <v>0</v>
      </c>
      <c r="X321" s="174">
        <v>0.09</v>
      </c>
      <c r="Y321" s="174">
        <v>3.6237943796970221E-2</v>
      </c>
      <c r="Z321" s="175">
        <v>0</v>
      </c>
      <c r="AA321" s="168"/>
      <c r="AB321" s="176">
        <v>0</v>
      </c>
      <c r="AC321" s="177">
        <v>0</v>
      </c>
      <c r="AD321" s="134">
        <v>0</v>
      </c>
      <c r="AE321" s="177">
        <v>0</v>
      </c>
      <c r="AF321" s="182">
        <v>0</v>
      </c>
      <c r="AG321" s="172"/>
    </row>
    <row r="322" spans="1:33" s="110" customFormat="1" x14ac:dyDescent="0.2">
      <c r="A322" s="138">
        <v>445</v>
      </c>
      <c r="B322" s="139">
        <v>445348100</v>
      </c>
      <c r="C322" s="140" t="s">
        <v>515</v>
      </c>
      <c r="D322" s="141">
        <v>348</v>
      </c>
      <c r="E322" s="140" t="s">
        <v>380</v>
      </c>
      <c r="F322" s="141">
        <v>100</v>
      </c>
      <c r="G322" s="142" t="s">
        <v>132</v>
      </c>
      <c r="H322" s="130"/>
      <c r="I322" s="131">
        <v>12730.632923367111</v>
      </c>
      <c r="J322" s="131">
        <v>5243</v>
      </c>
      <c r="K322" s="131">
        <v>0</v>
      </c>
      <c r="L322" s="131">
        <v>938</v>
      </c>
      <c r="M322" s="131">
        <v>18911.632923367113</v>
      </c>
      <c r="N322" s="130"/>
      <c r="O322" s="132">
        <v>2</v>
      </c>
      <c r="P322" s="132">
        <v>0</v>
      </c>
      <c r="Q322" s="133">
        <v>35948</v>
      </c>
      <c r="R322" s="133">
        <v>0</v>
      </c>
      <c r="S322" s="133">
        <f t="shared" si="8"/>
        <v>0</v>
      </c>
      <c r="T322" s="133">
        <v>1876</v>
      </c>
      <c r="U322" s="134">
        <f t="shared" si="9"/>
        <v>37824</v>
      </c>
      <c r="V322" s="144"/>
      <c r="W322" s="173">
        <v>0</v>
      </c>
      <c r="X322" s="174">
        <v>0.09</v>
      </c>
      <c r="Y322" s="174">
        <v>3.2730186953332768E-2</v>
      </c>
      <c r="Z322" s="175">
        <v>0</v>
      </c>
      <c r="AA322" s="168"/>
      <c r="AB322" s="176">
        <v>0</v>
      </c>
      <c r="AC322" s="177">
        <v>0</v>
      </c>
      <c r="AD322" s="134">
        <v>0</v>
      </c>
      <c r="AE322" s="177">
        <v>0</v>
      </c>
      <c r="AF322" s="182">
        <v>0</v>
      </c>
      <c r="AG322" s="172"/>
    </row>
    <row r="323" spans="1:33" s="110" customFormat="1" x14ac:dyDescent="0.2">
      <c r="A323" s="138">
        <v>445</v>
      </c>
      <c r="B323" s="139">
        <v>445348110</v>
      </c>
      <c r="C323" s="140" t="s">
        <v>515</v>
      </c>
      <c r="D323" s="141">
        <v>348</v>
      </c>
      <c r="E323" s="140" t="s">
        <v>380</v>
      </c>
      <c r="F323" s="141">
        <v>110</v>
      </c>
      <c r="G323" s="142" t="s">
        <v>142</v>
      </c>
      <c r="H323" s="130"/>
      <c r="I323" s="131">
        <v>13047</v>
      </c>
      <c r="J323" s="131">
        <v>2797</v>
      </c>
      <c r="K323" s="131">
        <v>0</v>
      </c>
      <c r="L323" s="131">
        <v>938</v>
      </c>
      <c r="M323" s="131">
        <v>16782</v>
      </c>
      <c r="N323" s="130"/>
      <c r="O323" s="132">
        <v>2</v>
      </c>
      <c r="P323" s="132">
        <v>0</v>
      </c>
      <c r="Q323" s="133">
        <v>31688</v>
      </c>
      <c r="R323" s="133">
        <v>0</v>
      </c>
      <c r="S323" s="133">
        <f t="shared" si="8"/>
        <v>0</v>
      </c>
      <c r="T323" s="133">
        <v>1876</v>
      </c>
      <c r="U323" s="134">
        <f t="shared" si="9"/>
        <v>33564</v>
      </c>
      <c r="V323" s="144"/>
      <c r="W323" s="173">
        <v>0</v>
      </c>
      <c r="X323" s="174">
        <v>0.09</v>
      </c>
      <c r="Y323" s="174">
        <v>7.7029678085114121E-3</v>
      </c>
      <c r="Z323" s="175">
        <v>0</v>
      </c>
      <c r="AA323" s="168"/>
      <c r="AB323" s="176">
        <v>0</v>
      </c>
      <c r="AC323" s="177">
        <v>0</v>
      </c>
      <c r="AD323" s="134">
        <v>0</v>
      </c>
      <c r="AE323" s="177">
        <v>0</v>
      </c>
      <c r="AF323" s="182">
        <v>0</v>
      </c>
      <c r="AG323" s="172"/>
    </row>
    <row r="324" spans="1:33" s="110" customFormat="1" x14ac:dyDescent="0.2">
      <c r="A324" s="138">
        <v>445</v>
      </c>
      <c r="B324" s="139">
        <v>445348151</v>
      </c>
      <c r="C324" s="140" t="s">
        <v>515</v>
      </c>
      <c r="D324" s="141">
        <v>348</v>
      </c>
      <c r="E324" s="140" t="s">
        <v>380</v>
      </c>
      <c r="F324" s="141">
        <v>151</v>
      </c>
      <c r="G324" s="142" t="s">
        <v>183</v>
      </c>
      <c r="H324" s="130"/>
      <c r="I324" s="131">
        <v>11671</v>
      </c>
      <c r="J324" s="131">
        <v>1338</v>
      </c>
      <c r="K324" s="131">
        <v>0</v>
      </c>
      <c r="L324" s="131">
        <v>938</v>
      </c>
      <c r="M324" s="131">
        <v>13947</v>
      </c>
      <c r="N324" s="130"/>
      <c r="O324" s="132">
        <v>20</v>
      </c>
      <c r="P324" s="132">
        <v>0</v>
      </c>
      <c r="Q324" s="133">
        <v>260180</v>
      </c>
      <c r="R324" s="133">
        <v>0</v>
      </c>
      <c r="S324" s="133">
        <f t="shared" si="8"/>
        <v>0</v>
      </c>
      <c r="T324" s="133">
        <v>18760</v>
      </c>
      <c r="U324" s="134">
        <f t="shared" si="9"/>
        <v>278940</v>
      </c>
      <c r="V324" s="144"/>
      <c r="W324" s="173">
        <v>0</v>
      </c>
      <c r="X324" s="174">
        <v>0.09</v>
      </c>
      <c r="Y324" s="174">
        <v>1.6673086011863073E-2</v>
      </c>
      <c r="Z324" s="175">
        <v>0</v>
      </c>
      <c r="AA324" s="168"/>
      <c r="AB324" s="176">
        <v>0</v>
      </c>
      <c r="AC324" s="177">
        <v>0</v>
      </c>
      <c r="AD324" s="134">
        <v>0</v>
      </c>
      <c r="AE324" s="177">
        <v>0</v>
      </c>
      <c r="AF324" s="182">
        <v>0</v>
      </c>
      <c r="AG324" s="172"/>
    </row>
    <row r="325" spans="1:33" s="110" customFormat="1" x14ac:dyDescent="0.2">
      <c r="A325" s="138">
        <v>445</v>
      </c>
      <c r="B325" s="139">
        <v>445348186</v>
      </c>
      <c r="C325" s="140" t="s">
        <v>515</v>
      </c>
      <c r="D325" s="141">
        <v>348</v>
      </c>
      <c r="E325" s="140" t="s">
        <v>380</v>
      </c>
      <c r="F325" s="141">
        <v>186</v>
      </c>
      <c r="G325" s="142" t="s">
        <v>218</v>
      </c>
      <c r="H325" s="130"/>
      <c r="I325" s="131">
        <v>12556</v>
      </c>
      <c r="J325" s="131">
        <v>4522</v>
      </c>
      <c r="K325" s="131">
        <v>0</v>
      </c>
      <c r="L325" s="131">
        <v>938</v>
      </c>
      <c r="M325" s="131">
        <v>18016</v>
      </c>
      <c r="N325" s="130"/>
      <c r="O325" s="132">
        <v>6</v>
      </c>
      <c r="P325" s="132">
        <v>0</v>
      </c>
      <c r="Q325" s="133">
        <v>102468</v>
      </c>
      <c r="R325" s="133">
        <v>0</v>
      </c>
      <c r="S325" s="133">
        <f t="shared" si="8"/>
        <v>0</v>
      </c>
      <c r="T325" s="133">
        <v>5628</v>
      </c>
      <c r="U325" s="134">
        <f t="shared" si="9"/>
        <v>108096</v>
      </c>
      <c r="V325" s="144"/>
      <c r="W325" s="173">
        <v>0</v>
      </c>
      <c r="X325" s="174">
        <v>0.09</v>
      </c>
      <c r="Y325" s="174">
        <v>8.3705590143875828E-3</v>
      </c>
      <c r="Z325" s="175">
        <v>0</v>
      </c>
      <c r="AA325" s="168"/>
      <c r="AB325" s="176">
        <v>0</v>
      </c>
      <c r="AC325" s="177">
        <v>0</v>
      </c>
      <c r="AD325" s="134">
        <v>0</v>
      </c>
      <c r="AE325" s="177">
        <v>0</v>
      </c>
      <c r="AF325" s="182">
        <v>0</v>
      </c>
      <c r="AG325" s="172"/>
    </row>
    <row r="326" spans="1:33" s="110" customFormat="1" x14ac:dyDescent="0.2">
      <c r="A326" s="138">
        <v>445</v>
      </c>
      <c r="B326" s="139">
        <v>445348226</v>
      </c>
      <c r="C326" s="140" t="s">
        <v>515</v>
      </c>
      <c r="D326" s="141">
        <v>348</v>
      </c>
      <c r="E326" s="140" t="s">
        <v>380</v>
      </c>
      <c r="F326" s="141">
        <v>226</v>
      </c>
      <c r="G326" s="142" t="s">
        <v>258</v>
      </c>
      <c r="H326" s="130"/>
      <c r="I326" s="131">
        <v>11072</v>
      </c>
      <c r="J326" s="131">
        <v>1280</v>
      </c>
      <c r="K326" s="131">
        <v>0</v>
      </c>
      <c r="L326" s="131">
        <v>938</v>
      </c>
      <c r="M326" s="131">
        <v>13290</v>
      </c>
      <c r="N326" s="130"/>
      <c r="O326" s="132">
        <v>27</v>
      </c>
      <c r="P326" s="132">
        <v>0</v>
      </c>
      <c r="Q326" s="133">
        <v>333504</v>
      </c>
      <c r="R326" s="133">
        <v>0</v>
      </c>
      <c r="S326" s="133">
        <f t="shared" si="8"/>
        <v>0</v>
      </c>
      <c r="T326" s="133">
        <v>25326</v>
      </c>
      <c r="U326" s="134">
        <f t="shared" si="9"/>
        <v>358830</v>
      </c>
      <c r="V326" s="144"/>
      <c r="W326" s="173">
        <v>0</v>
      </c>
      <c r="X326" s="174">
        <v>0.09</v>
      </c>
      <c r="Y326" s="174">
        <v>1.605033216901797E-2</v>
      </c>
      <c r="Z326" s="175">
        <v>0</v>
      </c>
      <c r="AA326" s="168"/>
      <c r="AB326" s="176">
        <v>0</v>
      </c>
      <c r="AC326" s="177">
        <v>0</v>
      </c>
      <c r="AD326" s="134">
        <v>0</v>
      </c>
      <c r="AE326" s="177">
        <v>0</v>
      </c>
      <c r="AF326" s="182">
        <v>0</v>
      </c>
      <c r="AG326" s="172"/>
    </row>
    <row r="327" spans="1:33" s="110" customFormat="1" x14ac:dyDescent="0.2">
      <c r="A327" s="138">
        <v>445</v>
      </c>
      <c r="B327" s="139">
        <v>445348271</v>
      </c>
      <c r="C327" s="140" t="s">
        <v>515</v>
      </c>
      <c r="D327" s="141">
        <v>348</v>
      </c>
      <c r="E327" s="140" t="s">
        <v>380</v>
      </c>
      <c r="F327" s="141">
        <v>271</v>
      </c>
      <c r="G327" s="142" t="s">
        <v>303</v>
      </c>
      <c r="H327" s="130"/>
      <c r="I327" s="131">
        <v>14356</v>
      </c>
      <c r="J327" s="131">
        <v>3304</v>
      </c>
      <c r="K327" s="131">
        <v>0</v>
      </c>
      <c r="L327" s="131">
        <v>938</v>
      </c>
      <c r="M327" s="131">
        <v>18598</v>
      </c>
      <c r="N327" s="130"/>
      <c r="O327" s="132">
        <v>2</v>
      </c>
      <c r="P327" s="132">
        <v>0</v>
      </c>
      <c r="Q327" s="133">
        <v>35320</v>
      </c>
      <c r="R327" s="133">
        <v>0</v>
      </c>
      <c r="S327" s="133">
        <f t="shared" si="8"/>
        <v>0</v>
      </c>
      <c r="T327" s="133">
        <v>1876</v>
      </c>
      <c r="U327" s="134">
        <f t="shared" si="9"/>
        <v>37196</v>
      </c>
      <c r="V327" s="144"/>
      <c r="W327" s="173">
        <v>0</v>
      </c>
      <c r="X327" s="174">
        <v>0.09</v>
      </c>
      <c r="Y327" s="174">
        <v>5.079864776395715E-3</v>
      </c>
      <c r="Z327" s="175">
        <v>0</v>
      </c>
      <c r="AA327" s="168"/>
      <c r="AB327" s="176">
        <v>0</v>
      </c>
      <c r="AC327" s="177">
        <v>0</v>
      </c>
      <c r="AD327" s="134">
        <v>0</v>
      </c>
      <c r="AE327" s="177">
        <v>0</v>
      </c>
      <c r="AF327" s="182">
        <v>0</v>
      </c>
      <c r="AG327" s="172"/>
    </row>
    <row r="328" spans="1:33" s="110" customFormat="1" x14ac:dyDescent="0.2">
      <c r="A328" s="138">
        <v>445</v>
      </c>
      <c r="B328" s="139">
        <v>445348277</v>
      </c>
      <c r="C328" s="140" t="s">
        <v>515</v>
      </c>
      <c r="D328" s="141">
        <v>348</v>
      </c>
      <c r="E328" s="140" t="s">
        <v>380</v>
      </c>
      <c r="F328" s="141">
        <v>277</v>
      </c>
      <c r="G328" s="142" t="s">
        <v>309</v>
      </c>
      <c r="H328" s="130"/>
      <c r="I328" s="131">
        <v>13985</v>
      </c>
      <c r="J328" s="131">
        <v>1323</v>
      </c>
      <c r="K328" s="131">
        <v>0</v>
      </c>
      <c r="L328" s="131">
        <v>938</v>
      </c>
      <c r="M328" s="131">
        <v>16246</v>
      </c>
      <c r="N328" s="130"/>
      <c r="O328" s="132">
        <v>1</v>
      </c>
      <c r="P328" s="132">
        <v>0</v>
      </c>
      <c r="Q328" s="133">
        <v>15308</v>
      </c>
      <c r="R328" s="133">
        <v>0</v>
      </c>
      <c r="S328" s="133">
        <f t="shared" si="8"/>
        <v>0</v>
      </c>
      <c r="T328" s="133">
        <v>938</v>
      </c>
      <c r="U328" s="134">
        <f t="shared" si="9"/>
        <v>16246</v>
      </c>
      <c r="V328" s="144"/>
      <c r="W328" s="173">
        <v>0</v>
      </c>
      <c r="X328" s="174">
        <v>0.09</v>
      </c>
      <c r="Y328" s="174">
        <v>4.230909574003492E-2</v>
      </c>
      <c r="Z328" s="175">
        <v>0</v>
      </c>
      <c r="AA328" s="168"/>
      <c r="AB328" s="176">
        <v>0</v>
      </c>
      <c r="AC328" s="177">
        <v>0</v>
      </c>
      <c r="AD328" s="134">
        <v>0</v>
      </c>
      <c r="AE328" s="177">
        <v>0</v>
      </c>
      <c r="AF328" s="182">
        <v>0</v>
      </c>
      <c r="AG328" s="172"/>
    </row>
    <row r="329" spans="1:33" s="110" customFormat="1" x14ac:dyDescent="0.2">
      <c r="A329" s="138">
        <v>445</v>
      </c>
      <c r="B329" s="139">
        <v>445348290</v>
      </c>
      <c r="C329" s="140" t="s">
        <v>515</v>
      </c>
      <c r="D329" s="141">
        <v>348</v>
      </c>
      <c r="E329" s="140" t="s">
        <v>380</v>
      </c>
      <c r="F329" s="141">
        <v>290</v>
      </c>
      <c r="G329" s="142" t="s">
        <v>322</v>
      </c>
      <c r="H329" s="130"/>
      <c r="I329" s="131">
        <v>9305</v>
      </c>
      <c r="J329" s="131">
        <v>3544</v>
      </c>
      <c r="K329" s="131">
        <v>0</v>
      </c>
      <c r="L329" s="131">
        <v>938</v>
      </c>
      <c r="M329" s="131">
        <v>13787</v>
      </c>
      <c r="N329" s="130"/>
      <c r="O329" s="132">
        <v>1</v>
      </c>
      <c r="P329" s="132">
        <v>0</v>
      </c>
      <c r="Q329" s="133">
        <v>12849</v>
      </c>
      <c r="R329" s="133">
        <v>0</v>
      </c>
      <c r="S329" s="133">
        <f t="shared" si="8"/>
        <v>0</v>
      </c>
      <c r="T329" s="133">
        <v>938</v>
      </c>
      <c r="U329" s="134">
        <f t="shared" si="9"/>
        <v>13787</v>
      </c>
      <c r="V329" s="144"/>
      <c r="W329" s="173">
        <v>0</v>
      </c>
      <c r="X329" s="174">
        <v>0.09</v>
      </c>
      <c r="Y329" s="174">
        <v>6.6305073910437166E-4</v>
      </c>
      <c r="Z329" s="175">
        <v>0</v>
      </c>
      <c r="AA329" s="168"/>
      <c r="AB329" s="176">
        <v>0</v>
      </c>
      <c r="AC329" s="177">
        <v>0</v>
      </c>
      <c r="AD329" s="134">
        <v>0</v>
      </c>
      <c r="AE329" s="177">
        <v>0</v>
      </c>
      <c r="AF329" s="182">
        <v>0</v>
      </c>
      <c r="AG329" s="172"/>
    </row>
    <row r="330" spans="1:33" s="110" customFormat="1" x14ac:dyDescent="0.2">
      <c r="A330" s="138">
        <v>445</v>
      </c>
      <c r="B330" s="139">
        <v>445348304</v>
      </c>
      <c r="C330" s="140" t="s">
        <v>515</v>
      </c>
      <c r="D330" s="141">
        <v>348</v>
      </c>
      <c r="E330" s="140" t="s">
        <v>380</v>
      </c>
      <c r="F330" s="141">
        <v>304</v>
      </c>
      <c r="G330" s="142" t="s">
        <v>336</v>
      </c>
      <c r="H330" s="130"/>
      <c r="I330" s="131">
        <v>10959.495405405405</v>
      </c>
      <c r="J330" s="131">
        <v>4147</v>
      </c>
      <c r="K330" s="131">
        <v>0</v>
      </c>
      <c r="L330" s="131">
        <v>938</v>
      </c>
      <c r="M330" s="131">
        <v>16044.495405405405</v>
      </c>
      <c r="N330" s="130"/>
      <c r="O330" s="132">
        <v>1</v>
      </c>
      <c r="P330" s="132">
        <v>0</v>
      </c>
      <c r="Q330" s="133">
        <v>15106</v>
      </c>
      <c r="R330" s="133">
        <v>0</v>
      </c>
      <c r="S330" s="133">
        <f t="shared" ref="S330:S393" si="10">IFERROR(VLOOKUP(B330,transp,2,FALSE),0)</f>
        <v>0</v>
      </c>
      <c r="T330" s="133">
        <v>938</v>
      </c>
      <c r="U330" s="134">
        <f t="shared" ref="U330:U393" si="11">SUM(Q330:T330)</f>
        <v>16044</v>
      </c>
      <c r="V330" s="144"/>
      <c r="W330" s="173">
        <v>0</v>
      </c>
      <c r="X330" s="174">
        <v>0.09</v>
      </c>
      <c r="Y330" s="174">
        <v>5.421352218080446E-4</v>
      </c>
      <c r="Z330" s="175">
        <v>0</v>
      </c>
      <c r="AA330" s="168"/>
      <c r="AB330" s="176">
        <v>0</v>
      </c>
      <c r="AC330" s="177">
        <v>0</v>
      </c>
      <c r="AD330" s="134">
        <v>0</v>
      </c>
      <c r="AE330" s="177">
        <v>0</v>
      </c>
      <c r="AF330" s="182">
        <v>0</v>
      </c>
      <c r="AG330" s="172"/>
    </row>
    <row r="331" spans="1:33" s="110" customFormat="1" x14ac:dyDescent="0.2">
      <c r="A331" s="138">
        <v>445</v>
      </c>
      <c r="B331" s="139">
        <v>445348316</v>
      </c>
      <c r="C331" s="140" t="s">
        <v>515</v>
      </c>
      <c r="D331" s="141">
        <v>348</v>
      </c>
      <c r="E331" s="140" t="s">
        <v>380</v>
      </c>
      <c r="F331" s="141">
        <v>316</v>
      </c>
      <c r="G331" s="142" t="s">
        <v>348</v>
      </c>
      <c r="H331" s="130"/>
      <c r="I331" s="131">
        <v>12047</v>
      </c>
      <c r="J331" s="131">
        <v>901</v>
      </c>
      <c r="K331" s="131">
        <v>0</v>
      </c>
      <c r="L331" s="131">
        <v>938</v>
      </c>
      <c r="M331" s="131">
        <v>13886</v>
      </c>
      <c r="N331" s="130"/>
      <c r="O331" s="132">
        <v>5</v>
      </c>
      <c r="P331" s="132">
        <v>0</v>
      </c>
      <c r="Q331" s="133">
        <v>64740</v>
      </c>
      <c r="R331" s="133">
        <v>0</v>
      </c>
      <c r="S331" s="133">
        <f t="shared" si="10"/>
        <v>0</v>
      </c>
      <c r="T331" s="133">
        <v>4690</v>
      </c>
      <c r="U331" s="134">
        <f t="shared" si="11"/>
        <v>69430</v>
      </c>
      <c r="V331" s="144"/>
      <c r="W331" s="173">
        <v>0</v>
      </c>
      <c r="X331" s="174">
        <v>0.09</v>
      </c>
      <c r="Y331" s="174">
        <v>1.0800180626045883E-2</v>
      </c>
      <c r="Z331" s="175">
        <v>0</v>
      </c>
      <c r="AA331" s="168"/>
      <c r="AB331" s="176">
        <v>0</v>
      </c>
      <c r="AC331" s="177">
        <v>0</v>
      </c>
      <c r="AD331" s="134">
        <v>0</v>
      </c>
      <c r="AE331" s="177">
        <v>0</v>
      </c>
      <c r="AF331" s="182">
        <v>0</v>
      </c>
      <c r="AG331" s="172"/>
    </row>
    <row r="332" spans="1:33" s="110" customFormat="1" x14ac:dyDescent="0.2">
      <c r="A332" s="138">
        <v>445</v>
      </c>
      <c r="B332" s="139">
        <v>445348321</v>
      </c>
      <c r="C332" s="140" t="s">
        <v>515</v>
      </c>
      <c r="D332" s="141">
        <v>348</v>
      </c>
      <c r="E332" s="140" t="s">
        <v>380</v>
      </c>
      <c r="F332" s="141">
        <v>321</v>
      </c>
      <c r="G332" s="142" t="s">
        <v>353</v>
      </c>
      <c r="H332" s="130"/>
      <c r="I332" s="131">
        <v>10766</v>
      </c>
      <c r="J332" s="131">
        <v>5428</v>
      </c>
      <c r="K332" s="131">
        <v>0</v>
      </c>
      <c r="L332" s="131">
        <v>938</v>
      </c>
      <c r="M332" s="131">
        <v>17132</v>
      </c>
      <c r="N332" s="130"/>
      <c r="O332" s="132">
        <v>1</v>
      </c>
      <c r="P332" s="132">
        <v>0</v>
      </c>
      <c r="Q332" s="133">
        <v>16194</v>
      </c>
      <c r="R332" s="133">
        <v>0</v>
      </c>
      <c r="S332" s="133">
        <f t="shared" si="10"/>
        <v>0</v>
      </c>
      <c r="T332" s="133">
        <v>938</v>
      </c>
      <c r="U332" s="134">
        <f t="shared" si="11"/>
        <v>17132</v>
      </c>
      <c r="V332" s="144"/>
      <c r="W332" s="173">
        <v>0</v>
      </c>
      <c r="X332" s="174">
        <v>0.09</v>
      </c>
      <c r="Y332" s="174">
        <v>3.0318408381878412E-3</v>
      </c>
      <c r="Z332" s="175">
        <v>0</v>
      </c>
      <c r="AA332" s="168"/>
      <c r="AB332" s="176">
        <v>0</v>
      </c>
      <c r="AC332" s="177">
        <v>0</v>
      </c>
      <c r="AD332" s="134">
        <v>0</v>
      </c>
      <c r="AE332" s="177">
        <v>0</v>
      </c>
      <c r="AF332" s="182">
        <v>0</v>
      </c>
      <c r="AG332" s="172"/>
    </row>
    <row r="333" spans="1:33" s="110" customFormat="1" x14ac:dyDescent="0.2">
      <c r="A333" s="138">
        <v>445</v>
      </c>
      <c r="B333" s="139">
        <v>445348322</v>
      </c>
      <c r="C333" s="140" t="s">
        <v>515</v>
      </c>
      <c r="D333" s="141">
        <v>348</v>
      </c>
      <c r="E333" s="140" t="s">
        <v>380</v>
      </c>
      <c r="F333" s="141">
        <v>322</v>
      </c>
      <c r="G333" s="142" t="s">
        <v>354</v>
      </c>
      <c r="H333" s="130"/>
      <c r="I333" s="131">
        <v>11105</v>
      </c>
      <c r="J333" s="131">
        <v>5997</v>
      </c>
      <c r="K333" s="131">
        <v>0</v>
      </c>
      <c r="L333" s="131">
        <v>938</v>
      </c>
      <c r="M333" s="131">
        <v>18040</v>
      </c>
      <c r="N333" s="130"/>
      <c r="O333" s="132">
        <v>4</v>
      </c>
      <c r="P333" s="132">
        <v>0</v>
      </c>
      <c r="Q333" s="133">
        <v>68408</v>
      </c>
      <c r="R333" s="133">
        <v>0</v>
      </c>
      <c r="S333" s="133">
        <f t="shared" si="10"/>
        <v>0</v>
      </c>
      <c r="T333" s="133">
        <v>3752</v>
      </c>
      <c r="U333" s="134">
        <f t="shared" si="11"/>
        <v>72160</v>
      </c>
      <c r="V333" s="144"/>
      <c r="W333" s="173">
        <v>0</v>
      </c>
      <c r="X333" s="174">
        <v>0.09</v>
      </c>
      <c r="Y333" s="174">
        <v>9.9921903064907596E-3</v>
      </c>
      <c r="Z333" s="175">
        <v>0</v>
      </c>
      <c r="AA333" s="168"/>
      <c r="AB333" s="176">
        <v>0</v>
      </c>
      <c r="AC333" s="177">
        <v>0</v>
      </c>
      <c r="AD333" s="134">
        <v>0</v>
      </c>
      <c r="AE333" s="177">
        <v>0</v>
      </c>
      <c r="AF333" s="182">
        <v>0</v>
      </c>
      <c r="AG333" s="172"/>
    </row>
    <row r="334" spans="1:33" s="110" customFormat="1" x14ac:dyDescent="0.2">
      <c r="A334" s="138">
        <v>445</v>
      </c>
      <c r="B334" s="139">
        <v>445348348</v>
      </c>
      <c r="C334" s="140" t="s">
        <v>515</v>
      </c>
      <c r="D334" s="141">
        <v>348</v>
      </c>
      <c r="E334" s="140" t="s">
        <v>380</v>
      </c>
      <c r="F334" s="141">
        <v>348</v>
      </c>
      <c r="G334" s="142" t="s">
        <v>380</v>
      </c>
      <c r="H334" s="130"/>
      <c r="I334" s="131">
        <v>12118</v>
      </c>
      <c r="J334" s="131">
        <v>461</v>
      </c>
      <c r="K334" s="131">
        <v>0</v>
      </c>
      <c r="L334" s="131">
        <v>938</v>
      </c>
      <c r="M334" s="131">
        <v>13517</v>
      </c>
      <c r="N334" s="130"/>
      <c r="O334" s="132">
        <v>1319</v>
      </c>
      <c r="P334" s="132">
        <v>0</v>
      </c>
      <c r="Q334" s="133">
        <v>16591701</v>
      </c>
      <c r="R334" s="133">
        <v>0</v>
      </c>
      <c r="S334" s="133">
        <f t="shared" si="10"/>
        <v>1193228</v>
      </c>
      <c r="T334" s="133">
        <v>1237222</v>
      </c>
      <c r="U334" s="134">
        <f t="shared" si="11"/>
        <v>19022151</v>
      </c>
      <c r="V334" s="144"/>
      <c r="W334" s="173">
        <v>0</v>
      </c>
      <c r="X334" s="174">
        <v>0.09</v>
      </c>
      <c r="Y334" s="174">
        <v>6.349445835405125E-2</v>
      </c>
      <c r="Z334" s="175">
        <v>0</v>
      </c>
      <c r="AA334" s="168"/>
      <c r="AB334" s="176">
        <v>0</v>
      </c>
      <c r="AC334" s="177">
        <v>0</v>
      </c>
      <c r="AD334" s="134">
        <v>0</v>
      </c>
      <c r="AE334" s="177">
        <v>0</v>
      </c>
      <c r="AF334" s="182">
        <v>0</v>
      </c>
      <c r="AG334" s="172"/>
    </row>
    <row r="335" spans="1:33" s="110" customFormat="1" x14ac:dyDescent="0.2">
      <c r="A335" s="138">
        <v>445</v>
      </c>
      <c r="B335" s="139">
        <v>445348658</v>
      </c>
      <c r="C335" s="140" t="s">
        <v>515</v>
      </c>
      <c r="D335" s="141">
        <v>348</v>
      </c>
      <c r="E335" s="140" t="s">
        <v>380</v>
      </c>
      <c r="F335" s="141">
        <v>658</v>
      </c>
      <c r="G335" s="142" t="s">
        <v>402</v>
      </c>
      <c r="H335" s="130"/>
      <c r="I335" s="131">
        <v>10035</v>
      </c>
      <c r="J335" s="131">
        <v>1514</v>
      </c>
      <c r="K335" s="131">
        <v>0</v>
      </c>
      <c r="L335" s="131">
        <v>938</v>
      </c>
      <c r="M335" s="131">
        <v>12487</v>
      </c>
      <c r="N335" s="130"/>
      <c r="O335" s="132">
        <v>5</v>
      </c>
      <c r="P335" s="132">
        <v>0</v>
      </c>
      <c r="Q335" s="133">
        <v>57745</v>
      </c>
      <c r="R335" s="133">
        <v>0</v>
      </c>
      <c r="S335" s="133">
        <f t="shared" si="10"/>
        <v>0</v>
      </c>
      <c r="T335" s="133">
        <v>4690</v>
      </c>
      <c r="U335" s="134">
        <f t="shared" si="11"/>
        <v>62435</v>
      </c>
      <c r="V335" s="144"/>
      <c r="W335" s="173">
        <v>0</v>
      </c>
      <c r="X335" s="174">
        <v>0.09</v>
      </c>
      <c r="Y335" s="174">
        <v>3.9116093287280091E-3</v>
      </c>
      <c r="Z335" s="175">
        <v>0</v>
      </c>
      <c r="AA335" s="168"/>
      <c r="AB335" s="176">
        <v>0</v>
      </c>
      <c r="AC335" s="177">
        <v>0</v>
      </c>
      <c r="AD335" s="134">
        <v>0</v>
      </c>
      <c r="AE335" s="177">
        <v>0</v>
      </c>
      <c r="AF335" s="182">
        <v>0</v>
      </c>
      <c r="AG335" s="172"/>
    </row>
    <row r="336" spans="1:33" s="110" customFormat="1" x14ac:dyDescent="0.2">
      <c r="A336" s="138">
        <v>445</v>
      </c>
      <c r="B336" s="139">
        <v>445348753</v>
      </c>
      <c r="C336" s="140" t="s">
        <v>515</v>
      </c>
      <c r="D336" s="141">
        <v>348</v>
      </c>
      <c r="E336" s="140" t="s">
        <v>380</v>
      </c>
      <c r="F336" s="141">
        <v>753</v>
      </c>
      <c r="G336" s="142" t="s">
        <v>431</v>
      </c>
      <c r="H336" s="130"/>
      <c r="I336" s="131">
        <v>8960</v>
      </c>
      <c r="J336" s="131">
        <v>3755</v>
      </c>
      <c r="K336" s="131">
        <v>0</v>
      </c>
      <c r="L336" s="131">
        <v>938</v>
      </c>
      <c r="M336" s="131">
        <v>13653</v>
      </c>
      <c r="N336" s="130"/>
      <c r="O336" s="132">
        <v>1</v>
      </c>
      <c r="P336" s="132">
        <v>0</v>
      </c>
      <c r="Q336" s="133">
        <v>12715</v>
      </c>
      <c r="R336" s="133">
        <v>0</v>
      </c>
      <c r="S336" s="133">
        <f t="shared" si="10"/>
        <v>0</v>
      </c>
      <c r="T336" s="133">
        <v>938</v>
      </c>
      <c r="U336" s="134">
        <f t="shared" si="11"/>
        <v>13653</v>
      </c>
      <c r="V336" s="144"/>
      <c r="W336" s="173">
        <v>0</v>
      </c>
      <c r="X336" s="174">
        <v>0.09</v>
      </c>
      <c r="Y336" s="174">
        <v>5.875984756285306E-3</v>
      </c>
      <c r="Z336" s="175">
        <v>0</v>
      </c>
      <c r="AA336" s="168"/>
      <c r="AB336" s="176">
        <v>0</v>
      </c>
      <c r="AC336" s="177">
        <v>0</v>
      </c>
      <c r="AD336" s="134">
        <v>0</v>
      </c>
      <c r="AE336" s="177">
        <v>0</v>
      </c>
      <c r="AF336" s="182">
        <v>0</v>
      </c>
      <c r="AG336" s="172"/>
    </row>
    <row r="337" spans="1:33" s="110" customFormat="1" x14ac:dyDescent="0.2">
      <c r="A337" s="138">
        <v>445</v>
      </c>
      <c r="B337" s="139">
        <v>445348767</v>
      </c>
      <c r="C337" s="140" t="s">
        <v>515</v>
      </c>
      <c r="D337" s="141">
        <v>348</v>
      </c>
      <c r="E337" s="140" t="s">
        <v>380</v>
      </c>
      <c r="F337" s="141">
        <v>767</v>
      </c>
      <c r="G337" s="142" t="s">
        <v>437</v>
      </c>
      <c r="H337" s="130"/>
      <c r="I337" s="131">
        <v>9677</v>
      </c>
      <c r="J337" s="131">
        <v>2446</v>
      </c>
      <c r="K337" s="131">
        <v>0</v>
      </c>
      <c r="L337" s="131">
        <v>938</v>
      </c>
      <c r="M337" s="131">
        <v>13061</v>
      </c>
      <c r="N337" s="130"/>
      <c r="O337" s="132">
        <v>2</v>
      </c>
      <c r="P337" s="132">
        <v>0</v>
      </c>
      <c r="Q337" s="133">
        <v>24246</v>
      </c>
      <c r="R337" s="133">
        <v>0</v>
      </c>
      <c r="S337" s="133">
        <f t="shared" si="10"/>
        <v>0</v>
      </c>
      <c r="T337" s="133">
        <v>1876</v>
      </c>
      <c r="U337" s="134">
        <f t="shared" si="11"/>
        <v>26122</v>
      </c>
      <c r="V337" s="144"/>
      <c r="W337" s="173">
        <v>0</v>
      </c>
      <c r="X337" s="174">
        <v>0.09</v>
      </c>
      <c r="Y337" s="174">
        <v>3.6319281798165771E-2</v>
      </c>
      <c r="Z337" s="175">
        <v>0</v>
      </c>
      <c r="AA337" s="168"/>
      <c r="AB337" s="176">
        <v>0</v>
      </c>
      <c r="AC337" s="177">
        <v>0</v>
      </c>
      <c r="AD337" s="134">
        <v>0</v>
      </c>
      <c r="AE337" s="177">
        <v>0</v>
      </c>
      <c r="AF337" s="182">
        <v>0</v>
      </c>
      <c r="AG337" s="172"/>
    </row>
    <row r="338" spans="1:33" s="110" customFormat="1" x14ac:dyDescent="0.2">
      <c r="A338" s="138">
        <v>445</v>
      </c>
      <c r="B338" s="139">
        <v>445348775</v>
      </c>
      <c r="C338" s="140" t="s">
        <v>515</v>
      </c>
      <c r="D338" s="141">
        <v>348</v>
      </c>
      <c r="E338" s="140" t="s">
        <v>380</v>
      </c>
      <c r="F338" s="141">
        <v>775</v>
      </c>
      <c r="G338" s="142" t="s">
        <v>441</v>
      </c>
      <c r="H338" s="130"/>
      <c r="I338" s="131">
        <v>10250</v>
      </c>
      <c r="J338" s="131">
        <v>2364</v>
      </c>
      <c r="K338" s="131">
        <v>0</v>
      </c>
      <c r="L338" s="131">
        <v>938</v>
      </c>
      <c r="M338" s="131">
        <v>13552</v>
      </c>
      <c r="N338" s="130"/>
      <c r="O338" s="132">
        <v>16</v>
      </c>
      <c r="P338" s="132">
        <v>0</v>
      </c>
      <c r="Q338" s="133">
        <v>201824</v>
      </c>
      <c r="R338" s="133">
        <v>0</v>
      </c>
      <c r="S338" s="133">
        <f t="shared" si="10"/>
        <v>0</v>
      </c>
      <c r="T338" s="133">
        <v>15008</v>
      </c>
      <c r="U338" s="134">
        <f t="shared" si="11"/>
        <v>216832</v>
      </c>
      <c r="V338" s="144"/>
      <c r="W338" s="173">
        <v>0</v>
      </c>
      <c r="X338" s="174">
        <v>0.09</v>
      </c>
      <c r="Y338" s="174">
        <v>6.6370121288081459E-3</v>
      </c>
      <c r="Z338" s="175">
        <v>0</v>
      </c>
      <c r="AA338" s="168"/>
      <c r="AB338" s="176">
        <v>0</v>
      </c>
      <c r="AC338" s="177">
        <v>0</v>
      </c>
      <c r="AD338" s="134">
        <v>0</v>
      </c>
      <c r="AE338" s="177">
        <v>0</v>
      </c>
      <c r="AF338" s="182">
        <v>0</v>
      </c>
      <c r="AG338" s="172"/>
    </row>
    <row r="339" spans="1:33" s="110" customFormat="1" x14ac:dyDescent="0.2">
      <c r="A339" s="138">
        <v>446</v>
      </c>
      <c r="B339" s="139">
        <v>446099001</v>
      </c>
      <c r="C339" s="140" t="s">
        <v>516</v>
      </c>
      <c r="D339" s="141">
        <v>99</v>
      </c>
      <c r="E339" s="140" t="s">
        <v>131</v>
      </c>
      <c r="F339" s="141">
        <v>1</v>
      </c>
      <c r="G339" s="142" t="s">
        <v>33</v>
      </c>
      <c r="H339" s="130"/>
      <c r="I339" s="131">
        <v>14219</v>
      </c>
      <c r="J339" s="131">
        <v>2504</v>
      </c>
      <c r="K339" s="131">
        <v>0</v>
      </c>
      <c r="L339" s="131">
        <v>938</v>
      </c>
      <c r="M339" s="131">
        <v>17661</v>
      </c>
      <c r="N339" s="130"/>
      <c r="O339" s="132">
        <v>1</v>
      </c>
      <c r="P339" s="132">
        <v>0</v>
      </c>
      <c r="Q339" s="133">
        <v>16489</v>
      </c>
      <c r="R339" s="133">
        <v>0</v>
      </c>
      <c r="S339" s="133">
        <f t="shared" si="10"/>
        <v>0</v>
      </c>
      <c r="T339" s="133">
        <v>925</v>
      </c>
      <c r="U339" s="134">
        <f t="shared" si="11"/>
        <v>17414</v>
      </c>
      <c r="V339" s="144"/>
      <c r="W339" s="173">
        <v>1.4002333722287048E-2</v>
      </c>
      <c r="X339" s="174">
        <v>0.09</v>
      </c>
      <c r="Y339" s="174">
        <v>1.3258846923171308E-2</v>
      </c>
      <c r="Z339" s="175">
        <v>0</v>
      </c>
      <c r="AA339" s="168"/>
      <c r="AB339" s="176">
        <v>0</v>
      </c>
      <c r="AC339" s="177">
        <v>0</v>
      </c>
      <c r="AD339" s="134">
        <v>0</v>
      </c>
      <c r="AE339" s="177">
        <v>0</v>
      </c>
      <c r="AF339" s="182">
        <v>0</v>
      </c>
      <c r="AG339" s="172"/>
    </row>
    <row r="340" spans="1:33" s="110" customFormat="1" x14ac:dyDescent="0.2">
      <c r="A340" s="138">
        <v>446</v>
      </c>
      <c r="B340" s="139">
        <v>446099016</v>
      </c>
      <c r="C340" s="140" t="s">
        <v>516</v>
      </c>
      <c r="D340" s="141">
        <v>99</v>
      </c>
      <c r="E340" s="140" t="s">
        <v>131</v>
      </c>
      <c r="F340" s="141">
        <v>16</v>
      </c>
      <c r="G340" s="142" t="s">
        <v>48</v>
      </c>
      <c r="H340" s="130"/>
      <c r="I340" s="131">
        <v>10972</v>
      </c>
      <c r="J340" s="131">
        <v>534</v>
      </c>
      <c r="K340" s="131">
        <v>0</v>
      </c>
      <c r="L340" s="131">
        <v>938</v>
      </c>
      <c r="M340" s="131">
        <v>12444</v>
      </c>
      <c r="N340" s="130"/>
      <c r="O340" s="132">
        <v>332</v>
      </c>
      <c r="P340" s="132">
        <v>0</v>
      </c>
      <c r="Q340" s="133">
        <v>3766540</v>
      </c>
      <c r="R340" s="133">
        <v>0</v>
      </c>
      <c r="S340" s="133">
        <f t="shared" si="10"/>
        <v>0</v>
      </c>
      <c r="T340" s="133">
        <v>307100</v>
      </c>
      <c r="U340" s="134">
        <f t="shared" si="11"/>
        <v>4073640</v>
      </c>
      <c r="V340" s="144"/>
      <c r="W340" s="173">
        <v>4.6487747957993069</v>
      </c>
      <c r="X340" s="174">
        <v>0.09</v>
      </c>
      <c r="Y340" s="174">
        <v>4.7204812685069923E-2</v>
      </c>
      <c r="Z340" s="175">
        <v>0</v>
      </c>
      <c r="AA340" s="168"/>
      <c r="AB340" s="176">
        <v>0</v>
      </c>
      <c r="AC340" s="177">
        <v>0</v>
      </c>
      <c r="AD340" s="134">
        <v>0</v>
      </c>
      <c r="AE340" s="177">
        <v>0</v>
      </c>
      <c r="AF340" s="182">
        <v>0</v>
      </c>
      <c r="AG340" s="172"/>
    </row>
    <row r="341" spans="1:33" s="110" customFormat="1" x14ac:dyDescent="0.2">
      <c r="A341" s="138">
        <v>446</v>
      </c>
      <c r="B341" s="139">
        <v>446099018</v>
      </c>
      <c r="C341" s="140" t="s">
        <v>516</v>
      </c>
      <c r="D341" s="141">
        <v>99</v>
      </c>
      <c r="E341" s="140" t="s">
        <v>131</v>
      </c>
      <c r="F341" s="141">
        <v>18</v>
      </c>
      <c r="G341" s="142" t="s">
        <v>50</v>
      </c>
      <c r="H341" s="130"/>
      <c r="I341" s="131">
        <v>11517</v>
      </c>
      <c r="J341" s="131">
        <v>7045</v>
      </c>
      <c r="K341" s="131">
        <v>0</v>
      </c>
      <c r="L341" s="131">
        <v>938</v>
      </c>
      <c r="M341" s="131">
        <v>19500</v>
      </c>
      <c r="N341" s="130"/>
      <c r="O341" s="132">
        <v>8</v>
      </c>
      <c r="P341" s="132">
        <v>0</v>
      </c>
      <c r="Q341" s="133">
        <v>146416</v>
      </c>
      <c r="R341" s="133">
        <v>0</v>
      </c>
      <c r="S341" s="133">
        <f t="shared" si="10"/>
        <v>0</v>
      </c>
      <c r="T341" s="133">
        <v>7400</v>
      </c>
      <c r="U341" s="134">
        <f t="shared" si="11"/>
        <v>153816</v>
      </c>
      <c r="V341" s="144"/>
      <c r="W341" s="173">
        <v>0.11201866977829636</v>
      </c>
      <c r="X341" s="174">
        <v>0.09</v>
      </c>
      <c r="Y341" s="174">
        <v>3.1641020074603801E-2</v>
      </c>
      <c r="Z341" s="175">
        <v>0</v>
      </c>
      <c r="AA341" s="168"/>
      <c r="AB341" s="176">
        <v>0</v>
      </c>
      <c r="AC341" s="177">
        <v>0</v>
      </c>
      <c r="AD341" s="134">
        <v>0</v>
      </c>
      <c r="AE341" s="177">
        <v>0</v>
      </c>
      <c r="AF341" s="182">
        <v>0</v>
      </c>
      <c r="AG341" s="172"/>
    </row>
    <row r="342" spans="1:33" s="110" customFormat="1" x14ac:dyDescent="0.2">
      <c r="A342" s="138">
        <v>446</v>
      </c>
      <c r="B342" s="139">
        <v>446099027</v>
      </c>
      <c r="C342" s="140" t="s">
        <v>516</v>
      </c>
      <c r="D342" s="141">
        <v>99</v>
      </c>
      <c r="E342" s="140" t="s">
        <v>131</v>
      </c>
      <c r="F342" s="141">
        <v>27</v>
      </c>
      <c r="G342" s="142" t="s">
        <v>59</v>
      </c>
      <c r="H342" s="130"/>
      <c r="I342" s="131">
        <v>10490.709659685865</v>
      </c>
      <c r="J342" s="131">
        <v>1724</v>
      </c>
      <c r="K342" s="131">
        <v>0</v>
      </c>
      <c r="L342" s="131">
        <v>938</v>
      </c>
      <c r="M342" s="131">
        <v>13152.709659685865</v>
      </c>
      <c r="N342" s="130"/>
      <c r="O342" s="132">
        <v>1</v>
      </c>
      <c r="P342" s="132">
        <v>0</v>
      </c>
      <c r="Q342" s="133">
        <v>12044</v>
      </c>
      <c r="R342" s="133">
        <v>0</v>
      </c>
      <c r="S342" s="133">
        <f t="shared" si="10"/>
        <v>0</v>
      </c>
      <c r="T342" s="133">
        <v>925</v>
      </c>
      <c r="U342" s="134">
        <f t="shared" si="11"/>
        <v>12969</v>
      </c>
      <c r="V342" s="144"/>
      <c r="W342" s="173">
        <v>1.4002333722287048E-2</v>
      </c>
      <c r="X342" s="174">
        <v>0.09</v>
      </c>
      <c r="Y342" s="174">
        <v>2.5878811761540711E-3</v>
      </c>
      <c r="Z342" s="175">
        <v>0</v>
      </c>
      <c r="AA342" s="168"/>
      <c r="AB342" s="176">
        <v>0</v>
      </c>
      <c r="AC342" s="177">
        <v>0</v>
      </c>
      <c r="AD342" s="134">
        <v>0</v>
      </c>
      <c r="AE342" s="177">
        <v>0</v>
      </c>
      <c r="AF342" s="182">
        <v>0</v>
      </c>
      <c r="AG342" s="172"/>
    </row>
    <row r="343" spans="1:33" s="110" customFormat="1" x14ac:dyDescent="0.2">
      <c r="A343" s="138">
        <v>446</v>
      </c>
      <c r="B343" s="139">
        <v>446099035</v>
      </c>
      <c r="C343" s="140" t="s">
        <v>516</v>
      </c>
      <c r="D343" s="141">
        <v>99</v>
      </c>
      <c r="E343" s="140" t="s">
        <v>131</v>
      </c>
      <c r="F343" s="141">
        <v>35</v>
      </c>
      <c r="G343" s="142" t="s">
        <v>67</v>
      </c>
      <c r="H343" s="130"/>
      <c r="I343" s="131">
        <v>12442</v>
      </c>
      <c r="J343" s="131">
        <v>5199</v>
      </c>
      <c r="K343" s="131">
        <v>0</v>
      </c>
      <c r="L343" s="131">
        <v>938</v>
      </c>
      <c r="M343" s="131">
        <v>18579</v>
      </c>
      <c r="N343" s="130"/>
      <c r="O343" s="132">
        <v>5</v>
      </c>
      <c r="P343" s="132">
        <v>0</v>
      </c>
      <c r="Q343" s="133">
        <v>86970</v>
      </c>
      <c r="R343" s="133">
        <v>0</v>
      </c>
      <c r="S343" s="133">
        <f t="shared" si="10"/>
        <v>0</v>
      </c>
      <c r="T343" s="133">
        <v>4625</v>
      </c>
      <c r="U343" s="134">
        <f t="shared" si="11"/>
        <v>91595</v>
      </c>
      <c r="V343" s="144"/>
      <c r="W343" s="173">
        <v>7.0011668611435235E-2</v>
      </c>
      <c r="X343" s="174">
        <v>0.09</v>
      </c>
      <c r="Y343" s="174">
        <v>0.15770762668239399</v>
      </c>
      <c r="Z343" s="175">
        <v>0</v>
      </c>
      <c r="AA343" s="168"/>
      <c r="AB343" s="176">
        <v>0</v>
      </c>
      <c r="AC343" s="177">
        <v>0</v>
      </c>
      <c r="AD343" s="134">
        <v>0</v>
      </c>
      <c r="AE343" s="177">
        <v>0</v>
      </c>
      <c r="AF343" s="182">
        <v>0</v>
      </c>
      <c r="AG343" s="172"/>
    </row>
    <row r="344" spans="1:33" s="110" customFormat="1" x14ac:dyDescent="0.2">
      <c r="A344" s="138">
        <v>446</v>
      </c>
      <c r="B344" s="139">
        <v>446099044</v>
      </c>
      <c r="C344" s="140" t="s">
        <v>516</v>
      </c>
      <c r="D344" s="141">
        <v>99</v>
      </c>
      <c r="E344" s="140" t="s">
        <v>131</v>
      </c>
      <c r="F344" s="141">
        <v>44</v>
      </c>
      <c r="G344" s="142" t="s">
        <v>76</v>
      </c>
      <c r="H344" s="130"/>
      <c r="I344" s="131">
        <v>12249</v>
      </c>
      <c r="J344" s="131">
        <v>98</v>
      </c>
      <c r="K344" s="131">
        <v>0</v>
      </c>
      <c r="L344" s="131">
        <v>938</v>
      </c>
      <c r="M344" s="131">
        <v>13285</v>
      </c>
      <c r="N344" s="130"/>
      <c r="O344" s="132">
        <v>602</v>
      </c>
      <c r="P344" s="132">
        <v>0</v>
      </c>
      <c r="Q344" s="133">
        <v>7328748</v>
      </c>
      <c r="R344" s="133">
        <v>0</v>
      </c>
      <c r="S344" s="133">
        <f t="shared" si="10"/>
        <v>0</v>
      </c>
      <c r="T344" s="133">
        <v>556850</v>
      </c>
      <c r="U344" s="134">
        <f t="shared" si="11"/>
        <v>7885598</v>
      </c>
      <c r="V344" s="144"/>
      <c r="W344" s="173">
        <v>8.4294049008167331</v>
      </c>
      <c r="X344" s="174">
        <v>0.09</v>
      </c>
      <c r="Y344" s="174">
        <v>7.373348924494201E-2</v>
      </c>
      <c r="Z344" s="175">
        <v>0</v>
      </c>
      <c r="AA344" s="168"/>
      <c r="AB344" s="176">
        <v>0</v>
      </c>
      <c r="AC344" s="177">
        <v>0</v>
      </c>
      <c r="AD344" s="134">
        <v>0</v>
      </c>
      <c r="AE344" s="177">
        <v>0</v>
      </c>
      <c r="AF344" s="182">
        <v>0</v>
      </c>
      <c r="AG344" s="172"/>
    </row>
    <row r="345" spans="1:33" s="110" customFormat="1" x14ac:dyDescent="0.2">
      <c r="A345" s="138">
        <v>446</v>
      </c>
      <c r="B345" s="139">
        <v>446099050</v>
      </c>
      <c r="C345" s="140" t="s">
        <v>516</v>
      </c>
      <c r="D345" s="141">
        <v>99</v>
      </c>
      <c r="E345" s="140" t="s">
        <v>131</v>
      </c>
      <c r="F345" s="141">
        <v>50</v>
      </c>
      <c r="G345" s="142" t="s">
        <v>82</v>
      </c>
      <c r="H345" s="130"/>
      <c r="I345" s="131">
        <v>10842</v>
      </c>
      <c r="J345" s="131">
        <v>5603</v>
      </c>
      <c r="K345" s="131">
        <v>0</v>
      </c>
      <c r="L345" s="131">
        <v>938</v>
      </c>
      <c r="M345" s="131">
        <v>17383</v>
      </c>
      <c r="N345" s="130"/>
      <c r="O345" s="132">
        <v>8</v>
      </c>
      <c r="P345" s="132">
        <v>0</v>
      </c>
      <c r="Q345" s="133">
        <v>129720</v>
      </c>
      <c r="R345" s="133">
        <v>0</v>
      </c>
      <c r="S345" s="133">
        <f t="shared" si="10"/>
        <v>0</v>
      </c>
      <c r="T345" s="133">
        <v>7400</v>
      </c>
      <c r="U345" s="134">
        <f t="shared" si="11"/>
        <v>137120</v>
      </c>
      <c r="V345" s="144"/>
      <c r="W345" s="173">
        <v>0.11201866977829636</v>
      </c>
      <c r="X345" s="174">
        <v>0.09</v>
      </c>
      <c r="Y345" s="174">
        <v>6.2541441687275602E-3</v>
      </c>
      <c r="Z345" s="175">
        <v>0</v>
      </c>
      <c r="AA345" s="168"/>
      <c r="AB345" s="176">
        <v>0</v>
      </c>
      <c r="AC345" s="177">
        <v>0</v>
      </c>
      <c r="AD345" s="134">
        <v>0</v>
      </c>
      <c r="AE345" s="177">
        <v>0</v>
      </c>
      <c r="AF345" s="182">
        <v>0</v>
      </c>
      <c r="AG345" s="172"/>
    </row>
    <row r="346" spans="1:33" s="110" customFormat="1" x14ac:dyDescent="0.2">
      <c r="A346" s="138">
        <v>446</v>
      </c>
      <c r="B346" s="139">
        <v>446099073</v>
      </c>
      <c r="C346" s="140" t="s">
        <v>516</v>
      </c>
      <c r="D346" s="141">
        <v>99</v>
      </c>
      <c r="E346" s="140" t="s">
        <v>131</v>
      </c>
      <c r="F346" s="141">
        <v>73</v>
      </c>
      <c r="G346" s="142" t="s">
        <v>105</v>
      </c>
      <c r="H346" s="130"/>
      <c r="I346" s="131">
        <v>11507.356208692594</v>
      </c>
      <c r="J346" s="131">
        <v>7931</v>
      </c>
      <c r="K346" s="131">
        <v>0</v>
      </c>
      <c r="L346" s="131">
        <v>938</v>
      </c>
      <c r="M346" s="131">
        <v>20376.356208692596</v>
      </c>
      <c r="N346" s="130"/>
      <c r="O346" s="132">
        <v>3</v>
      </c>
      <c r="P346" s="132">
        <v>0</v>
      </c>
      <c r="Q346" s="133">
        <v>57498</v>
      </c>
      <c r="R346" s="133">
        <v>0</v>
      </c>
      <c r="S346" s="133">
        <f t="shared" si="10"/>
        <v>0</v>
      </c>
      <c r="T346" s="133">
        <v>2775</v>
      </c>
      <c r="U346" s="134">
        <f t="shared" si="11"/>
        <v>60273</v>
      </c>
      <c r="V346" s="144"/>
      <c r="W346" s="173">
        <v>4.2007001166861145E-2</v>
      </c>
      <c r="X346" s="174">
        <v>0.09</v>
      </c>
      <c r="Y346" s="174">
        <v>1.4564298650369633E-2</v>
      </c>
      <c r="Z346" s="175">
        <v>0</v>
      </c>
      <c r="AA346" s="168"/>
      <c r="AB346" s="176">
        <v>0</v>
      </c>
      <c r="AC346" s="177">
        <v>0</v>
      </c>
      <c r="AD346" s="134">
        <v>0</v>
      </c>
      <c r="AE346" s="177">
        <v>0</v>
      </c>
      <c r="AF346" s="182">
        <v>0</v>
      </c>
      <c r="AG346" s="172"/>
    </row>
    <row r="347" spans="1:33" s="110" customFormat="1" x14ac:dyDescent="0.2">
      <c r="A347" s="138">
        <v>446</v>
      </c>
      <c r="B347" s="139">
        <v>446099083</v>
      </c>
      <c r="C347" s="140" t="s">
        <v>516</v>
      </c>
      <c r="D347" s="141">
        <v>99</v>
      </c>
      <c r="E347" s="140" t="s">
        <v>131</v>
      </c>
      <c r="F347" s="141">
        <v>83</v>
      </c>
      <c r="G347" s="142" t="s">
        <v>115</v>
      </c>
      <c r="H347" s="130"/>
      <c r="I347" s="131">
        <v>11466</v>
      </c>
      <c r="J347" s="131">
        <v>2032</v>
      </c>
      <c r="K347" s="131">
        <v>0</v>
      </c>
      <c r="L347" s="131">
        <v>938</v>
      </c>
      <c r="M347" s="131">
        <v>14436</v>
      </c>
      <c r="N347" s="130"/>
      <c r="O347" s="132">
        <v>2</v>
      </c>
      <c r="P347" s="132">
        <v>0</v>
      </c>
      <c r="Q347" s="133">
        <v>26618</v>
      </c>
      <c r="R347" s="133">
        <v>0</v>
      </c>
      <c r="S347" s="133">
        <f t="shared" si="10"/>
        <v>0</v>
      </c>
      <c r="T347" s="133">
        <v>1850</v>
      </c>
      <c r="U347" s="134">
        <f t="shared" si="11"/>
        <v>28468</v>
      </c>
      <c r="V347" s="144"/>
      <c r="W347" s="173">
        <v>2.8004667444574097E-2</v>
      </c>
      <c r="X347" s="174">
        <v>0.09</v>
      </c>
      <c r="Y347" s="174">
        <v>5.9804503358968772E-3</v>
      </c>
      <c r="Z347" s="175">
        <v>0</v>
      </c>
      <c r="AA347" s="168"/>
      <c r="AB347" s="176">
        <v>0</v>
      </c>
      <c r="AC347" s="177">
        <v>0</v>
      </c>
      <c r="AD347" s="134">
        <v>0</v>
      </c>
      <c r="AE347" s="177">
        <v>0</v>
      </c>
      <c r="AF347" s="182">
        <v>0</v>
      </c>
      <c r="AG347" s="172"/>
    </row>
    <row r="348" spans="1:33" s="110" customFormat="1" x14ac:dyDescent="0.2">
      <c r="A348" s="138">
        <v>446</v>
      </c>
      <c r="B348" s="139">
        <v>446099088</v>
      </c>
      <c r="C348" s="140" t="s">
        <v>516</v>
      </c>
      <c r="D348" s="141">
        <v>99</v>
      </c>
      <c r="E348" s="140" t="s">
        <v>131</v>
      </c>
      <c r="F348" s="141">
        <v>88</v>
      </c>
      <c r="G348" s="142" t="s">
        <v>120</v>
      </c>
      <c r="H348" s="130"/>
      <c r="I348" s="131">
        <v>11520</v>
      </c>
      <c r="J348" s="131">
        <v>3383</v>
      </c>
      <c r="K348" s="131">
        <v>0</v>
      </c>
      <c r="L348" s="131">
        <v>938</v>
      </c>
      <c r="M348" s="131">
        <v>15841</v>
      </c>
      <c r="N348" s="130"/>
      <c r="O348" s="132">
        <v>15</v>
      </c>
      <c r="P348" s="132">
        <v>0</v>
      </c>
      <c r="Q348" s="133">
        <v>220410</v>
      </c>
      <c r="R348" s="133">
        <v>0</v>
      </c>
      <c r="S348" s="133">
        <f t="shared" si="10"/>
        <v>0</v>
      </c>
      <c r="T348" s="133">
        <v>13875</v>
      </c>
      <c r="U348" s="134">
        <f t="shared" si="11"/>
        <v>234285</v>
      </c>
      <c r="V348" s="144"/>
      <c r="W348" s="173">
        <v>0.21003500583430565</v>
      </c>
      <c r="X348" s="174">
        <v>0.09</v>
      </c>
      <c r="Y348" s="174">
        <v>5.7144545490812916E-3</v>
      </c>
      <c r="Z348" s="175">
        <v>0</v>
      </c>
      <c r="AA348" s="168"/>
      <c r="AB348" s="176">
        <v>0</v>
      </c>
      <c r="AC348" s="177">
        <v>0</v>
      </c>
      <c r="AD348" s="134">
        <v>0</v>
      </c>
      <c r="AE348" s="177">
        <v>0</v>
      </c>
      <c r="AF348" s="182">
        <v>0</v>
      </c>
      <c r="AG348" s="172"/>
    </row>
    <row r="349" spans="1:33" s="110" customFormat="1" x14ac:dyDescent="0.2">
      <c r="A349" s="138">
        <v>446</v>
      </c>
      <c r="B349" s="139">
        <v>446099099</v>
      </c>
      <c r="C349" s="140" t="s">
        <v>516</v>
      </c>
      <c r="D349" s="141">
        <v>99</v>
      </c>
      <c r="E349" s="140" t="s">
        <v>131</v>
      </c>
      <c r="F349" s="141">
        <v>99</v>
      </c>
      <c r="G349" s="142" t="s">
        <v>131</v>
      </c>
      <c r="H349" s="130"/>
      <c r="I349" s="131">
        <v>11322</v>
      </c>
      <c r="J349" s="131">
        <v>6013</v>
      </c>
      <c r="K349" s="131">
        <v>0</v>
      </c>
      <c r="L349" s="131">
        <v>938</v>
      </c>
      <c r="M349" s="131">
        <v>18273</v>
      </c>
      <c r="N349" s="130"/>
      <c r="O349" s="132">
        <v>110</v>
      </c>
      <c r="P349" s="132">
        <v>0</v>
      </c>
      <c r="Q349" s="133">
        <v>1880120</v>
      </c>
      <c r="R349" s="133">
        <v>0</v>
      </c>
      <c r="S349" s="133">
        <f t="shared" si="10"/>
        <v>0</v>
      </c>
      <c r="T349" s="133">
        <v>101750</v>
      </c>
      <c r="U349" s="134">
        <f t="shared" si="11"/>
        <v>1981870</v>
      </c>
      <c r="V349" s="144"/>
      <c r="W349" s="173">
        <v>1.5402567094515744</v>
      </c>
      <c r="X349" s="174">
        <v>0.09</v>
      </c>
      <c r="Y349" s="174">
        <v>4.0469673920385904E-2</v>
      </c>
      <c r="Z349" s="175">
        <v>0</v>
      </c>
      <c r="AA349" s="168"/>
      <c r="AB349" s="176">
        <v>0</v>
      </c>
      <c r="AC349" s="177">
        <v>0</v>
      </c>
      <c r="AD349" s="134">
        <v>0</v>
      </c>
      <c r="AE349" s="177">
        <v>0</v>
      </c>
      <c r="AF349" s="182">
        <v>0</v>
      </c>
      <c r="AG349" s="172"/>
    </row>
    <row r="350" spans="1:33" s="110" customFormat="1" x14ac:dyDescent="0.2">
      <c r="A350" s="138">
        <v>446</v>
      </c>
      <c r="B350" s="139">
        <v>446099101</v>
      </c>
      <c r="C350" s="140" t="s">
        <v>516</v>
      </c>
      <c r="D350" s="141">
        <v>99</v>
      </c>
      <c r="E350" s="140" t="s">
        <v>131</v>
      </c>
      <c r="F350" s="141">
        <v>101</v>
      </c>
      <c r="G350" s="142" t="s">
        <v>133</v>
      </c>
      <c r="H350" s="130"/>
      <c r="I350" s="131">
        <v>13432</v>
      </c>
      <c r="J350" s="131">
        <v>3585</v>
      </c>
      <c r="K350" s="131">
        <v>0</v>
      </c>
      <c r="L350" s="131">
        <v>938</v>
      </c>
      <c r="M350" s="131">
        <v>17955</v>
      </c>
      <c r="N350" s="130"/>
      <c r="O350" s="132">
        <v>1</v>
      </c>
      <c r="P350" s="132">
        <v>0</v>
      </c>
      <c r="Q350" s="133">
        <v>16779</v>
      </c>
      <c r="R350" s="133">
        <v>0</v>
      </c>
      <c r="S350" s="133">
        <f t="shared" si="10"/>
        <v>0</v>
      </c>
      <c r="T350" s="133">
        <v>925</v>
      </c>
      <c r="U350" s="134">
        <f t="shared" si="11"/>
        <v>17704</v>
      </c>
      <c r="V350" s="144"/>
      <c r="W350" s="173">
        <v>1.4002333722287048E-2</v>
      </c>
      <c r="X350" s="174">
        <v>0.09</v>
      </c>
      <c r="Y350" s="174">
        <v>5.9719202726842655E-2</v>
      </c>
      <c r="Z350" s="175">
        <v>0</v>
      </c>
      <c r="AA350" s="168"/>
      <c r="AB350" s="176">
        <v>0</v>
      </c>
      <c r="AC350" s="177">
        <v>0</v>
      </c>
      <c r="AD350" s="134">
        <v>0</v>
      </c>
      <c r="AE350" s="177">
        <v>0</v>
      </c>
      <c r="AF350" s="182">
        <v>0</v>
      </c>
      <c r="AG350" s="172"/>
    </row>
    <row r="351" spans="1:33" s="110" customFormat="1" x14ac:dyDescent="0.2">
      <c r="A351" s="138">
        <v>446</v>
      </c>
      <c r="B351" s="139">
        <v>446099133</v>
      </c>
      <c r="C351" s="140" t="s">
        <v>516</v>
      </c>
      <c r="D351" s="141">
        <v>99</v>
      </c>
      <c r="E351" s="140" t="s">
        <v>131</v>
      </c>
      <c r="F351" s="141">
        <v>133</v>
      </c>
      <c r="G351" s="142" t="s">
        <v>165</v>
      </c>
      <c r="H351" s="130"/>
      <c r="I351" s="131">
        <v>15699</v>
      </c>
      <c r="J351" s="131">
        <v>2713</v>
      </c>
      <c r="K351" s="131">
        <v>0</v>
      </c>
      <c r="L351" s="131">
        <v>938</v>
      </c>
      <c r="M351" s="131">
        <v>19350</v>
      </c>
      <c r="N351" s="130"/>
      <c r="O351" s="132">
        <v>5</v>
      </c>
      <c r="P351" s="132">
        <v>0</v>
      </c>
      <c r="Q351" s="133">
        <v>90770</v>
      </c>
      <c r="R351" s="133">
        <v>0</v>
      </c>
      <c r="S351" s="133">
        <f t="shared" si="10"/>
        <v>0</v>
      </c>
      <c r="T351" s="133">
        <v>4625</v>
      </c>
      <c r="U351" s="134">
        <f t="shared" si="11"/>
        <v>95395</v>
      </c>
      <c r="V351" s="144"/>
      <c r="W351" s="173">
        <v>7.0011668611435235E-2</v>
      </c>
      <c r="X351" s="174">
        <v>0.09</v>
      </c>
      <c r="Y351" s="174">
        <v>3.3142175375676215E-2</v>
      </c>
      <c r="Z351" s="175">
        <v>0</v>
      </c>
      <c r="AA351" s="168"/>
      <c r="AB351" s="176">
        <v>0</v>
      </c>
      <c r="AC351" s="177">
        <v>0</v>
      </c>
      <c r="AD351" s="134">
        <v>0</v>
      </c>
      <c r="AE351" s="177">
        <v>0</v>
      </c>
      <c r="AF351" s="182">
        <v>0</v>
      </c>
      <c r="AG351" s="172"/>
    </row>
    <row r="352" spans="1:33" s="110" customFormat="1" x14ac:dyDescent="0.2">
      <c r="A352" s="138">
        <v>446</v>
      </c>
      <c r="B352" s="139">
        <v>446099167</v>
      </c>
      <c r="C352" s="140" t="s">
        <v>516</v>
      </c>
      <c r="D352" s="141">
        <v>99</v>
      </c>
      <c r="E352" s="140" t="s">
        <v>131</v>
      </c>
      <c r="F352" s="141">
        <v>167</v>
      </c>
      <c r="G352" s="142" t="s">
        <v>199</v>
      </c>
      <c r="H352" s="130"/>
      <c r="I352" s="131">
        <v>11099</v>
      </c>
      <c r="J352" s="131">
        <v>5000</v>
      </c>
      <c r="K352" s="131">
        <v>0</v>
      </c>
      <c r="L352" s="131">
        <v>938</v>
      </c>
      <c r="M352" s="131">
        <v>17037</v>
      </c>
      <c r="N352" s="130"/>
      <c r="O352" s="132">
        <v>77</v>
      </c>
      <c r="P352" s="132">
        <v>0</v>
      </c>
      <c r="Q352" s="133">
        <v>1222298</v>
      </c>
      <c r="R352" s="133">
        <v>0</v>
      </c>
      <c r="S352" s="133">
        <f t="shared" si="10"/>
        <v>0</v>
      </c>
      <c r="T352" s="133">
        <v>71225</v>
      </c>
      <c r="U352" s="134">
        <f t="shared" si="11"/>
        <v>1293523</v>
      </c>
      <c r="V352" s="144"/>
      <c r="W352" s="173">
        <v>1.0781796966161039</v>
      </c>
      <c r="X352" s="174">
        <v>0.09</v>
      </c>
      <c r="Y352" s="174">
        <v>2.0878303274758144E-2</v>
      </c>
      <c r="Z352" s="175">
        <v>0</v>
      </c>
      <c r="AA352" s="168"/>
      <c r="AB352" s="176">
        <v>0</v>
      </c>
      <c r="AC352" s="177">
        <v>0</v>
      </c>
      <c r="AD352" s="134">
        <v>0</v>
      </c>
      <c r="AE352" s="177">
        <v>0</v>
      </c>
      <c r="AF352" s="182">
        <v>0</v>
      </c>
      <c r="AG352" s="172"/>
    </row>
    <row r="353" spans="1:33" s="110" customFormat="1" x14ac:dyDescent="0.2">
      <c r="A353" s="138">
        <v>446</v>
      </c>
      <c r="B353" s="139">
        <v>446099177</v>
      </c>
      <c r="C353" s="140" t="s">
        <v>516</v>
      </c>
      <c r="D353" s="141">
        <v>99</v>
      </c>
      <c r="E353" s="140" t="s">
        <v>131</v>
      </c>
      <c r="F353" s="141">
        <v>177</v>
      </c>
      <c r="G353" s="142" t="s">
        <v>209</v>
      </c>
      <c r="H353" s="130"/>
      <c r="I353" s="131">
        <v>10497</v>
      </c>
      <c r="J353" s="131">
        <v>4458</v>
      </c>
      <c r="K353" s="131">
        <v>0</v>
      </c>
      <c r="L353" s="131">
        <v>938</v>
      </c>
      <c r="M353" s="131">
        <v>15893</v>
      </c>
      <c r="N353" s="130"/>
      <c r="O353" s="132">
        <v>2</v>
      </c>
      <c r="P353" s="132">
        <v>0</v>
      </c>
      <c r="Q353" s="133">
        <v>29492</v>
      </c>
      <c r="R353" s="133">
        <v>0</v>
      </c>
      <c r="S353" s="133">
        <f t="shared" si="10"/>
        <v>0</v>
      </c>
      <c r="T353" s="133">
        <v>1850</v>
      </c>
      <c r="U353" s="134">
        <f t="shared" si="11"/>
        <v>31342</v>
      </c>
      <c r="V353" s="144"/>
      <c r="W353" s="173">
        <v>2.8004667444574097E-2</v>
      </c>
      <c r="X353" s="174">
        <v>0.09</v>
      </c>
      <c r="Y353" s="174">
        <v>1.1132465937140526E-2</v>
      </c>
      <c r="Z353" s="175">
        <v>0</v>
      </c>
      <c r="AA353" s="168"/>
      <c r="AB353" s="176">
        <v>0</v>
      </c>
      <c r="AC353" s="177">
        <v>0</v>
      </c>
      <c r="AD353" s="134">
        <v>0</v>
      </c>
      <c r="AE353" s="177">
        <v>0</v>
      </c>
      <c r="AF353" s="182">
        <v>0</v>
      </c>
      <c r="AG353" s="172"/>
    </row>
    <row r="354" spans="1:33" s="110" customFormat="1" x14ac:dyDescent="0.2">
      <c r="A354" s="138">
        <v>446</v>
      </c>
      <c r="B354" s="139">
        <v>446099182</v>
      </c>
      <c r="C354" s="140" t="s">
        <v>516</v>
      </c>
      <c r="D354" s="141">
        <v>99</v>
      </c>
      <c r="E354" s="140" t="s">
        <v>131</v>
      </c>
      <c r="F354" s="141">
        <v>182</v>
      </c>
      <c r="G354" s="142" t="s">
        <v>214</v>
      </c>
      <c r="H354" s="130"/>
      <c r="I354" s="131">
        <v>16503</v>
      </c>
      <c r="J354" s="131">
        <v>3363</v>
      </c>
      <c r="K354" s="131">
        <v>0</v>
      </c>
      <c r="L354" s="131">
        <v>938</v>
      </c>
      <c r="M354" s="131">
        <v>20804</v>
      </c>
      <c r="N354" s="130"/>
      <c r="O354" s="132">
        <v>4</v>
      </c>
      <c r="P354" s="132">
        <v>0</v>
      </c>
      <c r="Q354" s="133">
        <v>78352</v>
      </c>
      <c r="R354" s="133">
        <v>0</v>
      </c>
      <c r="S354" s="133">
        <f t="shared" si="10"/>
        <v>0</v>
      </c>
      <c r="T354" s="133">
        <v>3700</v>
      </c>
      <c r="U354" s="134">
        <f t="shared" si="11"/>
        <v>82052</v>
      </c>
      <c r="V354" s="144"/>
      <c r="W354" s="173">
        <v>5.6009334889148193E-2</v>
      </c>
      <c r="X354" s="174">
        <v>0.09</v>
      </c>
      <c r="Y354" s="174">
        <v>1.9864812443296912E-2</v>
      </c>
      <c r="Z354" s="175">
        <v>0</v>
      </c>
      <c r="AA354" s="168"/>
      <c r="AB354" s="176">
        <v>0</v>
      </c>
      <c r="AC354" s="177">
        <v>0</v>
      </c>
      <c r="AD354" s="134">
        <v>0</v>
      </c>
      <c r="AE354" s="177">
        <v>0</v>
      </c>
      <c r="AF354" s="182">
        <v>0</v>
      </c>
      <c r="AG354" s="172"/>
    </row>
    <row r="355" spans="1:33" s="110" customFormat="1" x14ac:dyDescent="0.2">
      <c r="A355" s="138">
        <v>446</v>
      </c>
      <c r="B355" s="139">
        <v>446099187</v>
      </c>
      <c r="C355" s="140" t="s">
        <v>516</v>
      </c>
      <c r="D355" s="141">
        <v>99</v>
      </c>
      <c r="E355" s="140" t="s">
        <v>131</v>
      </c>
      <c r="F355" s="141">
        <v>187</v>
      </c>
      <c r="G355" s="142" t="s">
        <v>219</v>
      </c>
      <c r="H355" s="130"/>
      <c r="I355" s="131">
        <v>10789.834786856618</v>
      </c>
      <c r="J355" s="131">
        <v>5788</v>
      </c>
      <c r="K355" s="131">
        <v>0</v>
      </c>
      <c r="L355" s="131">
        <v>938</v>
      </c>
      <c r="M355" s="131">
        <v>17515.83478685662</v>
      </c>
      <c r="N355" s="130"/>
      <c r="O355" s="132">
        <v>2</v>
      </c>
      <c r="P355" s="132">
        <v>0</v>
      </c>
      <c r="Q355" s="133">
        <v>32692</v>
      </c>
      <c r="R355" s="133">
        <v>0</v>
      </c>
      <c r="S355" s="133">
        <f t="shared" si="10"/>
        <v>0</v>
      </c>
      <c r="T355" s="133">
        <v>1850</v>
      </c>
      <c r="U355" s="134">
        <f t="shared" si="11"/>
        <v>34542</v>
      </c>
      <c r="V355" s="144"/>
      <c r="W355" s="173">
        <v>2.8004667444574097E-2</v>
      </c>
      <c r="X355" s="174">
        <v>0.09</v>
      </c>
      <c r="Y355" s="174">
        <v>4.9977981699376927E-3</v>
      </c>
      <c r="Z355" s="175">
        <v>0</v>
      </c>
      <c r="AA355" s="168"/>
      <c r="AB355" s="176">
        <v>0</v>
      </c>
      <c r="AC355" s="177">
        <v>0</v>
      </c>
      <c r="AD355" s="134">
        <v>0</v>
      </c>
      <c r="AE355" s="177">
        <v>0</v>
      </c>
      <c r="AF355" s="182">
        <v>0</v>
      </c>
      <c r="AG355" s="172"/>
    </row>
    <row r="356" spans="1:33" s="110" customFormat="1" x14ac:dyDescent="0.2">
      <c r="A356" s="138">
        <v>446</v>
      </c>
      <c r="B356" s="139">
        <v>446099208</v>
      </c>
      <c r="C356" s="140" t="s">
        <v>516</v>
      </c>
      <c r="D356" s="141">
        <v>99</v>
      </c>
      <c r="E356" s="140" t="s">
        <v>131</v>
      </c>
      <c r="F356" s="141">
        <v>208</v>
      </c>
      <c r="G356" s="142" t="s">
        <v>240</v>
      </c>
      <c r="H356" s="130"/>
      <c r="I356" s="131">
        <v>9640</v>
      </c>
      <c r="J356" s="131">
        <v>5376</v>
      </c>
      <c r="K356" s="131">
        <v>0</v>
      </c>
      <c r="L356" s="131">
        <v>938</v>
      </c>
      <c r="M356" s="131">
        <v>15954</v>
      </c>
      <c r="N356" s="130"/>
      <c r="O356" s="132">
        <v>3</v>
      </c>
      <c r="P356" s="132">
        <v>0</v>
      </c>
      <c r="Q356" s="133">
        <v>44418</v>
      </c>
      <c r="R356" s="133">
        <v>0</v>
      </c>
      <c r="S356" s="133">
        <f t="shared" si="10"/>
        <v>0</v>
      </c>
      <c r="T356" s="133">
        <v>2775</v>
      </c>
      <c r="U356" s="134">
        <f t="shared" si="11"/>
        <v>47193</v>
      </c>
      <c r="V356" s="144"/>
      <c r="W356" s="173">
        <v>4.2007001166861145E-2</v>
      </c>
      <c r="X356" s="174">
        <v>0.09</v>
      </c>
      <c r="Y356" s="174">
        <v>1.223283008065045E-2</v>
      </c>
      <c r="Z356" s="175">
        <v>0</v>
      </c>
      <c r="AA356" s="168"/>
      <c r="AB356" s="176">
        <v>0</v>
      </c>
      <c r="AC356" s="177">
        <v>0</v>
      </c>
      <c r="AD356" s="134">
        <v>0</v>
      </c>
      <c r="AE356" s="177">
        <v>0</v>
      </c>
      <c r="AF356" s="182">
        <v>0</v>
      </c>
      <c r="AG356" s="172"/>
    </row>
    <row r="357" spans="1:33" s="110" customFormat="1" x14ac:dyDescent="0.2">
      <c r="A357" s="138">
        <v>446</v>
      </c>
      <c r="B357" s="139">
        <v>446099212</v>
      </c>
      <c r="C357" s="140" t="s">
        <v>516</v>
      </c>
      <c r="D357" s="141">
        <v>99</v>
      </c>
      <c r="E357" s="140" t="s">
        <v>131</v>
      </c>
      <c r="F357" s="141">
        <v>212</v>
      </c>
      <c r="G357" s="142" t="s">
        <v>244</v>
      </c>
      <c r="H357" s="130"/>
      <c r="I357" s="131">
        <v>10936</v>
      </c>
      <c r="J357" s="131">
        <v>2732</v>
      </c>
      <c r="K357" s="131">
        <v>0</v>
      </c>
      <c r="L357" s="131">
        <v>938</v>
      </c>
      <c r="M357" s="131">
        <v>14606</v>
      </c>
      <c r="N357" s="130"/>
      <c r="O357" s="132">
        <v>148</v>
      </c>
      <c r="P357" s="132">
        <v>0</v>
      </c>
      <c r="Q357" s="133">
        <v>1994596</v>
      </c>
      <c r="R357" s="133">
        <v>0</v>
      </c>
      <c r="S357" s="133">
        <f t="shared" si="10"/>
        <v>0</v>
      </c>
      <c r="T357" s="133">
        <v>136900</v>
      </c>
      <c r="U357" s="134">
        <f t="shared" si="11"/>
        <v>2131496</v>
      </c>
      <c r="V357" s="144"/>
      <c r="W357" s="173">
        <v>2.072345390898481</v>
      </c>
      <c r="X357" s="174">
        <v>0.09</v>
      </c>
      <c r="Y357" s="174">
        <v>3.6278891377133436E-2</v>
      </c>
      <c r="Z357" s="175">
        <v>0</v>
      </c>
      <c r="AA357" s="168"/>
      <c r="AB357" s="176">
        <v>0</v>
      </c>
      <c r="AC357" s="177">
        <v>0</v>
      </c>
      <c r="AD357" s="134">
        <v>0</v>
      </c>
      <c r="AE357" s="177">
        <v>0</v>
      </c>
      <c r="AF357" s="182">
        <v>0</v>
      </c>
      <c r="AG357" s="172"/>
    </row>
    <row r="358" spans="1:33" s="110" customFormat="1" x14ac:dyDescent="0.2">
      <c r="A358" s="138">
        <v>446</v>
      </c>
      <c r="B358" s="139">
        <v>446099218</v>
      </c>
      <c r="C358" s="140" t="s">
        <v>516</v>
      </c>
      <c r="D358" s="141">
        <v>99</v>
      </c>
      <c r="E358" s="140" t="s">
        <v>131</v>
      </c>
      <c r="F358" s="141">
        <v>218</v>
      </c>
      <c r="G358" s="142" t="s">
        <v>250</v>
      </c>
      <c r="H358" s="130"/>
      <c r="I358" s="131">
        <v>10797</v>
      </c>
      <c r="J358" s="131">
        <v>3900</v>
      </c>
      <c r="K358" s="131">
        <v>0</v>
      </c>
      <c r="L358" s="131">
        <v>938</v>
      </c>
      <c r="M358" s="131">
        <v>15635</v>
      </c>
      <c r="N358" s="130"/>
      <c r="O358" s="132">
        <v>80</v>
      </c>
      <c r="P358" s="132">
        <v>0</v>
      </c>
      <c r="Q358" s="133">
        <v>1159280</v>
      </c>
      <c r="R358" s="133">
        <v>0</v>
      </c>
      <c r="S358" s="133">
        <f t="shared" si="10"/>
        <v>0</v>
      </c>
      <c r="T358" s="133">
        <v>74000</v>
      </c>
      <c r="U358" s="134">
        <f t="shared" si="11"/>
        <v>1233280</v>
      </c>
      <c r="V358" s="144"/>
      <c r="W358" s="173">
        <v>1.1201866977829649</v>
      </c>
      <c r="X358" s="174">
        <v>0.09</v>
      </c>
      <c r="Y358" s="174">
        <v>3.300117072280679E-2</v>
      </c>
      <c r="Z358" s="175">
        <v>0</v>
      </c>
      <c r="AA358" s="168"/>
      <c r="AB358" s="176">
        <v>0</v>
      </c>
      <c r="AC358" s="177">
        <v>0</v>
      </c>
      <c r="AD358" s="134">
        <v>0</v>
      </c>
      <c r="AE358" s="177">
        <v>0</v>
      </c>
      <c r="AF358" s="182">
        <v>0</v>
      </c>
      <c r="AG358" s="172"/>
    </row>
    <row r="359" spans="1:33" s="110" customFormat="1" x14ac:dyDescent="0.2">
      <c r="A359" s="138">
        <v>446</v>
      </c>
      <c r="B359" s="139">
        <v>446099220</v>
      </c>
      <c r="C359" s="140" t="s">
        <v>516</v>
      </c>
      <c r="D359" s="141">
        <v>99</v>
      </c>
      <c r="E359" s="140" t="s">
        <v>131</v>
      </c>
      <c r="F359" s="141">
        <v>220</v>
      </c>
      <c r="G359" s="142" t="s">
        <v>252</v>
      </c>
      <c r="H359" s="130"/>
      <c r="I359" s="131">
        <v>11436</v>
      </c>
      <c r="J359" s="131">
        <v>5079</v>
      </c>
      <c r="K359" s="131">
        <v>0</v>
      </c>
      <c r="L359" s="131">
        <v>938</v>
      </c>
      <c r="M359" s="131">
        <v>17453</v>
      </c>
      <c r="N359" s="130"/>
      <c r="O359" s="132">
        <v>39</v>
      </c>
      <c r="P359" s="132">
        <v>0</v>
      </c>
      <c r="Q359" s="133">
        <v>635076</v>
      </c>
      <c r="R359" s="133">
        <v>0</v>
      </c>
      <c r="S359" s="133">
        <f t="shared" si="10"/>
        <v>0</v>
      </c>
      <c r="T359" s="133">
        <v>36075</v>
      </c>
      <c r="U359" s="134">
        <f t="shared" si="11"/>
        <v>671151</v>
      </c>
      <c r="V359" s="144"/>
      <c r="W359" s="173">
        <v>0.54609101516919489</v>
      </c>
      <c r="X359" s="174">
        <v>0.09</v>
      </c>
      <c r="Y359" s="174">
        <v>1.7540324220613024E-2</v>
      </c>
      <c r="Z359" s="175">
        <v>0</v>
      </c>
      <c r="AA359" s="168"/>
      <c r="AB359" s="176">
        <v>0</v>
      </c>
      <c r="AC359" s="177">
        <v>0</v>
      </c>
      <c r="AD359" s="134">
        <v>0</v>
      </c>
      <c r="AE359" s="177">
        <v>0</v>
      </c>
      <c r="AF359" s="182">
        <v>0</v>
      </c>
      <c r="AG359" s="172"/>
    </row>
    <row r="360" spans="1:33" s="110" customFormat="1" x14ac:dyDescent="0.2">
      <c r="A360" s="138">
        <v>446</v>
      </c>
      <c r="B360" s="139">
        <v>446099238</v>
      </c>
      <c r="C360" s="140" t="s">
        <v>516</v>
      </c>
      <c r="D360" s="141">
        <v>99</v>
      </c>
      <c r="E360" s="140" t="s">
        <v>131</v>
      </c>
      <c r="F360" s="141">
        <v>238</v>
      </c>
      <c r="G360" s="142" t="s">
        <v>270</v>
      </c>
      <c r="H360" s="130"/>
      <c r="I360" s="131">
        <v>10372</v>
      </c>
      <c r="J360" s="131">
        <v>5965</v>
      </c>
      <c r="K360" s="131">
        <v>0</v>
      </c>
      <c r="L360" s="131">
        <v>938</v>
      </c>
      <c r="M360" s="131">
        <v>17275</v>
      </c>
      <c r="N360" s="130"/>
      <c r="O360" s="132">
        <v>28</v>
      </c>
      <c r="P360" s="132">
        <v>0</v>
      </c>
      <c r="Q360" s="133">
        <v>451024</v>
      </c>
      <c r="R360" s="133">
        <v>0</v>
      </c>
      <c r="S360" s="133">
        <f t="shared" si="10"/>
        <v>0</v>
      </c>
      <c r="T360" s="133">
        <v>25900</v>
      </c>
      <c r="U360" s="134">
        <f t="shared" si="11"/>
        <v>476924</v>
      </c>
      <c r="V360" s="144"/>
      <c r="W360" s="173">
        <v>0.39206534422403722</v>
      </c>
      <c r="X360" s="174">
        <v>0.09</v>
      </c>
      <c r="Y360" s="174">
        <v>7.1849556618351948E-2</v>
      </c>
      <c r="Z360" s="175">
        <v>0</v>
      </c>
      <c r="AA360" s="168"/>
      <c r="AB360" s="176">
        <v>0</v>
      </c>
      <c r="AC360" s="177">
        <v>0</v>
      </c>
      <c r="AD360" s="134">
        <v>0</v>
      </c>
      <c r="AE360" s="177">
        <v>0</v>
      </c>
      <c r="AF360" s="182">
        <v>0</v>
      </c>
      <c r="AG360" s="172"/>
    </row>
    <row r="361" spans="1:33" s="110" customFormat="1" x14ac:dyDescent="0.2">
      <c r="A361" s="138">
        <v>446</v>
      </c>
      <c r="B361" s="139">
        <v>446099244</v>
      </c>
      <c r="C361" s="140" t="s">
        <v>516</v>
      </c>
      <c r="D361" s="141">
        <v>99</v>
      </c>
      <c r="E361" s="140" t="s">
        <v>131</v>
      </c>
      <c r="F361" s="141">
        <v>244</v>
      </c>
      <c r="G361" s="142" t="s">
        <v>276</v>
      </c>
      <c r="H361" s="130"/>
      <c r="I361" s="131">
        <v>11242</v>
      </c>
      <c r="J361" s="131">
        <v>4054</v>
      </c>
      <c r="K361" s="131">
        <v>0</v>
      </c>
      <c r="L361" s="131">
        <v>938</v>
      </c>
      <c r="M361" s="131">
        <v>16234</v>
      </c>
      <c r="N361" s="130"/>
      <c r="O361" s="132">
        <v>34</v>
      </c>
      <c r="P361" s="132">
        <v>0</v>
      </c>
      <c r="Q361" s="133">
        <v>512788</v>
      </c>
      <c r="R361" s="133">
        <v>0</v>
      </c>
      <c r="S361" s="133">
        <f t="shared" si="10"/>
        <v>0</v>
      </c>
      <c r="T361" s="133">
        <v>31450</v>
      </c>
      <c r="U361" s="134">
        <f t="shared" si="11"/>
        <v>544238</v>
      </c>
      <c r="V361" s="144"/>
      <c r="W361" s="173">
        <v>0.47607934655775946</v>
      </c>
      <c r="X361" s="174">
        <v>0.09</v>
      </c>
      <c r="Y361" s="174">
        <v>0.13694619371909225</v>
      </c>
      <c r="Z361" s="175">
        <v>0</v>
      </c>
      <c r="AA361" s="168"/>
      <c r="AB361" s="176">
        <v>3</v>
      </c>
      <c r="AC361" s="177">
        <v>2.686457816160055</v>
      </c>
      <c r="AD361" s="134">
        <v>43614</v>
      </c>
      <c r="AE361" s="177">
        <v>0</v>
      </c>
      <c r="AF361" s="182">
        <v>0</v>
      </c>
      <c r="AG361" s="172"/>
    </row>
    <row r="362" spans="1:33" s="110" customFormat="1" x14ac:dyDescent="0.2">
      <c r="A362" s="138">
        <v>446</v>
      </c>
      <c r="B362" s="139">
        <v>446099266</v>
      </c>
      <c r="C362" s="140" t="s">
        <v>516</v>
      </c>
      <c r="D362" s="141">
        <v>99</v>
      </c>
      <c r="E362" s="140" t="s">
        <v>131</v>
      </c>
      <c r="F362" s="141">
        <v>266</v>
      </c>
      <c r="G362" s="142" t="s">
        <v>298</v>
      </c>
      <c r="H362" s="130"/>
      <c r="I362" s="131">
        <v>10023</v>
      </c>
      <c r="J362" s="131">
        <v>4988</v>
      </c>
      <c r="K362" s="131">
        <v>0</v>
      </c>
      <c r="L362" s="131">
        <v>938</v>
      </c>
      <c r="M362" s="131">
        <v>15949</v>
      </c>
      <c r="N362" s="130"/>
      <c r="O362" s="132">
        <v>7</v>
      </c>
      <c r="P362" s="132">
        <v>0</v>
      </c>
      <c r="Q362" s="133">
        <v>103607</v>
      </c>
      <c r="R362" s="133">
        <v>0</v>
      </c>
      <c r="S362" s="133">
        <f t="shared" si="10"/>
        <v>0</v>
      </c>
      <c r="T362" s="133">
        <v>6475</v>
      </c>
      <c r="U362" s="134">
        <f t="shared" si="11"/>
        <v>110082</v>
      </c>
      <c r="V362" s="144"/>
      <c r="W362" s="173">
        <v>9.8016336056009318E-2</v>
      </c>
      <c r="X362" s="174">
        <v>0.09</v>
      </c>
      <c r="Y362" s="174">
        <v>2.0935321158626063E-3</v>
      </c>
      <c r="Z362" s="175">
        <v>0</v>
      </c>
      <c r="AA362" s="168"/>
      <c r="AB362" s="176">
        <v>0</v>
      </c>
      <c r="AC362" s="177">
        <v>0</v>
      </c>
      <c r="AD362" s="134">
        <v>0</v>
      </c>
      <c r="AE362" s="177">
        <v>0</v>
      </c>
      <c r="AF362" s="182">
        <v>0</v>
      </c>
      <c r="AG362" s="172"/>
    </row>
    <row r="363" spans="1:33" s="110" customFormat="1" x14ac:dyDescent="0.2">
      <c r="A363" s="138">
        <v>446</v>
      </c>
      <c r="B363" s="139">
        <v>446099285</v>
      </c>
      <c r="C363" s="140" t="s">
        <v>516</v>
      </c>
      <c r="D363" s="141">
        <v>99</v>
      </c>
      <c r="E363" s="140" t="s">
        <v>131</v>
      </c>
      <c r="F363" s="141">
        <v>285</v>
      </c>
      <c r="G363" s="142" t="s">
        <v>317</v>
      </c>
      <c r="H363" s="130"/>
      <c r="I363" s="131">
        <v>11043</v>
      </c>
      <c r="J363" s="131">
        <v>3208</v>
      </c>
      <c r="K363" s="131">
        <v>0</v>
      </c>
      <c r="L363" s="131">
        <v>938</v>
      </c>
      <c r="M363" s="131">
        <v>15189</v>
      </c>
      <c r="N363" s="130"/>
      <c r="O363" s="132">
        <v>106</v>
      </c>
      <c r="P363" s="132">
        <v>0</v>
      </c>
      <c r="Q363" s="133">
        <v>1489406</v>
      </c>
      <c r="R363" s="133">
        <v>0</v>
      </c>
      <c r="S363" s="133">
        <f t="shared" si="10"/>
        <v>0</v>
      </c>
      <c r="T363" s="133">
        <v>98050</v>
      </c>
      <c r="U363" s="134">
        <f t="shared" si="11"/>
        <v>1587456</v>
      </c>
      <c r="V363" s="144"/>
      <c r="W363" s="173">
        <v>1.4842473745624265</v>
      </c>
      <c r="X363" s="174">
        <v>0.09</v>
      </c>
      <c r="Y363" s="174">
        <v>3.5491966377136093E-2</v>
      </c>
      <c r="Z363" s="175">
        <v>0</v>
      </c>
      <c r="AA363" s="168"/>
      <c r="AB363" s="176">
        <v>0</v>
      </c>
      <c r="AC363" s="177">
        <v>0</v>
      </c>
      <c r="AD363" s="134">
        <v>0</v>
      </c>
      <c r="AE363" s="177">
        <v>0</v>
      </c>
      <c r="AF363" s="182">
        <v>0</v>
      </c>
      <c r="AG363" s="172"/>
    </row>
    <row r="364" spans="1:33" s="110" customFormat="1" x14ac:dyDescent="0.2">
      <c r="A364" s="138">
        <v>446</v>
      </c>
      <c r="B364" s="139">
        <v>446099293</v>
      </c>
      <c r="C364" s="140" t="s">
        <v>516</v>
      </c>
      <c r="D364" s="141">
        <v>99</v>
      </c>
      <c r="E364" s="140" t="s">
        <v>131</v>
      </c>
      <c r="F364" s="141">
        <v>293</v>
      </c>
      <c r="G364" s="142" t="s">
        <v>325</v>
      </c>
      <c r="H364" s="130"/>
      <c r="I364" s="131">
        <v>12551</v>
      </c>
      <c r="J364" s="131">
        <v>564</v>
      </c>
      <c r="K364" s="131">
        <v>0</v>
      </c>
      <c r="L364" s="131">
        <v>938</v>
      </c>
      <c r="M364" s="131">
        <v>14053</v>
      </c>
      <c r="N364" s="130"/>
      <c r="O364" s="132">
        <v>17</v>
      </c>
      <c r="P364" s="132">
        <v>0</v>
      </c>
      <c r="Q364" s="133">
        <v>219827</v>
      </c>
      <c r="R364" s="133">
        <v>0</v>
      </c>
      <c r="S364" s="133">
        <f t="shared" si="10"/>
        <v>0</v>
      </c>
      <c r="T364" s="133">
        <v>15725</v>
      </c>
      <c r="U364" s="134">
        <f t="shared" si="11"/>
        <v>235552</v>
      </c>
      <c r="V364" s="144"/>
      <c r="W364" s="173">
        <v>0.23803967327887973</v>
      </c>
      <c r="X364" s="174">
        <v>0.09</v>
      </c>
      <c r="Y364" s="174">
        <v>9.3562641416421403E-3</v>
      </c>
      <c r="Z364" s="175">
        <v>0</v>
      </c>
      <c r="AA364" s="168"/>
      <c r="AB364" s="176">
        <v>0</v>
      </c>
      <c r="AC364" s="177">
        <v>0</v>
      </c>
      <c r="AD364" s="134">
        <v>0</v>
      </c>
      <c r="AE364" s="177">
        <v>0</v>
      </c>
      <c r="AF364" s="182">
        <v>0</v>
      </c>
      <c r="AG364" s="172"/>
    </row>
    <row r="365" spans="1:33" s="110" customFormat="1" x14ac:dyDescent="0.2">
      <c r="A365" s="138">
        <v>446</v>
      </c>
      <c r="B365" s="139">
        <v>446099307</v>
      </c>
      <c r="C365" s="140" t="s">
        <v>516</v>
      </c>
      <c r="D365" s="141">
        <v>99</v>
      </c>
      <c r="E365" s="140" t="s">
        <v>131</v>
      </c>
      <c r="F365" s="141">
        <v>307</v>
      </c>
      <c r="G365" s="142" t="s">
        <v>339</v>
      </c>
      <c r="H365" s="130"/>
      <c r="I365" s="131">
        <v>12105</v>
      </c>
      <c r="J365" s="131">
        <v>5251</v>
      </c>
      <c r="K365" s="131">
        <v>0</v>
      </c>
      <c r="L365" s="131">
        <v>938</v>
      </c>
      <c r="M365" s="131">
        <v>18294</v>
      </c>
      <c r="N365" s="130"/>
      <c r="O365" s="132">
        <v>27</v>
      </c>
      <c r="P365" s="132">
        <v>0</v>
      </c>
      <c r="Q365" s="133">
        <v>462051</v>
      </c>
      <c r="R365" s="133">
        <v>0</v>
      </c>
      <c r="S365" s="133">
        <f t="shared" si="10"/>
        <v>0</v>
      </c>
      <c r="T365" s="133">
        <v>24975</v>
      </c>
      <c r="U365" s="134">
        <f t="shared" si="11"/>
        <v>487026</v>
      </c>
      <c r="V365" s="144"/>
      <c r="W365" s="173">
        <v>0.37806301050175017</v>
      </c>
      <c r="X365" s="174">
        <v>0.09</v>
      </c>
      <c r="Y365" s="174">
        <v>1.1291861592594356E-2</v>
      </c>
      <c r="Z365" s="175">
        <v>0</v>
      </c>
      <c r="AA365" s="168"/>
      <c r="AB365" s="176">
        <v>0</v>
      </c>
      <c r="AC365" s="177">
        <v>0</v>
      </c>
      <c r="AD365" s="134">
        <v>0</v>
      </c>
      <c r="AE365" s="177">
        <v>0</v>
      </c>
      <c r="AF365" s="182">
        <v>0</v>
      </c>
      <c r="AG365" s="172"/>
    </row>
    <row r="366" spans="1:33" s="110" customFormat="1" x14ac:dyDescent="0.2">
      <c r="A366" s="138">
        <v>446</v>
      </c>
      <c r="B366" s="139">
        <v>446099310</v>
      </c>
      <c r="C366" s="140" t="s">
        <v>516</v>
      </c>
      <c r="D366" s="141">
        <v>99</v>
      </c>
      <c r="E366" s="140" t="s">
        <v>131</v>
      </c>
      <c r="F366" s="141">
        <v>310</v>
      </c>
      <c r="G366" s="142" t="s">
        <v>342</v>
      </c>
      <c r="H366" s="130"/>
      <c r="I366" s="131">
        <v>14646</v>
      </c>
      <c r="J366" s="131">
        <v>2470</v>
      </c>
      <c r="K366" s="131">
        <v>0</v>
      </c>
      <c r="L366" s="131">
        <v>938</v>
      </c>
      <c r="M366" s="131">
        <v>18054</v>
      </c>
      <c r="N366" s="130"/>
      <c r="O366" s="132">
        <v>1</v>
      </c>
      <c r="P366" s="132">
        <v>0</v>
      </c>
      <c r="Q366" s="133">
        <v>16876</v>
      </c>
      <c r="R366" s="133">
        <v>0</v>
      </c>
      <c r="S366" s="133">
        <f t="shared" si="10"/>
        <v>0</v>
      </c>
      <c r="T366" s="133">
        <v>925</v>
      </c>
      <c r="U366" s="134">
        <f t="shared" si="11"/>
        <v>17801</v>
      </c>
      <c r="V366" s="144"/>
      <c r="W366" s="173">
        <v>1.4002333722287048E-2</v>
      </c>
      <c r="X366" s="174">
        <v>0.09</v>
      </c>
      <c r="Y366" s="174">
        <v>4.1037898115870206E-2</v>
      </c>
      <c r="Z366" s="175">
        <v>0</v>
      </c>
      <c r="AA366" s="168"/>
      <c r="AB366" s="176">
        <v>0</v>
      </c>
      <c r="AC366" s="177">
        <v>0</v>
      </c>
      <c r="AD366" s="134">
        <v>0</v>
      </c>
      <c r="AE366" s="177">
        <v>0</v>
      </c>
      <c r="AF366" s="182">
        <v>0</v>
      </c>
      <c r="AG366" s="172"/>
    </row>
    <row r="367" spans="1:33" s="110" customFormat="1" x14ac:dyDescent="0.2">
      <c r="A367" s="138">
        <v>446</v>
      </c>
      <c r="B367" s="139">
        <v>446099323</v>
      </c>
      <c r="C367" s="140" t="s">
        <v>516</v>
      </c>
      <c r="D367" s="141">
        <v>99</v>
      </c>
      <c r="E367" s="140" t="s">
        <v>131</v>
      </c>
      <c r="F367" s="141">
        <v>323</v>
      </c>
      <c r="G367" s="142" t="s">
        <v>355</v>
      </c>
      <c r="H367" s="130"/>
      <c r="I367" s="131">
        <v>10967</v>
      </c>
      <c r="J367" s="131">
        <v>3456</v>
      </c>
      <c r="K367" s="131">
        <v>0</v>
      </c>
      <c r="L367" s="131">
        <v>938</v>
      </c>
      <c r="M367" s="131">
        <v>15361</v>
      </c>
      <c r="N367" s="130"/>
      <c r="O367" s="132">
        <v>3</v>
      </c>
      <c r="P367" s="132">
        <v>0</v>
      </c>
      <c r="Q367" s="133">
        <v>42663</v>
      </c>
      <c r="R367" s="133">
        <v>0</v>
      </c>
      <c r="S367" s="133">
        <f t="shared" si="10"/>
        <v>0</v>
      </c>
      <c r="T367" s="133">
        <v>2775</v>
      </c>
      <c r="U367" s="134">
        <f t="shared" si="11"/>
        <v>45438</v>
      </c>
      <c r="V367" s="144"/>
      <c r="W367" s="173">
        <v>4.2007001166861145E-2</v>
      </c>
      <c r="X367" s="174">
        <v>0.09</v>
      </c>
      <c r="Y367" s="174">
        <v>4.3354156093882001E-3</v>
      </c>
      <c r="Z367" s="175">
        <v>0</v>
      </c>
      <c r="AA367" s="168"/>
      <c r="AB367" s="176">
        <v>0</v>
      </c>
      <c r="AC367" s="177">
        <v>0</v>
      </c>
      <c r="AD367" s="134">
        <v>0</v>
      </c>
      <c r="AE367" s="177">
        <v>0</v>
      </c>
      <c r="AF367" s="182">
        <v>0</v>
      </c>
      <c r="AG367" s="172"/>
    </row>
    <row r="368" spans="1:33" s="110" customFormat="1" x14ac:dyDescent="0.2">
      <c r="A368" s="138">
        <v>446</v>
      </c>
      <c r="B368" s="139">
        <v>446099336</v>
      </c>
      <c r="C368" s="140" t="s">
        <v>516</v>
      </c>
      <c r="D368" s="141">
        <v>99</v>
      </c>
      <c r="E368" s="140" t="s">
        <v>131</v>
      </c>
      <c r="F368" s="141">
        <v>336</v>
      </c>
      <c r="G368" s="142" t="s">
        <v>368</v>
      </c>
      <c r="H368" s="130"/>
      <c r="I368" s="131">
        <v>9610</v>
      </c>
      <c r="J368" s="131">
        <v>2242</v>
      </c>
      <c r="K368" s="131">
        <v>0</v>
      </c>
      <c r="L368" s="131">
        <v>938</v>
      </c>
      <c r="M368" s="131">
        <v>12790</v>
      </c>
      <c r="N368" s="130"/>
      <c r="O368" s="132">
        <v>2</v>
      </c>
      <c r="P368" s="132">
        <v>0</v>
      </c>
      <c r="Q368" s="133">
        <v>23372</v>
      </c>
      <c r="R368" s="133">
        <v>0</v>
      </c>
      <c r="S368" s="133">
        <f t="shared" si="10"/>
        <v>0</v>
      </c>
      <c r="T368" s="133">
        <v>1850</v>
      </c>
      <c r="U368" s="134">
        <f t="shared" si="11"/>
        <v>25222</v>
      </c>
      <c r="V368" s="144"/>
      <c r="W368" s="173">
        <v>2.8004667444574097E-2</v>
      </c>
      <c r="X368" s="174">
        <v>0.09</v>
      </c>
      <c r="Y368" s="174">
        <v>4.1979274786514191E-2</v>
      </c>
      <c r="Z368" s="175">
        <v>0</v>
      </c>
      <c r="AA368" s="168"/>
      <c r="AB368" s="176">
        <v>0</v>
      </c>
      <c r="AC368" s="177">
        <v>0</v>
      </c>
      <c r="AD368" s="134">
        <v>0</v>
      </c>
      <c r="AE368" s="177">
        <v>0</v>
      </c>
      <c r="AF368" s="182">
        <v>0</v>
      </c>
      <c r="AG368" s="172"/>
    </row>
    <row r="369" spans="1:33" s="110" customFormat="1" x14ac:dyDescent="0.2">
      <c r="A369" s="138">
        <v>446</v>
      </c>
      <c r="B369" s="139">
        <v>446099350</v>
      </c>
      <c r="C369" s="140" t="s">
        <v>516</v>
      </c>
      <c r="D369" s="141">
        <v>99</v>
      </c>
      <c r="E369" s="140" t="s">
        <v>131</v>
      </c>
      <c r="F369" s="141">
        <v>350</v>
      </c>
      <c r="G369" s="142" t="s">
        <v>382</v>
      </c>
      <c r="H369" s="130"/>
      <c r="I369" s="131">
        <v>12868</v>
      </c>
      <c r="J369" s="131">
        <v>7928</v>
      </c>
      <c r="K369" s="131">
        <v>0</v>
      </c>
      <c r="L369" s="131">
        <v>938</v>
      </c>
      <c r="M369" s="131">
        <v>21734</v>
      </c>
      <c r="N369" s="130"/>
      <c r="O369" s="132">
        <v>7</v>
      </c>
      <c r="P369" s="132">
        <v>0</v>
      </c>
      <c r="Q369" s="133">
        <v>143535</v>
      </c>
      <c r="R369" s="133">
        <v>0</v>
      </c>
      <c r="S369" s="133">
        <f t="shared" si="10"/>
        <v>0</v>
      </c>
      <c r="T369" s="133">
        <v>6475</v>
      </c>
      <c r="U369" s="134">
        <f t="shared" si="11"/>
        <v>150010</v>
      </c>
      <c r="V369" s="144"/>
      <c r="W369" s="173">
        <v>9.8016336056009318E-2</v>
      </c>
      <c r="X369" s="174">
        <v>0.09</v>
      </c>
      <c r="Y369" s="174">
        <v>5.3720329102981391E-2</v>
      </c>
      <c r="Z369" s="175">
        <v>0</v>
      </c>
      <c r="AA369" s="168"/>
      <c r="AB369" s="176">
        <v>0</v>
      </c>
      <c r="AC369" s="177">
        <v>0</v>
      </c>
      <c r="AD369" s="134">
        <v>0</v>
      </c>
      <c r="AE369" s="177">
        <v>0</v>
      </c>
      <c r="AF369" s="182">
        <v>0</v>
      </c>
      <c r="AG369" s="172"/>
    </row>
    <row r="370" spans="1:33" s="110" customFormat="1" x14ac:dyDescent="0.2">
      <c r="A370" s="138">
        <v>446</v>
      </c>
      <c r="B370" s="139">
        <v>446099625</v>
      </c>
      <c r="C370" s="140" t="s">
        <v>516</v>
      </c>
      <c r="D370" s="141">
        <v>99</v>
      </c>
      <c r="E370" s="140" t="s">
        <v>131</v>
      </c>
      <c r="F370" s="141">
        <v>625</v>
      </c>
      <c r="G370" s="142" t="s">
        <v>395</v>
      </c>
      <c r="H370" s="130"/>
      <c r="I370" s="131">
        <v>11851</v>
      </c>
      <c r="J370" s="131">
        <v>1776</v>
      </c>
      <c r="K370" s="131">
        <v>0</v>
      </c>
      <c r="L370" s="131">
        <v>938</v>
      </c>
      <c r="M370" s="131">
        <v>14565</v>
      </c>
      <c r="N370" s="130"/>
      <c r="O370" s="132">
        <v>16</v>
      </c>
      <c r="P370" s="132">
        <v>0</v>
      </c>
      <c r="Q370" s="133">
        <v>214976</v>
      </c>
      <c r="R370" s="133">
        <v>0</v>
      </c>
      <c r="S370" s="133">
        <f t="shared" si="10"/>
        <v>0</v>
      </c>
      <c r="T370" s="133">
        <v>14800</v>
      </c>
      <c r="U370" s="134">
        <f t="shared" si="11"/>
        <v>229776</v>
      </c>
      <c r="V370" s="144"/>
      <c r="W370" s="173">
        <v>0.22403733955659269</v>
      </c>
      <c r="X370" s="174">
        <v>0.09</v>
      </c>
      <c r="Y370" s="174">
        <v>4.633895738588174E-3</v>
      </c>
      <c r="Z370" s="175">
        <v>0</v>
      </c>
      <c r="AA370" s="168"/>
      <c r="AB370" s="176">
        <v>0</v>
      </c>
      <c r="AC370" s="177">
        <v>0</v>
      </c>
      <c r="AD370" s="134">
        <v>0</v>
      </c>
      <c r="AE370" s="177">
        <v>0</v>
      </c>
      <c r="AF370" s="182">
        <v>0</v>
      </c>
      <c r="AG370" s="172"/>
    </row>
    <row r="371" spans="1:33" s="110" customFormat="1" x14ac:dyDescent="0.2">
      <c r="A371" s="138">
        <v>446</v>
      </c>
      <c r="B371" s="139">
        <v>446099650</v>
      </c>
      <c r="C371" s="140" t="s">
        <v>516</v>
      </c>
      <c r="D371" s="141">
        <v>99</v>
      </c>
      <c r="E371" s="140" t="s">
        <v>131</v>
      </c>
      <c r="F371" s="141">
        <v>650</v>
      </c>
      <c r="G371" s="142" t="s">
        <v>400</v>
      </c>
      <c r="H371" s="130"/>
      <c r="I371" s="131">
        <v>9731</v>
      </c>
      <c r="J371" s="131">
        <v>2697</v>
      </c>
      <c r="K371" s="131">
        <v>0</v>
      </c>
      <c r="L371" s="131">
        <v>938</v>
      </c>
      <c r="M371" s="131">
        <v>13366</v>
      </c>
      <c r="N371" s="130"/>
      <c r="O371" s="132">
        <v>2</v>
      </c>
      <c r="P371" s="132">
        <v>0</v>
      </c>
      <c r="Q371" s="133">
        <v>24508</v>
      </c>
      <c r="R371" s="133">
        <v>0</v>
      </c>
      <c r="S371" s="133">
        <f t="shared" si="10"/>
        <v>0</v>
      </c>
      <c r="T371" s="133">
        <v>1850</v>
      </c>
      <c r="U371" s="134">
        <f t="shared" si="11"/>
        <v>26358</v>
      </c>
      <c r="V371" s="144"/>
      <c r="W371" s="173">
        <v>2.8004667444574097E-2</v>
      </c>
      <c r="X371" s="174">
        <v>0.09</v>
      </c>
      <c r="Y371" s="174">
        <v>2.1263116125592061E-3</v>
      </c>
      <c r="Z371" s="175">
        <v>0</v>
      </c>
      <c r="AA371" s="168"/>
      <c r="AB371" s="176">
        <v>0</v>
      </c>
      <c r="AC371" s="177">
        <v>0</v>
      </c>
      <c r="AD371" s="134">
        <v>0</v>
      </c>
      <c r="AE371" s="177">
        <v>0</v>
      </c>
      <c r="AF371" s="182">
        <v>0</v>
      </c>
      <c r="AG371" s="172"/>
    </row>
    <row r="372" spans="1:33" s="110" customFormat="1" x14ac:dyDescent="0.2">
      <c r="A372" s="138">
        <v>446</v>
      </c>
      <c r="B372" s="139">
        <v>446099665</v>
      </c>
      <c r="C372" s="140" t="s">
        <v>516</v>
      </c>
      <c r="D372" s="141">
        <v>99</v>
      </c>
      <c r="E372" s="140" t="s">
        <v>131</v>
      </c>
      <c r="F372" s="141">
        <v>665</v>
      </c>
      <c r="G372" s="142" t="s">
        <v>405</v>
      </c>
      <c r="H372" s="130"/>
      <c r="I372" s="131">
        <v>10764.605332625619</v>
      </c>
      <c r="J372" s="131">
        <v>1860</v>
      </c>
      <c r="K372" s="131">
        <v>0</v>
      </c>
      <c r="L372" s="131">
        <v>938</v>
      </c>
      <c r="M372" s="131">
        <v>13562.605332625619</v>
      </c>
      <c r="N372" s="130"/>
      <c r="O372" s="132">
        <v>1</v>
      </c>
      <c r="P372" s="132">
        <v>0</v>
      </c>
      <c r="Q372" s="133">
        <v>12448</v>
      </c>
      <c r="R372" s="133">
        <v>0</v>
      </c>
      <c r="S372" s="133">
        <f t="shared" si="10"/>
        <v>0</v>
      </c>
      <c r="T372" s="133">
        <v>925</v>
      </c>
      <c r="U372" s="134">
        <f t="shared" si="11"/>
        <v>13373</v>
      </c>
      <c r="V372" s="144"/>
      <c r="W372" s="173">
        <v>1.4002333722287048E-2</v>
      </c>
      <c r="X372" s="174">
        <v>0.09</v>
      </c>
      <c r="Y372" s="174">
        <v>5.8392099041383646E-3</v>
      </c>
      <c r="Z372" s="175">
        <v>0</v>
      </c>
      <c r="AA372" s="168"/>
      <c r="AB372" s="176">
        <v>0</v>
      </c>
      <c r="AC372" s="177">
        <v>0</v>
      </c>
      <c r="AD372" s="134">
        <v>0</v>
      </c>
      <c r="AE372" s="177">
        <v>0</v>
      </c>
      <c r="AF372" s="182">
        <v>0</v>
      </c>
      <c r="AG372" s="172"/>
    </row>
    <row r="373" spans="1:33" s="110" customFormat="1" x14ac:dyDescent="0.2">
      <c r="A373" s="138">
        <v>446</v>
      </c>
      <c r="B373" s="139">
        <v>446099690</v>
      </c>
      <c r="C373" s="140" t="s">
        <v>516</v>
      </c>
      <c r="D373" s="141">
        <v>99</v>
      </c>
      <c r="E373" s="140" t="s">
        <v>131</v>
      </c>
      <c r="F373" s="141">
        <v>690</v>
      </c>
      <c r="G373" s="142" t="s">
        <v>414</v>
      </c>
      <c r="H373" s="130"/>
      <c r="I373" s="131">
        <v>11296</v>
      </c>
      <c r="J373" s="131">
        <v>4075</v>
      </c>
      <c r="K373" s="131">
        <v>0</v>
      </c>
      <c r="L373" s="131">
        <v>938</v>
      </c>
      <c r="M373" s="131">
        <v>16309</v>
      </c>
      <c r="N373" s="130"/>
      <c r="O373" s="132">
        <v>14</v>
      </c>
      <c r="P373" s="132">
        <v>0</v>
      </c>
      <c r="Q373" s="133">
        <v>212184</v>
      </c>
      <c r="R373" s="133">
        <v>0</v>
      </c>
      <c r="S373" s="133">
        <f t="shared" si="10"/>
        <v>0</v>
      </c>
      <c r="T373" s="133">
        <v>12950</v>
      </c>
      <c r="U373" s="134">
        <f t="shared" si="11"/>
        <v>225134</v>
      </c>
      <c r="V373" s="144"/>
      <c r="W373" s="173">
        <v>0.19603267211201861</v>
      </c>
      <c r="X373" s="174">
        <v>0.09</v>
      </c>
      <c r="Y373" s="174">
        <v>9.8354520852563139E-3</v>
      </c>
      <c r="Z373" s="175">
        <v>0</v>
      </c>
      <c r="AA373" s="168"/>
      <c r="AB373" s="176">
        <v>0</v>
      </c>
      <c r="AC373" s="177">
        <v>0</v>
      </c>
      <c r="AD373" s="134">
        <v>0</v>
      </c>
      <c r="AE373" s="177">
        <v>0</v>
      </c>
      <c r="AF373" s="182">
        <v>0</v>
      </c>
      <c r="AG373" s="172"/>
    </row>
    <row r="374" spans="1:33" s="110" customFormat="1" x14ac:dyDescent="0.2">
      <c r="A374" s="138">
        <v>446</v>
      </c>
      <c r="B374" s="139">
        <v>446099763</v>
      </c>
      <c r="C374" s="140" t="s">
        <v>516</v>
      </c>
      <c r="D374" s="141">
        <v>99</v>
      </c>
      <c r="E374" s="140" t="s">
        <v>131</v>
      </c>
      <c r="F374" s="141">
        <v>763</v>
      </c>
      <c r="G374" s="142" t="s">
        <v>434</v>
      </c>
      <c r="H374" s="130"/>
      <c r="I374" s="131">
        <v>12010.527887049659</v>
      </c>
      <c r="J374" s="131">
        <v>2750</v>
      </c>
      <c r="K374" s="131">
        <v>0</v>
      </c>
      <c r="L374" s="131">
        <v>938</v>
      </c>
      <c r="M374" s="131">
        <v>15698.527887049659</v>
      </c>
      <c r="N374" s="130"/>
      <c r="O374" s="132">
        <v>1</v>
      </c>
      <c r="P374" s="132">
        <v>0</v>
      </c>
      <c r="Q374" s="133">
        <v>14554</v>
      </c>
      <c r="R374" s="133">
        <v>0</v>
      </c>
      <c r="S374" s="133">
        <f t="shared" si="10"/>
        <v>0</v>
      </c>
      <c r="T374" s="133">
        <v>925</v>
      </c>
      <c r="U374" s="134">
        <f t="shared" si="11"/>
        <v>15479</v>
      </c>
      <c r="V374" s="144"/>
      <c r="W374" s="173">
        <v>1.4002333722287048E-2</v>
      </c>
      <c r="X374" s="174">
        <v>0.09</v>
      </c>
      <c r="Y374" s="174">
        <v>5.4960152697555945E-3</v>
      </c>
      <c r="Z374" s="175">
        <v>0</v>
      </c>
      <c r="AA374" s="168"/>
      <c r="AB374" s="176">
        <v>0</v>
      </c>
      <c r="AC374" s="177">
        <v>0</v>
      </c>
      <c r="AD374" s="134">
        <v>0</v>
      </c>
      <c r="AE374" s="177">
        <v>0</v>
      </c>
      <c r="AF374" s="182">
        <v>0</v>
      </c>
      <c r="AG374" s="172"/>
    </row>
    <row r="375" spans="1:33" s="110" customFormat="1" x14ac:dyDescent="0.2">
      <c r="A375" s="138">
        <v>447</v>
      </c>
      <c r="B375" s="139">
        <v>447101025</v>
      </c>
      <c r="C375" s="140" t="s">
        <v>517</v>
      </c>
      <c r="D375" s="141">
        <v>101</v>
      </c>
      <c r="E375" s="140" t="s">
        <v>133</v>
      </c>
      <c r="F375" s="141">
        <v>25</v>
      </c>
      <c r="G375" s="142" t="s">
        <v>57</v>
      </c>
      <c r="H375" s="130"/>
      <c r="I375" s="131">
        <v>10795</v>
      </c>
      <c r="J375" s="131">
        <v>5162</v>
      </c>
      <c r="K375" s="131">
        <v>0</v>
      </c>
      <c r="L375" s="131">
        <v>938</v>
      </c>
      <c r="M375" s="131">
        <v>16895</v>
      </c>
      <c r="N375" s="130"/>
      <c r="O375" s="132">
        <v>136</v>
      </c>
      <c r="P375" s="132">
        <v>0</v>
      </c>
      <c r="Q375" s="133">
        <v>2170152</v>
      </c>
      <c r="R375" s="133">
        <v>0</v>
      </c>
      <c r="S375" s="133">
        <f t="shared" si="10"/>
        <v>0</v>
      </c>
      <c r="T375" s="133">
        <v>127568</v>
      </c>
      <c r="U375" s="134">
        <f t="shared" si="11"/>
        <v>2297720</v>
      </c>
      <c r="V375" s="144"/>
      <c r="W375" s="173">
        <v>0</v>
      </c>
      <c r="X375" s="174">
        <v>0.09</v>
      </c>
      <c r="Y375" s="174">
        <v>5.9381548601475008E-2</v>
      </c>
      <c r="Z375" s="175">
        <v>0</v>
      </c>
      <c r="AA375" s="168"/>
      <c r="AB375" s="176">
        <v>0</v>
      </c>
      <c r="AC375" s="177">
        <v>0</v>
      </c>
      <c r="AD375" s="134">
        <v>0</v>
      </c>
      <c r="AE375" s="177">
        <v>0</v>
      </c>
      <c r="AF375" s="182">
        <v>0</v>
      </c>
      <c r="AG375" s="172"/>
    </row>
    <row r="376" spans="1:33" s="110" customFormat="1" x14ac:dyDescent="0.2">
      <c r="A376" s="138">
        <v>447</v>
      </c>
      <c r="B376" s="139">
        <v>447101050</v>
      </c>
      <c r="C376" s="140" t="s">
        <v>517</v>
      </c>
      <c r="D376" s="141">
        <v>101</v>
      </c>
      <c r="E376" s="140" t="s">
        <v>133</v>
      </c>
      <c r="F376" s="141">
        <v>50</v>
      </c>
      <c r="G376" s="142" t="s">
        <v>82</v>
      </c>
      <c r="H376" s="130"/>
      <c r="I376" s="131">
        <v>11198.477785070678</v>
      </c>
      <c r="J376" s="131">
        <v>5788</v>
      </c>
      <c r="K376" s="131">
        <v>0</v>
      </c>
      <c r="L376" s="131">
        <v>938</v>
      </c>
      <c r="M376" s="131">
        <v>17924.477785070678</v>
      </c>
      <c r="N376" s="130"/>
      <c r="O376" s="132">
        <v>2</v>
      </c>
      <c r="P376" s="132">
        <v>0</v>
      </c>
      <c r="Q376" s="133">
        <v>33972</v>
      </c>
      <c r="R376" s="133">
        <v>0</v>
      </c>
      <c r="S376" s="133">
        <f t="shared" si="10"/>
        <v>0</v>
      </c>
      <c r="T376" s="133">
        <v>1876</v>
      </c>
      <c r="U376" s="134">
        <f t="shared" si="11"/>
        <v>35848</v>
      </c>
      <c r="V376" s="144"/>
      <c r="W376" s="173">
        <v>0</v>
      </c>
      <c r="X376" s="174">
        <v>0.09</v>
      </c>
      <c r="Y376" s="174">
        <v>6.2541441687275602E-3</v>
      </c>
      <c r="Z376" s="175">
        <v>0</v>
      </c>
      <c r="AA376" s="168"/>
      <c r="AB376" s="176">
        <v>0</v>
      </c>
      <c r="AC376" s="177">
        <v>0</v>
      </c>
      <c r="AD376" s="134">
        <v>0</v>
      </c>
      <c r="AE376" s="177">
        <v>0</v>
      </c>
      <c r="AF376" s="182">
        <v>0</v>
      </c>
      <c r="AG376" s="172"/>
    </row>
    <row r="377" spans="1:33" s="110" customFormat="1" x14ac:dyDescent="0.2">
      <c r="A377" s="138">
        <v>447</v>
      </c>
      <c r="B377" s="139">
        <v>447101100</v>
      </c>
      <c r="C377" s="140" t="s">
        <v>517</v>
      </c>
      <c r="D377" s="141">
        <v>101</v>
      </c>
      <c r="E377" s="140" t="s">
        <v>133</v>
      </c>
      <c r="F377" s="141">
        <v>100</v>
      </c>
      <c r="G377" s="142" t="s">
        <v>132</v>
      </c>
      <c r="H377" s="130"/>
      <c r="I377" s="131">
        <v>14516</v>
      </c>
      <c r="J377" s="131">
        <v>5978</v>
      </c>
      <c r="K377" s="131">
        <v>0</v>
      </c>
      <c r="L377" s="131">
        <v>938</v>
      </c>
      <c r="M377" s="131">
        <v>21432</v>
      </c>
      <c r="N377" s="130"/>
      <c r="O377" s="132">
        <v>1</v>
      </c>
      <c r="P377" s="132">
        <v>0</v>
      </c>
      <c r="Q377" s="133">
        <v>20494</v>
      </c>
      <c r="R377" s="133">
        <v>0</v>
      </c>
      <c r="S377" s="133">
        <f t="shared" si="10"/>
        <v>0</v>
      </c>
      <c r="T377" s="133">
        <v>938</v>
      </c>
      <c r="U377" s="134">
        <f t="shared" si="11"/>
        <v>21432</v>
      </c>
      <c r="V377" s="144"/>
      <c r="W377" s="173">
        <v>0</v>
      </c>
      <c r="X377" s="174">
        <v>0.09</v>
      </c>
      <c r="Y377" s="174">
        <v>3.2730186953332768E-2</v>
      </c>
      <c r="Z377" s="175">
        <v>0</v>
      </c>
      <c r="AA377" s="168"/>
      <c r="AB377" s="176">
        <v>0</v>
      </c>
      <c r="AC377" s="177">
        <v>0</v>
      </c>
      <c r="AD377" s="134">
        <v>0</v>
      </c>
      <c r="AE377" s="177">
        <v>0</v>
      </c>
      <c r="AF377" s="182">
        <v>0</v>
      </c>
      <c r="AG377" s="172"/>
    </row>
    <row r="378" spans="1:33" s="110" customFormat="1" x14ac:dyDescent="0.2">
      <c r="A378" s="138">
        <v>447</v>
      </c>
      <c r="B378" s="139">
        <v>447101101</v>
      </c>
      <c r="C378" s="140" t="s">
        <v>517</v>
      </c>
      <c r="D378" s="141">
        <v>101</v>
      </c>
      <c r="E378" s="140" t="s">
        <v>133</v>
      </c>
      <c r="F378" s="141">
        <v>101</v>
      </c>
      <c r="G378" s="142" t="s">
        <v>133</v>
      </c>
      <c r="H378" s="130"/>
      <c r="I378" s="131">
        <v>9993</v>
      </c>
      <c r="J378" s="131">
        <v>2667</v>
      </c>
      <c r="K378" s="131">
        <v>0</v>
      </c>
      <c r="L378" s="131">
        <v>938</v>
      </c>
      <c r="M378" s="131">
        <v>13598</v>
      </c>
      <c r="N378" s="130"/>
      <c r="O378" s="132">
        <v>361</v>
      </c>
      <c r="P378" s="132">
        <v>0</v>
      </c>
      <c r="Q378" s="133">
        <v>4570260</v>
      </c>
      <c r="R378" s="133">
        <v>0</v>
      </c>
      <c r="S378" s="133">
        <f t="shared" si="10"/>
        <v>0</v>
      </c>
      <c r="T378" s="133">
        <v>338618</v>
      </c>
      <c r="U378" s="134">
        <f t="shared" si="11"/>
        <v>4908878</v>
      </c>
      <c r="V378" s="144"/>
      <c r="W378" s="173">
        <v>0</v>
      </c>
      <c r="X378" s="174">
        <v>0.09</v>
      </c>
      <c r="Y378" s="174">
        <v>5.9719202726842655E-2</v>
      </c>
      <c r="Z378" s="175">
        <v>0</v>
      </c>
      <c r="AA378" s="168"/>
      <c r="AB378" s="176">
        <v>0</v>
      </c>
      <c r="AC378" s="177">
        <v>0</v>
      </c>
      <c r="AD378" s="134">
        <v>0</v>
      </c>
      <c r="AE378" s="177">
        <v>0</v>
      </c>
      <c r="AF378" s="182">
        <v>0</v>
      </c>
      <c r="AG378" s="172"/>
    </row>
    <row r="379" spans="1:33" s="110" customFormat="1" x14ac:dyDescent="0.2">
      <c r="A379" s="138">
        <v>447</v>
      </c>
      <c r="B379" s="139">
        <v>447101136</v>
      </c>
      <c r="C379" s="140" t="s">
        <v>517</v>
      </c>
      <c r="D379" s="141">
        <v>101</v>
      </c>
      <c r="E379" s="140" t="s">
        <v>133</v>
      </c>
      <c r="F379" s="141">
        <v>136</v>
      </c>
      <c r="G379" s="142" t="s">
        <v>168</v>
      </c>
      <c r="H379" s="130"/>
      <c r="I379" s="131">
        <v>10118</v>
      </c>
      <c r="J379" s="131">
        <v>3215</v>
      </c>
      <c r="K379" s="131">
        <v>0</v>
      </c>
      <c r="L379" s="131">
        <v>938</v>
      </c>
      <c r="M379" s="131">
        <v>14271</v>
      </c>
      <c r="N379" s="130"/>
      <c r="O379" s="132">
        <v>5</v>
      </c>
      <c r="P379" s="132">
        <v>0</v>
      </c>
      <c r="Q379" s="133">
        <v>66665</v>
      </c>
      <c r="R379" s="133">
        <v>0</v>
      </c>
      <c r="S379" s="133">
        <f t="shared" si="10"/>
        <v>0</v>
      </c>
      <c r="T379" s="133">
        <v>4690</v>
      </c>
      <c r="U379" s="134">
        <f t="shared" si="11"/>
        <v>71355</v>
      </c>
      <c r="V379" s="144"/>
      <c r="W379" s="173">
        <v>0</v>
      </c>
      <c r="X379" s="174">
        <v>0.09</v>
      </c>
      <c r="Y379" s="174">
        <v>5.6605144852625213E-3</v>
      </c>
      <c r="Z379" s="175">
        <v>0</v>
      </c>
      <c r="AA379" s="168"/>
      <c r="AB379" s="176">
        <v>0</v>
      </c>
      <c r="AC379" s="177">
        <v>0</v>
      </c>
      <c r="AD379" s="134">
        <v>0</v>
      </c>
      <c r="AE379" s="177">
        <v>0</v>
      </c>
      <c r="AF379" s="182">
        <v>0</v>
      </c>
      <c r="AG379" s="172"/>
    </row>
    <row r="380" spans="1:33" s="110" customFormat="1" x14ac:dyDescent="0.2">
      <c r="A380" s="138">
        <v>447</v>
      </c>
      <c r="B380" s="139">
        <v>447101138</v>
      </c>
      <c r="C380" s="140" t="s">
        <v>517</v>
      </c>
      <c r="D380" s="141">
        <v>101</v>
      </c>
      <c r="E380" s="140" t="s">
        <v>133</v>
      </c>
      <c r="F380" s="141">
        <v>138</v>
      </c>
      <c r="G380" s="142" t="s">
        <v>170</v>
      </c>
      <c r="H380" s="130"/>
      <c r="I380" s="131">
        <v>11169</v>
      </c>
      <c r="J380" s="131">
        <v>6178</v>
      </c>
      <c r="K380" s="131">
        <v>0</v>
      </c>
      <c r="L380" s="131">
        <v>938</v>
      </c>
      <c r="M380" s="131">
        <v>18285</v>
      </c>
      <c r="N380" s="130"/>
      <c r="O380" s="132">
        <v>7</v>
      </c>
      <c r="P380" s="132">
        <v>0</v>
      </c>
      <c r="Q380" s="133">
        <v>121429</v>
      </c>
      <c r="R380" s="133">
        <v>0</v>
      </c>
      <c r="S380" s="133">
        <f t="shared" si="10"/>
        <v>0</v>
      </c>
      <c r="T380" s="133">
        <v>6566</v>
      </c>
      <c r="U380" s="134">
        <f t="shared" si="11"/>
        <v>127995</v>
      </c>
      <c r="V380" s="144"/>
      <c r="W380" s="173">
        <v>0</v>
      </c>
      <c r="X380" s="174">
        <v>0.09</v>
      </c>
      <c r="Y380" s="174">
        <v>7.7657613962446989E-3</v>
      </c>
      <c r="Z380" s="175">
        <v>0</v>
      </c>
      <c r="AA380" s="168"/>
      <c r="AB380" s="176">
        <v>0</v>
      </c>
      <c r="AC380" s="177">
        <v>0</v>
      </c>
      <c r="AD380" s="134">
        <v>0</v>
      </c>
      <c r="AE380" s="177">
        <v>0</v>
      </c>
      <c r="AF380" s="182">
        <v>0</v>
      </c>
      <c r="AG380" s="172"/>
    </row>
    <row r="381" spans="1:33" s="110" customFormat="1" x14ac:dyDescent="0.2">
      <c r="A381" s="138">
        <v>447</v>
      </c>
      <c r="B381" s="139">
        <v>447101139</v>
      </c>
      <c r="C381" s="140" t="s">
        <v>517</v>
      </c>
      <c r="D381" s="141">
        <v>101</v>
      </c>
      <c r="E381" s="140" t="s">
        <v>133</v>
      </c>
      <c r="F381" s="141">
        <v>139</v>
      </c>
      <c r="G381" s="142" t="s">
        <v>171</v>
      </c>
      <c r="H381" s="130"/>
      <c r="I381" s="131">
        <v>13523</v>
      </c>
      <c r="J381" s="131">
        <v>4670</v>
      </c>
      <c r="K381" s="131">
        <v>0</v>
      </c>
      <c r="L381" s="131">
        <v>938</v>
      </c>
      <c r="M381" s="131">
        <v>19131</v>
      </c>
      <c r="N381" s="130"/>
      <c r="O381" s="132">
        <v>1</v>
      </c>
      <c r="P381" s="132">
        <v>0</v>
      </c>
      <c r="Q381" s="133">
        <v>18193</v>
      </c>
      <c r="R381" s="133">
        <v>0</v>
      </c>
      <c r="S381" s="133">
        <f t="shared" si="10"/>
        <v>0</v>
      </c>
      <c r="T381" s="133">
        <v>938</v>
      </c>
      <c r="U381" s="134">
        <f t="shared" si="11"/>
        <v>19131</v>
      </c>
      <c r="V381" s="144"/>
      <c r="W381" s="173">
        <v>0</v>
      </c>
      <c r="X381" s="174">
        <v>0.09</v>
      </c>
      <c r="Y381" s="174">
        <v>2.7780376816675151E-3</v>
      </c>
      <c r="Z381" s="175">
        <v>0</v>
      </c>
      <c r="AA381" s="168"/>
      <c r="AB381" s="176">
        <v>0</v>
      </c>
      <c r="AC381" s="177">
        <v>0</v>
      </c>
      <c r="AD381" s="134">
        <v>0</v>
      </c>
      <c r="AE381" s="177">
        <v>0</v>
      </c>
      <c r="AF381" s="182">
        <v>0</v>
      </c>
      <c r="AG381" s="172"/>
    </row>
    <row r="382" spans="1:33" s="110" customFormat="1" x14ac:dyDescent="0.2">
      <c r="A382" s="138">
        <v>447</v>
      </c>
      <c r="B382" s="139">
        <v>447101167</v>
      </c>
      <c r="C382" s="140" t="s">
        <v>517</v>
      </c>
      <c r="D382" s="141">
        <v>101</v>
      </c>
      <c r="E382" s="140" t="s">
        <v>133</v>
      </c>
      <c r="F382" s="141">
        <v>167</v>
      </c>
      <c r="G382" s="142" t="s">
        <v>199</v>
      </c>
      <c r="H382" s="130"/>
      <c r="I382" s="131">
        <v>9716</v>
      </c>
      <c r="J382" s="131">
        <v>4377</v>
      </c>
      <c r="K382" s="131">
        <v>0</v>
      </c>
      <c r="L382" s="131">
        <v>938</v>
      </c>
      <c r="M382" s="131">
        <v>15031</v>
      </c>
      <c r="N382" s="130"/>
      <c r="O382" s="132">
        <v>2</v>
      </c>
      <c r="P382" s="132">
        <v>0</v>
      </c>
      <c r="Q382" s="133">
        <v>28186</v>
      </c>
      <c r="R382" s="133">
        <v>0</v>
      </c>
      <c r="S382" s="133">
        <f t="shared" si="10"/>
        <v>0</v>
      </c>
      <c r="T382" s="133">
        <v>1876</v>
      </c>
      <c r="U382" s="134">
        <f t="shared" si="11"/>
        <v>30062</v>
      </c>
      <c r="V382" s="144"/>
      <c r="W382" s="173">
        <v>0</v>
      </c>
      <c r="X382" s="174">
        <v>0.09</v>
      </c>
      <c r="Y382" s="174">
        <v>2.0878303274758144E-2</v>
      </c>
      <c r="Z382" s="175">
        <v>0</v>
      </c>
      <c r="AA382" s="168"/>
      <c r="AB382" s="176">
        <v>0</v>
      </c>
      <c r="AC382" s="177">
        <v>0</v>
      </c>
      <c r="AD382" s="134">
        <v>0</v>
      </c>
      <c r="AE382" s="177">
        <v>0</v>
      </c>
      <c r="AF382" s="182">
        <v>0</v>
      </c>
      <c r="AG382" s="172"/>
    </row>
    <row r="383" spans="1:33" s="110" customFormat="1" x14ac:dyDescent="0.2">
      <c r="A383" s="138">
        <v>447</v>
      </c>
      <c r="B383" s="139">
        <v>447101175</v>
      </c>
      <c r="C383" s="140" t="s">
        <v>517</v>
      </c>
      <c r="D383" s="141">
        <v>101</v>
      </c>
      <c r="E383" s="140" t="s">
        <v>133</v>
      </c>
      <c r="F383" s="141">
        <v>175</v>
      </c>
      <c r="G383" s="142" t="s">
        <v>207</v>
      </c>
      <c r="H383" s="130"/>
      <c r="I383" s="131">
        <v>10565.896850839636</v>
      </c>
      <c r="J383" s="131">
        <v>5408</v>
      </c>
      <c r="K383" s="131">
        <v>0</v>
      </c>
      <c r="L383" s="131">
        <v>938</v>
      </c>
      <c r="M383" s="131">
        <v>16911.896850839636</v>
      </c>
      <c r="N383" s="130"/>
      <c r="O383" s="132">
        <v>2</v>
      </c>
      <c r="P383" s="132">
        <v>0</v>
      </c>
      <c r="Q383" s="133">
        <v>31948</v>
      </c>
      <c r="R383" s="133">
        <v>0</v>
      </c>
      <c r="S383" s="133">
        <f t="shared" si="10"/>
        <v>0</v>
      </c>
      <c r="T383" s="133">
        <v>1876</v>
      </c>
      <c r="U383" s="134">
        <f t="shared" si="11"/>
        <v>33824</v>
      </c>
      <c r="V383" s="144"/>
      <c r="W383" s="173">
        <v>0</v>
      </c>
      <c r="X383" s="174">
        <v>0.09</v>
      </c>
      <c r="Y383" s="174">
        <v>7.8324360771302257E-4</v>
      </c>
      <c r="Z383" s="175">
        <v>0</v>
      </c>
      <c r="AA383" s="168"/>
      <c r="AB383" s="176">
        <v>0</v>
      </c>
      <c r="AC383" s="177">
        <v>0</v>
      </c>
      <c r="AD383" s="134">
        <v>0</v>
      </c>
      <c r="AE383" s="177">
        <v>0</v>
      </c>
      <c r="AF383" s="182">
        <v>0</v>
      </c>
      <c r="AG383" s="172"/>
    </row>
    <row r="384" spans="1:33" s="110" customFormat="1" x14ac:dyDescent="0.2">
      <c r="A384" s="138">
        <v>447</v>
      </c>
      <c r="B384" s="139">
        <v>447101177</v>
      </c>
      <c r="C384" s="140" t="s">
        <v>517</v>
      </c>
      <c r="D384" s="141">
        <v>101</v>
      </c>
      <c r="E384" s="140" t="s">
        <v>133</v>
      </c>
      <c r="F384" s="141">
        <v>177</v>
      </c>
      <c r="G384" s="142" t="s">
        <v>209</v>
      </c>
      <c r="H384" s="130"/>
      <c r="I384" s="131">
        <v>10200</v>
      </c>
      <c r="J384" s="131">
        <v>4332</v>
      </c>
      <c r="K384" s="131">
        <v>0</v>
      </c>
      <c r="L384" s="131">
        <v>938</v>
      </c>
      <c r="M384" s="131">
        <v>15470</v>
      </c>
      <c r="N384" s="130"/>
      <c r="O384" s="132">
        <v>24</v>
      </c>
      <c r="P384" s="132">
        <v>0</v>
      </c>
      <c r="Q384" s="133">
        <v>348768</v>
      </c>
      <c r="R384" s="133">
        <v>0</v>
      </c>
      <c r="S384" s="133">
        <f t="shared" si="10"/>
        <v>0</v>
      </c>
      <c r="T384" s="133">
        <v>22512</v>
      </c>
      <c r="U384" s="134">
        <f t="shared" si="11"/>
        <v>371280</v>
      </c>
      <c r="V384" s="144"/>
      <c r="W384" s="173">
        <v>0</v>
      </c>
      <c r="X384" s="174">
        <v>0.09</v>
      </c>
      <c r="Y384" s="174">
        <v>1.1132465937140526E-2</v>
      </c>
      <c r="Z384" s="175">
        <v>0</v>
      </c>
      <c r="AA384" s="168"/>
      <c r="AB384" s="176">
        <v>0</v>
      </c>
      <c r="AC384" s="177">
        <v>0</v>
      </c>
      <c r="AD384" s="134">
        <v>0</v>
      </c>
      <c r="AE384" s="177">
        <v>0</v>
      </c>
      <c r="AF384" s="182">
        <v>0</v>
      </c>
      <c r="AG384" s="172"/>
    </row>
    <row r="385" spans="1:33" s="110" customFormat="1" x14ac:dyDescent="0.2">
      <c r="A385" s="138">
        <v>447</v>
      </c>
      <c r="B385" s="139">
        <v>447101185</v>
      </c>
      <c r="C385" s="140" t="s">
        <v>517</v>
      </c>
      <c r="D385" s="141">
        <v>101</v>
      </c>
      <c r="E385" s="140" t="s">
        <v>133</v>
      </c>
      <c r="F385" s="141">
        <v>185</v>
      </c>
      <c r="G385" s="142" t="s">
        <v>217</v>
      </c>
      <c r="H385" s="130"/>
      <c r="I385" s="131">
        <v>11307</v>
      </c>
      <c r="J385" s="131">
        <v>1406</v>
      </c>
      <c r="K385" s="131">
        <v>0</v>
      </c>
      <c r="L385" s="131">
        <v>938</v>
      </c>
      <c r="M385" s="131">
        <v>13651</v>
      </c>
      <c r="N385" s="130"/>
      <c r="O385" s="132">
        <v>90</v>
      </c>
      <c r="P385" s="132">
        <v>0</v>
      </c>
      <c r="Q385" s="133">
        <v>1144170</v>
      </c>
      <c r="R385" s="133">
        <v>0</v>
      </c>
      <c r="S385" s="133">
        <f t="shared" si="10"/>
        <v>0</v>
      </c>
      <c r="T385" s="133">
        <v>84420</v>
      </c>
      <c r="U385" s="134">
        <f t="shared" si="11"/>
        <v>1228590</v>
      </c>
      <c r="V385" s="144"/>
      <c r="W385" s="173">
        <v>0</v>
      </c>
      <c r="X385" s="174">
        <v>0.09</v>
      </c>
      <c r="Y385" s="174">
        <v>1.8366858278813049E-2</v>
      </c>
      <c r="Z385" s="175">
        <v>0</v>
      </c>
      <c r="AA385" s="168"/>
      <c r="AB385" s="176">
        <v>0</v>
      </c>
      <c r="AC385" s="177">
        <v>0</v>
      </c>
      <c r="AD385" s="134">
        <v>0</v>
      </c>
      <c r="AE385" s="177">
        <v>0</v>
      </c>
      <c r="AF385" s="182">
        <v>0</v>
      </c>
      <c r="AG385" s="172"/>
    </row>
    <row r="386" spans="1:33" s="110" customFormat="1" x14ac:dyDescent="0.2">
      <c r="A386" s="138">
        <v>447</v>
      </c>
      <c r="B386" s="139">
        <v>447101187</v>
      </c>
      <c r="C386" s="140" t="s">
        <v>517</v>
      </c>
      <c r="D386" s="141">
        <v>101</v>
      </c>
      <c r="E386" s="140" t="s">
        <v>133</v>
      </c>
      <c r="F386" s="141">
        <v>187</v>
      </c>
      <c r="G386" s="142" t="s">
        <v>219</v>
      </c>
      <c r="H386" s="130"/>
      <c r="I386" s="131">
        <v>10651</v>
      </c>
      <c r="J386" s="131">
        <v>5714</v>
      </c>
      <c r="K386" s="131">
        <v>0</v>
      </c>
      <c r="L386" s="131">
        <v>938</v>
      </c>
      <c r="M386" s="131">
        <v>17303</v>
      </c>
      <c r="N386" s="130"/>
      <c r="O386" s="132">
        <v>4</v>
      </c>
      <c r="P386" s="132">
        <v>0</v>
      </c>
      <c r="Q386" s="133">
        <v>65460</v>
      </c>
      <c r="R386" s="133">
        <v>0</v>
      </c>
      <c r="S386" s="133">
        <f t="shared" si="10"/>
        <v>0</v>
      </c>
      <c r="T386" s="133">
        <v>3752</v>
      </c>
      <c r="U386" s="134">
        <f t="shared" si="11"/>
        <v>69212</v>
      </c>
      <c r="V386" s="144"/>
      <c r="W386" s="173">
        <v>0</v>
      </c>
      <c r="X386" s="174">
        <v>0.09</v>
      </c>
      <c r="Y386" s="174">
        <v>4.9977981699376927E-3</v>
      </c>
      <c r="Z386" s="175">
        <v>0</v>
      </c>
      <c r="AA386" s="168"/>
      <c r="AB386" s="176">
        <v>0</v>
      </c>
      <c r="AC386" s="177">
        <v>0</v>
      </c>
      <c r="AD386" s="134">
        <v>0</v>
      </c>
      <c r="AE386" s="177">
        <v>0</v>
      </c>
      <c r="AF386" s="182">
        <v>0</v>
      </c>
      <c r="AG386" s="172"/>
    </row>
    <row r="387" spans="1:33" s="110" customFormat="1" x14ac:dyDescent="0.2">
      <c r="A387" s="138">
        <v>447</v>
      </c>
      <c r="B387" s="139">
        <v>447101208</v>
      </c>
      <c r="C387" s="140" t="s">
        <v>517</v>
      </c>
      <c r="D387" s="141">
        <v>101</v>
      </c>
      <c r="E387" s="140" t="s">
        <v>133</v>
      </c>
      <c r="F387" s="141">
        <v>208</v>
      </c>
      <c r="G387" s="142" t="s">
        <v>240</v>
      </c>
      <c r="H387" s="130"/>
      <c r="I387" s="131">
        <v>9968</v>
      </c>
      <c r="J387" s="131">
        <v>5559</v>
      </c>
      <c r="K387" s="131">
        <v>0</v>
      </c>
      <c r="L387" s="131">
        <v>938</v>
      </c>
      <c r="M387" s="131">
        <v>16465</v>
      </c>
      <c r="N387" s="130"/>
      <c r="O387" s="132">
        <v>9</v>
      </c>
      <c r="P387" s="132">
        <v>0</v>
      </c>
      <c r="Q387" s="133">
        <v>139743</v>
      </c>
      <c r="R387" s="133">
        <v>0</v>
      </c>
      <c r="S387" s="133">
        <f t="shared" si="10"/>
        <v>0</v>
      </c>
      <c r="T387" s="133">
        <v>8442</v>
      </c>
      <c r="U387" s="134">
        <f t="shared" si="11"/>
        <v>148185</v>
      </c>
      <c r="V387" s="144"/>
      <c r="W387" s="173">
        <v>0</v>
      </c>
      <c r="X387" s="174">
        <v>0.09</v>
      </c>
      <c r="Y387" s="174">
        <v>1.223283008065045E-2</v>
      </c>
      <c r="Z387" s="175">
        <v>0</v>
      </c>
      <c r="AA387" s="168"/>
      <c r="AB387" s="176">
        <v>0</v>
      </c>
      <c r="AC387" s="177">
        <v>0</v>
      </c>
      <c r="AD387" s="134">
        <v>0</v>
      </c>
      <c r="AE387" s="177">
        <v>0</v>
      </c>
      <c r="AF387" s="182">
        <v>0</v>
      </c>
      <c r="AG387" s="172"/>
    </row>
    <row r="388" spans="1:33" s="110" customFormat="1" x14ac:dyDescent="0.2">
      <c r="A388" s="138">
        <v>447</v>
      </c>
      <c r="B388" s="139">
        <v>447101212</v>
      </c>
      <c r="C388" s="140" t="s">
        <v>517</v>
      </c>
      <c r="D388" s="141">
        <v>101</v>
      </c>
      <c r="E388" s="140" t="s">
        <v>133</v>
      </c>
      <c r="F388" s="141">
        <v>212</v>
      </c>
      <c r="G388" s="142" t="s">
        <v>244</v>
      </c>
      <c r="H388" s="130"/>
      <c r="I388" s="131">
        <v>9716</v>
      </c>
      <c r="J388" s="131">
        <v>2428</v>
      </c>
      <c r="K388" s="131">
        <v>0</v>
      </c>
      <c r="L388" s="131">
        <v>938</v>
      </c>
      <c r="M388" s="131">
        <v>13082</v>
      </c>
      <c r="N388" s="130"/>
      <c r="O388" s="132">
        <v>3</v>
      </c>
      <c r="P388" s="132">
        <v>0</v>
      </c>
      <c r="Q388" s="133">
        <v>36432</v>
      </c>
      <c r="R388" s="133">
        <v>0</v>
      </c>
      <c r="S388" s="133">
        <f t="shared" si="10"/>
        <v>0</v>
      </c>
      <c r="T388" s="133">
        <v>2814</v>
      </c>
      <c r="U388" s="134">
        <f t="shared" si="11"/>
        <v>39246</v>
      </c>
      <c r="V388" s="144"/>
      <c r="W388" s="173">
        <v>0</v>
      </c>
      <c r="X388" s="174">
        <v>0.09</v>
      </c>
      <c r="Y388" s="174">
        <v>3.6278891377133436E-2</v>
      </c>
      <c r="Z388" s="175">
        <v>0</v>
      </c>
      <c r="AA388" s="168"/>
      <c r="AB388" s="176">
        <v>0</v>
      </c>
      <c r="AC388" s="177">
        <v>0</v>
      </c>
      <c r="AD388" s="134">
        <v>0</v>
      </c>
      <c r="AE388" s="177">
        <v>0</v>
      </c>
      <c r="AF388" s="182">
        <v>0</v>
      </c>
      <c r="AG388" s="172"/>
    </row>
    <row r="389" spans="1:33" s="110" customFormat="1" x14ac:dyDescent="0.2">
      <c r="A389" s="138">
        <v>447</v>
      </c>
      <c r="B389" s="139">
        <v>447101214</v>
      </c>
      <c r="C389" s="140" t="s">
        <v>517</v>
      </c>
      <c r="D389" s="141">
        <v>101</v>
      </c>
      <c r="E389" s="140" t="s">
        <v>133</v>
      </c>
      <c r="F389" s="141">
        <v>214</v>
      </c>
      <c r="G389" s="142" t="s">
        <v>246</v>
      </c>
      <c r="H389" s="130"/>
      <c r="I389" s="131">
        <v>16679</v>
      </c>
      <c r="J389" s="131">
        <v>2548</v>
      </c>
      <c r="K389" s="131">
        <v>0</v>
      </c>
      <c r="L389" s="131">
        <v>938</v>
      </c>
      <c r="M389" s="131">
        <v>20165</v>
      </c>
      <c r="N389" s="130"/>
      <c r="O389" s="132">
        <v>1</v>
      </c>
      <c r="P389" s="132">
        <v>0</v>
      </c>
      <c r="Q389" s="133">
        <v>19227</v>
      </c>
      <c r="R389" s="133">
        <v>0</v>
      </c>
      <c r="S389" s="133">
        <f t="shared" si="10"/>
        <v>0</v>
      </c>
      <c r="T389" s="133">
        <v>938</v>
      </c>
      <c r="U389" s="134">
        <f t="shared" si="11"/>
        <v>20165</v>
      </c>
      <c r="V389" s="144"/>
      <c r="W389" s="173">
        <v>0</v>
      </c>
      <c r="X389" s="174">
        <v>0.09</v>
      </c>
      <c r="Y389" s="174">
        <v>1.3659401443170481E-3</v>
      </c>
      <c r="Z389" s="175">
        <v>0</v>
      </c>
      <c r="AA389" s="168"/>
      <c r="AB389" s="176">
        <v>0</v>
      </c>
      <c r="AC389" s="177">
        <v>0</v>
      </c>
      <c r="AD389" s="134">
        <v>0</v>
      </c>
      <c r="AE389" s="177">
        <v>0</v>
      </c>
      <c r="AF389" s="182">
        <v>0</v>
      </c>
      <c r="AG389" s="172"/>
    </row>
    <row r="390" spans="1:33" s="110" customFormat="1" x14ac:dyDescent="0.2">
      <c r="A390" s="138">
        <v>447</v>
      </c>
      <c r="B390" s="139">
        <v>447101220</v>
      </c>
      <c r="C390" s="140" t="s">
        <v>517</v>
      </c>
      <c r="D390" s="141">
        <v>101</v>
      </c>
      <c r="E390" s="140" t="s">
        <v>133</v>
      </c>
      <c r="F390" s="141">
        <v>220</v>
      </c>
      <c r="G390" s="142" t="s">
        <v>252</v>
      </c>
      <c r="H390" s="130"/>
      <c r="I390" s="131">
        <v>9595</v>
      </c>
      <c r="J390" s="131">
        <v>4262</v>
      </c>
      <c r="K390" s="131">
        <v>0</v>
      </c>
      <c r="L390" s="131">
        <v>938</v>
      </c>
      <c r="M390" s="131">
        <v>14795</v>
      </c>
      <c r="N390" s="130"/>
      <c r="O390" s="132">
        <v>4</v>
      </c>
      <c r="P390" s="132">
        <v>0</v>
      </c>
      <c r="Q390" s="133">
        <v>55428</v>
      </c>
      <c r="R390" s="133">
        <v>0</v>
      </c>
      <c r="S390" s="133">
        <f t="shared" si="10"/>
        <v>0</v>
      </c>
      <c r="T390" s="133">
        <v>3752</v>
      </c>
      <c r="U390" s="134">
        <f t="shared" si="11"/>
        <v>59180</v>
      </c>
      <c r="V390" s="144"/>
      <c r="W390" s="173">
        <v>0</v>
      </c>
      <c r="X390" s="174">
        <v>0.09</v>
      </c>
      <c r="Y390" s="174">
        <v>1.7540324220613024E-2</v>
      </c>
      <c r="Z390" s="175">
        <v>0</v>
      </c>
      <c r="AA390" s="168"/>
      <c r="AB390" s="176">
        <v>0</v>
      </c>
      <c r="AC390" s="177">
        <v>0</v>
      </c>
      <c r="AD390" s="134">
        <v>0</v>
      </c>
      <c r="AE390" s="177">
        <v>0</v>
      </c>
      <c r="AF390" s="182">
        <v>0</v>
      </c>
      <c r="AG390" s="172"/>
    </row>
    <row r="391" spans="1:33" s="110" customFormat="1" x14ac:dyDescent="0.2">
      <c r="A391" s="138">
        <v>447</v>
      </c>
      <c r="B391" s="139">
        <v>447101238</v>
      </c>
      <c r="C391" s="140" t="s">
        <v>517</v>
      </c>
      <c r="D391" s="141">
        <v>101</v>
      </c>
      <c r="E391" s="140" t="s">
        <v>133</v>
      </c>
      <c r="F391" s="141">
        <v>238</v>
      </c>
      <c r="G391" s="142" t="s">
        <v>270</v>
      </c>
      <c r="H391" s="130"/>
      <c r="I391" s="131">
        <v>10428</v>
      </c>
      <c r="J391" s="131">
        <v>5997</v>
      </c>
      <c r="K391" s="131">
        <v>0</v>
      </c>
      <c r="L391" s="131">
        <v>938</v>
      </c>
      <c r="M391" s="131">
        <v>17363</v>
      </c>
      <c r="N391" s="130"/>
      <c r="O391" s="132">
        <v>25</v>
      </c>
      <c r="P391" s="132">
        <v>0</v>
      </c>
      <c r="Q391" s="133">
        <v>410625</v>
      </c>
      <c r="R391" s="133">
        <v>0</v>
      </c>
      <c r="S391" s="133">
        <f t="shared" si="10"/>
        <v>0</v>
      </c>
      <c r="T391" s="133">
        <v>23450</v>
      </c>
      <c r="U391" s="134">
        <f t="shared" si="11"/>
        <v>434075</v>
      </c>
      <c r="V391" s="144"/>
      <c r="W391" s="173">
        <v>0</v>
      </c>
      <c r="X391" s="174">
        <v>0.09</v>
      </c>
      <c r="Y391" s="174">
        <v>7.1849556618351948E-2</v>
      </c>
      <c r="Z391" s="175">
        <v>0</v>
      </c>
      <c r="AA391" s="168"/>
      <c r="AB391" s="176">
        <v>0</v>
      </c>
      <c r="AC391" s="177">
        <v>0</v>
      </c>
      <c r="AD391" s="134">
        <v>0</v>
      </c>
      <c r="AE391" s="177">
        <v>0</v>
      </c>
      <c r="AF391" s="182">
        <v>0</v>
      </c>
      <c r="AG391" s="172"/>
    </row>
    <row r="392" spans="1:33" s="110" customFormat="1" x14ac:dyDescent="0.2">
      <c r="A392" s="138">
        <v>447</v>
      </c>
      <c r="B392" s="139">
        <v>447101307</v>
      </c>
      <c r="C392" s="140" t="s">
        <v>517</v>
      </c>
      <c r="D392" s="141">
        <v>101</v>
      </c>
      <c r="E392" s="140" t="s">
        <v>133</v>
      </c>
      <c r="F392" s="141">
        <v>307</v>
      </c>
      <c r="G392" s="142" t="s">
        <v>339</v>
      </c>
      <c r="H392" s="130"/>
      <c r="I392" s="131">
        <v>10491</v>
      </c>
      <c r="J392" s="131">
        <v>4551</v>
      </c>
      <c r="K392" s="131">
        <v>0</v>
      </c>
      <c r="L392" s="131">
        <v>938</v>
      </c>
      <c r="M392" s="131">
        <v>15980</v>
      </c>
      <c r="N392" s="130"/>
      <c r="O392" s="132">
        <v>3</v>
      </c>
      <c r="P392" s="132">
        <v>0</v>
      </c>
      <c r="Q392" s="133">
        <v>45126</v>
      </c>
      <c r="R392" s="133">
        <v>0</v>
      </c>
      <c r="S392" s="133">
        <f t="shared" si="10"/>
        <v>0</v>
      </c>
      <c r="T392" s="133">
        <v>2814</v>
      </c>
      <c r="U392" s="134">
        <f t="shared" si="11"/>
        <v>47940</v>
      </c>
      <c r="V392" s="144"/>
      <c r="W392" s="173">
        <v>0</v>
      </c>
      <c r="X392" s="174">
        <v>0.09</v>
      </c>
      <c r="Y392" s="174">
        <v>1.1291861592594356E-2</v>
      </c>
      <c r="Z392" s="175">
        <v>0</v>
      </c>
      <c r="AA392" s="168"/>
      <c r="AB392" s="176">
        <v>0</v>
      </c>
      <c r="AC392" s="177">
        <v>0</v>
      </c>
      <c r="AD392" s="134">
        <v>0</v>
      </c>
      <c r="AE392" s="177">
        <v>0</v>
      </c>
      <c r="AF392" s="182">
        <v>0</v>
      </c>
      <c r="AG392" s="172"/>
    </row>
    <row r="393" spans="1:33" s="110" customFormat="1" x14ac:dyDescent="0.2">
      <c r="A393" s="138">
        <v>447</v>
      </c>
      <c r="B393" s="139">
        <v>447101350</v>
      </c>
      <c r="C393" s="140" t="s">
        <v>517</v>
      </c>
      <c r="D393" s="141">
        <v>101</v>
      </c>
      <c r="E393" s="140" t="s">
        <v>133</v>
      </c>
      <c r="F393" s="141">
        <v>350</v>
      </c>
      <c r="G393" s="142" t="s">
        <v>382</v>
      </c>
      <c r="H393" s="130"/>
      <c r="I393" s="131">
        <v>10287</v>
      </c>
      <c r="J393" s="131">
        <v>6338</v>
      </c>
      <c r="K393" s="131">
        <v>0</v>
      </c>
      <c r="L393" s="131">
        <v>938</v>
      </c>
      <c r="M393" s="131">
        <v>17563</v>
      </c>
      <c r="N393" s="130"/>
      <c r="O393" s="132">
        <v>41</v>
      </c>
      <c r="P393" s="132">
        <v>0</v>
      </c>
      <c r="Q393" s="133">
        <v>681625</v>
      </c>
      <c r="R393" s="133">
        <v>0</v>
      </c>
      <c r="S393" s="133">
        <f t="shared" si="10"/>
        <v>0</v>
      </c>
      <c r="T393" s="133">
        <v>38458</v>
      </c>
      <c r="U393" s="134">
        <f t="shared" si="11"/>
        <v>720083</v>
      </c>
      <c r="V393" s="144"/>
      <c r="W393" s="173">
        <v>0</v>
      </c>
      <c r="X393" s="174">
        <v>0.09</v>
      </c>
      <c r="Y393" s="174">
        <v>5.3720329102981391E-2</v>
      </c>
      <c r="Z393" s="175">
        <v>0</v>
      </c>
      <c r="AA393" s="168"/>
      <c r="AB393" s="176">
        <v>0</v>
      </c>
      <c r="AC393" s="177">
        <v>0</v>
      </c>
      <c r="AD393" s="134">
        <v>0</v>
      </c>
      <c r="AE393" s="177">
        <v>0</v>
      </c>
      <c r="AF393" s="182">
        <v>0</v>
      </c>
      <c r="AG393" s="172"/>
    </row>
    <row r="394" spans="1:33" s="110" customFormat="1" x14ac:dyDescent="0.2">
      <c r="A394" s="138">
        <v>447</v>
      </c>
      <c r="B394" s="139">
        <v>447101622</v>
      </c>
      <c r="C394" s="140" t="s">
        <v>517</v>
      </c>
      <c r="D394" s="141">
        <v>101</v>
      </c>
      <c r="E394" s="140" t="s">
        <v>133</v>
      </c>
      <c r="F394" s="141">
        <v>622</v>
      </c>
      <c r="G394" s="142" t="s">
        <v>394</v>
      </c>
      <c r="H394" s="130"/>
      <c r="I394" s="131">
        <v>11065</v>
      </c>
      <c r="J394" s="131">
        <v>2489</v>
      </c>
      <c r="K394" s="131">
        <v>0</v>
      </c>
      <c r="L394" s="131">
        <v>938</v>
      </c>
      <c r="M394" s="131">
        <v>14492</v>
      </c>
      <c r="N394" s="130"/>
      <c r="O394" s="132">
        <v>42</v>
      </c>
      <c r="P394" s="132">
        <v>0</v>
      </c>
      <c r="Q394" s="133">
        <v>569268</v>
      </c>
      <c r="R394" s="133">
        <v>0</v>
      </c>
      <c r="S394" s="133">
        <f t="shared" ref="S394:S457" si="12">IFERROR(VLOOKUP(B394,transp,2,FALSE),0)</f>
        <v>0</v>
      </c>
      <c r="T394" s="133">
        <v>39396</v>
      </c>
      <c r="U394" s="134">
        <f t="shared" ref="U394:U457" si="13">SUM(Q394:T394)</f>
        <v>608664</v>
      </c>
      <c r="V394" s="144"/>
      <c r="W394" s="173">
        <v>0</v>
      </c>
      <c r="X394" s="174">
        <v>0.09</v>
      </c>
      <c r="Y394" s="174">
        <v>2.4128212563326101E-2</v>
      </c>
      <c r="Z394" s="175">
        <v>0</v>
      </c>
      <c r="AA394" s="168"/>
      <c r="AB394" s="176">
        <v>0</v>
      </c>
      <c r="AC394" s="177">
        <v>0</v>
      </c>
      <c r="AD394" s="134">
        <v>0</v>
      </c>
      <c r="AE394" s="177">
        <v>0</v>
      </c>
      <c r="AF394" s="182">
        <v>0</v>
      </c>
      <c r="AG394" s="172"/>
    </row>
    <row r="395" spans="1:33" s="110" customFormat="1" x14ac:dyDescent="0.2">
      <c r="A395" s="138">
        <v>447</v>
      </c>
      <c r="B395" s="139">
        <v>447101690</v>
      </c>
      <c r="C395" s="140" t="s">
        <v>517</v>
      </c>
      <c r="D395" s="141">
        <v>101</v>
      </c>
      <c r="E395" s="140" t="s">
        <v>133</v>
      </c>
      <c r="F395" s="141">
        <v>690</v>
      </c>
      <c r="G395" s="142" t="s">
        <v>414</v>
      </c>
      <c r="H395" s="130"/>
      <c r="I395" s="131">
        <v>9352</v>
      </c>
      <c r="J395" s="131">
        <v>3373</v>
      </c>
      <c r="K395" s="131">
        <v>0</v>
      </c>
      <c r="L395" s="131">
        <v>938</v>
      </c>
      <c r="M395" s="131">
        <v>13663</v>
      </c>
      <c r="N395" s="130"/>
      <c r="O395" s="132">
        <v>7</v>
      </c>
      <c r="P395" s="132">
        <v>0</v>
      </c>
      <c r="Q395" s="133">
        <v>89075</v>
      </c>
      <c r="R395" s="133">
        <v>0</v>
      </c>
      <c r="S395" s="133">
        <f t="shared" si="12"/>
        <v>0</v>
      </c>
      <c r="T395" s="133">
        <v>6566</v>
      </c>
      <c r="U395" s="134">
        <f t="shared" si="13"/>
        <v>95641</v>
      </c>
      <c r="V395" s="144"/>
      <c r="W395" s="173">
        <v>0</v>
      </c>
      <c r="X395" s="174">
        <v>0.09</v>
      </c>
      <c r="Y395" s="174">
        <v>9.8354520852563139E-3</v>
      </c>
      <c r="Z395" s="175">
        <v>0</v>
      </c>
      <c r="AA395" s="168"/>
      <c r="AB395" s="176">
        <v>0</v>
      </c>
      <c r="AC395" s="177">
        <v>0</v>
      </c>
      <c r="AD395" s="134">
        <v>0</v>
      </c>
      <c r="AE395" s="177">
        <v>0</v>
      </c>
      <c r="AF395" s="182">
        <v>0</v>
      </c>
      <c r="AG395" s="172"/>
    </row>
    <row r="396" spans="1:33" s="110" customFormat="1" x14ac:dyDescent="0.2">
      <c r="A396" s="138">
        <v>447</v>
      </c>
      <c r="B396" s="139">
        <v>447101710</v>
      </c>
      <c r="C396" s="140" t="s">
        <v>517</v>
      </c>
      <c r="D396" s="141">
        <v>101</v>
      </c>
      <c r="E396" s="140" t="s">
        <v>133</v>
      </c>
      <c r="F396" s="141">
        <v>710</v>
      </c>
      <c r="G396" s="142" t="s">
        <v>419</v>
      </c>
      <c r="H396" s="130"/>
      <c r="I396" s="131">
        <v>10531</v>
      </c>
      <c r="J396" s="131">
        <v>4286</v>
      </c>
      <c r="K396" s="131">
        <v>0</v>
      </c>
      <c r="L396" s="131">
        <v>938</v>
      </c>
      <c r="M396" s="131">
        <v>15755</v>
      </c>
      <c r="N396" s="130"/>
      <c r="O396" s="132">
        <v>6</v>
      </c>
      <c r="P396" s="132">
        <v>0</v>
      </c>
      <c r="Q396" s="133">
        <v>88902</v>
      </c>
      <c r="R396" s="133">
        <v>0</v>
      </c>
      <c r="S396" s="133">
        <f t="shared" si="12"/>
        <v>0</v>
      </c>
      <c r="T396" s="133">
        <v>5628</v>
      </c>
      <c r="U396" s="134">
        <f t="shared" si="13"/>
        <v>94530</v>
      </c>
      <c r="V396" s="144"/>
      <c r="W396" s="173">
        <v>0</v>
      </c>
      <c r="X396" s="174">
        <v>0.09</v>
      </c>
      <c r="Y396" s="174">
        <v>5.1050289737476964E-3</v>
      </c>
      <c r="Z396" s="175">
        <v>0</v>
      </c>
      <c r="AA396" s="168"/>
      <c r="AB396" s="176">
        <v>0</v>
      </c>
      <c r="AC396" s="177">
        <v>0</v>
      </c>
      <c r="AD396" s="134">
        <v>0</v>
      </c>
      <c r="AE396" s="177">
        <v>0</v>
      </c>
      <c r="AF396" s="182">
        <v>0</v>
      </c>
      <c r="AG396" s="172"/>
    </row>
    <row r="397" spans="1:33" s="110" customFormat="1" x14ac:dyDescent="0.2">
      <c r="A397" s="138">
        <v>449</v>
      </c>
      <c r="B397" s="139">
        <v>449035035</v>
      </c>
      <c r="C397" s="140" t="s">
        <v>518</v>
      </c>
      <c r="D397" s="141">
        <v>35</v>
      </c>
      <c r="E397" s="140" t="s">
        <v>67</v>
      </c>
      <c r="F397" s="141">
        <v>35</v>
      </c>
      <c r="G397" s="142" t="s">
        <v>67</v>
      </c>
      <c r="H397" s="130"/>
      <c r="I397" s="131">
        <v>12461</v>
      </c>
      <c r="J397" s="131">
        <v>5207</v>
      </c>
      <c r="K397" s="131">
        <v>0</v>
      </c>
      <c r="L397" s="131">
        <v>938</v>
      </c>
      <c r="M397" s="131">
        <v>18606</v>
      </c>
      <c r="N397" s="130"/>
      <c r="O397" s="132">
        <v>698</v>
      </c>
      <c r="P397" s="132">
        <v>0</v>
      </c>
      <c r="Q397" s="133">
        <v>11939988</v>
      </c>
      <c r="R397" s="133">
        <v>0</v>
      </c>
      <c r="S397" s="133">
        <f t="shared" si="12"/>
        <v>0</v>
      </c>
      <c r="T397" s="133">
        <v>633784</v>
      </c>
      <c r="U397" s="134">
        <f t="shared" si="13"/>
        <v>12573772</v>
      </c>
      <c r="V397" s="144"/>
      <c r="W397" s="173">
        <v>22.204702627939099</v>
      </c>
      <c r="X397" s="174">
        <v>0.09</v>
      </c>
      <c r="Y397" s="174">
        <v>0.15770762668239399</v>
      </c>
      <c r="Z397" s="175">
        <v>0</v>
      </c>
      <c r="AA397" s="168"/>
      <c r="AB397" s="176">
        <v>4</v>
      </c>
      <c r="AC397" s="177">
        <v>0</v>
      </c>
      <c r="AD397" s="134">
        <v>0</v>
      </c>
      <c r="AE397" s="177">
        <v>0</v>
      </c>
      <c r="AF397" s="182">
        <v>0</v>
      </c>
      <c r="AG397" s="172"/>
    </row>
    <row r="398" spans="1:33" s="110" customFormat="1" x14ac:dyDescent="0.2">
      <c r="A398" s="138">
        <v>449</v>
      </c>
      <c r="B398" s="139">
        <v>449035044</v>
      </c>
      <c r="C398" s="140" t="s">
        <v>518</v>
      </c>
      <c r="D398" s="141">
        <v>35</v>
      </c>
      <c r="E398" s="140" t="s">
        <v>67</v>
      </c>
      <c r="F398" s="141">
        <v>44</v>
      </c>
      <c r="G398" s="142" t="s">
        <v>76</v>
      </c>
      <c r="H398" s="130"/>
      <c r="I398" s="131">
        <v>12138</v>
      </c>
      <c r="J398" s="131">
        <v>97</v>
      </c>
      <c r="K398" s="131">
        <v>0</v>
      </c>
      <c r="L398" s="131">
        <v>938</v>
      </c>
      <c r="M398" s="131">
        <v>13173</v>
      </c>
      <c r="N398" s="130"/>
      <c r="O398" s="132">
        <v>3</v>
      </c>
      <c r="P398" s="132">
        <v>0</v>
      </c>
      <c r="Q398" s="133">
        <v>35538</v>
      </c>
      <c r="R398" s="133">
        <v>0</v>
      </c>
      <c r="S398" s="133">
        <f t="shared" si="12"/>
        <v>0</v>
      </c>
      <c r="T398" s="133">
        <v>2724</v>
      </c>
      <c r="U398" s="134">
        <f t="shared" si="13"/>
        <v>38262</v>
      </c>
      <c r="V398" s="144"/>
      <c r="W398" s="173">
        <v>9.5435684647302899E-2</v>
      </c>
      <c r="X398" s="174">
        <v>0.09</v>
      </c>
      <c r="Y398" s="174">
        <v>7.373348924494201E-2</v>
      </c>
      <c r="Z398" s="175">
        <v>0</v>
      </c>
      <c r="AA398" s="168"/>
      <c r="AB398" s="176">
        <v>0</v>
      </c>
      <c r="AC398" s="177">
        <v>0</v>
      </c>
      <c r="AD398" s="134">
        <v>0</v>
      </c>
      <c r="AE398" s="177">
        <v>0</v>
      </c>
      <c r="AF398" s="182">
        <v>0</v>
      </c>
      <c r="AG398" s="172"/>
    </row>
    <row r="399" spans="1:33" s="110" customFormat="1" x14ac:dyDescent="0.2">
      <c r="A399" s="138">
        <v>449</v>
      </c>
      <c r="B399" s="139">
        <v>449035046</v>
      </c>
      <c r="C399" s="140" t="s">
        <v>518</v>
      </c>
      <c r="D399" s="141">
        <v>35</v>
      </c>
      <c r="E399" s="140" t="s">
        <v>67</v>
      </c>
      <c r="F399" s="141">
        <v>46</v>
      </c>
      <c r="G399" s="142" t="s">
        <v>78</v>
      </c>
      <c r="H399" s="130"/>
      <c r="I399" s="131">
        <v>10966.84984485094</v>
      </c>
      <c r="J399" s="131">
        <v>8671</v>
      </c>
      <c r="K399" s="131">
        <v>0</v>
      </c>
      <c r="L399" s="131">
        <v>938</v>
      </c>
      <c r="M399" s="131">
        <v>20575.849844850942</v>
      </c>
      <c r="N399" s="130"/>
      <c r="O399" s="132">
        <v>1</v>
      </c>
      <c r="P399" s="132">
        <v>0</v>
      </c>
      <c r="Q399" s="133">
        <v>19013</v>
      </c>
      <c r="R399" s="133">
        <v>0</v>
      </c>
      <c r="S399" s="133">
        <f t="shared" si="12"/>
        <v>0</v>
      </c>
      <c r="T399" s="133">
        <v>908</v>
      </c>
      <c r="U399" s="134">
        <f t="shared" si="13"/>
        <v>19921</v>
      </c>
      <c r="V399" s="144"/>
      <c r="W399" s="173">
        <v>3.18118948824343E-2</v>
      </c>
      <c r="X399" s="174">
        <v>0.09</v>
      </c>
      <c r="Y399" s="174">
        <v>4.4194681082807908E-4</v>
      </c>
      <c r="Z399" s="175">
        <v>0</v>
      </c>
      <c r="AA399" s="168"/>
      <c r="AB399" s="176">
        <v>0</v>
      </c>
      <c r="AC399" s="177">
        <v>0</v>
      </c>
      <c r="AD399" s="134">
        <v>0</v>
      </c>
      <c r="AE399" s="177">
        <v>0</v>
      </c>
      <c r="AF399" s="182">
        <v>0</v>
      </c>
      <c r="AG399" s="172"/>
    </row>
    <row r="400" spans="1:33" s="110" customFormat="1" x14ac:dyDescent="0.2">
      <c r="A400" s="138">
        <v>449</v>
      </c>
      <c r="B400" s="139">
        <v>449035073</v>
      </c>
      <c r="C400" s="140" t="s">
        <v>518</v>
      </c>
      <c r="D400" s="141">
        <v>35</v>
      </c>
      <c r="E400" s="140" t="s">
        <v>67</v>
      </c>
      <c r="F400" s="141">
        <v>73</v>
      </c>
      <c r="G400" s="142" t="s">
        <v>105</v>
      </c>
      <c r="H400" s="130"/>
      <c r="I400" s="131">
        <v>14851</v>
      </c>
      <c r="J400" s="131">
        <v>10236</v>
      </c>
      <c r="K400" s="131">
        <v>0</v>
      </c>
      <c r="L400" s="131">
        <v>938</v>
      </c>
      <c r="M400" s="131">
        <v>26025</v>
      </c>
      <c r="N400" s="130"/>
      <c r="O400" s="132">
        <v>2</v>
      </c>
      <c r="P400" s="132">
        <v>0</v>
      </c>
      <c r="Q400" s="133">
        <v>48578</v>
      </c>
      <c r="R400" s="133">
        <v>0</v>
      </c>
      <c r="S400" s="133">
        <f t="shared" si="12"/>
        <v>0</v>
      </c>
      <c r="T400" s="133">
        <v>1816</v>
      </c>
      <c r="U400" s="134">
        <f t="shared" si="13"/>
        <v>50394</v>
      </c>
      <c r="V400" s="144"/>
      <c r="W400" s="173">
        <v>6.3623789764868599E-2</v>
      </c>
      <c r="X400" s="174">
        <v>0.09</v>
      </c>
      <c r="Y400" s="174">
        <v>1.4564298650369633E-2</v>
      </c>
      <c r="Z400" s="175">
        <v>0</v>
      </c>
      <c r="AA400" s="168"/>
      <c r="AB400" s="176">
        <v>0</v>
      </c>
      <c r="AC400" s="177">
        <v>0</v>
      </c>
      <c r="AD400" s="134">
        <v>0</v>
      </c>
      <c r="AE400" s="177">
        <v>0</v>
      </c>
      <c r="AF400" s="182">
        <v>0</v>
      </c>
      <c r="AG400" s="172"/>
    </row>
    <row r="401" spans="1:33" s="110" customFormat="1" x14ac:dyDescent="0.2">
      <c r="A401" s="138">
        <v>449</v>
      </c>
      <c r="B401" s="139">
        <v>449035219</v>
      </c>
      <c r="C401" s="140" t="s">
        <v>518</v>
      </c>
      <c r="D401" s="141">
        <v>35</v>
      </c>
      <c r="E401" s="140" t="s">
        <v>67</v>
      </c>
      <c r="F401" s="141">
        <v>219</v>
      </c>
      <c r="G401" s="142" t="s">
        <v>251</v>
      </c>
      <c r="H401" s="130"/>
      <c r="I401" s="131">
        <v>10630.412257185322</v>
      </c>
      <c r="J401" s="131">
        <v>5091</v>
      </c>
      <c r="K401" s="131">
        <v>0</v>
      </c>
      <c r="L401" s="131">
        <v>938</v>
      </c>
      <c r="M401" s="131">
        <v>16659.412257185322</v>
      </c>
      <c r="N401" s="130"/>
      <c r="O401" s="132">
        <v>1</v>
      </c>
      <c r="P401" s="132">
        <v>0</v>
      </c>
      <c r="Q401" s="133">
        <v>15221</v>
      </c>
      <c r="R401" s="133">
        <v>0</v>
      </c>
      <c r="S401" s="133">
        <f t="shared" si="12"/>
        <v>0</v>
      </c>
      <c r="T401" s="133">
        <v>908</v>
      </c>
      <c r="U401" s="134">
        <f t="shared" si="13"/>
        <v>16129</v>
      </c>
      <c r="V401" s="144"/>
      <c r="W401" s="173">
        <v>3.18118948824343E-2</v>
      </c>
      <c r="X401" s="174">
        <v>0.09</v>
      </c>
      <c r="Y401" s="174">
        <v>8.3261911171635776E-3</v>
      </c>
      <c r="Z401" s="175">
        <v>0</v>
      </c>
      <c r="AA401" s="168"/>
      <c r="AB401" s="176">
        <v>0</v>
      </c>
      <c r="AC401" s="177">
        <v>0</v>
      </c>
      <c r="AD401" s="134">
        <v>0</v>
      </c>
      <c r="AE401" s="177">
        <v>0</v>
      </c>
      <c r="AF401" s="182">
        <v>0</v>
      </c>
      <c r="AG401" s="172"/>
    </row>
    <row r="402" spans="1:33" s="110" customFormat="1" x14ac:dyDescent="0.2">
      <c r="A402" s="138">
        <v>449</v>
      </c>
      <c r="B402" s="139">
        <v>449035243</v>
      </c>
      <c r="C402" s="140" t="s">
        <v>518</v>
      </c>
      <c r="D402" s="141">
        <v>35</v>
      </c>
      <c r="E402" s="140" t="s">
        <v>67</v>
      </c>
      <c r="F402" s="141">
        <v>243</v>
      </c>
      <c r="G402" s="142" t="s">
        <v>275</v>
      </c>
      <c r="H402" s="130"/>
      <c r="I402" s="131">
        <v>11752</v>
      </c>
      <c r="J402" s="131">
        <v>2432</v>
      </c>
      <c r="K402" s="131">
        <v>0</v>
      </c>
      <c r="L402" s="131">
        <v>938</v>
      </c>
      <c r="M402" s="131">
        <v>15122</v>
      </c>
      <c r="N402" s="130"/>
      <c r="O402" s="132">
        <v>6</v>
      </c>
      <c r="P402" s="132">
        <v>0</v>
      </c>
      <c r="Q402" s="133">
        <v>82398</v>
      </c>
      <c r="R402" s="133">
        <v>0</v>
      </c>
      <c r="S402" s="133">
        <f t="shared" si="12"/>
        <v>0</v>
      </c>
      <c r="T402" s="133">
        <v>5448</v>
      </c>
      <c r="U402" s="134">
        <f t="shared" si="13"/>
        <v>87846</v>
      </c>
      <c r="V402" s="144"/>
      <c r="W402" s="173">
        <v>0.1908713692946058</v>
      </c>
      <c r="X402" s="174">
        <v>0.09</v>
      </c>
      <c r="Y402" s="174">
        <v>6.02635208616264E-3</v>
      </c>
      <c r="Z402" s="175">
        <v>0</v>
      </c>
      <c r="AA402" s="168"/>
      <c r="AB402" s="176">
        <v>1</v>
      </c>
      <c r="AC402" s="177">
        <v>0</v>
      </c>
      <c r="AD402" s="134">
        <v>0</v>
      </c>
      <c r="AE402" s="177">
        <v>0</v>
      </c>
      <c r="AF402" s="182">
        <v>0</v>
      </c>
      <c r="AG402" s="172"/>
    </row>
    <row r="403" spans="1:33" s="110" customFormat="1" x14ac:dyDescent="0.2">
      <c r="A403" s="138">
        <v>449</v>
      </c>
      <c r="B403" s="139">
        <v>449035244</v>
      </c>
      <c r="C403" s="140" t="s">
        <v>518</v>
      </c>
      <c r="D403" s="141">
        <v>35</v>
      </c>
      <c r="E403" s="140" t="s">
        <v>67</v>
      </c>
      <c r="F403" s="141">
        <v>244</v>
      </c>
      <c r="G403" s="142" t="s">
        <v>276</v>
      </c>
      <c r="H403" s="130"/>
      <c r="I403" s="131">
        <v>11779</v>
      </c>
      <c r="J403" s="131">
        <v>4248</v>
      </c>
      <c r="K403" s="131">
        <v>0</v>
      </c>
      <c r="L403" s="131">
        <v>938</v>
      </c>
      <c r="M403" s="131">
        <v>16965</v>
      </c>
      <c r="N403" s="130"/>
      <c r="O403" s="132">
        <v>7</v>
      </c>
      <c r="P403" s="132">
        <v>0</v>
      </c>
      <c r="Q403" s="133">
        <v>108619</v>
      </c>
      <c r="R403" s="133">
        <v>0</v>
      </c>
      <c r="S403" s="133">
        <f t="shared" si="12"/>
        <v>0</v>
      </c>
      <c r="T403" s="133">
        <v>6356</v>
      </c>
      <c r="U403" s="134">
        <f t="shared" si="13"/>
        <v>114975</v>
      </c>
      <c r="V403" s="144"/>
      <c r="W403" s="173">
        <v>0.2226832641770401</v>
      </c>
      <c r="X403" s="174">
        <v>0.09</v>
      </c>
      <c r="Y403" s="174">
        <v>0.13694619371909225</v>
      </c>
      <c r="Z403" s="175">
        <v>0</v>
      </c>
      <c r="AA403" s="168"/>
      <c r="AB403" s="176">
        <v>2</v>
      </c>
      <c r="AC403" s="177">
        <v>1.7586224872961578</v>
      </c>
      <c r="AD403" s="134">
        <v>29836</v>
      </c>
      <c r="AE403" s="177">
        <v>0</v>
      </c>
      <c r="AF403" s="182">
        <v>0</v>
      </c>
      <c r="AG403" s="172"/>
    </row>
    <row r="404" spans="1:33" s="110" customFormat="1" x14ac:dyDescent="0.2">
      <c r="A404" s="138">
        <v>449</v>
      </c>
      <c r="B404" s="139">
        <v>449035285</v>
      </c>
      <c r="C404" s="140" t="s">
        <v>518</v>
      </c>
      <c r="D404" s="141">
        <v>35</v>
      </c>
      <c r="E404" s="140" t="s">
        <v>67</v>
      </c>
      <c r="F404" s="141">
        <v>285</v>
      </c>
      <c r="G404" s="142" t="s">
        <v>317</v>
      </c>
      <c r="H404" s="130"/>
      <c r="I404" s="131">
        <v>13388</v>
      </c>
      <c r="J404" s="131">
        <v>3890</v>
      </c>
      <c r="K404" s="131">
        <v>0</v>
      </c>
      <c r="L404" s="131">
        <v>938</v>
      </c>
      <c r="M404" s="131">
        <v>18216</v>
      </c>
      <c r="N404" s="130"/>
      <c r="O404" s="132">
        <v>3</v>
      </c>
      <c r="P404" s="132">
        <v>0</v>
      </c>
      <c r="Q404" s="133">
        <v>50184</v>
      </c>
      <c r="R404" s="133">
        <v>0</v>
      </c>
      <c r="S404" s="133">
        <f t="shared" si="12"/>
        <v>0</v>
      </c>
      <c r="T404" s="133">
        <v>2724</v>
      </c>
      <c r="U404" s="134">
        <f t="shared" si="13"/>
        <v>52908</v>
      </c>
      <c r="V404" s="144"/>
      <c r="W404" s="173">
        <v>9.5435684647302899E-2</v>
      </c>
      <c r="X404" s="174">
        <v>0.09</v>
      </c>
      <c r="Y404" s="174">
        <v>3.5491966377136093E-2</v>
      </c>
      <c r="Z404" s="175">
        <v>0</v>
      </c>
      <c r="AA404" s="168"/>
      <c r="AB404" s="176">
        <v>0</v>
      </c>
      <c r="AC404" s="177">
        <v>0</v>
      </c>
      <c r="AD404" s="134">
        <v>0</v>
      </c>
      <c r="AE404" s="177">
        <v>0</v>
      </c>
      <c r="AF404" s="182">
        <v>0</v>
      </c>
      <c r="AG404" s="172"/>
    </row>
    <row r="405" spans="1:33" s="110" customFormat="1" x14ac:dyDescent="0.2">
      <c r="A405" s="138">
        <v>449</v>
      </c>
      <c r="B405" s="139">
        <v>449035336</v>
      </c>
      <c r="C405" s="140" t="s">
        <v>518</v>
      </c>
      <c r="D405" s="141">
        <v>35</v>
      </c>
      <c r="E405" s="140" t="s">
        <v>67</v>
      </c>
      <c r="F405" s="141">
        <v>336</v>
      </c>
      <c r="G405" s="142" t="s">
        <v>368</v>
      </c>
      <c r="H405" s="130"/>
      <c r="I405" s="131">
        <v>9576</v>
      </c>
      <c r="J405" s="131">
        <v>2234</v>
      </c>
      <c r="K405" s="131">
        <v>0</v>
      </c>
      <c r="L405" s="131">
        <v>938</v>
      </c>
      <c r="M405" s="131">
        <v>12748</v>
      </c>
      <c r="N405" s="130"/>
      <c r="O405" s="132">
        <v>1</v>
      </c>
      <c r="P405" s="132">
        <v>0</v>
      </c>
      <c r="Q405" s="133">
        <v>11434</v>
      </c>
      <c r="R405" s="133">
        <v>0</v>
      </c>
      <c r="S405" s="133">
        <f t="shared" si="12"/>
        <v>0</v>
      </c>
      <c r="T405" s="133">
        <v>908</v>
      </c>
      <c r="U405" s="134">
        <f t="shared" si="13"/>
        <v>12342</v>
      </c>
      <c r="V405" s="144"/>
      <c r="W405" s="173">
        <v>3.18118948824343E-2</v>
      </c>
      <c r="X405" s="174">
        <v>0.09</v>
      </c>
      <c r="Y405" s="174">
        <v>4.1979274786514191E-2</v>
      </c>
      <c r="Z405" s="175">
        <v>0</v>
      </c>
      <c r="AA405" s="168"/>
      <c r="AB405" s="176">
        <v>0</v>
      </c>
      <c r="AC405" s="177">
        <v>0</v>
      </c>
      <c r="AD405" s="134">
        <v>0</v>
      </c>
      <c r="AE405" s="177">
        <v>0</v>
      </c>
      <c r="AF405" s="182">
        <v>0</v>
      </c>
      <c r="AG405" s="172"/>
    </row>
    <row r="406" spans="1:33" s="110" customFormat="1" x14ac:dyDescent="0.2">
      <c r="A406" s="138">
        <v>449</v>
      </c>
      <c r="B406" s="139">
        <v>449035347</v>
      </c>
      <c r="C406" s="140" t="s">
        <v>518</v>
      </c>
      <c r="D406" s="141">
        <v>35</v>
      </c>
      <c r="E406" s="140" t="s">
        <v>67</v>
      </c>
      <c r="F406" s="141">
        <v>347</v>
      </c>
      <c r="G406" s="142" t="s">
        <v>379</v>
      </c>
      <c r="H406" s="130"/>
      <c r="I406" s="131">
        <v>12088.753063272085</v>
      </c>
      <c r="J406" s="131">
        <v>5455</v>
      </c>
      <c r="K406" s="131">
        <v>0</v>
      </c>
      <c r="L406" s="131">
        <v>938</v>
      </c>
      <c r="M406" s="131">
        <v>18481.753063272085</v>
      </c>
      <c r="N406" s="130"/>
      <c r="O406" s="132">
        <v>1</v>
      </c>
      <c r="P406" s="132">
        <v>0</v>
      </c>
      <c r="Q406" s="133">
        <v>16986</v>
      </c>
      <c r="R406" s="133">
        <v>0</v>
      </c>
      <c r="S406" s="133">
        <f t="shared" si="12"/>
        <v>0</v>
      </c>
      <c r="T406" s="133">
        <v>908</v>
      </c>
      <c r="U406" s="134">
        <f t="shared" si="13"/>
        <v>17894</v>
      </c>
      <c r="V406" s="144"/>
      <c r="W406" s="173">
        <v>3.18118948824343E-2</v>
      </c>
      <c r="X406" s="174">
        <v>0.09</v>
      </c>
      <c r="Y406" s="174">
        <v>8.2100919438836198E-3</v>
      </c>
      <c r="Z406" s="175">
        <v>0</v>
      </c>
      <c r="AA406" s="168"/>
      <c r="AB406" s="176">
        <v>0</v>
      </c>
      <c r="AC406" s="177">
        <v>0</v>
      </c>
      <c r="AD406" s="134">
        <v>0</v>
      </c>
      <c r="AE406" s="177">
        <v>0</v>
      </c>
      <c r="AF406" s="182">
        <v>0</v>
      </c>
      <c r="AG406" s="172"/>
    </row>
    <row r="407" spans="1:33" s="110" customFormat="1" x14ac:dyDescent="0.2">
      <c r="A407" s="138">
        <v>450</v>
      </c>
      <c r="B407" s="139">
        <v>450086008</v>
      </c>
      <c r="C407" s="140" t="s">
        <v>519</v>
      </c>
      <c r="D407" s="141">
        <v>86</v>
      </c>
      <c r="E407" s="140" t="s">
        <v>118</v>
      </c>
      <c r="F407" s="141">
        <v>8</v>
      </c>
      <c r="G407" s="142" t="s">
        <v>40</v>
      </c>
      <c r="H407" s="130"/>
      <c r="I407" s="131">
        <v>9249</v>
      </c>
      <c r="J407" s="131">
        <v>9136</v>
      </c>
      <c r="K407" s="131">
        <v>0</v>
      </c>
      <c r="L407" s="131">
        <v>938</v>
      </c>
      <c r="M407" s="131">
        <v>19323</v>
      </c>
      <c r="N407" s="130"/>
      <c r="O407" s="132">
        <v>5</v>
      </c>
      <c r="P407" s="132">
        <v>0</v>
      </c>
      <c r="Q407" s="133">
        <v>91925</v>
      </c>
      <c r="R407" s="133">
        <v>0</v>
      </c>
      <c r="S407" s="133">
        <f t="shared" si="12"/>
        <v>0</v>
      </c>
      <c r="T407" s="133">
        <v>4690</v>
      </c>
      <c r="U407" s="134">
        <f t="shared" si="13"/>
        <v>96615</v>
      </c>
      <c r="V407" s="144"/>
      <c r="W407" s="173">
        <v>0</v>
      </c>
      <c r="X407" s="174">
        <v>0.09</v>
      </c>
      <c r="Y407" s="174">
        <v>5.4557135430929993E-2</v>
      </c>
      <c r="Z407" s="175">
        <v>0</v>
      </c>
      <c r="AA407" s="168"/>
      <c r="AB407" s="176">
        <v>0</v>
      </c>
      <c r="AC407" s="177">
        <v>0</v>
      </c>
      <c r="AD407" s="134">
        <v>0</v>
      </c>
      <c r="AE407" s="177">
        <v>0</v>
      </c>
      <c r="AF407" s="182">
        <v>0</v>
      </c>
      <c r="AG407" s="172"/>
    </row>
    <row r="408" spans="1:33" s="110" customFormat="1" x14ac:dyDescent="0.2">
      <c r="A408" s="138">
        <v>450</v>
      </c>
      <c r="B408" s="139">
        <v>450086086</v>
      </c>
      <c r="C408" s="140" t="s">
        <v>519</v>
      </c>
      <c r="D408" s="141">
        <v>86</v>
      </c>
      <c r="E408" s="140" t="s">
        <v>118</v>
      </c>
      <c r="F408" s="141">
        <v>86</v>
      </c>
      <c r="G408" s="142" t="s">
        <v>118</v>
      </c>
      <c r="H408" s="130"/>
      <c r="I408" s="131">
        <v>10279</v>
      </c>
      <c r="J408" s="131">
        <v>1641</v>
      </c>
      <c r="K408" s="131">
        <v>0</v>
      </c>
      <c r="L408" s="131">
        <v>938</v>
      </c>
      <c r="M408" s="131">
        <v>12858</v>
      </c>
      <c r="N408" s="130"/>
      <c r="O408" s="132">
        <v>74</v>
      </c>
      <c r="P408" s="132">
        <v>0</v>
      </c>
      <c r="Q408" s="133">
        <v>882080</v>
      </c>
      <c r="R408" s="133">
        <v>0</v>
      </c>
      <c r="S408" s="133">
        <f t="shared" si="12"/>
        <v>0</v>
      </c>
      <c r="T408" s="133">
        <v>69412</v>
      </c>
      <c r="U408" s="134">
        <f t="shared" si="13"/>
        <v>951492</v>
      </c>
      <c r="V408" s="144"/>
      <c r="W408" s="173">
        <v>0</v>
      </c>
      <c r="X408" s="174">
        <v>0.09</v>
      </c>
      <c r="Y408" s="174">
        <v>6.0585026871723437E-2</v>
      </c>
      <c r="Z408" s="175">
        <v>0</v>
      </c>
      <c r="AA408" s="168"/>
      <c r="AB408" s="176">
        <v>0</v>
      </c>
      <c r="AC408" s="177">
        <v>0</v>
      </c>
      <c r="AD408" s="134">
        <v>0</v>
      </c>
      <c r="AE408" s="177">
        <v>0</v>
      </c>
      <c r="AF408" s="182">
        <v>0</v>
      </c>
      <c r="AG408" s="172"/>
    </row>
    <row r="409" spans="1:33" s="110" customFormat="1" x14ac:dyDescent="0.2">
      <c r="A409" s="138">
        <v>450</v>
      </c>
      <c r="B409" s="139">
        <v>450086117</v>
      </c>
      <c r="C409" s="140" t="s">
        <v>519</v>
      </c>
      <c r="D409" s="141">
        <v>86</v>
      </c>
      <c r="E409" s="140" t="s">
        <v>118</v>
      </c>
      <c r="F409" s="141">
        <v>117</v>
      </c>
      <c r="G409" s="142" t="s">
        <v>149</v>
      </c>
      <c r="H409" s="130"/>
      <c r="I409" s="131">
        <v>9108</v>
      </c>
      <c r="J409" s="131">
        <v>4361</v>
      </c>
      <c r="K409" s="131">
        <v>0</v>
      </c>
      <c r="L409" s="131">
        <v>938</v>
      </c>
      <c r="M409" s="131">
        <v>14407</v>
      </c>
      <c r="N409" s="130"/>
      <c r="O409" s="132">
        <v>2</v>
      </c>
      <c r="P409" s="132">
        <v>0</v>
      </c>
      <c r="Q409" s="133">
        <v>26938</v>
      </c>
      <c r="R409" s="133">
        <v>0</v>
      </c>
      <c r="S409" s="133">
        <f t="shared" si="12"/>
        <v>0</v>
      </c>
      <c r="T409" s="133">
        <v>1876</v>
      </c>
      <c r="U409" s="134">
        <f t="shared" si="13"/>
        <v>28814</v>
      </c>
      <c r="V409" s="144"/>
      <c r="W409" s="173">
        <v>0</v>
      </c>
      <c r="X409" s="174">
        <v>0.09</v>
      </c>
      <c r="Y409" s="174">
        <v>7.4803330775426391E-2</v>
      </c>
      <c r="Z409" s="175">
        <v>0</v>
      </c>
      <c r="AA409" s="168"/>
      <c r="AB409" s="176">
        <v>0</v>
      </c>
      <c r="AC409" s="177">
        <v>0</v>
      </c>
      <c r="AD409" s="134">
        <v>0</v>
      </c>
      <c r="AE409" s="177">
        <v>0</v>
      </c>
      <c r="AF409" s="182">
        <v>0</v>
      </c>
      <c r="AG409" s="172"/>
    </row>
    <row r="410" spans="1:33" s="110" customFormat="1" x14ac:dyDescent="0.2">
      <c r="A410" s="138">
        <v>450</v>
      </c>
      <c r="B410" s="139">
        <v>450086127</v>
      </c>
      <c r="C410" s="140" t="s">
        <v>519</v>
      </c>
      <c r="D410" s="141">
        <v>86</v>
      </c>
      <c r="E410" s="140" t="s">
        <v>118</v>
      </c>
      <c r="F410" s="141">
        <v>127</v>
      </c>
      <c r="G410" s="142" t="s">
        <v>159</v>
      </c>
      <c r="H410" s="130"/>
      <c r="I410" s="131">
        <v>9124</v>
      </c>
      <c r="J410" s="131">
        <v>4279</v>
      </c>
      <c r="K410" s="131">
        <v>0</v>
      </c>
      <c r="L410" s="131">
        <v>938</v>
      </c>
      <c r="M410" s="131">
        <v>14341</v>
      </c>
      <c r="N410" s="130"/>
      <c r="O410" s="132">
        <v>4</v>
      </c>
      <c r="P410" s="132">
        <v>0</v>
      </c>
      <c r="Q410" s="133">
        <v>53612</v>
      </c>
      <c r="R410" s="133">
        <v>0</v>
      </c>
      <c r="S410" s="133">
        <f t="shared" si="12"/>
        <v>0</v>
      </c>
      <c r="T410" s="133">
        <v>3752</v>
      </c>
      <c r="U410" s="134">
        <f t="shared" si="13"/>
        <v>57364</v>
      </c>
      <c r="V410" s="144"/>
      <c r="W410" s="173">
        <v>0</v>
      </c>
      <c r="X410" s="174">
        <v>0.09</v>
      </c>
      <c r="Y410" s="174">
        <v>3.0600242484068861E-2</v>
      </c>
      <c r="Z410" s="175">
        <v>0</v>
      </c>
      <c r="AA410" s="168"/>
      <c r="AB410" s="176">
        <v>0</v>
      </c>
      <c r="AC410" s="177">
        <v>0</v>
      </c>
      <c r="AD410" s="134">
        <v>0</v>
      </c>
      <c r="AE410" s="177">
        <v>0</v>
      </c>
      <c r="AF410" s="182">
        <v>0</v>
      </c>
      <c r="AG410" s="172"/>
    </row>
    <row r="411" spans="1:33" s="110" customFormat="1" x14ac:dyDescent="0.2">
      <c r="A411" s="138">
        <v>450</v>
      </c>
      <c r="B411" s="139">
        <v>450086137</v>
      </c>
      <c r="C411" s="140" t="s">
        <v>519</v>
      </c>
      <c r="D411" s="141">
        <v>86</v>
      </c>
      <c r="E411" s="140" t="s">
        <v>118</v>
      </c>
      <c r="F411" s="141">
        <v>137</v>
      </c>
      <c r="G411" s="142" t="s">
        <v>169</v>
      </c>
      <c r="H411" s="130"/>
      <c r="I411" s="131">
        <v>14182.952439830107</v>
      </c>
      <c r="J411" s="131">
        <v>0</v>
      </c>
      <c r="K411" s="131">
        <v>0</v>
      </c>
      <c r="L411" s="131">
        <v>938</v>
      </c>
      <c r="M411" s="131">
        <v>15120.952439830107</v>
      </c>
      <c r="N411" s="130"/>
      <c r="O411" s="132">
        <v>2</v>
      </c>
      <c r="P411" s="132">
        <v>0</v>
      </c>
      <c r="Q411" s="133">
        <v>28366</v>
      </c>
      <c r="R411" s="133">
        <v>0</v>
      </c>
      <c r="S411" s="133">
        <f t="shared" si="12"/>
        <v>0</v>
      </c>
      <c r="T411" s="133">
        <v>1876</v>
      </c>
      <c r="U411" s="134">
        <f t="shared" si="13"/>
        <v>30242</v>
      </c>
      <c r="V411" s="144"/>
      <c r="W411" s="173">
        <v>0</v>
      </c>
      <c r="X411" s="174">
        <v>0.09</v>
      </c>
      <c r="Y411" s="174">
        <v>0.10436769884755796</v>
      </c>
      <c r="Z411" s="175">
        <v>0</v>
      </c>
      <c r="AA411" s="168"/>
      <c r="AB411" s="176">
        <v>0</v>
      </c>
      <c r="AC411" s="177">
        <v>0</v>
      </c>
      <c r="AD411" s="134">
        <v>0</v>
      </c>
      <c r="AE411" s="177">
        <v>0</v>
      </c>
      <c r="AF411" s="182">
        <v>0</v>
      </c>
      <c r="AG411" s="172"/>
    </row>
    <row r="412" spans="1:33" s="110" customFormat="1" x14ac:dyDescent="0.2">
      <c r="A412" s="138">
        <v>450</v>
      </c>
      <c r="B412" s="139">
        <v>450086210</v>
      </c>
      <c r="C412" s="140" t="s">
        <v>519</v>
      </c>
      <c r="D412" s="141">
        <v>86</v>
      </c>
      <c r="E412" s="140" t="s">
        <v>118</v>
      </c>
      <c r="F412" s="141">
        <v>210</v>
      </c>
      <c r="G412" s="142" t="s">
        <v>242</v>
      </c>
      <c r="H412" s="130"/>
      <c r="I412" s="131">
        <v>9841</v>
      </c>
      <c r="J412" s="131">
        <v>3132</v>
      </c>
      <c r="K412" s="131">
        <v>0</v>
      </c>
      <c r="L412" s="131">
        <v>938</v>
      </c>
      <c r="M412" s="131">
        <v>13911</v>
      </c>
      <c r="N412" s="130"/>
      <c r="O412" s="132">
        <v>96</v>
      </c>
      <c r="P412" s="132">
        <v>0</v>
      </c>
      <c r="Q412" s="133">
        <v>1245408</v>
      </c>
      <c r="R412" s="133">
        <v>0</v>
      </c>
      <c r="S412" s="133">
        <f t="shared" si="12"/>
        <v>0</v>
      </c>
      <c r="T412" s="133">
        <v>90048</v>
      </c>
      <c r="U412" s="134">
        <f t="shared" si="13"/>
        <v>1335456</v>
      </c>
      <c r="V412" s="144"/>
      <c r="W412" s="173">
        <v>0</v>
      </c>
      <c r="X412" s="174">
        <v>0.09</v>
      </c>
      <c r="Y412" s="174">
        <v>5.8258608306627657E-2</v>
      </c>
      <c r="Z412" s="175">
        <v>0</v>
      </c>
      <c r="AA412" s="168"/>
      <c r="AB412" s="176">
        <v>0</v>
      </c>
      <c r="AC412" s="177">
        <v>0</v>
      </c>
      <c r="AD412" s="134">
        <v>0</v>
      </c>
      <c r="AE412" s="177">
        <v>0</v>
      </c>
      <c r="AF412" s="182">
        <v>0</v>
      </c>
      <c r="AG412" s="172"/>
    </row>
    <row r="413" spans="1:33" s="110" customFormat="1" x14ac:dyDescent="0.2">
      <c r="A413" s="138">
        <v>450</v>
      </c>
      <c r="B413" s="139">
        <v>450086275</v>
      </c>
      <c r="C413" s="140" t="s">
        <v>519</v>
      </c>
      <c r="D413" s="141">
        <v>86</v>
      </c>
      <c r="E413" s="140" t="s">
        <v>118</v>
      </c>
      <c r="F413" s="141">
        <v>275</v>
      </c>
      <c r="G413" s="142" t="s">
        <v>307</v>
      </c>
      <c r="H413" s="130"/>
      <c r="I413" s="131">
        <v>9931</v>
      </c>
      <c r="J413" s="131">
        <v>4106</v>
      </c>
      <c r="K413" s="131">
        <v>0</v>
      </c>
      <c r="L413" s="131">
        <v>938</v>
      </c>
      <c r="M413" s="131">
        <v>14975</v>
      </c>
      <c r="N413" s="130"/>
      <c r="O413" s="132">
        <v>5</v>
      </c>
      <c r="P413" s="132">
        <v>0</v>
      </c>
      <c r="Q413" s="133">
        <v>70185</v>
      </c>
      <c r="R413" s="133">
        <v>0</v>
      </c>
      <c r="S413" s="133">
        <f t="shared" si="12"/>
        <v>0</v>
      </c>
      <c r="T413" s="133">
        <v>4690</v>
      </c>
      <c r="U413" s="134">
        <f t="shared" si="13"/>
        <v>74875</v>
      </c>
      <c r="V413" s="144"/>
      <c r="W413" s="173">
        <v>0</v>
      </c>
      <c r="X413" s="174">
        <v>0.09</v>
      </c>
      <c r="Y413" s="174">
        <v>1.8831596337733968E-2</v>
      </c>
      <c r="Z413" s="175">
        <v>0</v>
      </c>
      <c r="AA413" s="168"/>
      <c r="AB413" s="176">
        <v>0</v>
      </c>
      <c r="AC413" s="177">
        <v>0</v>
      </c>
      <c r="AD413" s="134">
        <v>0</v>
      </c>
      <c r="AE413" s="177">
        <v>0</v>
      </c>
      <c r="AF413" s="182">
        <v>0</v>
      </c>
      <c r="AG413" s="172"/>
    </row>
    <row r="414" spans="1:33" s="110" customFormat="1" x14ac:dyDescent="0.2">
      <c r="A414" s="138">
        <v>450</v>
      </c>
      <c r="B414" s="139">
        <v>450086278</v>
      </c>
      <c r="C414" s="140" t="s">
        <v>519</v>
      </c>
      <c r="D414" s="141">
        <v>86</v>
      </c>
      <c r="E414" s="140" t="s">
        <v>118</v>
      </c>
      <c r="F414" s="141">
        <v>278</v>
      </c>
      <c r="G414" s="142" t="s">
        <v>310</v>
      </c>
      <c r="H414" s="130"/>
      <c r="I414" s="131">
        <v>10101</v>
      </c>
      <c r="J414" s="131">
        <v>1844</v>
      </c>
      <c r="K414" s="131">
        <v>0</v>
      </c>
      <c r="L414" s="131">
        <v>938</v>
      </c>
      <c r="M414" s="131">
        <v>12883</v>
      </c>
      <c r="N414" s="130"/>
      <c r="O414" s="132">
        <v>11</v>
      </c>
      <c r="P414" s="132">
        <v>0</v>
      </c>
      <c r="Q414" s="133">
        <v>131395</v>
      </c>
      <c r="R414" s="133">
        <v>0</v>
      </c>
      <c r="S414" s="133">
        <f t="shared" si="12"/>
        <v>0</v>
      </c>
      <c r="T414" s="133">
        <v>10318</v>
      </c>
      <c r="U414" s="134">
        <f t="shared" si="13"/>
        <v>141713</v>
      </c>
      <c r="V414" s="144"/>
      <c r="W414" s="173">
        <v>0</v>
      </c>
      <c r="X414" s="174">
        <v>0.09</v>
      </c>
      <c r="Y414" s="174">
        <v>6.1284530034066587E-2</v>
      </c>
      <c r="Z414" s="175">
        <v>0</v>
      </c>
      <c r="AA414" s="168"/>
      <c r="AB414" s="176">
        <v>0</v>
      </c>
      <c r="AC414" s="177">
        <v>0</v>
      </c>
      <c r="AD414" s="134">
        <v>0</v>
      </c>
      <c r="AE414" s="177">
        <v>0</v>
      </c>
      <c r="AF414" s="182">
        <v>0</v>
      </c>
      <c r="AG414" s="172"/>
    </row>
    <row r="415" spans="1:33" s="110" customFormat="1" x14ac:dyDescent="0.2">
      <c r="A415" s="138">
        <v>450</v>
      </c>
      <c r="B415" s="139">
        <v>450086327</v>
      </c>
      <c r="C415" s="140" t="s">
        <v>519</v>
      </c>
      <c r="D415" s="141">
        <v>86</v>
      </c>
      <c r="E415" s="140" t="s">
        <v>118</v>
      </c>
      <c r="F415" s="141">
        <v>327</v>
      </c>
      <c r="G415" s="142" t="s">
        <v>359</v>
      </c>
      <c r="H415" s="130"/>
      <c r="I415" s="131">
        <v>9305</v>
      </c>
      <c r="J415" s="131">
        <v>8140</v>
      </c>
      <c r="K415" s="131">
        <v>0</v>
      </c>
      <c r="L415" s="131">
        <v>938</v>
      </c>
      <c r="M415" s="131">
        <v>18383</v>
      </c>
      <c r="N415" s="130"/>
      <c r="O415" s="132">
        <v>2</v>
      </c>
      <c r="P415" s="132">
        <v>0</v>
      </c>
      <c r="Q415" s="133">
        <v>34890</v>
      </c>
      <c r="R415" s="133">
        <v>0</v>
      </c>
      <c r="S415" s="133">
        <f t="shared" si="12"/>
        <v>0</v>
      </c>
      <c r="T415" s="133">
        <v>1876</v>
      </c>
      <c r="U415" s="134">
        <f t="shared" si="13"/>
        <v>36766</v>
      </c>
      <c r="V415" s="144"/>
      <c r="W415" s="173">
        <v>0</v>
      </c>
      <c r="X415" s="174">
        <v>0.09</v>
      </c>
      <c r="Y415" s="174">
        <v>1.9421726759128035E-2</v>
      </c>
      <c r="Z415" s="175">
        <v>0</v>
      </c>
      <c r="AA415" s="168"/>
      <c r="AB415" s="176">
        <v>0</v>
      </c>
      <c r="AC415" s="177">
        <v>0</v>
      </c>
      <c r="AD415" s="134">
        <v>0</v>
      </c>
      <c r="AE415" s="177">
        <v>0</v>
      </c>
      <c r="AF415" s="182">
        <v>0</v>
      </c>
      <c r="AG415" s="172"/>
    </row>
    <row r="416" spans="1:33" s="110" customFormat="1" x14ac:dyDescent="0.2">
      <c r="A416" s="138">
        <v>450</v>
      </c>
      <c r="B416" s="139">
        <v>450086337</v>
      </c>
      <c r="C416" s="140" t="s">
        <v>519</v>
      </c>
      <c r="D416" s="141">
        <v>86</v>
      </c>
      <c r="E416" s="140" t="s">
        <v>118</v>
      </c>
      <c r="F416" s="141">
        <v>337</v>
      </c>
      <c r="G416" s="142" t="s">
        <v>369</v>
      </c>
      <c r="H416" s="130"/>
      <c r="I416" s="131">
        <v>13304</v>
      </c>
      <c r="J416" s="131">
        <v>17190</v>
      </c>
      <c r="K416" s="131">
        <v>0</v>
      </c>
      <c r="L416" s="131">
        <v>938</v>
      </c>
      <c r="M416" s="131">
        <v>31432</v>
      </c>
      <c r="N416" s="130"/>
      <c r="O416" s="132">
        <v>2</v>
      </c>
      <c r="P416" s="132">
        <v>0</v>
      </c>
      <c r="Q416" s="133">
        <v>60988</v>
      </c>
      <c r="R416" s="133">
        <v>0</v>
      </c>
      <c r="S416" s="133">
        <f t="shared" si="12"/>
        <v>0</v>
      </c>
      <c r="T416" s="133">
        <v>1876</v>
      </c>
      <c r="U416" s="134">
        <f t="shared" si="13"/>
        <v>62864</v>
      </c>
      <c r="V416" s="144"/>
      <c r="W416" s="173">
        <v>0</v>
      </c>
      <c r="X416" s="174">
        <v>0.09</v>
      </c>
      <c r="Y416" s="174">
        <v>2.9194662692340181E-2</v>
      </c>
      <c r="Z416" s="175">
        <v>0</v>
      </c>
      <c r="AA416" s="168"/>
      <c r="AB416" s="176">
        <v>0</v>
      </c>
      <c r="AC416" s="177">
        <v>0</v>
      </c>
      <c r="AD416" s="134">
        <v>0</v>
      </c>
      <c r="AE416" s="177">
        <v>0</v>
      </c>
      <c r="AF416" s="182">
        <v>0</v>
      </c>
      <c r="AG416" s="172"/>
    </row>
    <row r="417" spans="1:33" s="110" customFormat="1" x14ac:dyDescent="0.2">
      <c r="A417" s="138">
        <v>450</v>
      </c>
      <c r="B417" s="139">
        <v>450086340</v>
      </c>
      <c r="C417" s="140" t="s">
        <v>519</v>
      </c>
      <c r="D417" s="141">
        <v>86</v>
      </c>
      <c r="E417" s="140" t="s">
        <v>118</v>
      </c>
      <c r="F417" s="141">
        <v>340</v>
      </c>
      <c r="G417" s="142" t="s">
        <v>372</v>
      </c>
      <c r="H417" s="130"/>
      <c r="I417" s="131">
        <v>9179</v>
      </c>
      <c r="J417" s="131">
        <v>7001</v>
      </c>
      <c r="K417" s="131">
        <v>0</v>
      </c>
      <c r="L417" s="131">
        <v>938</v>
      </c>
      <c r="M417" s="131">
        <v>17118</v>
      </c>
      <c r="N417" s="130"/>
      <c r="O417" s="132">
        <v>8</v>
      </c>
      <c r="P417" s="132">
        <v>0</v>
      </c>
      <c r="Q417" s="133">
        <v>129440</v>
      </c>
      <c r="R417" s="133">
        <v>0</v>
      </c>
      <c r="S417" s="133">
        <f t="shared" si="12"/>
        <v>0</v>
      </c>
      <c r="T417" s="133">
        <v>7504</v>
      </c>
      <c r="U417" s="134">
        <f t="shared" si="13"/>
        <v>136944</v>
      </c>
      <c r="V417" s="144"/>
      <c r="W417" s="173">
        <v>0</v>
      </c>
      <c r="X417" s="174">
        <v>0.09</v>
      </c>
      <c r="Y417" s="174">
        <v>4.7543258046866405E-2</v>
      </c>
      <c r="Z417" s="175">
        <v>0</v>
      </c>
      <c r="AA417" s="168"/>
      <c r="AB417" s="176">
        <v>0</v>
      </c>
      <c r="AC417" s="177">
        <v>0</v>
      </c>
      <c r="AD417" s="134">
        <v>0</v>
      </c>
      <c r="AE417" s="177">
        <v>0</v>
      </c>
      <c r="AF417" s="182">
        <v>0</v>
      </c>
      <c r="AG417" s="172"/>
    </row>
    <row r="418" spans="1:33" s="110" customFormat="1" x14ac:dyDescent="0.2">
      <c r="A418" s="138">
        <v>450</v>
      </c>
      <c r="B418" s="139">
        <v>450086605</v>
      </c>
      <c r="C418" s="140" t="s">
        <v>519</v>
      </c>
      <c r="D418" s="141">
        <v>86</v>
      </c>
      <c r="E418" s="140" t="s">
        <v>118</v>
      </c>
      <c r="F418" s="141">
        <v>605</v>
      </c>
      <c r="G418" s="142" t="s">
        <v>388</v>
      </c>
      <c r="H418" s="130"/>
      <c r="I418" s="131">
        <v>8960</v>
      </c>
      <c r="J418" s="131">
        <v>6412</v>
      </c>
      <c r="K418" s="131">
        <v>0</v>
      </c>
      <c r="L418" s="131">
        <v>938</v>
      </c>
      <c r="M418" s="131">
        <v>16310</v>
      </c>
      <c r="N418" s="130"/>
      <c r="O418" s="132">
        <v>1</v>
      </c>
      <c r="P418" s="132">
        <v>0</v>
      </c>
      <c r="Q418" s="133">
        <v>15372</v>
      </c>
      <c r="R418" s="133">
        <v>0</v>
      </c>
      <c r="S418" s="133">
        <f t="shared" si="12"/>
        <v>0</v>
      </c>
      <c r="T418" s="133">
        <v>938</v>
      </c>
      <c r="U418" s="134">
        <f t="shared" si="13"/>
        <v>16310</v>
      </c>
      <c r="V418" s="144"/>
      <c r="W418" s="173">
        <v>0</v>
      </c>
      <c r="X418" s="174">
        <v>0.09</v>
      </c>
      <c r="Y418" s="174">
        <v>5.6966946188881512E-2</v>
      </c>
      <c r="Z418" s="175">
        <v>0</v>
      </c>
      <c r="AA418" s="168"/>
      <c r="AB418" s="176">
        <v>0</v>
      </c>
      <c r="AC418" s="177">
        <v>0</v>
      </c>
      <c r="AD418" s="134">
        <v>0</v>
      </c>
      <c r="AE418" s="177">
        <v>0</v>
      </c>
      <c r="AF418" s="182">
        <v>0</v>
      </c>
      <c r="AG418" s="172"/>
    </row>
    <row r="419" spans="1:33" s="110" customFormat="1" x14ac:dyDescent="0.2">
      <c r="A419" s="138">
        <v>450</v>
      </c>
      <c r="B419" s="139">
        <v>450086683</v>
      </c>
      <c r="C419" s="140" t="s">
        <v>519</v>
      </c>
      <c r="D419" s="141">
        <v>86</v>
      </c>
      <c r="E419" s="140" t="s">
        <v>118</v>
      </c>
      <c r="F419" s="141">
        <v>683</v>
      </c>
      <c r="G419" s="142" t="s">
        <v>412</v>
      </c>
      <c r="H419" s="130"/>
      <c r="I419" s="131">
        <v>8960</v>
      </c>
      <c r="J419" s="131">
        <v>6379</v>
      </c>
      <c r="K419" s="131">
        <v>0</v>
      </c>
      <c r="L419" s="131">
        <v>938</v>
      </c>
      <c r="M419" s="131">
        <v>16277</v>
      </c>
      <c r="N419" s="130"/>
      <c r="O419" s="132">
        <v>6</v>
      </c>
      <c r="P419" s="132">
        <v>0</v>
      </c>
      <c r="Q419" s="133">
        <v>92034</v>
      </c>
      <c r="R419" s="133">
        <v>0</v>
      </c>
      <c r="S419" s="133">
        <f t="shared" si="12"/>
        <v>0</v>
      </c>
      <c r="T419" s="133">
        <v>5628</v>
      </c>
      <c r="U419" s="134">
        <f t="shared" si="13"/>
        <v>97662</v>
      </c>
      <c r="V419" s="144"/>
      <c r="W419" s="173">
        <v>0</v>
      </c>
      <c r="X419" s="174">
        <v>0.09</v>
      </c>
      <c r="Y419" s="174">
        <v>3.1154749638383838E-2</v>
      </c>
      <c r="Z419" s="175">
        <v>0</v>
      </c>
      <c r="AA419" s="168"/>
      <c r="AB419" s="176">
        <v>0</v>
      </c>
      <c r="AC419" s="177">
        <v>0</v>
      </c>
      <c r="AD419" s="134">
        <v>0</v>
      </c>
      <c r="AE419" s="177">
        <v>0</v>
      </c>
      <c r="AF419" s="182">
        <v>0</v>
      </c>
      <c r="AG419" s="172"/>
    </row>
    <row r="420" spans="1:33" s="110" customFormat="1" x14ac:dyDescent="0.2">
      <c r="A420" s="138">
        <v>453</v>
      </c>
      <c r="B420" s="139">
        <v>453137005</v>
      </c>
      <c r="C420" s="140" t="s">
        <v>520</v>
      </c>
      <c r="D420" s="141">
        <v>137</v>
      </c>
      <c r="E420" s="140" t="s">
        <v>169</v>
      </c>
      <c r="F420" s="141">
        <v>5</v>
      </c>
      <c r="G420" s="142" t="s">
        <v>37</v>
      </c>
      <c r="H420" s="130"/>
      <c r="I420" s="131">
        <v>12796</v>
      </c>
      <c r="J420" s="131">
        <v>5992</v>
      </c>
      <c r="K420" s="131">
        <v>0</v>
      </c>
      <c r="L420" s="131">
        <v>938</v>
      </c>
      <c r="M420" s="131">
        <v>19726</v>
      </c>
      <c r="N420" s="130"/>
      <c r="O420" s="132">
        <v>2</v>
      </c>
      <c r="P420" s="132">
        <v>0</v>
      </c>
      <c r="Q420" s="133">
        <v>37576</v>
      </c>
      <c r="R420" s="133">
        <v>0</v>
      </c>
      <c r="S420" s="133">
        <f t="shared" si="12"/>
        <v>0</v>
      </c>
      <c r="T420" s="133">
        <v>1876</v>
      </c>
      <c r="U420" s="134">
        <f t="shared" si="13"/>
        <v>39452</v>
      </c>
      <c r="V420" s="144"/>
      <c r="W420" s="173">
        <v>0</v>
      </c>
      <c r="X420" s="174">
        <v>0.09</v>
      </c>
      <c r="Y420" s="174">
        <v>1.4619597414722192E-2</v>
      </c>
      <c r="Z420" s="175">
        <v>0</v>
      </c>
      <c r="AA420" s="168"/>
      <c r="AB420" s="176">
        <v>0</v>
      </c>
      <c r="AC420" s="177">
        <v>0</v>
      </c>
      <c r="AD420" s="134">
        <v>0</v>
      </c>
      <c r="AE420" s="177">
        <v>0</v>
      </c>
      <c r="AF420" s="182">
        <v>0</v>
      </c>
      <c r="AG420" s="172"/>
    </row>
    <row r="421" spans="1:33" s="110" customFormat="1" x14ac:dyDescent="0.2">
      <c r="A421" s="138">
        <v>453</v>
      </c>
      <c r="B421" s="139">
        <v>453137061</v>
      </c>
      <c r="C421" s="140" t="s">
        <v>520</v>
      </c>
      <c r="D421" s="141">
        <v>137</v>
      </c>
      <c r="E421" s="140" t="s">
        <v>169</v>
      </c>
      <c r="F421" s="141">
        <v>61</v>
      </c>
      <c r="G421" s="142" t="s">
        <v>93</v>
      </c>
      <c r="H421" s="130"/>
      <c r="I421" s="131">
        <v>12696</v>
      </c>
      <c r="J421" s="131">
        <v>697</v>
      </c>
      <c r="K421" s="131">
        <v>0</v>
      </c>
      <c r="L421" s="131">
        <v>938</v>
      </c>
      <c r="M421" s="131">
        <v>14331</v>
      </c>
      <c r="N421" s="130"/>
      <c r="O421" s="132">
        <v>55</v>
      </c>
      <c r="P421" s="132">
        <v>0</v>
      </c>
      <c r="Q421" s="133">
        <v>736615</v>
      </c>
      <c r="R421" s="133">
        <v>0</v>
      </c>
      <c r="S421" s="133">
        <f t="shared" si="12"/>
        <v>0</v>
      </c>
      <c r="T421" s="133">
        <v>51590</v>
      </c>
      <c r="U421" s="134">
        <f t="shared" si="13"/>
        <v>788205</v>
      </c>
      <c r="V421" s="144"/>
      <c r="W421" s="173">
        <v>0</v>
      </c>
      <c r="X421" s="174">
        <v>0.09</v>
      </c>
      <c r="Y421" s="174">
        <v>3.86634106654625E-2</v>
      </c>
      <c r="Z421" s="175">
        <v>0</v>
      </c>
      <c r="AA421" s="168"/>
      <c r="AB421" s="176">
        <v>0</v>
      </c>
      <c r="AC421" s="177">
        <v>0</v>
      </c>
      <c r="AD421" s="134">
        <v>0</v>
      </c>
      <c r="AE421" s="177">
        <v>0</v>
      </c>
      <c r="AF421" s="182">
        <v>0</v>
      </c>
      <c r="AG421" s="172"/>
    </row>
    <row r="422" spans="1:33" s="110" customFormat="1" x14ac:dyDescent="0.2">
      <c r="A422" s="138">
        <v>453</v>
      </c>
      <c r="B422" s="139">
        <v>453137086</v>
      </c>
      <c r="C422" s="140" t="s">
        <v>520</v>
      </c>
      <c r="D422" s="141">
        <v>137</v>
      </c>
      <c r="E422" s="140" t="s">
        <v>169</v>
      </c>
      <c r="F422" s="141">
        <v>86</v>
      </c>
      <c r="G422" s="142" t="s">
        <v>118</v>
      </c>
      <c r="H422" s="130"/>
      <c r="I422" s="131">
        <v>13451</v>
      </c>
      <c r="J422" s="131">
        <v>2148</v>
      </c>
      <c r="K422" s="131">
        <v>0</v>
      </c>
      <c r="L422" s="131">
        <v>938</v>
      </c>
      <c r="M422" s="131">
        <v>16537</v>
      </c>
      <c r="N422" s="130"/>
      <c r="O422" s="132">
        <v>3</v>
      </c>
      <c r="P422" s="132">
        <v>0</v>
      </c>
      <c r="Q422" s="133">
        <v>46797</v>
      </c>
      <c r="R422" s="133">
        <v>0</v>
      </c>
      <c r="S422" s="133">
        <f t="shared" si="12"/>
        <v>0</v>
      </c>
      <c r="T422" s="133">
        <v>2814</v>
      </c>
      <c r="U422" s="134">
        <f t="shared" si="13"/>
        <v>49611</v>
      </c>
      <c r="V422" s="144"/>
      <c r="W422" s="173">
        <v>0</v>
      </c>
      <c r="X422" s="174">
        <v>0.09</v>
      </c>
      <c r="Y422" s="174">
        <v>6.0585026871723437E-2</v>
      </c>
      <c r="Z422" s="175">
        <v>0</v>
      </c>
      <c r="AA422" s="168"/>
      <c r="AB422" s="176">
        <v>0</v>
      </c>
      <c r="AC422" s="177">
        <v>0</v>
      </c>
      <c r="AD422" s="134">
        <v>0</v>
      </c>
      <c r="AE422" s="177">
        <v>0</v>
      </c>
      <c r="AF422" s="182">
        <v>0</v>
      </c>
      <c r="AG422" s="172"/>
    </row>
    <row r="423" spans="1:33" s="110" customFormat="1" x14ac:dyDescent="0.2">
      <c r="A423" s="138">
        <v>453</v>
      </c>
      <c r="B423" s="139">
        <v>453137111</v>
      </c>
      <c r="C423" s="140" t="s">
        <v>520</v>
      </c>
      <c r="D423" s="141">
        <v>137</v>
      </c>
      <c r="E423" s="140" t="s">
        <v>169</v>
      </c>
      <c r="F423" s="141">
        <v>111</v>
      </c>
      <c r="G423" s="142" t="s">
        <v>143</v>
      </c>
      <c r="H423" s="130"/>
      <c r="I423" s="131">
        <v>11523.570239436618</v>
      </c>
      <c r="J423" s="131">
        <v>3186</v>
      </c>
      <c r="K423" s="131">
        <v>0</v>
      </c>
      <c r="L423" s="131">
        <v>938</v>
      </c>
      <c r="M423" s="131">
        <v>15647.570239436618</v>
      </c>
      <c r="N423" s="130"/>
      <c r="O423" s="132">
        <v>1</v>
      </c>
      <c r="P423" s="132">
        <v>0</v>
      </c>
      <c r="Q423" s="133">
        <v>14710</v>
      </c>
      <c r="R423" s="133">
        <v>0</v>
      </c>
      <c r="S423" s="133">
        <f t="shared" si="12"/>
        <v>0</v>
      </c>
      <c r="T423" s="133">
        <v>938</v>
      </c>
      <c r="U423" s="134">
        <f t="shared" si="13"/>
        <v>15648</v>
      </c>
      <c r="V423" s="144"/>
      <c r="W423" s="173">
        <v>0</v>
      </c>
      <c r="X423" s="174">
        <v>0.09</v>
      </c>
      <c r="Y423" s="174">
        <v>3.0560561202944724E-2</v>
      </c>
      <c r="Z423" s="175">
        <v>0</v>
      </c>
      <c r="AA423" s="168"/>
      <c r="AB423" s="176">
        <v>0</v>
      </c>
      <c r="AC423" s="177">
        <v>0</v>
      </c>
      <c r="AD423" s="134">
        <v>0</v>
      </c>
      <c r="AE423" s="177">
        <v>0</v>
      </c>
      <c r="AF423" s="182">
        <v>0</v>
      </c>
      <c r="AG423" s="172"/>
    </row>
    <row r="424" spans="1:33" s="110" customFormat="1" x14ac:dyDescent="0.2">
      <c r="A424" s="138">
        <v>453</v>
      </c>
      <c r="B424" s="139">
        <v>453137114</v>
      </c>
      <c r="C424" s="140" t="s">
        <v>520</v>
      </c>
      <c r="D424" s="141">
        <v>137</v>
      </c>
      <c r="E424" s="140" t="s">
        <v>169</v>
      </c>
      <c r="F424" s="141">
        <v>114</v>
      </c>
      <c r="G424" s="142" t="s">
        <v>146</v>
      </c>
      <c r="H424" s="130"/>
      <c r="I424" s="131">
        <v>12294.80486005089</v>
      </c>
      <c r="J424" s="131">
        <v>2174</v>
      </c>
      <c r="K424" s="131">
        <v>0</v>
      </c>
      <c r="L424" s="131">
        <v>938</v>
      </c>
      <c r="M424" s="131">
        <v>15406.80486005089</v>
      </c>
      <c r="N424" s="130"/>
      <c r="O424" s="132">
        <v>2</v>
      </c>
      <c r="P424" s="132">
        <v>0</v>
      </c>
      <c r="Q424" s="133">
        <v>28938</v>
      </c>
      <c r="R424" s="133">
        <v>0</v>
      </c>
      <c r="S424" s="133">
        <f t="shared" si="12"/>
        <v>0</v>
      </c>
      <c r="T424" s="133">
        <v>1876</v>
      </c>
      <c r="U424" s="134">
        <f t="shared" si="13"/>
        <v>30814</v>
      </c>
      <c r="V424" s="144"/>
      <c r="W424" s="173">
        <v>0</v>
      </c>
      <c r="X424" s="174">
        <v>0.09</v>
      </c>
      <c r="Y424" s="174">
        <v>4.6902923223408208E-2</v>
      </c>
      <c r="Z424" s="175">
        <v>0</v>
      </c>
      <c r="AA424" s="168"/>
      <c r="AB424" s="176">
        <v>0</v>
      </c>
      <c r="AC424" s="177">
        <v>0</v>
      </c>
      <c r="AD424" s="134">
        <v>0</v>
      </c>
      <c r="AE424" s="177">
        <v>0</v>
      </c>
      <c r="AF424" s="182">
        <v>0</v>
      </c>
      <c r="AG424" s="172"/>
    </row>
    <row r="425" spans="1:33" s="110" customFormat="1" x14ac:dyDescent="0.2">
      <c r="A425" s="138">
        <v>453</v>
      </c>
      <c r="B425" s="139">
        <v>453137137</v>
      </c>
      <c r="C425" s="140" t="s">
        <v>520</v>
      </c>
      <c r="D425" s="141">
        <v>137</v>
      </c>
      <c r="E425" s="140" t="s">
        <v>169</v>
      </c>
      <c r="F425" s="141">
        <v>137</v>
      </c>
      <c r="G425" s="142" t="s">
        <v>169</v>
      </c>
      <c r="H425" s="130"/>
      <c r="I425" s="131">
        <v>13054</v>
      </c>
      <c r="J425" s="131">
        <v>0</v>
      </c>
      <c r="K425" s="131">
        <v>0</v>
      </c>
      <c r="L425" s="131">
        <v>938</v>
      </c>
      <c r="M425" s="131">
        <v>13992</v>
      </c>
      <c r="N425" s="130"/>
      <c r="O425" s="132">
        <v>506</v>
      </c>
      <c r="P425" s="132">
        <v>0</v>
      </c>
      <c r="Q425" s="133">
        <v>6605324</v>
      </c>
      <c r="R425" s="133">
        <v>0</v>
      </c>
      <c r="S425" s="133">
        <f t="shared" si="12"/>
        <v>554561</v>
      </c>
      <c r="T425" s="133">
        <v>474628</v>
      </c>
      <c r="U425" s="134">
        <f t="shared" si="13"/>
        <v>7634513</v>
      </c>
      <c r="V425" s="144"/>
      <c r="W425" s="173">
        <v>0</v>
      </c>
      <c r="X425" s="174">
        <v>0.09</v>
      </c>
      <c r="Y425" s="174">
        <v>0.10436769884755796</v>
      </c>
      <c r="Z425" s="175">
        <v>0</v>
      </c>
      <c r="AA425" s="168"/>
      <c r="AB425" s="176">
        <v>0</v>
      </c>
      <c r="AC425" s="177">
        <v>0</v>
      </c>
      <c r="AD425" s="134">
        <v>0</v>
      </c>
      <c r="AE425" s="177">
        <v>0</v>
      </c>
      <c r="AF425" s="182">
        <v>0</v>
      </c>
      <c r="AG425" s="172"/>
    </row>
    <row r="426" spans="1:33" s="110" customFormat="1" x14ac:dyDescent="0.2">
      <c r="A426" s="138">
        <v>453</v>
      </c>
      <c r="B426" s="139">
        <v>453137161</v>
      </c>
      <c r="C426" s="140" t="s">
        <v>520</v>
      </c>
      <c r="D426" s="141">
        <v>137</v>
      </c>
      <c r="E426" s="140" t="s">
        <v>169</v>
      </c>
      <c r="F426" s="141">
        <v>161</v>
      </c>
      <c r="G426" s="142" t="s">
        <v>193</v>
      </c>
      <c r="H426" s="130"/>
      <c r="I426" s="131">
        <v>9305</v>
      </c>
      <c r="J426" s="131">
        <v>3889</v>
      </c>
      <c r="K426" s="131">
        <v>0</v>
      </c>
      <c r="L426" s="131">
        <v>938</v>
      </c>
      <c r="M426" s="131">
        <v>14132</v>
      </c>
      <c r="N426" s="130"/>
      <c r="O426" s="132">
        <v>2</v>
      </c>
      <c r="P426" s="132">
        <v>0</v>
      </c>
      <c r="Q426" s="133">
        <v>26388</v>
      </c>
      <c r="R426" s="133">
        <v>0</v>
      </c>
      <c r="S426" s="133">
        <f t="shared" si="12"/>
        <v>0</v>
      </c>
      <c r="T426" s="133">
        <v>1876</v>
      </c>
      <c r="U426" s="134">
        <f t="shared" si="13"/>
        <v>28264</v>
      </c>
      <c r="V426" s="144"/>
      <c r="W426" s="173">
        <v>0</v>
      </c>
      <c r="X426" s="174">
        <v>0.09</v>
      </c>
      <c r="Y426" s="174">
        <v>1.0166435993736784E-2</v>
      </c>
      <c r="Z426" s="175">
        <v>0</v>
      </c>
      <c r="AA426" s="168"/>
      <c r="AB426" s="176">
        <v>0</v>
      </c>
      <c r="AC426" s="177">
        <v>0</v>
      </c>
      <c r="AD426" s="134">
        <v>0</v>
      </c>
      <c r="AE426" s="177">
        <v>0</v>
      </c>
      <c r="AF426" s="182">
        <v>0</v>
      </c>
      <c r="AG426" s="172"/>
    </row>
    <row r="427" spans="1:33" s="110" customFormat="1" x14ac:dyDescent="0.2">
      <c r="A427" s="138">
        <v>453</v>
      </c>
      <c r="B427" s="139">
        <v>453137191</v>
      </c>
      <c r="C427" s="140" t="s">
        <v>520</v>
      </c>
      <c r="D427" s="141">
        <v>137</v>
      </c>
      <c r="E427" s="140" t="s">
        <v>169</v>
      </c>
      <c r="F427" s="141">
        <v>191</v>
      </c>
      <c r="G427" s="142" t="s">
        <v>223</v>
      </c>
      <c r="H427" s="130"/>
      <c r="I427" s="131">
        <v>11352.266788008566</v>
      </c>
      <c r="J427" s="131">
        <v>3513</v>
      </c>
      <c r="K427" s="131">
        <v>0</v>
      </c>
      <c r="L427" s="131">
        <v>938</v>
      </c>
      <c r="M427" s="131">
        <v>15803.266788008566</v>
      </c>
      <c r="N427" s="130"/>
      <c r="O427" s="132">
        <v>1</v>
      </c>
      <c r="P427" s="132">
        <v>0</v>
      </c>
      <c r="Q427" s="133">
        <v>14865</v>
      </c>
      <c r="R427" s="133">
        <v>0</v>
      </c>
      <c r="S427" s="133">
        <f t="shared" si="12"/>
        <v>0</v>
      </c>
      <c r="T427" s="133">
        <v>938</v>
      </c>
      <c r="U427" s="134">
        <f t="shared" si="13"/>
        <v>15803</v>
      </c>
      <c r="V427" s="144"/>
      <c r="W427" s="173">
        <v>0</v>
      </c>
      <c r="X427" s="174">
        <v>0.09</v>
      </c>
      <c r="Y427" s="174">
        <v>4.1400601973992451E-2</v>
      </c>
      <c r="Z427" s="175">
        <v>0</v>
      </c>
      <c r="AA427" s="168"/>
      <c r="AB427" s="176">
        <v>0</v>
      </c>
      <c r="AC427" s="177">
        <v>0</v>
      </c>
      <c r="AD427" s="134">
        <v>0</v>
      </c>
      <c r="AE427" s="177">
        <v>0</v>
      </c>
      <c r="AF427" s="182">
        <v>0</v>
      </c>
      <c r="AG427" s="172"/>
    </row>
    <row r="428" spans="1:33" s="110" customFormat="1" x14ac:dyDescent="0.2">
      <c r="A428" s="138">
        <v>453</v>
      </c>
      <c r="B428" s="139">
        <v>453137210</v>
      </c>
      <c r="C428" s="140" t="s">
        <v>520</v>
      </c>
      <c r="D428" s="141">
        <v>137</v>
      </c>
      <c r="E428" s="140" t="s">
        <v>169</v>
      </c>
      <c r="F428" s="141">
        <v>210</v>
      </c>
      <c r="G428" s="142" t="s">
        <v>242</v>
      </c>
      <c r="H428" s="130"/>
      <c r="I428" s="131">
        <v>13234</v>
      </c>
      <c r="J428" s="131">
        <v>4212</v>
      </c>
      <c r="K428" s="131">
        <v>0</v>
      </c>
      <c r="L428" s="131">
        <v>938</v>
      </c>
      <c r="M428" s="131">
        <v>18384</v>
      </c>
      <c r="N428" s="130"/>
      <c r="O428" s="132">
        <v>3</v>
      </c>
      <c r="P428" s="132">
        <v>0</v>
      </c>
      <c r="Q428" s="133">
        <v>52338</v>
      </c>
      <c r="R428" s="133">
        <v>0</v>
      </c>
      <c r="S428" s="133">
        <f t="shared" si="12"/>
        <v>0</v>
      </c>
      <c r="T428" s="133">
        <v>2814</v>
      </c>
      <c r="U428" s="134">
        <f t="shared" si="13"/>
        <v>55152</v>
      </c>
      <c r="V428" s="144"/>
      <c r="W428" s="173">
        <v>0</v>
      </c>
      <c r="X428" s="174">
        <v>0.09</v>
      </c>
      <c r="Y428" s="174">
        <v>5.8258608306627657E-2</v>
      </c>
      <c r="Z428" s="175">
        <v>0</v>
      </c>
      <c r="AA428" s="168"/>
      <c r="AB428" s="176">
        <v>0</v>
      </c>
      <c r="AC428" s="177">
        <v>0</v>
      </c>
      <c r="AD428" s="134">
        <v>0</v>
      </c>
      <c r="AE428" s="177">
        <v>0</v>
      </c>
      <c r="AF428" s="182">
        <v>0</v>
      </c>
      <c r="AG428" s="172"/>
    </row>
    <row r="429" spans="1:33" s="110" customFormat="1" x14ac:dyDescent="0.2">
      <c r="A429" s="138">
        <v>453</v>
      </c>
      <c r="B429" s="139">
        <v>453137227</v>
      </c>
      <c r="C429" s="140" t="s">
        <v>520</v>
      </c>
      <c r="D429" s="141">
        <v>137</v>
      </c>
      <c r="E429" s="140" t="s">
        <v>169</v>
      </c>
      <c r="F429" s="141">
        <v>227</v>
      </c>
      <c r="G429" s="142" t="s">
        <v>259</v>
      </c>
      <c r="H429" s="130"/>
      <c r="I429" s="131">
        <v>9257</v>
      </c>
      <c r="J429" s="131">
        <v>2820</v>
      </c>
      <c r="K429" s="131">
        <v>0</v>
      </c>
      <c r="L429" s="131">
        <v>938</v>
      </c>
      <c r="M429" s="131">
        <v>13015</v>
      </c>
      <c r="N429" s="130"/>
      <c r="O429" s="132">
        <v>1</v>
      </c>
      <c r="P429" s="132">
        <v>0</v>
      </c>
      <c r="Q429" s="133">
        <v>12077</v>
      </c>
      <c r="R429" s="133">
        <v>0</v>
      </c>
      <c r="S429" s="133">
        <f t="shared" si="12"/>
        <v>0</v>
      </c>
      <c r="T429" s="133">
        <v>938</v>
      </c>
      <c r="U429" s="134">
        <f t="shared" si="13"/>
        <v>13015</v>
      </c>
      <c r="V429" s="144"/>
      <c r="W429" s="173">
        <v>0</v>
      </c>
      <c r="X429" s="174">
        <v>0.09</v>
      </c>
      <c r="Y429" s="174">
        <v>1.6342360250268979E-2</v>
      </c>
      <c r="Z429" s="175">
        <v>0</v>
      </c>
      <c r="AA429" s="168"/>
      <c r="AB429" s="176">
        <v>0</v>
      </c>
      <c r="AC429" s="177">
        <v>0</v>
      </c>
      <c r="AD429" s="134">
        <v>0</v>
      </c>
      <c r="AE429" s="177">
        <v>0</v>
      </c>
      <c r="AF429" s="182">
        <v>0</v>
      </c>
      <c r="AG429" s="172"/>
    </row>
    <row r="430" spans="1:33" s="110" customFormat="1" x14ac:dyDescent="0.2">
      <c r="A430" s="138">
        <v>453</v>
      </c>
      <c r="B430" s="139">
        <v>453137278</v>
      </c>
      <c r="C430" s="140" t="s">
        <v>520</v>
      </c>
      <c r="D430" s="141">
        <v>137</v>
      </c>
      <c r="E430" s="140" t="s">
        <v>169</v>
      </c>
      <c r="F430" s="141">
        <v>278</v>
      </c>
      <c r="G430" s="142" t="s">
        <v>310</v>
      </c>
      <c r="H430" s="130"/>
      <c r="I430" s="131">
        <v>13450</v>
      </c>
      <c r="J430" s="131">
        <v>2455</v>
      </c>
      <c r="K430" s="131">
        <v>0</v>
      </c>
      <c r="L430" s="131">
        <v>938</v>
      </c>
      <c r="M430" s="131">
        <v>16843</v>
      </c>
      <c r="N430" s="130"/>
      <c r="O430" s="132">
        <v>8</v>
      </c>
      <c r="P430" s="132">
        <v>0</v>
      </c>
      <c r="Q430" s="133">
        <v>127240</v>
      </c>
      <c r="R430" s="133">
        <v>0</v>
      </c>
      <c r="S430" s="133">
        <f t="shared" si="12"/>
        <v>0</v>
      </c>
      <c r="T430" s="133">
        <v>7504</v>
      </c>
      <c r="U430" s="134">
        <f t="shared" si="13"/>
        <v>134744</v>
      </c>
      <c r="V430" s="144"/>
      <c r="W430" s="173">
        <v>0</v>
      </c>
      <c r="X430" s="174">
        <v>0.09</v>
      </c>
      <c r="Y430" s="174">
        <v>6.1284530034066587E-2</v>
      </c>
      <c r="Z430" s="175">
        <v>0</v>
      </c>
      <c r="AA430" s="168"/>
      <c r="AB430" s="176">
        <v>0</v>
      </c>
      <c r="AC430" s="177">
        <v>0</v>
      </c>
      <c r="AD430" s="134">
        <v>0</v>
      </c>
      <c r="AE430" s="177">
        <v>0</v>
      </c>
      <c r="AF430" s="182">
        <v>0</v>
      </c>
      <c r="AG430" s="172"/>
    </row>
    <row r="431" spans="1:33" s="110" customFormat="1" x14ac:dyDescent="0.2">
      <c r="A431" s="138">
        <v>453</v>
      </c>
      <c r="B431" s="139">
        <v>453137281</v>
      </c>
      <c r="C431" s="140" t="s">
        <v>520</v>
      </c>
      <c r="D431" s="141">
        <v>137</v>
      </c>
      <c r="E431" s="140" t="s">
        <v>169</v>
      </c>
      <c r="F431" s="141">
        <v>281</v>
      </c>
      <c r="G431" s="142" t="s">
        <v>313</v>
      </c>
      <c r="H431" s="130"/>
      <c r="I431" s="131">
        <v>13386</v>
      </c>
      <c r="J431" s="131">
        <v>584</v>
      </c>
      <c r="K431" s="131">
        <v>0</v>
      </c>
      <c r="L431" s="131">
        <v>938</v>
      </c>
      <c r="M431" s="131">
        <v>14908</v>
      </c>
      <c r="N431" s="130"/>
      <c r="O431" s="132">
        <v>95</v>
      </c>
      <c r="P431" s="132">
        <v>0</v>
      </c>
      <c r="Q431" s="133">
        <v>1327150</v>
      </c>
      <c r="R431" s="133">
        <v>0</v>
      </c>
      <c r="S431" s="133">
        <f t="shared" si="12"/>
        <v>0</v>
      </c>
      <c r="T431" s="133">
        <v>89110</v>
      </c>
      <c r="U431" s="134">
        <f t="shared" si="13"/>
        <v>1416260</v>
      </c>
      <c r="V431" s="144"/>
      <c r="W431" s="173">
        <v>0</v>
      </c>
      <c r="X431" s="174">
        <v>0.09</v>
      </c>
      <c r="Y431" s="174">
        <v>0.13635645477999814</v>
      </c>
      <c r="Z431" s="175">
        <v>0</v>
      </c>
      <c r="AA431" s="168"/>
      <c r="AB431" s="176">
        <v>0</v>
      </c>
      <c r="AC431" s="177">
        <v>0</v>
      </c>
      <c r="AD431" s="134">
        <v>0</v>
      </c>
      <c r="AE431" s="177">
        <v>0</v>
      </c>
      <c r="AF431" s="182">
        <v>0</v>
      </c>
      <c r="AG431" s="172"/>
    </row>
    <row r="432" spans="1:33" s="110" customFormat="1" x14ac:dyDescent="0.2">
      <c r="A432" s="138">
        <v>453</v>
      </c>
      <c r="B432" s="139">
        <v>453137325</v>
      </c>
      <c r="C432" s="140" t="s">
        <v>520</v>
      </c>
      <c r="D432" s="141">
        <v>137</v>
      </c>
      <c r="E432" s="140" t="s">
        <v>169</v>
      </c>
      <c r="F432" s="141">
        <v>325</v>
      </c>
      <c r="G432" s="142" t="s">
        <v>357</v>
      </c>
      <c r="H432" s="130"/>
      <c r="I432" s="131">
        <v>12752</v>
      </c>
      <c r="J432" s="131">
        <v>1799</v>
      </c>
      <c r="K432" s="131">
        <v>0</v>
      </c>
      <c r="L432" s="131">
        <v>938</v>
      </c>
      <c r="M432" s="131">
        <v>15489</v>
      </c>
      <c r="N432" s="130"/>
      <c r="O432" s="132">
        <v>7</v>
      </c>
      <c r="P432" s="132">
        <v>0</v>
      </c>
      <c r="Q432" s="133">
        <v>101857</v>
      </c>
      <c r="R432" s="133">
        <v>0</v>
      </c>
      <c r="S432" s="133">
        <f t="shared" si="12"/>
        <v>0</v>
      </c>
      <c r="T432" s="133">
        <v>6566</v>
      </c>
      <c r="U432" s="134">
        <f t="shared" si="13"/>
        <v>108423</v>
      </c>
      <c r="V432" s="144"/>
      <c r="W432" s="173">
        <v>0</v>
      </c>
      <c r="X432" s="174">
        <v>0.09</v>
      </c>
      <c r="Y432" s="174">
        <v>1.1963246350875503E-2</v>
      </c>
      <c r="Z432" s="175">
        <v>0</v>
      </c>
      <c r="AA432" s="168"/>
      <c r="AB432" s="176">
        <v>0</v>
      </c>
      <c r="AC432" s="177">
        <v>0</v>
      </c>
      <c r="AD432" s="134">
        <v>0</v>
      </c>
      <c r="AE432" s="177">
        <v>0</v>
      </c>
      <c r="AF432" s="182">
        <v>0</v>
      </c>
      <c r="AG432" s="172"/>
    </row>
    <row r="433" spans="1:33" s="110" customFormat="1" x14ac:dyDescent="0.2">
      <c r="A433" s="138">
        <v>453</v>
      </c>
      <c r="B433" s="139">
        <v>453137332</v>
      </c>
      <c r="C433" s="140" t="s">
        <v>520</v>
      </c>
      <c r="D433" s="141">
        <v>137</v>
      </c>
      <c r="E433" s="140" t="s">
        <v>169</v>
      </c>
      <c r="F433" s="141">
        <v>332</v>
      </c>
      <c r="G433" s="142" t="s">
        <v>364</v>
      </c>
      <c r="H433" s="130"/>
      <c r="I433" s="131">
        <v>11334</v>
      </c>
      <c r="J433" s="131">
        <v>876</v>
      </c>
      <c r="K433" s="131">
        <v>0</v>
      </c>
      <c r="L433" s="131">
        <v>938</v>
      </c>
      <c r="M433" s="131">
        <v>13148</v>
      </c>
      <c r="N433" s="130"/>
      <c r="O433" s="132">
        <v>14</v>
      </c>
      <c r="P433" s="132">
        <v>0</v>
      </c>
      <c r="Q433" s="133">
        <v>170940</v>
      </c>
      <c r="R433" s="133">
        <v>0</v>
      </c>
      <c r="S433" s="133">
        <f t="shared" si="12"/>
        <v>0</v>
      </c>
      <c r="T433" s="133">
        <v>13132</v>
      </c>
      <c r="U433" s="134">
        <f t="shared" si="13"/>
        <v>184072</v>
      </c>
      <c r="V433" s="144"/>
      <c r="W433" s="173">
        <v>0</v>
      </c>
      <c r="X433" s="174">
        <v>0.09</v>
      </c>
      <c r="Y433" s="174">
        <v>1.6930667635616913E-2</v>
      </c>
      <c r="Z433" s="175">
        <v>0</v>
      </c>
      <c r="AA433" s="168"/>
      <c r="AB433" s="176">
        <v>0</v>
      </c>
      <c r="AC433" s="177">
        <v>0</v>
      </c>
      <c r="AD433" s="134">
        <v>0</v>
      </c>
      <c r="AE433" s="177">
        <v>0</v>
      </c>
      <c r="AF433" s="182">
        <v>0</v>
      </c>
      <c r="AG433" s="172"/>
    </row>
    <row r="434" spans="1:33" s="110" customFormat="1" x14ac:dyDescent="0.2">
      <c r="A434" s="138">
        <v>453</v>
      </c>
      <c r="B434" s="139">
        <v>453137680</v>
      </c>
      <c r="C434" s="140" t="s">
        <v>520</v>
      </c>
      <c r="D434" s="141">
        <v>137</v>
      </c>
      <c r="E434" s="140" t="s">
        <v>169</v>
      </c>
      <c r="F434" s="141">
        <v>680</v>
      </c>
      <c r="G434" s="142" t="s">
        <v>411</v>
      </c>
      <c r="H434" s="130"/>
      <c r="I434" s="131">
        <v>10858.967824597465</v>
      </c>
      <c r="J434" s="131">
        <v>3824</v>
      </c>
      <c r="K434" s="131">
        <v>0</v>
      </c>
      <c r="L434" s="131">
        <v>938</v>
      </c>
      <c r="M434" s="131">
        <v>15620.967824597465</v>
      </c>
      <c r="N434" s="130"/>
      <c r="O434" s="132">
        <v>2</v>
      </c>
      <c r="P434" s="132">
        <v>0</v>
      </c>
      <c r="Q434" s="133">
        <v>29366</v>
      </c>
      <c r="R434" s="133">
        <v>0</v>
      </c>
      <c r="S434" s="133">
        <f t="shared" si="12"/>
        <v>0</v>
      </c>
      <c r="T434" s="133">
        <v>1876</v>
      </c>
      <c r="U434" s="134">
        <f t="shared" si="13"/>
        <v>31242</v>
      </c>
      <c r="V434" s="144"/>
      <c r="W434" s="173">
        <v>0</v>
      </c>
      <c r="X434" s="174">
        <v>0.09</v>
      </c>
      <c r="Y434" s="174">
        <v>3.7530942847175865E-3</v>
      </c>
      <c r="Z434" s="175">
        <v>0</v>
      </c>
      <c r="AA434" s="168"/>
      <c r="AB434" s="176">
        <v>0</v>
      </c>
      <c r="AC434" s="177">
        <v>0</v>
      </c>
      <c r="AD434" s="134">
        <v>0</v>
      </c>
      <c r="AE434" s="177">
        <v>0</v>
      </c>
      <c r="AF434" s="182">
        <v>0</v>
      </c>
      <c r="AG434" s="172"/>
    </row>
    <row r="435" spans="1:33" s="110" customFormat="1" x14ac:dyDescent="0.2">
      <c r="A435" s="138">
        <v>454</v>
      </c>
      <c r="B435" s="139">
        <v>454149009</v>
      </c>
      <c r="C435" s="140" t="s">
        <v>521</v>
      </c>
      <c r="D435" s="141">
        <v>149</v>
      </c>
      <c r="E435" s="140" t="s">
        <v>181</v>
      </c>
      <c r="F435" s="141">
        <v>9</v>
      </c>
      <c r="G435" s="142" t="s">
        <v>41</v>
      </c>
      <c r="H435" s="130"/>
      <c r="I435" s="131">
        <v>12833</v>
      </c>
      <c r="J435" s="131">
        <v>8563</v>
      </c>
      <c r="K435" s="131">
        <v>0</v>
      </c>
      <c r="L435" s="131">
        <v>938</v>
      </c>
      <c r="M435" s="131">
        <v>22334</v>
      </c>
      <c r="N435" s="130"/>
      <c r="O435" s="132">
        <v>5</v>
      </c>
      <c r="P435" s="132">
        <v>0</v>
      </c>
      <c r="Q435" s="133">
        <v>106980</v>
      </c>
      <c r="R435" s="133">
        <v>0</v>
      </c>
      <c r="S435" s="133">
        <f t="shared" si="12"/>
        <v>0</v>
      </c>
      <c r="T435" s="133">
        <v>4690</v>
      </c>
      <c r="U435" s="134">
        <f t="shared" si="13"/>
        <v>111670</v>
      </c>
      <c r="V435" s="144"/>
      <c r="W435" s="173">
        <v>0</v>
      </c>
      <c r="X435" s="174">
        <v>0.09</v>
      </c>
      <c r="Y435" s="174">
        <v>2.3046074426695045E-3</v>
      </c>
      <c r="Z435" s="175">
        <v>0</v>
      </c>
      <c r="AA435" s="168"/>
      <c r="AB435" s="176">
        <v>0</v>
      </c>
      <c r="AC435" s="177">
        <v>0</v>
      </c>
      <c r="AD435" s="134">
        <v>0</v>
      </c>
      <c r="AE435" s="177">
        <v>0</v>
      </c>
      <c r="AF435" s="182">
        <v>0</v>
      </c>
      <c r="AG435" s="172"/>
    </row>
    <row r="436" spans="1:33" s="110" customFormat="1" x14ac:dyDescent="0.2">
      <c r="A436" s="138">
        <v>454</v>
      </c>
      <c r="B436" s="139">
        <v>454149103</v>
      </c>
      <c r="C436" s="140" t="s">
        <v>521</v>
      </c>
      <c r="D436" s="141">
        <v>149</v>
      </c>
      <c r="E436" s="140" t="s">
        <v>181</v>
      </c>
      <c r="F436" s="141">
        <v>103</v>
      </c>
      <c r="G436" s="142" t="s">
        <v>135</v>
      </c>
      <c r="H436" s="130"/>
      <c r="I436" s="131">
        <v>12693.185529363111</v>
      </c>
      <c r="J436" s="131">
        <v>291</v>
      </c>
      <c r="K436" s="131">
        <v>0</v>
      </c>
      <c r="L436" s="131">
        <v>938</v>
      </c>
      <c r="M436" s="131">
        <v>13922.185529363111</v>
      </c>
      <c r="N436" s="130"/>
      <c r="O436" s="132">
        <v>3</v>
      </c>
      <c r="P436" s="132">
        <v>0</v>
      </c>
      <c r="Q436" s="133">
        <v>38952</v>
      </c>
      <c r="R436" s="133">
        <v>0</v>
      </c>
      <c r="S436" s="133">
        <f t="shared" si="12"/>
        <v>0</v>
      </c>
      <c r="T436" s="133">
        <v>2814</v>
      </c>
      <c r="U436" s="134">
        <f t="shared" si="13"/>
        <v>41766</v>
      </c>
      <c r="V436" s="144"/>
      <c r="W436" s="173">
        <v>0</v>
      </c>
      <c r="X436" s="174">
        <v>0.09</v>
      </c>
      <c r="Y436" s="174">
        <v>1.3831207688295565E-2</v>
      </c>
      <c r="Z436" s="175">
        <v>0</v>
      </c>
      <c r="AA436" s="168"/>
      <c r="AB436" s="176">
        <v>0</v>
      </c>
      <c r="AC436" s="177">
        <v>0</v>
      </c>
      <c r="AD436" s="134">
        <v>0</v>
      </c>
      <c r="AE436" s="177">
        <v>0</v>
      </c>
      <c r="AF436" s="182">
        <v>0</v>
      </c>
      <c r="AG436" s="172"/>
    </row>
    <row r="437" spans="1:33" s="110" customFormat="1" x14ac:dyDescent="0.2">
      <c r="A437" s="138">
        <v>454</v>
      </c>
      <c r="B437" s="139">
        <v>454149128</v>
      </c>
      <c r="C437" s="140" t="s">
        <v>521</v>
      </c>
      <c r="D437" s="141">
        <v>149</v>
      </c>
      <c r="E437" s="140" t="s">
        <v>181</v>
      </c>
      <c r="F437" s="141">
        <v>128</v>
      </c>
      <c r="G437" s="142" t="s">
        <v>160</v>
      </c>
      <c r="H437" s="130"/>
      <c r="I437" s="131">
        <v>11009</v>
      </c>
      <c r="J437" s="131">
        <v>638</v>
      </c>
      <c r="K437" s="131">
        <v>0</v>
      </c>
      <c r="L437" s="131">
        <v>938</v>
      </c>
      <c r="M437" s="131">
        <v>12585</v>
      </c>
      <c r="N437" s="130"/>
      <c r="O437" s="132">
        <v>12</v>
      </c>
      <c r="P437" s="132">
        <v>0</v>
      </c>
      <c r="Q437" s="133">
        <v>139764</v>
      </c>
      <c r="R437" s="133">
        <v>0</v>
      </c>
      <c r="S437" s="133">
        <f t="shared" si="12"/>
        <v>0</v>
      </c>
      <c r="T437" s="133">
        <v>11256</v>
      </c>
      <c r="U437" s="134">
        <f t="shared" si="13"/>
        <v>151020</v>
      </c>
      <c r="V437" s="144"/>
      <c r="W437" s="173">
        <v>0</v>
      </c>
      <c r="X437" s="174">
        <v>0.09</v>
      </c>
      <c r="Y437" s="174">
        <v>3.7584627697760359E-2</v>
      </c>
      <c r="Z437" s="175">
        <v>0</v>
      </c>
      <c r="AA437" s="168"/>
      <c r="AB437" s="176">
        <v>0</v>
      </c>
      <c r="AC437" s="177">
        <v>0</v>
      </c>
      <c r="AD437" s="134">
        <v>0</v>
      </c>
      <c r="AE437" s="177">
        <v>0</v>
      </c>
      <c r="AF437" s="182">
        <v>0</v>
      </c>
      <c r="AG437" s="172"/>
    </row>
    <row r="438" spans="1:33" s="110" customFormat="1" x14ac:dyDescent="0.2">
      <c r="A438" s="138">
        <v>454</v>
      </c>
      <c r="B438" s="139">
        <v>454149149</v>
      </c>
      <c r="C438" s="140" t="s">
        <v>521</v>
      </c>
      <c r="D438" s="141">
        <v>149</v>
      </c>
      <c r="E438" s="140" t="s">
        <v>181</v>
      </c>
      <c r="F438" s="141">
        <v>149</v>
      </c>
      <c r="G438" s="142" t="s">
        <v>181</v>
      </c>
      <c r="H438" s="130"/>
      <c r="I438" s="131">
        <v>12846</v>
      </c>
      <c r="J438" s="131">
        <v>0</v>
      </c>
      <c r="K438" s="131">
        <v>0</v>
      </c>
      <c r="L438" s="131">
        <v>938</v>
      </c>
      <c r="M438" s="131">
        <v>13784</v>
      </c>
      <c r="N438" s="130"/>
      <c r="O438" s="132">
        <v>707</v>
      </c>
      <c r="P438" s="132">
        <v>0</v>
      </c>
      <c r="Q438" s="133">
        <v>9082122</v>
      </c>
      <c r="R438" s="133">
        <v>0</v>
      </c>
      <c r="S438" s="133">
        <f t="shared" si="12"/>
        <v>240010</v>
      </c>
      <c r="T438" s="133">
        <v>663166</v>
      </c>
      <c r="U438" s="134">
        <f t="shared" si="13"/>
        <v>9985298</v>
      </c>
      <c r="V438" s="144"/>
      <c r="W438" s="173">
        <v>0</v>
      </c>
      <c r="X438" s="174">
        <v>0.09</v>
      </c>
      <c r="Y438" s="174">
        <v>0.11034618339224084</v>
      </c>
      <c r="Z438" s="175">
        <v>0</v>
      </c>
      <c r="AA438" s="168"/>
      <c r="AB438" s="176">
        <v>0</v>
      </c>
      <c r="AC438" s="177">
        <v>0</v>
      </c>
      <c r="AD438" s="134">
        <v>0</v>
      </c>
      <c r="AE438" s="177">
        <v>0</v>
      </c>
      <c r="AF438" s="182">
        <v>0</v>
      </c>
      <c r="AG438" s="172"/>
    </row>
    <row r="439" spans="1:33" s="110" customFormat="1" x14ac:dyDescent="0.2">
      <c r="A439" s="138">
        <v>454</v>
      </c>
      <c r="B439" s="139">
        <v>454149181</v>
      </c>
      <c r="C439" s="140" t="s">
        <v>521</v>
      </c>
      <c r="D439" s="141">
        <v>149</v>
      </c>
      <c r="E439" s="140" t="s">
        <v>181</v>
      </c>
      <c r="F439" s="141">
        <v>181</v>
      </c>
      <c r="G439" s="142" t="s">
        <v>213</v>
      </c>
      <c r="H439" s="130"/>
      <c r="I439" s="131">
        <v>12156</v>
      </c>
      <c r="J439" s="131">
        <v>216</v>
      </c>
      <c r="K439" s="131">
        <v>0</v>
      </c>
      <c r="L439" s="131">
        <v>938</v>
      </c>
      <c r="M439" s="131">
        <v>13310</v>
      </c>
      <c r="N439" s="130"/>
      <c r="O439" s="132">
        <v>55</v>
      </c>
      <c r="P439" s="132">
        <v>0</v>
      </c>
      <c r="Q439" s="133">
        <v>680460</v>
      </c>
      <c r="R439" s="133">
        <v>0</v>
      </c>
      <c r="S439" s="133">
        <f t="shared" si="12"/>
        <v>0</v>
      </c>
      <c r="T439" s="133">
        <v>51590</v>
      </c>
      <c r="U439" s="134">
        <f t="shared" si="13"/>
        <v>732050</v>
      </c>
      <c r="V439" s="144"/>
      <c r="W439" s="173">
        <v>0</v>
      </c>
      <c r="X439" s="174">
        <v>0.09</v>
      </c>
      <c r="Y439" s="174">
        <v>1.7495467260397888E-2</v>
      </c>
      <c r="Z439" s="175">
        <v>0</v>
      </c>
      <c r="AA439" s="168"/>
      <c r="AB439" s="176">
        <v>0</v>
      </c>
      <c r="AC439" s="177">
        <v>0</v>
      </c>
      <c r="AD439" s="134">
        <v>0</v>
      </c>
      <c r="AE439" s="177">
        <v>0</v>
      </c>
      <c r="AF439" s="182">
        <v>0</v>
      </c>
      <c r="AG439" s="172"/>
    </row>
    <row r="440" spans="1:33" s="110" customFormat="1" x14ac:dyDescent="0.2">
      <c r="A440" s="138">
        <v>454</v>
      </c>
      <c r="B440" s="139">
        <v>454149211</v>
      </c>
      <c r="C440" s="140" t="s">
        <v>521</v>
      </c>
      <c r="D440" s="141">
        <v>149</v>
      </c>
      <c r="E440" s="140" t="s">
        <v>181</v>
      </c>
      <c r="F440" s="141">
        <v>211</v>
      </c>
      <c r="G440" s="142" t="s">
        <v>243</v>
      </c>
      <c r="H440" s="130"/>
      <c r="I440" s="131">
        <v>10661</v>
      </c>
      <c r="J440" s="131">
        <v>2421</v>
      </c>
      <c r="K440" s="131">
        <v>0</v>
      </c>
      <c r="L440" s="131">
        <v>938</v>
      </c>
      <c r="M440" s="131">
        <v>14020</v>
      </c>
      <c r="N440" s="130"/>
      <c r="O440" s="132">
        <v>3</v>
      </c>
      <c r="P440" s="132">
        <v>0</v>
      </c>
      <c r="Q440" s="133">
        <v>39246</v>
      </c>
      <c r="R440" s="133">
        <v>0</v>
      </c>
      <c r="S440" s="133">
        <f t="shared" si="12"/>
        <v>0</v>
      </c>
      <c r="T440" s="133">
        <v>2814</v>
      </c>
      <c r="U440" s="134">
        <f t="shared" si="13"/>
        <v>42060</v>
      </c>
      <c r="V440" s="144"/>
      <c r="W440" s="173">
        <v>0</v>
      </c>
      <c r="X440" s="174">
        <v>0.09</v>
      </c>
      <c r="Y440" s="174">
        <v>2.0408030547408086E-3</v>
      </c>
      <c r="Z440" s="175">
        <v>0</v>
      </c>
      <c r="AA440" s="168"/>
      <c r="AB440" s="176">
        <v>0</v>
      </c>
      <c r="AC440" s="177">
        <v>0</v>
      </c>
      <c r="AD440" s="134">
        <v>0</v>
      </c>
      <c r="AE440" s="177">
        <v>0</v>
      </c>
      <c r="AF440" s="182">
        <v>0</v>
      </c>
      <c r="AG440" s="172"/>
    </row>
    <row r="441" spans="1:33" s="110" customFormat="1" x14ac:dyDescent="0.2">
      <c r="A441" s="138">
        <v>454</v>
      </c>
      <c r="B441" s="139">
        <v>454149745</v>
      </c>
      <c r="C441" s="140" t="s">
        <v>521</v>
      </c>
      <c r="D441" s="141">
        <v>149</v>
      </c>
      <c r="E441" s="140" t="s">
        <v>181</v>
      </c>
      <c r="F441" s="141">
        <v>745</v>
      </c>
      <c r="G441" s="142" t="s">
        <v>429</v>
      </c>
      <c r="H441" s="130"/>
      <c r="I441" s="131">
        <v>10522.465323063756</v>
      </c>
      <c r="J441" s="131">
        <v>4545</v>
      </c>
      <c r="K441" s="131">
        <v>0</v>
      </c>
      <c r="L441" s="131">
        <v>938</v>
      </c>
      <c r="M441" s="131">
        <v>16005.465323063756</v>
      </c>
      <c r="N441" s="130"/>
      <c r="O441" s="132">
        <v>1</v>
      </c>
      <c r="P441" s="132">
        <v>0</v>
      </c>
      <c r="Q441" s="133">
        <v>15067</v>
      </c>
      <c r="R441" s="133">
        <v>0</v>
      </c>
      <c r="S441" s="133">
        <f t="shared" si="12"/>
        <v>0</v>
      </c>
      <c r="T441" s="133">
        <v>938</v>
      </c>
      <c r="U441" s="134">
        <f t="shared" si="13"/>
        <v>16005</v>
      </c>
      <c r="V441" s="144"/>
      <c r="W441" s="173">
        <v>0</v>
      </c>
      <c r="X441" s="174">
        <v>0.09</v>
      </c>
      <c r="Y441" s="174">
        <v>1.2777258996517417E-2</v>
      </c>
      <c r="Z441" s="175">
        <v>0</v>
      </c>
      <c r="AA441" s="168"/>
      <c r="AB441" s="176">
        <v>0</v>
      </c>
      <c r="AC441" s="177">
        <v>0</v>
      </c>
      <c r="AD441" s="134">
        <v>0</v>
      </c>
      <c r="AE441" s="177">
        <v>0</v>
      </c>
      <c r="AF441" s="182">
        <v>0</v>
      </c>
      <c r="AG441" s="172"/>
    </row>
    <row r="442" spans="1:33" s="110" customFormat="1" x14ac:dyDescent="0.2">
      <c r="A442" s="138">
        <v>455</v>
      </c>
      <c r="B442" s="139">
        <v>455128007</v>
      </c>
      <c r="C442" s="140" t="s">
        <v>522</v>
      </c>
      <c r="D442" s="141">
        <v>128</v>
      </c>
      <c r="E442" s="140" t="s">
        <v>160</v>
      </c>
      <c r="F442" s="141">
        <v>7</v>
      </c>
      <c r="G442" s="142" t="s">
        <v>39</v>
      </c>
      <c r="H442" s="130"/>
      <c r="I442" s="131">
        <v>10408</v>
      </c>
      <c r="J442" s="131">
        <v>4829</v>
      </c>
      <c r="K442" s="131">
        <v>0</v>
      </c>
      <c r="L442" s="131">
        <v>938</v>
      </c>
      <c r="M442" s="131">
        <v>16175</v>
      </c>
      <c r="N442" s="130"/>
      <c r="O442" s="132">
        <v>2</v>
      </c>
      <c r="P442" s="132">
        <v>0</v>
      </c>
      <c r="Q442" s="133">
        <v>30474</v>
      </c>
      <c r="R442" s="133">
        <v>0</v>
      </c>
      <c r="S442" s="133">
        <f t="shared" si="12"/>
        <v>0</v>
      </c>
      <c r="T442" s="133">
        <v>1876</v>
      </c>
      <c r="U442" s="134">
        <f t="shared" si="13"/>
        <v>32350</v>
      </c>
      <c r="V442" s="144"/>
      <c r="W442" s="173">
        <v>0</v>
      </c>
      <c r="X442" s="174">
        <v>0.09</v>
      </c>
      <c r="Y442" s="174">
        <v>2.726589793492331E-2</v>
      </c>
      <c r="Z442" s="175">
        <v>0</v>
      </c>
      <c r="AA442" s="168"/>
      <c r="AB442" s="176">
        <v>0</v>
      </c>
      <c r="AC442" s="177">
        <v>0</v>
      </c>
      <c r="AD442" s="134">
        <v>0</v>
      </c>
      <c r="AE442" s="177">
        <v>0</v>
      </c>
      <c r="AF442" s="182">
        <v>0</v>
      </c>
      <c r="AG442" s="172"/>
    </row>
    <row r="443" spans="1:33" s="110" customFormat="1" x14ac:dyDescent="0.2">
      <c r="A443" s="138">
        <v>455</v>
      </c>
      <c r="B443" s="139">
        <v>455128128</v>
      </c>
      <c r="C443" s="140" t="s">
        <v>522</v>
      </c>
      <c r="D443" s="141">
        <v>128</v>
      </c>
      <c r="E443" s="140" t="s">
        <v>160</v>
      </c>
      <c r="F443" s="141">
        <v>128</v>
      </c>
      <c r="G443" s="142" t="s">
        <v>160</v>
      </c>
      <c r="H443" s="130"/>
      <c r="I443" s="131">
        <v>10447</v>
      </c>
      <c r="J443" s="131">
        <v>606</v>
      </c>
      <c r="K443" s="131">
        <v>0</v>
      </c>
      <c r="L443" s="131">
        <v>938</v>
      </c>
      <c r="M443" s="131">
        <v>11991</v>
      </c>
      <c r="N443" s="130"/>
      <c r="O443" s="132">
        <v>293</v>
      </c>
      <c r="P443" s="132">
        <v>0</v>
      </c>
      <c r="Q443" s="133">
        <v>3238529</v>
      </c>
      <c r="R443" s="133">
        <v>0</v>
      </c>
      <c r="S443" s="133">
        <f t="shared" si="12"/>
        <v>0</v>
      </c>
      <c r="T443" s="133">
        <v>274834</v>
      </c>
      <c r="U443" s="134">
        <f t="shared" si="13"/>
        <v>3513363</v>
      </c>
      <c r="V443" s="144"/>
      <c r="W443" s="173">
        <v>0</v>
      </c>
      <c r="X443" s="174">
        <v>0.09</v>
      </c>
      <c r="Y443" s="174">
        <v>3.7584627697760359E-2</v>
      </c>
      <c r="Z443" s="175">
        <v>0</v>
      </c>
      <c r="AA443" s="168"/>
      <c r="AB443" s="176">
        <v>0</v>
      </c>
      <c r="AC443" s="177">
        <v>0</v>
      </c>
      <c r="AD443" s="134">
        <v>0</v>
      </c>
      <c r="AE443" s="177">
        <v>0</v>
      </c>
      <c r="AF443" s="182">
        <v>0</v>
      </c>
      <c r="AG443" s="172"/>
    </row>
    <row r="444" spans="1:33" s="110" customFormat="1" x14ac:dyDescent="0.2">
      <c r="A444" s="138">
        <v>455</v>
      </c>
      <c r="B444" s="139">
        <v>455128149</v>
      </c>
      <c r="C444" s="140" t="s">
        <v>522</v>
      </c>
      <c r="D444" s="141">
        <v>128</v>
      </c>
      <c r="E444" s="140" t="s">
        <v>160</v>
      </c>
      <c r="F444" s="141">
        <v>149</v>
      </c>
      <c r="G444" s="142" t="s">
        <v>181</v>
      </c>
      <c r="H444" s="130"/>
      <c r="I444" s="131">
        <v>9305</v>
      </c>
      <c r="J444" s="131">
        <v>0</v>
      </c>
      <c r="K444" s="131">
        <v>0</v>
      </c>
      <c r="L444" s="131">
        <v>938</v>
      </c>
      <c r="M444" s="131">
        <v>10243</v>
      </c>
      <c r="N444" s="130"/>
      <c r="O444" s="132">
        <v>4</v>
      </c>
      <c r="P444" s="132">
        <v>0</v>
      </c>
      <c r="Q444" s="133">
        <v>37220</v>
      </c>
      <c r="R444" s="133">
        <v>0</v>
      </c>
      <c r="S444" s="133">
        <f t="shared" si="12"/>
        <v>0</v>
      </c>
      <c r="T444" s="133">
        <v>3752</v>
      </c>
      <c r="U444" s="134">
        <f t="shared" si="13"/>
        <v>40972</v>
      </c>
      <c r="V444" s="144"/>
      <c r="W444" s="173">
        <v>0</v>
      </c>
      <c r="X444" s="174">
        <v>0.09</v>
      </c>
      <c r="Y444" s="174">
        <v>0.11034618339224084</v>
      </c>
      <c r="Z444" s="175">
        <v>0</v>
      </c>
      <c r="AA444" s="168"/>
      <c r="AB444" s="176">
        <v>0</v>
      </c>
      <c r="AC444" s="177">
        <v>0</v>
      </c>
      <c r="AD444" s="134">
        <v>0</v>
      </c>
      <c r="AE444" s="177">
        <v>0</v>
      </c>
      <c r="AF444" s="182">
        <v>0</v>
      </c>
      <c r="AG444" s="172"/>
    </row>
    <row r="445" spans="1:33" s="110" customFormat="1" x14ac:dyDescent="0.2">
      <c r="A445" s="138">
        <v>455</v>
      </c>
      <c r="B445" s="139">
        <v>455128181</v>
      </c>
      <c r="C445" s="140" t="s">
        <v>522</v>
      </c>
      <c r="D445" s="141">
        <v>128</v>
      </c>
      <c r="E445" s="140" t="s">
        <v>160</v>
      </c>
      <c r="F445" s="141">
        <v>181</v>
      </c>
      <c r="G445" s="142" t="s">
        <v>213</v>
      </c>
      <c r="H445" s="130"/>
      <c r="I445" s="131">
        <v>9305</v>
      </c>
      <c r="J445" s="131">
        <v>166</v>
      </c>
      <c r="K445" s="131">
        <v>0</v>
      </c>
      <c r="L445" s="131">
        <v>938</v>
      </c>
      <c r="M445" s="131">
        <v>10409</v>
      </c>
      <c r="N445" s="130"/>
      <c r="O445" s="132">
        <v>1</v>
      </c>
      <c r="P445" s="132">
        <v>0</v>
      </c>
      <c r="Q445" s="133">
        <v>9471</v>
      </c>
      <c r="R445" s="133">
        <v>0</v>
      </c>
      <c r="S445" s="133">
        <f t="shared" si="12"/>
        <v>0</v>
      </c>
      <c r="T445" s="133">
        <v>938</v>
      </c>
      <c r="U445" s="134">
        <f t="shared" si="13"/>
        <v>10409</v>
      </c>
      <c r="V445" s="144"/>
      <c r="W445" s="173">
        <v>0</v>
      </c>
      <c r="X445" s="174">
        <v>0.09</v>
      </c>
      <c r="Y445" s="174">
        <v>1.7495467260397888E-2</v>
      </c>
      <c r="Z445" s="175">
        <v>0</v>
      </c>
      <c r="AA445" s="168"/>
      <c r="AB445" s="176">
        <v>0</v>
      </c>
      <c r="AC445" s="177">
        <v>0</v>
      </c>
      <c r="AD445" s="134">
        <v>0</v>
      </c>
      <c r="AE445" s="177">
        <v>0</v>
      </c>
      <c r="AF445" s="182">
        <v>0</v>
      </c>
      <c r="AG445" s="172"/>
    </row>
    <row r="446" spans="1:33" s="110" customFormat="1" x14ac:dyDescent="0.2">
      <c r="A446" s="138">
        <v>455</v>
      </c>
      <c r="B446" s="139">
        <v>455128204</v>
      </c>
      <c r="C446" s="140" t="s">
        <v>522</v>
      </c>
      <c r="D446" s="141">
        <v>128</v>
      </c>
      <c r="E446" s="140" t="s">
        <v>160</v>
      </c>
      <c r="F446" s="141">
        <v>204</v>
      </c>
      <c r="G446" s="142" t="s">
        <v>236</v>
      </c>
      <c r="H446" s="130"/>
      <c r="I446" s="131">
        <v>10487.425723570192</v>
      </c>
      <c r="J446" s="131">
        <v>6339</v>
      </c>
      <c r="K446" s="131">
        <v>0</v>
      </c>
      <c r="L446" s="131">
        <v>938</v>
      </c>
      <c r="M446" s="131">
        <v>17764.425723570192</v>
      </c>
      <c r="N446" s="130"/>
      <c r="O446" s="132">
        <v>1</v>
      </c>
      <c r="P446" s="132">
        <v>0</v>
      </c>
      <c r="Q446" s="133">
        <v>16826</v>
      </c>
      <c r="R446" s="133">
        <v>0</v>
      </c>
      <c r="S446" s="133">
        <f t="shared" si="12"/>
        <v>0</v>
      </c>
      <c r="T446" s="133">
        <v>938</v>
      </c>
      <c r="U446" s="134">
        <f t="shared" si="13"/>
        <v>17764</v>
      </c>
      <c r="V446" s="144"/>
      <c r="W446" s="173">
        <v>0</v>
      </c>
      <c r="X446" s="174">
        <v>0.09</v>
      </c>
      <c r="Y446" s="174">
        <v>5.3504589001996956E-2</v>
      </c>
      <c r="Z446" s="175">
        <v>0</v>
      </c>
      <c r="AA446" s="168"/>
      <c r="AB446" s="176">
        <v>0</v>
      </c>
      <c r="AC446" s="177">
        <v>0</v>
      </c>
      <c r="AD446" s="134">
        <v>0</v>
      </c>
      <c r="AE446" s="177">
        <v>0</v>
      </c>
      <c r="AF446" s="182">
        <v>0</v>
      </c>
      <c r="AG446" s="172"/>
    </row>
    <row r="447" spans="1:33" s="110" customFormat="1" x14ac:dyDescent="0.2">
      <c r="A447" s="138">
        <v>455</v>
      </c>
      <c r="B447" s="139">
        <v>455128745</v>
      </c>
      <c r="C447" s="140" t="s">
        <v>522</v>
      </c>
      <c r="D447" s="141">
        <v>128</v>
      </c>
      <c r="E447" s="140" t="s">
        <v>160</v>
      </c>
      <c r="F447" s="141">
        <v>745</v>
      </c>
      <c r="G447" s="142" t="s">
        <v>429</v>
      </c>
      <c r="H447" s="130"/>
      <c r="I447" s="131">
        <v>10522.465323063756</v>
      </c>
      <c r="J447" s="131">
        <v>4545</v>
      </c>
      <c r="K447" s="131">
        <v>0</v>
      </c>
      <c r="L447" s="131">
        <v>938</v>
      </c>
      <c r="M447" s="131">
        <v>16005.465323063756</v>
      </c>
      <c r="N447" s="130"/>
      <c r="O447" s="132">
        <v>2</v>
      </c>
      <c r="P447" s="132">
        <v>0</v>
      </c>
      <c r="Q447" s="133">
        <v>30134</v>
      </c>
      <c r="R447" s="133">
        <v>0</v>
      </c>
      <c r="S447" s="133">
        <f t="shared" si="12"/>
        <v>0</v>
      </c>
      <c r="T447" s="133">
        <v>1876</v>
      </c>
      <c r="U447" s="134">
        <f t="shared" si="13"/>
        <v>32010</v>
      </c>
      <c r="V447" s="144"/>
      <c r="W447" s="173">
        <v>0</v>
      </c>
      <c r="X447" s="174">
        <v>0.09</v>
      </c>
      <c r="Y447" s="174">
        <v>1.2777258996517417E-2</v>
      </c>
      <c r="Z447" s="175">
        <v>0</v>
      </c>
      <c r="AA447" s="168"/>
      <c r="AB447" s="176">
        <v>0</v>
      </c>
      <c r="AC447" s="177">
        <v>0</v>
      </c>
      <c r="AD447" s="134">
        <v>0</v>
      </c>
      <c r="AE447" s="177">
        <v>0</v>
      </c>
      <c r="AF447" s="182">
        <v>0</v>
      </c>
      <c r="AG447" s="172"/>
    </row>
    <row r="448" spans="1:33" s="110" customFormat="1" x14ac:dyDescent="0.2">
      <c r="A448" s="138">
        <v>456</v>
      </c>
      <c r="B448" s="139">
        <v>456160009</v>
      </c>
      <c r="C448" s="140" t="s">
        <v>523</v>
      </c>
      <c r="D448" s="141">
        <v>160</v>
      </c>
      <c r="E448" s="140" t="s">
        <v>192</v>
      </c>
      <c r="F448" s="141">
        <v>9</v>
      </c>
      <c r="G448" s="142" t="s">
        <v>41</v>
      </c>
      <c r="H448" s="130"/>
      <c r="I448" s="131">
        <v>6532</v>
      </c>
      <c r="J448" s="131">
        <v>4358</v>
      </c>
      <c r="K448" s="131">
        <v>0</v>
      </c>
      <c r="L448" s="131">
        <v>938</v>
      </c>
      <c r="M448" s="131">
        <v>11828</v>
      </c>
      <c r="N448" s="130"/>
      <c r="O448" s="132">
        <v>2</v>
      </c>
      <c r="P448" s="132">
        <v>0</v>
      </c>
      <c r="Q448" s="133">
        <v>21698</v>
      </c>
      <c r="R448" s="133">
        <v>0</v>
      </c>
      <c r="S448" s="133">
        <f t="shared" si="12"/>
        <v>0</v>
      </c>
      <c r="T448" s="133">
        <v>1868</v>
      </c>
      <c r="U448" s="134">
        <f t="shared" si="13"/>
        <v>23566</v>
      </c>
      <c r="V448" s="144"/>
      <c r="W448" s="173">
        <v>7.4719800747198011E-3</v>
      </c>
      <c r="X448" s="174">
        <v>0.09</v>
      </c>
      <c r="Y448" s="174">
        <v>2.3046074426695045E-3</v>
      </c>
      <c r="Z448" s="175">
        <v>0</v>
      </c>
      <c r="AA448" s="168"/>
      <c r="AB448" s="176">
        <v>0</v>
      </c>
      <c r="AC448" s="177">
        <v>0</v>
      </c>
      <c r="AD448" s="134">
        <v>0</v>
      </c>
      <c r="AE448" s="177">
        <v>0</v>
      </c>
      <c r="AF448" s="182">
        <v>0</v>
      </c>
      <c r="AG448" s="172"/>
    </row>
    <row r="449" spans="1:33" s="110" customFormat="1" x14ac:dyDescent="0.2">
      <c r="A449" s="138">
        <v>456</v>
      </c>
      <c r="B449" s="139">
        <v>456160031</v>
      </c>
      <c r="C449" s="140" t="s">
        <v>523</v>
      </c>
      <c r="D449" s="141">
        <v>160</v>
      </c>
      <c r="E449" s="140" t="s">
        <v>192</v>
      </c>
      <c r="F449" s="141">
        <v>31</v>
      </c>
      <c r="G449" s="142" t="s">
        <v>63</v>
      </c>
      <c r="H449" s="130"/>
      <c r="I449" s="131">
        <v>9692</v>
      </c>
      <c r="J449" s="131">
        <v>4787</v>
      </c>
      <c r="K449" s="131">
        <v>0</v>
      </c>
      <c r="L449" s="131">
        <v>938</v>
      </c>
      <c r="M449" s="131">
        <v>15417</v>
      </c>
      <c r="N449" s="130"/>
      <c r="O449" s="132">
        <v>7</v>
      </c>
      <c r="P449" s="132">
        <v>0</v>
      </c>
      <c r="Q449" s="133">
        <v>100975</v>
      </c>
      <c r="R449" s="133">
        <v>0</v>
      </c>
      <c r="S449" s="133">
        <f t="shared" si="12"/>
        <v>0</v>
      </c>
      <c r="T449" s="133">
        <v>6538</v>
      </c>
      <c r="U449" s="134">
        <f t="shared" si="13"/>
        <v>107513</v>
      </c>
      <c r="V449" s="144"/>
      <c r="W449" s="173">
        <v>2.6151930261519307E-2</v>
      </c>
      <c r="X449" s="174">
        <v>0.09</v>
      </c>
      <c r="Y449" s="174">
        <v>1.9233022316472514E-2</v>
      </c>
      <c r="Z449" s="175">
        <v>0</v>
      </c>
      <c r="AA449" s="168"/>
      <c r="AB449" s="176">
        <v>0</v>
      </c>
      <c r="AC449" s="177">
        <v>0</v>
      </c>
      <c r="AD449" s="134">
        <v>0</v>
      </c>
      <c r="AE449" s="177">
        <v>0</v>
      </c>
      <c r="AF449" s="182">
        <v>0</v>
      </c>
      <c r="AG449" s="172"/>
    </row>
    <row r="450" spans="1:33" s="110" customFormat="1" x14ac:dyDescent="0.2">
      <c r="A450" s="138">
        <v>456</v>
      </c>
      <c r="B450" s="139">
        <v>456160056</v>
      </c>
      <c r="C450" s="140" t="s">
        <v>523</v>
      </c>
      <c r="D450" s="141">
        <v>160</v>
      </c>
      <c r="E450" s="140" t="s">
        <v>192</v>
      </c>
      <c r="F450" s="141">
        <v>56</v>
      </c>
      <c r="G450" s="142" t="s">
        <v>88</v>
      </c>
      <c r="H450" s="130"/>
      <c r="I450" s="131">
        <v>12278</v>
      </c>
      <c r="J450" s="131">
        <v>4369</v>
      </c>
      <c r="K450" s="131">
        <v>0</v>
      </c>
      <c r="L450" s="131">
        <v>938</v>
      </c>
      <c r="M450" s="131">
        <v>17585</v>
      </c>
      <c r="N450" s="130"/>
      <c r="O450" s="132">
        <v>8</v>
      </c>
      <c r="P450" s="132">
        <v>0</v>
      </c>
      <c r="Q450" s="133">
        <v>132680</v>
      </c>
      <c r="R450" s="133">
        <v>0</v>
      </c>
      <c r="S450" s="133">
        <f t="shared" si="12"/>
        <v>0</v>
      </c>
      <c r="T450" s="133">
        <v>7472</v>
      </c>
      <c r="U450" s="134">
        <f t="shared" si="13"/>
        <v>140152</v>
      </c>
      <c r="V450" s="144"/>
      <c r="W450" s="173">
        <v>2.9887920298879208E-2</v>
      </c>
      <c r="X450" s="174">
        <v>0.09</v>
      </c>
      <c r="Y450" s="174">
        <v>2.0791282108235349E-2</v>
      </c>
      <c r="Z450" s="175">
        <v>0</v>
      </c>
      <c r="AA450" s="168"/>
      <c r="AB450" s="176">
        <v>0</v>
      </c>
      <c r="AC450" s="177">
        <v>0</v>
      </c>
      <c r="AD450" s="134">
        <v>0</v>
      </c>
      <c r="AE450" s="177">
        <v>0</v>
      </c>
      <c r="AF450" s="182">
        <v>0</v>
      </c>
      <c r="AG450" s="172"/>
    </row>
    <row r="451" spans="1:33" s="110" customFormat="1" x14ac:dyDescent="0.2">
      <c r="A451" s="138">
        <v>456</v>
      </c>
      <c r="B451" s="139">
        <v>456160079</v>
      </c>
      <c r="C451" s="140" t="s">
        <v>523</v>
      </c>
      <c r="D451" s="141">
        <v>160</v>
      </c>
      <c r="E451" s="140" t="s">
        <v>192</v>
      </c>
      <c r="F451" s="141">
        <v>79</v>
      </c>
      <c r="G451" s="142" t="s">
        <v>111</v>
      </c>
      <c r="H451" s="130"/>
      <c r="I451" s="131">
        <v>13264</v>
      </c>
      <c r="J451" s="131">
        <v>0</v>
      </c>
      <c r="K451" s="131">
        <v>0</v>
      </c>
      <c r="L451" s="131">
        <v>938</v>
      </c>
      <c r="M451" s="131">
        <v>14202</v>
      </c>
      <c r="N451" s="130"/>
      <c r="O451" s="132">
        <v>37</v>
      </c>
      <c r="P451" s="132">
        <v>0</v>
      </c>
      <c r="Q451" s="133">
        <v>488918</v>
      </c>
      <c r="R451" s="133">
        <v>0</v>
      </c>
      <c r="S451" s="133">
        <f t="shared" si="12"/>
        <v>0</v>
      </c>
      <c r="T451" s="133">
        <v>34558</v>
      </c>
      <c r="U451" s="134">
        <f t="shared" si="13"/>
        <v>523476</v>
      </c>
      <c r="V451" s="144"/>
      <c r="W451" s="173">
        <v>0.13823163138231628</v>
      </c>
      <c r="X451" s="174">
        <v>0.09</v>
      </c>
      <c r="Y451" s="174">
        <v>6.7920734957925458E-2</v>
      </c>
      <c r="Z451" s="175">
        <v>0</v>
      </c>
      <c r="AA451" s="168"/>
      <c r="AB451" s="176">
        <v>0</v>
      </c>
      <c r="AC451" s="177">
        <v>0</v>
      </c>
      <c r="AD451" s="134">
        <v>0</v>
      </c>
      <c r="AE451" s="177">
        <v>0</v>
      </c>
      <c r="AF451" s="182">
        <v>0</v>
      </c>
      <c r="AG451" s="172"/>
    </row>
    <row r="452" spans="1:33" s="110" customFormat="1" x14ac:dyDescent="0.2">
      <c r="A452" s="138">
        <v>456</v>
      </c>
      <c r="B452" s="139">
        <v>456160128</v>
      </c>
      <c r="C452" s="140" t="s">
        <v>523</v>
      </c>
      <c r="D452" s="141">
        <v>160</v>
      </c>
      <c r="E452" s="140" t="s">
        <v>192</v>
      </c>
      <c r="F452" s="141">
        <v>128</v>
      </c>
      <c r="G452" s="142" t="s">
        <v>160</v>
      </c>
      <c r="H452" s="130"/>
      <c r="I452" s="131">
        <v>12921</v>
      </c>
      <c r="J452" s="131">
        <v>749</v>
      </c>
      <c r="K452" s="131">
        <v>0</v>
      </c>
      <c r="L452" s="131">
        <v>938</v>
      </c>
      <c r="M452" s="131">
        <v>14608</v>
      </c>
      <c r="N452" s="130"/>
      <c r="O452" s="132">
        <v>3</v>
      </c>
      <c r="P452" s="132">
        <v>0</v>
      </c>
      <c r="Q452" s="133">
        <v>40857</v>
      </c>
      <c r="R452" s="133">
        <v>0</v>
      </c>
      <c r="S452" s="133">
        <f t="shared" si="12"/>
        <v>0</v>
      </c>
      <c r="T452" s="133">
        <v>2802</v>
      </c>
      <c r="U452" s="134">
        <f t="shared" si="13"/>
        <v>43659</v>
      </c>
      <c r="V452" s="144"/>
      <c r="W452" s="173">
        <v>1.1207970112079701E-2</v>
      </c>
      <c r="X452" s="174">
        <v>0.09</v>
      </c>
      <c r="Y452" s="174">
        <v>3.7584627697760359E-2</v>
      </c>
      <c r="Z452" s="175">
        <v>0</v>
      </c>
      <c r="AA452" s="168"/>
      <c r="AB452" s="176">
        <v>0</v>
      </c>
      <c r="AC452" s="177">
        <v>0</v>
      </c>
      <c r="AD452" s="134">
        <v>0</v>
      </c>
      <c r="AE452" s="177">
        <v>0</v>
      </c>
      <c r="AF452" s="182">
        <v>0</v>
      </c>
      <c r="AG452" s="172"/>
    </row>
    <row r="453" spans="1:33" s="110" customFormat="1" x14ac:dyDescent="0.2">
      <c r="A453" s="138">
        <v>456</v>
      </c>
      <c r="B453" s="139">
        <v>456160149</v>
      </c>
      <c r="C453" s="140" t="s">
        <v>523</v>
      </c>
      <c r="D453" s="141">
        <v>160</v>
      </c>
      <c r="E453" s="140" t="s">
        <v>192</v>
      </c>
      <c r="F453" s="141">
        <v>149</v>
      </c>
      <c r="G453" s="142" t="s">
        <v>181</v>
      </c>
      <c r="H453" s="130"/>
      <c r="I453" s="131">
        <v>10465</v>
      </c>
      <c r="J453" s="131">
        <v>0</v>
      </c>
      <c r="K453" s="131">
        <v>0</v>
      </c>
      <c r="L453" s="131">
        <v>938</v>
      </c>
      <c r="M453" s="131">
        <v>11403</v>
      </c>
      <c r="N453" s="130"/>
      <c r="O453" s="132">
        <v>3</v>
      </c>
      <c r="P453" s="132">
        <v>0</v>
      </c>
      <c r="Q453" s="133">
        <v>31278</v>
      </c>
      <c r="R453" s="133">
        <v>0</v>
      </c>
      <c r="S453" s="133">
        <f t="shared" si="12"/>
        <v>0</v>
      </c>
      <c r="T453" s="133">
        <v>2802</v>
      </c>
      <c r="U453" s="134">
        <f t="shared" si="13"/>
        <v>34080</v>
      </c>
      <c r="V453" s="144"/>
      <c r="W453" s="173">
        <v>1.1207970112079701E-2</v>
      </c>
      <c r="X453" s="174">
        <v>0.09</v>
      </c>
      <c r="Y453" s="174">
        <v>0.11034618339224084</v>
      </c>
      <c r="Z453" s="175">
        <v>0</v>
      </c>
      <c r="AA453" s="168"/>
      <c r="AB453" s="176">
        <v>0</v>
      </c>
      <c r="AC453" s="177">
        <v>0</v>
      </c>
      <c r="AD453" s="134">
        <v>0</v>
      </c>
      <c r="AE453" s="177">
        <v>0</v>
      </c>
      <c r="AF453" s="182">
        <v>0</v>
      </c>
      <c r="AG453" s="172"/>
    </row>
    <row r="454" spans="1:33" s="110" customFormat="1" x14ac:dyDescent="0.2">
      <c r="A454" s="138">
        <v>456</v>
      </c>
      <c r="B454" s="139">
        <v>456160153</v>
      </c>
      <c r="C454" s="140" t="s">
        <v>523</v>
      </c>
      <c r="D454" s="141">
        <v>160</v>
      </c>
      <c r="E454" s="140" t="s">
        <v>192</v>
      </c>
      <c r="F454" s="141">
        <v>153</v>
      </c>
      <c r="G454" s="142" t="s">
        <v>185</v>
      </c>
      <c r="H454" s="130"/>
      <c r="I454" s="131">
        <v>15020</v>
      </c>
      <c r="J454" s="131">
        <v>116</v>
      </c>
      <c r="K454" s="131">
        <v>0</v>
      </c>
      <c r="L454" s="131">
        <v>938</v>
      </c>
      <c r="M454" s="131">
        <v>16074</v>
      </c>
      <c r="N454" s="130"/>
      <c r="O454" s="132">
        <v>2</v>
      </c>
      <c r="P454" s="132">
        <v>0</v>
      </c>
      <c r="Q454" s="133">
        <v>30158</v>
      </c>
      <c r="R454" s="133">
        <v>0</v>
      </c>
      <c r="S454" s="133">
        <f t="shared" si="12"/>
        <v>0</v>
      </c>
      <c r="T454" s="133">
        <v>1868</v>
      </c>
      <c r="U454" s="134">
        <f t="shared" si="13"/>
        <v>32026</v>
      </c>
      <c r="V454" s="144"/>
      <c r="W454" s="173">
        <v>7.4719800747198011E-3</v>
      </c>
      <c r="X454" s="174">
        <v>0.09</v>
      </c>
      <c r="Y454" s="174">
        <v>1.2517170102412999E-2</v>
      </c>
      <c r="Z454" s="175">
        <v>0</v>
      </c>
      <c r="AA454" s="168"/>
      <c r="AB454" s="176">
        <v>0</v>
      </c>
      <c r="AC454" s="177">
        <v>0</v>
      </c>
      <c r="AD454" s="134">
        <v>0</v>
      </c>
      <c r="AE454" s="177">
        <v>0</v>
      </c>
      <c r="AF454" s="182">
        <v>0</v>
      </c>
      <c r="AG454" s="172"/>
    </row>
    <row r="455" spans="1:33" s="110" customFormat="1" x14ac:dyDescent="0.2">
      <c r="A455" s="138">
        <v>456</v>
      </c>
      <c r="B455" s="139">
        <v>456160160</v>
      </c>
      <c r="C455" s="140" t="s">
        <v>523</v>
      </c>
      <c r="D455" s="141">
        <v>160</v>
      </c>
      <c r="E455" s="140" t="s">
        <v>192</v>
      </c>
      <c r="F455" s="141">
        <v>160</v>
      </c>
      <c r="G455" s="142" t="s">
        <v>192</v>
      </c>
      <c r="H455" s="130"/>
      <c r="I455" s="131">
        <v>13217</v>
      </c>
      <c r="J455" s="131">
        <v>32</v>
      </c>
      <c r="K455" s="131">
        <v>0</v>
      </c>
      <c r="L455" s="131">
        <v>938</v>
      </c>
      <c r="M455" s="131">
        <v>14187</v>
      </c>
      <c r="N455" s="130"/>
      <c r="O455" s="132">
        <v>717</v>
      </c>
      <c r="P455" s="132">
        <v>0</v>
      </c>
      <c r="Q455" s="133">
        <v>9464400</v>
      </c>
      <c r="R455" s="133">
        <v>0</v>
      </c>
      <c r="S455" s="133">
        <f t="shared" si="12"/>
        <v>0</v>
      </c>
      <c r="T455" s="133">
        <v>669678</v>
      </c>
      <c r="U455" s="134">
        <f t="shared" si="13"/>
        <v>10134078</v>
      </c>
      <c r="V455" s="144"/>
      <c r="W455" s="173">
        <v>2.6787048567870557</v>
      </c>
      <c r="X455" s="174">
        <v>0.09</v>
      </c>
      <c r="Y455" s="174">
        <v>0.11163351287280188</v>
      </c>
      <c r="Z455" s="175">
        <v>0</v>
      </c>
      <c r="AA455" s="168"/>
      <c r="AB455" s="176">
        <v>0</v>
      </c>
      <c r="AC455" s="177">
        <v>0</v>
      </c>
      <c r="AD455" s="134">
        <v>0</v>
      </c>
      <c r="AE455" s="177">
        <v>0</v>
      </c>
      <c r="AF455" s="182">
        <v>0</v>
      </c>
      <c r="AG455" s="172"/>
    </row>
    <row r="456" spans="1:33" s="110" customFormat="1" x14ac:dyDescent="0.2">
      <c r="A456" s="138">
        <v>456</v>
      </c>
      <c r="B456" s="139">
        <v>456160170</v>
      </c>
      <c r="C456" s="140" t="s">
        <v>523</v>
      </c>
      <c r="D456" s="141">
        <v>160</v>
      </c>
      <c r="E456" s="140" t="s">
        <v>192</v>
      </c>
      <c r="F456" s="141">
        <v>170</v>
      </c>
      <c r="G456" s="142" t="s">
        <v>202</v>
      </c>
      <c r="H456" s="130"/>
      <c r="I456" s="131">
        <v>11547</v>
      </c>
      <c r="J456" s="131">
        <v>3092</v>
      </c>
      <c r="K456" s="131">
        <v>0</v>
      </c>
      <c r="L456" s="131">
        <v>938</v>
      </c>
      <c r="M456" s="131">
        <v>15577</v>
      </c>
      <c r="N456" s="130"/>
      <c r="O456" s="132">
        <v>2</v>
      </c>
      <c r="P456" s="132">
        <v>0</v>
      </c>
      <c r="Q456" s="133">
        <v>29168</v>
      </c>
      <c r="R456" s="133">
        <v>0</v>
      </c>
      <c r="S456" s="133">
        <f t="shared" si="12"/>
        <v>0</v>
      </c>
      <c r="T456" s="133">
        <v>1868</v>
      </c>
      <c r="U456" s="134">
        <f t="shared" si="13"/>
        <v>31036</v>
      </c>
      <c r="V456" s="144"/>
      <c r="W456" s="173">
        <v>7.4719800747198011E-3</v>
      </c>
      <c r="X456" s="174">
        <v>0.09</v>
      </c>
      <c r="Y456" s="174">
        <v>7.9102505067081996E-2</v>
      </c>
      <c r="Z456" s="175">
        <v>0</v>
      </c>
      <c r="AA456" s="168"/>
      <c r="AB456" s="176">
        <v>0</v>
      </c>
      <c r="AC456" s="177">
        <v>0</v>
      </c>
      <c r="AD456" s="134">
        <v>0</v>
      </c>
      <c r="AE456" s="177">
        <v>0</v>
      </c>
      <c r="AF456" s="182">
        <v>0</v>
      </c>
      <c r="AG456" s="172"/>
    </row>
    <row r="457" spans="1:33" s="110" customFormat="1" x14ac:dyDescent="0.2">
      <c r="A457" s="138">
        <v>456</v>
      </c>
      <c r="B457" s="139">
        <v>456160295</v>
      </c>
      <c r="C457" s="140" t="s">
        <v>523</v>
      </c>
      <c r="D457" s="141">
        <v>160</v>
      </c>
      <c r="E457" s="140" t="s">
        <v>192</v>
      </c>
      <c r="F457" s="141">
        <v>295</v>
      </c>
      <c r="G457" s="142" t="s">
        <v>327</v>
      </c>
      <c r="H457" s="130"/>
      <c r="I457" s="131">
        <v>12465</v>
      </c>
      <c r="J457" s="131">
        <v>7079</v>
      </c>
      <c r="K457" s="131">
        <v>0</v>
      </c>
      <c r="L457" s="131">
        <v>938</v>
      </c>
      <c r="M457" s="131">
        <v>20482</v>
      </c>
      <c r="N457" s="130"/>
      <c r="O457" s="132">
        <v>7</v>
      </c>
      <c r="P457" s="132">
        <v>0</v>
      </c>
      <c r="Q457" s="133">
        <v>136297</v>
      </c>
      <c r="R457" s="133">
        <v>0</v>
      </c>
      <c r="S457" s="133">
        <f t="shared" si="12"/>
        <v>0</v>
      </c>
      <c r="T457" s="133">
        <v>6538</v>
      </c>
      <c r="U457" s="134">
        <f t="shared" si="13"/>
        <v>142835</v>
      </c>
      <c r="V457" s="144"/>
      <c r="W457" s="173">
        <v>2.6151930261519307E-2</v>
      </c>
      <c r="X457" s="174">
        <v>0.09</v>
      </c>
      <c r="Y457" s="174">
        <v>1.4820543263222623E-2</v>
      </c>
      <c r="Z457" s="175">
        <v>0</v>
      </c>
      <c r="AA457" s="168"/>
      <c r="AB457" s="176">
        <v>0</v>
      </c>
      <c r="AC457" s="177">
        <v>0</v>
      </c>
      <c r="AD457" s="134">
        <v>0</v>
      </c>
      <c r="AE457" s="177">
        <v>0</v>
      </c>
      <c r="AF457" s="182">
        <v>0</v>
      </c>
      <c r="AG457" s="172"/>
    </row>
    <row r="458" spans="1:33" s="110" customFormat="1" x14ac:dyDescent="0.2">
      <c r="A458" s="138">
        <v>456</v>
      </c>
      <c r="B458" s="139">
        <v>456160326</v>
      </c>
      <c r="C458" s="140" t="s">
        <v>523</v>
      </c>
      <c r="D458" s="141">
        <v>160</v>
      </c>
      <c r="E458" s="140" t="s">
        <v>192</v>
      </c>
      <c r="F458" s="141">
        <v>326</v>
      </c>
      <c r="G458" s="142" t="s">
        <v>358</v>
      </c>
      <c r="H458" s="130"/>
      <c r="I458" s="131">
        <v>10492.063201940613</v>
      </c>
      <c r="J458" s="131">
        <v>4382</v>
      </c>
      <c r="K458" s="131">
        <v>0</v>
      </c>
      <c r="L458" s="131">
        <v>938</v>
      </c>
      <c r="M458" s="131">
        <v>15812.063201940613</v>
      </c>
      <c r="N458" s="130"/>
      <c r="O458" s="132">
        <v>5</v>
      </c>
      <c r="P458" s="132">
        <v>0</v>
      </c>
      <c r="Q458" s="133">
        <v>74090</v>
      </c>
      <c r="R458" s="133">
        <v>0</v>
      </c>
      <c r="S458" s="133">
        <f t="shared" ref="S458:S521" si="14">IFERROR(VLOOKUP(B458,transp,2,FALSE),0)</f>
        <v>0</v>
      </c>
      <c r="T458" s="133">
        <v>4670</v>
      </c>
      <c r="U458" s="134">
        <f t="shared" ref="U458:U521" si="15">SUM(Q458:T458)</f>
        <v>78760</v>
      </c>
      <c r="V458" s="144"/>
      <c r="W458" s="173">
        <v>1.8679950186799504E-2</v>
      </c>
      <c r="X458" s="174">
        <v>0.09</v>
      </c>
      <c r="Y458" s="174">
        <v>4.4985457431288541E-3</v>
      </c>
      <c r="Z458" s="175">
        <v>0</v>
      </c>
      <c r="AA458" s="168"/>
      <c r="AB458" s="176">
        <v>0</v>
      </c>
      <c r="AC458" s="177">
        <v>0</v>
      </c>
      <c r="AD458" s="134">
        <v>0</v>
      </c>
      <c r="AE458" s="177">
        <v>0</v>
      </c>
      <c r="AF458" s="182">
        <v>0</v>
      </c>
      <c r="AG458" s="172"/>
    </row>
    <row r="459" spans="1:33" s="110" customFormat="1" x14ac:dyDescent="0.2">
      <c r="A459" s="138">
        <v>456</v>
      </c>
      <c r="B459" s="139">
        <v>456160616</v>
      </c>
      <c r="C459" s="140" t="s">
        <v>523</v>
      </c>
      <c r="D459" s="141">
        <v>160</v>
      </c>
      <c r="E459" s="140" t="s">
        <v>192</v>
      </c>
      <c r="F459" s="141">
        <v>616</v>
      </c>
      <c r="G459" s="142" t="s">
        <v>391</v>
      </c>
      <c r="H459" s="130"/>
      <c r="I459" s="131">
        <v>11289.660213143876</v>
      </c>
      <c r="J459" s="131">
        <v>4360</v>
      </c>
      <c r="K459" s="131">
        <v>0</v>
      </c>
      <c r="L459" s="131">
        <v>938</v>
      </c>
      <c r="M459" s="131">
        <v>16587.660213143878</v>
      </c>
      <c r="N459" s="130"/>
      <c r="O459" s="132">
        <v>2</v>
      </c>
      <c r="P459" s="132">
        <v>0</v>
      </c>
      <c r="Q459" s="133">
        <v>31182</v>
      </c>
      <c r="R459" s="133">
        <v>0</v>
      </c>
      <c r="S459" s="133">
        <f t="shared" si="14"/>
        <v>0</v>
      </c>
      <c r="T459" s="133">
        <v>1868</v>
      </c>
      <c r="U459" s="134">
        <f t="shared" si="15"/>
        <v>33050</v>
      </c>
      <c r="V459" s="144"/>
      <c r="W459" s="173">
        <v>7.4719800747198011E-3</v>
      </c>
      <c r="X459" s="174">
        <v>0.09</v>
      </c>
      <c r="Y459" s="174">
        <v>3.393036752258307E-2</v>
      </c>
      <c r="Z459" s="175">
        <v>0</v>
      </c>
      <c r="AA459" s="168"/>
      <c r="AB459" s="176">
        <v>0</v>
      </c>
      <c r="AC459" s="177">
        <v>0</v>
      </c>
      <c r="AD459" s="134">
        <v>0</v>
      </c>
      <c r="AE459" s="177">
        <v>0</v>
      </c>
      <c r="AF459" s="182">
        <v>0</v>
      </c>
      <c r="AG459" s="172"/>
    </row>
    <row r="460" spans="1:33" s="110" customFormat="1" x14ac:dyDescent="0.2">
      <c r="A460" s="138">
        <v>456</v>
      </c>
      <c r="B460" s="139">
        <v>456160673</v>
      </c>
      <c r="C460" s="140" t="s">
        <v>523</v>
      </c>
      <c r="D460" s="141">
        <v>160</v>
      </c>
      <c r="E460" s="140" t="s">
        <v>192</v>
      </c>
      <c r="F460" s="141">
        <v>673</v>
      </c>
      <c r="G460" s="142" t="s">
        <v>408</v>
      </c>
      <c r="H460" s="130"/>
      <c r="I460" s="131">
        <v>11737</v>
      </c>
      <c r="J460" s="131">
        <v>6905</v>
      </c>
      <c r="K460" s="131">
        <v>0</v>
      </c>
      <c r="L460" s="131">
        <v>938</v>
      </c>
      <c r="M460" s="131">
        <v>19580</v>
      </c>
      <c r="N460" s="130"/>
      <c r="O460" s="132">
        <v>4</v>
      </c>
      <c r="P460" s="132">
        <v>0</v>
      </c>
      <c r="Q460" s="133">
        <v>74288</v>
      </c>
      <c r="R460" s="133">
        <v>0</v>
      </c>
      <c r="S460" s="133">
        <f t="shared" si="14"/>
        <v>0</v>
      </c>
      <c r="T460" s="133">
        <v>3736</v>
      </c>
      <c r="U460" s="134">
        <f t="shared" si="15"/>
        <v>78024</v>
      </c>
      <c r="V460" s="144"/>
      <c r="W460" s="173">
        <v>1.4943960149439602E-2</v>
      </c>
      <c r="X460" s="174">
        <v>0.09</v>
      </c>
      <c r="Y460" s="174">
        <v>1.7183147643384224E-2</v>
      </c>
      <c r="Z460" s="175">
        <v>0</v>
      </c>
      <c r="AA460" s="168"/>
      <c r="AB460" s="176">
        <v>0</v>
      </c>
      <c r="AC460" s="177">
        <v>0</v>
      </c>
      <c r="AD460" s="134">
        <v>0</v>
      </c>
      <c r="AE460" s="177">
        <v>0</v>
      </c>
      <c r="AF460" s="182">
        <v>0</v>
      </c>
      <c r="AG460" s="172"/>
    </row>
    <row r="461" spans="1:33" s="110" customFormat="1" x14ac:dyDescent="0.2">
      <c r="A461" s="138">
        <v>456</v>
      </c>
      <c r="B461" s="139">
        <v>456160735</v>
      </c>
      <c r="C461" s="140" t="s">
        <v>523</v>
      </c>
      <c r="D461" s="141">
        <v>160</v>
      </c>
      <c r="E461" s="140" t="s">
        <v>192</v>
      </c>
      <c r="F461" s="141">
        <v>735</v>
      </c>
      <c r="G461" s="142" t="s">
        <v>427</v>
      </c>
      <c r="H461" s="130"/>
      <c r="I461" s="131">
        <v>15583</v>
      </c>
      <c r="J461" s="131">
        <v>6366</v>
      </c>
      <c r="K461" s="131">
        <v>0</v>
      </c>
      <c r="L461" s="131">
        <v>938</v>
      </c>
      <c r="M461" s="131">
        <v>22887</v>
      </c>
      <c r="N461" s="130"/>
      <c r="O461" s="132">
        <v>4</v>
      </c>
      <c r="P461" s="132">
        <v>0</v>
      </c>
      <c r="Q461" s="133">
        <v>87468</v>
      </c>
      <c r="R461" s="133">
        <v>0</v>
      </c>
      <c r="S461" s="133">
        <f t="shared" si="14"/>
        <v>0</v>
      </c>
      <c r="T461" s="133">
        <v>3736</v>
      </c>
      <c r="U461" s="134">
        <f t="shared" si="15"/>
        <v>91204</v>
      </c>
      <c r="V461" s="144"/>
      <c r="W461" s="173">
        <v>1.4943960149439602E-2</v>
      </c>
      <c r="X461" s="174">
        <v>0.09</v>
      </c>
      <c r="Y461" s="174">
        <v>1.7576043976977616E-2</v>
      </c>
      <c r="Z461" s="175">
        <v>0</v>
      </c>
      <c r="AA461" s="168"/>
      <c r="AB461" s="176">
        <v>0</v>
      </c>
      <c r="AC461" s="177">
        <v>0</v>
      </c>
      <c r="AD461" s="134">
        <v>0</v>
      </c>
      <c r="AE461" s="177">
        <v>0</v>
      </c>
      <c r="AF461" s="182">
        <v>0</v>
      </c>
      <c r="AG461" s="172"/>
    </row>
    <row r="462" spans="1:33" s="110" customFormat="1" x14ac:dyDescent="0.2">
      <c r="A462" s="138">
        <v>458</v>
      </c>
      <c r="B462" s="139">
        <v>458160031</v>
      </c>
      <c r="C462" s="140" t="s">
        <v>524</v>
      </c>
      <c r="D462" s="141">
        <v>160</v>
      </c>
      <c r="E462" s="140" t="s">
        <v>192</v>
      </c>
      <c r="F462" s="141">
        <v>31</v>
      </c>
      <c r="G462" s="142" t="s">
        <v>63</v>
      </c>
      <c r="H462" s="130"/>
      <c r="I462" s="131">
        <v>14723</v>
      </c>
      <c r="J462" s="131">
        <v>7272</v>
      </c>
      <c r="K462" s="131">
        <v>0</v>
      </c>
      <c r="L462" s="131">
        <v>938</v>
      </c>
      <c r="M462" s="131">
        <v>22933</v>
      </c>
      <c r="N462" s="130"/>
      <c r="O462" s="132">
        <v>3</v>
      </c>
      <c r="P462" s="132">
        <v>0</v>
      </c>
      <c r="Q462" s="133">
        <v>65985</v>
      </c>
      <c r="R462" s="133">
        <v>0</v>
      </c>
      <c r="S462" s="133">
        <f t="shared" si="14"/>
        <v>0</v>
      </c>
      <c r="T462" s="133">
        <v>2814</v>
      </c>
      <c r="U462" s="134">
        <f t="shared" si="15"/>
        <v>68799</v>
      </c>
      <c r="V462" s="144"/>
      <c r="W462" s="173">
        <v>0</v>
      </c>
      <c r="X462" s="174">
        <v>0.09</v>
      </c>
      <c r="Y462" s="174">
        <v>1.9233022316472514E-2</v>
      </c>
      <c r="Z462" s="175">
        <v>0</v>
      </c>
      <c r="AA462" s="168"/>
      <c r="AB462" s="176">
        <v>0</v>
      </c>
      <c r="AC462" s="177">
        <v>0</v>
      </c>
      <c r="AD462" s="134">
        <v>0</v>
      </c>
      <c r="AE462" s="177">
        <v>0</v>
      </c>
      <c r="AF462" s="182">
        <v>0</v>
      </c>
      <c r="AG462" s="172"/>
    </row>
    <row r="463" spans="1:33" s="110" customFormat="1" x14ac:dyDescent="0.2">
      <c r="A463" s="138">
        <v>458</v>
      </c>
      <c r="B463" s="139">
        <v>458160056</v>
      </c>
      <c r="C463" s="140" t="s">
        <v>524</v>
      </c>
      <c r="D463" s="141">
        <v>160</v>
      </c>
      <c r="E463" s="140" t="s">
        <v>192</v>
      </c>
      <c r="F463" s="141">
        <v>56</v>
      </c>
      <c r="G463" s="142" t="s">
        <v>88</v>
      </c>
      <c r="H463" s="130"/>
      <c r="I463" s="131">
        <v>10607.145539906103</v>
      </c>
      <c r="J463" s="131">
        <v>3774</v>
      </c>
      <c r="K463" s="131">
        <v>0</v>
      </c>
      <c r="L463" s="131">
        <v>938</v>
      </c>
      <c r="M463" s="131">
        <v>15319.145539906103</v>
      </c>
      <c r="N463" s="130"/>
      <c r="O463" s="132">
        <v>1</v>
      </c>
      <c r="P463" s="132">
        <v>0</v>
      </c>
      <c r="Q463" s="133">
        <v>14381</v>
      </c>
      <c r="R463" s="133">
        <v>0</v>
      </c>
      <c r="S463" s="133">
        <f t="shared" si="14"/>
        <v>0</v>
      </c>
      <c r="T463" s="133">
        <v>938</v>
      </c>
      <c r="U463" s="134">
        <f t="shared" si="15"/>
        <v>15319</v>
      </c>
      <c r="V463" s="144"/>
      <c r="W463" s="173">
        <v>0</v>
      </c>
      <c r="X463" s="174">
        <v>0.09</v>
      </c>
      <c r="Y463" s="174">
        <v>2.0791282108235349E-2</v>
      </c>
      <c r="Z463" s="175">
        <v>0</v>
      </c>
      <c r="AA463" s="168"/>
      <c r="AB463" s="176">
        <v>0</v>
      </c>
      <c r="AC463" s="177">
        <v>0</v>
      </c>
      <c r="AD463" s="134">
        <v>0</v>
      </c>
      <c r="AE463" s="177">
        <v>0</v>
      </c>
      <c r="AF463" s="182">
        <v>0</v>
      </c>
      <c r="AG463" s="172"/>
    </row>
    <row r="464" spans="1:33" s="110" customFormat="1" x14ac:dyDescent="0.2">
      <c r="A464" s="138">
        <v>458</v>
      </c>
      <c r="B464" s="139">
        <v>458160079</v>
      </c>
      <c r="C464" s="140" t="s">
        <v>524</v>
      </c>
      <c r="D464" s="141">
        <v>160</v>
      </c>
      <c r="E464" s="140" t="s">
        <v>192</v>
      </c>
      <c r="F464" s="141">
        <v>79</v>
      </c>
      <c r="G464" s="142" t="s">
        <v>111</v>
      </c>
      <c r="H464" s="130"/>
      <c r="I464" s="131">
        <v>13208</v>
      </c>
      <c r="J464" s="131">
        <v>0</v>
      </c>
      <c r="K464" s="131">
        <v>0</v>
      </c>
      <c r="L464" s="131">
        <v>938</v>
      </c>
      <c r="M464" s="131">
        <v>14146</v>
      </c>
      <c r="N464" s="130"/>
      <c r="O464" s="132">
        <v>6</v>
      </c>
      <c r="P464" s="132">
        <v>0</v>
      </c>
      <c r="Q464" s="133">
        <v>79248</v>
      </c>
      <c r="R464" s="133">
        <v>0</v>
      </c>
      <c r="S464" s="133">
        <f t="shared" si="14"/>
        <v>0</v>
      </c>
      <c r="T464" s="133">
        <v>5628</v>
      </c>
      <c r="U464" s="134">
        <f t="shared" si="15"/>
        <v>84876</v>
      </c>
      <c r="V464" s="144"/>
      <c r="W464" s="173">
        <v>0</v>
      </c>
      <c r="X464" s="174">
        <v>0.09</v>
      </c>
      <c r="Y464" s="174">
        <v>6.7920734957925458E-2</v>
      </c>
      <c r="Z464" s="175">
        <v>0</v>
      </c>
      <c r="AA464" s="168"/>
      <c r="AB464" s="176">
        <v>0</v>
      </c>
      <c r="AC464" s="177">
        <v>0</v>
      </c>
      <c r="AD464" s="134">
        <v>0</v>
      </c>
      <c r="AE464" s="177">
        <v>0</v>
      </c>
      <c r="AF464" s="182">
        <v>0</v>
      </c>
      <c r="AG464" s="172"/>
    </row>
    <row r="465" spans="1:33" s="110" customFormat="1" x14ac:dyDescent="0.2">
      <c r="A465" s="138">
        <v>458</v>
      </c>
      <c r="B465" s="139">
        <v>458160103</v>
      </c>
      <c r="C465" s="140" t="s">
        <v>524</v>
      </c>
      <c r="D465" s="141">
        <v>160</v>
      </c>
      <c r="E465" s="140" t="s">
        <v>192</v>
      </c>
      <c r="F465" s="141">
        <v>103</v>
      </c>
      <c r="G465" s="142" t="s">
        <v>135</v>
      </c>
      <c r="H465" s="130"/>
      <c r="I465" s="131">
        <v>12693.185529363111</v>
      </c>
      <c r="J465" s="131">
        <v>291</v>
      </c>
      <c r="K465" s="131">
        <v>0</v>
      </c>
      <c r="L465" s="131">
        <v>938</v>
      </c>
      <c r="M465" s="131">
        <v>13922.185529363111</v>
      </c>
      <c r="N465" s="130"/>
      <c r="O465" s="132">
        <v>1</v>
      </c>
      <c r="P465" s="132">
        <v>0</v>
      </c>
      <c r="Q465" s="133">
        <v>12984</v>
      </c>
      <c r="R465" s="133">
        <v>0</v>
      </c>
      <c r="S465" s="133">
        <f t="shared" si="14"/>
        <v>0</v>
      </c>
      <c r="T465" s="133">
        <v>938</v>
      </c>
      <c r="U465" s="134">
        <f t="shared" si="15"/>
        <v>13922</v>
      </c>
      <c r="V465" s="144"/>
      <c r="W465" s="173">
        <v>0</v>
      </c>
      <c r="X465" s="174">
        <v>0.09</v>
      </c>
      <c r="Y465" s="174">
        <v>1.3831207688295565E-2</v>
      </c>
      <c r="Z465" s="175">
        <v>0</v>
      </c>
      <c r="AA465" s="168"/>
      <c r="AB465" s="176">
        <v>0</v>
      </c>
      <c r="AC465" s="177">
        <v>0</v>
      </c>
      <c r="AD465" s="134">
        <v>0</v>
      </c>
      <c r="AE465" s="177">
        <v>0</v>
      </c>
      <c r="AF465" s="182">
        <v>0</v>
      </c>
      <c r="AG465" s="172"/>
    </row>
    <row r="466" spans="1:33" s="110" customFormat="1" x14ac:dyDescent="0.2">
      <c r="A466" s="138">
        <v>458</v>
      </c>
      <c r="B466" s="139">
        <v>458160160</v>
      </c>
      <c r="C466" s="140" t="s">
        <v>524</v>
      </c>
      <c r="D466" s="141">
        <v>160</v>
      </c>
      <c r="E466" s="140" t="s">
        <v>192</v>
      </c>
      <c r="F466" s="141">
        <v>160</v>
      </c>
      <c r="G466" s="142" t="s">
        <v>192</v>
      </c>
      <c r="H466" s="130"/>
      <c r="I466" s="131">
        <v>14386</v>
      </c>
      <c r="J466" s="131">
        <v>35</v>
      </c>
      <c r="K466" s="131">
        <v>0</v>
      </c>
      <c r="L466" s="131">
        <v>938</v>
      </c>
      <c r="M466" s="131">
        <v>15359</v>
      </c>
      <c r="N466" s="130"/>
      <c r="O466" s="132">
        <v>75</v>
      </c>
      <c r="P466" s="132">
        <v>0</v>
      </c>
      <c r="Q466" s="133">
        <v>1081575</v>
      </c>
      <c r="R466" s="133">
        <v>0</v>
      </c>
      <c r="S466" s="133">
        <f t="shared" si="14"/>
        <v>0</v>
      </c>
      <c r="T466" s="133">
        <v>70350</v>
      </c>
      <c r="U466" s="134">
        <f t="shared" si="15"/>
        <v>1151925</v>
      </c>
      <c r="V466" s="144"/>
      <c r="W466" s="173">
        <v>0</v>
      </c>
      <c r="X466" s="174">
        <v>0.09</v>
      </c>
      <c r="Y466" s="174">
        <v>0.11163351287280188</v>
      </c>
      <c r="Z466" s="175">
        <v>0</v>
      </c>
      <c r="AA466" s="168"/>
      <c r="AB466" s="176">
        <v>0</v>
      </c>
      <c r="AC466" s="177">
        <v>0</v>
      </c>
      <c r="AD466" s="134">
        <v>0</v>
      </c>
      <c r="AE466" s="177">
        <v>0</v>
      </c>
      <c r="AF466" s="182">
        <v>0</v>
      </c>
      <c r="AG466" s="172"/>
    </row>
    <row r="467" spans="1:33" s="110" customFormat="1" x14ac:dyDescent="0.2">
      <c r="A467" s="138">
        <v>458</v>
      </c>
      <c r="B467" s="139">
        <v>458160301</v>
      </c>
      <c r="C467" s="140" t="s">
        <v>524</v>
      </c>
      <c r="D467" s="141">
        <v>160</v>
      </c>
      <c r="E467" s="140" t="s">
        <v>192</v>
      </c>
      <c r="F467" s="141">
        <v>301</v>
      </c>
      <c r="G467" s="142" t="s">
        <v>333</v>
      </c>
      <c r="H467" s="130"/>
      <c r="I467" s="131">
        <v>14680</v>
      </c>
      <c r="J467" s="131">
        <v>5307</v>
      </c>
      <c r="K467" s="131">
        <v>0</v>
      </c>
      <c r="L467" s="131">
        <v>938</v>
      </c>
      <c r="M467" s="131">
        <v>20925</v>
      </c>
      <c r="N467" s="130"/>
      <c r="O467" s="132">
        <v>1</v>
      </c>
      <c r="P467" s="132">
        <v>0</v>
      </c>
      <c r="Q467" s="133">
        <v>19987</v>
      </c>
      <c r="R467" s="133">
        <v>0</v>
      </c>
      <c r="S467" s="133">
        <f t="shared" si="14"/>
        <v>0</v>
      </c>
      <c r="T467" s="133">
        <v>938</v>
      </c>
      <c r="U467" s="134">
        <f t="shared" si="15"/>
        <v>20925</v>
      </c>
      <c r="V467" s="144"/>
      <c r="W467" s="173">
        <v>0</v>
      </c>
      <c r="X467" s="174">
        <v>0.09</v>
      </c>
      <c r="Y467" s="174">
        <v>5.2999942048717712E-2</v>
      </c>
      <c r="Z467" s="175">
        <v>0</v>
      </c>
      <c r="AA467" s="168"/>
      <c r="AB467" s="176">
        <v>0</v>
      </c>
      <c r="AC467" s="177">
        <v>0</v>
      </c>
      <c r="AD467" s="134">
        <v>0</v>
      </c>
      <c r="AE467" s="177">
        <v>0</v>
      </c>
      <c r="AF467" s="182">
        <v>0</v>
      </c>
      <c r="AG467" s="172"/>
    </row>
    <row r="468" spans="1:33" s="110" customFormat="1" x14ac:dyDescent="0.2">
      <c r="A468" s="138">
        <v>458</v>
      </c>
      <c r="B468" s="139">
        <v>458160326</v>
      </c>
      <c r="C468" s="140" t="s">
        <v>524</v>
      </c>
      <c r="D468" s="141">
        <v>160</v>
      </c>
      <c r="E468" s="140" t="s">
        <v>192</v>
      </c>
      <c r="F468" s="141">
        <v>326</v>
      </c>
      <c r="G468" s="142" t="s">
        <v>358</v>
      </c>
      <c r="H468" s="130"/>
      <c r="I468" s="131">
        <v>10766</v>
      </c>
      <c r="J468" s="131">
        <v>4496</v>
      </c>
      <c r="K468" s="131">
        <v>0</v>
      </c>
      <c r="L468" s="131">
        <v>938</v>
      </c>
      <c r="M468" s="131">
        <v>16200</v>
      </c>
      <c r="N468" s="130"/>
      <c r="O468" s="132">
        <v>1</v>
      </c>
      <c r="P468" s="132">
        <v>0</v>
      </c>
      <c r="Q468" s="133">
        <v>15262</v>
      </c>
      <c r="R468" s="133">
        <v>0</v>
      </c>
      <c r="S468" s="133">
        <f t="shared" si="14"/>
        <v>0</v>
      </c>
      <c r="T468" s="133">
        <v>938</v>
      </c>
      <c r="U468" s="134">
        <f t="shared" si="15"/>
        <v>16200</v>
      </c>
      <c r="V468" s="144"/>
      <c r="W468" s="173">
        <v>0</v>
      </c>
      <c r="X468" s="174">
        <v>0.09</v>
      </c>
      <c r="Y468" s="174">
        <v>4.4985457431288541E-3</v>
      </c>
      <c r="Z468" s="175">
        <v>0</v>
      </c>
      <c r="AA468" s="168"/>
      <c r="AB468" s="176">
        <v>0</v>
      </c>
      <c r="AC468" s="177">
        <v>0</v>
      </c>
      <c r="AD468" s="134">
        <v>0</v>
      </c>
      <c r="AE468" s="177">
        <v>0</v>
      </c>
      <c r="AF468" s="182">
        <v>0</v>
      </c>
      <c r="AG468" s="172"/>
    </row>
    <row r="469" spans="1:33" s="110" customFormat="1" x14ac:dyDescent="0.2">
      <c r="A469" s="138">
        <v>463</v>
      </c>
      <c r="B469" s="139">
        <v>463035035</v>
      </c>
      <c r="C469" s="140" t="s">
        <v>525</v>
      </c>
      <c r="D469" s="141">
        <v>35</v>
      </c>
      <c r="E469" s="140" t="s">
        <v>67</v>
      </c>
      <c r="F469" s="141">
        <v>35</v>
      </c>
      <c r="G469" s="142" t="s">
        <v>67</v>
      </c>
      <c r="H469" s="130"/>
      <c r="I469" s="131">
        <v>14036</v>
      </c>
      <c r="J469" s="131">
        <v>5865</v>
      </c>
      <c r="K469" s="131">
        <v>0</v>
      </c>
      <c r="L469" s="131">
        <v>938</v>
      </c>
      <c r="M469" s="131">
        <v>20839</v>
      </c>
      <c r="N469" s="130"/>
      <c r="O469" s="132">
        <v>591</v>
      </c>
      <c r="P469" s="132">
        <v>0</v>
      </c>
      <c r="Q469" s="133">
        <v>11281599</v>
      </c>
      <c r="R469" s="133">
        <v>0</v>
      </c>
      <c r="S469" s="133">
        <f t="shared" si="14"/>
        <v>0</v>
      </c>
      <c r="T469" s="133">
        <v>531900</v>
      </c>
      <c r="U469" s="134">
        <f t="shared" si="15"/>
        <v>11813499</v>
      </c>
      <c r="V469" s="144"/>
      <c r="W469" s="173">
        <v>24.102773246329527</v>
      </c>
      <c r="X469" s="174">
        <v>0.09</v>
      </c>
      <c r="Y469" s="174">
        <v>0.15770762668239399</v>
      </c>
      <c r="Z469" s="175">
        <v>0</v>
      </c>
      <c r="AA469" s="168"/>
      <c r="AB469" s="176">
        <v>0</v>
      </c>
      <c r="AC469" s="177">
        <v>0</v>
      </c>
      <c r="AD469" s="134">
        <v>0</v>
      </c>
      <c r="AE469" s="177">
        <v>0</v>
      </c>
      <c r="AF469" s="182">
        <v>0</v>
      </c>
      <c r="AG469" s="172"/>
    </row>
    <row r="470" spans="1:33" s="110" customFormat="1" x14ac:dyDescent="0.2">
      <c r="A470" s="138">
        <v>463</v>
      </c>
      <c r="B470" s="139">
        <v>463035044</v>
      </c>
      <c r="C470" s="140" t="s">
        <v>525</v>
      </c>
      <c r="D470" s="141">
        <v>35</v>
      </c>
      <c r="E470" s="140" t="s">
        <v>67</v>
      </c>
      <c r="F470" s="141">
        <v>44</v>
      </c>
      <c r="G470" s="142" t="s">
        <v>76</v>
      </c>
      <c r="H470" s="130"/>
      <c r="I470" s="131">
        <v>13567.227659367676</v>
      </c>
      <c r="J470" s="131">
        <v>109</v>
      </c>
      <c r="K470" s="131">
        <v>0</v>
      </c>
      <c r="L470" s="131">
        <v>938</v>
      </c>
      <c r="M470" s="131">
        <v>14614.227659367676</v>
      </c>
      <c r="N470" s="130"/>
      <c r="O470" s="132">
        <v>2</v>
      </c>
      <c r="P470" s="132">
        <v>0</v>
      </c>
      <c r="Q470" s="133">
        <v>26236</v>
      </c>
      <c r="R470" s="133">
        <v>0</v>
      </c>
      <c r="S470" s="133">
        <f t="shared" si="14"/>
        <v>0</v>
      </c>
      <c r="T470" s="133">
        <v>1800</v>
      </c>
      <c r="U470" s="134">
        <f t="shared" si="15"/>
        <v>28036</v>
      </c>
      <c r="V470" s="144"/>
      <c r="W470" s="173">
        <v>8.1566068515497553E-2</v>
      </c>
      <c r="X470" s="174">
        <v>0.09</v>
      </c>
      <c r="Y470" s="174">
        <v>7.373348924494201E-2</v>
      </c>
      <c r="Z470" s="175">
        <v>0</v>
      </c>
      <c r="AA470" s="168"/>
      <c r="AB470" s="176">
        <v>0</v>
      </c>
      <c r="AC470" s="177">
        <v>0</v>
      </c>
      <c r="AD470" s="134">
        <v>0</v>
      </c>
      <c r="AE470" s="177">
        <v>0</v>
      </c>
      <c r="AF470" s="182">
        <v>0</v>
      </c>
      <c r="AG470" s="172"/>
    </row>
    <row r="471" spans="1:33" s="110" customFormat="1" x14ac:dyDescent="0.2">
      <c r="A471" s="138">
        <v>463</v>
      </c>
      <c r="B471" s="139">
        <v>463035133</v>
      </c>
      <c r="C471" s="140" t="s">
        <v>525</v>
      </c>
      <c r="D471" s="141">
        <v>35</v>
      </c>
      <c r="E471" s="140" t="s">
        <v>67</v>
      </c>
      <c r="F471" s="141">
        <v>133</v>
      </c>
      <c r="G471" s="142" t="s">
        <v>165</v>
      </c>
      <c r="H471" s="130"/>
      <c r="I471" s="131">
        <v>11958.499763432394</v>
      </c>
      <c r="J471" s="131">
        <v>2067</v>
      </c>
      <c r="K471" s="131">
        <v>0</v>
      </c>
      <c r="L471" s="131">
        <v>938</v>
      </c>
      <c r="M471" s="131">
        <v>14963.499763432394</v>
      </c>
      <c r="N471" s="130"/>
      <c r="O471" s="132">
        <v>1</v>
      </c>
      <c r="P471" s="132">
        <v>0</v>
      </c>
      <c r="Q471" s="133">
        <v>13453</v>
      </c>
      <c r="R471" s="133">
        <v>0</v>
      </c>
      <c r="S471" s="133">
        <f t="shared" si="14"/>
        <v>0</v>
      </c>
      <c r="T471" s="133">
        <v>900</v>
      </c>
      <c r="U471" s="134">
        <f t="shared" si="15"/>
        <v>14353</v>
      </c>
      <c r="V471" s="144"/>
      <c r="W471" s="173">
        <v>4.0783034257748776E-2</v>
      </c>
      <c r="X471" s="174">
        <v>0.09</v>
      </c>
      <c r="Y471" s="174">
        <v>3.3142175375676215E-2</v>
      </c>
      <c r="Z471" s="175">
        <v>0</v>
      </c>
      <c r="AA471" s="168"/>
      <c r="AB471" s="176">
        <v>0</v>
      </c>
      <c r="AC471" s="177">
        <v>0</v>
      </c>
      <c r="AD471" s="134">
        <v>0</v>
      </c>
      <c r="AE471" s="177">
        <v>0</v>
      </c>
      <c r="AF471" s="182">
        <v>0</v>
      </c>
      <c r="AG471" s="172"/>
    </row>
    <row r="472" spans="1:33" s="110" customFormat="1" x14ac:dyDescent="0.2">
      <c r="A472" s="138">
        <v>463</v>
      </c>
      <c r="B472" s="139">
        <v>463035165</v>
      </c>
      <c r="C472" s="140" t="s">
        <v>525</v>
      </c>
      <c r="D472" s="141">
        <v>35</v>
      </c>
      <c r="E472" s="140" t="s">
        <v>67</v>
      </c>
      <c r="F472" s="141">
        <v>165</v>
      </c>
      <c r="G472" s="142" t="s">
        <v>197</v>
      </c>
      <c r="H472" s="130"/>
      <c r="I472" s="131">
        <v>13054.434495520087</v>
      </c>
      <c r="J472" s="131">
        <v>377</v>
      </c>
      <c r="K472" s="131">
        <v>0</v>
      </c>
      <c r="L472" s="131">
        <v>938</v>
      </c>
      <c r="M472" s="131">
        <v>14369.434495520087</v>
      </c>
      <c r="N472" s="130"/>
      <c r="O472" s="132">
        <v>2</v>
      </c>
      <c r="P472" s="132">
        <v>0</v>
      </c>
      <c r="Q472" s="133">
        <v>25768</v>
      </c>
      <c r="R472" s="133">
        <v>0</v>
      </c>
      <c r="S472" s="133">
        <f t="shared" si="14"/>
        <v>0</v>
      </c>
      <c r="T472" s="133">
        <v>1799</v>
      </c>
      <c r="U472" s="134">
        <f t="shared" si="15"/>
        <v>27567</v>
      </c>
      <c r="V472" s="144"/>
      <c r="W472" s="173">
        <v>8.1566068515497553E-2</v>
      </c>
      <c r="X472" s="174">
        <v>0.09</v>
      </c>
      <c r="Y472" s="174">
        <v>9.9821303328220382E-2</v>
      </c>
      <c r="Z472" s="175">
        <v>0</v>
      </c>
      <c r="AA472" s="168"/>
      <c r="AB472" s="176">
        <v>1</v>
      </c>
      <c r="AC472" s="177">
        <v>3.9805111033252558E-2</v>
      </c>
      <c r="AD472" s="134">
        <v>572</v>
      </c>
      <c r="AE472" s="177">
        <v>0</v>
      </c>
      <c r="AF472" s="182">
        <v>0</v>
      </c>
      <c r="AG472" s="172"/>
    </row>
    <row r="473" spans="1:33" s="110" customFormat="1" x14ac:dyDescent="0.2">
      <c r="A473" s="138">
        <v>463</v>
      </c>
      <c r="B473" s="139">
        <v>463035207</v>
      </c>
      <c r="C473" s="140" t="s">
        <v>525</v>
      </c>
      <c r="D473" s="141">
        <v>35</v>
      </c>
      <c r="E473" s="140" t="s">
        <v>67</v>
      </c>
      <c r="F473" s="141">
        <v>207</v>
      </c>
      <c r="G473" s="142" t="s">
        <v>239</v>
      </c>
      <c r="H473" s="130"/>
      <c r="I473" s="131">
        <v>11191.073589537058</v>
      </c>
      <c r="J473" s="131">
        <v>7591</v>
      </c>
      <c r="K473" s="131">
        <v>0</v>
      </c>
      <c r="L473" s="131">
        <v>938</v>
      </c>
      <c r="M473" s="131">
        <v>19720.07358953706</v>
      </c>
      <c r="N473" s="130"/>
      <c r="O473" s="132">
        <v>1</v>
      </c>
      <c r="P473" s="132">
        <v>0</v>
      </c>
      <c r="Q473" s="133">
        <v>18016</v>
      </c>
      <c r="R473" s="133">
        <v>0</v>
      </c>
      <c r="S473" s="133">
        <f t="shared" si="14"/>
        <v>0</v>
      </c>
      <c r="T473" s="133">
        <v>900</v>
      </c>
      <c r="U473" s="134">
        <f t="shared" si="15"/>
        <v>18916</v>
      </c>
      <c r="V473" s="144"/>
      <c r="W473" s="173">
        <v>4.0783034257748776E-2</v>
      </c>
      <c r="X473" s="174">
        <v>0.09</v>
      </c>
      <c r="Y473" s="174">
        <v>3.8536931744191899E-4</v>
      </c>
      <c r="Z473" s="175">
        <v>0</v>
      </c>
      <c r="AA473" s="168"/>
      <c r="AB473" s="176">
        <v>0</v>
      </c>
      <c r="AC473" s="177">
        <v>0</v>
      </c>
      <c r="AD473" s="134">
        <v>0</v>
      </c>
      <c r="AE473" s="177">
        <v>0</v>
      </c>
      <c r="AF473" s="182">
        <v>0</v>
      </c>
      <c r="AG473" s="172"/>
    </row>
    <row r="474" spans="1:33" s="110" customFormat="1" x14ac:dyDescent="0.2">
      <c r="A474" s="138">
        <v>463</v>
      </c>
      <c r="B474" s="139">
        <v>463035220</v>
      </c>
      <c r="C474" s="140" t="s">
        <v>525</v>
      </c>
      <c r="D474" s="141">
        <v>35</v>
      </c>
      <c r="E474" s="140" t="s">
        <v>67</v>
      </c>
      <c r="F474" s="141">
        <v>220</v>
      </c>
      <c r="G474" s="142" t="s">
        <v>252</v>
      </c>
      <c r="H474" s="130"/>
      <c r="I474" s="131">
        <v>9576</v>
      </c>
      <c r="J474" s="131">
        <v>4253</v>
      </c>
      <c r="K474" s="131">
        <v>0</v>
      </c>
      <c r="L474" s="131">
        <v>938</v>
      </c>
      <c r="M474" s="131">
        <v>14767</v>
      </c>
      <c r="N474" s="130"/>
      <c r="O474" s="132">
        <v>2</v>
      </c>
      <c r="P474" s="132">
        <v>0</v>
      </c>
      <c r="Q474" s="133">
        <v>26530</v>
      </c>
      <c r="R474" s="133">
        <v>0</v>
      </c>
      <c r="S474" s="133">
        <f t="shared" si="14"/>
        <v>0</v>
      </c>
      <c r="T474" s="133">
        <v>1800</v>
      </c>
      <c r="U474" s="134">
        <f t="shared" si="15"/>
        <v>28330</v>
      </c>
      <c r="V474" s="144"/>
      <c r="W474" s="173">
        <v>8.1566068515497553E-2</v>
      </c>
      <c r="X474" s="174">
        <v>0.09</v>
      </c>
      <c r="Y474" s="174">
        <v>1.7540324220613024E-2</v>
      </c>
      <c r="Z474" s="175">
        <v>0</v>
      </c>
      <c r="AA474" s="168"/>
      <c r="AB474" s="176">
        <v>0</v>
      </c>
      <c r="AC474" s="177">
        <v>0</v>
      </c>
      <c r="AD474" s="134">
        <v>0</v>
      </c>
      <c r="AE474" s="177">
        <v>0</v>
      </c>
      <c r="AF474" s="182">
        <v>0</v>
      </c>
      <c r="AG474" s="172"/>
    </row>
    <row r="475" spans="1:33" s="110" customFormat="1" x14ac:dyDescent="0.2">
      <c r="A475" s="138">
        <v>463</v>
      </c>
      <c r="B475" s="139">
        <v>463035243</v>
      </c>
      <c r="C475" s="140" t="s">
        <v>525</v>
      </c>
      <c r="D475" s="141">
        <v>35</v>
      </c>
      <c r="E475" s="140" t="s">
        <v>67</v>
      </c>
      <c r="F475" s="141">
        <v>243</v>
      </c>
      <c r="G475" s="142" t="s">
        <v>275</v>
      </c>
      <c r="H475" s="130"/>
      <c r="I475" s="131">
        <v>13392.987389876773</v>
      </c>
      <c r="J475" s="131">
        <v>2772</v>
      </c>
      <c r="K475" s="131">
        <v>0</v>
      </c>
      <c r="L475" s="131">
        <v>938</v>
      </c>
      <c r="M475" s="131">
        <v>17102.987389876773</v>
      </c>
      <c r="N475" s="130"/>
      <c r="O475" s="132">
        <v>1</v>
      </c>
      <c r="P475" s="132">
        <v>0</v>
      </c>
      <c r="Q475" s="133">
        <v>15506</v>
      </c>
      <c r="R475" s="133">
        <v>0</v>
      </c>
      <c r="S475" s="133">
        <f t="shared" si="14"/>
        <v>0</v>
      </c>
      <c r="T475" s="133">
        <v>900</v>
      </c>
      <c r="U475" s="134">
        <f t="shared" si="15"/>
        <v>16406</v>
      </c>
      <c r="V475" s="144"/>
      <c r="W475" s="173">
        <v>4.0783034257748776E-2</v>
      </c>
      <c r="X475" s="174">
        <v>0.09</v>
      </c>
      <c r="Y475" s="174">
        <v>6.02635208616264E-3</v>
      </c>
      <c r="Z475" s="175">
        <v>0</v>
      </c>
      <c r="AA475" s="168"/>
      <c r="AB475" s="176">
        <v>0</v>
      </c>
      <c r="AC475" s="177">
        <v>0</v>
      </c>
      <c r="AD475" s="134">
        <v>0</v>
      </c>
      <c r="AE475" s="177">
        <v>0</v>
      </c>
      <c r="AF475" s="182">
        <v>0</v>
      </c>
      <c r="AG475" s="172"/>
    </row>
    <row r="476" spans="1:33" s="110" customFormat="1" x14ac:dyDescent="0.2">
      <c r="A476" s="138">
        <v>463</v>
      </c>
      <c r="B476" s="139">
        <v>463035244</v>
      </c>
      <c r="C476" s="140" t="s">
        <v>525</v>
      </c>
      <c r="D476" s="141">
        <v>35</v>
      </c>
      <c r="E476" s="140" t="s">
        <v>67</v>
      </c>
      <c r="F476" s="141">
        <v>244</v>
      </c>
      <c r="G476" s="142" t="s">
        <v>276</v>
      </c>
      <c r="H476" s="130"/>
      <c r="I476" s="131">
        <v>12909</v>
      </c>
      <c r="J476" s="131">
        <v>4655</v>
      </c>
      <c r="K476" s="131">
        <v>0</v>
      </c>
      <c r="L476" s="131">
        <v>938</v>
      </c>
      <c r="M476" s="131">
        <v>18502</v>
      </c>
      <c r="N476" s="130"/>
      <c r="O476" s="132">
        <v>5</v>
      </c>
      <c r="P476" s="132">
        <v>0</v>
      </c>
      <c r="Q476" s="133">
        <v>84240</v>
      </c>
      <c r="R476" s="133">
        <v>0</v>
      </c>
      <c r="S476" s="133">
        <f t="shared" si="14"/>
        <v>0</v>
      </c>
      <c r="T476" s="133">
        <v>4500</v>
      </c>
      <c r="U476" s="134">
        <f t="shared" si="15"/>
        <v>88740</v>
      </c>
      <c r="V476" s="144"/>
      <c r="W476" s="173">
        <v>0.20391517128874387</v>
      </c>
      <c r="X476" s="174">
        <v>0.09</v>
      </c>
      <c r="Y476" s="174">
        <v>0.13694619371909225</v>
      </c>
      <c r="Z476" s="175">
        <v>0</v>
      </c>
      <c r="AA476" s="168"/>
      <c r="AB476" s="176">
        <v>1</v>
      </c>
      <c r="AC476" s="177">
        <v>0.87116362886191068</v>
      </c>
      <c r="AD476" s="134">
        <v>16118</v>
      </c>
      <c r="AE476" s="177">
        <v>0</v>
      </c>
      <c r="AF476" s="182">
        <v>0</v>
      </c>
      <c r="AG476" s="172"/>
    </row>
    <row r="477" spans="1:33" s="110" customFormat="1" x14ac:dyDescent="0.2">
      <c r="A477" s="138">
        <v>463</v>
      </c>
      <c r="B477" s="139">
        <v>463035285</v>
      </c>
      <c r="C477" s="140" t="s">
        <v>525</v>
      </c>
      <c r="D477" s="141">
        <v>35</v>
      </c>
      <c r="E477" s="140" t="s">
        <v>67</v>
      </c>
      <c r="F477" s="141">
        <v>285</v>
      </c>
      <c r="G477" s="142" t="s">
        <v>317</v>
      </c>
      <c r="H477" s="130"/>
      <c r="I477" s="131">
        <v>14608</v>
      </c>
      <c r="J477" s="131">
        <v>4244</v>
      </c>
      <c r="K477" s="131">
        <v>0</v>
      </c>
      <c r="L477" s="131">
        <v>938</v>
      </c>
      <c r="M477" s="131">
        <v>19790</v>
      </c>
      <c r="N477" s="130"/>
      <c r="O477" s="132">
        <v>2</v>
      </c>
      <c r="P477" s="132">
        <v>0</v>
      </c>
      <c r="Q477" s="133">
        <v>36166</v>
      </c>
      <c r="R477" s="133">
        <v>0</v>
      </c>
      <c r="S477" s="133">
        <f t="shared" si="14"/>
        <v>0</v>
      </c>
      <c r="T477" s="133">
        <v>1800</v>
      </c>
      <c r="U477" s="134">
        <f t="shared" si="15"/>
        <v>37966</v>
      </c>
      <c r="V477" s="144"/>
      <c r="W477" s="173">
        <v>8.1566068515497553E-2</v>
      </c>
      <c r="X477" s="174">
        <v>0.09</v>
      </c>
      <c r="Y477" s="174">
        <v>3.5491966377136093E-2</v>
      </c>
      <c r="Z477" s="175">
        <v>0</v>
      </c>
      <c r="AA477" s="168"/>
      <c r="AB477" s="176">
        <v>0</v>
      </c>
      <c r="AC477" s="177">
        <v>0</v>
      </c>
      <c r="AD477" s="134">
        <v>0</v>
      </c>
      <c r="AE477" s="177">
        <v>0</v>
      </c>
      <c r="AF477" s="182">
        <v>0</v>
      </c>
      <c r="AG477" s="172"/>
    </row>
    <row r="478" spans="1:33" s="110" customFormat="1" x14ac:dyDescent="0.2">
      <c r="A478" s="138">
        <v>463</v>
      </c>
      <c r="B478" s="139">
        <v>463035293</v>
      </c>
      <c r="C478" s="140" t="s">
        <v>525</v>
      </c>
      <c r="D478" s="141">
        <v>35</v>
      </c>
      <c r="E478" s="140" t="s">
        <v>67</v>
      </c>
      <c r="F478" s="141">
        <v>293</v>
      </c>
      <c r="G478" s="142" t="s">
        <v>325</v>
      </c>
      <c r="H478" s="130"/>
      <c r="I478" s="131">
        <v>9926</v>
      </c>
      <c r="J478" s="131">
        <v>446</v>
      </c>
      <c r="K478" s="131">
        <v>0</v>
      </c>
      <c r="L478" s="131">
        <v>938</v>
      </c>
      <c r="M478" s="131">
        <v>11310</v>
      </c>
      <c r="N478" s="130"/>
      <c r="O478" s="132">
        <v>2</v>
      </c>
      <c r="P478" s="132">
        <v>0</v>
      </c>
      <c r="Q478" s="133">
        <v>19898</v>
      </c>
      <c r="R478" s="133">
        <v>0</v>
      </c>
      <c r="S478" s="133">
        <f t="shared" si="14"/>
        <v>0</v>
      </c>
      <c r="T478" s="133">
        <v>1800</v>
      </c>
      <c r="U478" s="134">
        <f t="shared" si="15"/>
        <v>21698</v>
      </c>
      <c r="V478" s="144"/>
      <c r="W478" s="173">
        <v>8.1566068515497553E-2</v>
      </c>
      <c r="X478" s="174">
        <v>0.09</v>
      </c>
      <c r="Y478" s="174">
        <v>9.3562641416421403E-3</v>
      </c>
      <c r="Z478" s="175">
        <v>0</v>
      </c>
      <c r="AA478" s="168"/>
      <c r="AB478" s="176">
        <v>0</v>
      </c>
      <c r="AC478" s="177">
        <v>0</v>
      </c>
      <c r="AD478" s="134">
        <v>0</v>
      </c>
      <c r="AE478" s="177">
        <v>0</v>
      </c>
      <c r="AF478" s="182">
        <v>0</v>
      </c>
      <c r="AG478" s="172"/>
    </row>
    <row r="479" spans="1:33" s="110" customFormat="1" x14ac:dyDescent="0.2">
      <c r="A479" s="138">
        <v>463</v>
      </c>
      <c r="B479" s="139">
        <v>463035307</v>
      </c>
      <c r="C479" s="140" t="s">
        <v>525</v>
      </c>
      <c r="D479" s="141">
        <v>35</v>
      </c>
      <c r="E479" s="140" t="s">
        <v>67</v>
      </c>
      <c r="F479" s="141">
        <v>307</v>
      </c>
      <c r="G479" s="142" t="s">
        <v>339</v>
      </c>
      <c r="H479" s="130"/>
      <c r="I479" s="131">
        <v>14164</v>
      </c>
      <c r="J479" s="131">
        <v>6144</v>
      </c>
      <c r="K479" s="131">
        <v>0</v>
      </c>
      <c r="L479" s="131">
        <v>938</v>
      </c>
      <c r="M479" s="131">
        <v>21246</v>
      </c>
      <c r="N479" s="130"/>
      <c r="O479" s="132">
        <v>2</v>
      </c>
      <c r="P479" s="132">
        <v>0</v>
      </c>
      <c r="Q479" s="133">
        <v>38960</v>
      </c>
      <c r="R479" s="133">
        <v>0</v>
      </c>
      <c r="S479" s="133">
        <f t="shared" si="14"/>
        <v>0</v>
      </c>
      <c r="T479" s="133">
        <v>1800</v>
      </c>
      <c r="U479" s="134">
        <f t="shared" si="15"/>
        <v>40760</v>
      </c>
      <c r="V479" s="144"/>
      <c r="W479" s="173">
        <v>8.1566068515497553E-2</v>
      </c>
      <c r="X479" s="174">
        <v>0.09</v>
      </c>
      <c r="Y479" s="174">
        <v>1.1291861592594356E-2</v>
      </c>
      <c r="Z479" s="175">
        <v>0</v>
      </c>
      <c r="AA479" s="168"/>
      <c r="AB479" s="176">
        <v>0</v>
      </c>
      <c r="AC479" s="177">
        <v>0</v>
      </c>
      <c r="AD479" s="134">
        <v>0</v>
      </c>
      <c r="AE479" s="177">
        <v>0</v>
      </c>
      <c r="AF479" s="182">
        <v>0</v>
      </c>
      <c r="AG479" s="172"/>
    </row>
    <row r="480" spans="1:33" s="110" customFormat="1" x14ac:dyDescent="0.2">
      <c r="A480" s="138">
        <v>463</v>
      </c>
      <c r="B480" s="139">
        <v>463035336</v>
      </c>
      <c r="C480" s="140" t="s">
        <v>525</v>
      </c>
      <c r="D480" s="141">
        <v>35</v>
      </c>
      <c r="E480" s="140" t="s">
        <v>67</v>
      </c>
      <c r="F480" s="141">
        <v>336</v>
      </c>
      <c r="G480" s="142" t="s">
        <v>368</v>
      </c>
      <c r="H480" s="130"/>
      <c r="I480" s="131">
        <v>12373.812835602095</v>
      </c>
      <c r="J480" s="131">
        <v>2887</v>
      </c>
      <c r="K480" s="131">
        <v>0</v>
      </c>
      <c r="L480" s="131">
        <v>938</v>
      </c>
      <c r="M480" s="131">
        <v>16198.812835602095</v>
      </c>
      <c r="N480" s="130"/>
      <c r="O480" s="132">
        <v>2</v>
      </c>
      <c r="P480" s="132">
        <v>0</v>
      </c>
      <c r="Q480" s="133">
        <v>29276</v>
      </c>
      <c r="R480" s="133">
        <v>0</v>
      </c>
      <c r="S480" s="133">
        <f t="shared" si="14"/>
        <v>0</v>
      </c>
      <c r="T480" s="133">
        <v>1800</v>
      </c>
      <c r="U480" s="134">
        <f t="shared" si="15"/>
        <v>31076</v>
      </c>
      <c r="V480" s="144"/>
      <c r="W480" s="173">
        <v>8.1566068515497553E-2</v>
      </c>
      <c r="X480" s="174">
        <v>0.09</v>
      </c>
      <c r="Y480" s="174">
        <v>4.1979274786514191E-2</v>
      </c>
      <c r="Z480" s="175">
        <v>0</v>
      </c>
      <c r="AA480" s="168"/>
      <c r="AB480" s="176">
        <v>0</v>
      </c>
      <c r="AC480" s="177">
        <v>0</v>
      </c>
      <c r="AD480" s="134">
        <v>0</v>
      </c>
      <c r="AE480" s="177">
        <v>0</v>
      </c>
      <c r="AF480" s="182">
        <v>0</v>
      </c>
      <c r="AG480" s="172"/>
    </row>
    <row r="481" spans="1:33" s="110" customFormat="1" x14ac:dyDescent="0.2">
      <c r="A481" s="138">
        <v>464</v>
      </c>
      <c r="B481" s="139">
        <v>464168030</v>
      </c>
      <c r="C481" s="140" t="s">
        <v>526</v>
      </c>
      <c r="D481" s="141">
        <v>168</v>
      </c>
      <c r="E481" s="140" t="s">
        <v>200</v>
      </c>
      <c r="F481" s="141">
        <v>30</v>
      </c>
      <c r="G481" s="142" t="s">
        <v>62</v>
      </c>
      <c r="H481" s="130"/>
      <c r="I481" s="131">
        <v>9132</v>
      </c>
      <c r="J481" s="131">
        <v>2248</v>
      </c>
      <c r="K481" s="131">
        <v>0</v>
      </c>
      <c r="L481" s="131">
        <v>938</v>
      </c>
      <c r="M481" s="131">
        <v>12318</v>
      </c>
      <c r="N481" s="130"/>
      <c r="O481" s="132">
        <v>3</v>
      </c>
      <c r="P481" s="132">
        <v>0</v>
      </c>
      <c r="Q481" s="133">
        <v>34140</v>
      </c>
      <c r="R481" s="133">
        <v>0</v>
      </c>
      <c r="S481" s="133">
        <f t="shared" si="14"/>
        <v>0</v>
      </c>
      <c r="T481" s="133">
        <v>2814</v>
      </c>
      <c r="U481" s="134">
        <f t="shared" si="15"/>
        <v>36954</v>
      </c>
      <c r="V481" s="144"/>
      <c r="W481" s="173">
        <v>0</v>
      </c>
      <c r="X481" s="174">
        <v>0.09</v>
      </c>
      <c r="Y481" s="174">
        <v>2.1901614943994636E-3</v>
      </c>
      <c r="Z481" s="175">
        <v>0</v>
      </c>
      <c r="AA481" s="168"/>
      <c r="AB481" s="176">
        <v>1</v>
      </c>
      <c r="AC481" s="177">
        <v>0</v>
      </c>
      <c r="AD481" s="134">
        <v>0</v>
      </c>
      <c r="AE481" s="177">
        <v>0</v>
      </c>
      <c r="AF481" s="182">
        <v>0</v>
      </c>
      <c r="AG481" s="172"/>
    </row>
    <row r="482" spans="1:33" s="110" customFormat="1" x14ac:dyDescent="0.2">
      <c r="A482" s="138">
        <v>464</v>
      </c>
      <c r="B482" s="139">
        <v>464168163</v>
      </c>
      <c r="C482" s="140" t="s">
        <v>526</v>
      </c>
      <c r="D482" s="141">
        <v>168</v>
      </c>
      <c r="E482" s="140" t="s">
        <v>200</v>
      </c>
      <c r="F482" s="141">
        <v>163</v>
      </c>
      <c r="G482" s="142" t="s">
        <v>195</v>
      </c>
      <c r="H482" s="130"/>
      <c r="I482" s="131">
        <v>10433</v>
      </c>
      <c r="J482" s="131">
        <v>0</v>
      </c>
      <c r="K482" s="131">
        <v>0</v>
      </c>
      <c r="L482" s="131">
        <v>938</v>
      </c>
      <c r="M482" s="131">
        <v>11371</v>
      </c>
      <c r="N482" s="130"/>
      <c r="O482" s="132">
        <v>22</v>
      </c>
      <c r="P482" s="132">
        <v>0</v>
      </c>
      <c r="Q482" s="133">
        <v>229526</v>
      </c>
      <c r="R482" s="133">
        <v>0</v>
      </c>
      <c r="S482" s="133">
        <f t="shared" si="14"/>
        <v>0</v>
      </c>
      <c r="T482" s="133">
        <v>20636</v>
      </c>
      <c r="U482" s="134">
        <f t="shared" si="15"/>
        <v>250162</v>
      </c>
      <c r="V482" s="144"/>
      <c r="W482" s="173">
        <v>0</v>
      </c>
      <c r="X482" s="174">
        <v>0.09</v>
      </c>
      <c r="Y482" s="174">
        <v>8.8627773551063604E-2</v>
      </c>
      <c r="Z482" s="175">
        <v>0</v>
      </c>
      <c r="AA482" s="168"/>
      <c r="AB482" s="176">
        <v>1</v>
      </c>
      <c r="AC482" s="177">
        <v>0</v>
      </c>
      <c r="AD482" s="134">
        <v>0</v>
      </c>
      <c r="AE482" s="177">
        <v>0</v>
      </c>
      <c r="AF482" s="182">
        <v>0</v>
      </c>
      <c r="AG482" s="172"/>
    </row>
    <row r="483" spans="1:33" s="110" customFormat="1" x14ac:dyDescent="0.2">
      <c r="A483" s="138">
        <v>464</v>
      </c>
      <c r="B483" s="139">
        <v>464168168</v>
      </c>
      <c r="C483" s="140" t="s">
        <v>526</v>
      </c>
      <c r="D483" s="141">
        <v>168</v>
      </c>
      <c r="E483" s="140" t="s">
        <v>200</v>
      </c>
      <c r="F483" s="141">
        <v>168</v>
      </c>
      <c r="G483" s="142" t="s">
        <v>200</v>
      </c>
      <c r="H483" s="130"/>
      <c r="I483" s="131">
        <v>9800</v>
      </c>
      <c r="J483" s="131">
        <v>5713</v>
      </c>
      <c r="K483" s="131">
        <v>0</v>
      </c>
      <c r="L483" s="131">
        <v>938</v>
      </c>
      <c r="M483" s="131">
        <v>16451</v>
      </c>
      <c r="N483" s="130"/>
      <c r="O483" s="132">
        <v>113</v>
      </c>
      <c r="P483" s="132">
        <v>0</v>
      </c>
      <c r="Q483" s="133">
        <v>1752969</v>
      </c>
      <c r="R483" s="133">
        <v>0</v>
      </c>
      <c r="S483" s="133">
        <f t="shared" si="14"/>
        <v>0</v>
      </c>
      <c r="T483" s="133">
        <v>105994</v>
      </c>
      <c r="U483" s="134">
        <f t="shared" si="15"/>
        <v>1858963</v>
      </c>
      <c r="V483" s="144"/>
      <c r="W483" s="173">
        <v>0</v>
      </c>
      <c r="X483" s="174">
        <v>0.09</v>
      </c>
      <c r="Y483" s="174">
        <v>3.4061140430815526E-2</v>
      </c>
      <c r="Z483" s="175">
        <v>0</v>
      </c>
      <c r="AA483" s="168"/>
      <c r="AB483" s="176">
        <v>21</v>
      </c>
      <c r="AC483" s="177">
        <v>0</v>
      </c>
      <c r="AD483" s="134">
        <v>0</v>
      </c>
      <c r="AE483" s="177">
        <v>0</v>
      </c>
      <c r="AF483" s="182">
        <v>0</v>
      </c>
      <c r="AG483" s="172"/>
    </row>
    <row r="484" spans="1:33" s="110" customFormat="1" x14ac:dyDescent="0.2">
      <c r="A484" s="138">
        <v>464</v>
      </c>
      <c r="B484" s="139">
        <v>464168196</v>
      </c>
      <c r="C484" s="140" t="s">
        <v>526</v>
      </c>
      <c r="D484" s="141">
        <v>168</v>
      </c>
      <c r="E484" s="140" t="s">
        <v>200</v>
      </c>
      <c r="F484" s="141">
        <v>196</v>
      </c>
      <c r="G484" s="142" t="s">
        <v>228</v>
      </c>
      <c r="H484" s="130"/>
      <c r="I484" s="131">
        <v>9778</v>
      </c>
      <c r="J484" s="131">
        <v>5642</v>
      </c>
      <c r="K484" s="131">
        <v>0</v>
      </c>
      <c r="L484" s="131">
        <v>938</v>
      </c>
      <c r="M484" s="131">
        <v>16358</v>
      </c>
      <c r="N484" s="130"/>
      <c r="O484" s="132">
        <v>8</v>
      </c>
      <c r="P484" s="132">
        <v>0</v>
      </c>
      <c r="Q484" s="133">
        <v>123360</v>
      </c>
      <c r="R484" s="133">
        <v>0</v>
      </c>
      <c r="S484" s="133">
        <f t="shared" si="14"/>
        <v>0</v>
      </c>
      <c r="T484" s="133">
        <v>7504</v>
      </c>
      <c r="U484" s="134">
        <f t="shared" si="15"/>
        <v>130864</v>
      </c>
      <c r="V484" s="144"/>
      <c r="W484" s="173">
        <v>0</v>
      </c>
      <c r="X484" s="174">
        <v>0.09</v>
      </c>
      <c r="Y484" s="174">
        <v>2.8137864009851507E-2</v>
      </c>
      <c r="Z484" s="175">
        <v>0</v>
      </c>
      <c r="AA484" s="168"/>
      <c r="AB484" s="176">
        <v>0</v>
      </c>
      <c r="AC484" s="177">
        <v>0</v>
      </c>
      <c r="AD484" s="134">
        <v>0</v>
      </c>
      <c r="AE484" s="177">
        <v>0</v>
      </c>
      <c r="AF484" s="182">
        <v>0</v>
      </c>
      <c r="AG484" s="172"/>
    </row>
    <row r="485" spans="1:33" s="110" customFormat="1" x14ac:dyDescent="0.2">
      <c r="A485" s="138">
        <v>464</v>
      </c>
      <c r="B485" s="139">
        <v>464168229</v>
      </c>
      <c r="C485" s="140" t="s">
        <v>526</v>
      </c>
      <c r="D485" s="141">
        <v>168</v>
      </c>
      <c r="E485" s="140" t="s">
        <v>200</v>
      </c>
      <c r="F485" s="141">
        <v>229</v>
      </c>
      <c r="G485" s="142" t="s">
        <v>261</v>
      </c>
      <c r="H485" s="130"/>
      <c r="I485" s="131">
        <v>12749</v>
      </c>
      <c r="J485" s="131">
        <v>2083</v>
      </c>
      <c r="K485" s="131">
        <v>0</v>
      </c>
      <c r="L485" s="131">
        <v>938</v>
      </c>
      <c r="M485" s="131">
        <v>15770</v>
      </c>
      <c r="N485" s="130"/>
      <c r="O485" s="132">
        <v>5</v>
      </c>
      <c r="P485" s="132">
        <v>0</v>
      </c>
      <c r="Q485" s="133">
        <v>74160</v>
      </c>
      <c r="R485" s="133">
        <v>0</v>
      </c>
      <c r="S485" s="133">
        <f t="shared" si="14"/>
        <v>0</v>
      </c>
      <c r="T485" s="133">
        <v>4690</v>
      </c>
      <c r="U485" s="134">
        <f t="shared" si="15"/>
        <v>78850</v>
      </c>
      <c r="V485" s="144"/>
      <c r="W485" s="173">
        <v>0</v>
      </c>
      <c r="X485" s="174">
        <v>0.09</v>
      </c>
      <c r="Y485" s="174">
        <v>1.1769343228562689E-2</v>
      </c>
      <c r="Z485" s="175">
        <v>0</v>
      </c>
      <c r="AA485" s="168"/>
      <c r="AB485" s="176">
        <v>1</v>
      </c>
      <c r="AC485" s="177">
        <v>0</v>
      </c>
      <c r="AD485" s="134">
        <v>0</v>
      </c>
      <c r="AE485" s="177">
        <v>0</v>
      </c>
      <c r="AF485" s="182">
        <v>0</v>
      </c>
      <c r="AG485" s="172"/>
    </row>
    <row r="486" spans="1:33" s="110" customFormat="1" x14ac:dyDescent="0.2">
      <c r="A486" s="138">
        <v>464</v>
      </c>
      <c r="B486" s="139">
        <v>464168248</v>
      </c>
      <c r="C486" s="140" t="s">
        <v>526</v>
      </c>
      <c r="D486" s="141">
        <v>168</v>
      </c>
      <c r="E486" s="140" t="s">
        <v>200</v>
      </c>
      <c r="F486" s="141">
        <v>248</v>
      </c>
      <c r="G486" s="142" t="s">
        <v>280</v>
      </c>
      <c r="H486" s="130"/>
      <c r="I486" s="131">
        <v>13438.066112164433</v>
      </c>
      <c r="J486" s="131">
        <v>1054</v>
      </c>
      <c r="K486" s="131">
        <v>0</v>
      </c>
      <c r="L486" s="131">
        <v>938</v>
      </c>
      <c r="M486" s="131">
        <v>15430.066112164433</v>
      </c>
      <c r="N486" s="130"/>
      <c r="O486" s="132">
        <v>1</v>
      </c>
      <c r="P486" s="132">
        <v>0</v>
      </c>
      <c r="Q486" s="133">
        <v>14492</v>
      </c>
      <c r="R486" s="133">
        <v>0</v>
      </c>
      <c r="S486" s="133">
        <f t="shared" si="14"/>
        <v>0</v>
      </c>
      <c r="T486" s="133">
        <v>938</v>
      </c>
      <c r="U486" s="134">
        <f t="shared" si="15"/>
        <v>15430</v>
      </c>
      <c r="V486" s="144"/>
      <c r="W486" s="173">
        <v>0</v>
      </c>
      <c r="X486" s="174">
        <v>0.09</v>
      </c>
      <c r="Y486" s="174">
        <v>5.6553829441961169E-2</v>
      </c>
      <c r="Z486" s="175">
        <v>0</v>
      </c>
      <c r="AA486" s="168"/>
      <c r="AB486" s="176">
        <v>0</v>
      </c>
      <c r="AC486" s="177">
        <v>0</v>
      </c>
      <c r="AD486" s="134">
        <v>0</v>
      </c>
      <c r="AE486" s="177">
        <v>0</v>
      </c>
      <c r="AF486" s="182">
        <v>0</v>
      </c>
      <c r="AG486" s="172"/>
    </row>
    <row r="487" spans="1:33" s="110" customFormat="1" x14ac:dyDescent="0.2">
      <c r="A487" s="138">
        <v>464</v>
      </c>
      <c r="B487" s="139">
        <v>464168258</v>
      </c>
      <c r="C487" s="140" t="s">
        <v>526</v>
      </c>
      <c r="D487" s="141">
        <v>168</v>
      </c>
      <c r="E487" s="140" t="s">
        <v>200</v>
      </c>
      <c r="F487" s="141">
        <v>258</v>
      </c>
      <c r="G487" s="142" t="s">
        <v>290</v>
      </c>
      <c r="H487" s="130"/>
      <c r="I487" s="131">
        <v>9347</v>
      </c>
      <c r="J487" s="131">
        <v>2744</v>
      </c>
      <c r="K487" s="131">
        <v>0</v>
      </c>
      <c r="L487" s="131">
        <v>938</v>
      </c>
      <c r="M487" s="131">
        <v>13029</v>
      </c>
      <c r="N487" s="130"/>
      <c r="O487" s="132">
        <v>11</v>
      </c>
      <c r="P487" s="132">
        <v>0</v>
      </c>
      <c r="Q487" s="133">
        <v>133001</v>
      </c>
      <c r="R487" s="133">
        <v>0</v>
      </c>
      <c r="S487" s="133">
        <f t="shared" si="14"/>
        <v>0</v>
      </c>
      <c r="T487" s="133">
        <v>10318</v>
      </c>
      <c r="U487" s="134">
        <f t="shared" si="15"/>
        <v>143319</v>
      </c>
      <c r="V487" s="144"/>
      <c r="W487" s="173">
        <v>0</v>
      </c>
      <c r="X487" s="174">
        <v>0.09</v>
      </c>
      <c r="Y487" s="174">
        <v>9.5749828728083172E-2</v>
      </c>
      <c r="Z487" s="175">
        <v>0</v>
      </c>
      <c r="AA487" s="168"/>
      <c r="AB487" s="176">
        <v>6</v>
      </c>
      <c r="AC487" s="177">
        <v>1.1929541965741992</v>
      </c>
      <c r="AD487" s="134">
        <v>15540</v>
      </c>
      <c r="AE487" s="177">
        <v>0</v>
      </c>
      <c r="AF487" s="182">
        <v>0</v>
      </c>
      <c r="AG487" s="172"/>
    </row>
    <row r="488" spans="1:33" s="110" customFormat="1" x14ac:dyDescent="0.2">
      <c r="A488" s="138">
        <v>464</v>
      </c>
      <c r="B488" s="139">
        <v>464168262</v>
      </c>
      <c r="C488" s="140" t="s">
        <v>526</v>
      </c>
      <c r="D488" s="141">
        <v>168</v>
      </c>
      <c r="E488" s="140" t="s">
        <v>200</v>
      </c>
      <c r="F488" s="141">
        <v>262</v>
      </c>
      <c r="G488" s="142" t="s">
        <v>294</v>
      </c>
      <c r="H488" s="130"/>
      <c r="I488" s="131">
        <v>9305</v>
      </c>
      <c r="J488" s="131">
        <v>3448</v>
      </c>
      <c r="K488" s="131">
        <v>0</v>
      </c>
      <c r="L488" s="131">
        <v>938</v>
      </c>
      <c r="M488" s="131">
        <v>13691</v>
      </c>
      <c r="N488" s="130"/>
      <c r="O488" s="132">
        <v>3</v>
      </c>
      <c r="P488" s="132">
        <v>0</v>
      </c>
      <c r="Q488" s="133">
        <v>38259</v>
      </c>
      <c r="R488" s="133">
        <v>0</v>
      </c>
      <c r="S488" s="133">
        <f t="shared" si="14"/>
        <v>0</v>
      </c>
      <c r="T488" s="133">
        <v>2814</v>
      </c>
      <c r="U488" s="134">
        <f t="shared" si="15"/>
        <v>41073</v>
      </c>
      <c r="V488" s="144"/>
      <c r="W488" s="173">
        <v>0</v>
      </c>
      <c r="X488" s="174">
        <v>0.09</v>
      </c>
      <c r="Y488" s="174">
        <v>7.8477422572232697E-2</v>
      </c>
      <c r="Z488" s="175">
        <v>0</v>
      </c>
      <c r="AA488" s="168"/>
      <c r="AB488" s="176">
        <v>0</v>
      </c>
      <c r="AC488" s="177">
        <v>0</v>
      </c>
      <c r="AD488" s="134">
        <v>0</v>
      </c>
      <c r="AE488" s="177">
        <v>0</v>
      </c>
      <c r="AF488" s="182">
        <v>0</v>
      </c>
      <c r="AG488" s="172"/>
    </row>
    <row r="489" spans="1:33" s="110" customFormat="1" x14ac:dyDescent="0.2">
      <c r="A489" s="138">
        <v>464</v>
      </c>
      <c r="B489" s="139">
        <v>464168291</v>
      </c>
      <c r="C489" s="140" t="s">
        <v>526</v>
      </c>
      <c r="D489" s="141">
        <v>168</v>
      </c>
      <c r="E489" s="140" t="s">
        <v>200</v>
      </c>
      <c r="F489" s="141">
        <v>291</v>
      </c>
      <c r="G489" s="142" t="s">
        <v>323</v>
      </c>
      <c r="H489" s="130"/>
      <c r="I489" s="131">
        <v>9451</v>
      </c>
      <c r="J489" s="131">
        <v>4626</v>
      </c>
      <c r="K489" s="131">
        <v>0</v>
      </c>
      <c r="L489" s="131">
        <v>938</v>
      </c>
      <c r="M489" s="131">
        <v>15015</v>
      </c>
      <c r="N489" s="130"/>
      <c r="O489" s="132">
        <v>42</v>
      </c>
      <c r="P489" s="132">
        <v>0</v>
      </c>
      <c r="Q489" s="133">
        <v>591234</v>
      </c>
      <c r="R489" s="133">
        <v>0</v>
      </c>
      <c r="S489" s="133">
        <f t="shared" si="14"/>
        <v>0</v>
      </c>
      <c r="T489" s="133">
        <v>39396</v>
      </c>
      <c r="U489" s="134">
        <f t="shared" si="15"/>
        <v>630630</v>
      </c>
      <c r="V489" s="144"/>
      <c r="W489" s="173">
        <v>0</v>
      </c>
      <c r="X489" s="174">
        <v>0.09</v>
      </c>
      <c r="Y489" s="174">
        <v>2.3308754912154936E-2</v>
      </c>
      <c r="Z489" s="175">
        <v>0</v>
      </c>
      <c r="AA489" s="168"/>
      <c r="AB489" s="176">
        <v>3</v>
      </c>
      <c r="AC489" s="177">
        <v>0</v>
      </c>
      <c r="AD489" s="134">
        <v>0</v>
      </c>
      <c r="AE489" s="177">
        <v>0</v>
      </c>
      <c r="AF489" s="182">
        <v>0</v>
      </c>
      <c r="AG489" s="172"/>
    </row>
    <row r="490" spans="1:33" s="110" customFormat="1" x14ac:dyDescent="0.2">
      <c r="A490" s="138">
        <v>466</v>
      </c>
      <c r="B490" s="139">
        <v>466700096</v>
      </c>
      <c r="C490" s="140" t="s">
        <v>527</v>
      </c>
      <c r="D490" s="141">
        <v>700</v>
      </c>
      <c r="E490" s="140" t="s">
        <v>417</v>
      </c>
      <c r="F490" s="141">
        <v>96</v>
      </c>
      <c r="G490" s="142" t="s">
        <v>128</v>
      </c>
      <c r="H490" s="130"/>
      <c r="I490" s="131">
        <v>10766</v>
      </c>
      <c r="J490" s="131">
        <v>6113</v>
      </c>
      <c r="K490" s="131">
        <v>0</v>
      </c>
      <c r="L490" s="131">
        <v>938</v>
      </c>
      <c r="M490" s="131">
        <v>17817</v>
      </c>
      <c r="N490" s="130"/>
      <c r="O490" s="132">
        <v>1</v>
      </c>
      <c r="P490" s="132">
        <v>0</v>
      </c>
      <c r="Q490" s="133">
        <v>16879</v>
      </c>
      <c r="R490" s="133">
        <v>0</v>
      </c>
      <c r="S490" s="133">
        <f t="shared" si="14"/>
        <v>0</v>
      </c>
      <c r="T490" s="133">
        <v>938</v>
      </c>
      <c r="U490" s="134">
        <f t="shared" si="15"/>
        <v>17817</v>
      </c>
      <c r="V490" s="144"/>
      <c r="W490" s="173">
        <v>0</v>
      </c>
      <c r="X490" s="174">
        <v>0.09</v>
      </c>
      <c r="Y490" s="174">
        <v>3.3366009670385492E-2</v>
      </c>
      <c r="Z490" s="175">
        <v>0</v>
      </c>
      <c r="AA490" s="168"/>
      <c r="AB490" s="176">
        <v>0</v>
      </c>
      <c r="AC490" s="177">
        <v>0</v>
      </c>
      <c r="AD490" s="134">
        <v>0</v>
      </c>
      <c r="AE490" s="177">
        <v>0</v>
      </c>
      <c r="AF490" s="182">
        <v>0</v>
      </c>
      <c r="AG490" s="172"/>
    </row>
    <row r="491" spans="1:33" s="110" customFormat="1" x14ac:dyDescent="0.2">
      <c r="A491" s="138">
        <v>466</v>
      </c>
      <c r="B491" s="139">
        <v>466700700</v>
      </c>
      <c r="C491" s="140" t="s">
        <v>527</v>
      </c>
      <c r="D491" s="141">
        <v>700</v>
      </c>
      <c r="E491" s="140" t="s">
        <v>417</v>
      </c>
      <c r="F491" s="141">
        <v>700</v>
      </c>
      <c r="G491" s="142" t="s">
        <v>417</v>
      </c>
      <c r="H491" s="130"/>
      <c r="I491" s="131">
        <v>12710</v>
      </c>
      <c r="J491" s="131">
        <v>13405</v>
      </c>
      <c r="K491" s="131">
        <v>0</v>
      </c>
      <c r="L491" s="131">
        <v>938</v>
      </c>
      <c r="M491" s="131">
        <v>27053</v>
      </c>
      <c r="N491" s="130"/>
      <c r="O491" s="132">
        <v>34</v>
      </c>
      <c r="P491" s="132">
        <v>0</v>
      </c>
      <c r="Q491" s="133">
        <v>887910</v>
      </c>
      <c r="R491" s="133">
        <v>0</v>
      </c>
      <c r="S491" s="133">
        <f t="shared" si="14"/>
        <v>0</v>
      </c>
      <c r="T491" s="133">
        <v>31892</v>
      </c>
      <c r="U491" s="134">
        <f t="shared" si="15"/>
        <v>919802</v>
      </c>
      <c r="V491" s="144"/>
      <c r="W491" s="173">
        <v>0</v>
      </c>
      <c r="X491" s="174">
        <v>0.09</v>
      </c>
      <c r="Y491" s="174">
        <v>4.2701421637161487E-2</v>
      </c>
      <c r="Z491" s="175">
        <v>0</v>
      </c>
      <c r="AA491" s="168"/>
      <c r="AB491" s="176">
        <v>7</v>
      </c>
      <c r="AC491" s="177">
        <v>0</v>
      </c>
      <c r="AD491" s="134">
        <v>0</v>
      </c>
      <c r="AE491" s="177">
        <v>0</v>
      </c>
      <c r="AF491" s="182">
        <v>0</v>
      </c>
      <c r="AG491" s="172"/>
    </row>
    <row r="492" spans="1:33" s="110" customFormat="1" x14ac:dyDescent="0.2">
      <c r="A492" s="138">
        <v>466</v>
      </c>
      <c r="B492" s="139">
        <v>466774089</v>
      </c>
      <c r="C492" s="140" t="s">
        <v>527</v>
      </c>
      <c r="D492" s="141">
        <v>774</v>
      </c>
      <c r="E492" s="140" t="s">
        <v>440</v>
      </c>
      <c r="F492" s="141">
        <v>89</v>
      </c>
      <c r="G492" s="142" t="s">
        <v>121</v>
      </c>
      <c r="H492" s="130"/>
      <c r="I492" s="131">
        <v>11865</v>
      </c>
      <c r="J492" s="131">
        <v>16149</v>
      </c>
      <c r="K492" s="131">
        <v>0</v>
      </c>
      <c r="L492" s="131">
        <v>938</v>
      </c>
      <c r="M492" s="131">
        <v>28952</v>
      </c>
      <c r="N492" s="130"/>
      <c r="O492" s="132">
        <v>27</v>
      </c>
      <c r="P492" s="132">
        <v>0</v>
      </c>
      <c r="Q492" s="133">
        <v>756378</v>
      </c>
      <c r="R492" s="133">
        <v>0</v>
      </c>
      <c r="S492" s="133">
        <f t="shared" si="14"/>
        <v>0</v>
      </c>
      <c r="T492" s="133">
        <v>25326</v>
      </c>
      <c r="U492" s="134">
        <f t="shared" si="15"/>
        <v>781704</v>
      </c>
      <c r="V492" s="144"/>
      <c r="W492" s="173">
        <v>0</v>
      </c>
      <c r="X492" s="174">
        <v>0.09</v>
      </c>
      <c r="Y492" s="174">
        <v>6.2767084105980961E-2</v>
      </c>
      <c r="Z492" s="175">
        <v>0</v>
      </c>
      <c r="AA492" s="168"/>
      <c r="AB492" s="176">
        <v>15</v>
      </c>
      <c r="AC492" s="177">
        <v>0</v>
      </c>
      <c r="AD492" s="134">
        <v>0</v>
      </c>
      <c r="AE492" s="177">
        <v>0</v>
      </c>
      <c r="AF492" s="182">
        <v>0</v>
      </c>
      <c r="AG492" s="172"/>
    </row>
    <row r="493" spans="1:33" s="110" customFormat="1" x14ac:dyDescent="0.2">
      <c r="A493" s="138">
        <v>466</v>
      </c>
      <c r="B493" s="139">
        <v>466774096</v>
      </c>
      <c r="C493" s="140" t="s">
        <v>527</v>
      </c>
      <c r="D493" s="141">
        <v>774</v>
      </c>
      <c r="E493" s="140" t="s">
        <v>440</v>
      </c>
      <c r="F493" s="141">
        <v>96</v>
      </c>
      <c r="G493" s="142" t="s">
        <v>128</v>
      </c>
      <c r="H493" s="130"/>
      <c r="I493" s="131">
        <v>9305</v>
      </c>
      <c r="J493" s="131">
        <v>5283</v>
      </c>
      <c r="K493" s="131">
        <v>0</v>
      </c>
      <c r="L493" s="131">
        <v>938</v>
      </c>
      <c r="M493" s="131">
        <v>15526</v>
      </c>
      <c r="N493" s="130"/>
      <c r="O493" s="132">
        <v>9</v>
      </c>
      <c r="P493" s="132">
        <v>0</v>
      </c>
      <c r="Q493" s="133">
        <v>131292</v>
      </c>
      <c r="R493" s="133">
        <v>0</v>
      </c>
      <c r="S493" s="133">
        <f t="shared" si="14"/>
        <v>0</v>
      </c>
      <c r="T493" s="133">
        <v>8442</v>
      </c>
      <c r="U493" s="134">
        <f t="shared" si="15"/>
        <v>139734</v>
      </c>
      <c r="V493" s="144"/>
      <c r="W493" s="173">
        <v>0</v>
      </c>
      <c r="X493" s="174">
        <v>0.09</v>
      </c>
      <c r="Y493" s="174">
        <v>3.3366009670385492E-2</v>
      </c>
      <c r="Z493" s="175">
        <v>0</v>
      </c>
      <c r="AA493" s="168"/>
      <c r="AB493" s="176">
        <v>2</v>
      </c>
      <c r="AC493" s="177">
        <v>0</v>
      </c>
      <c r="AD493" s="134">
        <v>0</v>
      </c>
      <c r="AE493" s="177">
        <v>0</v>
      </c>
      <c r="AF493" s="182">
        <v>0</v>
      </c>
      <c r="AG493" s="172"/>
    </row>
    <row r="494" spans="1:33" s="110" customFormat="1" x14ac:dyDescent="0.2">
      <c r="A494" s="138">
        <v>466</v>
      </c>
      <c r="B494" s="139">
        <v>466774221</v>
      </c>
      <c r="C494" s="140" t="s">
        <v>527</v>
      </c>
      <c r="D494" s="141">
        <v>774</v>
      </c>
      <c r="E494" s="140" t="s">
        <v>440</v>
      </c>
      <c r="F494" s="141">
        <v>221</v>
      </c>
      <c r="G494" s="142" t="s">
        <v>253</v>
      </c>
      <c r="H494" s="130"/>
      <c r="I494" s="131">
        <v>11507</v>
      </c>
      <c r="J494" s="131">
        <v>13818</v>
      </c>
      <c r="K494" s="131">
        <v>0</v>
      </c>
      <c r="L494" s="131">
        <v>938</v>
      </c>
      <c r="M494" s="131">
        <v>26263</v>
      </c>
      <c r="N494" s="130"/>
      <c r="O494" s="132">
        <v>31</v>
      </c>
      <c r="P494" s="132">
        <v>0</v>
      </c>
      <c r="Q494" s="133">
        <v>785075</v>
      </c>
      <c r="R494" s="133">
        <v>0</v>
      </c>
      <c r="S494" s="133">
        <f t="shared" si="14"/>
        <v>0</v>
      </c>
      <c r="T494" s="133">
        <v>29078</v>
      </c>
      <c r="U494" s="134">
        <f t="shared" si="15"/>
        <v>814153</v>
      </c>
      <c r="V494" s="144"/>
      <c r="W494" s="173">
        <v>0</v>
      </c>
      <c r="X494" s="174">
        <v>0.09</v>
      </c>
      <c r="Y494" s="174">
        <v>6.9301339441939946E-2</v>
      </c>
      <c r="Z494" s="175">
        <v>0</v>
      </c>
      <c r="AA494" s="168"/>
      <c r="AB494" s="176">
        <v>12</v>
      </c>
      <c r="AC494" s="177">
        <v>0</v>
      </c>
      <c r="AD494" s="134">
        <v>0</v>
      </c>
      <c r="AE494" s="177">
        <v>0</v>
      </c>
      <c r="AF494" s="182">
        <v>0</v>
      </c>
      <c r="AG494" s="172"/>
    </row>
    <row r="495" spans="1:33" s="110" customFormat="1" x14ac:dyDescent="0.2">
      <c r="A495" s="138">
        <v>466</v>
      </c>
      <c r="B495" s="139">
        <v>466774296</v>
      </c>
      <c r="C495" s="140" t="s">
        <v>527</v>
      </c>
      <c r="D495" s="141">
        <v>774</v>
      </c>
      <c r="E495" s="140" t="s">
        <v>440</v>
      </c>
      <c r="F495" s="141">
        <v>296</v>
      </c>
      <c r="G495" s="142" t="s">
        <v>328</v>
      </c>
      <c r="H495" s="130"/>
      <c r="I495" s="131">
        <v>11379</v>
      </c>
      <c r="J495" s="131">
        <v>16626</v>
      </c>
      <c r="K495" s="131">
        <v>0</v>
      </c>
      <c r="L495" s="131">
        <v>938</v>
      </c>
      <c r="M495" s="131">
        <v>28943</v>
      </c>
      <c r="N495" s="130"/>
      <c r="O495" s="132">
        <v>31</v>
      </c>
      <c r="P495" s="132">
        <v>0</v>
      </c>
      <c r="Q495" s="133">
        <v>868155</v>
      </c>
      <c r="R495" s="133">
        <v>0</v>
      </c>
      <c r="S495" s="133">
        <f t="shared" si="14"/>
        <v>0</v>
      </c>
      <c r="T495" s="133">
        <v>29078</v>
      </c>
      <c r="U495" s="134">
        <f t="shared" si="15"/>
        <v>897233</v>
      </c>
      <c r="V495" s="144"/>
      <c r="W495" s="173">
        <v>0</v>
      </c>
      <c r="X495" s="174">
        <v>0.09</v>
      </c>
      <c r="Y495" s="174">
        <v>8.6393198732383172E-2</v>
      </c>
      <c r="Z495" s="175">
        <v>0</v>
      </c>
      <c r="AA495" s="168"/>
      <c r="AB495" s="176">
        <v>9</v>
      </c>
      <c r="AC495" s="177">
        <v>0</v>
      </c>
      <c r="AD495" s="134">
        <v>0</v>
      </c>
      <c r="AE495" s="177">
        <v>0</v>
      </c>
      <c r="AF495" s="182">
        <v>0</v>
      </c>
      <c r="AG495" s="172"/>
    </row>
    <row r="496" spans="1:33" s="110" customFormat="1" x14ac:dyDescent="0.2">
      <c r="A496" s="138">
        <v>466</v>
      </c>
      <c r="B496" s="139">
        <v>466774774</v>
      </c>
      <c r="C496" s="140" t="s">
        <v>527</v>
      </c>
      <c r="D496" s="141">
        <v>774</v>
      </c>
      <c r="E496" s="140" t="s">
        <v>440</v>
      </c>
      <c r="F496" s="141">
        <v>774</v>
      </c>
      <c r="G496" s="142" t="s">
        <v>440</v>
      </c>
      <c r="H496" s="130"/>
      <c r="I496" s="131">
        <v>11066</v>
      </c>
      <c r="J496" s="131">
        <v>19346</v>
      </c>
      <c r="K496" s="131">
        <v>0</v>
      </c>
      <c r="L496" s="131">
        <v>938</v>
      </c>
      <c r="M496" s="131">
        <v>31350</v>
      </c>
      <c r="N496" s="130"/>
      <c r="O496" s="132">
        <v>43</v>
      </c>
      <c r="P496" s="132">
        <v>0</v>
      </c>
      <c r="Q496" s="133">
        <v>1307716</v>
      </c>
      <c r="R496" s="133">
        <v>0</v>
      </c>
      <c r="S496" s="133">
        <f t="shared" si="14"/>
        <v>0</v>
      </c>
      <c r="T496" s="133">
        <v>40334</v>
      </c>
      <c r="U496" s="134">
        <f t="shared" si="15"/>
        <v>1348050</v>
      </c>
      <c r="V496" s="144"/>
      <c r="W496" s="173">
        <v>0</v>
      </c>
      <c r="X496" s="174">
        <v>0.09</v>
      </c>
      <c r="Y496" s="174">
        <v>0.10628064340830887</v>
      </c>
      <c r="Z496" s="175">
        <v>0</v>
      </c>
      <c r="AA496" s="168"/>
      <c r="AB496" s="176">
        <v>21</v>
      </c>
      <c r="AC496" s="177">
        <v>6.586972416677626</v>
      </c>
      <c r="AD496" s="134">
        <v>206493</v>
      </c>
      <c r="AE496" s="177">
        <v>0</v>
      </c>
      <c r="AF496" s="182">
        <v>0</v>
      </c>
      <c r="AG496" s="172"/>
    </row>
    <row r="497" spans="1:33" s="110" customFormat="1" x14ac:dyDescent="0.2">
      <c r="A497" s="138">
        <v>469</v>
      </c>
      <c r="B497" s="139">
        <v>469035018</v>
      </c>
      <c r="C497" s="140" t="s">
        <v>528</v>
      </c>
      <c r="D497" s="141">
        <v>35</v>
      </c>
      <c r="E497" s="140" t="s">
        <v>67</v>
      </c>
      <c r="F497" s="141">
        <v>18</v>
      </c>
      <c r="G497" s="142" t="s">
        <v>50</v>
      </c>
      <c r="H497" s="130"/>
      <c r="I497" s="131">
        <v>14770</v>
      </c>
      <c r="J497" s="131">
        <v>9034</v>
      </c>
      <c r="K497" s="131">
        <v>0</v>
      </c>
      <c r="L497" s="131">
        <v>938</v>
      </c>
      <c r="M497" s="131">
        <v>24742</v>
      </c>
      <c r="N497" s="130"/>
      <c r="O497" s="132">
        <v>2</v>
      </c>
      <c r="P497" s="132">
        <v>0</v>
      </c>
      <c r="Q497" s="133">
        <v>47608</v>
      </c>
      <c r="R497" s="133">
        <v>0</v>
      </c>
      <c r="S497" s="133">
        <f t="shared" si="14"/>
        <v>0</v>
      </c>
      <c r="T497" s="133">
        <v>1876</v>
      </c>
      <c r="U497" s="134">
        <f t="shared" si="15"/>
        <v>49484</v>
      </c>
      <c r="V497" s="144"/>
      <c r="W497" s="173">
        <v>0</v>
      </c>
      <c r="X497" s="174">
        <v>0.09</v>
      </c>
      <c r="Y497" s="174">
        <v>3.1641020074603801E-2</v>
      </c>
      <c r="Z497" s="175">
        <v>0</v>
      </c>
      <c r="AA497" s="168"/>
      <c r="AB497" s="176">
        <v>0</v>
      </c>
      <c r="AC497" s="177">
        <v>0</v>
      </c>
      <c r="AD497" s="134">
        <v>0</v>
      </c>
      <c r="AE497" s="177">
        <v>0</v>
      </c>
      <c r="AF497" s="182">
        <v>0</v>
      </c>
      <c r="AG497" s="172"/>
    </row>
    <row r="498" spans="1:33" s="110" customFormat="1" x14ac:dyDescent="0.2">
      <c r="A498" s="138">
        <v>469</v>
      </c>
      <c r="B498" s="139">
        <v>469035035</v>
      </c>
      <c r="C498" s="140" t="s">
        <v>528</v>
      </c>
      <c r="D498" s="141">
        <v>35</v>
      </c>
      <c r="E498" s="140" t="s">
        <v>67</v>
      </c>
      <c r="F498" s="141">
        <v>35</v>
      </c>
      <c r="G498" s="142" t="s">
        <v>67</v>
      </c>
      <c r="H498" s="130"/>
      <c r="I498" s="131">
        <v>14281</v>
      </c>
      <c r="J498" s="131">
        <v>5968</v>
      </c>
      <c r="K498" s="131">
        <v>0</v>
      </c>
      <c r="L498" s="131">
        <v>938</v>
      </c>
      <c r="M498" s="131">
        <v>21187</v>
      </c>
      <c r="N498" s="130"/>
      <c r="O498" s="132">
        <v>1193</v>
      </c>
      <c r="P498" s="132">
        <v>0</v>
      </c>
      <c r="Q498" s="133">
        <v>24157057</v>
      </c>
      <c r="R498" s="133">
        <v>0</v>
      </c>
      <c r="S498" s="133">
        <f t="shared" si="14"/>
        <v>0</v>
      </c>
      <c r="T498" s="133">
        <v>1119034</v>
      </c>
      <c r="U498" s="134">
        <f t="shared" si="15"/>
        <v>25276091</v>
      </c>
      <c r="V498" s="144"/>
      <c r="W498" s="173">
        <v>0</v>
      </c>
      <c r="X498" s="174">
        <v>0.09</v>
      </c>
      <c r="Y498" s="174">
        <v>0.15770762668239399</v>
      </c>
      <c r="Z498" s="175">
        <v>0</v>
      </c>
      <c r="AA498" s="168"/>
      <c r="AB498" s="176">
        <v>1</v>
      </c>
      <c r="AC498" s="177">
        <v>0</v>
      </c>
      <c r="AD498" s="134">
        <v>0</v>
      </c>
      <c r="AE498" s="177">
        <v>0</v>
      </c>
      <c r="AF498" s="182">
        <v>0</v>
      </c>
      <c r="AG498" s="172"/>
    </row>
    <row r="499" spans="1:33" s="110" customFormat="1" x14ac:dyDescent="0.2">
      <c r="A499" s="138">
        <v>469</v>
      </c>
      <c r="B499" s="139">
        <v>469035044</v>
      </c>
      <c r="C499" s="140" t="s">
        <v>528</v>
      </c>
      <c r="D499" s="141">
        <v>35</v>
      </c>
      <c r="E499" s="140" t="s">
        <v>67</v>
      </c>
      <c r="F499" s="141">
        <v>44</v>
      </c>
      <c r="G499" s="142" t="s">
        <v>76</v>
      </c>
      <c r="H499" s="130"/>
      <c r="I499" s="131">
        <v>13405</v>
      </c>
      <c r="J499" s="131">
        <v>108</v>
      </c>
      <c r="K499" s="131">
        <v>0</v>
      </c>
      <c r="L499" s="131">
        <v>938</v>
      </c>
      <c r="M499" s="131">
        <v>14451</v>
      </c>
      <c r="N499" s="130"/>
      <c r="O499" s="132">
        <v>4</v>
      </c>
      <c r="P499" s="132">
        <v>0</v>
      </c>
      <c r="Q499" s="133">
        <v>54052</v>
      </c>
      <c r="R499" s="133">
        <v>0</v>
      </c>
      <c r="S499" s="133">
        <f t="shared" si="14"/>
        <v>0</v>
      </c>
      <c r="T499" s="133">
        <v>3752</v>
      </c>
      <c r="U499" s="134">
        <f t="shared" si="15"/>
        <v>57804</v>
      </c>
      <c r="V499" s="144"/>
      <c r="W499" s="173">
        <v>0</v>
      </c>
      <c r="X499" s="174">
        <v>0.09</v>
      </c>
      <c r="Y499" s="174">
        <v>7.373348924494201E-2</v>
      </c>
      <c r="Z499" s="175">
        <v>0</v>
      </c>
      <c r="AA499" s="168"/>
      <c r="AB499" s="176">
        <v>0</v>
      </c>
      <c r="AC499" s="177">
        <v>0</v>
      </c>
      <c r="AD499" s="134">
        <v>0</v>
      </c>
      <c r="AE499" s="177">
        <v>0</v>
      </c>
      <c r="AF499" s="182">
        <v>0</v>
      </c>
      <c r="AG499" s="172"/>
    </row>
    <row r="500" spans="1:33" s="110" customFormat="1" x14ac:dyDescent="0.2">
      <c r="A500" s="138">
        <v>469</v>
      </c>
      <c r="B500" s="139">
        <v>469035073</v>
      </c>
      <c r="C500" s="140" t="s">
        <v>528</v>
      </c>
      <c r="D500" s="141">
        <v>35</v>
      </c>
      <c r="E500" s="140" t="s">
        <v>67</v>
      </c>
      <c r="F500" s="141">
        <v>73</v>
      </c>
      <c r="G500" s="142" t="s">
        <v>105</v>
      </c>
      <c r="H500" s="130"/>
      <c r="I500" s="131">
        <v>15822</v>
      </c>
      <c r="J500" s="131">
        <v>10905</v>
      </c>
      <c r="K500" s="131">
        <v>0</v>
      </c>
      <c r="L500" s="131">
        <v>938</v>
      </c>
      <c r="M500" s="131">
        <v>27665</v>
      </c>
      <c r="N500" s="130"/>
      <c r="O500" s="132">
        <v>1</v>
      </c>
      <c r="P500" s="132">
        <v>0</v>
      </c>
      <c r="Q500" s="133">
        <v>26727</v>
      </c>
      <c r="R500" s="133">
        <v>0</v>
      </c>
      <c r="S500" s="133">
        <f t="shared" si="14"/>
        <v>0</v>
      </c>
      <c r="T500" s="133">
        <v>938</v>
      </c>
      <c r="U500" s="134">
        <f t="shared" si="15"/>
        <v>27665</v>
      </c>
      <c r="V500" s="144"/>
      <c r="W500" s="173">
        <v>0</v>
      </c>
      <c r="X500" s="174">
        <v>0.09</v>
      </c>
      <c r="Y500" s="174">
        <v>1.4564298650369633E-2</v>
      </c>
      <c r="Z500" s="175">
        <v>0</v>
      </c>
      <c r="AA500" s="168"/>
      <c r="AB500" s="176">
        <v>0</v>
      </c>
      <c r="AC500" s="177">
        <v>0</v>
      </c>
      <c r="AD500" s="134">
        <v>0</v>
      </c>
      <c r="AE500" s="177">
        <v>0</v>
      </c>
      <c r="AF500" s="182">
        <v>0</v>
      </c>
      <c r="AG500" s="172"/>
    </row>
    <row r="501" spans="1:33" s="110" customFormat="1" x14ac:dyDescent="0.2">
      <c r="A501" s="138">
        <v>469</v>
      </c>
      <c r="B501" s="139">
        <v>469035165</v>
      </c>
      <c r="C501" s="140" t="s">
        <v>528</v>
      </c>
      <c r="D501" s="141">
        <v>35</v>
      </c>
      <c r="E501" s="140" t="s">
        <v>67</v>
      </c>
      <c r="F501" s="141">
        <v>165</v>
      </c>
      <c r="G501" s="142" t="s">
        <v>197</v>
      </c>
      <c r="H501" s="130"/>
      <c r="I501" s="131">
        <v>12535</v>
      </c>
      <c r="J501" s="131">
        <v>362</v>
      </c>
      <c r="K501" s="131">
        <v>0</v>
      </c>
      <c r="L501" s="131">
        <v>938</v>
      </c>
      <c r="M501" s="131">
        <v>13835</v>
      </c>
      <c r="N501" s="130"/>
      <c r="O501" s="132">
        <v>1</v>
      </c>
      <c r="P501" s="132">
        <v>0</v>
      </c>
      <c r="Q501" s="133">
        <v>12897</v>
      </c>
      <c r="R501" s="133">
        <v>0</v>
      </c>
      <c r="S501" s="133">
        <f t="shared" si="14"/>
        <v>0</v>
      </c>
      <c r="T501" s="133">
        <v>938</v>
      </c>
      <c r="U501" s="134">
        <f t="shared" si="15"/>
        <v>13835</v>
      </c>
      <c r="V501" s="144"/>
      <c r="W501" s="173">
        <v>0</v>
      </c>
      <c r="X501" s="174">
        <v>0.09</v>
      </c>
      <c r="Y501" s="174">
        <v>9.9821303328220382E-2</v>
      </c>
      <c r="Z501" s="175">
        <v>0</v>
      </c>
      <c r="AA501" s="168"/>
      <c r="AB501" s="176">
        <v>0</v>
      </c>
      <c r="AC501" s="177">
        <v>0</v>
      </c>
      <c r="AD501" s="134">
        <v>0</v>
      </c>
      <c r="AE501" s="177">
        <v>0</v>
      </c>
      <c r="AF501" s="182">
        <v>0</v>
      </c>
      <c r="AG501" s="172"/>
    </row>
    <row r="502" spans="1:33" s="110" customFormat="1" x14ac:dyDescent="0.2">
      <c r="A502" s="138">
        <v>469</v>
      </c>
      <c r="B502" s="139">
        <v>469035189</v>
      </c>
      <c r="C502" s="140" t="s">
        <v>528</v>
      </c>
      <c r="D502" s="141">
        <v>35</v>
      </c>
      <c r="E502" s="140" t="s">
        <v>67</v>
      </c>
      <c r="F502" s="141">
        <v>189</v>
      </c>
      <c r="G502" s="142" t="s">
        <v>221</v>
      </c>
      <c r="H502" s="130"/>
      <c r="I502" s="131">
        <v>10725.24691617284</v>
      </c>
      <c r="J502" s="131">
        <v>3630</v>
      </c>
      <c r="K502" s="131">
        <v>0</v>
      </c>
      <c r="L502" s="131">
        <v>938</v>
      </c>
      <c r="M502" s="131">
        <v>15293.24691617284</v>
      </c>
      <c r="N502" s="130"/>
      <c r="O502" s="132">
        <v>1</v>
      </c>
      <c r="P502" s="132">
        <v>0</v>
      </c>
      <c r="Q502" s="133">
        <v>14355</v>
      </c>
      <c r="R502" s="133">
        <v>0</v>
      </c>
      <c r="S502" s="133">
        <f t="shared" si="14"/>
        <v>0</v>
      </c>
      <c r="T502" s="133">
        <v>938</v>
      </c>
      <c r="U502" s="134">
        <f t="shared" si="15"/>
        <v>15293</v>
      </c>
      <c r="V502" s="144"/>
      <c r="W502" s="173">
        <v>0</v>
      </c>
      <c r="X502" s="174">
        <v>0.09</v>
      </c>
      <c r="Y502" s="174">
        <v>1.2961039520166299E-3</v>
      </c>
      <c r="Z502" s="175">
        <v>0</v>
      </c>
      <c r="AA502" s="168"/>
      <c r="AB502" s="176">
        <v>0</v>
      </c>
      <c r="AC502" s="177">
        <v>0</v>
      </c>
      <c r="AD502" s="134">
        <v>0</v>
      </c>
      <c r="AE502" s="177">
        <v>0</v>
      </c>
      <c r="AF502" s="182">
        <v>0</v>
      </c>
      <c r="AG502" s="172"/>
    </row>
    <row r="503" spans="1:33" s="110" customFormat="1" x14ac:dyDescent="0.2">
      <c r="A503" s="138">
        <v>469</v>
      </c>
      <c r="B503" s="139">
        <v>469035207</v>
      </c>
      <c r="C503" s="140" t="s">
        <v>528</v>
      </c>
      <c r="D503" s="141">
        <v>35</v>
      </c>
      <c r="E503" s="140" t="s">
        <v>67</v>
      </c>
      <c r="F503" s="141">
        <v>207</v>
      </c>
      <c r="G503" s="142" t="s">
        <v>239</v>
      </c>
      <c r="H503" s="130"/>
      <c r="I503" s="131">
        <v>13603</v>
      </c>
      <c r="J503" s="131">
        <v>9228</v>
      </c>
      <c r="K503" s="131">
        <v>0</v>
      </c>
      <c r="L503" s="131">
        <v>938</v>
      </c>
      <c r="M503" s="131">
        <v>23769</v>
      </c>
      <c r="N503" s="130"/>
      <c r="O503" s="132">
        <v>1</v>
      </c>
      <c r="P503" s="132">
        <v>0</v>
      </c>
      <c r="Q503" s="133">
        <v>22831</v>
      </c>
      <c r="R503" s="133">
        <v>0</v>
      </c>
      <c r="S503" s="133">
        <f t="shared" si="14"/>
        <v>0</v>
      </c>
      <c r="T503" s="133">
        <v>938</v>
      </c>
      <c r="U503" s="134">
        <f t="shared" si="15"/>
        <v>23769</v>
      </c>
      <c r="V503" s="144"/>
      <c r="W503" s="173">
        <v>0</v>
      </c>
      <c r="X503" s="174">
        <v>0.09</v>
      </c>
      <c r="Y503" s="174">
        <v>3.8536931744191899E-4</v>
      </c>
      <c r="Z503" s="175">
        <v>0</v>
      </c>
      <c r="AA503" s="168"/>
      <c r="AB503" s="176">
        <v>0</v>
      </c>
      <c r="AC503" s="177">
        <v>0</v>
      </c>
      <c r="AD503" s="134">
        <v>0</v>
      </c>
      <c r="AE503" s="177">
        <v>0</v>
      </c>
      <c r="AF503" s="182">
        <v>0</v>
      </c>
      <c r="AG503" s="172"/>
    </row>
    <row r="504" spans="1:33" s="110" customFormat="1" x14ac:dyDescent="0.2">
      <c r="A504" s="138">
        <v>469</v>
      </c>
      <c r="B504" s="139">
        <v>469035220</v>
      </c>
      <c r="C504" s="140" t="s">
        <v>528</v>
      </c>
      <c r="D504" s="141">
        <v>35</v>
      </c>
      <c r="E504" s="140" t="s">
        <v>67</v>
      </c>
      <c r="F504" s="141">
        <v>220</v>
      </c>
      <c r="G504" s="142" t="s">
        <v>252</v>
      </c>
      <c r="H504" s="130"/>
      <c r="I504" s="131">
        <v>12092.12835327386</v>
      </c>
      <c r="J504" s="131">
        <v>5371</v>
      </c>
      <c r="K504" s="131">
        <v>0</v>
      </c>
      <c r="L504" s="131">
        <v>938</v>
      </c>
      <c r="M504" s="131">
        <v>18401.12835327386</v>
      </c>
      <c r="N504" s="130"/>
      <c r="O504" s="132">
        <v>1</v>
      </c>
      <c r="P504" s="132">
        <v>0</v>
      </c>
      <c r="Q504" s="133">
        <v>17463</v>
      </c>
      <c r="R504" s="133">
        <v>0</v>
      </c>
      <c r="S504" s="133">
        <f t="shared" si="14"/>
        <v>0</v>
      </c>
      <c r="T504" s="133">
        <v>938</v>
      </c>
      <c r="U504" s="134">
        <f t="shared" si="15"/>
        <v>18401</v>
      </c>
      <c r="V504" s="144"/>
      <c r="W504" s="173">
        <v>0</v>
      </c>
      <c r="X504" s="174">
        <v>0.09</v>
      </c>
      <c r="Y504" s="174">
        <v>1.7540324220613024E-2</v>
      </c>
      <c r="Z504" s="175">
        <v>0</v>
      </c>
      <c r="AA504" s="168"/>
      <c r="AB504" s="176">
        <v>0</v>
      </c>
      <c r="AC504" s="177">
        <v>0</v>
      </c>
      <c r="AD504" s="134">
        <v>0</v>
      </c>
      <c r="AE504" s="177">
        <v>0</v>
      </c>
      <c r="AF504" s="182">
        <v>0</v>
      </c>
      <c r="AG504" s="172"/>
    </row>
    <row r="505" spans="1:33" s="110" customFormat="1" x14ac:dyDescent="0.2">
      <c r="A505" s="138">
        <v>469</v>
      </c>
      <c r="B505" s="139">
        <v>469035244</v>
      </c>
      <c r="C505" s="140" t="s">
        <v>528</v>
      </c>
      <c r="D505" s="141">
        <v>35</v>
      </c>
      <c r="E505" s="140" t="s">
        <v>67</v>
      </c>
      <c r="F505" s="141">
        <v>244</v>
      </c>
      <c r="G505" s="142" t="s">
        <v>276</v>
      </c>
      <c r="H505" s="130"/>
      <c r="I505" s="131">
        <v>13030</v>
      </c>
      <c r="J505" s="131">
        <v>4699</v>
      </c>
      <c r="K505" s="131">
        <v>0</v>
      </c>
      <c r="L505" s="131">
        <v>938</v>
      </c>
      <c r="M505" s="131">
        <v>18667</v>
      </c>
      <c r="N505" s="130"/>
      <c r="O505" s="132">
        <v>8</v>
      </c>
      <c r="P505" s="132">
        <v>0</v>
      </c>
      <c r="Q505" s="133">
        <v>141832</v>
      </c>
      <c r="R505" s="133">
        <v>0</v>
      </c>
      <c r="S505" s="133">
        <f t="shared" si="14"/>
        <v>0</v>
      </c>
      <c r="T505" s="133">
        <v>7504</v>
      </c>
      <c r="U505" s="134">
        <f t="shared" si="15"/>
        <v>149336</v>
      </c>
      <c r="V505" s="144"/>
      <c r="W505" s="173">
        <v>0</v>
      </c>
      <c r="X505" s="174">
        <v>0.09</v>
      </c>
      <c r="Y505" s="174">
        <v>0.13694619371909225</v>
      </c>
      <c r="Z505" s="175">
        <v>0</v>
      </c>
      <c r="AA505" s="168"/>
      <c r="AB505" s="176">
        <v>2</v>
      </c>
      <c r="AC505" s="177">
        <v>1.8164057975930314</v>
      </c>
      <c r="AD505" s="134">
        <v>33908</v>
      </c>
      <c r="AE505" s="177">
        <v>0</v>
      </c>
      <c r="AF505" s="182">
        <v>0</v>
      </c>
      <c r="AG505" s="172"/>
    </row>
    <row r="506" spans="1:33" s="110" customFormat="1" x14ac:dyDescent="0.2">
      <c r="A506" s="138">
        <v>469</v>
      </c>
      <c r="B506" s="139">
        <v>469035293</v>
      </c>
      <c r="C506" s="140" t="s">
        <v>528</v>
      </c>
      <c r="D506" s="141">
        <v>35</v>
      </c>
      <c r="E506" s="140" t="s">
        <v>67</v>
      </c>
      <c r="F506" s="141">
        <v>293</v>
      </c>
      <c r="G506" s="142" t="s">
        <v>325</v>
      </c>
      <c r="H506" s="130"/>
      <c r="I506" s="131">
        <v>12760.161431036608</v>
      </c>
      <c r="J506" s="131">
        <v>574</v>
      </c>
      <c r="K506" s="131">
        <v>0</v>
      </c>
      <c r="L506" s="131">
        <v>938</v>
      </c>
      <c r="M506" s="131">
        <v>14272.161431036608</v>
      </c>
      <c r="N506" s="130"/>
      <c r="O506" s="132">
        <v>1</v>
      </c>
      <c r="P506" s="132">
        <v>0</v>
      </c>
      <c r="Q506" s="133">
        <v>13334</v>
      </c>
      <c r="R506" s="133">
        <v>0</v>
      </c>
      <c r="S506" s="133">
        <f t="shared" si="14"/>
        <v>0</v>
      </c>
      <c r="T506" s="133">
        <v>938</v>
      </c>
      <c r="U506" s="134">
        <f t="shared" si="15"/>
        <v>14272</v>
      </c>
      <c r="V506" s="144"/>
      <c r="W506" s="173">
        <v>0</v>
      </c>
      <c r="X506" s="174">
        <v>0.09</v>
      </c>
      <c r="Y506" s="174">
        <v>9.3562641416421403E-3</v>
      </c>
      <c r="Z506" s="175">
        <v>0</v>
      </c>
      <c r="AA506" s="168"/>
      <c r="AB506" s="176">
        <v>0</v>
      </c>
      <c r="AC506" s="177">
        <v>0</v>
      </c>
      <c r="AD506" s="134">
        <v>0</v>
      </c>
      <c r="AE506" s="177">
        <v>0</v>
      </c>
      <c r="AF506" s="182">
        <v>0</v>
      </c>
      <c r="AG506" s="172"/>
    </row>
    <row r="507" spans="1:33" s="110" customFormat="1" x14ac:dyDescent="0.2">
      <c r="A507" s="138">
        <v>470</v>
      </c>
      <c r="B507" s="139">
        <v>470165009</v>
      </c>
      <c r="C507" s="140" t="s">
        <v>529</v>
      </c>
      <c r="D507" s="141">
        <v>165</v>
      </c>
      <c r="E507" s="140" t="s">
        <v>197</v>
      </c>
      <c r="F507" s="141">
        <v>9</v>
      </c>
      <c r="G507" s="142" t="s">
        <v>41</v>
      </c>
      <c r="H507" s="130"/>
      <c r="I507" s="131">
        <v>10408</v>
      </c>
      <c r="J507" s="131">
        <v>6944</v>
      </c>
      <c r="K507" s="131">
        <v>0</v>
      </c>
      <c r="L507" s="131">
        <v>938</v>
      </c>
      <c r="M507" s="131">
        <v>18290</v>
      </c>
      <c r="N507" s="130"/>
      <c r="O507" s="132">
        <v>4</v>
      </c>
      <c r="P507" s="132">
        <v>0</v>
      </c>
      <c r="Q507" s="133">
        <v>69408</v>
      </c>
      <c r="R507" s="133">
        <v>0</v>
      </c>
      <c r="S507" s="133">
        <f t="shared" si="14"/>
        <v>0</v>
      </c>
      <c r="T507" s="133">
        <v>3752</v>
      </c>
      <c r="U507" s="134">
        <f t="shared" si="15"/>
        <v>73160</v>
      </c>
      <c r="V507" s="144"/>
      <c r="W507" s="173">
        <v>0</v>
      </c>
      <c r="X507" s="174">
        <v>0.09</v>
      </c>
      <c r="Y507" s="174">
        <v>2.3046074426695045E-3</v>
      </c>
      <c r="Z507" s="175">
        <v>0</v>
      </c>
      <c r="AA507" s="168"/>
      <c r="AB507" s="176">
        <v>0</v>
      </c>
      <c r="AC507" s="177">
        <v>0</v>
      </c>
      <c r="AD507" s="134">
        <v>0</v>
      </c>
      <c r="AE507" s="177">
        <v>0</v>
      </c>
      <c r="AF507" s="182">
        <v>0</v>
      </c>
      <c r="AG507" s="172"/>
    </row>
    <row r="508" spans="1:33" s="110" customFormat="1" x14ac:dyDescent="0.2">
      <c r="A508" s="138">
        <v>470</v>
      </c>
      <c r="B508" s="139">
        <v>470165010</v>
      </c>
      <c r="C508" s="140" t="s">
        <v>529</v>
      </c>
      <c r="D508" s="141">
        <v>165</v>
      </c>
      <c r="E508" s="140" t="s">
        <v>197</v>
      </c>
      <c r="F508" s="141">
        <v>10</v>
      </c>
      <c r="G508" s="142" t="s">
        <v>42</v>
      </c>
      <c r="H508" s="130"/>
      <c r="I508" s="131">
        <v>10652.602813678595</v>
      </c>
      <c r="J508" s="131">
        <v>3972</v>
      </c>
      <c r="K508" s="131">
        <v>0</v>
      </c>
      <c r="L508" s="131">
        <v>938</v>
      </c>
      <c r="M508" s="131">
        <v>15562.602813678595</v>
      </c>
      <c r="N508" s="130"/>
      <c r="O508" s="132">
        <v>1</v>
      </c>
      <c r="P508" s="132">
        <v>0</v>
      </c>
      <c r="Q508" s="133">
        <v>14625</v>
      </c>
      <c r="R508" s="133">
        <v>0</v>
      </c>
      <c r="S508" s="133">
        <f t="shared" si="14"/>
        <v>0</v>
      </c>
      <c r="T508" s="133">
        <v>938</v>
      </c>
      <c r="U508" s="134">
        <f t="shared" si="15"/>
        <v>15563</v>
      </c>
      <c r="V508" s="144"/>
      <c r="W508" s="173">
        <v>0</v>
      </c>
      <c r="X508" s="174">
        <v>0.09</v>
      </c>
      <c r="Y508" s="174">
        <v>2.1151327323151543E-3</v>
      </c>
      <c r="Z508" s="175">
        <v>0</v>
      </c>
      <c r="AA508" s="168"/>
      <c r="AB508" s="176">
        <v>0</v>
      </c>
      <c r="AC508" s="177">
        <v>0</v>
      </c>
      <c r="AD508" s="134">
        <v>0</v>
      </c>
      <c r="AE508" s="177">
        <v>0</v>
      </c>
      <c r="AF508" s="182">
        <v>0</v>
      </c>
      <c r="AG508" s="172"/>
    </row>
    <row r="509" spans="1:33" s="110" customFormat="1" x14ac:dyDescent="0.2">
      <c r="A509" s="138">
        <v>470</v>
      </c>
      <c r="B509" s="139">
        <v>470165031</v>
      </c>
      <c r="C509" s="140" t="s">
        <v>529</v>
      </c>
      <c r="D509" s="141">
        <v>165</v>
      </c>
      <c r="E509" s="140" t="s">
        <v>197</v>
      </c>
      <c r="F509" s="141">
        <v>31</v>
      </c>
      <c r="G509" s="142" t="s">
        <v>63</v>
      </c>
      <c r="H509" s="130"/>
      <c r="I509" s="131">
        <v>10819.455736251541</v>
      </c>
      <c r="J509" s="131">
        <v>5344</v>
      </c>
      <c r="K509" s="131">
        <v>0</v>
      </c>
      <c r="L509" s="131">
        <v>938</v>
      </c>
      <c r="M509" s="131">
        <v>17101.455736251541</v>
      </c>
      <c r="N509" s="130"/>
      <c r="O509" s="132">
        <v>2</v>
      </c>
      <c r="P509" s="132">
        <v>0</v>
      </c>
      <c r="Q509" s="133">
        <v>32326</v>
      </c>
      <c r="R509" s="133">
        <v>0</v>
      </c>
      <c r="S509" s="133">
        <f t="shared" si="14"/>
        <v>0</v>
      </c>
      <c r="T509" s="133">
        <v>1876</v>
      </c>
      <c r="U509" s="134">
        <f t="shared" si="15"/>
        <v>34202</v>
      </c>
      <c r="V509" s="144"/>
      <c r="W509" s="173">
        <v>0</v>
      </c>
      <c r="X509" s="174">
        <v>0.09</v>
      </c>
      <c r="Y509" s="174">
        <v>1.9233022316472514E-2</v>
      </c>
      <c r="Z509" s="175">
        <v>0</v>
      </c>
      <c r="AA509" s="168"/>
      <c r="AB509" s="176">
        <v>0</v>
      </c>
      <c r="AC509" s="177">
        <v>0</v>
      </c>
      <c r="AD509" s="134">
        <v>0</v>
      </c>
      <c r="AE509" s="177">
        <v>0</v>
      </c>
      <c r="AF509" s="182">
        <v>0</v>
      </c>
      <c r="AG509" s="172"/>
    </row>
    <row r="510" spans="1:33" s="110" customFormat="1" x14ac:dyDescent="0.2">
      <c r="A510" s="138">
        <v>470</v>
      </c>
      <c r="B510" s="139">
        <v>470165035</v>
      </c>
      <c r="C510" s="140" t="s">
        <v>529</v>
      </c>
      <c r="D510" s="141">
        <v>165</v>
      </c>
      <c r="E510" s="140" t="s">
        <v>197</v>
      </c>
      <c r="F510" s="141">
        <v>35</v>
      </c>
      <c r="G510" s="142" t="s">
        <v>67</v>
      </c>
      <c r="H510" s="130"/>
      <c r="I510" s="131">
        <v>9407</v>
      </c>
      <c r="J510" s="131">
        <v>3931</v>
      </c>
      <c r="K510" s="131">
        <v>0</v>
      </c>
      <c r="L510" s="131">
        <v>938</v>
      </c>
      <c r="M510" s="131">
        <v>14276</v>
      </c>
      <c r="N510" s="130"/>
      <c r="O510" s="132">
        <v>4</v>
      </c>
      <c r="P510" s="132">
        <v>0</v>
      </c>
      <c r="Q510" s="133">
        <v>53352</v>
      </c>
      <c r="R510" s="133">
        <v>0</v>
      </c>
      <c r="S510" s="133">
        <f t="shared" si="14"/>
        <v>0</v>
      </c>
      <c r="T510" s="133">
        <v>3752</v>
      </c>
      <c r="U510" s="134">
        <f t="shared" si="15"/>
        <v>57104</v>
      </c>
      <c r="V510" s="144"/>
      <c r="W510" s="173">
        <v>0</v>
      </c>
      <c r="X510" s="174">
        <v>0.09</v>
      </c>
      <c r="Y510" s="174">
        <v>0.15770762668239399</v>
      </c>
      <c r="Z510" s="175">
        <v>0</v>
      </c>
      <c r="AA510" s="168"/>
      <c r="AB510" s="176">
        <v>0</v>
      </c>
      <c r="AC510" s="177">
        <v>0</v>
      </c>
      <c r="AD510" s="134">
        <v>0</v>
      </c>
      <c r="AE510" s="177">
        <v>0</v>
      </c>
      <c r="AF510" s="182">
        <v>0</v>
      </c>
      <c r="AG510" s="172"/>
    </row>
    <row r="511" spans="1:33" s="110" customFormat="1" x14ac:dyDescent="0.2">
      <c r="A511" s="138">
        <v>470</v>
      </c>
      <c r="B511" s="139">
        <v>470165071</v>
      </c>
      <c r="C511" s="140" t="s">
        <v>529</v>
      </c>
      <c r="D511" s="141">
        <v>165</v>
      </c>
      <c r="E511" s="140" t="s">
        <v>197</v>
      </c>
      <c r="F511" s="141">
        <v>71</v>
      </c>
      <c r="G511" s="142" t="s">
        <v>103</v>
      </c>
      <c r="H511" s="130"/>
      <c r="I511" s="131">
        <v>9348</v>
      </c>
      <c r="J511" s="131">
        <v>4414</v>
      </c>
      <c r="K511" s="131">
        <v>0</v>
      </c>
      <c r="L511" s="131">
        <v>938</v>
      </c>
      <c r="M511" s="131">
        <v>14700</v>
      </c>
      <c r="N511" s="130"/>
      <c r="O511" s="132">
        <v>3</v>
      </c>
      <c r="P511" s="132">
        <v>0</v>
      </c>
      <c r="Q511" s="133">
        <v>41286</v>
      </c>
      <c r="R511" s="133">
        <v>0</v>
      </c>
      <c r="S511" s="133">
        <f t="shared" si="14"/>
        <v>0</v>
      </c>
      <c r="T511" s="133">
        <v>2814</v>
      </c>
      <c r="U511" s="134">
        <f t="shared" si="15"/>
        <v>44100</v>
      </c>
      <c r="V511" s="144"/>
      <c r="W511" s="173">
        <v>0</v>
      </c>
      <c r="X511" s="174">
        <v>0.09</v>
      </c>
      <c r="Y511" s="174">
        <v>2.6559893315912506E-3</v>
      </c>
      <c r="Z511" s="175">
        <v>0</v>
      </c>
      <c r="AA511" s="168"/>
      <c r="AB511" s="176">
        <v>0</v>
      </c>
      <c r="AC511" s="177">
        <v>0</v>
      </c>
      <c r="AD511" s="134">
        <v>0</v>
      </c>
      <c r="AE511" s="177">
        <v>0</v>
      </c>
      <c r="AF511" s="182">
        <v>0</v>
      </c>
      <c r="AG511" s="172"/>
    </row>
    <row r="512" spans="1:33" s="110" customFormat="1" x14ac:dyDescent="0.2">
      <c r="A512" s="138">
        <v>470</v>
      </c>
      <c r="B512" s="139">
        <v>470165093</v>
      </c>
      <c r="C512" s="140" t="s">
        <v>529</v>
      </c>
      <c r="D512" s="141">
        <v>165</v>
      </c>
      <c r="E512" s="140" t="s">
        <v>197</v>
      </c>
      <c r="F512" s="141">
        <v>93</v>
      </c>
      <c r="G512" s="142" t="s">
        <v>125</v>
      </c>
      <c r="H512" s="130"/>
      <c r="I512" s="131">
        <v>11379</v>
      </c>
      <c r="J512" s="131">
        <v>117</v>
      </c>
      <c r="K512" s="131">
        <v>0</v>
      </c>
      <c r="L512" s="131">
        <v>938</v>
      </c>
      <c r="M512" s="131">
        <v>12434</v>
      </c>
      <c r="N512" s="130"/>
      <c r="O512" s="132">
        <v>151</v>
      </c>
      <c r="P512" s="132">
        <v>0</v>
      </c>
      <c r="Q512" s="133">
        <v>1735896</v>
      </c>
      <c r="R512" s="133">
        <v>0</v>
      </c>
      <c r="S512" s="133">
        <f t="shared" si="14"/>
        <v>0</v>
      </c>
      <c r="T512" s="133">
        <v>141638</v>
      </c>
      <c r="U512" s="134">
        <f t="shared" si="15"/>
        <v>1877534</v>
      </c>
      <c r="V512" s="144"/>
      <c r="W512" s="173">
        <v>0</v>
      </c>
      <c r="X512" s="174">
        <v>0.09</v>
      </c>
      <c r="Y512" s="174">
        <v>7.1507714979920325E-2</v>
      </c>
      <c r="Z512" s="175">
        <v>0</v>
      </c>
      <c r="AA512" s="168"/>
      <c r="AB512" s="176">
        <v>15</v>
      </c>
      <c r="AC512" s="177">
        <v>0</v>
      </c>
      <c r="AD512" s="134">
        <v>0</v>
      </c>
      <c r="AE512" s="177">
        <v>0</v>
      </c>
      <c r="AF512" s="182">
        <v>0</v>
      </c>
      <c r="AG512" s="172"/>
    </row>
    <row r="513" spans="1:33" s="110" customFormat="1" x14ac:dyDescent="0.2">
      <c r="A513" s="138">
        <v>470</v>
      </c>
      <c r="B513" s="139">
        <v>470165100</v>
      </c>
      <c r="C513" s="140" t="s">
        <v>529</v>
      </c>
      <c r="D513" s="141">
        <v>165</v>
      </c>
      <c r="E513" s="140" t="s">
        <v>197</v>
      </c>
      <c r="F513" s="141">
        <v>100</v>
      </c>
      <c r="G513" s="142" t="s">
        <v>132</v>
      </c>
      <c r="H513" s="130"/>
      <c r="I513" s="131">
        <v>12730.632923367111</v>
      </c>
      <c r="J513" s="131">
        <v>5243</v>
      </c>
      <c r="K513" s="131">
        <v>0</v>
      </c>
      <c r="L513" s="131">
        <v>938</v>
      </c>
      <c r="M513" s="131">
        <v>18911.632923367113</v>
      </c>
      <c r="N513" s="130"/>
      <c r="O513" s="132">
        <v>1</v>
      </c>
      <c r="P513" s="132">
        <v>0</v>
      </c>
      <c r="Q513" s="133">
        <v>17974</v>
      </c>
      <c r="R513" s="133">
        <v>0</v>
      </c>
      <c r="S513" s="133">
        <f t="shared" si="14"/>
        <v>0</v>
      </c>
      <c r="T513" s="133">
        <v>938</v>
      </c>
      <c r="U513" s="134">
        <f t="shared" si="15"/>
        <v>18912</v>
      </c>
      <c r="V513" s="144"/>
      <c r="W513" s="173">
        <v>0</v>
      </c>
      <c r="X513" s="174">
        <v>0.09</v>
      </c>
      <c r="Y513" s="174">
        <v>3.2730186953332768E-2</v>
      </c>
      <c r="Z513" s="175">
        <v>0</v>
      </c>
      <c r="AA513" s="168"/>
      <c r="AB513" s="176">
        <v>0</v>
      </c>
      <c r="AC513" s="177">
        <v>0</v>
      </c>
      <c r="AD513" s="134">
        <v>0</v>
      </c>
      <c r="AE513" s="177">
        <v>0</v>
      </c>
      <c r="AF513" s="182">
        <v>0</v>
      </c>
      <c r="AG513" s="172"/>
    </row>
    <row r="514" spans="1:33" s="110" customFormat="1" x14ac:dyDescent="0.2">
      <c r="A514" s="138">
        <v>470</v>
      </c>
      <c r="B514" s="139">
        <v>470165107</v>
      </c>
      <c r="C514" s="140" t="s">
        <v>529</v>
      </c>
      <c r="D514" s="141">
        <v>165</v>
      </c>
      <c r="E514" s="140" t="s">
        <v>197</v>
      </c>
      <c r="F514" s="141">
        <v>107</v>
      </c>
      <c r="G514" s="142" t="s">
        <v>139</v>
      </c>
      <c r="H514" s="130"/>
      <c r="I514" s="131">
        <v>12430.589091525537</v>
      </c>
      <c r="J514" s="131">
        <v>4581</v>
      </c>
      <c r="K514" s="131">
        <v>0</v>
      </c>
      <c r="L514" s="131">
        <v>938</v>
      </c>
      <c r="M514" s="131">
        <v>17949.589091525537</v>
      </c>
      <c r="N514" s="130"/>
      <c r="O514" s="132">
        <v>1</v>
      </c>
      <c r="P514" s="132">
        <v>0</v>
      </c>
      <c r="Q514" s="133">
        <v>17012</v>
      </c>
      <c r="R514" s="133">
        <v>0</v>
      </c>
      <c r="S514" s="133">
        <f t="shared" si="14"/>
        <v>0</v>
      </c>
      <c r="T514" s="133">
        <v>938</v>
      </c>
      <c r="U514" s="134">
        <f t="shared" si="15"/>
        <v>17950</v>
      </c>
      <c r="V514" s="144"/>
      <c r="W514" s="173">
        <v>0</v>
      </c>
      <c r="X514" s="174">
        <v>0.09</v>
      </c>
      <c r="Y514" s="174">
        <v>8.3846022052764548E-4</v>
      </c>
      <c r="Z514" s="175">
        <v>0</v>
      </c>
      <c r="AA514" s="168"/>
      <c r="AB514" s="176">
        <v>0</v>
      </c>
      <c r="AC514" s="177">
        <v>0</v>
      </c>
      <c r="AD514" s="134">
        <v>0</v>
      </c>
      <c r="AE514" s="177">
        <v>0</v>
      </c>
      <c r="AF514" s="182">
        <v>0</v>
      </c>
      <c r="AG514" s="172"/>
    </row>
    <row r="515" spans="1:33" s="110" customFormat="1" x14ac:dyDescent="0.2">
      <c r="A515" s="138">
        <v>470</v>
      </c>
      <c r="B515" s="139">
        <v>470165128</v>
      </c>
      <c r="C515" s="140" t="s">
        <v>529</v>
      </c>
      <c r="D515" s="141">
        <v>165</v>
      </c>
      <c r="E515" s="140" t="s">
        <v>197</v>
      </c>
      <c r="F515" s="141">
        <v>128</v>
      </c>
      <c r="G515" s="142" t="s">
        <v>160</v>
      </c>
      <c r="H515" s="130"/>
      <c r="I515" s="131">
        <v>9228</v>
      </c>
      <c r="J515" s="131">
        <v>535</v>
      </c>
      <c r="K515" s="131">
        <v>0</v>
      </c>
      <c r="L515" s="131">
        <v>938</v>
      </c>
      <c r="M515" s="131">
        <v>10701</v>
      </c>
      <c r="N515" s="130"/>
      <c r="O515" s="132">
        <v>1</v>
      </c>
      <c r="P515" s="132">
        <v>0</v>
      </c>
      <c r="Q515" s="133">
        <v>9763</v>
      </c>
      <c r="R515" s="133">
        <v>0</v>
      </c>
      <c r="S515" s="133">
        <f t="shared" si="14"/>
        <v>0</v>
      </c>
      <c r="T515" s="133">
        <v>938</v>
      </c>
      <c r="U515" s="134">
        <f t="shared" si="15"/>
        <v>10701</v>
      </c>
      <c r="V515" s="144"/>
      <c r="W515" s="173">
        <v>0</v>
      </c>
      <c r="X515" s="174">
        <v>0.09</v>
      </c>
      <c r="Y515" s="174">
        <v>3.7584627697760359E-2</v>
      </c>
      <c r="Z515" s="175">
        <v>0</v>
      </c>
      <c r="AA515" s="168"/>
      <c r="AB515" s="176">
        <v>0</v>
      </c>
      <c r="AC515" s="177">
        <v>0</v>
      </c>
      <c r="AD515" s="134">
        <v>0</v>
      </c>
      <c r="AE515" s="177">
        <v>0</v>
      </c>
      <c r="AF515" s="182">
        <v>0</v>
      </c>
      <c r="AG515" s="172"/>
    </row>
    <row r="516" spans="1:33" s="110" customFormat="1" x14ac:dyDescent="0.2">
      <c r="A516" s="138">
        <v>470</v>
      </c>
      <c r="B516" s="139">
        <v>470165149</v>
      </c>
      <c r="C516" s="140" t="s">
        <v>529</v>
      </c>
      <c r="D516" s="141">
        <v>165</v>
      </c>
      <c r="E516" s="140" t="s">
        <v>197</v>
      </c>
      <c r="F516" s="141">
        <v>149</v>
      </c>
      <c r="G516" s="142" t="s">
        <v>181</v>
      </c>
      <c r="H516" s="130"/>
      <c r="I516" s="131">
        <v>10161</v>
      </c>
      <c r="J516" s="131">
        <v>0</v>
      </c>
      <c r="K516" s="131">
        <v>0</v>
      </c>
      <c r="L516" s="131">
        <v>938</v>
      </c>
      <c r="M516" s="131">
        <v>11099</v>
      </c>
      <c r="N516" s="130"/>
      <c r="O516" s="132">
        <v>2</v>
      </c>
      <c r="P516" s="132">
        <v>0</v>
      </c>
      <c r="Q516" s="133">
        <v>20322</v>
      </c>
      <c r="R516" s="133">
        <v>0</v>
      </c>
      <c r="S516" s="133">
        <f t="shared" si="14"/>
        <v>0</v>
      </c>
      <c r="T516" s="133">
        <v>1876</v>
      </c>
      <c r="U516" s="134">
        <f t="shared" si="15"/>
        <v>22198</v>
      </c>
      <c r="V516" s="144"/>
      <c r="W516" s="173">
        <v>0</v>
      </c>
      <c r="X516" s="174">
        <v>0.09</v>
      </c>
      <c r="Y516" s="174">
        <v>0.11034618339224084</v>
      </c>
      <c r="Z516" s="175">
        <v>0</v>
      </c>
      <c r="AA516" s="168"/>
      <c r="AB516" s="176">
        <v>0</v>
      </c>
      <c r="AC516" s="177">
        <v>0</v>
      </c>
      <c r="AD516" s="134">
        <v>0</v>
      </c>
      <c r="AE516" s="177">
        <v>0</v>
      </c>
      <c r="AF516" s="182">
        <v>0</v>
      </c>
      <c r="AG516" s="172"/>
    </row>
    <row r="517" spans="1:33" s="110" customFormat="1" x14ac:dyDescent="0.2">
      <c r="A517" s="138">
        <v>470</v>
      </c>
      <c r="B517" s="139">
        <v>470165163</v>
      </c>
      <c r="C517" s="140" t="s">
        <v>529</v>
      </c>
      <c r="D517" s="141">
        <v>165</v>
      </c>
      <c r="E517" s="140" t="s">
        <v>197</v>
      </c>
      <c r="F517" s="141">
        <v>163</v>
      </c>
      <c r="G517" s="142" t="s">
        <v>195</v>
      </c>
      <c r="H517" s="130"/>
      <c r="I517" s="131">
        <v>11413</v>
      </c>
      <c r="J517" s="131">
        <v>0</v>
      </c>
      <c r="K517" s="131">
        <v>0</v>
      </c>
      <c r="L517" s="131">
        <v>938</v>
      </c>
      <c r="M517" s="131">
        <v>12351</v>
      </c>
      <c r="N517" s="130"/>
      <c r="O517" s="132">
        <v>33</v>
      </c>
      <c r="P517" s="132">
        <v>0</v>
      </c>
      <c r="Q517" s="133">
        <v>376629</v>
      </c>
      <c r="R517" s="133">
        <v>0</v>
      </c>
      <c r="S517" s="133">
        <f t="shared" si="14"/>
        <v>0</v>
      </c>
      <c r="T517" s="133">
        <v>30954</v>
      </c>
      <c r="U517" s="134">
        <f t="shared" si="15"/>
        <v>407583</v>
      </c>
      <c r="V517" s="144"/>
      <c r="W517" s="173">
        <v>0</v>
      </c>
      <c r="X517" s="174">
        <v>0.09</v>
      </c>
      <c r="Y517" s="174">
        <v>8.8627773551063604E-2</v>
      </c>
      <c r="Z517" s="175">
        <v>0</v>
      </c>
      <c r="AA517" s="168"/>
      <c r="AB517" s="176">
        <v>6</v>
      </c>
      <c r="AC517" s="177">
        <v>0</v>
      </c>
      <c r="AD517" s="134">
        <v>0</v>
      </c>
      <c r="AE517" s="177">
        <v>0</v>
      </c>
      <c r="AF517" s="182">
        <v>0</v>
      </c>
      <c r="AG517" s="172"/>
    </row>
    <row r="518" spans="1:33" s="110" customFormat="1" x14ac:dyDescent="0.2">
      <c r="A518" s="138">
        <v>470</v>
      </c>
      <c r="B518" s="139">
        <v>470165164</v>
      </c>
      <c r="C518" s="140" t="s">
        <v>529</v>
      </c>
      <c r="D518" s="141">
        <v>165</v>
      </c>
      <c r="E518" s="140" t="s">
        <v>197</v>
      </c>
      <c r="F518" s="141">
        <v>164</v>
      </c>
      <c r="G518" s="142" t="s">
        <v>196</v>
      </c>
      <c r="H518" s="130"/>
      <c r="I518" s="131">
        <v>12134</v>
      </c>
      <c r="J518" s="131">
        <v>5726</v>
      </c>
      <c r="K518" s="131">
        <v>0</v>
      </c>
      <c r="L518" s="131">
        <v>938</v>
      </c>
      <c r="M518" s="131">
        <v>18798</v>
      </c>
      <c r="N518" s="130"/>
      <c r="O518" s="132">
        <v>4</v>
      </c>
      <c r="P518" s="132">
        <v>0</v>
      </c>
      <c r="Q518" s="133">
        <v>71440</v>
      </c>
      <c r="R518" s="133">
        <v>0</v>
      </c>
      <c r="S518" s="133">
        <f t="shared" si="14"/>
        <v>0</v>
      </c>
      <c r="T518" s="133">
        <v>3752</v>
      </c>
      <c r="U518" s="134">
        <f t="shared" si="15"/>
        <v>75192</v>
      </c>
      <c r="V518" s="144"/>
      <c r="W518" s="173">
        <v>0</v>
      </c>
      <c r="X518" s="174">
        <v>0.09</v>
      </c>
      <c r="Y518" s="174">
        <v>2.6501243697336615E-3</v>
      </c>
      <c r="Z518" s="175">
        <v>0</v>
      </c>
      <c r="AA518" s="168"/>
      <c r="AB518" s="176">
        <v>0</v>
      </c>
      <c r="AC518" s="177">
        <v>0</v>
      </c>
      <c r="AD518" s="134">
        <v>0</v>
      </c>
      <c r="AE518" s="177">
        <v>0</v>
      </c>
      <c r="AF518" s="182">
        <v>0</v>
      </c>
      <c r="AG518" s="172"/>
    </row>
    <row r="519" spans="1:33" s="110" customFormat="1" x14ac:dyDescent="0.2">
      <c r="A519" s="138">
        <v>470</v>
      </c>
      <c r="B519" s="139">
        <v>470165165</v>
      </c>
      <c r="C519" s="140" t="s">
        <v>529</v>
      </c>
      <c r="D519" s="141">
        <v>165</v>
      </c>
      <c r="E519" s="140" t="s">
        <v>197</v>
      </c>
      <c r="F519" s="141">
        <v>165</v>
      </c>
      <c r="G519" s="142" t="s">
        <v>197</v>
      </c>
      <c r="H519" s="130"/>
      <c r="I519" s="131">
        <v>11432</v>
      </c>
      <c r="J519" s="131">
        <v>330</v>
      </c>
      <c r="K519" s="131">
        <v>0</v>
      </c>
      <c r="L519" s="131">
        <v>938</v>
      </c>
      <c r="M519" s="131">
        <v>12700</v>
      </c>
      <c r="N519" s="130"/>
      <c r="O519" s="132">
        <v>568</v>
      </c>
      <c r="P519" s="132">
        <v>0</v>
      </c>
      <c r="Q519" s="133">
        <v>6680816</v>
      </c>
      <c r="R519" s="133">
        <v>0</v>
      </c>
      <c r="S519" s="133">
        <f t="shared" si="14"/>
        <v>82808</v>
      </c>
      <c r="T519" s="133">
        <v>532784</v>
      </c>
      <c r="U519" s="134">
        <f t="shared" si="15"/>
        <v>7296408</v>
      </c>
      <c r="V519" s="144"/>
      <c r="W519" s="173">
        <v>0</v>
      </c>
      <c r="X519" s="174">
        <v>0.09</v>
      </c>
      <c r="Y519" s="174">
        <v>9.9821303328220382E-2</v>
      </c>
      <c r="Z519" s="175">
        <v>0</v>
      </c>
      <c r="AA519" s="168"/>
      <c r="AB519" s="176">
        <v>181</v>
      </c>
      <c r="AC519" s="177">
        <v>7.5110484429803792</v>
      </c>
      <c r="AD519" s="134">
        <v>95387</v>
      </c>
      <c r="AE519" s="177">
        <v>0</v>
      </c>
      <c r="AF519" s="182">
        <v>0</v>
      </c>
      <c r="AG519" s="172"/>
    </row>
    <row r="520" spans="1:33" s="110" customFormat="1" x14ac:dyDescent="0.2">
      <c r="A520" s="138">
        <v>470</v>
      </c>
      <c r="B520" s="139">
        <v>470165176</v>
      </c>
      <c r="C520" s="140" t="s">
        <v>529</v>
      </c>
      <c r="D520" s="141">
        <v>165</v>
      </c>
      <c r="E520" s="140" t="s">
        <v>197</v>
      </c>
      <c r="F520" s="141">
        <v>176</v>
      </c>
      <c r="G520" s="142" t="s">
        <v>208</v>
      </c>
      <c r="H520" s="130"/>
      <c r="I520" s="131">
        <v>11065</v>
      </c>
      <c r="J520" s="131">
        <v>5469</v>
      </c>
      <c r="K520" s="131">
        <v>0</v>
      </c>
      <c r="L520" s="131">
        <v>938</v>
      </c>
      <c r="M520" s="131">
        <v>17472</v>
      </c>
      <c r="N520" s="130"/>
      <c r="O520" s="132">
        <v>292</v>
      </c>
      <c r="P520" s="132">
        <v>0</v>
      </c>
      <c r="Q520" s="133">
        <v>4827928</v>
      </c>
      <c r="R520" s="133">
        <v>0</v>
      </c>
      <c r="S520" s="133">
        <f t="shared" si="14"/>
        <v>0</v>
      </c>
      <c r="T520" s="133">
        <v>273896</v>
      </c>
      <c r="U520" s="134">
        <f t="shared" si="15"/>
        <v>5101824</v>
      </c>
      <c r="V520" s="144"/>
      <c r="W520" s="173">
        <v>0</v>
      </c>
      <c r="X520" s="174">
        <v>0.09</v>
      </c>
      <c r="Y520" s="174">
        <v>9.052839396861978E-2</v>
      </c>
      <c r="Z520" s="175">
        <v>0</v>
      </c>
      <c r="AA520" s="168"/>
      <c r="AB520" s="176">
        <v>81</v>
      </c>
      <c r="AC520" s="177">
        <v>2.1672808648838062</v>
      </c>
      <c r="AD520" s="134">
        <v>37827</v>
      </c>
      <c r="AE520" s="177">
        <v>0</v>
      </c>
      <c r="AF520" s="182">
        <v>0</v>
      </c>
      <c r="AG520" s="172"/>
    </row>
    <row r="521" spans="1:33" s="110" customFormat="1" x14ac:dyDescent="0.2">
      <c r="A521" s="138">
        <v>470</v>
      </c>
      <c r="B521" s="139">
        <v>470165178</v>
      </c>
      <c r="C521" s="140" t="s">
        <v>529</v>
      </c>
      <c r="D521" s="141">
        <v>165</v>
      </c>
      <c r="E521" s="140" t="s">
        <v>197</v>
      </c>
      <c r="F521" s="141">
        <v>178</v>
      </c>
      <c r="G521" s="142" t="s">
        <v>210</v>
      </c>
      <c r="H521" s="130"/>
      <c r="I521" s="131">
        <v>10186</v>
      </c>
      <c r="J521" s="131">
        <v>1702</v>
      </c>
      <c r="K521" s="131">
        <v>0</v>
      </c>
      <c r="L521" s="131">
        <v>938</v>
      </c>
      <c r="M521" s="131">
        <v>12826</v>
      </c>
      <c r="N521" s="130"/>
      <c r="O521" s="132">
        <v>246</v>
      </c>
      <c r="P521" s="132">
        <v>0</v>
      </c>
      <c r="Q521" s="133">
        <v>2924448</v>
      </c>
      <c r="R521" s="133">
        <v>0</v>
      </c>
      <c r="S521" s="133">
        <f t="shared" si="14"/>
        <v>0</v>
      </c>
      <c r="T521" s="133">
        <v>230748</v>
      </c>
      <c r="U521" s="134">
        <f t="shared" si="15"/>
        <v>3155196</v>
      </c>
      <c r="V521" s="144"/>
      <c r="W521" s="173">
        <v>0</v>
      </c>
      <c r="X521" s="174">
        <v>0.09</v>
      </c>
      <c r="Y521" s="174">
        <v>6.0447595444622373E-2</v>
      </c>
      <c r="Z521" s="175">
        <v>0</v>
      </c>
      <c r="AA521" s="168"/>
      <c r="AB521" s="176">
        <v>0</v>
      </c>
      <c r="AC521" s="177">
        <v>0</v>
      </c>
      <c r="AD521" s="134">
        <v>0</v>
      </c>
      <c r="AE521" s="177">
        <v>0</v>
      </c>
      <c r="AF521" s="182">
        <v>0</v>
      </c>
      <c r="AG521" s="172"/>
    </row>
    <row r="522" spans="1:33" s="110" customFormat="1" x14ac:dyDescent="0.2">
      <c r="A522" s="138">
        <v>470</v>
      </c>
      <c r="B522" s="139">
        <v>470165184</v>
      </c>
      <c r="C522" s="140" t="s">
        <v>529</v>
      </c>
      <c r="D522" s="141">
        <v>165</v>
      </c>
      <c r="E522" s="140" t="s">
        <v>197</v>
      </c>
      <c r="F522" s="141">
        <v>184</v>
      </c>
      <c r="G522" s="142" t="s">
        <v>216</v>
      </c>
      <c r="H522" s="130"/>
      <c r="I522" s="131">
        <v>9407</v>
      </c>
      <c r="J522" s="131">
        <v>7421</v>
      </c>
      <c r="K522" s="131">
        <v>0</v>
      </c>
      <c r="L522" s="131">
        <v>938</v>
      </c>
      <c r="M522" s="131">
        <v>17766</v>
      </c>
      <c r="N522" s="130"/>
      <c r="O522" s="132">
        <v>3</v>
      </c>
      <c r="P522" s="132">
        <v>0</v>
      </c>
      <c r="Q522" s="133">
        <v>50484</v>
      </c>
      <c r="R522" s="133">
        <v>0</v>
      </c>
      <c r="S522" s="133">
        <f t="shared" ref="S522:S585" si="16">IFERROR(VLOOKUP(B522,transp,2,FALSE),0)</f>
        <v>0</v>
      </c>
      <c r="T522" s="133">
        <v>2814</v>
      </c>
      <c r="U522" s="134">
        <f t="shared" ref="U522:U585" si="17">SUM(Q522:T522)</f>
        <v>53298</v>
      </c>
      <c r="V522" s="144"/>
      <c r="W522" s="173">
        <v>0</v>
      </c>
      <c r="X522" s="174">
        <v>0.09</v>
      </c>
      <c r="Y522" s="174">
        <v>3.9560228454789933E-3</v>
      </c>
      <c r="Z522" s="175">
        <v>0</v>
      </c>
      <c r="AA522" s="168"/>
      <c r="AB522" s="176">
        <v>0</v>
      </c>
      <c r="AC522" s="177">
        <v>0</v>
      </c>
      <c r="AD522" s="134">
        <v>0</v>
      </c>
      <c r="AE522" s="177">
        <v>0</v>
      </c>
      <c r="AF522" s="182">
        <v>0</v>
      </c>
      <c r="AG522" s="172"/>
    </row>
    <row r="523" spans="1:33" s="110" customFormat="1" x14ac:dyDescent="0.2">
      <c r="A523" s="138">
        <v>470</v>
      </c>
      <c r="B523" s="139">
        <v>470165217</v>
      </c>
      <c r="C523" s="140" t="s">
        <v>529</v>
      </c>
      <c r="D523" s="141">
        <v>165</v>
      </c>
      <c r="E523" s="140" t="s">
        <v>197</v>
      </c>
      <c r="F523" s="141">
        <v>217</v>
      </c>
      <c r="G523" s="142" t="s">
        <v>249</v>
      </c>
      <c r="H523" s="130"/>
      <c r="I523" s="131">
        <v>11094</v>
      </c>
      <c r="J523" s="131">
        <v>5758</v>
      </c>
      <c r="K523" s="131">
        <v>0</v>
      </c>
      <c r="L523" s="131">
        <v>938</v>
      </c>
      <c r="M523" s="131">
        <v>17790</v>
      </c>
      <c r="N523" s="130"/>
      <c r="O523" s="132">
        <v>1</v>
      </c>
      <c r="P523" s="132">
        <v>0</v>
      </c>
      <c r="Q523" s="133">
        <v>16852</v>
      </c>
      <c r="R523" s="133">
        <v>0</v>
      </c>
      <c r="S523" s="133">
        <f t="shared" si="16"/>
        <v>0</v>
      </c>
      <c r="T523" s="133">
        <v>938</v>
      </c>
      <c r="U523" s="134">
        <f t="shared" si="17"/>
        <v>17790</v>
      </c>
      <c r="V523" s="144"/>
      <c r="W523" s="173">
        <v>0</v>
      </c>
      <c r="X523" s="174">
        <v>0.09</v>
      </c>
      <c r="Y523" s="174">
        <v>8.7483988206196251E-4</v>
      </c>
      <c r="Z523" s="175">
        <v>0</v>
      </c>
      <c r="AA523" s="168"/>
      <c r="AB523" s="176">
        <v>0</v>
      </c>
      <c r="AC523" s="177">
        <v>0</v>
      </c>
      <c r="AD523" s="134">
        <v>0</v>
      </c>
      <c r="AE523" s="177">
        <v>0</v>
      </c>
      <c r="AF523" s="182">
        <v>0</v>
      </c>
      <c r="AG523" s="172"/>
    </row>
    <row r="524" spans="1:33" s="110" customFormat="1" x14ac:dyDescent="0.2">
      <c r="A524" s="138">
        <v>470</v>
      </c>
      <c r="B524" s="139">
        <v>470165229</v>
      </c>
      <c r="C524" s="140" t="s">
        <v>529</v>
      </c>
      <c r="D524" s="141">
        <v>165</v>
      </c>
      <c r="E524" s="140" t="s">
        <v>197</v>
      </c>
      <c r="F524" s="141">
        <v>229</v>
      </c>
      <c r="G524" s="142" t="s">
        <v>261</v>
      </c>
      <c r="H524" s="130"/>
      <c r="I524" s="131">
        <v>10390</v>
      </c>
      <c r="J524" s="131">
        <v>1697</v>
      </c>
      <c r="K524" s="131">
        <v>0</v>
      </c>
      <c r="L524" s="131">
        <v>938</v>
      </c>
      <c r="M524" s="131">
        <v>13025</v>
      </c>
      <c r="N524" s="130"/>
      <c r="O524" s="132">
        <v>8</v>
      </c>
      <c r="P524" s="132">
        <v>0</v>
      </c>
      <c r="Q524" s="133">
        <v>96696</v>
      </c>
      <c r="R524" s="133">
        <v>0</v>
      </c>
      <c r="S524" s="133">
        <f t="shared" si="16"/>
        <v>0</v>
      </c>
      <c r="T524" s="133">
        <v>7504</v>
      </c>
      <c r="U524" s="134">
        <f t="shared" si="17"/>
        <v>104200</v>
      </c>
      <c r="V524" s="144"/>
      <c r="W524" s="173">
        <v>0</v>
      </c>
      <c r="X524" s="174">
        <v>0.09</v>
      </c>
      <c r="Y524" s="174">
        <v>1.1769343228562689E-2</v>
      </c>
      <c r="Z524" s="175">
        <v>0</v>
      </c>
      <c r="AA524" s="168"/>
      <c r="AB524" s="176">
        <v>1</v>
      </c>
      <c r="AC524" s="177">
        <v>0</v>
      </c>
      <c r="AD524" s="134">
        <v>0</v>
      </c>
      <c r="AE524" s="177">
        <v>0</v>
      </c>
      <c r="AF524" s="182">
        <v>0</v>
      </c>
      <c r="AG524" s="172"/>
    </row>
    <row r="525" spans="1:33" s="110" customFormat="1" x14ac:dyDescent="0.2">
      <c r="A525" s="138">
        <v>470</v>
      </c>
      <c r="B525" s="139">
        <v>470165246</v>
      </c>
      <c r="C525" s="140" t="s">
        <v>529</v>
      </c>
      <c r="D525" s="141">
        <v>165</v>
      </c>
      <c r="E525" s="140" t="s">
        <v>197</v>
      </c>
      <c r="F525" s="141">
        <v>246</v>
      </c>
      <c r="G525" s="142" t="s">
        <v>278</v>
      </c>
      <c r="H525" s="130"/>
      <c r="I525" s="131">
        <v>10689.029197383648</v>
      </c>
      <c r="J525" s="131">
        <v>3923</v>
      </c>
      <c r="K525" s="131">
        <v>0</v>
      </c>
      <c r="L525" s="131">
        <v>938</v>
      </c>
      <c r="M525" s="131">
        <v>15550.029197383648</v>
      </c>
      <c r="N525" s="130"/>
      <c r="O525" s="132">
        <v>2</v>
      </c>
      <c r="P525" s="132">
        <v>0</v>
      </c>
      <c r="Q525" s="133">
        <v>29224</v>
      </c>
      <c r="R525" s="133">
        <v>0</v>
      </c>
      <c r="S525" s="133">
        <f t="shared" si="16"/>
        <v>0</v>
      </c>
      <c r="T525" s="133">
        <v>1876</v>
      </c>
      <c r="U525" s="134">
        <f t="shared" si="17"/>
        <v>31100</v>
      </c>
      <c r="V525" s="144"/>
      <c r="W525" s="173">
        <v>0</v>
      </c>
      <c r="X525" s="174">
        <v>0.09</v>
      </c>
      <c r="Y525" s="174">
        <v>4.8869554593575085E-4</v>
      </c>
      <c r="Z525" s="175">
        <v>0</v>
      </c>
      <c r="AA525" s="168"/>
      <c r="AB525" s="176">
        <v>0</v>
      </c>
      <c r="AC525" s="177">
        <v>0</v>
      </c>
      <c r="AD525" s="134">
        <v>0</v>
      </c>
      <c r="AE525" s="177">
        <v>0</v>
      </c>
      <c r="AF525" s="182">
        <v>0</v>
      </c>
      <c r="AG525" s="172"/>
    </row>
    <row r="526" spans="1:33" s="110" customFormat="1" x14ac:dyDescent="0.2">
      <c r="A526" s="138">
        <v>470</v>
      </c>
      <c r="B526" s="139">
        <v>470165248</v>
      </c>
      <c r="C526" s="140" t="s">
        <v>529</v>
      </c>
      <c r="D526" s="141">
        <v>165</v>
      </c>
      <c r="E526" s="140" t="s">
        <v>197</v>
      </c>
      <c r="F526" s="141">
        <v>248</v>
      </c>
      <c r="G526" s="142" t="s">
        <v>280</v>
      </c>
      <c r="H526" s="130"/>
      <c r="I526" s="131">
        <v>10520</v>
      </c>
      <c r="J526" s="131">
        <v>825</v>
      </c>
      <c r="K526" s="131">
        <v>0</v>
      </c>
      <c r="L526" s="131">
        <v>938</v>
      </c>
      <c r="M526" s="131">
        <v>12283</v>
      </c>
      <c r="N526" s="130"/>
      <c r="O526" s="132">
        <v>29</v>
      </c>
      <c r="P526" s="132">
        <v>0</v>
      </c>
      <c r="Q526" s="133">
        <v>329005</v>
      </c>
      <c r="R526" s="133">
        <v>0</v>
      </c>
      <c r="S526" s="133">
        <f t="shared" si="16"/>
        <v>0</v>
      </c>
      <c r="T526" s="133">
        <v>27202</v>
      </c>
      <c r="U526" s="134">
        <f t="shared" si="17"/>
        <v>356207</v>
      </c>
      <c r="V526" s="144"/>
      <c r="W526" s="173">
        <v>0</v>
      </c>
      <c r="X526" s="174">
        <v>0.09</v>
      </c>
      <c r="Y526" s="174">
        <v>5.6553829441961169E-2</v>
      </c>
      <c r="Z526" s="175">
        <v>0</v>
      </c>
      <c r="AA526" s="168"/>
      <c r="AB526" s="176">
        <v>0</v>
      </c>
      <c r="AC526" s="177">
        <v>0</v>
      </c>
      <c r="AD526" s="134">
        <v>0</v>
      </c>
      <c r="AE526" s="177">
        <v>0</v>
      </c>
      <c r="AF526" s="182">
        <v>0</v>
      </c>
      <c r="AG526" s="172"/>
    </row>
    <row r="527" spans="1:33" s="110" customFormat="1" x14ac:dyDescent="0.2">
      <c r="A527" s="138">
        <v>470</v>
      </c>
      <c r="B527" s="139">
        <v>470165262</v>
      </c>
      <c r="C527" s="140" t="s">
        <v>529</v>
      </c>
      <c r="D527" s="141">
        <v>165</v>
      </c>
      <c r="E527" s="140" t="s">
        <v>197</v>
      </c>
      <c r="F527" s="141">
        <v>262</v>
      </c>
      <c r="G527" s="142" t="s">
        <v>294</v>
      </c>
      <c r="H527" s="130"/>
      <c r="I527" s="131">
        <v>10958</v>
      </c>
      <c r="J527" s="131">
        <v>4061</v>
      </c>
      <c r="K527" s="131">
        <v>0</v>
      </c>
      <c r="L527" s="131">
        <v>938</v>
      </c>
      <c r="M527" s="131">
        <v>15957</v>
      </c>
      <c r="N527" s="130"/>
      <c r="O527" s="132">
        <v>86</v>
      </c>
      <c r="P527" s="132">
        <v>0</v>
      </c>
      <c r="Q527" s="133">
        <v>1291634</v>
      </c>
      <c r="R527" s="133">
        <v>0</v>
      </c>
      <c r="S527" s="133">
        <f t="shared" si="16"/>
        <v>0</v>
      </c>
      <c r="T527" s="133">
        <v>80668</v>
      </c>
      <c r="U527" s="134">
        <f t="shared" si="17"/>
        <v>1372302</v>
      </c>
      <c r="V527" s="144"/>
      <c r="W527" s="173">
        <v>0</v>
      </c>
      <c r="X527" s="174">
        <v>0.09</v>
      </c>
      <c r="Y527" s="174">
        <v>7.8477422572232697E-2</v>
      </c>
      <c r="Z527" s="175">
        <v>0</v>
      </c>
      <c r="AA527" s="168"/>
      <c r="AB527" s="176">
        <v>2</v>
      </c>
      <c r="AC527" s="177">
        <v>0</v>
      </c>
      <c r="AD527" s="134">
        <v>0</v>
      </c>
      <c r="AE527" s="177">
        <v>0</v>
      </c>
      <c r="AF527" s="182">
        <v>0</v>
      </c>
      <c r="AG527" s="172"/>
    </row>
    <row r="528" spans="1:33" s="110" customFormat="1" x14ac:dyDescent="0.2">
      <c r="A528" s="138">
        <v>470</v>
      </c>
      <c r="B528" s="139">
        <v>470165274</v>
      </c>
      <c r="C528" s="140" t="s">
        <v>529</v>
      </c>
      <c r="D528" s="141">
        <v>165</v>
      </c>
      <c r="E528" s="140" t="s">
        <v>197</v>
      </c>
      <c r="F528" s="141">
        <v>274</v>
      </c>
      <c r="G528" s="142" t="s">
        <v>306</v>
      </c>
      <c r="H528" s="130"/>
      <c r="I528" s="131">
        <v>11094</v>
      </c>
      <c r="J528" s="131">
        <v>4588</v>
      </c>
      <c r="K528" s="131">
        <v>0</v>
      </c>
      <c r="L528" s="131">
        <v>938</v>
      </c>
      <c r="M528" s="131">
        <v>16620</v>
      </c>
      <c r="N528" s="130"/>
      <c r="O528" s="132">
        <v>3</v>
      </c>
      <c r="P528" s="132">
        <v>0</v>
      </c>
      <c r="Q528" s="133">
        <v>47046</v>
      </c>
      <c r="R528" s="133">
        <v>0</v>
      </c>
      <c r="S528" s="133">
        <f t="shared" si="16"/>
        <v>0</v>
      </c>
      <c r="T528" s="133">
        <v>2814</v>
      </c>
      <c r="U528" s="134">
        <f t="shared" si="17"/>
        <v>49860</v>
      </c>
      <c r="V528" s="144"/>
      <c r="W528" s="173">
        <v>0</v>
      </c>
      <c r="X528" s="174">
        <v>0.09</v>
      </c>
      <c r="Y528" s="174">
        <v>6.8430321307466249E-2</v>
      </c>
      <c r="Z528" s="175">
        <v>0</v>
      </c>
      <c r="AA528" s="168"/>
      <c r="AB528" s="176">
        <v>0</v>
      </c>
      <c r="AC528" s="177">
        <v>0</v>
      </c>
      <c r="AD528" s="134">
        <v>0</v>
      </c>
      <c r="AE528" s="177">
        <v>0</v>
      </c>
      <c r="AF528" s="182">
        <v>0</v>
      </c>
      <c r="AG528" s="172"/>
    </row>
    <row r="529" spans="1:33" s="110" customFormat="1" x14ac:dyDescent="0.2">
      <c r="A529" s="138">
        <v>470</v>
      </c>
      <c r="B529" s="139">
        <v>470165284</v>
      </c>
      <c r="C529" s="140" t="s">
        <v>529</v>
      </c>
      <c r="D529" s="141">
        <v>165</v>
      </c>
      <c r="E529" s="140" t="s">
        <v>197</v>
      </c>
      <c r="F529" s="141">
        <v>284</v>
      </c>
      <c r="G529" s="142" t="s">
        <v>316</v>
      </c>
      <c r="H529" s="130"/>
      <c r="I529" s="131">
        <v>10310</v>
      </c>
      <c r="J529" s="131">
        <v>4086</v>
      </c>
      <c r="K529" s="131">
        <v>0</v>
      </c>
      <c r="L529" s="131">
        <v>938</v>
      </c>
      <c r="M529" s="131">
        <v>15334</v>
      </c>
      <c r="N529" s="130"/>
      <c r="O529" s="132">
        <v>104</v>
      </c>
      <c r="P529" s="132">
        <v>0</v>
      </c>
      <c r="Q529" s="133">
        <v>1497184</v>
      </c>
      <c r="R529" s="133">
        <v>0</v>
      </c>
      <c r="S529" s="133">
        <f t="shared" si="16"/>
        <v>0</v>
      </c>
      <c r="T529" s="133">
        <v>97552</v>
      </c>
      <c r="U529" s="134">
        <f t="shared" si="17"/>
        <v>1594736</v>
      </c>
      <c r="V529" s="144"/>
      <c r="W529" s="173">
        <v>0</v>
      </c>
      <c r="X529" s="174">
        <v>0.09</v>
      </c>
      <c r="Y529" s="174">
        <v>4.4135895835476766E-2</v>
      </c>
      <c r="Z529" s="175">
        <v>0</v>
      </c>
      <c r="AA529" s="168"/>
      <c r="AB529" s="176">
        <v>5</v>
      </c>
      <c r="AC529" s="177">
        <v>0</v>
      </c>
      <c r="AD529" s="134">
        <v>0</v>
      </c>
      <c r="AE529" s="177">
        <v>0</v>
      </c>
      <c r="AF529" s="182">
        <v>0</v>
      </c>
      <c r="AG529" s="172"/>
    </row>
    <row r="530" spans="1:33" s="110" customFormat="1" x14ac:dyDescent="0.2">
      <c r="A530" s="138">
        <v>470</v>
      </c>
      <c r="B530" s="139">
        <v>470165305</v>
      </c>
      <c r="C530" s="140" t="s">
        <v>529</v>
      </c>
      <c r="D530" s="141">
        <v>165</v>
      </c>
      <c r="E530" s="140" t="s">
        <v>197</v>
      </c>
      <c r="F530" s="141">
        <v>305</v>
      </c>
      <c r="G530" s="142" t="s">
        <v>337</v>
      </c>
      <c r="H530" s="130"/>
      <c r="I530" s="131">
        <v>9970</v>
      </c>
      <c r="J530" s="131">
        <v>4005</v>
      </c>
      <c r="K530" s="131">
        <v>0</v>
      </c>
      <c r="L530" s="131">
        <v>938</v>
      </c>
      <c r="M530" s="131">
        <v>14913</v>
      </c>
      <c r="N530" s="130"/>
      <c r="O530" s="132">
        <v>64</v>
      </c>
      <c r="P530" s="132">
        <v>0</v>
      </c>
      <c r="Q530" s="133">
        <v>894400</v>
      </c>
      <c r="R530" s="133">
        <v>0</v>
      </c>
      <c r="S530" s="133">
        <f t="shared" si="16"/>
        <v>0</v>
      </c>
      <c r="T530" s="133">
        <v>60032</v>
      </c>
      <c r="U530" s="134">
        <f t="shared" si="17"/>
        <v>954432</v>
      </c>
      <c r="V530" s="144"/>
      <c r="W530" s="173">
        <v>0</v>
      </c>
      <c r="X530" s="174">
        <v>0.09</v>
      </c>
      <c r="Y530" s="174">
        <v>1.7054083231102388E-2</v>
      </c>
      <c r="Z530" s="175">
        <v>0</v>
      </c>
      <c r="AA530" s="168"/>
      <c r="AB530" s="176">
        <v>0</v>
      </c>
      <c r="AC530" s="177">
        <v>0</v>
      </c>
      <c r="AD530" s="134">
        <v>0</v>
      </c>
      <c r="AE530" s="177">
        <v>0</v>
      </c>
      <c r="AF530" s="182">
        <v>0</v>
      </c>
      <c r="AG530" s="172"/>
    </row>
    <row r="531" spans="1:33" s="110" customFormat="1" x14ac:dyDescent="0.2">
      <c r="A531" s="138">
        <v>470</v>
      </c>
      <c r="B531" s="139">
        <v>470165342</v>
      </c>
      <c r="C531" s="140" t="s">
        <v>529</v>
      </c>
      <c r="D531" s="141">
        <v>165</v>
      </c>
      <c r="E531" s="140" t="s">
        <v>197</v>
      </c>
      <c r="F531" s="141">
        <v>342</v>
      </c>
      <c r="G531" s="142" t="s">
        <v>374</v>
      </c>
      <c r="H531" s="130"/>
      <c r="I531" s="131">
        <v>9407</v>
      </c>
      <c r="J531" s="131">
        <v>5959</v>
      </c>
      <c r="K531" s="131">
        <v>0</v>
      </c>
      <c r="L531" s="131">
        <v>938</v>
      </c>
      <c r="M531" s="131">
        <v>16304</v>
      </c>
      <c r="N531" s="130"/>
      <c r="O531" s="132">
        <v>4</v>
      </c>
      <c r="P531" s="132">
        <v>0</v>
      </c>
      <c r="Q531" s="133">
        <v>61464</v>
      </c>
      <c r="R531" s="133">
        <v>0</v>
      </c>
      <c r="S531" s="133">
        <f t="shared" si="16"/>
        <v>0</v>
      </c>
      <c r="T531" s="133">
        <v>3752</v>
      </c>
      <c r="U531" s="134">
        <f t="shared" si="17"/>
        <v>65216</v>
      </c>
      <c r="V531" s="144"/>
      <c r="W531" s="173">
        <v>0</v>
      </c>
      <c r="X531" s="174">
        <v>0.09</v>
      </c>
      <c r="Y531" s="174">
        <v>1.0303115153504749E-3</v>
      </c>
      <c r="Z531" s="175">
        <v>0</v>
      </c>
      <c r="AA531" s="168"/>
      <c r="AB531" s="176">
        <v>0</v>
      </c>
      <c r="AC531" s="177">
        <v>0</v>
      </c>
      <c r="AD531" s="134">
        <v>0</v>
      </c>
      <c r="AE531" s="177">
        <v>0</v>
      </c>
      <c r="AF531" s="182">
        <v>0</v>
      </c>
      <c r="AG531" s="172"/>
    </row>
    <row r="532" spans="1:33" s="110" customFormat="1" x14ac:dyDescent="0.2">
      <c r="A532" s="138">
        <v>470</v>
      </c>
      <c r="B532" s="139">
        <v>470165344</v>
      </c>
      <c r="C532" s="140" t="s">
        <v>529</v>
      </c>
      <c r="D532" s="141">
        <v>165</v>
      </c>
      <c r="E532" s="140" t="s">
        <v>197</v>
      </c>
      <c r="F532" s="141">
        <v>344</v>
      </c>
      <c r="G532" s="142" t="s">
        <v>376</v>
      </c>
      <c r="H532" s="130"/>
      <c r="I532" s="131">
        <v>10650.101930232659</v>
      </c>
      <c r="J532" s="131">
        <v>3638</v>
      </c>
      <c r="K532" s="131">
        <v>0</v>
      </c>
      <c r="L532" s="131">
        <v>938</v>
      </c>
      <c r="M532" s="131">
        <v>15226.101930232659</v>
      </c>
      <c r="N532" s="130"/>
      <c r="O532" s="132">
        <v>1</v>
      </c>
      <c r="P532" s="132">
        <v>0</v>
      </c>
      <c r="Q532" s="133">
        <v>14288</v>
      </c>
      <c r="R532" s="133">
        <v>0</v>
      </c>
      <c r="S532" s="133">
        <f t="shared" si="16"/>
        <v>0</v>
      </c>
      <c r="T532" s="133">
        <v>938</v>
      </c>
      <c r="U532" s="134">
        <f t="shared" si="17"/>
        <v>15226</v>
      </c>
      <c r="V532" s="144"/>
      <c r="W532" s="173">
        <v>0</v>
      </c>
      <c r="X532" s="174">
        <v>0.09</v>
      </c>
      <c r="Y532" s="174">
        <v>4.2395074313932263E-4</v>
      </c>
      <c r="Z532" s="175">
        <v>0</v>
      </c>
      <c r="AA532" s="168"/>
      <c r="AB532" s="176">
        <v>0</v>
      </c>
      <c r="AC532" s="177">
        <v>0</v>
      </c>
      <c r="AD532" s="134">
        <v>0</v>
      </c>
      <c r="AE532" s="177">
        <v>0</v>
      </c>
      <c r="AF532" s="182">
        <v>0</v>
      </c>
      <c r="AG532" s="172"/>
    </row>
    <row r="533" spans="1:33" s="110" customFormat="1" x14ac:dyDescent="0.2">
      <c r="A533" s="138">
        <v>470</v>
      </c>
      <c r="B533" s="139">
        <v>470165346</v>
      </c>
      <c r="C533" s="140" t="s">
        <v>529</v>
      </c>
      <c r="D533" s="141">
        <v>165</v>
      </c>
      <c r="E533" s="140" t="s">
        <v>197</v>
      </c>
      <c r="F533" s="141">
        <v>346</v>
      </c>
      <c r="G533" s="142" t="s">
        <v>378</v>
      </c>
      <c r="H533" s="130"/>
      <c r="I533" s="131">
        <v>11851.653429909367</v>
      </c>
      <c r="J533" s="131">
        <v>1724</v>
      </c>
      <c r="K533" s="131">
        <v>0</v>
      </c>
      <c r="L533" s="131">
        <v>938</v>
      </c>
      <c r="M533" s="131">
        <v>14513.653429909367</v>
      </c>
      <c r="N533" s="130"/>
      <c r="O533" s="132">
        <v>1</v>
      </c>
      <c r="P533" s="132">
        <v>0</v>
      </c>
      <c r="Q533" s="133">
        <v>13576</v>
      </c>
      <c r="R533" s="133">
        <v>0</v>
      </c>
      <c r="S533" s="133">
        <f t="shared" si="16"/>
        <v>0</v>
      </c>
      <c r="T533" s="133">
        <v>938</v>
      </c>
      <c r="U533" s="134">
        <f t="shared" si="17"/>
        <v>14514</v>
      </c>
      <c r="V533" s="144"/>
      <c r="W533" s="173">
        <v>0</v>
      </c>
      <c r="X533" s="174">
        <v>0.09</v>
      </c>
      <c r="Y533" s="174">
        <v>1.2674679089738451E-2</v>
      </c>
      <c r="Z533" s="175">
        <v>0</v>
      </c>
      <c r="AA533" s="168"/>
      <c r="AB533" s="176">
        <v>0</v>
      </c>
      <c r="AC533" s="177">
        <v>0</v>
      </c>
      <c r="AD533" s="134">
        <v>0</v>
      </c>
      <c r="AE533" s="177">
        <v>0</v>
      </c>
      <c r="AF533" s="182">
        <v>0</v>
      </c>
      <c r="AG533" s="172"/>
    </row>
    <row r="534" spans="1:33" s="110" customFormat="1" x14ac:dyDescent="0.2">
      <c r="A534" s="138">
        <v>470</v>
      </c>
      <c r="B534" s="139">
        <v>470165347</v>
      </c>
      <c r="C534" s="140" t="s">
        <v>529</v>
      </c>
      <c r="D534" s="141">
        <v>165</v>
      </c>
      <c r="E534" s="140" t="s">
        <v>197</v>
      </c>
      <c r="F534" s="141">
        <v>347</v>
      </c>
      <c r="G534" s="142" t="s">
        <v>379</v>
      </c>
      <c r="H534" s="130"/>
      <c r="I534" s="131">
        <v>10127</v>
      </c>
      <c r="J534" s="131">
        <v>4570</v>
      </c>
      <c r="K534" s="131">
        <v>0</v>
      </c>
      <c r="L534" s="131">
        <v>938</v>
      </c>
      <c r="M534" s="131">
        <v>15635</v>
      </c>
      <c r="N534" s="130"/>
      <c r="O534" s="132">
        <v>7</v>
      </c>
      <c r="P534" s="132">
        <v>0</v>
      </c>
      <c r="Q534" s="133">
        <v>102879</v>
      </c>
      <c r="R534" s="133">
        <v>0</v>
      </c>
      <c r="S534" s="133">
        <f t="shared" si="16"/>
        <v>0</v>
      </c>
      <c r="T534" s="133">
        <v>6566</v>
      </c>
      <c r="U534" s="134">
        <f t="shared" si="17"/>
        <v>109445</v>
      </c>
      <c r="V534" s="144"/>
      <c r="W534" s="173">
        <v>0</v>
      </c>
      <c r="X534" s="174">
        <v>0.09</v>
      </c>
      <c r="Y534" s="174">
        <v>8.2100919438836198E-3</v>
      </c>
      <c r="Z534" s="175">
        <v>0</v>
      </c>
      <c r="AA534" s="168"/>
      <c r="AB534" s="176">
        <v>0</v>
      </c>
      <c r="AC534" s="177">
        <v>0</v>
      </c>
      <c r="AD534" s="134">
        <v>0</v>
      </c>
      <c r="AE534" s="177">
        <v>0</v>
      </c>
      <c r="AF534" s="182">
        <v>0</v>
      </c>
      <c r="AG534" s="172"/>
    </row>
    <row r="535" spans="1:33" s="110" customFormat="1" x14ac:dyDescent="0.2">
      <c r="A535" s="138">
        <v>470</v>
      </c>
      <c r="B535" s="139">
        <v>470165705</v>
      </c>
      <c r="C535" s="140" t="s">
        <v>529</v>
      </c>
      <c r="D535" s="141">
        <v>165</v>
      </c>
      <c r="E535" s="140" t="s">
        <v>197</v>
      </c>
      <c r="F535" s="141">
        <v>705</v>
      </c>
      <c r="G535" s="142" t="s">
        <v>418</v>
      </c>
      <c r="H535" s="130"/>
      <c r="I535" s="131">
        <v>11094</v>
      </c>
      <c r="J535" s="131">
        <v>7385</v>
      </c>
      <c r="K535" s="131">
        <v>0</v>
      </c>
      <c r="L535" s="131">
        <v>938</v>
      </c>
      <c r="M535" s="131">
        <v>19417</v>
      </c>
      <c r="N535" s="130"/>
      <c r="O535" s="132">
        <v>3</v>
      </c>
      <c r="P535" s="132">
        <v>0</v>
      </c>
      <c r="Q535" s="133">
        <v>55437</v>
      </c>
      <c r="R535" s="133">
        <v>0</v>
      </c>
      <c r="S535" s="133">
        <f t="shared" si="16"/>
        <v>0</v>
      </c>
      <c r="T535" s="133">
        <v>2814</v>
      </c>
      <c r="U535" s="134">
        <f t="shared" si="17"/>
        <v>58251</v>
      </c>
      <c r="V535" s="144"/>
      <c r="W535" s="173">
        <v>0</v>
      </c>
      <c r="X535" s="174">
        <v>0.09</v>
      </c>
      <c r="Y535" s="174">
        <v>2.0379482821492926E-3</v>
      </c>
      <c r="Z535" s="175">
        <v>0</v>
      </c>
      <c r="AA535" s="168"/>
      <c r="AB535" s="176">
        <v>0</v>
      </c>
      <c r="AC535" s="177">
        <v>0</v>
      </c>
      <c r="AD535" s="134">
        <v>0</v>
      </c>
      <c r="AE535" s="177">
        <v>0</v>
      </c>
      <c r="AF535" s="182">
        <v>0</v>
      </c>
      <c r="AG535" s="172"/>
    </row>
    <row r="536" spans="1:33" s="110" customFormat="1" x14ac:dyDescent="0.2">
      <c r="A536" s="138">
        <v>474</v>
      </c>
      <c r="B536" s="139">
        <v>474097057</v>
      </c>
      <c r="C536" s="140" t="s">
        <v>530</v>
      </c>
      <c r="D536" s="141">
        <v>97</v>
      </c>
      <c r="E536" s="140" t="s">
        <v>129</v>
      </c>
      <c r="F536" s="141">
        <v>57</v>
      </c>
      <c r="G536" s="142" t="s">
        <v>89</v>
      </c>
      <c r="H536" s="130"/>
      <c r="I536" s="131">
        <v>15446</v>
      </c>
      <c r="J536" s="131">
        <v>469</v>
      </c>
      <c r="K536" s="131">
        <v>0</v>
      </c>
      <c r="L536" s="131">
        <v>938</v>
      </c>
      <c r="M536" s="131">
        <v>16853</v>
      </c>
      <c r="N536" s="130"/>
      <c r="O536" s="132">
        <v>1</v>
      </c>
      <c r="P536" s="132">
        <v>0</v>
      </c>
      <c r="Q536" s="133">
        <v>15915</v>
      </c>
      <c r="R536" s="133">
        <v>0</v>
      </c>
      <c r="S536" s="133">
        <f t="shared" si="16"/>
        <v>0</v>
      </c>
      <c r="T536" s="133">
        <v>938</v>
      </c>
      <c r="U536" s="134">
        <f t="shared" si="17"/>
        <v>16853</v>
      </c>
      <c r="V536" s="144"/>
      <c r="W536" s="173">
        <v>0</v>
      </c>
      <c r="X536" s="174">
        <v>0.09</v>
      </c>
      <c r="Y536" s="174">
        <v>0.12835624819220592</v>
      </c>
      <c r="Z536" s="175">
        <v>0</v>
      </c>
      <c r="AA536" s="168"/>
      <c r="AB536" s="176">
        <v>0</v>
      </c>
      <c r="AC536" s="177">
        <v>0</v>
      </c>
      <c r="AD536" s="134">
        <v>0</v>
      </c>
      <c r="AE536" s="177">
        <v>0</v>
      </c>
      <c r="AF536" s="182">
        <v>0</v>
      </c>
      <c r="AG536" s="172"/>
    </row>
    <row r="537" spans="1:33" s="110" customFormat="1" x14ac:dyDescent="0.2">
      <c r="A537" s="138">
        <v>474</v>
      </c>
      <c r="B537" s="139">
        <v>474097064</v>
      </c>
      <c r="C537" s="140" t="s">
        <v>530</v>
      </c>
      <c r="D537" s="141">
        <v>97</v>
      </c>
      <c r="E537" s="140" t="s">
        <v>129</v>
      </c>
      <c r="F537" s="141">
        <v>64</v>
      </c>
      <c r="G537" s="142" t="s">
        <v>96</v>
      </c>
      <c r="H537" s="130"/>
      <c r="I537" s="131">
        <v>8960</v>
      </c>
      <c r="J537" s="131">
        <v>1118</v>
      </c>
      <c r="K537" s="131">
        <v>0</v>
      </c>
      <c r="L537" s="131">
        <v>938</v>
      </c>
      <c r="M537" s="131">
        <v>11016</v>
      </c>
      <c r="N537" s="130"/>
      <c r="O537" s="132">
        <v>1</v>
      </c>
      <c r="P537" s="132">
        <v>0</v>
      </c>
      <c r="Q537" s="133">
        <v>10078</v>
      </c>
      <c r="R537" s="133">
        <v>0</v>
      </c>
      <c r="S537" s="133">
        <f t="shared" si="16"/>
        <v>0</v>
      </c>
      <c r="T537" s="133">
        <v>938</v>
      </c>
      <c r="U537" s="134">
        <f t="shared" si="17"/>
        <v>11016</v>
      </c>
      <c r="V537" s="144"/>
      <c r="W537" s="173">
        <v>0</v>
      </c>
      <c r="X537" s="174">
        <v>0.09</v>
      </c>
      <c r="Y537" s="174">
        <v>3.6144423745685821E-2</v>
      </c>
      <c r="Z537" s="175">
        <v>0</v>
      </c>
      <c r="AA537" s="168"/>
      <c r="AB537" s="176">
        <v>0</v>
      </c>
      <c r="AC537" s="177">
        <v>0</v>
      </c>
      <c r="AD537" s="134">
        <v>0</v>
      </c>
      <c r="AE537" s="177">
        <v>0</v>
      </c>
      <c r="AF537" s="182">
        <v>0</v>
      </c>
      <c r="AG537" s="172"/>
    </row>
    <row r="538" spans="1:33" s="110" customFormat="1" x14ac:dyDescent="0.2">
      <c r="A538" s="138">
        <v>474</v>
      </c>
      <c r="B538" s="139">
        <v>474097097</v>
      </c>
      <c r="C538" s="140" t="s">
        <v>530</v>
      </c>
      <c r="D538" s="141">
        <v>97</v>
      </c>
      <c r="E538" s="140" t="s">
        <v>129</v>
      </c>
      <c r="F538" s="141">
        <v>97</v>
      </c>
      <c r="G538" s="142" t="s">
        <v>129</v>
      </c>
      <c r="H538" s="130"/>
      <c r="I538" s="131">
        <v>12373</v>
      </c>
      <c r="J538" s="131">
        <v>0</v>
      </c>
      <c r="K538" s="131">
        <v>0</v>
      </c>
      <c r="L538" s="131">
        <v>938</v>
      </c>
      <c r="M538" s="131">
        <v>13311</v>
      </c>
      <c r="N538" s="130"/>
      <c r="O538" s="132">
        <v>215</v>
      </c>
      <c r="P538" s="132">
        <v>0</v>
      </c>
      <c r="Q538" s="133">
        <v>2660195</v>
      </c>
      <c r="R538" s="133">
        <v>0</v>
      </c>
      <c r="S538" s="133">
        <f t="shared" si="16"/>
        <v>0</v>
      </c>
      <c r="T538" s="133">
        <v>201670</v>
      </c>
      <c r="U538" s="134">
        <f t="shared" si="17"/>
        <v>2861865</v>
      </c>
      <c r="V538" s="144"/>
      <c r="W538" s="173">
        <v>0</v>
      </c>
      <c r="X538" s="174">
        <v>0.09</v>
      </c>
      <c r="Y538" s="174">
        <v>3.6237943796970221E-2</v>
      </c>
      <c r="Z538" s="175">
        <v>0</v>
      </c>
      <c r="AA538" s="168"/>
      <c r="AB538" s="176">
        <v>0</v>
      </c>
      <c r="AC538" s="177">
        <v>0</v>
      </c>
      <c r="AD538" s="134">
        <v>0</v>
      </c>
      <c r="AE538" s="177">
        <v>0</v>
      </c>
      <c r="AF538" s="182">
        <v>0</v>
      </c>
      <c r="AG538" s="172"/>
    </row>
    <row r="539" spans="1:33" s="110" customFormat="1" x14ac:dyDescent="0.2">
      <c r="A539" s="138">
        <v>474</v>
      </c>
      <c r="B539" s="139">
        <v>474097103</v>
      </c>
      <c r="C539" s="140" t="s">
        <v>530</v>
      </c>
      <c r="D539" s="141">
        <v>97</v>
      </c>
      <c r="E539" s="140" t="s">
        <v>129</v>
      </c>
      <c r="F539" s="141">
        <v>103</v>
      </c>
      <c r="G539" s="142" t="s">
        <v>135</v>
      </c>
      <c r="H539" s="130"/>
      <c r="I539" s="131">
        <v>13924</v>
      </c>
      <c r="J539" s="131">
        <v>320</v>
      </c>
      <c r="K539" s="131">
        <v>0</v>
      </c>
      <c r="L539" s="131">
        <v>938</v>
      </c>
      <c r="M539" s="131">
        <v>15182</v>
      </c>
      <c r="N539" s="130"/>
      <c r="O539" s="132">
        <v>21</v>
      </c>
      <c r="P539" s="132">
        <v>0</v>
      </c>
      <c r="Q539" s="133">
        <v>299124</v>
      </c>
      <c r="R539" s="133">
        <v>0</v>
      </c>
      <c r="S539" s="133">
        <f t="shared" si="16"/>
        <v>0</v>
      </c>
      <c r="T539" s="133">
        <v>19698</v>
      </c>
      <c r="U539" s="134">
        <f t="shared" si="17"/>
        <v>318822</v>
      </c>
      <c r="V539" s="144"/>
      <c r="W539" s="173">
        <v>0</v>
      </c>
      <c r="X539" s="174">
        <v>0.09</v>
      </c>
      <c r="Y539" s="174">
        <v>1.3831207688295565E-2</v>
      </c>
      <c r="Z539" s="175">
        <v>0</v>
      </c>
      <c r="AA539" s="168"/>
      <c r="AB539" s="176">
        <v>0</v>
      </c>
      <c r="AC539" s="177">
        <v>0</v>
      </c>
      <c r="AD539" s="134">
        <v>0</v>
      </c>
      <c r="AE539" s="177">
        <v>0</v>
      </c>
      <c r="AF539" s="182">
        <v>0</v>
      </c>
      <c r="AG539" s="172"/>
    </row>
    <row r="540" spans="1:33" s="110" customFormat="1" x14ac:dyDescent="0.2">
      <c r="A540" s="138">
        <v>474</v>
      </c>
      <c r="B540" s="139">
        <v>474097153</v>
      </c>
      <c r="C540" s="140" t="s">
        <v>530</v>
      </c>
      <c r="D540" s="141">
        <v>97</v>
      </c>
      <c r="E540" s="140" t="s">
        <v>129</v>
      </c>
      <c r="F540" s="141">
        <v>153</v>
      </c>
      <c r="G540" s="142" t="s">
        <v>185</v>
      </c>
      <c r="H540" s="130"/>
      <c r="I540" s="131">
        <v>11569</v>
      </c>
      <c r="J540" s="131">
        <v>89</v>
      </c>
      <c r="K540" s="131">
        <v>0</v>
      </c>
      <c r="L540" s="131">
        <v>938</v>
      </c>
      <c r="M540" s="131">
        <v>12596</v>
      </c>
      <c r="N540" s="130"/>
      <c r="O540" s="132">
        <v>39</v>
      </c>
      <c r="P540" s="132">
        <v>0</v>
      </c>
      <c r="Q540" s="133">
        <v>454662</v>
      </c>
      <c r="R540" s="133">
        <v>0</v>
      </c>
      <c r="S540" s="133">
        <f t="shared" si="16"/>
        <v>0</v>
      </c>
      <c r="T540" s="133">
        <v>36582</v>
      </c>
      <c r="U540" s="134">
        <f t="shared" si="17"/>
        <v>491244</v>
      </c>
      <c r="V540" s="144"/>
      <c r="W540" s="173">
        <v>0</v>
      </c>
      <c r="X540" s="174">
        <v>0.09</v>
      </c>
      <c r="Y540" s="174">
        <v>1.2517170102412999E-2</v>
      </c>
      <c r="Z540" s="175">
        <v>0</v>
      </c>
      <c r="AA540" s="168"/>
      <c r="AB540" s="176">
        <v>0</v>
      </c>
      <c r="AC540" s="177">
        <v>0</v>
      </c>
      <c r="AD540" s="134">
        <v>0</v>
      </c>
      <c r="AE540" s="177">
        <v>0</v>
      </c>
      <c r="AF540" s="182">
        <v>0</v>
      </c>
      <c r="AG540" s="172"/>
    </row>
    <row r="541" spans="1:33" s="110" customFormat="1" x14ac:dyDescent="0.2">
      <c r="A541" s="138">
        <v>474</v>
      </c>
      <c r="B541" s="139">
        <v>474097162</v>
      </c>
      <c r="C541" s="140" t="s">
        <v>530</v>
      </c>
      <c r="D541" s="141">
        <v>97</v>
      </c>
      <c r="E541" s="140" t="s">
        <v>129</v>
      </c>
      <c r="F541" s="141">
        <v>162</v>
      </c>
      <c r="G541" s="142" t="s">
        <v>194</v>
      </c>
      <c r="H541" s="130"/>
      <c r="I541" s="131">
        <v>10402</v>
      </c>
      <c r="J541" s="131">
        <v>2477</v>
      </c>
      <c r="K541" s="131">
        <v>0</v>
      </c>
      <c r="L541" s="131">
        <v>938</v>
      </c>
      <c r="M541" s="131">
        <v>13817</v>
      </c>
      <c r="N541" s="130"/>
      <c r="O541" s="132">
        <v>13</v>
      </c>
      <c r="P541" s="132">
        <v>0</v>
      </c>
      <c r="Q541" s="133">
        <v>167427</v>
      </c>
      <c r="R541" s="133">
        <v>0</v>
      </c>
      <c r="S541" s="133">
        <f t="shared" si="16"/>
        <v>0</v>
      </c>
      <c r="T541" s="133">
        <v>12194</v>
      </c>
      <c r="U541" s="134">
        <f t="shared" si="17"/>
        <v>179621</v>
      </c>
      <c r="V541" s="144"/>
      <c r="W541" s="173">
        <v>0</v>
      </c>
      <c r="X541" s="174">
        <v>0.09</v>
      </c>
      <c r="Y541" s="174">
        <v>1.6674570119912257E-2</v>
      </c>
      <c r="Z541" s="175">
        <v>0</v>
      </c>
      <c r="AA541" s="168"/>
      <c r="AB541" s="176">
        <v>0</v>
      </c>
      <c r="AC541" s="177">
        <v>0</v>
      </c>
      <c r="AD541" s="134">
        <v>0</v>
      </c>
      <c r="AE541" s="177">
        <v>0</v>
      </c>
      <c r="AF541" s="182">
        <v>0</v>
      </c>
      <c r="AG541" s="172"/>
    </row>
    <row r="542" spans="1:33" s="110" customFormat="1" x14ac:dyDescent="0.2">
      <c r="A542" s="138">
        <v>474</v>
      </c>
      <c r="B542" s="139">
        <v>474097322</v>
      </c>
      <c r="C542" s="140" t="s">
        <v>530</v>
      </c>
      <c r="D542" s="141">
        <v>97</v>
      </c>
      <c r="E542" s="140" t="s">
        <v>129</v>
      </c>
      <c r="F542" s="141">
        <v>322</v>
      </c>
      <c r="G542" s="142" t="s">
        <v>354</v>
      </c>
      <c r="H542" s="130"/>
      <c r="I542" s="131">
        <v>10766</v>
      </c>
      <c r="J542" s="131">
        <v>5814</v>
      </c>
      <c r="K542" s="131">
        <v>0</v>
      </c>
      <c r="L542" s="131">
        <v>938</v>
      </c>
      <c r="M542" s="131">
        <v>17518</v>
      </c>
      <c r="N542" s="130"/>
      <c r="O542" s="132">
        <v>2</v>
      </c>
      <c r="P542" s="132">
        <v>0</v>
      </c>
      <c r="Q542" s="133">
        <v>33160</v>
      </c>
      <c r="R542" s="133">
        <v>0</v>
      </c>
      <c r="S542" s="133">
        <f t="shared" si="16"/>
        <v>0</v>
      </c>
      <c r="T542" s="133">
        <v>1876</v>
      </c>
      <c r="U542" s="134">
        <f t="shared" si="17"/>
        <v>35036</v>
      </c>
      <c r="V542" s="144"/>
      <c r="W542" s="173">
        <v>0</v>
      </c>
      <c r="X542" s="174">
        <v>0.09</v>
      </c>
      <c r="Y542" s="174">
        <v>9.9921903064907596E-3</v>
      </c>
      <c r="Z542" s="175">
        <v>0</v>
      </c>
      <c r="AA542" s="168"/>
      <c r="AB542" s="176">
        <v>0</v>
      </c>
      <c r="AC542" s="177">
        <v>0</v>
      </c>
      <c r="AD542" s="134">
        <v>0</v>
      </c>
      <c r="AE542" s="177">
        <v>0</v>
      </c>
      <c r="AF542" s="182">
        <v>0</v>
      </c>
      <c r="AG542" s="172"/>
    </row>
    <row r="543" spans="1:33" s="110" customFormat="1" x14ac:dyDescent="0.2">
      <c r="A543" s="138">
        <v>474</v>
      </c>
      <c r="B543" s="139">
        <v>474097343</v>
      </c>
      <c r="C543" s="140" t="s">
        <v>530</v>
      </c>
      <c r="D543" s="141">
        <v>97</v>
      </c>
      <c r="E543" s="140" t="s">
        <v>129</v>
      </c>
      <c r="F543" s="141">
        <v>343</v>
      </c>
      <c r="G543" s="142" t="s">
        <v>375</v>
      </c>
      <c r="H543" s="130"/>
      <c r="I543" s="131">
        <v>10696</v>
      </c>
      <c r="J543" s="131">
        <v>992</v>
      </c>
      <c r="K543" s="131">
        <v>0</v>
      </c>
      <c r="L543" s="131">
        <v>938</v>
      </c>
      <c r="M543" s="131">
        <v>12626</v>
      </c>
      <c r="N543" s="130"/>
      <c r="O543" s="132">
        <v>22</v>
      </c>
      <c r="P543" s="132">
        <v>0</v>
      </c>
      <c r="Q543" s="133">
        <v>257136</v>
      </c>
      <c r="R543" s="133">
        <v>0</v>
      </c>
      <c r="S543" s="133">
        <f t="shared" si="16"/>
        <v>0</v>
      </c>
      <c r="T543" s="133">
        <v>20636</v>
      </c>
      <c r="U543" s="134">
        <f t="shared" si="17"/>
        <v>277772</v>
      </c>
      <c r="V543" s="144"/>
      <c r="W543" s="173">
        <v>0</v>
      </c>
      <c r="X543" s="174">
        <v>0.09</v>
      </c>
      <c r="Y543" s="174">
        <v>1.484017109585631E-2</v>
      </c>
      <c r="Z543" s="175">
        <v>0</v>
      </c>
      <c r="AA543" s="168"/>
      <c r="AB543" s="176">
        <v>0</v>
      </c>
      <c r="AC543" s="177">
        <v>0</v>
      </c>
      <c r="AD543" s="134">
        <v>0</v>
      </c>
      <c r="AE543" s="177">
        <v>0</v>
      </c>
      <c r="AF543" s="182">
        <v>0</v>
      </c>
      <c r="AG543" s="172"/>
    </row>
    <row r="544" spans="1:33" s="110" customFormat="1" x14ac:dyDescent="0.2">
      <c r="A544" s="138">
        <v>474</v>
      </c>
      <c r="B544" s="139">
        <v>474097610</v>
      </c>
      <c r="C544" s="140" t="s">
        <v>530</v>
      </c>
      <c r="D544" s="141">
        <v>97</v>
      </c>
      <c r="E544" s="140" t="s">
        <v>129</v>
      </c>
      <c r="F544" s="141">
        <v>610</v>
      </c>
      <c r="G544" s="142" t="s">
        <v>389</v>
      </c>
      <c r="H544" s="130"/>
      <c r="I544" s="131">
        <v>11446</v>
      </c>
      <c r="J544" s="131">
        <v>2387</v>
      </c>
      <c r="K544" s="131">
        <v>0</v>
      </c>
      <c r="L544" s="131">
        <v>938</v>
      </c>
      <c r="M544" s="131">
        <v>14771</v>
      </c>
      <c r="N544" s="130"/>
      <c r="O544" s="132">
        <v>11</v>
      </c>
      <c r="P544" s="132">
        <v>0</v>
      </c>
      <c r="Q544" s="133">
        <v>152163</v>
      </c>
      <c r="R544" s="133">
        <v>0</v>
      </c>
      <c r="S544" s="133">
        <f t="shared" si="16"/>
        <v>0</v>
      </c>
      <c r="T544" s="133">
        <v>10318</v>
      </c>
      <c r="U544" s="134">
        <f t="shared" si="17"/>
        <v>162481</v>
      </c>
      <c r="V544" s="144"/>
      <c r="W544" s="173">
        <v>0</v>
      </c>
      <c r="X544" s="174">
        <v>0.09</v>
      </c>
      <c r="Y544" s="174">
        <v>9.52399840377436E-3</v>
      </c>
      <c r="Z544" s="175">
        <v>0</v>
      </c>
      <c r="AA544" s="168"/>
      <c r="AB544" s="176">
        <v>0</v>
      </c>
      <c r="AC544" s="177">
        <v>0</v>
      </c>
      <c r="AD544" s="134">
        <v>0</v>
      </c>
      <c r="AE544" s="177">
        <v>0</v>
      </c>
      <c r="AF544" s="182">
        <v>0</v>
      </c>
      <c r="AG544" s="172"/>
    </row>
    <row r="545" spans="1:33" s="110" customFormat="1" x14ac:dyDescent="0.2">
      <c r="A545" s="138">
        <v>474</v>
      </c>
      <c r="B545" s="139">
        <v>474097615</v>
      </c>
      <c r="C545" s="140" t="s">
        <v>530</v>
      </c>
      <c r="D545" s="141">
        <v>97</v>
      </c>
      <c r="E545" s="140" t="s">
        <v>129</v>
      </c>
      <c r="F545" s="141">
        <v>615</v>
      </c>
      <c r="G545" s="142" t="s">
        <v>390</v>
      </c>
      <c r="H545" s="130"/>
      <c r="I545" s="131">
        <v>9562</v>
      </c>
      <c r="J545" s="131">
        <v>681</v>
      </c>
      <c r="K545" s="131">
        <v>0</v>
      </c>
      <c r="L545" s="131">
        <v>938</v>
      </c>
      <c r="M545" s="131">
        <v>11181</v>
      </c>
      <c r="N545" s="130"/>
      <c r="O545" s="132">
        <v>3</v>
      </c>
      <c r="P545" s="132">
        <v>0</v>
      </c>
      <c r="Q545" s="133">
        <v>30729</v>
      </c>
      <c r="R545" s="133">
        <v>0</v>
      </c>
      <c r="S545" s="133">
        <f t="shared" si="16"/>
        <v>0</v>
      </c>
      <c r="T545" s="133">
        <v>2814</v>
      </c>
      <c r="U545" s="134">
        <f t="shared" si="17"/>
        <v>33543</v>
      </c>
      <c r="V545" s="144"/>
      <c r="W545" s="173">
        <v>0</v>
      </c>
      <c r="X545" s="174">
        <v>0.09</v>
      </c>
      <c r="Y545" s="174">
        <v>1.3076410596143725E-3</v>
      </c>
      <c r="Z545" s="175">
        <v>0</v>
      </c>
      <c r="AA545" s="168"/>
      <c r="AB545" s="176">
        <v>0</v>
      </c>
      <c r="AC545" s="177">
        <v>0</v>
      </c>
      <c r="AD545" s="134">
        <v>0</v>
      </c>
      <c r="AE545" s="177">
        <v>0</v>
      </c>
      <c r="AF545" s="182">
        <v>0</v>
      </c>
      <c r="AG545" s="172"/>
    </row>
    <row r="546" spans="1:33" s="110" customFormat="1" x14ac:dyDescent="0.2">
      <c r="A546" s="138">
        <v>474</v>
      </c>
      <c r="B546" s="139">
        <v>474097616</v>
      </c>
      <c r="C546" s="140" t="s">
        <v>530</v>
      </c>
      <c r="D546" s="141">
        <v>97</v>
      </c>
      <c r="E546" s="140" t="s">
        <v>129</v>
      </c>
      <c r="F546" s="141">
        <v>616</v>
      </c>
      <c r="G546" s="142" t="s">
        <v>391</v>
      </c>
      <c r="H546" s="130"/>
      <c r="I546" s="131">
        <v>9863</v>
      </c>
      <c r="J546" s="131">
        <v>3809</v>
      </c>
      <c r="K546" s="131">
        <v>0</v>
      </c>
      <c r="L546" s="131">
        <v>938</v>
      </c>
      <c r="M546" s="131">
        <v>14610</v>
      </c>
      <c r="N546" s="130"/>
      <c r="O546" s="132">
        <v>2</v>
      </c>
      <c r="P546" s="132">
        <v>0</v>
      </c>
      <c r="Q546" s="133">
        <v>27344</v>
      </c>
      <c r="R546" s="133">
        <v>0</v>
      </c>
      <c r="S546" s="133">
        <f t="shared" si="16"/>
        <v>0</v>
      </c>
      <c r="T546" s="133">
        <v>1876</v>
      </c>
      <c r="U546" s="134">
        <f t="shared" si="17"/>
        <v>29220</v>
      </c>
      <c r="V546" s="144"/>
      <c r="W546" s="173">
        <v>0</v>
      </c>
      <c r="X546" s="174">
        <v>0.09</v>
      </c>
      <c r="Y546" s="174">
        <v>3.393036752258307E-2</v>
      </c>
      <c r="Z546" s="175">
        <v>0</v>
      </c>
      <c r="AA546" s="168"/>
      <c r="AB546" s="176">
        <v>0</v>
      </c>
      <c r="AC546" s="177">
        <v>0</v>
      </c>
      <c r="AD546" s="134">
        <v>0</v>
      </c>
      <c r="AE546" s="177">
        <v>0</v>
      </c>
      <c r="AF546" s="182">
        <v>0</v>
      </c>
      <c r="AG546" s="172"/>
    </row>
    <row r="547" spans="1:33" s="110" customFormat="1" x14ac:dyDescent="0.2">
      <c r="A547" s="138">
        <v>474</v>
      </c>
      <c r="B547" s="139">
        <v>474097622</v>
      </c>
      <c r="C547" s="140" t="s">
        <v>530</v>
      </c>
      <c r="D547" s="141">
        <v>97</v>
      </c>
      <c r="E547" s="140" t="s">
        <v>129</v>
      </c>
      <c r="F547" s="141">
        <v>622</v>
      </c>
      <c r="G547" s="142" t="s">
        <v>394</v>
      </c>
      <c r="H547" s="130"/>
      <c r="I547" s="131">
        <v>11114.066499712146</v>
      </c>
      <c r="J547" s="131">
        <v>2500</v>
      </c>
      <c r="K547" s="131">
        <v>0</v>
      </c>
      <c r="L547" s="131">
        <v>938</v>
      </c>
      <c r="M547" s="131">
        <v>14552.066499712146</v>
      </c>
      <c r="N547" s="130"/>
      <c r="O547" s="132">
        <v>1</v>
      </c>
      <c r="P547" s="132">
        <v>0</v>
      </c>
      <c r="Q547" s="133">
        <v>13614</v>
      </c>
      <c r="R547" s="133">
        <v>0</v>
      </c>
      <c r="S547" s="133">
        <f t="shared" si="16"/>
        <v>0</v>
      </c>
      <c r="T547" s="133">
        <v>938</v>
      </c>
      <c r="U547" s="134">
        <f t="shared" si="17"/>
        <v>14552</v>
      </c>
      <c r="V547" s="144"/>
      <c r="W547" s="173">
        <v>0</v>
      </c>
      <c r="X547" s="174">
        <v>0.09</v>
      </c>
      <c r="Y547" s="174">
        <v>2.4128212563326101E-2</v>
      </c>
      <c r="Z547" s="175">
        <v>0</v>
      </c>
      <c r="AA547" s="168"/>
      <c r="AB547" s="176">
        <v>0</v>
      </c>
      <c r="AC547" s="177">
        <v>0</v>
      </c>
      <c r="AD547" s="134">
        <v>0</v>
      </c>
      <c r="AE547" s="177">
        <v>0</v>
      </c>
      <c r="AF547" s="182">
        <v>0</v>
      </c>
      <c r="AG547" s="172"/>
    </row>
    <row r="548" spans="1:33" s="110" customFormat="1" x14ac:dyDescent="0.2">
      <c r="A548" s="138">
        <v>474</v>
      </c>
      <c r="B548" s="139">
        <v>474097673</v>
      </c>
      <c r="C548" s="140" t="s">
        <v>530</v>
      </c>
      <c r="D548" s="141">
        <v>97</v>
      </c>
      <c r="E548" s="140" t="s">
        <v>129</v>
      </c>
      <c r="F548" s="141">
        <v>673</v>
      </c>
      <c r="G548" s="142" t="s">
        <v>408</v>
      </c>
      <c r="H548" s="130"/>
      <c r="I548" s="131">
        <v>10373.290496331463</v>
      </c>
      <c r="J548" s="131">
        <v>6103</v>
      </c>
      <c r="K548" s="131">
        <v>0</v>
      </c>
      <c r="L548" s="131">
        <v>938</v>
      </c>
      <c r="M548" s="131">
        <v>17414.290496331465</v>
      </c>
      <c r="N548" s="130"/>
      <c r="O548" s="132">
        <v>1</v>
      </c>
      <c r="P548" s="132">
        <v>0</v>
      </c>
      <c r="Q548" s="133">
        <v>16476</v>
      </c>
      <c r="R548" s="133">
        <v>0</v>
      </c>
      <c r="S548" s="133">
        <f t="shared" si="16"/>
        <v>0</v>
      </c>
      <c r="T548" s="133">
        <v>938</v>
      </c>
      <c r="U548" s="134">
        <f t="shared" si="17"/>
        <v>17414</v>
      </c>
      <c r="V548" s="144"/>
      <c r="W548" s="173">
        <v>0</v>
      </c>
      <c r="X548" s="174">
        <v>0.09</v>
      </c>
      <c r="Y548" s="174">
        <v>1.7183147643384224E-2</v>
      </c>
      <c r="Z548" s="175">
        <v>0</v>
      </c>
      <c r="AA548" s="168"/>
      <c r="AB548" s="176">
        <v>0</v>
      </c>
      <c r="AC548" s="177">
        <v>0</v>
      </c>
      <c r="AD548" s="134">
        <v>0</v>
      </c>
      <c r="AE548" s="177">
        <v>0</v>
      </c>
      <c r="AF548" s="182">
        <v>0</v>
      </c>
      <c r="AG548" s="172"/>
    </row>
    <row r="549" spans="1:33" s="110" customFormat="1" x14ac:dyDescent="0.2">
      <c r="A549" s="138">
        <v>474</v>
      </c>
      <c r="B549" s="139">
        <v>474097720</v>
      </c>
      <c r="C549" s="140" t="s">
        <v>530</v>
      </c>
      <c r="D549" s="141">
        <v>97</v>
      </c>
      <c r="E549" s="140" t="s">
        <v>129</v>
      </c>
      <c r="F549" s="141">
        <v>720</v>
      </c>
      <c r="G549" s="142" t="s">
        <v>423</v>
      </c>
      <c r="H549" s="130"/>
      <c r="I549" s="131">
        <v>11867</v>
      </c>
      <c r="J549" s="131">
        <v>1963</v>
      </c>
      <c r="K549" s="131">
        <v>0</v>
      </c>
      <c r="L549" s="131">
        <v>938</v>
      </c>
      <c r="M549" s="131">
        <v>14768</v>
      </c>
      <c r="N549" s="130"/>
      <c r="O549" s="132">
        <v>10</v>
      </c>
      <c r="P549" s="132">
        <v>0</v>
      </c>
      <c r="Q549" s="133">
        <v>138300</v>
      </c>
      <c r="R549" s="133">
        <v>0</v>
      </c>
      <c r="S549" s="133">
        <f t="shared" si="16"/>
        <v>0</v>
      </c>
      <c r="T549" s="133">
        <v>9380</v>
      </c>
      <c r="U549" s="134">
        <f t="shared" si="17"/>
        <v>147680</v>
      </c>
      <c r="V549" s="144"/>
      <c r="W549" s="173">
        <v>0</v>
      </c>
      <c r="X549" s="174">
        <v>0.09</v>
      </c>
      <c r="Y549" s="174">
        <v>9.7837793711902758E-3</v>
      </c>
      <c r="Z549" s="175">
        <v>0</v>
      </c>
      <c r="AA549" s="168"/>
      <c r="AB549" s="176">
        <v>0</v>
      </c>
      <c r="AC549" s="177">
        <v>0</v>
      </c>
      <c r="AD549" s="134">
        <v>0</v>
      </c>
      <c r="AE549" s="177">
        <v>0</v>
      </c>
      <c r="AF549" s="182">
        <v>0</v>
      </c>
      <c r="AG549" s="172"/>
    </row>
    <row r="550" spans="1:33" s="110" customFormat="1" x14ac:dyDescent="0.2">
      <c r="A550" s="138">
        <v>474</v>
      </c>
      <c r="B550" s="139">
        <v>474097725</v>
      </c>
      <c r="C550" s="140" t="s">
        <v>530</v>
      </c>
      <c r="D550" s="141">
        <v>97</v>
      </c>
      <c r="E550" s="140" t="s">
        <v>129</v>
      </c>
      <c r="F550" s="141">
        <v>725</v>
      </c>
      <c r="G550" s="142" t="s">
        <v>424</v>
      </c>
      <c r="H550" s="130"/>
      <c r="I550" s="131">
        <v>10786.613150755757</v>
      </c>
      <c r="J550" s="131">
        <v>3898</v>
      </c>
      <c r="K550" s="131">
        <v>0</v>
      </c>
      <c r="L550" s="131">
        <v>938</v>
      </c>
      <c r="M550" s="131">
        <v>15622.613150755757</v>
      </c>
      <c r="N550" s="130"/>
      <c r="O550" s="132">
        <v>1</v>
      </c>
      <c r="P550" s="132">
        <v>0</v>
      </c>
      <c r="Q550" s="133">
        <v>14685</v>
      </c>
      <c r="R550" s="133">
        <v>0</v>
      </c>
      <c r="S550" s="133">
        <f t="shared" si="16"/>
        <v>0</v>
      </c>
      <c r="T550" s="133">
        <v>938</v>
      </c>
      <c r="U550" s="134">
        <f t="shared" si="17"/>
        <v>15623</v>
      </c>
      <c r="V550" s="144"/>
      <c r="W550" s="173">
        <v>0</v>
      </c>
      <c r="X550" s="174">
        <v>0.09</v>
      </c>
      <c r="Y550" s="174">
        <v>1.0396885897919745E-2</v>
      </c>
      <c r="Z550" s="175">
        <v>0</v>
      </c>
      <c r="AA550" s="168"/>
      <c r="AB550" s="176">
        <v>0</v>
      </c>
      <c r="AC550" s="177">
        <v>0</v>
      </c>
      <c r="AD550" s="134">
        <v>0</v>
      </c>
      <c r="AE550" s="177">
        <v>0</v>
      </c>
      <c r="AF550" s="182">
        <v>0</v>
      </c>
      <c r="AG550" s="172"/>
    </row>
    <row r="551" spans="1:33" s="110" customFormat="1" x14ac:dyDescent="0.2">
      <c r="A551" s="138">
        <v>474</v>
      </c>
      <c r="B551" s="139">
        <v>474097735</v>
      </c>
      <c r="C551" s="140" t="s">
        <v>530</v>
      </c>
      <c r="D551" s="141">
        <v>97</v>
      </c>
      <c r="E551" s="140" t="s">
        <v>129</v>
      </c>
      <c r="F551" s="141">
        <v>735</v>
      </c>
      <c r="G551" s="142" t="s">
        <v>427</v>
      </c>
      <c r="H551" s="130"/>
      <c r="I551" s="131">
        <v>11970</v>
      </c>
      <c r="J551" s="131">
        <v>4890</v>
      </c>
      <c r="K551" s="131">
        <v>0</v>
      </c>
      <c r="L551" s="131">
        <v>938</v>
      </c>
      <c r="M551" s="131">
        <v>17798</v>
      </c>
      <c r="N551" s="130"/>
      <c r="O551" s="132">
        <v>12</v>
      </c>
      <c r="P551" s="132">
        <v>0</v>
      </c>
      <c r="Q551" s="133">
        <v>202320</v>
      </c>
      <c r="R551" s="133">
        <v>0</v>
      </c>
      <c r="S551" s="133">
        <f t="shared" si="16"/>
        <v>0</v>
      </c>
      <c r="T551" s="133">
        <v>11256</v>
      </c>
      <c r="U551" s="134">
        <f t="shared" si="17"/>
        <v>213576</v>
      </c>
      <c r="V551" s="144"/>
      <c r="W551" s="173">
        <v>0</v>
      </c>
      <c r="X551" s="174">
        <v>0.09</v>
      </c>
      <c r="Y551" s="174">
        <v>1.7576043976977616E-2</v>
      </c>
      <c r="Z551" s="175">
        <v>0</v>
      </c>
      <c r="AA551" s="168"/>
      <c r="AB551" s="176">
        <v>0</v>
      </c>
      <c r="AC551" s="177">
        <v>0</v>
      </c>
      <c r="AD551" s="134">
        <v>0</v>
      </c>
      <c r="AE551" s="177">
        <v>0</v>
      </c>
      <c r="AF551" s="182">
        <v>0</v>
      </c>
      <c r="AG551" s="172"/>
    </row>
    <row r="552" spans="1:33" s="110" customFormat="1" x14ac:dyDescent="0.2">
      <c r="A552" s="138">
        <v>474</v>
      </c>
      <c r="B552" s="139">
        <v>474097753</v>
      </c>
      <c r="C552" s="140" t="s">
        <v>530</v>
      </c>
      <c r="D552" s="141">
        <v>97</v>
      </c>
      <c r="E552" s="140" t="s">
        <v>129</v>
      </c>
      <c r="F552" s="141">
        <v>753</v>
      </c>
      <c r="G552" s="142" t="s">
        <v>431</v>
      </c>
      <c r="H552" s="130"/>
      <c r="I552" s="131">
        <v>10164</v>
      </c>
      <c r="J552" s="131">
        <v>4259</v>
      </c>
      <c r="K552" s="131">
        <v>0</v>
      </c>
      <c r="L552" s="131">
        <v>938</v>
      </c>
      <c r="M552" s="131">
        <v>15361</v>
      </c>
      <c r="N552" s="130"/>
      <c r="O552" s="132">
        <v>5</v>
      </c>
      <c r="P552" s="132">
        <v>0</v>
      </c>
      <c r="Q552" s="133">
        <v>72115</v>
      </c>
      <c r="R552" s="133">
        <v>0</v>
      </c>
      <c r="S552" s="133">
        <f t="shared" si="16"/>
        <v>0</v>
      </c>
      <c r="T552" s="133">
        <v>4690</v>
      </c>
      <c r="U552" s="134">
        <f t="shared" si="17"/>
        <v>76805</v>
      </c>
      <c r="V552" s="144"/>
      <c r="W552" s="173">
        <v>0</v>
      </c>
      <c r="X552" s="174">
        <v>0.09</v>
      </c>
      <c r="Y552" s="174">
        <v>5.875984756285306E-3</v>
      </c>
      <c r="Z552" s="175">
        <v>0</v>
      </c>
      <c r="AA552" s="168"/>
      <c r="AB552" s="176">
        <v>0</v>
      </c>
      <c r="AC552" s="177">
        <v>0</v>
      </c>
      <c r="AD552" s="134">
        <v>0</v>
      </c>
      <c r="AE552" s="177">
        <v>0</v>
      </c>
      <c r="AF552" s="182">
        <v>0</v>
      </c>
      <c r="AG552" s="172"/>
    </row>
    <row r="553" spans="1:33" s="110" customFormat="1" x14ac:dyDescent="0.2">
      <c r="A553" s="138">
        <v>474</v>
      </c>
      <c r="B553" s="139">
        <v>474097755</v>
      </c>
      <c r="C553" s="140" t="s">
        <v>530</v>
      </c>
      <c r="D553" s="141">
        <v>97</v>
      </c>
      <c r="E553" s="140" t="s">
        <v>129</v>
      </c>
      <c r="F553" s="141">
        <v>755</v>
      </c>
      <c r="G553" s="142" t="s">
        <v>432</v>
      </c>
      <c r="H553" s="130"/>
      <c r="I553" s="131">
        <v>15345</v>
      </c>
      <c r="J553" s="131">
        <v>7419</v>
      </c>
      <c r="K553" s="131">
        <v>0</v>
      </c>
      <c r="L553" s="131">
        <v>938</v>
      </c>
      <c r="M553" s="131">
        <v>23702</v>
      </c>
      <c r="N553" s="130"/>
      <c r="O553" s="132">
        <v>1</v>
      </c>
      <c r="P553" s="132">
        <v>0</v>
      </c>
      <c r="Q553" s="133">
        <v>22764</v>
      </c>
      <c r="R553" s="133">
        <v>0</v>
      </c>
      <c r="S553" s="133">
        <f t="shared" si="16"/>
        <v>0</v>
      </c>
      <c r="T553" s="133">
        <v>938</v>
      </c>
      <c r="U553" s="134">
        <f t="shared" si="17"/>
        <v>23702</v>
      </c>
      <c r="V553" s="144"/>
      <c r="W553" s="173">
        <v>0</v>
      </c>
      <c r="X553" s="174">
        <v>0.09</v>
      </c>
      <c r="Y553" s="174">
        <v>1.686299310994727E-2</v>
      </c>
      <c r="Z553" s="175">
        <v>0</v>
      </c>
      <c r="AA553" s="168"/>
      <c r="AB553" s="176">
        <v>0</v>
      </c>
      <c r="AC553" s="177">
        <v>0</v>
      </c>
      <c r="AD553" s="134">
        <v>0</v>
      </c>
      <c r="AE553" s="177">
        <v>0</v>
      </c>
      <c r="AF553" s="182">
        <v>0</v>
      </c>
      <c r="AG553" s="172"/>
    </row>
    <row r="554" spans="1:33" s="110" customFormat="1" x14ac:dyDescent="0.2">
      <c r="A554" s="138">
        <v>474</v>
      </c>
      <c r="B554" s="139">
        <v>474097770</v>
      </c>
      <c r="C554" s="140" t="s">
        <v>530</v>
      </c>
      <c r="D554" s="141">
        <v>97</v>
      </c>
      <c r="E554" s="140" t="s">
        <v>129</v>
      </c>
      <c r="F554" s="141">
        <v>770</v>
      </c>
      <c r="G554" s="142" t="s">
        <v>438</v>
      </c>
      <c r="H554" s="130"/>
      <c r="I554" s="131">
        <v>12761.948015267173</v>
      </c>
      <c r="J554" s="131">
        <v>1951</v>
      </c>
      <c r="K554" s="131">
        <v>0</v>
      </c>
      <c r="L554" s="131">
        <v>938</v>
      </c>
      <c r="M554" s="131">
        <v>15650.948015267173</v>
      </c>
      <c r="N554" s="130"/>
      <c r="O554" s="132">
        <v>1</v>
      </c>
      <c r="P554" s="132">
        <v>0</v>
      </c>
      <c r="Q554" s="133">
        <v>14713</v>
      </c>
      <c r="R554" s="133">
        <v>0</v>
      </c>
      <c r="S554" s="133">
        <f t="shared" si="16"/>
        <v>0</v>
      </c>
      <c r="T554" s="133">
        <v>938</v>
      </c>
      <c r="U554" s="134">
        <f t="shared" si="17"/>
        <v>15651</v>
      </c>
      <c r="V554" s="144"/>
      <c r="W554" s="173">
        <v>0</v>
      </c>
      <c r="X554" s="174">
        <v>0.09</v>
      </c>
      <c r="Y554" s="174">
        <v>1.1714225414172904E-3</v>
      </c>
      <c r="Z554" s="175">
        <v>0</v>
      </c>
      <c r="AA554" s="168"/>
      <c r="AB554" s="176">
        <v>0</v>
      </c>
      <c r="AC554" s="177">
        <v>0</v>
      </c>
      <c r="AD554" s="134">
        <v>0</v>
      </c>
      <c r="AE554" s="177">
        <v>0</v>
      </c>
      <c r="AF554" s="182">
        <v>0</v>
      </c>
      <c r="AG554" s="172"/>
    </row>
    <row r="555" spans="1:33" s="110" customFormat="1" x14ac:dyDescent="0.2">
      <c r="A555" s="138">
        <v>474</v>
      </c>
      <c r="B555" s="139">
        <v>474097775</v>
      </c>
      <c r="C555" s="140" t="s">
        <v>530</v>
      </c>
      <c r="D555" s="141">
        <v>97</v>
      </c>
      <c r="E555" s="140" t="s">
        <v>129</v>
      </c>
      <c r="F555" s="141">
        <v>775</v>
      </c>
      <c r="G555" s="142" t="s">
        <v>441</v>
      </c>
      <c r="H555" s="130"/>
      <c r="I555" s="131">
        <v>11820</v>
      </c>
      <c r="J555" s="131">
        <v>2726</v>
      </c>
      <c r="K555" s="131">
        <v>0</v>
      </c>
      <c r="L555" s="131">
        <v>938</v>
      </c>
      <c r="M555" s="131">
        <v>15484</v>
      </c>
      <c r="N555" s="130"/>
      <c r="O555" s="132">
        <v>4</v>
      </c>
      <c r="P555" s="132">
        <v>0</v>
      </c>
      <c r="Q555" s="133">
        <v>58184</v>
      </c>
      <c r="R555" s="133">
        <v>0</v>
      </c>
      <c r="S555" s="133">
        <f t="shared" si="16"/>
        <v>0</v>
      </c>
      <c r="T555" s="133">
        <v>3752</v>
      </c>
      <c r="U555" s="134">
        <f t="shared" si="17"/>
        <v>61936</v>
      </c>
      <c r="V555" s="144"/>
      <c r="W555" s="173">
        <v>0</v>
      </c>
      <c r="X555" s="174">
        <v>0.09</v>
      </c>
      <c r="Y555" s="174">
        <v>6.6370121288081459E-3</v>
      </c>
      <c r="Z555" s="175">
        <v>0</v>
      </c>
      <c r="AA555" s="168"/>
      <c r="AB555" s="176">
        <v>0</v>
      </c>
      <c r="AC555" s="177">
        <v>0</v>
      </c>
      <c r="AD555" s="134">
        <v>0</v>
      </c>
      <c r="AE555" s="177">
        <v>0</v>
      </c>
      <c r="AF555" s="182">
        <v>0</v>
      </c>
      <c r="AG555" s="172"/>
    </row>
    <row r="556" spans="1:33" s="110" customFormat="1" x14ac:dyDescent="0.2">
      <c r="A556" s="138">
        <v>478</v>
      </c>
      <c r="B556" s="139">
        <v>478352064</v>
      </c>
      <c r="C556" s="140" t="s">
        <v>531</v>
      </c>
      <c r="D556" s="141">
        <v>352</v>
      </c>
      <c r="E556" s="140" t="s">
        <v>384</v>
      </c>
      <c r="F556" s="141">
        <v>64</v>
      </c>
      <c r="G556" s="142" t="s">
        <v>96</v>
      </c>
      <c r="H556" s="130"/>
      <c r="I556" s="131">
        <v>10766</v>
      </c>
      <c r="J556" s="131">
        <v>1343</v>
      </c>
      <c r="K556" s="131">
        <v>0</v>
      </c>
      <c r="L556" s="131">
        <v>938</v>
      </c>
      <c r="M556" s="131">
        <v>13047</v>
      </c>
      <c r="N556" s="130"/>
      <c r="O556" s="132">
        <v>2</v>
      </c>
      <c r="P556" s="132">
        <v>0</v>
      </c>
      <c r="Q556" s="133">
        <v>24218</v>
      </c>
      <c r="R556" s="133">
        <v>0</v>
      </c>
      <c r="S556" s="133">
        <f t="shared" si="16"/>
        <v>0</v>
      </c>
      <c r="T556" s="133">
        <v>1876</v>
      </c>
      <c r="U556" s="134">
        <f t="shared" si="17"/>
        <v>26094</v>
      </c>
      <c r="V556" s="144"/>
      <c r="W556" s="173">
        <v>0</v>
      </c>
      <c r="X556" s="174">
        <v>0.09</v>
      </c>
      <c r="Y556" s="174">
        <v>3.6144423745685821E-2</v>
      </c>
      <c r="Z556" s="175">
        <v>0</v>
      </c>
      <c r="AA556" s="168"/>
      <c r="AB556" s="176">
        <v>0</v>
      </c>
      <c r="AC556" s="177">
        <v>0</v>
      </c>
      <c r="AD556" s="134">
        <v>0</v>
      </c>
      <c r="AE556" s="177">
        <v>0</v>
      </c>
      <c r="AF556" s="182">
        <v>0</v>
      </c>
      <c r="AG556" s="172"/>
    </row>
    <row r="557" spans="1:33" s="110" customFormat="1" x14ac:dyDescent="0.2">
      <c r="A557" s="138">
        <v>478</v>
      </c>
      <c r="B557" s="139">
        <v>478352067</v>
      </c>
      <c r="C557" s="140" t="s">
        <v>531</v>
      </c>
      <c r="D557" s="141">
        <v>352</v>
      </c>
      <c r="E557" s="140" t="s">
        <v>384</v>
      </c>
      <c r="F557" s="141">
        <v>67</v>
      </c>
      <c r="G557" s="142" t="s">
        <v>99</v>
      </c>
      <c r="H557" s="130"/>
      <c r="I557" s="131">
        <v>8960</v>
      </c>
      <c r="J557" s="131">
        <v>8972</v>
      </c>
      <c r="K557" s="131">
        <v>0</v>
      </c>
      <c r="L557" s="131">
        <v>938</v>
      </c>
      <c r="M557" s="131">
        <v>18870</v>
      </c>
      <c r="N557" s="130"/>
      <c r="O557" s="132">
        <v>1</v>
      </c>
      <c r="P557" s="132">
        <v>0</v>
      </c>
      <c r="Q557" s="133">
        <v>17932</v>
      </c>
      <c r="R557" s="133">
        <v>0</v>
      </c>
      <c r="S557" s="133">
        <f t="shared" si="16"/>
        <v>0</v>
      </c>
      <c r="T557" s="133">
        <v>938</v>
      </c>
      <c r="U557" s="134">
        <f t="shared" si="17"/>
        <v>18870</v>
      </c>
      <c r="V557" s="144"/>
      <c r="W557" s="173">
        <v>0</v>
      </c>
      <c r="X557" s="174">
        <v>0.09</v>
      </c>
      <c r="Y557" s="174">
        <v>8.9815087536233666E-4</v>
      </c>
      <c r="Z557" s="175">
        <v>0</v>
      </c>
      <c r="AA557" s="168"/>
      <c r="AB557" s="176">
        <v>0</v>
      </c>
      <c r="AC557" s="177">
        <v>0</v>
      </c>
      <c r="AD557" s="134">
        <v>0</v>
      </c>
      <c r="AE557" s="177">
        <v>0</v>
      </c>
      <c r="AF557" s="182">
        <v>0</v>
      </c>
      <c r="AG557" s="172"/>
    </row>
    <row r="558" spans="1:33" s="110" customFormat="1" x14ac:dyDescent="0.2">
      <c r="A558" s="138">
        <v>478</v>
      </c>
      <c r="B558" s="139">
        <v>478352097</v>
      </c>
      <c r="C558" s="140" t="s">
        <v>531</v>
      </c>
      <c r="D558" s="141">
        <v>352</v>
      </c>
      <c r="E558" s="140" t="s">
        <v>384</v>
      </c>
      <c r="F558" s="141">
        <v>97</v>
      </c>
      <c r="G558" s="142" t="s">
        <v>129</v>
      </c>
      <c r="H558" s="130"/>
      <c r="I558" s="131">
        <v>12683</v>
      </c>
      <c r="J558" s="131">
        <v>0</v>
      </c>
      <c r="K558" s="131">
        <v>0</v>
      </c>
      <c r="L558" s="131">
        <v>938</v>
      </c>
      <c r="M558" s="131">
        <v>13621</v>
      </c>
      <c r="N558" s="130"/>
      <c r="O558" s="132">
        <v>9</v>
      </c>
      <c r="P558" s="132">
        <v>0</v>
      </c>
      <c r="Q558" s="133">
        <v>114147</v>
      </c>
      <c r="R558" s="133">
        <v>0</v>
      </c>
      <c r="S558" s="133">
        <f t="shared" si="16"/>
        <v>0</v>
      </c>
      <c r="T558" s="133">
        <v>8442</v>
      </c>
      <c r="U558" s="134">
        <f t="shared" si="17"/>
        <v>122589</v>
      </c>
      <c r="V558" s="144"/>
      <c r="W558" s="173">
        <v>0</v>
      </c>
      <c r="X558" s="174">
        <v>0.09</v>
      </c>
      <c r="Y558" s="174">
        <v>3.6237943796970221E-2</v>
      </c>
      <c r="Z558" s="175">
        <v>0</v>
      </c>
      <c r="AA558" s="168"/>
      <c r="AB558" s="176">
        <v>0</v>
      </c>
      <c r="AC558" s="177">
        <v>0</v>
      </c>
      <c r="AD558" s="134">
        <v>0</v>
      </c>
      <c r="AE558" s="177">
        <v>0</v>
      </c>
      <c r="AF558" s="182">
        <v>0</v>
      </c>
      <c r="AG558" s="172"/>
    </row>
    <row r="559" spans="1:33" s="110" customFormat="1" x14ac:dyDescent="0.2">
      <c r="A559" s="138">
        <v>478</v>
      </c>
      <c r="B559" s="139">
        <v>478352103</v>
      </c>
      <c r="C559" s="140" t="s">
        <v>531</v>
      </c>
      <c r="D559" s="141">
        <v>352</v>
      </c>
      <c r="E559" s="140" t="s">
        <v>384</v>
      </c>
      <c r="F559" s="141">
        <v>103</v>
      </c>
      <c r="G559" s="142" t="s">
        <v>135</v>
      </c>
      <c r="H559" s="130"/>
      <c r="I559" s="131">
        <v>10766</v>
      </c>
      <c r="J559" s="131">
        <v>247</v>
      </c>
      <c r="K559" s="131">
        <v>0</v>
      </c>
      <c r="L559" s="131">
        <v>938</v>
      </c>
      <c r="M559" s="131">
        <v>11951</v>
      </c>
      <c r="N559" s="130"/>
      <c r="O559" s="132">
        <v>2</v>
      </c>
      <c r="P559" s="132">
        <v>0</v>
      </c>
      <c r="Q559" s="133">
        <v>22026</v>
      </c>
      <c r="R559" s="133">
        <v>0</v>
      </c>
      <c r="S559" s="133">
        <f t="shared" si="16"/>
        <v>0</v>
      </c>
      <c r="T559" s="133">
        <v>1876</v>
      </c>
      <c r="U559" s="134">
        <f t="shared" si="17"/>
        <v>23902</v>
      </c>
      <c r="V559" s="144"/>
      <c r="W559" s="173">
        <v>0</v>
      </c>
      <c r="X559" s="174">
        <v>0.09</v>
      </c>
      <c r="Y559" s="174">
        <v>1.3831207688295565E-2</v>
      </c>
      <c r="Z559" s="175">
        <v>0</v>
      </c>
      <c r="AA559" s="168"/>
      <c r="AB559" s="176">
        <v>0</v>
      </c>
      <c r="AC559" s="177">
        <v>0</v>
      </c>
      <c r="AD559" s="134">
        <v>0</v>
      </c>
      <c r="AE559" s="177">
        <v>0</v>
      </c>
      <c r="AF559" s="182">
        <v>0</v>
      </c>
      <c r="AG559" s="172"/>
    </row>
    <row r="560" spans="1:33" s="110" customFormat="1" x14ac:dyDescent="0.2">
      <c r="A560" s="138">
        <v>478</v>
      </c>
      <c r="B560" s="139">
        <v>478352125</v>
      </c>
      <c r="C560" s="140" t="s">
        <v>531</v>
      </c>
      <c r="D560" s="141">
        <v>352</v>
      </c>
      <c r="E560" s="140" t="s">
        <v>384</v>
      </c>
      <c r="F560" s="141">
        <v>125</v>
      </c>
      <c r="G560" s="142" t="s">
        <v>157</v>
      </c>
      <c r="H560" s="130"/>
      <c r="I560" s="131">
        <v>10129</v>
      </c>
      <c r="J560" s="131">
        <v>6902</v>
      </c>
      <c r="K560" s="131">
        <v>0</v>
      </c>
      <c r="L560" s="131">
        <v>938</v>
      </c>
      <c r="M560" s="131">
        <v>17969</v>
      </c>
      <c r="N560" s="130"/>
      <c r="O560" s="132">
        <v>25</v>
      </c>
      <c r="P560" s="132">
        <v>0</v>
      </c>
      <c r="Q560" s="133">
        <v>425775</v>
      </c>
      <c r="R560" s="133">
        <v>0</v>
      </c>
      <c r="S560" s="133">
        <f t="shared" si="16"/>
        <v>0</v>
      </c>
      <c r="T560" s="133">
        <v>23450</v>
      </c>
      <c r="U560" s="134">
        <f t="shared" si="17"/>
        <v>449225</v>
      </c>
      <c r="V560" s="144"/>
      <c r="W560" s="173">
        <v>0</v>
      </c>
      <c r="X560" s="174">
        <v>0.09</v>
      </c>
      <c r="Y560" s="174">
        <v>2.6771942975704167E-2</v>
      </c>
      <c r="Z560" s="175">
        <v>0</v>
      </c>
      <c r="AA560" s="168"/>
      <c r="AB560" s="176">
        <v>0</v>
      </c>
      <c r="AC560" s="177">
        <v>0</v>
      </c>
      <c r="AD560" s="134">
        <v>0</v>
      </c>
      <c r="AE560" s="177">
        <v>0</v>
      </c>
      <c r="AF560" s="182">
        <v>0</v>
      </c>
      <c r="AG560" s="172"/>
    </row>
    <row r="561" spans="1:33" s="110" customFormat="1" x14ac:dyDescent="0.2">
      <c r="A561" s="138">
        <v>478</v>
      </c>
      <c r="B561" s="139">
        <v>478352141</v>
      </c>
      <c r="C561" s="140" t="s">
        <v>531</v>
      </c>
      <c r="D561" s="141">
        <v>352</v>
      </c>
      <c r="E561" s="140" t="s">
        <v>384</v>
      </c>
      <c r="F561" s="141">
        <v>141</v>
      </c>
      <c r="G561" s="142" t="s">
        <v>173</v>
      </c>
      <c r="H561" s="130"/>
      <c r="I561" s="131">
        <v>9412</v>
      </c>
      <c r="J561" s="131">
        <v>4540</v>
      </c>
      <c r="K561" s="131">
        <v>0</v>
      </c>
      <c r="L561" s="131">
        <v>938</v>
      </c>
      <c r="M561" s="131">
        <v>14890</v>
      </c>
      <c r="N561" s="130"/>
      <c r="O561" s="132">
        <v>5</v>
      </c>
      <c r="P561" s="132">
        <v>0</v>
      </c>
      <c r="Q561" s="133">
        <v>69760</v>
      </c>
      <c r="R561" s="133">
        <v>0</v>
      </c>
      <c r="S561" s="133">
        <f t="shared" si="16"/>
        <v>0</v>
      </c>
      <c r="T561" s="133">
        <v>4690</v>
      </c>
      <c r="U561" s="134">
        <f t="shared" si="17"/>
        <v>74450</v>
      </c>
      <c r="V561" s="144"/>
      <c r="W561" s="173">
        <v>0</v>
      </c>
      <c r="X561" s="174">
        <v>0.09</v>
      </c>
      <c r="Y561" s="174">
        <v>6.0970465312682104E-2</v>
      </c>
      <c r="Z561" s="175">
        <v>0</v>
      </c>
      <c r="AA561" s="168"/>
      <c r="AB561" s="176">
        <v>0</v>
      </c>
      <c r="AC561" s="177">
        <v>0</v>
      </c>
      <c r="AD561" s="134">
        <v>0</v>
      </c>
      <c r="AE561" s="177">
        <v>0</v>
      </c>
      <c r="AF561" s="182">
        <v>0</v>
      </c>
      <c r="AG561" s="172"/>
    </row>
    <row r="562" spans="1:33" s="110" customFormat="1" x14ac:dyDescent="0.2">
      <c r="A562" s="138">
        <v>478</v>
      </c>
      <c r="B562" s="139">
        <v>478352153</v>
      </c>
      <c r="C562" s="140" t="s">
        <v>531</v>
      </c>
      <c r="D562" s="141">
        <v>352</v>
      </c>
      <c r="E562" s="140" t="s">
        <v>384</v>
      </c>
      <c r="F562" s="141">
        <v>153</v>
      </c>
      <c r="G562" s="142" t="s">
        <v>185</v>
      </c>
      <c r="H562" s="130"/>
      <c r="I562" s="131">
        <v>10600</v>
      </c>
      <c r="J562" s="131">
        <v>82</v>
      </c>
      <c r="K562" s="131">
        <v>0</v>
      </c>
      <c r="L562" s="131">
        <v>938</v>
      </c>
      <c r="M562" s="131">
        <v>11620</v>
      </c>
      <c r="N562" s="130"/>
      <c r="O562" s="132">
        <v>49</v>
      </c>
      <c r="P562" s="132">
        <v>0</v>
      </c>
      <c r="Q562" s="133">
        <v>523418</v>
      </c>
      <c r="R562" s="133">
        <v>0</v>
      </c>
      <c r="S562" s="133">
        <f t="shared" si="16"/>
        <v>0</v>
      </c>
      <c r="T562" s="133">
        <v>45962</v>
      </c>
      <c r="U562" s="134">
        <f t="shared" si="17"/>
        <v>569380</v>
      </c>
      <c r="V562" s="144"/>
      <c r="W562" s="173">
        <v>0</v>
      </c>
      <c r="X562" s="174">
        <v>0.09</v>
      </c>
      <c r="Y562" s="174">
        <v>1.2517170102412999E-2</v>
      </c>
      <c r="Z562" s="175">
        <v>0</v>
      </c>
      <c r="AA562" s="168"/>
      <c r="AB562" s="176">
        <v>0</v>
      </c>
      <c r="AC562" s="177">
        <v>0</v>
      </c>
      <c r="AD562" s="134">
        <v>0</v>
      </c>
      <c r="AE562" s="177">
        <v>0</v>
      </c>
      <c r="AF562" s="182">
        <v>0</v>
      </c>
      <c r="AG562" s="172"/>
    </row>
    <row r="563" spans="1:33" s="110" customFormat="1" x14ac:dyDescent="0.2">
      <c r="A563" s="138">
        <v>478</v>
      </c>
      <c r="B563" s="139">
        <v>478352158</v>
      </c>
      <c r="C563" s="140" t="s">
        <v>531</v>
      </c>
      <c r="D563" s="141">
        <v>352</v>
      </c>
      <c r="E563" s="140" t="s">
        <v>384</v>
      </c>
      <c r="F563" s="141">
        <v>158</v>
      </c>
      <c r="G563" s="142" t="s">
        <v>190</v>
      </c>
      <c r="H563" s="130"/>
      <c r="I563" s="131">
        <v>10662</v>
      </c>
      <c r="J563" s="131">
        <v>5535</v>
      </c>
      <c r="K563" s="131">
        <v>0</v>
      </c>
      <c r="L563" s="131">
        <v>938</v>
      </c>
      <c r="M563" s="131">
        <v>17135</v>
      </c>
      <c r="N563" s="130"/>
      <c r="O563" s="132">
        <v>48</v>
      </c>
      <c r="P563" s="132">
        <v>0</v>
      </c>
      <c r="Q563" s="133">
        <v>777456</v>
      </c>
      <c r="R563" s="133">
        <v>0</v>
      </c>
      <c r="S563" s="133">
        <f t="shared" si="16"/>
        <v>0</v>
      </c>
      <c r="T563" s="133">
        <v>45024</v>
      </c>
      <c r="U563" s="134">
        <f t="shared" si="17"/>
        <v>822480</v>
      </c>
      <c r="V563" s="144"/>
      <c r="W563" s="173">
        <v>0</v>
      </c>
      <c r="X563" s="174">
        <v>0.09</v>
      </c>
      <c r="Y563" s="174">
        <v>2.9774429753916351E-2</v>
      </c>
      <c r="Z563" s="175">
        <v>0</v>
      </c>
      <c r="AA563" s="168"/>
      <c r="AB563" s="176">
        <v>0</v>
      </c>
      <c r="AC563" s="177">
        <v>0</v>
      </c>
      <c r="AD563" s="134">
        <v>0</v>
      </c>
      <c r="AE563" s="177">
        <v>0</v>
      </c>
      <c r="AF563" s="182">
        <v>0</v>
      </c>
      <c r="AG563" s="172"/>
    </row>
    <row r="564" spans="1:33" s="110" customFormat="1" x14ac:dyDescent="0.2">
      <c r="A564" s="138">
        <v>478</v>
      </c>
      <c r="B564" s="139">
        <v>478352162</v>
      </c>
      <c r="C564" s="140" t="s">
        <v>531</v>
      </c>
      <c r="D564" s="141">
        <v>352</v>
      </c>
      <c r="E564" s="140" t="s">
        <v>384</v>
      </c>
      <c r="F564" s="141">
        <v>162</v>
      </c>
      <c r="G564" s="142" t="s">
        <v>194</v>
      </c>
      <c r="H564" s="130"/>
      <c r="I564" s="131">
        <v>10343</v>
      </c>
      <c r="J564" s="131">
        <v>2463</v>
      </c>
      <c r="K564" s="131">
        <v>0</v>
      </c>
      <c r="L564" s="131">
        <v>938</v>
      </c>
      <c r="M564" s="131">
        <v>13744</v>
      </c>
      <c r="N564" s="130"/>
      <c r="O564" s="132">
        <v>16</v>
      </c>
      <c r="P564" s="132">
        <v>0</v>
      </c>
      <c r="Q564" s="133">
        <v>204896</v>
      </c>
      <c r="R564" s="133">
        <v>0</v>
      </c>
      <c r="S564" s="133">
        <f t="shared" si="16"/>
        <v>0</v>
      </c>
      <c r="T564" s="133">
        <v>15008</v>
      </c>
      <c r="U564" s="134">
        <f t="shared" si="17"/>
        <v>219904</v>
      </c>
      <c r="V564" s="144"/>
      <c r="W564" s="173">
        <v>0</v>
      </c>
      <c r="X564" s="174">
        <v>0.09</v>
      </c>
      <c r="Y564" s="174">
        <v>1.6674570119912257E-2</v>
      </c>
      <c r="Z564" s="175">
        <v>0</v>
      </c>
      <c r="AA564" s="168"/>
      <c r="AB564" s="176">
        <v>0</v>
      </c>
      <c r="AC564" s="177">
        <v>0</v>
      </c>
      <c r="AD564" s="134">
        <v>0</v>
      </c>
      <c r="AE564" s="177">
        <v>0</v>
      </c>
      <c r="AF564" s="182">
        <v>0</v>
      </c>
      <c r="AG564" s="172"/>
    </row>
    <row r="565" spans="1:33" s="110" customFormat="1" x14ac:dyDescent="0.2">
      <c r="A565" s="138">
        <v>478</v>
      </c>
      <c r="B565" s="139">
        <v>478352174</v>
      </c>
      <c r="C565" s="140" t="s">
        <v>531</v>
      </c>
      <c r="D565" s="141">
        <v>352</v>
      </c>
      <c r="E565" s="140" t="s">
        <v>384</v>
      </c>
      <c r="F565" s="141">
        <v>174</v>
      </c>
      <c r="G565" s="142" t="s">
        <v>206</v>
      </c>
      <c r="H565" s="130"/>
      <c r="I565" s="131">
        <v>9863</v>
      </c>
      <c r="J565" s="131">
        <v>6321</v>
      </c>
      <c r="K565" s="131">
        <v>0</v>
      </c>
      <c r="L565" s="131">
        <v>938</v>
      </c>
      <c r="M565" s="131">
        <v>17122</v>
      </c>
      <c r="N565" s="130"/>
      <c r="O565" s="132">
        <v>10</v>
      </c>
      <c r="P565" s="132">
        <v>0</v>
      </c>
      <c r="Q565" s="133">
        <v>161840</v>
      </c>
      <c r="R565" s="133">
        <v>0</v>
      </c>
      <c r="S565" s="133">
        <f t="shared" si="16"/>
        <v>0</v>
      </c>
      <c r="T565" s="133">
        <v>9380</v>
      </c>
      <c r="U565" s="134">
        <f t="shared" si="17"/>
        <v>171220</v>
      </c>
      <c r="V565" s="144"/>
      <c r="W565" s="173">
        <v>0</v>
      </c>
      <c r="X565" s="174">
        <v>0.09</v>
      </c>
      <c r="Y565" s="174">
        <v>5.1338813870858119E-2</v>
      </c>
      <c r="Z565" s="175">
        <v>0</v>
      </c>
      <c r="AA565" s="168"/>
      <c r="AB565" s="176">
        <v>0</v>
      </c>
      <c r="AC565" s="177">
        <v>0</v>
      </c>
      <c r="AD565" s="134">
        <v>0</v>
      </c>
      <c r="AE565" s="177">
        <v>0</v>
      </c>
      <c r="AF565" s="182">
        <v>0</v>
      </c>
      <c r="AG565" s="172"/>
    </row>
    <row r="566" spans="1:33" s="110" customFormat="1" x14ac:dyDescent="0.2">
      <c r="A566" s="138">
        <v>478</v>
      </c>
      <c r="B566" s="139">
        <v>478352288</v>
      </c>
      <c r="C566" s="140" t="s">
        <v>531</v>
      </c>
      <c r="D566" s="141">
        <v>352</v>
      </c>
      <c r="E566" s="140" t="s">
        <v>384</v>
      </c>
      <c r="F566" s="141">
        <v>288</v>
      </c>
      <c r="G566" s="142" t="s">
        <v>320</v>
      </c>
      <c r="H566" s="130"/>
      <c r="I566" s="131">
        <v>8960</v>
      </c>
      <c r="J566" s="131">
        <v>6111</v>
      </c>
      <c r="K566" s="131">
        <v>0</v>
      </c>
      <c r="L566" s="131">
        <v>938</v>
      </c>
      <c r="M566" s="131">
        <v>16009</v>
      </c>
      <c r="N566" s="130"/>
      <c r="O566" s="132">
        <v>2</v>
      </c>
      <c r="P566" s="132">
        <v>0</v>
      </c>
      <c r="Q566" s="133">
        <v>30142</v>
      </c>
      <c r="R566" s="133">
        <v>0</v>
      </c>
      <c r="S566" s="133">
        <f t="shared" si="16"/>
        <v>0</v>
      </c>
      <c r="T566" s="133">
        <v>1876</v>
      </c>
      <c r="U566" s="134">
        <f t="shared" si="17"/>
        <v>32018</v>
      </c>
      <c r="V566" s="144"/>
      <c r="W566" s="173">
        <v>0</v>
      </c>
      <c r="X566" s="174">
        <v>0.09</v>
      </c>
      <c r="Y566" s="174">
        <v>2.7324849970616263E-3</v>
      </c>
      <c r="Z566" s="175">
        <v>0</v>
      </c>
      <c r="AA566" s="168"/>
      <c r="AB566" s="176">
        <v>0</v>
      </c>
      <c r="AC566" s="177">
        <v>0</v>
      </c>
      <c r="AD566" s="134">
        <v>0</v>
      </c>
      <c r="AE566" s="177">
        <v>0</v>
      </c>
      <c r="AF566" s="182">
        <v>0</v>
      </c>
      <c r="AG566" s="172"/>
    </row>
    <row r="567" spans="1:33" s="110" customFormat="1" x14ac:dyDescent="0.2">
      <c r="A567" s="138">
        <v>478</v>
      </c>
      <c r="B567" s="139">
        <v>478352322</v>
      </c>
      <c r="C567" s="140" t="s">
        <v>531</v>
      </c>
      <c r="D567" s="141">
        <v>352</v>
      </c>
      <c r="E567" s="140" t="s">
        <v>384</v>
      </c>
      <c r="F567" s="141">
        <v>322</v>
      </c>
      <c r="G567" s="142" t="s">
        <v>354</v>
      </c>
      <c r="H567" s="130"/>
      <c r="I567" s="131">
        <v>8960</v>
      </c>
      <c r="J567" s="131">
        <v>4838</v>
      </c>
      <c r="K567" s="131">
        <v>0</v>
      </c>
      <c r="L567" s="131">
        <v>938</v>
      </c>
      <c r="M567" s="131">
        <v>14736</v>
      </c>
      <c r="N567" s="130"/>
      <c r="O567" s="132">
        <v>1</v>
      </c>
      <c r="P567" s="132">
        <v>0</v>
      </c>
      <c r="Q567" s="133">
        <v>13798</v>
      </c>
      <c r="R567" s="133">
        <v>0</v>
      </c>
      <c r="S567" s="133">
        <f t="shared" si="16"/>
        <v>0</v>
      </c>
      <c r="T567" s="133">
        <v>938</v>
      </c>
      <c r="U567" s="134">
        <f t="shared" si="17"/>
        <v>14736</v>
      </c>
      <c r="V567" s="144"/>
      <c r="W567" s="173">
        <v>0</v>
      </c>
      <c r="X567" s="174">
        <v>0.09</v>
      </c>
      <c r="Y567" s="174">
        <v>9.9921903064907596E-3</v>
      </c>
      <c r="Z567" s="175">
        <v>0</v>
      </c>
      <c r="AA567" s="168"/>
      <c r="AB567" s="176">
        <v>0</v>
      </c>
      <c r="AC567" s="177">
        <v>0</v>
      </c>
      <c r="AD567" s="134">
        <v>0</v>
      </c>
      <c r="AE567" s="177">
        <v>0</v>
      </c>
      <c r="AF567" s="182">
        <v>0</v>
      </c>
      <c r="AG567" s="172"/>
    </row>
    <row r="568" spans="1:33" s="110" customFormat="1" x14ac:dyDescent="0.2">
      <c r="A568" s="138">
        <v>478</v>
      </c>
      <c r="B568" s="139">
        <v>478352326</v>
      </c>
      <c r="C568" s="140" t="s">
        <v>531</v>
      </c>
      <c r="D568" s="141">
        <v>352</v>
      </c>
      <c r="E568" s="140" t="s">
        <v>384</v>
      </c>
      <c r="F568" s="141">
        <v>326</v>
      </c>
      <c r="G568" s="142" t="s">
        <v>358</v>
      </c>
      <c r="H568" s="130"/>
      <c r="I568" s="131">
        <v>10043</v>
      </c>
      <c r="J568" s="131">
        <v>4194</v>
      </c>
      <c r="K568" s="131">
        <v>0</v>
      </c>
      <c r="L568" s="131">
        <v>938</v>
      </c>
      <c r="M568" s="131">
        <v>15175</v>
      </c>
      <c r="N568" s="130"/>
      <c r="O568" s="132">
        <v>6</v>
      </c>
      <c r="P568" s="132">
        <v>0</v>
      </c>
      <c r="Q568" s="133">
        <v>85422</v>
      </c>
      <c r="R568" s="133">
        <v>0</v>
      </c>
      <c r="S568" s="133">
        <f t="shared" si="16"/>
        <v>0</v>
      </c>
      <c r="T568" s="133">
        <v>5628</v>
      </c>
      <c r="U568" s="134">
        <f t="shared" si="17"/>
        <v>91050</v>
      </c>
      <c r="V568" s="144"/>
      <c r="W568" s="173">
        <v>0</v>
      </c>
      <c r="X568" s="174">
        <v>0.09</v>
      </c>
      <c r="Y568" s="174">
        <v>4.4985457431288541E-3</v>
      </c>
      <c r="Z568" s="175">
        <v>0</v>
      </c>
      <c r="AA568" s="168"/>
      <c r="AB568" s="176">
        <v>0</v>
      </c>
      <c r="AC568" s="177">
        <v>0</v>
      </c>
      <c r="AD568" s="134">
        <v>0</v>
      </c>
      <c r="AE568" s="177">
        <v>0</v>
      </c>
      <c r="AF568" s="182">
        <v>0</v>
      </c>
      <c r="AG568" s="172"/>
    </row>
    <row r="569" spans="1:33" s="110" customFormat="1" x14ac:dyDescent="0.2">
      <c r="A569" s="138">
        <v>478</v>
      </c>
      <c r="B569" s="139">
        <v>478352348</v>
      </c>
      <c r="C569" s="140" t="s">
        <v>531</v>
      </c>
      <c r="D569" s="141">
        <v>352</v>
      </c>
      <c r="E569" s="140" t="s">
        <v>384</v>
      </c>
      <c r="F569" s="141">
        <v>348</v>
      </c>
      <c r="G569" s="142" t="s">
        <v>380</v>
      </c>
      <c r="H569" s="130"/>
      <c r="I569" s="131">
        <v>10873</v>
      </c>
      <c r="J569" s="131">
        <v>413</v>
      </c>
      <c r="K569" s="131">
        <v>0</v>
      </c>
      <c r="L569" s="131">
        <v>938</v>
      </c>
      <c r="M569" s="131">
        <v>12224</v>
      </c>
      <c r="N569" s="130"/>
      <c r="O569" s="132">
        <v>9</v>
      </c>
      <c r="P569" s="132">
        <v>0</v>
      </c>
      <c r="Q569" s="133">
        <v>101574</v>
      </c>
      <c r="R569" s="133">
        <v>0</v>
      </c>
      <c r="S569" s="133">
        <f t="shared" si="16"/>
        <v>0</v>
      </c>
      <c r="T569" s="133">
        <v>8442</v>
      </c>
      <c r="U569" s="134">
        <f t="shared" si="17"/>
        <v>110016</v>
      </c>
      <c r="V569" s="144"/>
      <c r="W569" s="173">
        <v>0</v>
      </c>
      <c r="X569" s="174">
        <v>0.09</v>
      </c>
      <c r="Y569" s="174">
        <v>6.349445835405125E-2</v>
      </c>
      <c r="Z569" s="175">
        <v>0</v>
      </c>
      <c r="AA569" s="168"/>
      <c r="AB569" s="176">
        <v>0</v>
      </c>
      <c r="AC569" s="177">
        <v>0</v>
      </c>
      <c r="AD569" s="134">
        <v>0</v>
      </c>
      <c r="AE569" s="177">
        <v>0</v>
      </c>
      <c r="AF569" s="182">
        <v>0</v>
      </c>
      <c r="AG569" s="172"/>
    </row>
    <row r="570" spans="1:33" s="110" customFormat="1" x14ac:dyDescent="0.2">
      <c r="A570" s="138">
        <v>478</v>
      </c>
      <c r="B570" s="139">
        <v>478352352</v>
      </c>
      <c r="C570" s="140" t="s">
        <v>531</v>
      </c>
      <c r="D570" s="141">
        <v>352</v>
      </c>
      <c r="E570" s="140" t="s">
        <v>384</v>
      </c>
      <c r="F570" s="141">
        <v>352</v>
      </c>
      <c r="G570" s="142" t="s">
        <v>384</v>
      </c>
      <c r="H570" s="130"/>
      <c r="I570" s="131">
        <v>11891</v>
      </c>
      <c r="J570" s="131">
        <v>8103</v>
      </c>
      <c r="K570" s="131">
        <v>0</v>
      </c>
      <c r="L570" s="131">
        <v>938</v>
      </c>
      <c r="M570" s="131">
        <v>20932</v>
      </c>
      <c r="N570" s="130"/>
      <c r="O570" s="132">
        <v>8</v>
      </c>
      <c r="P570" s="132">
        <v>0</v>
      </c>
      <c r="Q570" s="133">
        <v>159952</v>
      </c>
      <c r="R570" s="133">
        <v>0</v>
      </c>
      <c r="S570" s="133">
        <f t="shared" si="16"/>
        <v>0</v>
      </c>
      <c r="T570" s="133">
        <v>7504</v>
      </c>
      <c r="U570" s="134">
        <f t="shared" si="17"/>
        <v>167456</v>
      </c>
      <c r="V570" s="144"/>
      <c r="W570" s="173">
        <v>0</v>
      </c>
      <c r="X570" s="174">
        <v>0.09</v>
      </c>
      <c r="Y570" s="174">
        <v>1.5995200000000001E-2</v>
      </c>
      <c r="Z570" s="175">
        <v>0</v>
      </c>
      <c r="AA570" s="168"/>
      <c r="AB570" s="176">
        <v>0</v>
      </c>
      <c r="AC570" s="177">
        <v>0</v>
      </c>
      <c r="AD570" s="134">
        <v>0</v>
      </c>
      <c r="AE570" s="177">
        <v>0</v>
      </c>
      <c r="AF570" s="182">
        <v>0</v>
      </c>
      <c r="AG570" s="172"/>
    </row>
    <row r="571" spans="1:33" s="110" customFormat="1" x14ac:dyDescent="0.2">
      <c r="A571" s="138">
        <v>478</v>
      </c>
      <c r="B571" s="139">
        <v>478352600</v>
      </c>
      <c r="C571" s="140" t="s">
        <v>531</v>
      </c>
      <c r="D571" s="141">
        <v>352</v>
      </c>
      <c r="E571" s="140" t="s">
        <v>384</v>
      </c>
      <c r="F571" s="141">
        <v>600</v>
      </c>
      <c r="G571" s="142" t="s">
        <v>386</v>
      </c>
      <c r="H571" s="130"/>
      <c r="I571" s="131">
        <v>10081</v>
      </c>
      <c r="J571" s="131">
        <v>4280</v>
      </c>
      <c r="K571" s="131">
        <v>0</v>
      </c>
      <c r="L571" s="131">
        <v>938</v>
      </c>
      <c r="M571" s="131">
        <v>15299</v>
      </c>
      <c r="N571" s="130"/>
      <c r="O571" s="132">
        <v>30</v>
      </c>
      <c r="P571" s="132">
        <v>0</v>
      </c>
      <c r="Q571" s="133">
        <v>430830</v>
      </c>
      <c r="R571" s="133">
        <v>0</v>
      </c>
      <c r="S571" s="133">
        <f t="shared" si="16"/>
        <v>0</v>
      </c>
      <c r="T571" s="133">
        <v>28140</v>
      </c>
      <c r="U571" s="134">
        <f t="shared" si="17"/>
        <v>458970</v>
      </c>
      <c r="V571" s="144"/>
      <c r="W571" s="173">
        <v>0</v>
      </c>
      <c r="X571" s="174">
        <v>0.09</v>
      </c>
      <c r="Y571" s="174">
        <v>5.3121185145494918E-3</v>
      </c>
      <c r="Z571" s="175">
        <v>0</v>
      </c>
      <c r="AA571" s="168"/>
      <c r="AB571" s="176">
        <v>0</v>
      </c>
      <c r="AC571" s="177">
        <v>0</v>
      </c>
      <c r="AD571" s="134">
        <v>0</v>
      </c>
      <c r="AE571" s="177">
        <v>0</v>
      </c>
      <c r="AF571" s="182">
        <v>0</v>
      </c>
      <c r="AG571" s="172"/>
    </row>
    <row r="572" spans="1:33" s="110" customFormat="1" x14ac:dyDescent="0.2">
      <c r="A572" s="138">
        <v>478</v>
      </c>
      <c r="B572" s="139">
        <v>478352610</v>
      </c>
      <c r="C572" s="140" t="s">
        <v>531</v>
      </c>
      <c r="D572" s="141">
        <v>352</v>
      </c>
      <c r="E572" s="140" t="s">
        <v>384</v>
      </c>
      <c r="F572" s="141">
        <v>610</v>
      </c>
      <c r="G572" s="142" t="s">
        <v>389</v>
      </c>
      <c r="H572" s="130"/>
      <c r="I572" s="131">
        <v>11043</v>
      </c>
      <c r="J572" s="131">
        <v>2303</v>
      </c>
      <c r="K572" s="131">
        <v>0</v>
      </c>
      <c r="L572" s="131">
        <v>938</v>
      </c>
      <c r="M572" s="131">
        <v>14284</v>
      </c>
      <c r="N572" s="130"/>
      <c r="O572" s="132">
        <v>10</v>
      </c>
      <c r="P572" s="132">
        <v>0</v>
      </c>
      <c r="Q572" s="133">
        <v>133460</v>
      </c>
      <c r="R572" s="133">
        <v>0</v>
      </c>
      <c r="S572" s="133">
        <f t="shared" si="16"/>
        <v>0</v>
      </c>
      <c r="T572" s="133">
        <v>9380</v>
      </c>
      <c r="U572" s="134">
        <f t="shared" si="17"/>
        <v>142840</v>
      </c>
      <c r="V572" s="144"/>
      <c r="W572" s="173">
        <v>0</v>
      </c>
      <c r="X572" s="174">
        <v>0.09</v>
      </c>
      <c r="Y572" s="174">
        <v>9.52399840377436E-3</v>
      </c>
      <c r="Z572" s="175">
        <v>0</v>
      </c>
      <c r="AA572" s="168"/>
      <c r="AB572" s="176">
        <v>0</v>
      </c>
      <c r="AC572" s="177">
        <v>0</v>
      </c>
      <c r="AD572" s="134">
        <v>0</v>
      </c>
      <c r="AE572" s="177">
        <v>0</v>
      </c>
      <c r="AF572" s="182">
        <v>0</v>
      </c>
      <c r="AG572" s="172"/>
    </row>
    <row r="573" spans="1:33" s="110" customFormat="1" x14ac:dyDescent="0.2">
      <c r="A573" s="138">
        <v>478</v>
      </c>
      <c r="B573" s="139">
        <v>478352616</v>
      </c>
      <c r="C573" s="140" t="s">
        <v>531</v>
      </c>
      <c r="D573" s="141">
        <v>352</v>
      </c>
      <c r="E573" s="140" t="s">
        <v>384</v>
      </c>
      <c r="F573" s="141">
        <v>616</v>
      </c>
      <c r="G573" s="142" t="s">
        <v>391</v>
      </c>
      <c r="H573" s="130"/>
      <c r="I573" s="131">
        <v>10782</v>
      </c>
      <c r="J573" s="131">
        <v>4164</v>
      </c>
      <c r="K573" s="131">
        <v>0</v>
      </c>
      <c r="L573" s="131">
        <v>938</v>
      </c>
      <c r="M573" s="131">
        <v>15884</v>
      </c>
      <c r="N573" s="130"/>
      <c r="O573" s="132">
        <v>57</v>
      </c>
      <c r="P573" s="132">
        <v>0</v>
      </c>
      <c r="Q573" s="133">
        <v>851922</v>
      </c>
      <c r="R573" s="133">
        <v>0</v>
      </c>
      <c r="S573" s="133">
        <f t="shared" si="16"/>
        <v>0</v>
      </c>
      <c r="T573" s="133">
        <v>53466</v>
      </c>
      <c r="U573" s="134">
        <f t="shared" si="17"/>
        <v>905388</v>
      </c>
      <c r="V573" s="144"/>
      <c r="W573" s="173">
        <v>0</v>
      </c>
      <c r="X573" s="174">
        <v>0.09</v>
      </c>
      <c r="Y573" s="174">
        <v>3.393036752258307E-2</v>
      </c>
      <c r="Z573" s="175">
        <v>0</v>
      </c>
      <c r="AA573" s="168"/>
      <c r="AB573" s="176">
        <v>0</v>
      </c>
      <c r="AC573" s="177">
        <v>0</v>
      </c>
      <c r="AD573" s="134">
        <v>0</v>
      </c>
      <c r="AE573" s="177">
        <v>0</v>
      </c>
      <c r="AF573" s="182">
        <v>0</v>
      </c>
      <c r="AG573" s="172"/>
    </row>
    <row r="574" spans="1:33" s="110" customFormat="1" x14ac:dyDescent="0.2">
      <c r="A574" s="138">
        <v>478</v>
      </c>
      <c r="B574" s="139">
        <v>478352620</v>
      </c>
      <c r="C574" s="140" t="s">
        <v>531</v>
      </c>
      <c r="D574" s="141">
        <v>352</v>
      </c>
      <c r="E574" s="140" t="s">
        <v>384</v>
      </c>
      <c r="F574" s="141">
        <v>620</v>
      </c>
      <c r="G574" s="142" t="s">
        <v>393</v>
      </c>
      <c r="H574" s="130"/>
      <c r="I574" s="131">
        <v>10766</v>
      </c>
      <c r="J574" s="131">
        <v>6135</v>
      </c>
      <c r="K574" s="131">
        <v>0</v>
      </c>
      <c r="L574" s="131">
        <v>938</v>
      </c>
      <c r="M574" s="131">
        <v>17839</v>
      </c>
      <c r="N574" s="130"/>
      <c r="O574" s="132">
        <v>2</v>
      </c>
      <c r="P574" s="132">
        <v>0</v>
      </c>
      <c r="Q574" s="133">
        <v>33802</v>
      </c>
      <c r="R574" s="133">
        <v>0</v>
      </c>
      <c r="S574" s="133">
        <f t="shared" si="16"/>
        <v>0</v>
      </c>
      <c r="T574" s="133">
        <v>1876</v>
      </c>
      <c r="U574" s="134">
        <f t="shared" si="17"/>
        <v>35678</v>
      </c>
      <c r="V574" s="144"/>
      <c r="W574" s="173">
        <v>0</v>
      </c>
      <c r="X574" s="174">
        <v>0.09</v>
      </c>
      <c r="Y574" s="174">
        <v>9.8162461307532249E-3</v>
      </c>
      <c r="Z574" s="175">
        <v>0</v>
      </c>
      <c r="AA574" s="168"/>
      <c r="AB574" s="176">
        <v>0</v>
      </c>
      <c r="AC574" s="177">
        <v>0</v>
      </c>
      <c r="AD574" s="134">
        <v>0</v>
      </c>
      <c r="AE574" s="177">
        <v>0</v>
      </c>
      <c r="AF574" s="182">
        <v>0</v>
      </c>
      <c r="AG574" s="172"/>
    </row>
    <row r="575" spans="1:33" s="110" customFormat="1" x14ac:dyDescent="0.2">
      <c r="A575" s="138">
        <v>478</v>
      </c>
      <c r="B575" s="139">
        <v>478352640</v>
      </c>
      <c r="C575" s="140" t="s">
        <v>531</v>
      </c>
      <c r="D575" s="141">
        <v>352</v>
      </c>
      <c r="E575" s="140" t="s">
        <v>384</v>
      </c>
      <c r="F575" s="141">
        <v>640</v>
      </c>
      <c r="G575" s="142" t="s">
        <v>398</v>
      </c>
      <c r="H575" s="130"/>
      <c r="I575" s="131">
        <v>10766</v>
      </c>
      <c r="J575" s="131">
        <v>7887</v>
      </c>
      <c r="K575" s="131">
        <v>0</v>
      </c>
      <c r="L575" s="131">
        <v>938</v>
      </c>
      <c r="M575" s="131">
        <v>19591</v>
      </c>
      <c r="N575" s="130"/>
      <c r="O575" s="132">
        <v>1</v>
      </c>
      <c r="P575" s="132">
        <v>0</v>
      </c>
      <c r="Q575" s="133">
        <v>18653</v>
      </c>
      <c r="R575" s="133">
        <v>0</v>
      </c>
      <c r="S575" s="133">
        <f t="shared" si="16"/>
        <v>0</v>
      </c>
      <c r="T575" s="133">
        <v>938</v>
      </c>
      <c r="U575" s="134">
        <f t="shared" si="17"/>
        <v>19591</v>
      </c>
      <c r="V575" s="144"/>
      <c r="W575" s="173">
        <v>0</v>
      </c>
      <c r="X575" s="174">
        <v>0.09</v>
      </c>
      <c r="Y575" s="174">
        <v>6.6406263072186643E-4</v>
      </c>
      <c r="Z575" s="175">
        <v>0</v>
      </c>
      <c r="AA575" s="168"/>
      <c r="AB575" s="176">
        <v>0</v>
      </c>
      <c r="AC575" s="177">
        <v>0</v>
      </c>
      <c r="AD575" s="134">
        <v>0</v>
      </c>
      <c r="AE575" s="177">
        <v>0</v>
      </c>
      <c r="AF575" s="182">
        <v>0</v>
      </c>
      <c r="AG575" s="172"/>
    </row>
    <row r="576" spans="1:33" s="110" customFormat="1" x14ac:dyDescent="0.2">
      <c r="A576" s="138">
        <v>478</v>
      </c>
      <c r="B576" s="139">
        <v>478352673</v>
      </c>
      <c r="C576" s="140" t="s">
        <v>531</v>
      </c>
      <c r="D576" s="141">
        <v>352</v>
      </c>
      <c r="E576" s="140" t="s">
        <v>384</v>
      </c>
      <c r="F576" s="141">
        <v>673</v>
      </c>
      <c r="G576" s="142" t="s">
        <v>408</v>
      </c>
      <c r="H576" s="130"/>
      <c r="I576" s="131">
        <v>10220</v>
      </c>
      <c r="J576" s="131">
        <v>6013</v>
      </c>
      <c r="K576" s="131">
        <v>0</v>
      </c>
      <c r="L576" s="131">
        <v>938</v>
      </c>
      <c r="M576" s="131">
        <v>17171</v>
      </c>
      <c r="N576" s="130"/>
      <c r="O576" s="132">
        <v>21</v>
      </c>
      <c r="P576" s="132">
        <v>0</v>
      </c>
      <c r="Q576" s="133">
        <v>340893</v>
      </c>
      <c r="R576" s="133">
        <v>0</v>
      </c>
      <c r="S576" s="133">
        <f t="shared" si="16"/>
        <v>0</v>
      </c>
      <c r="T576" s="133">
        <v>19698</v>
      </c>
      <c r="U576" s="134">
        <f t="shared" si="17"/>
        <v>360591</v>
      </c>
      <c r="V576" s="144"/>
      <c r="W576" s="173">
        <v>0</v>
      </c>
      <c r="X576" s="174">
        <v>0.09</v>
      </c>
      <c r="Y576" s="174">
        <v>1.7183147643384224E-2</v>
      </c>
      <c r="Z576" s="175">
        <v>0</v>
      </c>
      <c r="AA576" s="168"/>
      <c r="AB576" s="176">
        <v>0</v>
      </c>
      <c r="AC576" s="177">
        <v>0</v>
      </c>
      <c r="AD576" s="134">
        <v>0</v>
      </c>
      <c r="AE576" s="177">
        <v>0</v>
      </c>
      <c r="AF576" s="182">
        <v>0</v>
      </c>
      <c r="AG576" s="172"/>
    </row>
    <row r="577" spans="1:33" s="110" customFormat="1" x14ac:dyDescent="0.2">
      <c r="A577" s="138">
        <v>478</v>
      </c>
      <c r="B577" s="139">
        <v>478352695</v>
      </c>
      <c r="C577" s="140" t="s">
        <v>531</v>
      </c>
      <c r="D577" s="141">
        <v>352</v>
      </c>
      <c r="E577" s="140" t="s">
        <v>384</v>
      </c>
      <c r="F577" s="141">
        <v>695</v>
      </c>
      <c r="G577" s="142" t="s">
        <v>415</v>
      </c>
      <c r="H577" s="130"/>
      <c r="I577" s="131">
        <v>10766</v>
      </c>
      <c r="J577" s="131">
        <v>7089</v>
      </c>
      <c r="K577" s="131">
        <v>0</v>
      </c>
      <c r="L577" s="131">
        <v>938</v>
      </c>
      <c r="M577" s="131">
        <v>18793</v>
      </c>
      <c r="N577" s="130"/>
      <c r="O577" s="132">
        <v>2</v>
      </c>
      <c r="P577" s="132">
        <v>0</v>
      </c>
      <c r="Q577" s="133">
        <v>35710</v>
      </c>
      <c r="R577" s="133">
        <v>0</v>
      </c>
      <c r="S577" s="133">
        <f t="shared" si="16"/>
        <v>0</v>
      </c>
      <c r="T577" s="133">
        <v>1876</v>
      </c>
      <c r="U577" s="134">
        <f t="shared" si="17"/>
        <v>37586</v>
      </c>
      <c r="V577" s="144"/>
      <c r="W577" s="173">
        <v>0</v>
      </c>
      <c r="X577" s="174">
        <v>0.09</v>
      </c>
      <c r="Y577" s="174">
        <v>2.8374752345121167E-3</v>
      </c>
      <c r="Z577" s="175">
        <v>0</v>
      </c>
      <c r="AA577" s="168"/>
      <c r="AB577" s="176">
        <v>0</v>
      </c>
      <c r="AC577" s="177">
        <v>0</v>
      </c>
      <c r="AD577" s="134">
        <v>0</v>
      </c>
      <c r="AE577" s="177">
        <v>0</v>
      </c>
      <c r="AF577" s="182">
        <v>0</v>
      </c>
      <c r="AG577" s="172"/>
    </row>
    <row r="578" spans="1:33" s="110" customFormat="1" x14ac:dyDescent="0.2">
      <c r="A578" s="138">
        <v>478</v>
      </c>
      <c r="B578" s="139">
        <v>478352720</v>
      </c>
      <c r="C578" s="140" t="s">
        <v>531</v>
      </c>
      <c r="D578" s="141">
        <v>352</v>
      </c>
      <c r="E578" s="140" t="s">
        <v>384</v>
      </c>
      <c r="F578" s="141">
        <v>720</v>
      </c>
      <c r="G578" s="142" t="s">
        <v>423</v>
      </c>
      <c r="H578" s="130"/>
      <c r="I578" s="131">
        <v>10766</v>
      </c>
      <c r="J578" s="131">
        <v>1781</v>
      </c>
      <c r="K578" s="131">
        <v>0</v>
      </c>
      <c r="L578" s="131">
        <v>938</v>
      </c>
      <c r="M578" s="131">
        <v>13485</v>
      </c>
      <c r="N578" s="130"/>
      <c r="O578" s="132">
        <v>3</v>
      </c>
      <c r="P578" s="132">
        <v>0</v>
      </c>
      <c r="Q578" s="133">
        <v>37641</v>
      </c>
      <c r="R578" s="133">
        <v>0</v>
      </c>
      <c r="S578" s="133">
        <f t="shared" si="16"/>
        <v>0</v>
      </c>
      <c r="T578" s="133">
        <v>2814</v>
      </c>
      <c r="U578" s="134">
        <f t="shared" si="17"/>
        <v>40455</v>
      </c>
      <c r="V578" s="144"/>
      <c r="W578" s="173">
        <v>0</v>
      </c>
      <c r="X578" s="174">
        <v>0.09</v>
      </c>
      <c r="Y578" s="174">
        <v>9.7837793711902758E-3</v>
      </c>
      <c r="Z578" s="175">
        <v>0</v>
      </c>
      <c r="AA578" s="168"/>
      <c r="AB578" s="176">
        <v>0</v>
      </c>
      <c r="AC578" s="177">
        <v>0</v>
      </c>
      <c r="AD578" s="134">
        <v>0</v>
      </c>
      <c r="AE578" s="177">
        <v>0</v>
      </c>
      <c r="AF578" s="182">
        <v>0</v>
      </c>
      <c r="AG578" s="172"/>
    </row>
    <row r="579" spans="1:33" s="110" customFormat="1" x14ac:dyDescent="0.2">
      <c r="A579" s="138">
        <v>478</v>
      </c>
      <c r="B579" s="139">
        <v>478352725</v>
      </c>
      <c r="C579" s="140" t="s">
        <v>531</v>
      </c>
      <c r="D579" s="141">
        <v>352</v>
      </c>
      <c r="E579" s="140" t="s">
        <v>384</v>
      </c>
      <c r="F579" s="141">
        <v>725</v>
      </c>
      <c r="G579" s="142" t="s">
        <v>424</v>
      </c>
      <c r="H579" s="130"/>
      <c r="I579" s="131">
        <v>10285</v>
      </c>
      <c r="J579" s="131">
        <v>3717</v>
      </c>
      <c r="K579" s="131">
        <v>0</v>
      </c>
      <c r="L579" s="131">
        <v>938</v>
      </c>
      <c r="M579" s="131">
        <v>14940</v>
      </c>
      <c r="N579" s="130"/>
      <c r="O579" s="132">
        <v>17</v>
      </c>
      <c r="P579" s="132">
        <v>0</v>
      </c>
      <c r="Q579" s="133">
        <v>238034</v>
      </c>
      <c r="R579" s="133">
        <v>0</v>
      </c>
      <c r="S579" s="133">
        <f t="shared" si="16"/>
        <v>0</v>
      </c>
      <c r="T579" s="133">
        <v>15946</v>
      </c>
      <c r="U579" s="134">
        <f t="shared" si="17"/>
        <v>253980</v>
      </c>
      <c r="V579" s="144"/>
      <c r="W579" s="173">
        <v>0</v>
      </c>
      <c r="X579" s="174">
        <v>0.09</v>
      </c>
      <c r="Y579" s="174">
        <v>1.0396885897919745E-2</v>
      </c>
      <c r="Z579" s="175">
        <v>0</v>
      </c>
      <c r="AA579" s="168"/>
      <c r="AB579" s="176">
        <v>0</v>
      </c>
      <c r="AC579" s="177">
        <v>0</v>
      </c>
      <c r="AD579" s="134">
        <v>0</v>
      </c>
      <c r="AE579" s="177">
        <v>0</v>
      </c>
      <c r="AF579" s="182">
        <v>0</v>
      </c>
      <c r="AG579" s="172"/>
    </row>
    <row r="580" spans="1:33" s="110" customFormat="1" x14ac:dyDescent="0.2">
      <c r="A580" s="138">
        <v>478</v>
      </c>
      <c r="B580" s="139">
        <v>478352735</v>
      </c>
      <c r="C580" s="140" t="s">
        <v>531</v>
      </c>
      <c r="D580" s="141">
        <v>352</v>
      </c>
      <c r="E580" s="140" t="s">
        <v>384</v>
      </c>
      <c r="F580" s="141">
        <v>735</v>
      </c>
      <c r="G580" s="142" t="s">
        <v>427</v>
      </c>
      <c r="H580" s="130"/>
      <c r="I580" s="131">
        <v>10654</v>
      </c>
      <c r="J580" s="131">
        <v>4352</v>
      </c>
      <c r="K580" s="131">
        <v>0</v>
      </c>
      <c r="L580" s="131">
        <v>938</v>
      </c>
      <c r="M580" s="131">
        <v>15944</v>
      </c>
      <c r="N580" s="130"/>
      <c r="O580" s="132">
        <v>31</v>
      </c>
      <c r="P580" s="132">
        <v>0</v>
      </c>
      <c r="Q580" s="133">
        <v>465186</v>
      </c>
      <c r="R580" s="133">
        <v>0</v>
      </c>
      <c r="S580" s="133">
        <f t="shared" si="16"/>
        <v>0</v>
      </c>
      <c r="T580" s="133">
        <v>29078</v>
      </c>
      <c r="U580" s="134">
        <f t="shared" si="17"/>
        <v>494264</v>
      </c>
      <c r="V580" s="144"/>
      <c r="W580" s="173">
        <v>0</v>
      </c>
      <c r="X580" s="174">
        <v>0.09</v>
      </c>
      <c r="Y580" s="174">
        <v>1.7576043976977616E-2</v>
      </c>
      <c r="Z580" s="175">
        <v>0</v>
      </c>
      <c r="AA580" s="168"/>
      <c r="AB580" s="176">
        <v>0</v>
      </c>
      <c r="AC580" s="177">
        <v>0</v>
      </c>
      <c r="AD580" s="134">
        <v>0</v>
      </c>
      <c r="AE580" s="177">
        <v>0</v>
      </c>
      <c r="AF580" s="182">
        <v>0</v>
      </c>
      <c r="AG580" s="172"/>
    </row>
    <row r="581" spans="1:33" s="110" customFormat="1" x14ac:dyDescent="0.2">
      <c r="A581" s="138">
        <v>478</v>
      </c>
      <c r="B581" s="139">
        <v>478352753</v>
      </c>
      <c r="C581" s="140" t="s">
        <v>531</v>
      </c>
      <c r="D581" s="141">
        <v>352</v>
      </c>
      <c r="E581" s="140" t="s">
        <v>384</v>
      </c>
      <c r="F581" s="141">
        <v>753</v>
      </c>
      <c r="G581" s="142" t="s">
        <v>431</v>
      </c>
      <c r="H581" s="130"/>
      <c r="I581" s="131">
        <v>10508</v>
      </c>
      <c r="J581" s="131">
        <v>4403</v>
      </c>
      <c r="K581" s="131">
        <v>0</v>
      </c>
      <c r="L581" s="131">
        <v>938</v>
      </c>
      <c r="M581" s="131">
        <v>15849</v>
      </c>
      <c r="N581" s="130"/>
      <c r="O581" s="132">
        <v>6</v>
      </c>
      <c r="P581" s="132">
        <v>0</v>
      </c>
      <c r="Q581" s="133">
        <v>89466</v>
      </c>
      <c r="R581" s="133">
        <v>0</v>
      </c>
      <c r="S581" s="133">
        <f t="shared" si="16"/>
        <v>0</v>
      </c>
      <c r="T581" s="133">
        <v>5628</v>
      </c>
      <c r="U581" s="134">
        <f t="shared" si="17"/>
        <v>95094</v>
      </c>
      <c r="V581" s="144"/>
      <c r="W581" s="173">
        <v>0</v>
      </c>
      <c r="X581" s="174">
        <v>0.09</v>
      </c>
      <c r="Y581" s="174">
        <v>5.875984756285306E-3</v>
      </c>
      <c r="Z581" s="175">
        <v>0</v>
      </c>
      <c r="AA581" s="168"/>
      <c r="AB581" s="176">
        <v>0</v>
      </c>
      <c r="AC581" s="177">
        <v>0</v>
      </c>
      <c r="AD581" s="134">
        <v>0</v>
      </c>
      <c r="AE581" s="177">
        <v>0</v>
      </c>
      <c r="AF581" s="182">
        <v>0</v>
      </c>
      <c r="AG581" s="172"/>
    </row>
    <row r="582" spans="1:33" s="110" customFormat="1" x14ac:dyDescent="0.2">
      <c r="A582" s="138">
        <v>478</v>
      </c>
      <c r="B582" s="139">
        <v>478352755</v>
      </c>
      <c r="C582" s="140" t="s">
        <v>531</v>
      </c>
      <c r="D582" s="141">
        <v>352</v>
      </c>
      <c r="E582" s="140" t="s">
        <v>384</v>
      </c>
      <c r="F582" s="141">
        <v>755</v>
      </c>
      <c r="G582" s="142" t="s">
        <v>432</v>
      </c>
      <c r="H582" s="130"/>
      <c r="I582" s="131">
        <v>10766</v>
      </c>
      <c r="J582" s="131">
        <v>5205</v>
      </c>
      <c r="K582" s="131">
        <v>0</v>
      </c>
      <c r="L582" s="131">
        <v>938</v>
      </c>
      <c r="M582" s="131">
        <v>16909</v>
      </c>
      <c r="N582" s="130"/>
      <c r="O582" s="132">
        <v>1</v>
      </c>
      <c r="P582" s="132">
        <v>0</v>
      </c>
      <c r="Q582" s="133">
        <v>15971</v>
      </c>
      <c r="R582" s="133">
        <v>0</v>
      </c>
      <c r="S582" s="133">
        <f t="shared" si="16"/>
        <v>0</v>
      </c>
      <c r="T582" s="133">
        <v>938</v>
      </c>
      <c r="U582" s="134">
        <f t="shared" si="17"/>
        <v>16909</v>
      </c>
      <c r="V582" s="144"/>
      <c r="W582" s="173">
        <v>0</v>
      </c>
      <c r="X582" s="174">
        <v>0.09</v>
      </c>
      <c r="Y582" s="174">
        <v>1.686299310994727E-2</v>
      </c>
      <c r="Z582" s="175">
        <v>0</v>
      </c>
      <c r="AA582" s="168"/>
      <c r="AB582" s="176">
        <v>0</v>
      </c>
      <c r="AC582" s="177">
        <v>0</v>
      </c>
      <c r="AD582" s="134">
        <v>0</v>
      </c>
      <c r="AE582" s="177">
        <v>0</v>
      </c>
      <c r="AF582" s="182">
        <v>0</v>
      </c>
      <c r="AG582" s="172"/>
    </row>
    <row r="583" spans="1:33" s="110" customFormat="1" x14ac:dyDescent="0.2">
      <c r="A583" s="138">
        <v>478</v>
      </c>
      <c r="B583" s="139">
        <v>478352770</v>
      </c>
      <c r="C583" s="140" t="s">
        <v>531</v>
      </c>
      <c r="D583" s="141">
        <v>352</v>
      </c>
      <c r="E583" s="140" t="s">
        <v>384</v>
      </c>
      <c r="F583" s="141">
        <v>770</v>
      </c>
      <c r="G583" s="142" t="s">
        <v>438</v>
      </c>
      <c r="H583" s="130"/>
      <c r="I583" s="131">
        <v>10766</v>
      </c>
      <c r="J583" s="131">
        <v>1646</v>
      </c>
      <c r="K583" s="131">
        <v>0</v>
      </c>
      <c r="L583" s="131">
        <v>938</v>
      </c>
      <c r="M583" s="131">
        <v>13350</v>
      </c>
      <c r="N583" s="130"/>
      <c r="O583" s="132">
        <v>1</v>
      </c>
      <c r="P583" s="132">
        <v>0</v>
      </c>
      <c r="Q583" s="133">
        <v>12412</v>
      </c>
      <c r="R583" s="133">
        <v>0</v>
      </c>
      <c r="S583" s="133">
        <f t="shared" si="16"/>
        <v>0</v>
      </c>
      <c r="T583" s="133">
        <v>938</v>
      </c>
      <c r="U583" s="134">
        <f t="shared" si="17"/>
        <v>13350</v>
      </c>
      <c r="V583" s="144"/>
      <c r="W583" s="173">
        <v>0</v>
      </c>
      <c r="X583" s="174">
        <v>0.09</v>
      </c>
      <c r="Y583" s="174">
        <v>1.1714225414172904E-3</v>
      </c>
      <c r="Z583" s="175">
        <v>0</v>
      </c>
      <c r="AA583" s="168"/>
      <c r="AB583" s="176">
        <v>0</v>
      </c>
      <c r="AC583" s="177">
        <v>0</v>
      </c>
      <c r="AD583" s="134">
        <v>0</v>
      </c>
      <c r="AE583" s="177">
        <v>0</v>
      </c>
      <c r="AF583" s="182">
        <v>0</v>
      </c>
      <c r="AG583" s="172"/>
    </row>
    <row r="584" spans="1:33" s="110" customFormat="1" x14ac:dyDescent="0.2">
      <c r="A584" s="138">
        <v>478</v>
      </c>
      <c r="B584" s="139">
        <v>478352775</v>
      </c>
      <c r="C584" s="140" t="s">
        <v>531</v>
      </c>
      <c r="D584" s="141">
        <v>352</v>
      </c>
      <c r="E584" s="140" t="s">
        <v>384</v>
      </c>
      <c r="F584" s="141">
        <v>775</v>
      </c>
      <c r="G584" s="142" t="s">
        <v>441</v>
      </c>
      <c r="H584" s="130"/>
      <c r="I584" s="131">
        <v>9963</v>
      </c>
      <c r="J584" s="131">
        <v>2298</v>
      </c>
      <c r="K584" s="131">
        <v>0</v>
      </c>
      <c r="L584" s="131">
        <v>938</v>
      </c>
      <c r="M584" s="131">
        <v>13199</v>
      </c>
      <c r="N584" s="130"/>
      <c r="O584" s="132">
        <v>24</v>
      </c>
      <c r="P584" s="132">
        <v>0</v>
      </c>
      <c r="Q584" s="133">
        <v>294264</v>
      </c>
      <c r="R584" s="133">
        <v>0</v>
      </c>
      <c r="S584" s="133">
        <f t="shared" si="16"/>
        <v>0</v>
      </c>
      <c r="T584" s="133">
        <v>22512</v>
      </c>
      <c r="U584" s="134">
        <f t="shared" si="17"/>
        <v>316776</v>
      </c>
      <c r="V584" s="144"/>
      <c r="W584" s="173">
        <v>0</v>
      </c>
      <c r="X584" s="174">
        <v>0.09</v>
      </c>
      <c r="Y584" s="174">
        <v>6.6370121288081459E-3</v>
      </c>
      <c r="Z584" s="175">
        <v>0</v>
      </c>
      <c r="AA584" s="168"/>
      <c r="AB584" s="176">
        <v>0</v>
      </c>
      <c r="AC584" s="177">
        <v>0</v>
      </c>
      <c r="AD584" s="134">
        <v>0</v>
      </c>
      <c r="AE584" s="177">
        <v>0</v>
      </c>
      <c r="AF584" s="182">
        <v>0</v>
      </c>
      <c r="AG584" s="172"/>
    </row>
    <row r="585" spans="1:33" s="110" customFormat="1" x14ac:dyDescent="0.2">
      <c r="A585" s="138">
        <v>479</v>
      </c>
      <c r="B585" s="139">
        <v>479278005</v>
      </c>
      <c r="C585" s="140" t="s">
        <v>532</v>
      </c>
      <c r="D585" s="141">
        <v>278</v>
      </c>
      <c r="E585" s="140" t="s">
        <v>310</v>
      </c>
      <c r="F585" s="141">
        <v>5</v>
      </c>
      <c r="G585" s="142" t="s">
        <v>37</v>
      </c>
      <c r="H585" s="130"/>
      <c r="I585" s="131">
        <v>10766</v>
      </c>
      <c r="J585" s="131">
        <v>5041</v>
      </c>
      <c r="K585" s="131">
        <v>0</v>
      </c>
      <c r="L585" s="131">
        <v>938</v>
      </c>
      <c r="M585" s="131">
        <v>16745</v>
      </c>
      <c r="N585" s="130"/>
      <c r="O585" s="132">
        <v>5</v>
      </c>
      <c r="P585" s="132">
        <v>0</v>
      </c>
      <c r="Q585" s="133">
        <v>79035</v>
      </c>
      <c r="R585" s="133">
        <v>0</v>
      </c>
      <c r="S585" s="133">
        <f t="shared" si="16"/>
        <v>0</v>
      </c>
      <c r="T585" s="133">
        <v>4690</v>
      </c>
      <c r="U585" s="134">
        <f t="shared" si="17"/>
        <v>83725</v>
      </c>
      <c r="V585" s="144"/>
      <c r="W585" s="173">
        <v>0</v>
      </c>
      <c r="X585" s="174">
        <v>0.09</v>
      </c>
      <c r="Y585" s="174">
        <v>1.4619597414722192E-2</v>
      </c>
      <c r="Z585" s="175">
        <v>0</v>
      </c>
      <c r="AA585" s="168"/>
      <c r="AB585" s="176">
        <v>0</v>
      </c>
      <c r="AC585" s="177">
        <v>0</v>
      </c>
      <c r="AD585" s="134">
        <v>0</v>
      </c>
      <c r="AE585" s="177">
        <v>0</v>
      </c>
      <c r="AF585" s="182">
        <v>0</v>
      </c>
      <c r="AG585" s="172"/>
    </row>
    <row r="586" spans="1:33" s="110" customFormat="1" x14ac:dyDescent="0.2">
      <c r="A586" s="138">
        <v>479</v>
      </c>
      <c r="B586" s="139">
        <v>479278024</v>
      </c>
      <c r="C586" s="140" t="s">
        <v>532</v>
      </c>
      <c r="D586" s="141">
        <v>278</v>
      </c>
      <c r="E586" s="140" t="s">
        <v>310</v>
      </c>
      <c r="F586" s="141">
        <v>24</v>
      </c>
      <c r="G586" s="142" t="s">
        <v>56</v>
      </c>
      <c r="H586" s="130"/>
      <c r="I586" s="131">
        <v>10524</v>
      </c>
      <c r="J586" s="131">
        <v>2099</v>
      </c>
      <c r="K586" s="131">
        <v>0</v>
      </c>
      <c r="L586" s="131">
        <v>938</v>
      </c>
      <c r="M586" s="131">
        <v>13561</v>
      </c>
      <c r="N586" s="130"/>
      <c r="O586" s="132">
        <v>21</v>
      </c>
      <c r="P586" s="132">
        <v>0</v>
      </c>
      <c r="Q586" s="133">
        <v>265083</v>
      </c>
      <c r="R586" s="133">
        <v>0</v>
      </c>
      <c r="S586" s="133">
        <f t="shared" ref="S586:S649" si="18">IFERROR(VLOOKUP(B586,transp,2,FALSE),0)</f>
        <v>0</v>
      </c>
      <c r="T586" s="133">
        <v>19698</v>
      </c>
      <c r="U586" s="134">
        <f t="shared" ref="U586:U649" si="19">SUM(Q586:T586)</f>
        <v>284781</v>
      </c>
      <c r="V586" s="144"/>
      <c r="W586" s="173">
        <v>0</v>
      </c>
      <c r="X586" s="174">
        <v>0.09</v>
      </c>
      <c r="Y586" s="174">
        <v>2.0645264741985296E-2</v>
      </c>
      <c r="Z586" s="175">
        <v>0</v>
      </c>
      <c r="AA586" s="168"/>
      <c r="AB586" s="176">
        <v>0</v>
      </c>
      <c r="AC586" s="177">
        <v>0</v>
      </c>
      <c r="AD586" s="134">
        <v>0</v>
      </c>
      <c r="AE586" s="177">
        <v>0</v>
      </c>
      <c r="AF586" s="182">
        <v>0</v>
      </c>
      <c r="AG586" s="172"/>
    </row>
    <row r="587" spans="1:33" s="110" customFormat="1" x14ac:dyDescent="0.2">
      <c r="A587" s="138">
        <v>479</v>
      </c>
      <c r="B587" s="139">
        <v>479278061</v>
      </c>
      <c r="C587" s="140" t="s">
        <v>532</v>
      </c>
      <c r="D587" s="141">
        <v>278</v>
      </c>
      <c r="E587" s="140" t="s">
        <v>310</v>
      </c>
      <c r="F587" s="141">
        <v>61</v>
      </c>
      <c r="G587" s="142" t="s">
        <v>93</v>
      </c>
      <c r="H587" s="130"/>
      <c r="I587" s="131">
        <v>12564</v>
      </c>
      <c r="J587" s="131">
        <v>689</v>
      </c>
      <c r="K587" s="131">
        <v>0</v>
      </c>
      <c r="L587" s="131">
        <v>938</v>
      </c>
      <c r="M587" s="131">
        <v>14191</v>
      </c>
      <c r="N587" s="130"/>
      <c r="O587" s="132">
        <v>34</v>
      </c>
      <c r="P587" s="132">
        <v>0</v>
      </c>
      <c r="Q587" s="133">
        <v>450602</v>
      </c>
      <c r="R587" s="133">
        <v>0</v>
      </c>
      <c r="S587" s="133">
        <f t="shared" si="18"/>
        <v>0</v>
      </c>
      <c r="T587" s="133">
        <v>31892</v>
      </c>
      <c r="U587" s="134">
        <f t="shared" si="19"/>
        <v>482494</v>
      </c>
      <c r="V587" s="144"/>
      <c r="W587" s="173">
        <v>0</v>
      </c>
      <c r="X587" s="174">
        <v>0.09</v>
      </c>
      <c r="Y587" s="174">
        <v>3.86634106654625E-2</v>
      </c>
      <c r="Z587" s="175">
        <v>0</v>
      </c>
      <c r="AA587" s="168"/>
      <c r="AB587" s="176">
        <v>0</v>
      </c>
      <c r="AC587" s="177">
        <v>0</v>
      </c>
      <c r="AD587" s="134">
        <v>0</v>
      </c>
      <c r="AE587" s="177">
        <v>0</v>
      </c>
      <c r="AF587" s="182">
        <v>0</v>
      </c>
      <c r="AG587" s="172"/>
    </row>
    <row r="588" spans="1:33" s="110" customFormat="1" x14ac:dyDescent="0.2">
      <c r="A588" s="138">
        <v>479</v>
      </c>
      <c r="B588" s="139">
        <v>479278086</v>
      </c>
      <c r="C588" s="140" t="s">
        <v>532</v>
      </c>
      <c r="D588" s="141">
        <v>278</v>
      </c>
      <c r="E588" s="140" t="s">
        <v>310</v>
      </c>
      <c r="F588" s="141">
        <v>86</v>
      </c>
      <c r="G588" s="142" t="s">
        <v>118</v>
      </c>
      <c r="H588" s="130"/>
      <c r="I588" s="131">
        <v>9963</v>
      </c>
      <c r="J588" s="131">
        <v>1591</v>
      </c>
      <c r="K588" s="131">
        <v>0</v>
      </c>
      <c r="L588" s="131">
        <v>938</v>
      </c>
      <c r="M588" s="131">
        <v>12492</v>
      </c>
      <c r="N588" s="130"/>
      <c r="O588" s="132">
        <v>17</v>
      </c>
      <c r="P588" s="132">
        <v>0</v>
      </c>
      <c r="Q588" s="133">
        <v>196418</v>
      </c>
      <c r="R588" s="133">
        <v>0</v>
      </c>
      <c r="S588" s="133">
        <f t="shared" si="18"/>
        <v>0</v>
      </c>
      <c r="T588" s="133">
        <v>15946</v>
      </c>
      <c r="U588" s="134">
        <f t="shared" si="19"/>
        <v>212364</v>
      </c>
      <c r="V588" s="144"/>
      <c r="W588" s="173">
        <v>0</v>
      </c>
      <c r="X588" s="174">
        <v>0.09</v>
      </c>
      <c r="Y588" s="174">
        <v>6.0585026871723437E-2</v>
      </c>
      <c r="Z588" s="175">
        <v>0</v>
      </c>
      <c r="AA588" s="168"/>
      <c r="AB588" s="176">
        <v>0</v>
      </c>
      <c r="AC588" s="177">
        <v>0</v>
      </c>
      <c r="AD588" s="134">
        <v>0</v>
      </c>
      <c r="AE588" s="177">
        <v>0</v>
      </c>
      <c r="AF588" s="182">
        <v>0</v>
      </c>
      <c r="AG588" s="172"/>
    </row>
    <row r="589" spans="1:33" s="110" customFormat="1" x14ac:dyDescent="0.2">
      <c r="A589" s="138">
        <v>479</v>
      </c>
      <c r="B589" s="139">
        <v>479278087</v>
      </c>
      <c r="C589" s="140" t="s">
        <v>532</v>
      </c>
      <c r="D589" s="141">
        <v>278</v>
      </c>
      <c r="E589" s="140" t="s">
        <v>310</v>
      </c>
      <c r="F589" s="141">
        <v>87</v>
      </c>
      <c r="G589" s="142" t="s">
        <v>119</v>
      </c>
      <c r="H589" s="130"/>
      <c r="I589" s="131">
        <v>12164</v>
      </c>
      <c r="J589" s="131">
        <v>4351</v>
      </c>
      <c r="K589" s="131">
        <v>0</v>
      </c>
      <c r="L589" s="131">
        <v>938</v>
      </c>
      <c r="M589" s="131">
        <v>17453</v>
      </c>
      <c r="N589" s="130"/>
      <c r="O589" s="132">
        <v>3</v>
      </c>
      <c r="P589" s="132">
        <v>0</v>
      </c>
      <c r="Q589" s="133">
        <v>49545</v>
      </c>
      <c r="R589" s="133">
        <v>0</v>
      </c>
      <c r="S589" s="133">
        <f t="shared" si="18"/>
        <v>0</v>
      </c>
      <c r="T589" s="133">
        <v>2814</v>
      </c>
      <c r="U589" s="134">
        <f t="shared" si="19"/>
        <v>52359</v>
      </c>
      <c r="V589" s="144"/>
      <c r="W589" s="173">
        <v>0</v>
      </c>
      <c r="X589" s="174">
        <v>0.09</v>
      </c>
      <c r="Y589" s="174">
        <v>3.9928942158308726E-3</v>
      </c>
      <c r="Z589" s="175">
        <v>0</v>
      </c>
      <c r="AA589" s="168"/>
      <c r="AB589" s="176">
        <v>0</v>
      </c>
      <c r="AC589" s="177">
        <v>0</v>
      </c>
      <c r="AD589" s="134">
        <v>0</v>
      </c>
      <c r="AE589" s="177">
        <v>0</v>
      </c>
      <c r="AF589" s="182">
        <v>0</v>
      </c>
      <c r="AG589" s="172"/>
    </row>
    <row r="590" spans="1:33" s="110" customFormat="1" x14ac:dyDescent="0.2">
      <c r="A590" s="138">
        <v>479</v>
      </c>
      <c r="B590" s="139">
        <v>479278091</v>
      </c>
      <c r="C590" s="140" t="s">
        <v>532</v>
      </c>
      <c r="D590" s="141">
        <v>278</v>
      </c>
      <c r="E590" s="140" t="s">
        <v>310</v>
      </c>
      <c r="F590" s="141">
        <v>91</v>
      </c>
      <c r="G590" s="142" t="s">
        <v>123</v>
      </c>
      <c r="H590" s="130"/>
      <c r="I590" s="131">
        <v>8960</v>
      </c>
      <c r="J590" s="131">
        <v>12327</v>
      </c>
      <c r="K590" s="131">
        <v>0</v>
      </c>
      <c r="L590" s="131">
        <v>938</v>
      </c>
      <c r="M590" s="131">
        <v>22225</v>
      </c>
      <c r="N590" s="130"/>
      <c r="O590" s="132">
        <v>2</v>
      </c>
      <c r="P590" s="132">
        <v>0</v>
      </c>
      <c r="Q590" s="133">
        <v>42574</v>
      </c>
      <c r="R590" s="133">
        <v>0</v>
      </c>
      <c r="S590" s="133">
        <f t="shared" si="18"/>
        <v>0</v>
      </c>
      <c r="T590" s="133">
        <v>1876</v>
      </c>
      <c r="U590" s="134">
        <f t="shared" si="19"/>
        <v>44450</v>
      </c>
      <c r="V590" s="144"/>
      <c r="W590" s="173">
        <v>0</v>
      </c>
      <c r="X590" s="174">
        <v>0.09</v>
      </c>
      <c r="Y590" s="174">
        <v>1.7845654236382121E-2</v>
      </c>
      <c r="Z590" s="175">
        <v>0</v>
      </c>
      <c r="AA590" s="168"/>
      <c r="AB590" s="176">
        <v>0</v>
      </c>
      <c r="AC590" s="177">
        <v>0</v>
      </c>
      <c r="AD590" s="134">
        <v>0</v>
      </c>
      <c r="AE590" s="177">
        <v>0</v>
      </c>
      <c r="AF590" s="182">
        <v>0</v>
      </c>
      <c r="AG590" s="172"/>
    </row>
    <row r="591" spans="1:33" s="110" customFormat="1" x14ac:dyDescent="0.2">
      <c r="A591" s="138">
        <v>479</v>
      </c>
      <c r="B591" s="139">
        <v>479278111</v>
      </c>
      <c r="C591" s="140" t="s">
        <v>532</v>
      </c>
      <c r="D591" s="141">
        <v>278</v>
      </c>
      <c r="E591" s="140" t="s">
        <v>310</v>
      </c>
      <c r="F591" s="141">
        <v>111</v>
      </c>
      <c r="G591" s="142" t="s">
        <v>143</v>
      </c>
      <c r="H591" s="130"/>
      <c r="I591" s="131">
        <v>11863</v>
      </c>
      <c r="J591" s="131">
        <v>3280</v>
      </c>
      <c r="K591" s="131">
        <v>0</v>
      </c>
      <c r="L591" s="131">
        <v>938</v>
      </c>
      <c r="M591" s="131">
        <v>16081</v>
      </c>
      <c r="N591" s="130"/>
      <c r="O591" s="132">
        <v>9</v>
      </c>
      <c r="P591" s="132">
        <v>0</v>
      </c>
      <c r="Q591" s="133">
        <v>136287</v>
      </c>
      <c r="R591" s="133">
        <v>0</v>
      </c>
      <c r="S591" s="133">
        <f t="shared" si="18"/>
        <v>0</v>
      </c>
      <c r="T591" s="133">
        <v>8442</v>
      </c>
      <c r="U591" s="134">
        <f t="shared" si="19"/>
        <v>144729</v>
      </c>
      <c r="V591" s="144"/>
      <c r="W591" s="173">
        <v>0</v>
      </c>
      <c r="X591" s="174">
        <v>0.09</v>
      </c>
      <c r="Y591" s="174">
        <v>3.0560561202944724E-2</v>
      </c>
      <c r="Z591" s="175">
        <v>0</v>
      </c>
      <c r="AA591" s="168"/>
      <c r="AB591" s="176">
        <v>0</v>
      </c>
      <c r="AC591" s="177">
        <v>0</v>
      </c>
      <c r="AD591" s="134">
        <v>0</v>
      </c>
      <c r="AE591" s="177">
        <v>0</v>
      </c>
      <c r="AF591" s="182">
        <v>0</v>
      </c>
      <c r="AG591" s="172"/>
    </row>
    <row r="592" spans="1:33" s="110" customFormat="1" x14ac:dyDescent="0.2">
      <c r="A592" s="138">
        <v>479</v>
      </c>
      <c r="B592" s="139">
        <v>479278114</v>
      </c>
      <c r="C592" s="140" t="s">
        <v>532</v>
      </c>
      <c r="D592" s="141">
        <v>278</v>
      </c>
      <c r="E592" s="140" t="s">
        <v>310</v>
      </c>
      <c r="F592" s="141">
        <v>114</v>
      </c>
      <c r="G592" s="142" t="s">
        <v>146</v>
      </c>
      <c r="H592" s="130"/>
      <c r="I592" s="131">
        <v>11484</v>
      </c>
      <c r="J592" s="131">
        <v>2031</v>
      </c>
      <c r="K592" s="131">
        <v>0</v>
      </c>
      <c r="L592" s="131">
        <v>938</v>
      </c>
      <c r="M592" s="131">
        <v>14453</v>
      </c>
      <c r="N592" s="130"/>
      <c r="O592" s="132">
        <v>2</v>
      </c>
      <c r="P592" s="132">
        <v>0</v>
      </c>
      <c r="Q592" s="133">
        <v>27030</v>
      </c>
      <c r="R592" s="133">
        <v>0</v>
      </c>
      <c r="S592" s="133">
        <f t="shared" si="18"/>
        <v>0</v>
      </c>
      <c r="T592" s="133">
        <v>1876</v>
      </c>
      <c r="U592" s="134">
        <f t="shared" si="19"/>
        <v>28906</v>
      </c>
      <c r="V592" s="144"/>
      <c r="W592" s="173">
        <v>0</v>
      </c>
      <c r="X592" s="174">
        <v>0.09</v>
      </c>
      <c r="Y592" s="174">
        <v>4.6902923223408208E-2</v>
      </c>
      <c r="Z592" s="175">
        <v>0</v>
      </c>
      <c r="AA592" s="168"/>
      <c r="AB592" s="176">
        <v>0</v>
      </c>
      <c r="AC592" s="177">
        <v>0</v>
      </c>
      <c r="AD592" s="134">
        <v>0</v>
      </c>
      <c r="AE592" s="177">
        <v>0</v>
      </c>
      <c r="AF592" s="182">
        <v>0</v>
      </c>
      <c r="AG592" s="172"/>
    </row>
    <row r="593" spans="1:33" s="110" customFormat="1" x14ac:dyDescent="0.2">
      <c r="A593" s="138">
        <v>479</v>
      </c>
      <c r="B593" s="139">
        <v>479278117</v>
      </c>
      <c r="C593" s="140" t="s">
        <v>532</v>
      </c>
      <c r="D593" s="141">
        <v>278</v>
      </c>
      <c r="E593" s="140" t="s">
        <v>310</v>
      </c>
      <c r="F593" s="141">
        <v>117</v>
      </c>
      <c r="G593" s="142" t="s">
        <v>149</v>
      </c>
      <c r="H593" s="130"/>
      <c r="I593" s="131">
        <v>11424</v>
      </c>
      <c r="J593" s="131">
        <v>5470</v>
      </c>
      <c r="K593" s="131">
        <v>0</v>
      </c>
      <c r="L593" s="131">
        <v>938</v>
      </c>
      <c r="M593" s="131">
        <v>17832</v>
      </c>
      <c r="N593" s="130"/>
      <c r="O593" s="132">
        <v>10</v>
      </c>
      <c r="P593" s="132">
        <v>0</v>
      </c>
      <c r="Q593" s="133">
        <v>168940</v>
      </c>
      <c r="R593" s="133">
        <v>0</v>
      </c>
      <c r="S593" s="133">
        <f t="shared" si="18"/>
        <v>0</v>
      </c>
      <c r="T593" s="133">
        <v>9380</v>
      </c>
      <c r="U593" s="134">
        <f t="shared" si="19"/>
        <v>178320</v>
      </c>
      <c r="V593" s="144"/>
      <c r="W593" s="173">
        <v>0</v>
      </c>
      <c r="X593" s="174">
        <v>0.09</v>
      </c>
      <c r="Y593" s="174">
        <v>7.4803330775426391E-2</v>
      </c>
      <c r="Z593" s="175">
        <v>0</v>
      </c>
      <c r="AA593" s="168"/>
      <c r="AB593" s="176">
        <v>0</v>
      </c>
      <c r="AC593" s="177">
        <v>0</v>
      </c>
      <c r="AD593" s="134">
        <v>0</v>
      </c>
      <c r="AE593" s="177">
        <v>0</v>
      </c>
      <c r="AF593" s="182">
        <v>0</v>
      </c>
      <c r="AG593" s="172"/>
    </row>
    <row r="594" spans="1:33" s="110" customFormat="1" x14ac:dyDescent="0.2">
      <c r="A594" s="138">
        <v>479</v>
      </c>
      <c r="B594" s="139">
        <v>479278127</v>
      </c>
      <c r="C594" s="140" t="s">
        <v>532</v>
      </c>
      <c r="D594" s="141">
        <v>278</v>
      </c>
      <c r="E594" s="140" t="s">
        <v>310</v>
      </c>
      <c r="F594" s="141">
        <v>127</v>
      </c>
      <c r="G594" s="142" t="s">
        <v>159</v>
      </c>
      <c r="H594" s="130"/>
      <c r="I594" s="131">
        <v>10113</v>
      </c>
      <c r="J594" s="131">
        <v>4743</v>
      </c>
      <c r="K594" s="131">
        <v>0</v>
      </c>
      <c r="L594" s="131">
        <v>938</v>
      </c>
      <c r="M594" s="131">
        <v>15794</v>
      </c>
      <c r="N594" s="130"/>
      <c r="O594" s="132">
        <v>5</v>
      </c>
      <c r="P594" s="132">
        <v>0</v>
      </c>
      <c r="Q594" s="133">
        <v>74280</v>
      </c>
      <c r="R594" s="133">
        <v>0</v>
      </c>
      <c r="S594" s="133">
        <f t="shared" si="18"/>
        <v>0</v>
      </c>
      <c r="T594" s="133">
        <v>4690</v>
      </c>
      <c r="U594" s="134">
        <f t="shared" si="19"/>
        <v>78970</v>
      </c>
      <c r="V594" s="144"/>
      <c r="W594" s="173">
        <v>0</v>
      </c>
      <c r="X594" s="174">
        <v>0.09</v>
      </c>
      <c r="Y594" s="174">
        <v>3.0600242484068861E-2</v>
      </c>
      <c r="Z594" s="175">
        <v>0</v>
      </c>
      <c r="AA594" s="168"/>
      <c r="AB594" s="176">
        <v>0</v>
      </c>
      <c r="AC594" s="177">
        <v>0</v>
      </c>
      <c r="AD594" s="134">
        <v>0</v>
      </c>
      <c r="AE594" s="177">
        <v>0</v>
      </c>
      <c r="AF594" s="182">
        <v>0</v>
      </c>
      <c r="AG594" s="172"/>
    </row>
    <row r="595" spans="1:33" s="110" customFormat="1" x14ac:dyDescent="0.2">
      <c r="A595" s="138">
        <v>479</v>
      </c>
      <c r="B595" s="139">
        <v>479278137</v>
      </c>
      <c r="C595" s="140" t="s">
        <v>532</v>
      </c>
      <c r="D595" s="141">
        <v>278</v>
      </c>
      <c r="E595" s="140" t="s">
        <v>310</v>
      </c>
      <c r="F595" s="141">
        <v>137</v>
      </c>
      <c r="G595" s="142" t="s">
        <v>169</v>
      </c>
      <c r="H595" s="130"/>
      <c r="I595" s="131">
        <v>11813</v>
      </c>
      <c r="J595" s="131">
        <v>0</v>
      </c>
      <c r="K595" s="131">
        <v>0</v>
      </c>
      <c r="L595" s="131">
        <v>938</v>
      </c>
      <c r="M595" s="131">
        <v>12751</v>
      </c>
      <c r="N595" s="130"/>
      <c r="O595" s="132">
        <v>29</v>
      </c>
      <c r="P595" s="132">
        <v>0</v>
      </c>
      <c r="Q595" s="133">
        <v>342577</v>
      </c>
      <c r="R595" s="133">
        <v>0</v>
      </c>
      <c r="S595" s="133">
        <f t="shared" si="18"/>
        <v>0</v>
      </c>
      <c r="T595" s="133">
        <v>27202</v>
      </c>
      <c r="U595" s="134">
        <f t="shared" si="19"/>
        <v>369779</v>
      </c>
      <c r="V595" s="144"/>
      <c r="W595" s="173">
        <v>0</v>
      </c>
      <c r="X595" s="174">
        <v>0.09</v>
      </c>
      <c r="Y595" s="174">
        <v>0.10436769884755796</v>
      </c>
      <c r="Z595" s="175">
        <v>0</v>
      </c>
      <c r="AA595" s="168"/>
      <c r="AB595" s="176">
        <v>0</v>
      </c>
      <c r="AC595" s="177">
        <v>0</v>
      </c>
      <c r="AD595" s="134">
        <v>0</v>
      </c>
      <c r="AE595" s="177">
        <v>0</v>
      </c>
      <c r="AF595" s="182">
        <v>0</v>
      </c>
      <c r="AG595" s="172"/>
    </row>
    <row r="596" spans="1:33" s="110" customFormat="1" x14ac:dyDescent="0.2">
      <c r="A596" s="138">
        <v>479</v>
      </c>
      <c r="B596" s="139">
        <v>479278159</v>
      </c>
      <c r="C596" s="140" t="s">
        <v>532</v>
      </c>
      <c r="D596" s="141">
        <v>278</v>
      </c>
      <c r="E596" s="140" t="s">
        <v>310</v>
      </c>
      <c r="F596" s="141">
        <v>159</v>
      </c>
      <c r="G596" s="142" t="s">
        <v>191</v>
      </c>
      <c r="H596" s="130"/>
      <c r="I596" s="131">
        <v>10766</v>
      </c>
      <c r="J596" s="131">
        <v>5059</v>
      </c>
      <c r="K596" s="131">
        <v>0</v>
      </c>
      <c r="L596" s="131">
        <v>938</v>
      </c>
      <c r="M596" s="131">
        <v>16763</v>
      </c>
      <c r="N596" s="130"/>
      <c r="O596" s="132">
        <v>2</v>
      </c>
      <c r="P596" s="132">
        <v>0</v>
      </c>
      <c r="Q596" s="133">
        <v>31650</v>
      </c>
      <c r="R596" s="133">
        <v>0</v>
      </c>
      <c r="S596" s="133">
        <f t="shared" si="18"/>
        <v>0</v>
      </c>
      <c r="T596" s="133">
        <v>1876</v>
      </c>
      <c r="U596" s="134">
        <f t="shared" si="19"/>
        <v>33526</v>
      </c>
      <c r="V596" s="144"/>
      <c r="W596" s="173">
        <v>0</v>
      </c>
      <c r="X596" s="174">
        <v>0.09</v>
      </c>
      <c r="Y596" s="174">
        <v>2.9927370927350411E-3</v>
      </c>
      <c r="Z596" s="175">
        <v>0</v>
      </c>
      <c r="AA596" s="168"/>
      <c r="AB596" s="176">
        <v>0</v>
      </c>
      <c r="AC596" s="177">
        <v>0</v>
      </c>
      <c r="AD596" s="134">
        <v>0</v>
      </c>
      <c r="AE596" s="177">
        <v>0</v>
      </c>
      <c r="AF596" s="182">
        <v>0</v>
      </c>
      <c r="AG596" s="172"/>
    </row>
    <row r="597" spans="1:33" s="110" customFormat="1" x14ac:dyDescent="0.2">
      <c r="A597" s="138">
        <v>479</v>
      </c>
      <c r="B597" s="139">
        <v>479278161</v>
      </c>
      <c r="C597" s="140" t="s">
        <v>532</v>
      </c>
      <c r="D597" s="141">
        <v>278</v>
      </c>
      <c r="E597" s="140" t="s">
        <v>310</v>
      </c>
      <c r="F597" s="141">
        <v>161</v>
      </c>
      <c r="G597" s="142" t="s">
        <v>193</v>
      </c>
      <c r="H597" s="130"/>
      <c r="I597" s="131">
        <v>11955</v>
      </c>
      <c r="J597" s="131">
        <v>4996</v>
      </c>
      <c r="K597" s="131">
        <v>0</v>
      </c>
      <c r="L597" s="131">
        <v>938</v>
      </c>
      <c r="M597" s="131">
        <v>17889</v>
      </c>
      <c r="N597" s="130"/>
      <c r="O597" s="132">
        <v>5</v>
      </c>
      <c r="P597" s="132">
        <v>0</v>
      </c>
      <c r="Q597" s="133">
        <v>84755</v>
      </c>
      <c r="R597" s="133">
        <v>0</v>
      </c>
      <c r="S597" s="133">
        <f t="shared" si="18"/>
        <v>0</v>
      </c>
      <c r="T597" s="133">
        <v>4690</v>
      </c>
      <c r="U597" s="134">
        <f t="shared" si="19"/>
        <v>89445</v>
      </c>
      <c r="V597" s="144"/>
      <c r="W597" s="173">
        <v>0</v>
      </c>
      <c r="X597" s="174">
        <v>0.09</v>
      </c>
      <c r="Y597" s="174">
        <v>1.0166435993736784E-2</v>
      </c>
      <c r="Z597" s="175">
        <v>0</v>
      </c>
      <c r="AA597" s="168"/>
      <c r="AB597" s="176">
        <v>0</v>
      </c>
      <c r="AC597" s="177">
        <v>0</v>
      </c>
      <c r="AD597" s="134">
        <v>0</v>
      </c>
      <c r="AE597" s="177">
        <v>0</v>
      </c>
      <c r="AF597" s="182">
        <v>0</v>
      </c>
      <c r="AG597" s="172"/>
    </row>
    <row r="598" spans="1:33" s="110" customFormat="1" x14ac:dyDescent="0.2">
      <c r="A598" s="138">
        <v>479</v>
      </c>
      <c r="B598" s="139">
        <v>479278191</v>
      </c>
      <c r="C598" s="140" t="s">
        <v>532</v>
      </c>
      <c r="D598" s="141">
        <v>278</v>
      </c>
      <c r="E598" s="140" t="s">
        <v>310</v>
      </c>
      <c r="F598" s="141">
        <v>191</v>
      </c>
      <c r="G598" s="142" t="s">
        <v>223</v>
      </c>
      <c r="H598" s="130"/>
      <c r="I598" s="131">
        <v>12224</v>
      </c>
      <c r="J598" s="131">
        <v>3782</v>
      </c>
      <c r="K598" s="131">
        <v>0</v>
      </c>
      <c r="L598" s="131">
        <v>938</v>
      </c>
      <c r="M598" s="131">
        <v>16944</v>
      </c>
      <c r="N598" s="130"/>
      <c r="O598" s="132">
        <v>5</v>
      </c>
      <c r="P598" s="132">
        <v>0</v>
      </c>
      <c r="Q598" s="133">
        <v>80030</v>
      </c>
      <c r="R598" s="133">
        <v>0</v>
      </c>
      <c r="S598" s="133">
        <f t="shared" si="18"/>
        <v>0</v>
      </c>
      <c r="T598" s="133">
        <v>4690</v>
      </c>
      <c r="U598" s="134">
        <f t="shared" si="19"/>
        <v>84720</v>
      </c>
      <c r="V598" s="144"/>
      <c r="W598" s="173">
        <v>0</v>
      </c>
      <c r="X598" s="174">
        <v>0.09</v>
      </c>
      <c r="Y598" s="174">
        <v>4.1400601973992451E-2</v>
      </c>
      <c r="Z598" s="175">
        <v>0</v>
      </c>
      <c r="AA598" s="168"/>
      <c r="AB598" s="176">
        <v>0</v>
      </c>
      <c r="AC598" s="177">
        <v>0</v>
      </c>
      <c r="AD598" s="134">
        <v>0</v>
      </c>
      <c r="AE598" s="177">
        <v>0</v>
      </c>
      <c r="AF598" s="182">
        <v>0</v>
      </c>
      <c r="AG598" s="172"/>
    </row>
    <row r="599" spans="1:33" s="110" customFormat="1" x14ac:dyDescent="0.2">
      <c r="A599" s="138">
        <v>479</v>
      </c>
      <c r="B599" s="139">
        <v>479278210</v>
      </c>
      <c r="C599" s="140" t="s">
        <v>532</v>
      </c>
      <c r="D599" s="141">
        <v>278</v>
      </c>
      <c r="E599" s="140" t="s">
        <v>310</v>
      </c>
      <c r="F599" s="141">
        <v>210</v>
      </c>
      <c r="G599" s="142" t="s">
        <v>242</v>
      </c>
      <c r="H599" s="130"/>
      <c r="I599" s="131">
        <v>11522</v>
      </c>
      <c r="J599" s="131">
        <v>3667</v>
      </c>
      <c r="K599" s="131">
        <v>0</v>
      </c>
      <c r="L599" s="131">
        <v>938</v>
      </c>
      <c r="M599" s="131">
        <v>16127</v>
      </c>
      <c r="N599" s="130"/>
      <c r="O599" s="132">
        <v>30</v>
      </c>
      <c r="P599" s="132">
        <v>0</v>
      </c>
      <c r="Q599" s="133">
        <v>455670</v>
      </c>
      <c r="R599" s="133">
        <v>0</v>
      </c>
      <c r="S599" s="133">
        <f t="shared" si="18"/>
        <v>0</v>
      </c>
      <c r="T599" s="133">
        <v>28140</v>
      </c>
      <c r="U599" s="134">
        <f t="shared" si="19"/>
        <v>483810</v>
      </c>
      <c r="V599" s="144"/>
      <c r="W599" s="173">
        <v>0</v>
      </c>
      <c r="X599" s="174">
        <v>0.09</v>
      </c>
      <c r="Y599" s="174">
        <v>5.8258608306627657E-2</v>
      </c>
      <c r="Z599" s="175">
        <v>0</v>
      </c>
      <c r="AA599" s="168"/>
      <c r="AB599" s="176">
        <v>0</v>
      </c>
      <c r="AC599" s="177">
        <v>0</v>
      </c>
      <c r="AD599" s="134">
        <v>0</v>
      </c>
      <c r="AE599" s="177">
        <v>0</v>
      </c>
      <c r="AF599" s="182">
        <v>0</v>
      </c>
      <c r="AG599" s="172"/>
    </row>
    <row r="600" spans="1:33" s="110" customFormat="1" x14ac:dyDescent="0.2">
      <c r="A600" s="138">
        <v>479</v>
      </c>
      <c r="B600" s="139">
        <v>479278227</v>
      </c>
      <c r="C600" s="140" t="s">
        <v>532</v>
      </c>
      <c r="D600" s="141">
        <v>278</v>
      </c>
      <c r="E600" s="140" t="s">
        <v>310</v>
      </c>
      <c r="F600" s="141">
        <v>227</v>
      </c>
      <c r="G600" s="142" t="s">
        <v>259</v>
      </c>
      <c r="H600" s="130"/>
      <c r="I600" s="131">
        <v>12236</v>
      </c>
      <c r="J600" s="131">
        <v>3728</v>
      </c>
      <c r="K600" s="131">
        <v>0</v>
      </c>
      <c r="L600" s="131">
        <v>938</v>
      </c>
      <c r="M600" s="131">
        <v>16902</v>
      </c>
      <c r="N600" s="130"/>
      <c r="O600" s="132">
        <v>7</v>
      </c>
      <c r="P600" s="132">
        <v>0</v>
      </c>
      <c r="Q600" s="133">
        <v>111748</v>
      </c>
      <c r="R600" s="133">
        <v>0</v>
      </c>
      <c r="S600" s="133">
        <f t="shared" si="18"/>
        <v>0</v>
      </c>
      <c r="T600" s="133">
        <v>6566</v>
      </c>
      <c r="U600" s="134">
        <f t="shared" si="19"/>
        <v>118314</v>
      </c>
      <c r="V600" s="144"/>
      <c r="W600" s="173">
        <v>0</v>
      </c>
      <c r="X600" s="174">
        <v>0.09</v>
      </c>
      <c r="Y600" s="174">
        <v>1.6342360250268979E-2</v>
      </c>
      <c r="Z600" s="175">
        <v>0</v>
      </c>
      <c r="AA600" s="168"/>
      <c r="AB600" s="176">
        <v>0</v>
      </c>
      <c r="AC600" s="177">
        <v>0</v>
      </c>
      <c r="AD600" s="134">
        <v>0</v>
      </c>
      <c r="AE600" s="177">
        <v>0</v>
      </c>
      <c r="AF600" s="182">
        <v>0</v>
      </c>
      <c r="AG600" s="172"/>
    </row>
    <row r="601" spans="1:33" s="110" customFormat="1" x14ac:dyDescent="0.2">
      <c r="A601" s="138">
        <v>479</v>
      </c>
      <c r="B601" s="139">
        <v>479278278</v>
      </c>
      <c r="C601" s="140" t="s">
        <v>532</v>
      </c>
      <c r="D601" s="141">
        <v>278</v>
      </c>
      <c r="E601" s="140" t="s">
        <v>310</v>
      </c>
      <c r="F601" s="141">
        <v>278</v>
      </c>
      <c r="G601" s="142" t="s">
        <v>310</v>
      </c>
      <c r="H601" s="130"/>
      <c r="I601" s="131">
        <v>11197</v>
      </c>
      <c r="J601" s="131">
        <v>2044</v>
      </c>
      <c r="K601" s="131">
        <v>0</v>
      </c>
      <c r="L601" s="131">
        <v>938</v>
      </c>
      <c r="M601" s="131">
        <v>14179</v>
      </c>
      <c r="N601" s="130"/>
      <c r="O601" s="132">
        <v>52</v>
      </c>
      <c r="P601" s="132">
        <v>0</v>
      </c>
      <c r="Q601" s="133">
        <v>688532</v>
      </c>
      <c r="R601" s="133">
        <v>0</v>
      </c>
      <c r="S601" s="133">
        <f t="shared" si="18"/>
        <v>0</v>
      </c>
      <c r="T601" s="133">
        <v>48776</v>
      </c>
      <c r="U601" s="134">
        <f t="shared" si="19"/>
        <v>737308</v>
      </c>
      <c r="V601" s="144"/>
      <c r="W601" s="173">
        <v>0</v>
      </c>
      <c r="X601" s="174">
        <v>0.09</v>
      </c>
      <c r="Y601" s="174">
        <v>6.1284530034066587E-2</v>
      </c>
      <c r="Z601" s="175">
        <v>0</v>
      </c>
      <c r="AA601" s="168"/>
      <c r="AB601" s="176">
        <v>0</v>
      </c>
      <c r="AC601" s="177">
        <v>0</v>
      </c>
      <c r="AD601" s="134">
        <v>0</v>
      </c>
      <c r="AE601" s="177">
        <v>0</v>
      </c>
      <c r="AF601" s="182">
        <v>0</v>
      </c>
      <c r="AG601" s="172"/>
    </row>
    <row r="602" spans="1:33" s="110" customFormat="1" x14ac:dyDescent="0.2">
      <c r="A602" s="138">
        <v>479</v>
      </c>
      <c r="B602" s="139">
        <v>479278281</v>
      </c>
      <c r="C602" s="140" t="s">
        <v>532</v>
      </c>
      <c r="D602" s="141">
        <v>278</v>
      </c>
      <c r="E602" s="140" t="s">
        <v>310</v>
      </c>
      <c r="F602" s="141">
        <v>281</v>
      </c>
      <c r="G602" s="142" t="s">
        <v>313</v>
      </c>
      <c r="H602" s="130"/>
      <c r="I602" s="131">
        <v>13191</v>
      </c>
      <c r="J602" s="131">
        <v>575</v>
      </c>
      <c r="K602" s="131">
        <v>0</v>
      </c>
      <c r="L602" s="131">
        <v>938</v>
      </c>
      <c r="M602" s="131">
        <v>14704</v>
      </c>
      <c r="N602" s="130"/>
      <c r="O602" s="132">
        <v>51</v>
      </c>
      <c r="P602" s="132">
        <v>0</v>
      </c>
      <c r="Q602" s="133">
        <v>702066</v>
      </c>
      <c r="R602" s="133">
        <v>0</v>
      </c>
      <c r="S602" s="133">
        <f t="shared" si="18"/>
        <v>0</v>
      </c>
      <c r="T602" s="133">
        <v>47838</v>
      </c>
      <c r="U602" s="134">
        <f t="shared" si="19"/>
        <v>749904</v>
      </c>
      <c r="V602" s="144"/>
      <c r="W602" s="173">
        <v>0</v>
      </c>
      <c r="X602" s="174">
        <v>0.09</v>
      </c>
      <c r="Y602" s="174">
        <v>0.13635645477999814</v>
      </c>
      <c r="Z602" s="175">
        <v>0</v>
      </c>
      <c r="AA602" s="168"/>
      <c r="AB602" s="176">
        <v>0</v>
      </c>
      <c r="AC602" s="177">
        <v>0</v>
      </c>
      <c r="AD602" s="134">
        <v>0</v>
      </c>
      <c r="AE602" s="177">
        <v>0</v>
      </c>
      <c r="AF602" s="182">
        <v>0</v>
      </c>
      <c r="AG602" s="172"/>
    </row>
    <row r="603" spans="1:33" s="110" customFormat="1" x14ac:dyDescent="0.2">
      <c r="A603" s="138">
        <v>479</v>
      </c>
      <c r="B603" s="139">
        <v>479278309</v>
      </c>
      <c r="C603" s="140" t="s">
        <v>532</v>
      </c>
      <c r="D603" s="141">
        <v>278</v>
      </c>
      <c r="E603" s="140" t="s">
        <v>310</v>
      </c>
      <c r="F603" s="141">
        <v>309</v>
      </c>
      <c r="G603" s="142" t="s">
        <v>341</v>
      </c>
      <c r="H603" s="130"/>
      <c r="I603" s="131">
        <v>12683</v>
      </c>
      <c r="J603" s="131">
        <v>1409</v>
      </c>
      <c r="K603" s="131">
        <v>0</v>
      </c>
      <c r="L603" s="131">
        <v>938</v>
      </c>
      <c r="M603" s="131">
        <v>15030</v>
      </c>
      <c r="N603" s="130"/>
      <c r="O603" s="132">
        <v>5</v>
      </c>
      <c r="P603" s="132">
        <v>0</v>
      </c>
      <c r="Q603" s="133">
        <v>70460</v>
      </c>
      <c r="R603" s="133">
        <v>0</v>
      </c>
      <c r="S603" s="133">
        <f t="shared" si="18"/>
        <v>0</v>
      </c>
      <c r="T603" s="133">
        <v>4690</v>
      </c>
      <c r="U603" s="134">
        <f t="shared" si="19"/>
        <v>75150</v>
      </c>
      <c r="V603" s="144"/>
      <c r="W603" s="173">
        <v>0</v>
      </c>
      <c r="X603" s="174">
        <v>0.09</v>
      </c>
      <c r="Y603" s="174">
        <v>3.9993553679752349E-3</v>
      </c>
      <c r="Z603" s="175">
        <v>0</v>
      </c>
      <c r="AA603" s="168"/>
      <c r="AB603" s="176">
        <v>0</v>
      </c>
      <c r="AC603" s="177">
        <v>0</v>
      </c>
      <c r="AD603" s="134">
        <v>0</v>
      </c>
      <c r="AE603" s="177">
        <v>0</v>
      </c>
      <c r="AF603" s="182">
        <v>0</v>
      </c>
      <c r="AG603" s="172"/>
    </row>
    <row r="604" spans="1:33" s="110" customFormat="1" x14ac:dyDescent="0.2">
      <c r="A604" s="138">
        <v>479</v>
      </c>
      <c r="B604" s="139">
        <v>479278325</v>
      </c>
      <c r="C604" s="140" t="s">
        <v>532</v>
      </c>
      <c r="D604" s="141">
        <v>278</v>
      </c>
      <c r="E604" s="140" t="s">
        <v>310</v>
      </c>
      <c r="F604" s="141">
        <v>325</v>
      </c>
      <c r="G604" s="142" t="s">
        <v>357</v>
      </c>
      <c r="H604" s="130"/>
      <c r="I604" s="131">
        <v>10673</v>
      </c>
      <c r="J604" s="131">
        <v>1506</v>
      </c>
      <c r="K604" s="131">
        <v>0</v>
      </c>
      <c r="L604" s="131">
        <v>938</v>
      </c>
      <c r="M604" s="131">
        <v>13117</v>
      </c>
      <c r="N604" s="130"/>
      <c r="O604" s="132">
        <v>11</v>
      </c>
      <c r="P604" s="132">
        <v>0</v>
      </c>
      <c r="Q604" s="133">
        <v>133969</v>
      </c>
      <c r="R604" s="133">
        <v>0</v>
      </c>
      <c r="S604" s="133">
        <f t="shared" si="18"/>
        <v>0</v>
      </c>
      <c r="T604" s="133">
        <v>10318</v>
      </c>
      <c r="U604" s="134">
        <f t="shared" si="19"/>
        <v>144287</v>
      </c>
      <c r="V604" s="144"/>
      <c r="W604" s="173">
        <v>0</v>
      </c>
      <c r="X604" s="174">
        <v>0.09</v>
      </c>
      <c r="Y604" s="174">
        <v>1.1963246350875503E-2</v>
      </c>
      <c r="Z604" s="175">
        <v>0</v>
      </c>
      <c r="AA604" s="168"/>
      <c r="AB604" s="176">
        <v>0</v>
      </c>
      <c r="AC604" s="177">
        <v>0</v>
      </c>
      <c r="AD604" s="134">
        <v>0</v>
      </c>
      <c r="AE604" s="177">
        <v>0</v>
      </c>
      <c r="AF604" s="182">
        <v>0</v>
      </c>
      <c r="AG604" s="172"/>
    </row>
    <row r="605" spans="1:33" s="110" customFormat="1" x14ac:dyDescent="0.2">
      <c r="A605" s="138">
        <v>479</v>
      </c>
      <c r="B605" s="139">
        <v>479278332</v>
      </c>
      <c r="C605" s="140" t="s">
        <v>532</v>
      </c>
      <c r="D605" s="141">
        <v>278</v>
      </c>
      <c r="E605" s="140" t="s">
        <v>310</v>
      </c>
      <c r="F605" s="141">
        <v>332</v>
      </c>
      <c r="G605" s="142" t="s">
        <v>364</v>
      </c>
      <c r="H605" s="130"/>
      <c r="I605" s="131">
        <v>11686</v>
      </c>
      <c r="J605" s="131">
        <v>903</v>
      </c>
      <c r="K605" s="131">
        <v>0</v>
      </c>
      <c r="L605" s="131">
        <v>938</v>
      </c>
      <c r="M605" s="131">
        <v>13527</v>
      </c>
      <c r="N605" s="130"/>
      <c r="O605" s="132">
        <v>11</v>
      </c>
      <c r="P605" s="132">
        <v>0</v>
      </c>
      <c r="Q605" s="133">
        <v>138479</v>
      </c>
      <c r="R605" s="133">
        <v>0</v>
      </c>
      <c r="S605" s="133">
        <f t="shared" si="18"/>
        <v>0</v>
      </c>
      <c r="T605" s="133">
        <v>10318</v>
      </c>
      <c r="U605" s="134">
        <f t="shared" si="19"/>
        <v>148797</v>
      </c>
      <c r="V605" s="144"/>
      <c r="W605" s="173">
        <v>0</v>
      </c>
      <c r="X605" s="174">
        <v>0.09</v>
      </c>
      <c r="Y605" s="174">
        <v>1.6930667635616913E-2</v>
      </c>
      <c r="Z605" s="175">
        <v>0</v>
      </c>
      <c r="AA605" s="168"/>
      <c r="AB605" s="176">
        <v>0</v>
      </c>
      <c r="AC605" s="177">
        <v>0</v>
      </c>
      <c r="AD605" s="134">
        <v>0</v>
      </c>
      <c r="AE605" s="177">
        <v>0</v>
      </c>
      <c r="AF605" s="182">
        <v>0</v>
      </c>
      <c r="AG605" s="172"/>
    </row>
    <row r="606" spans="1:33" s="110" customFormat="1" x14ac:dyDescent="0.2">
      <c r="A606" s="138">
        <v>479</v>
      </c>
      <c r="B606" s="139">
        <v>479278605</v>
      </c>
      <c r="C606" s="140" t="s">
        <v>532</v>
      </c>
      <c r="D606" s="141">
        <v>278</v>
      </c>
      <c r="E606" s="140" t="s">
        <v>310</v>
      </c>
      <c r="F606" s="141">
        <v>605</v>
      </c>
      <c r="G606" s="142" t="s">
        <v>388</v>
      </c>
      <c r="H606" s="130"/>
      <c r="I606" s="131">
        <v>10838</v>
      </c>
      <c r="J606" s="131">
        <v>7756</v>
      </c>
      <c r="K606" s="131">
        <v>0</v>
      </c>
      <c r="L606" s="131">
        <v>938</v>
      </c>
      <c r="M606" s="131">
        <v>19532</v>
      </c>
      <c r="N606" s="130"/>
      <c r="O606" s="132">
        <v>32</v>
      </c>
      <c r="P606" s="132">
        <v>0</v>
      </c>
      <c r="Q606" s="133">
        <v>595008</v>
      </c>
      <c r="R606" s="133">
        <v>0</v>
      </c>
      <c r="S606" s="133">
        <f t="shared" si="18"/>
        <v>0</v>
      </c>
      <c r="T606" s="133">
        <v>30016</v>
      </c>
      <c r="U606" s="134">
        <f t="shared" si="19"/>
        <v>625024</v>
      </c>
      <c r="V606" s="144"/>
      <c r="W606" s="173">
        <v>0</v>
      </c>
      <c r="X606" s="174">
        <v>0.09</v>
      </c>
      <c r="Y606" s="174">
        <v>5.6966946188881512E-2</v>
      </c>
      <c r="Z606" s="175">
        <v>0</v>
      </c>
      <c r="AA606" s="168"/>
      <c r="AB606" s="176">
        <v>0</v>
      </c>
      <c r="AC606" s="177">
        <v>0</v>
      </c>
      <c r="AD606" s="134">
        <v>0</v>
      </c>
      <c r="AE606" s="177">
        <v>0</v>
      </c>
      <c r="AF606" s="182">
        <v>0</v>
      </c>
      <c r="AG606" s="172"/>
    </row>
    <row r="607" spans="1:33" s="110" customFormat="1" x14ac:dyDescent="0.2">
      <c r="A607" s="138">
        <v>479</v>
      </c>
      <c r="B607" s="139">
        <v>479278635</v>
      </c>
      <c r="C607" s="140" t="s">
        <v>532</v>
      </c>
      <c r="D607" s="141">
        <v>278</v>
      </c>
      <c r="E607" s="140" t="s">
        <v>310</v>
      </c>
      <c r="F607" s="141">
        <v>635</v>
      </c>
      <c r="G607" s="142" t="s">
        <v>397</v>
      </c>
      <c r="H607" s="130"/>
      <c r="I607" s="131">
        <v>12953</v>
      </c>
      <c r="J607" s="131">
        <v>5816</v>
      </c>
      <c r="K607" s="131">
        <v>0</v>
      </c>
      <c r="L607" s="131">
        <v>938</v>
      </c>
      <c r="M607" s="131">
        <v>19707</v>
      </c>
      <c r="N607" s="130"/>
      <c r="O607" s="132">
        <v>2</v>
      </c>
      <c r="P607" s="132">
        <v>0</v>
      </c>
      <c r="Q607" s="133">
        <v>37538</v>
      </c>
      <c r="R607" s="133">
        <v>0</v>
      </c>
      <c r="S607" s="133">
        <f t="shared" si="18"/>
        <v>0</v>
      </c>
      <c r="T607" s="133">
        <v>1876</v>
      </c>
      <c r="U607" s="134">
        <f t="shared" si="19"/>
        <v>39414</v>
      </c>
      <c r="V607" s="144"/>
      <c r="W607" s="173">
        <v>0</v>
      </c>
      <c r="X607" s="174">
        <v>0.09</v>
      </c>
      <c r="Y607" s="174">
        <v>1.6089396950908413E-2</v>
      </c>
      <c r="Z607" s="175">
        <v>0</v>
      </c>
      <c r="AA607" s="168"/>
      <c r="AB607" s="176">
        <v>0</v>
      </c>
      <c r="AC607" s="177">
        <v>0</v>
      </c>
      <c r="AD607" s="134">
        <v>0</v>
      </c>
      <c r="AE607" s="177">
        <v>0</v>
      </c>
      <c r="AF607" s="182">
        <v>0</v>
      </c>
      <c r="AG607" s="172"/>
    </row>
    <row r="608" spans="1:33" s="110" customFormat="1" x14ac:dyDescent="0.2">
      <c r="A608" s="138">
        <v>479</v>
      </c>
      <c r="B608" s="139">
        <v>479278670</v>
      </c>
      <c r="C608" s="140" t="s">
        <v>532</v>
      </c>
      <c r="D608" s="141">
        <v>278</v>
      </c>
      <c r="E608" s="140" t="s">
        <v>310</v>
      </c>
      <c r="F608" s="141">
        <v>670</v>
      </c>
      <c r="G608" s="142" t="s">
        <v>406</v>
      </c>
      <c r="H608" s="130"/>
      <c r="I608" s="131">
        <v>10958</v>
      </c>
      <c r="J608" s="131">
        <v>8634</v>
      </c>
      <c r="K608" s="131">
        <v>0</v>
      </c>
      <c r="L608" s="131">
        <v>938</v>
      </c>
      <c r="M608" s="131">
        <v>20530</v>
      </c>
      <c r="N608" s="130"/>
      <c r="O608" s="132">
        <v>12</v>
      </c>
      <c r="P608" s="132">
        <v>0</v>
      </c>
      <c r="Q608" s="133">
        <v>235104</v>
      </c>
      <c r="R608" s="133">
        <v>0</v>
      </c>
      <c r="S608" s="133">
        <f t="shared" si="18"/>
        <v>0</v>
      </c>
      <c r="T608" s="133">
        <v>11256</v>
      </c>
      <c r="U608" s="134">
        <f t="shared" si="19"/>
        <v>246360</v>
      </c>
      <c r="V608" s="144"/>
      <c r="W608" s="173">
        <v>0</v>
      </c>
      <c r="X608" s="174">
        <v>0.09</v>
      </c>
      <c r="Y608" s="174">
        <v>6.810733607388296E-2</v>
      </c>
      <c r="Z608" s="175">
        <v>0</v>
      </c>
      <c r="AA608" s="168"/>
      <c r="AB608" s="176">
        <v>0</v>
      </c>
      <c r="AC608" s="177">
        <v>0</v>
      </c>
      <c r="AD608" s="134">
        <v>0</v>
      </c>
      <c r="AE608" s="177">
        <v>0</v>
      </c>
      <c r="AF608" s="182">
        <v>0</v>
      </c>
      <c r="AG608" s="172"/>
    </row>
    <row r="609" spans="1:33" s="110" customFormat="1" x14ac:dyDescent="0.2">
      <c r="A609" s="138">
        <v>479</v>
      </c>
      <c r="B609" s="139">
        <v>479278672</v>
      </c>
      <c r="C609" s="140" t="s">
        <v>532</v>
      </c>
      <c r="D609" s="141">
        <v>278</v>
      </c>
      <c r="E609" s="140" t="s">
        <v>310</v>
      </c>
      <c r="F609" s="141">
        <v>672</v>
      </c>
      <c r="G609" s="142" t="s">
        <v>407</v>
      </c>
      <c r="H609" s="130"/>
      <c r="I609" s="131">
        <v>14340</v>
      </c>
      <c r="J609" s="131">
        <v>4694</v>
      </c>
      <c r="K609" s="131">
        <v>0</v>
      </c>
      <c r="L609" s="131">
        <v>938</v>
      </c>
      <c r="M609" s="131">
        <v>19972</v>
      </c>
      <c r="N609" s="130"/>
      <c r="O609" s="132">
        <v>3</v>
      </c>
      <c r="P609" s="132">
        <v>0</v>
      </c>
      <c r="Q609" s="133">
        <v>57102</v>
      </c>
      <c r="R609" s="133">
        <v>0</v>
      </c>
      <c r="S609" s="133">
        <f t="shared" si="18"/>
        <v>0</v>
      </c>
      <c r="T609" s="133">
        <v>2814</v>
      </c>
      <c r="U609" s="134">
        <f t="shared" si="19"/>
        <v>59916</v>
      </c>
      <c r="V609" s="144"/>
      <c r="W609" s="173">
        <v>0</v>
      </c>
      <c r="X609" s="174">
        <v>0.09</v>
      </c>
      <c r="Y609" s="174">
        <v>6.8886997424745071E-3</v>
      </c>
      <c r="Z609" s="175">
        <v>0</v>
      </c>
      <c r="AA609" s="168"/>
      <c r="AB609" s="176">
        <v>0</v>
      </c>
      <c r="AC609" s="177">
        <v>0</v>
      </c>
      <c r="AD609" s="134">
        <v>0</v>
      </c>
      <c r="AE609" s="177">
        <v>0</v>
      </c>
      <c r="AF609" s="182">
        <v>0</v>
      </c>
      <c r="AG609" s="172"/>
    </row>
    <row r="610" spans="1:33" s="110" customFormat="1" x14ac:dyDescent="0.2">
      <c r="A610" s="138">
        <v>479</v>
      </c>
      <c r="B610" s="139">
        <v>479278674</v>
      </c>
      <c r="C610" s="140" t="s">
        <v>532</v>
      </c>
      <c r="D610" s="141">
        <v>278</v>
      </c>
      <c r="E610" s="140" t="s">
        <v>310</v>
      </c>
      <c r="F610" s="141">
        <v>674</v>
      </c>
      <c r="G610" s="142" t="s">
        <v>409</v>
      </c>
      <c r="H610" s="130"/>
      <c r="I610" s="131">
        <v>11484</v>
      </c>
      <c r="J610" s="131">
        <v>4064</v>
      </c>
      <c r="K610" s="131">
        <v>0</v>
      </c>
      <c r="L610" s="131">
        <v>938</v>
      </c>
      <c r="M610" s="131">
        <v>16486</v>
      </c>
      <c r="N610" s="130"/>
      <c r="O610" s="132">
        <v>5</v>
      </c>
      <c r="P610" s="132">
        <v>0</v>
      </c>
      <c r="Q610" s="133">
        <v>77740</v>
      </c>
      <c r="R610" s="133">
        <v>0</v>
      </c>
      <c r="S610" s="133">
        <f t="shared" si="18"/>
        <v>0</v>
      </c>
      <c r="T610" s="133">
        <v>4690</v>
      </c>
      <c r="U610" s="134">
        <f t="shared" si="19"/>
        <v>82430</v>
      </c>
      <c r="V610" s="144"/>
      <c r="W610" s="173">
        <v>0</v>
      </c>
      <c r="X610" s="174">
        <v>0.09</v>
      </c>
      <c r="Y610" s="174">
        <v>5.2981408578429832E-2</v>
      </c>
      <c r="Z610" s="175">
        <v>0</v>
      </c>
      <c r="AA610" s="168"/>
      <c r="AB610" s="176">
        <v>0</v>
      </c>
      <c r="AC610" s="177">
        <v>0</v>
      </c>
      <c r="AD610" s="134">
        <v>0</v>
      </c>
      <c r="AE610" s="177">
        <v>0</v>
      </c>
      <c r="AF610" s="182">
        <v>0</v>
      </c>
      <c r="AG610" s="172"/>
    </row>
    <row r="611" spans="1:33" s="110" customFormat="1" x14ac:dyDescent="0.2">
      <c r="A611" s="138">
        <v>479</v>
      </c>
      <c r="B611" s="139">
        <v>479278680</v>
      </c>
      <c r="C611" s="140" t="s">
        <v>532</v>
      </c>
      <c r="D611" s="141">
        <v>278</v>
      </c>
      <c r="E611" s="140" t="s">
        <v>310</v>
      </c>
      <c r="F611" s="141">
        <v>680</v>
      </c>
      <c r="G611" s="142" t="s">
        <v>411</v>
      </c>
      <c r="H611" s="130"/>
      <c r="I611" s="131">
        <v>11304</v>
      </c>
      <c r="J611" s="131">
        <v>3981</v>
      </c>
      <c r="K611" s="131">
        <v>0</v>
      </c>
      <c r="L611" s="131">
        <v>938</v>
      </c>
      <c r="M611" s="131">
        <v>16223</v>
      </c>
      <c r="N611" s="130"/>
      <c r="O611" s="132">
        <v>4</v>
      </c>
      <c r="P611" s="132">
        <v>0</v>
      </c>
      <c r="Q611" s="133">
        <v>61140</v>
      </c>
      <c r="R611" s="133">
        <v>0</v>
      </c>
      <c r="S611" s="133">
        <f t="shared" si="18"/>
        <v>0</v>
      </c>
      <c r="T611" s="133">
        <v>3752</v>
      </c>
      <c r="U611" s="134">
        <f t="shared" si="19"/>
        <v>64892</v>
      </c>
      <c r="V611" s="144"/>
      <c r="W611" s="173">
        <v>0</v>
      </c>
      <c r="X611" s="174">
        <v>0.09</v>
      </c>
      <c r="Y611" s="174">
        <v>3.7530942847175865E-3</v>
      </c>
      <c r="Z611" s="175">
        <v>0</v>
      </c>
      <c r="AA611" s="168"/>
      <c r="AB611" s="176">
        <v>0</v>
      </c>
      <c r="AC611" s="177">
        <v>0</v>
      </c>
      <c r="AD611" s="134">
        <v>0</v>
      </c>
      <c r="AE611" s="177">
        <v>0</v>
      </c>
      <c r="AF611" s="182">
        <v>0</v>
      </c>
      <c r="AG611" s="172"/>
    </row>
    <row r="612" spans="1:33" s="110" customFormat="1" x14ac:dyDescent="0.2">
      <c r="A612" s="138">
        <v>479</v>
      </c>
      <c r="B612" s="139">
        <v>479278683</v>
      </c>
      <c r="C612" s="140" t="s">
        <v>532</v>
      </c>
      <c r="D612" s="141">
        <v>278</v>
      </c>
      <c r="E612" s="140" t="s">
        <v>310</v>
      </c>
      <c r="F612" s="141">
        <v>683</v>
      </c>
      <c r="G612" s="142" t="s">
        <v>412</v>
      </c>
      <c r="H612" s="130"/>
      <c r="I612" s="131">
        <v>11483</v>
      </c>
      <c r="J612" s="131">
        <v>8175</v>
      </c>
      <c r="K612" s="131">
        <v>0</v>
      </c>
      <c r="L612" s="131">
        <v>938</v>
      </c>
      <c r="M612" s="131">
        <v>20596</v>
      </c>
      <c r="N612" s="130"/>
      <c r="O612" s="132">
        <v>11</v>
      </c>
      <c r="P612" s="132">
        <v>0</v>
      </c>
      <c r="Q612" s="133">
        <v>216238</v>
      </c>
      <c r="R612" s="133">
        <v>0</v>
      </c>
      <c r="S612" s="133">
        <f t="shared" si="18"/>
        <v>0</v>
      </c>
      <c r="T612" s="133">
        <v>10318</v>
      </c>
      <c r="U612" s="134">
        <f t="shared" si="19"/>
        <v>226556</v>
      </c>
      <c r="V612" s="144"/>
      <c r="W612" s="173">
        <v>0</v>
      </c>
      <c r="X612" s="174">
        <v>0.09</v>
      </c>
      <c r="Y612" s="174">
        <v>3.1154749638383838E-2</v>
      </c>
      <c r="Z612" s="175">
        <v>0</v>
      </c>
      <c r="AA612" s="168"/>
      <c r="AB612" s="176">
        <v>0</v>
      </c>
      <c r="AC612" s="177">
        <v>0</v>
      </c>
      <c r="AD612" s="134">
        <v>0</v>
      </c>
      <c r="AE612" s="177">
        <v>0</v>
      </c>
      <c r="AF612" s="182">
        <v>0</v>
      </c>
      <c r="AG612" s="172"/>
    </row>
    <row r="613" spans="1:33" s="110" customFormat="1" x14ac:dyDescent="0.2">
      <c r="A613" s="138">
        <v>479</v>
      </c>
      <c r="B613" s="139">
        <v>479278750</v>
      </c>
      <c r="C613" s="140" t="s">
        <v>532</v>
      </c>
      <c r="D613" s="141">
        <v>278</v>
      </c>
      <c r="E613" s="140" t="s">
        <v>310</v>
      </c>
      <c r="F613" s="141">
        <v>750</v>
      </c>
      <c r="G613" s="142" t="s">
        <v>430</v>
      </c>
      <c r="H613" s="130"/>
      <c r="I613" s="131">
        <v>11266.381837349398</v>
      </c>
      <c r="J613" s="131">
        <v>7273</v>
      </c>
      <c r="K613" s="131">
        <v>0</v>
      </c>
      <c r="L613" s="131">
        <v>938</v>
      </c>
      <c r="M613" s="131">
        <v>19477.3818373494</v>
      </c>
      <c r="N613" s="130"/>
      <c r="O613" s="132">
        <v>1</v>
      </c>
      <c r="P613" s="132">
        <v>0</v>
      </c>
      <c r="Q613" s="133">
        <v>18539</v>
      </c>
      <c r="R613" s="133">
        <v>0</v>
      </c>
      <c r="S613" s="133">
        <f t="shared" si="18"/>
        <v>0</v>
      </c>
      <c r="T613" s="133">
        <v>938</v>
      </c>
      <c r="U613" s="134">
        <f t="shared" si="19"/>
        <v>19477</v>
      </c>
      <c r="V613" s="144"/>
      <c r="W613" s="173">
        <v>0</v>
      </c>
      <c r="X613" s="174">
        <v>0.09</v>
      </c>
      <c r="Y613" s="174">
        <v>3.3727801878648503E-2</v>
      </c>
      <c r="Z613" s="175">
        <v>0</v>
      </c>
      <c r="AA613" s="168"/>
      <c r="AB613" s="176">
        <v>0</v>
      </c>
      <c r="AC613" s="177">
        <v>0</v>
      </c>
      <c r="AD613" s="134">
        <v>0</v>
      </c>
      <c r="AE613" s="177">
        <v>0</v>
      </c>
      <c r="AF613" s="182">
        <v>0</v>
      </c>
      <c r="AG613" s="172"/>
    </row>
    <row r="614" spans="1:33" s="110" customFormat="1" x14ac:dyDescent="0.2">
      <c r="A614" s="138">
        <v>479</v>
      </c>
      <c r="B614" s="139">
        <v>479278755</v>
      </c>
      <c r="C614" s="140" t="s">
        <v>532</v>
      </c>
      <c r="D614" s="141">
        <v>278</v>
      </c>
      <c r="E614" s="140" t="s">
        <v>310</v>
      </c>
      <c r="F614" s="141">
        <v>755</v>
      </c>
      <c r="G614" s="142" t="s">
        <v>432</v>
      </c>
      <c r="H614" s="130"/>
      <c r="I614" s="131">
        <v>12013</v>
      </c>
      <c r="J614" s="131">
        <v>5808</v>
      </c>
      <c r="K614" s="131">
        <v>0</v>
      </c>
      <c r="L614" s="131">
        <v>938</v>
      </c>
      <c r="M614" s="131">
        <v>18759</v>
      </c>
      <c r="N614" s="130"/>
      <c r="O614" s="132">
        <v>3</v>
      </c>
      <c r="P614" s="132">
        <v>0</v>
      </c>
      <c r="Q614" s="133">
        <v>53463</v>
      </c>
      <c r="R614" s="133">
        <v>0</v>
      </c>
      <c r="S614" s="133">
        <f t="shared" si="18"/>
        <v>0</v>
      </c>
      <c r="T614" s="133">
        <v>2814</v>
      </c>
      <c r="U614" s="134">
        <f t="shared" si="19"/>
        <v>56277</v>
      </c>
      <c r="V614" s="144"/>
      <c r="W614" s="173">
        <v>0</v>
      </c>
      <c r="X614" s="174">
        <v>0.09</v>
      </c>
      <c r="Y614" s="174">
        <v>1.686299310994727E-2</v>
      </c>
      <c r="Z614" s="175">
        <v>0</v>
      </c>
      <c r="AA614" s="168"/>
      <c r="AB614" s="176">
        <v>0</v>
      </c>
      <c r="AC614" s="177">
        <v>0</v>
      </c>
      <c r="AD614" s="134">
        <v>0</v>
      </c>
      <c r="AE614" s="177">
        <v>0</v>
      </c>
      <c r="AF614" s="182">
        <v>0</v>
      </c>
      <c r="AG614" s="172"/>
    </row>
    <row r="615" spans="1:33" s="110" customFormat="1" x14ac:dyDescent="0.2">
      <c r="A615" s="138">
        <v>479</v>
      </c>
      <c r="B615" s="139">
        <v>479278766</v>
      </c>
      <c r="C615" s="140" t="s">
        <v>532</v>
      </c>
      <c r="D615" s="141">
        <v>278</v>
      </c>
      <c r="E615" s="140" t="s">
        <v>310</v>
      </c>
      <c r="F615" s="141">
        <v>766</v>
      </c>
      <c r="G615" s="142" t="s">
        <v>436</v>
      </c>
      <c r="H615" s="130"/>
      <c r="I615" s="131">
        <v>13615</v>
      </c>
      <c r="J615" s="131">
        <v>4122</v>
      </c>
      <c r="K615" s="131">
        <v>0</v>
      </c>
      <c r="L615" s="131">
        <v>938</v>
      </c>
      <c r="M615" s="131">
        <v>18675</v>
      </c>
      <c r="N615" s="130"/>
      <c r="O615" s="132">
        <v>2</v>
      </c>
      <c r="P615" s="132">
        <v>0</v>
      </c>
      <c r="Q615" s="133">
        <v>35474</v>
      </c>
      <c r="R615" s="133">
        <v>0</v>
      </c>
      <c r="S615" s="133">
        <f t="shared" si="18"/>
        <v>0</v>
      </c>
      <c r="T615" s="133">
        <v>1876</v>
      </c>
      <c r="U615" s="134">
        <f t="shared" si="19"/>
        <v>37350</v>
      </c>
      <c r="V615" s="144"/>
      <c r="W615" s="173">
        <v>0</v>
      </c>
      <c r="X615" s="174">
        <v>0.09</v>
      </c>
      <c r="Y615" s="174">
        <v>5.9055215298300986E-3</v>
      </c>
      <c r="Z615" s="175">
        <v>0</v>
      </c>
      <c r="AA615" s="168"/>
      <c r="AB615" s="176">
        <v>0</v>
      </c>
      <c r="AC615" s="177">
        <v>0</v>
      </c>
      <c r="AD615" s="134">
        <v>0</v>
      </c>
      <c r="AE615" s="177">
        <v>0</v>
      </c>
      <c r="AF615" s="182">
        <v>0</v>
      </c>
      <c r="AG615" s="172"/>
    </row>
    <row r="616" spans="1:33" s="110" customFormat="1" x14ac:dyDescent="0.2">
      <c r="A616" s="138">
        <v>481</v>
      </c>
      <c r="B616" s="139">
        <v>481035016</v>
      </c>
      <c r="C616" s="140" t="s">
        <v>533</v>
      </c>
      <c r="D616" s="141">
        <v>35</v>
      </c>
      <c r="E616" s="140" t="s">
        <v>67</v>
      </c>
      <c r="F616" s="141">
        <v>16</v>
      </c>
      <c r="G616" s="142" t="s">
        <v>48</v>
      </c>
      <c r="H616" s="130"/>
      <c r="I616" s="131">
        <v>14608</v>
      </c>
      <c r="J616" s="131">
        <v>711</v>
      </c>
      <c r="K616" s="131">
        <v>0</v>
      </c>
      <c r="L616" s="131">
        <v>938</v>
      </c>
      <c r="M616" s="131">
        <v>16257</v>
      </c>
      <c r="N616" s="130"/>
      <c r="O616" s="132">
        <v>1</v>
      </c>
      <c r="P616" s="132">
        <v>0</v>
      </c>
      <c r="Q616" s="133">
        <v>15319</v>
      </c>
      <c r="R616" s="133">
        <v>0</v>
      </c>
      <c r="S616" s="133">
        <f t="shared" si="18"/>
        <v>0</v>
      </c>
      <c r="T616" s="133">
        <v>938</v>
      </c>
      <c r="U616" s="134">
        <f t="shared" si="19"/>
        <v>16257</v>
      </c>
      <c r="V616" s="144"/>
      <c r="W616" s="173">
        <v>0</v>
      </c>
      <c r="X616" s="174">
        <v>0.09</v>
      </c>
      <c r="Y616" s="174">
        <v>4.7204812685069923E-2</v>
      </c>
      <c r="Z616" s="175">
        <v>0</v>
      </c>
      <c r="AA616" s="168"/>
      <c r="AB616" s="176">
        <v>0</v>
      </c>
      <c r="AC616" s="177">
        <v>0</v>
      </c>
      <c r="AD616" s="134">
        <v>0</v>
      </c>
      <c r="AE616" s="177">
        <v>0</v>
      </c>
      <c r="AF616" s="182">
        <v>0</v>
      </c>
      <c r="AG616" s="172"/>
    </row>
    <row r="617" spans="1:33" s="110" customFormat="1" x14ac:dyDescent="0.2">
      <c r="A617" s="138">
        <v>481</v>
      </c>
      <c r="B617" s="139">
        <v>481035018</v>
      </c>
      <c r="C617" s="140" t="s">
        <v>533</v>
      </c>
      <c r="D617" s="141">
        <v>35</v>
      </c>
      <c r="E617" s="140" t="s">
        <v>67</v>
      </c>
      <c r="F617" s="141">
        <v>18</v>
      </c>
      <c r="G617" s="142" t="s">
        <v>50</v>
      </c>
      <c r="H617" s="130"/>
      <c r="I617" s="131">
        <v>9952</v>
      </c>
      <c r="J617" s="131">
        <v>6087</v>
      </c>
      <c r="K617" s="131">
        <v>0</v>
      </c>
      <c r="L617" s="131">
        <v>938</v>
      </c>
      <c r="M617" s="131">
        <v>16977</v>
      </c>
      <c r="N617" s="130"/>
      <c r="O617" s="132">
        <v>1</v>
      </c>
      <c r="P617" s="132">
        <v>0</v>
      </c>
      <c r="Q617" s="133">
        <v>16039</v>
      </c>
      <c r="R617" s="133">
        <v>0</v>
      </c>
      <c r="S617" s="133">
        <f t="shared" si="18"/>
        <v>0</v>
      </c>
      <c r="T617" s="133">
        <v>938</v>
      </c>
      <c r="U617" s="134">
        <f t="shared" si="19"/>
        <v>16977</v>
      </c>
      <c r="V617" s="144"/>
      <c r="W617" s="173">
        <v>0</v>
      </c>
      <c r="X617" s="174">
        <v>0.09</v>
      </c>
      <c r="Y617" s="174">
        <v>3.1641020074603801E-2</v>
      </c>
      <c r="Z617" s="175">
        <v>0</v>
      </c>
      <c r="AA617" s="168"/>
      <c r="AB617" s="176">
        <v>0</v>
      </c>
      <c r="AC617" s="177">
        <v>0</v>
      </c>
      <c r="AD617" s="134">
        <v>0</v>
      </c>
      <c r="AE617" s="177">
        <v>0</v>
      </c>
      <c r="AF617" s="182">
        <v>0</v>
      </c>
      <c r="AG617" s="172"/>
    </row>
    <row r="618" spans="1:33" s="110" customFormat="1" x14ac:dyDescent="0.2">
      <c r="A618" s="138">
        <v>481</v>
      </c>
      <c r="B618" s="139">
        <v>481035035</v>
      </c>
      <c r="C618" s="140" t="s">
        <v>533</v>
      </c>
      <c r="D618" s="141">
        <v>35</v>
      </c>
      <c r="E618" s="140" t="s">
        <v>67</v>
      </c>
      <c r="F618" s="141">
        <v>35</v>
      </c>
      <c r="G618" s="142" t="s">
        <v>67</v>
      </c>
      <c r="H618" s="130"/>
      <c r="I618" s="131">
        <v>13292</v>
      </c>
      <c r="J618" s="131">
        <v>5554</v>
      </c>
      <c r="K618" s="131">
        <v>0</v>
      </c>
      <c r="L618" s="131">
        <v>938</v>
      </c>
      <c r="M618" s="131">
        <v>19784</v>
      </c>
      <c r="N618" s="130"/>
      <c r="O618" s="132">
        <v>882</v>
      </c>
      <c r="P618" s="132">
        <v>0</v>
      </c>
      <c r="Q618" s="133">
        <v>16622172</v>
      </c>
      <c r="R618" s="133">
        <v>0</v>
      </c>
      <c r="S618" s="133">
        <f t="shared" si="18"/>
        <v>0</v>
      </c>
      <c r="T618" s="133">
        <v>827316</v>
      </c>
      <c r="U618" s="134">
        <f t="shared" si="19"/>
        <v>17449488</v>
      </c>
      <c r="V618" s="144"/>
      <c r="W618" s="173">
        <v>0</v>
      </c>
      <c r="X618" s="174">
        <v>0.09</v>
      </c>
      <c r="Y618" s="174">
        <v>0.15770762668239399</v>
      </c>
      <c r="Z618" s="175">
        <v>0</v>
      </c>
      <c r="AA618" s="168"/>
      <c r="AB618" s="176">
        <v>1</v>
      </c>
      <c r="AC618" s="177">
        <v>0</v>
      </c>
      <c r="AD618" s="134">
        <v>0</v>
      </c>
      <c r="AE618" s="177">
        <v>0</v>
      </c>
      <c r="AF618" s="182">
        <v>0</v>
      </c>
      <c r="AG618" s="172"/>
    </row>
    <row r="619" spans="1:33" s="110" customFormat="1" x14ac:dyDescent="0.2">
      <c r="A619" s="138">
        <v>481</v>
      </c>
      <c r="B619" s="139">
        <v>481035044</v>
      </c>
      <c r="C619" s="140" t="s">
        <v>533</v>
      </c>
      <c r="D619" s="141">
        <v>35</v>
      </c>
      <c r="E619" s="140" t="s">
        <v>67</v>
      </c>
      <c r="F619" s="141">
        <v>44</v>
      </c>
      <c r="G619" s="142" t="s">
        <v>76</v>
      </c>
      <c r="H619" s="130"/>
      <c r="I619" s="131">
        <v>14038</v>
      </c>
      <c r="J619" s="131">
        <v>113</v>
      </c>
      <c r="K619" s="131">
        <v>0</v>
      </c>
      <c r="L619" s="131">
        <v>938</v>
      </c>
      <c r="M619" s="131">
        <v>15089</v>
      </c>
      <c r="N619" s="130"/>
      <c r="O619" s="132">
        <v>11</v>
      </c>
      <c r="P619" s="132">
        <v>0</v>
      </c>
      <c r="Q619" s="133">
        <v>155661</v>
      </c>
      <c r="R619" s="133">
        <v>0</v>
      </c>
      <c r="S619" s="133">
        <f t="shared" si="18"/>
        <v>0</v>
      </c>
      <c r="T619" s="133">
        <v>10318</v>
      </c>
      <c r="U619" s="134">
        <f t="shared" si="19"/>
        <v>165979</v>
      </c>
      <c r="V619" s="144"/>
      <c r="W619" s="173">
        <v>0</v>
      </c>
      <c r="X619" s="174">
        <v>0.09</v>
      </c>
      <c r="Y619" s="174">
        <v>7.373348924494201E-2</v>
      </c>
      <c r="Z619" s="175">
        <v>0</v>
      </c>
      <c r="AA619" s="168"/>
      <c r="AB619" s="176">
        <v>0</v>
      </c>
      <c r="AC619" s="177">
        <v>0</v>
      </c>
      <c r="AD619" s="134">
        <v>0</v>
      </c>
      <c r="AE619" s="177">
        <v>0</v>
      </c>
      <c r="AF619" s="182">
        <v>0</v>
      </c>
      <c r="AG619" s="172"/>
    </row>
    <row r="620" spans="1:33" s="110" customFormat="1" x14ac:dyDescent="0.2">
      <c r="A620" s="138">
        <v>481</v>
      </c>
      <c r="B620" s="139">
        <v>481035050</v>
      </c>
      <c r="C620" s="140" t="s">
        <v>533</v>
      </c>
      <c r="D620" s="141">
        <v>35</v>
      </c>
      <c r="E620" s="140" t="s">
        <v>67</v>
      </c>
      <c r="F620" s="141">
        <v>50</v>
      </c>
      <c r="G620" s="142" t="s">
        <v>82</v>
      </c>
      <c r="H620" s="130"/>
      <c r="I620" s="131">
        <v>14164</v>
      </c>
      <c r="J620" s="131">
        <v>7320</v>
      </c>
      <c r="K620" s="131">
        <v>0</v>
      </c>
      <c r="L620" s="131">
        <v>938</v>
      </c>
      <c r="M620" s="131">
        <v>22422</v>
      </c>
      <c r="N620" s="130"/>
      <c r="O620" s="132">
        <v>4</v>
      </c>
      <c r="P620" s="132">
        <v>0</v>
      </c>
      <c r="Q620" s="133">
        <v>85936</v>
      </c>
      <c r="R620" s="133">
        <v>0</v>
      </c>
      <c r="S620" s="133">
        <f t="shared" si="18"/>
        <v>0</v>
      </c>
      <c r="T620" s="133">
        <v>3752</v>
      </c>
      <c r="U620" s="134">
        <f t="shared" si="19"/>
        <v>89688</v>
      </c>
      <c r="V620" s="144"/>
      <c r="W620" s="173">
        <v>0</v>
      </c>
      <c r="X620" s="174">
        <v>0.09</v>
      </c>
      <c r="Y620" s="174">
        <v>6.2541441687275602E-3</v>
      </c>
      <c r="Z620" s="175">
        <v>0</v>
      </c>
      <c r="AA620" s="168"/>
      <c r="AB620" s="176">
        <v>0</v>
      </c>
      <c r="AC620" s="177">
        <v>0</v>
      </c>
      <c r="AD620" s="134">
        <v>0</v>
      </c>
      <c r="AE620" s="177">
        <v>0</v>
      </c>
      <c r="AF620" s="182">
        <v>0</v>
      </c>
      <c r="AG620" s="172"/>
    </row>
    <row r="621" spans="1:33" s="110" customFormat="1" x14ac:dyDescent="0.2">
      <c r="A621" s="138">
        <v>481</v>
      </c>
      <c r="B621" s="139">
        <v>481035057</v>
      </c>
      <c r="C621" s="140" t="s">
        <v>533</v>
      </c>
      <c r="D621" s="141">
        <v>35</v>
      </c>
      <c r="E621" s="140" t="s">
        <v>67</v>
      </c>
      <c r="F621" s="141">
        <v>57</v>
      </c>
      <c r="G621" s="142" t="s">
        <v>89</v>
      </c>
      <c r="H621" s="130"/>
      <c r="I621" s="131">
        <v>14497.297146590754</v>
      </c>
      <c r="J621" s="131">
        <v>440</v>
      </c>
      <c r="K621" s="131">
        <v>0</v>
      </c>
      <c r="L621" s="131">
        <v>938</v>
      </c>
      <c r="M621" s="131">
        <v>15875.297146590754</v>
      </c>
      <c r="N621" s="130"/>
      <c r="O621" s="132">
        <v>1</v>
      </c>
      <c r="P621" s="132">
        <v>0</v>
      </c>
      <c r="Q621" s="133">
        <v>14937</v>
      </c>
      <c r="R621" s="133">
        <v>0</v>
      </c>
      <c r="S621" s="133">
        <f t="shared" si="18"/>
        <v>0</v>
      </c>
      <c r="T621" s="133">
        <v>938</v>
      </c>
      <c r="U621" s="134">
        <f t="shared" si="19"/>
        <v>15875</v>
      </c>
      <c r="V621" s="144"/>
      <c r="W621" s="173">
        <v>0</v>
      </c>
      <c r="X621" s="174">
        <v>0.09</v>
      </c>
      <c r="Y621" s="174">
        <v>0.12835624819220592</v>
      </c>
      <c r="Z621" s="175">
        <v>0</v>
      </c>
      <c r="AA621" s="168"/>
      <c r="AB621" s="176">
        <v>0</v>
      </c>
      <c r="AC621" s="177">
        <v>0</v>
      </c>
      <c r="AD621" s="134">
        <v>0</v>
      </c>
      <c r="AE621" s="177">
        <v>0</v>
      </c>
      <c r="AF621" s="182">
        <v>0</v>
      </c>
      <c r="AG621" s="172"/>
    </row>
    <row r="622" spans="1:33" s="110" customFormat="1" x14ac:dyDescent="0.2">
      <c r="A622" s="138">
        <v>481</v>
      </c>
      <c r="B622" s="139">
        <v>481035073</v>
      </c>
      <c r="C622" s="140" t="s">
        <v>533</v>
      </c>
      <c r="D622" s="141">
        <v>35</v>
      </c>
      <c r="E622" s="140" t="s">
        <v>67</v>
      </c>
      <c r="F622" s="141">
        <v>73</v>
      </c>
      <c r="G622" s="142" t="s">
        <v>105</v>
      </c>
      <c r="H622" s="130"/>
      <c r="I622" s="131">
        <v>14392</v>
      </c>
      <c r="J622" s="131">
        <v>9920</v>
      </c>
      <c r="K622" s="131">
        <v>0</v>
      </c>
      <c r="L622" s="131">
        <v>938</v>
      </c>
      <c r="M622" s="131">
        <v>25250</v>
      </c>
      <c r="N622" s="130"/>
      <c r="O622" s="132">
        <v>3</v>
      </c>
      <c r="P622" s="132">
        <v>0</v>
      </c>
      <c r="Q622" s="133">
        <v>72936</v>
      </c>
      <c r="R622" s="133">
        <v>0</v>
      </c>
      <c r="S622" s="133">
        <f t="shared" si="18"/>
        <v>0</v>
      </c>
      <c r="T622" s="133">
        <v>2814</v>
      </c>
      <c r="U622" s="134">
        <f t="shared" si="19"/>
        <v>75750</v>
      </c>
      <c r="V622" s="144"/>
      <c r="W622" s="173">
        <v>0</v>
      </c>
      <c r="X622" s="174">
        <v>0.09</v>
      </c>
      <c r="Y622" s="174">
        <v>1.4564298650369633E-2</v>
      </c>
      <c r="Z622" s="175">
        <v>0</v>
      </c>
      <c r="AA622" s="168"/>
      <c r="AB622" s="176">
        <v>0</v>
      </c>
      <c r="AC622" s="177">
        <v>0</v>
      </c>
      <c r="AD622" s="134">
        <v>0</v>
      </c>
      <c r="AE622" s="177">
        <v>0</v>
      </c>
      <c r="AF622" s="182">
        <v>0</v>
      </c>
      <c r="AG622" s="172"/>
    </row>
    <row r="623" spans="1:33" s="110" customFormat="1" x14ac:dyDescent="0.2">
      <c r="A623" s="138">
        <v>481</v>
      </c>
      <c r="B623" s="139">
        <v>481035189</v>
      </c>
      <c r="C623" s="140" t="s">
        <v>533</v>
      </c>
      <c r="D623" s="141">
        <v>35</v>
      </c>
      <c r="E623" s="140" t="s">
        <v>67</v>
      </c>
      <c r="F623" s="141">
        <v>189</v>
      </c>
      <c r="G623" s="142" t="s">
        <v>221</v>
      </c>
      <c r="H623" s="130"/>
      <c r="I623" s="131">
        <v>9900</v>
      </c>
      <c r="J623" s="131">
        <v>3351</v>
      </c>
      <c r="K623" s="131">
        <v>0</v>
      </c>
      <c r="L623" s="131">
        <v>938</v>
      </c>
      <c r="M623" s="131">
        <v>14189</v>
      </c>
      <c r="N623" s="130"/>
      <c r="O623" s="132">
        <v>2</v>
      </c>
      <c r="P623" s="132">
        <v>0</v>
      </c>
      <c r="Q623" s="133">
        <v>26502</v>
      </c>
      <c r="R623" s="133">
        <v>0</v>
      </c>
      <c r="S623" s="133">
        <f t="shared" si="18"/>
        <v>0</v>
      </c>
      <c r="T623" s="133">
        <v>1876</v>
      </c>
      <c r="U623" s="134">
        <f t="shared" si="19"/>
        <v>28378</v>
      </c>
      <c r="V623" s="144"/>
      <c r="W623" s="173">
        <v>0</v>
      </c>
      <c r="X623" s="174">
        <v>0.09</v>
      </c>
      <c r="Y623" s="174">
        <v>1.2961039520166299E-3</v>
      </c>
      <c r="Z623" s="175">
        <v>0</v>
      </c>
      <c r="AA623" s="168"/>
      <c r="AB623" s="176">
        <v>0</v>
      </c>
      <c r="AC623" s="177">
        <v>0</v>
      </c>
      <c r="AD623" s="134">
        <v>0</v>
      </c>
      <c r="AE623" s="177">
        <v>0</v>
      </c>
      <c r="AF623" s="182">
        <v>0</v>
      </c>
      <c r="AG623" s="172"/>
    </row>
    <row r="624" spans="1:33" s="110" customFormat="1" x14ac:dyDescent="0.2">
      <c r="A624" s="138">
        <v>481</v>
      </c>
      <c r="B624" s="139">
        <v>481035212</v>
      </c>
      <c r="C624" s="140" t="s">
        <v>533</v>
      </c>
      <c r="D624" s="141">
        <v>35</v>
      </c>
      <c r="E624" s="140" t="s">
        <v>67</v>
      </c>
      <c r="F624" s="141">
        <v>212</v>
      </c>
      <c r="G624" s="142" t="s">
        <v>244</v>
      </c>
      <c r="H624" s="130"/>
      <c r="I624" s="131">
        <v>9926</v>
      </c>
      <c r="J624" s="131">
        <v>2480</v>
      </c>
      <c r="K624" s="131">
        <v>0</v>
      </c>
      <c r="L624" s="131">
        <v>938</v>
      </c>
      <c r="M624" s="131">
        <v>13344</v>
      </c>
      <c r="N624" s="130"/>
      <c r="O624" s="132">
        <v>2</v>
      </c>
      <c r="P624" s="132">
        <v>0</v>
      </c>
      <c r="Q624" s="133">
        <v>24812</v>
      </c>
      <c r="R624" s="133">
        <v>0</v>
      </c>
      <c r="S624" s="133">
        <f t="shared" si="18"/>
        <v>0</v>
      </c>
      <c r="T624" s="133">
        <v>1876</v>
      </c>
      <c r="U624" s="134">
        <f t="shared" si="19"/>
        <v>26688</v>
      </c>
      <c r="V624" s="144"/>
      <c r="W624" s="173">
        <v>0</v>
      </c>
      <c r="X624" s="174">
        <v>0.09</v>
      </c>
      <c r="Y624" s="174">
        <v>3.6278891377133436E-2</v>
      </c>
      <c r="Z624" s="175">
        <v>0</v>
      </c>
      <c r="AA624" s="168"/>
      <c r="AB624" s="176">
        <v>0</v>
      </c>
      <c r="AC624" s="177">
        <v>0</v>
      </c>
      <c r="AD624" s="134">
        <v>0</v>
      </c>
      <c r="AE624" s="177">
        <v>0</v>
      </c>
      <c r="AF624" s="182">
        <v>0</v>
      </c>
      <c r="AG624" s="172"/>
    </row>
    <row r="625" spans="1:33" s="110" customFormat="1" x14ac:dyDescent="0.2">
      <c r="A625" s="138">
        <v>481</v>
      </c>
      <c r="B625" s="139">
        <v>481035218</v>
      </c>
      <c r="C625" s="140" t="s">
        <v>533</v>
      </c>
      <c r="D625" s="141">
        <v>35</v>
      </c>
      <c r="E625" s="140" t="s">
        <v>67</v>
      </c>
      <c r="F625" s="141">
        <v>218</v>
      </c>
      <c r="G625" s="142" t="s">
        <v>250</v>
      </c>
      <c r="H625" s="130"/>
      <c r="I625" s="131">
        <v>9952</v>
      </c>
      <c r="J625" s="131">
        <v>3595</v>
      </c>
      <c r="K625" s="131">
        <v>0</v>
      </c>
      <c r="L625" s="131">
        <v>938</v>
      </c>
      <c r="M625" s="131">
        <v>14485</v>
      </c>
      <c r="N625" s="130"/>
      <c r="O625" s="132">
        <v>1</v>
      </c>
      <c r="P625" s="132">
        <v>0</v>
      </c>
      <c r="Q625" s="133">
        <v>13547</v>
      </c>
      <c r="R625" s="133">
        <v>0</v>
      </c>
      <c r="S625" s="133">
        <f t="shared" si="18"/>
        <v>0</v>
      </c>
      <c r="T625" s="133">
        <v>938</v>
      </c>
      <c r="U625" s="134">
        <f t="shared" si="19"/>
        <v>14485</v>
      </c>
      <c r="V625" s="144"/>
      <c r="W625" s="173">
        <v>0</v>
      </c>
      <c r="X625" s="174">
        <v>0.09</v>
      </c>
      <c r="Y625" s="174">
        <v>3.300117072280679E-2</v>
      </c>
      <c r="Z625" s="175">
        <v>0</v>
      </c>
      <c r="AA625" s="168"/>
      <c r="AB625" s="176">
        <v>0</v>
      </c>
      <c r="AC625" s="177">
        <v>0</v>
      </c>
      <c r="AD625" s="134">
        <v>0</v>
      </c>
      <c r="AE625" s="177">
        <v>0</v>
      </c>
      <c r="AF625" s="182">
        <v>0</v>
      </c>
      <c r="AG625" s="172"/>
    </row>
    <row r="626" spans="1:33" s="110" customFormat="1" x14ac:dyDescent="0.2">
      <c r="A626" s="138">
        <v>481</v>
      </c>
      <c r="B626" s="139">
        <v>481035220</v>
      </c>
      <c r="C626" s="140" t="s">
        <v>533</v>
      </c>
      <c r="D626" s="141">
        <v>35</v>
      </c>
      <c r="E626" s="140" t="s">
        <v>67</v>
      </c>
      <c r="F626" s="141">
        <v>220</v>
      </c>
      <c r="G626" s="142" t="s">
        <v>252</v>
      </c>
      <c r="H626" s="130"/>
      <c r="I626" s="131">
        <v>11134</v>
      </c>
      <c r="J626" s="131">
        <v>4945</v>
      </c>
      <c r="K626" s="131">
        <v>0</v>
      </c>
      <c r="L626" s="131">
        <v>938</v>
      </c>
      <c r="M626" s="131">
        <v>17017</v>
      </c>
      <c r="N626" s="130"/>
      <c r="O626" s="132">
        <v>7</v>
      </c>
      <c r="P626" s="132">
        <v>0</v>
      </c>
      <c r="Q626" s="133">
        <v>112553</v>
      </c>
      <c r="R626" s="133">
        <v>0</v>
      </c>
      <c r="S626" s="133">
        <f t="shared" si="18"/>
        <v>0</v>
      </c>
      <c r="T626" s="133">
        <v>6566</v>
      </c>
      <c r="U626" s="134">
        <f t="shared" si="19"/>
        <v>119119</v>
      </c>
      <c r="V626" s="144"/>
      <c r="W626" s="173">
        <v>0</v>
      </c>
      <c r="X626" s="174">
        <v>0.09</v>
      </c>
      <c r="Y626" s="174">
        <v>1.7540324220613024E-2</v>
      </c>
      <c r="Z626" s="175">
        <v>0</v>
      </c>
      <c r="AA626" s="168"/>
      <c r="AB626" s="176">
        <v>0</v>
      </c>
      <c r="AC626" s="177">
        <v>0</v>
      </c>
      <c r="AD626" s="134">
        <v>0</v>
      </c>
      <c r="AE626" s="177">
        <v>0</v>
      </c>
      <c r="AF626" s="182">
        <v>0</v>
      </c>
      <c r="AG626" s="172"/>
    </row>
    <row r="627" spans="1:33" s="110" customFormat="1" x14ac:dyDescent="0.2">
      <c r="A627" s="138">
        <v>481</v>
      </c>
      <c r="B627" s="139">
        <v>481035243</v>
      </c>
      <c r="C627" s="140" t="s">
        <v>533</v>
      </c>
      <c r="D627" s="141">
        <v>35</v>
      </c>
      <c r="E627" s="140" t="s">
        <v>67</v>
      </c>
      <c r="F627" s="141">
        <v>243</v>
      </c>
      <c r="G627" s="142" t="s">
        <v>275</v>
      </c>
      <c r="H627" s="130"/>
      <c r="I627" s="131">
        <v>14770</v>
      </c>
      <c r="J627" s="131">
        <v>3057</v>
      </c>
      <c r="K627" s="131">
        <v>0</v>
      </c>
      <c r="L627" s="131">
        <v>938</v>
      </c>
      <c r="M627" s="131">
        <v>18765</v>
      </c>
      <c r="N627" s="130"/>
      <c r="O627" s="132">
        <v>3</v>
      </c>
      <c r="P627" s="132">
        <v>0</v>
      </c>
      <c r="Q627" s="133">
        <v>53481</v>
      </c>
      <c r="R627" s="133">
        <v>0</v>
      </c>
      <c r="S627" s="133">
        <f t="shared" si="18"/>
        <v>0</v>
      </c>
      <c r="T627" s="133">
        <v>2814</v>
      </c>
      <c r="U627" s="134">
        <f t="shared" si="19"/>
        <v>56295</v>
      </c>
      <c r="V627" s="144"/>
      <c r="W627" s="173">
        <v>0</v>
      </c>
      <c r="X627" s="174">
        <v>0.09</v>
      </c>
      <c r="Y627" s="174">
        <v>6.02635208616264E-3</v>
      </c>
      <c r="Z627" s="175">
        <v>0</v>
      </c>
      <c r="AA627" s="168"/>
      <c r="AB627" s="176">
        <v>0</v>
      </c>
      <c r="AC627" s="177">
        <v>0</v>
      </c>
      <c r="AD627" s="134">
        <v>0</v>
      </c>
      <c r="AE627" s="177">
        <v>0</v>
      </c>
      <c r="AF627" s="182">
        <v>0</v>
      </c>
      <c r="AG627" s="172"/>
    </row>
    <row r="628" spans="1:33" s="110" customFormat="1" x14ac:dyDescent="0.2">
      <c r="A628" s="138">
        <v>481</v>
      </c>
      <c r="B628" s="139">
        <v>481035244</v>
      </c>
      <c r="C628" s="140" t="s">
        <v>533</v>
      </c>
      <c r="D628" s="141">
        <v>35</v>
      </c>
      <c r="E628" s="140" t="s">
        <v>67</v>
      </c>
      <c r="F628" s="141">
        <v>244</v>
      </c>
      <c r="G628" s="142" t="s">
        <v>276</v>
      </c>
      <c r="H628" s="130"/>
      <c r="I628" s="131">
        <v>11782</v>
      </c>
      <c r="J628" s="131">
        <v>4249</v>
      </c>
      <c r="K628" s="131">
        <v>0</v>
      </c>
      <c r="L628" s="131">
        <v>938</v>
      </c>
      <c r="M628" s="131">
        <v>16969</v>
      </c>
      <c r="N628" s="130"/>
      <c r="O628" s="132">
        <v>14</v>
      </c>
      <c r="P628" s="132">
        <v>0</v>
      </c>
      <c r="Q628" s="133">
        <v>224434</v>
      </c>
      <c r="R628" s="133">
        <v>0</v>
      </c>
      <c r="S628" s="133">
        <f t="shared" si="18"/>
        <v>0</v>
      </c>
      <c r="T628" s="133">
        <v>13132</v>
      </c>
      <c r="U628" s="134">
        <f t="shared" si="19"/>
        <v>237566</v>
      </c>
      <c r="V628" s="144"/>
      <c r="W628" s="173">
        <v>0</v>
      </c>
      <c r="X628" s="174">
        <v>0.09</v>
      </c>
      <c r="Y628" s="174">
        <v>0.13694619371909225</v>
      </c>
      <c r="Z628" s="175">
        <v>0</v>
      </c>
      <c r="AA628" s="168"/>
      <c r="AB628" s="176">
        <v>8</v>
      </c>
      <c r="AC628" s="177">
        <v>7.2656231903721258</v>
      </c>
      <c r="AD628" s="134">
        <v>123288</v>
      </c>
      <c r="AE628" s="177">
        <v>0</v>
      </c>
      <c r="AF628" s="182">
        <v>0</v>
      </c>
      <c r="AG628" s="172"/>
    </row>
    <row r="629" spans="1:33" s="110" customFormat="1" x14ac:dyDescent="0.2">
      <c r="A629" s="138">
        <v>481</v>
      </c>
      <c r="B629" s="139">
        <v>481035251</v>
      </c>
      <c r="C629" s="140" t="s">
        <v>533</v>
      </c>
      <c r="D629" s="141">
        <v>35</v>
      </c>
      <c r="E629" s="140" t="s">
        <v>67</v>
      </c>
      <c r="F629" s="141">
        <v>251</v>
      </c>
      <c r="G629" s="142" t="s">
        <v>283</v>
      </c>
      <c r="H629" s="130"/>
      <c r="I629" s="131">
        <v>14718</v>
      </c>
      <c r="J629" s="131">
        <v>3382</v>
      </c>
      <c r="K629" s="131">
        <v>0</v>
      </c>
      <c r="L629" s="131">
        <v>938</v>
      </c>
      <c r="M629" s="131">
        <v>19038</v>
      </c>
      <c r="N629" s="130"/>
      <c r="O629" s="132">
        <v>1</v>
      </c>
      <c r="P629" s="132">
        <v>0</v>
      </c>
      <c r="Q629" s="133">
        <v>18100</v>
      </c>
      <c r="R629" s="133">
        <v>0</v>
      </c>
      <c r="S629" s="133">
        <f t="shared" si="18"/>
        <v>0</v>
      </c>
      <c r="T629" s="133">
        <v>938</v>
      </c>
      <c r="U629" s="134">
        <f t="shared" si="19"/>
        <v>19038</v>
      </c>
      <c r="V629" s="144"/>
      <c r="W629" s="173">
        <v>0</v>
      </c>
      <c r="X629" s="174">
        <v>0.09</v>
      </c>
      <c r="Y629" s="174">
        <v>3.8087704249447081E-2</v>
      </c>
      <c r="Z629" s="175">
        <v>0</v>
      </c>
      <c r="AA629" s="168"/>
      <c r="AB629" s="176">
        <v>0</v>
      </c>
      <c r="AC629" s="177">
        <v>0</v>
      </c>
      <c r="AD629" s="134">
        <v>0</v>
      </c>
      <c r="AE629" s="177">
        <v>0</v>
      </c>
      <c r="AF629" s="182">
        <v>0</v>
      </c>
      <c r="AG629" s="172"/>
    </row>
    <row r="630" spans="1:33" s="110" customFormat="1" x14ac:dyDescent="0.2">
      <c r="A630" s="138">
        <v>481</v>
      </c>
      <c r="B630" s="139">
        <v>481035285</v>
      </c>
      <c r="C630" s="140" t="s">
        <v>533</v>
      </c>
      <c r="D630" s="141">
        <v>35</v>
      </c>
      <c r="E630" s="140" t="s">
        <v>67</v>
      </c>
      <c r="F630" s="141">
        <v>285</v>
      </c>
      <c r="G630" s="142" t="s">
        <v>317</v>
      </c>
      <c r="H630" s="130"/>
      <c r="I630" s="131">
        <v>10278</v>
      </c>
      <c r="J630" s="131">
        <v>2986</v>
      </c>
      <c r="K630" s="131">
        <v>0</v>
      </c>
      <c r="L630" s="131">
        <v>938</v>
      </c>
      <c r="M630" s="131">
        <v>14202</v>
      </c>
      <c r="N630" s="130"/>
      <c r="O630" s="132">
        <v>8</v>
      </c>
      <c r="P630" s="132">
        <v>0</v>
      </c>
      <c r="Q630" s="133">
        <v>106112</v>
      </c>
      <c r="R630" s="133">
        <v>0</v>
      </c>
      <c r="S630" s="133">
        <f t="shared" si="18"/>
        <v>0</v>
      </c>
      <c r="T630" s="133">
        <v>7504</v>
      </c>
      <c r="U630" s="134">
        <f t="shared" si="19"/>
        <v>113616</v>
      </c>
      <c r="V630" s="144"/>
      <c r="W630" s="173">
        <v>0</v>
      </c>
      <c r="X630" s="174">
        <v>0.09</v>
      </c>
      <c r="Y630" s="174">
        <v>3.5491966377136093E-2</v>
      </c>
      <c r="Z630" s="175">
        <v>0</v>
      </c>
      <c r="AA630" s="168"/>
      <c r="AB630" s="176">
        <v>0</v>
      </c>
      <c r="AC630" s="177">
        <v>0</v>
      </c>
      <c r="AD630" s="134">
        <v>0</v>
      </c>
      <c r="AE630" s="177">
        <v>0</v>
      </c>
      <c r="AF630" s="182">
        <v>0</v>
      </c>
      <c r="AG630" s="172"/>
    </row>
    <row r="631" spans="1:33" s="110" customFormat="1" x14ac:dyDescent="0.2">
      <c r="A631" s="138">
        <v>481</v>
      </c>
      <c r="B631" s="139">
        <v>481035307</v>
      </c>
      <c r="C631" s="140" t="s">
        <v>533</v>
      </c>
      <c r="D631" s="141">
        <v>35</v>
      </c>
      <c r="E631" s="140" t="s">
        <v>67</v>
      </c>
      <c r="F631" s="141">
        <v>307</v>
      </c>
      <c r="G631" s="142" t="s">
        <v>339</v>
      </c>
      <c r="H631" s="130"/>
      <c r="I631" s="131">
        <v>9900</v>
      </c>
      <c r="J631" s="131">
        <v>4294</v>
      </c>
      <c r="K631" s="131">
        <v>0</v>
      </c>
      <c r="L631" s="131">
        <v>938</v>
      </c>
      <c r="M631" s="131">
        <v>15132</v>
      </c>
      <c r="N631" s="130"/>
      <c r="O631" s="132">
        <v>1</v>
      </c>
      <c r="P631" s="132">
        <v>0</v>
      </c>
      <c r="Q631" s="133">
        <v>14194</v>
      </c>
      <c r="R631" s="133">
        <v>0</v>
      </c>
      <c r="S631" s="133">
        <f t="shared" si="18"/>
        <v>0</v>
      </c>
      <c r="T631" s="133">
        <v>938</v>
      </c>
      <c r="U631" s="134">
        <f t="shared" si="19"/>
        <v>15132</v>
      </c>
      <c r="V631" s="144"/>
      <c r="W631" s="173">
        <v>0</v>
      </c>
      <c r="X631" s="174">
        <v>0.09</v>
      </c>
      <c r="Y631" s="174">
        <v>1.1291861592594356E-2</v>
      </c>
      <c r="Z631" s="175">
        <v>0</v>
      </c>
      <c r="AA631" s="168"/>
      <c r="AB631" s="176">
        <v>0</v>
      </c>
      <c r="AC631" s="177">
        <v>0</v>
      </c>
      <c r="AD631" s="134">
        <v>0</v>
      </c>
      <c r="AE631" s="177">
        <v>0</v>
      </c>
      <c r="AF631" s="182">
        <v>0</v>
      </c>
      <c r="AG631" s="172"/>
    </row>
    <row r="632" spans="1:33" s="110" customFormat="1" x14ac:dyDescent="0.2">
      <c r="A632" s="138">
        <v>481</v>
      </c>
      <c r="B632" s="139">
        <v>481035336</v>
      </c>
      <c r="C632" s="140" t="s">
        <v>533</v>
      </c>
      <c r="D632" s="141">
        <v>35</v>
      </c>
      <c r="E632" s="140" t="s">
        <v>67</v>
      </c>
      <c r="F632" s="141">
        <v>336</v>
      </c>
      <c r="G632" s="142" t="s">
        <v>368</v>
      </c>
      <c r="H632" s="130"/>
      <c r="I632" s="131">
        <v>12373.812835602095</v>
      </c>
      <c r="J632" s="131">
        <v>2887</v>
      </c>
      <c r="K632" s="131">
        <v>0</v>
      </c>
      <c r="L632" s="131">
        <v>938</v>
      </c>
      <c r="M632" s="131">
        <v>16198.812835602095</v>
      </c>
      <c r="N632" s="130"/>
      <c r="O632" s="132">
        <v>1</v>
      </c>
      <c r="P632" s="132">
        <v>0</v>
      </c>
      <c r="Q632" s="133">
        <v>15261</v>
      </c>
      <c r="R632" s="133">
        <v>0</v>
      </c>
      <c r="S632" s="133">
        <f t="shared" si="18"/>
        <v>0</v>
      </c>
      <c r="T632" s="133">
        <v>938</v>
      </c>
      <c r="U632" s="134">
        <f t="shared" si="19"/>
        <v>16199</v>
      </c>
      <c r="V632" s="144"/>
      <c r="W632" s="173">
        <v>0</v>
      </c>
      <c r="X632" s="174">
        <v>0.09</v>
      </c>
      <c r="Y632" s="174">
        <v>4.1979274786514191E-2</v>
      </c>
      <c r="Z632" s="175">
        <v>0</v>
      </c>
      <c r="AA632" s="168"/>
      <c r="AB632" s="176">
        <v>0</v>
      </c>
      <c r="AC632" s="177">
        <v>0</v>
      </c>
      <c r="AD632" s="134">
        <v>0</v>
      </c>
      <c r="AE632" s="177">
        <v>0</v>
      </c>
      <c r="AF632" s="182">
        <v>0</v>
      </c>
      <c r="AG632" s="172"/>
    </row>
    <row r="633" spans="1:33" s="110" customFormat="1" x14ac:dyDescent="0.2">
      <c r="A633" s="138">
        <v>482</v>
      </c>
      <c r="B633" s="139">
        <v>482204007</v>
      </c>
      <c r="C633" s="140" t="s">
        <v>534</v>
      </c>
      <c r="D633" s="141">
        <v>204</v>
      </c>
      <c r="E633" s="140" t="s">
        <v>236</v>
      </c>
      <c r="F633" s="141">
        <v>7</v>
      </c>
      <c r="G633" s="142" t="s">
        <v>39</v>
      </c>
      <c r="H633" s="130"/>
      <c r="I633" s="131">
        <v>9783</v>
      </c>
      <c r="J633" s="131">
        <v>4539</v>
      </c>
      <c r="K633" s="131">
        <v>0</v>
      </c>
      <c r="L633" s="131">
        <v>938</v>
      </c>
      <c r="M633" s="131">
        <v>15260</v>
      </c>
      <c r="N633" s="130"/>
      <c r="O633" s="132">
        <v>64</v>
      </c>
      <c r="P633" s="132">
        <v>0</v>
      </c>
      <c r="Q633" s="133">
        <v>916608</v>
      </c>
      <c r="R633" s="133">
        <v>0</v>
      </c>
      <c r="S633" s="133">
        <f t="shared" si="18"/>
        <v>0</v>
      </c>
      <c r="T633" s="133">
        <v>60032</v>
      </c>
      <c r="U633" s="134">
        <f t="shared" si="19"/>
        <v>976640</v>
      </c>
      <c r="V633" s="144"/>
      <c r="W633" s="173">
        <v>0</v>
      </c>
      <c r="X633" s="174">
        <v>0.09</v>
      </c>
      <c r="Y633" s="174">
        <v>2.726589793492331E-2</v>
      </c>
      <c r="Z633" s="175">
        <v>0</v>
      </c>
      <c r="AA633" s="168"/>
      <c r="AB633" s="176">
        <v>0</v>
      </c>
      <c r="AC633" s="177">
        <v>0</v>
      </c>
      <c r="AD633" s="134">
        <v>0</v>
      </c>
      <c r="AE633" s="177">
        <v>0</v>
      </c>
      <c r="AF633" s="182">
        <v>0</v>
      </c>
      <c r="AG633" s="172"/>
    </row>
    <row r="634" spans="1:33" s="110" customFormat="1" x14ac:dyDescent="0.2">
      <c r="A634" s="138">
        <v>482</v>
      </c>
      <c r="B634" s="139">
        <v>482204030</v>
      </c>
      <c r="C634" s="140" t="s">
        <v>534</v>
      </c>
      <c r="D634" s="141">
        <v>204</v>
      </c>
      <c r="E634" s="140" t="s">
        <v>236</v>
      </c>
      <c r="F634" s="141">
        <v>30</v>
      </c>
      <c r="G634" s="142" t="s">
        <v>62</v>
      </c>
      <c r="H634" s="130"/>
      <c r="I634" s="131">
        <v>8960</v>
      </c>
      <c r="J634" s="131">
        <v>2206</v>
      </c>
      <c r="K634" s="131">
        <v>0</v>
      </c>
      <c r="L634" s="131">
        <v>938</v>
      </c>
      <c r="M634" s="131">
        <v>12104</v>
      </c>
      <c r="N634" s="130"/>
      <c r="O634" s="132">
        <v>2</v>
      </c>
      <c r="P634" s="132">
        <v>0</v>
      </c>
      <c r="Q634" s="133">
        <v>22332</v>
      </c>
      <c r="R634" s="133">
        <v>0</v>
      </c>
      <c r="S634" s="133">
        <f t="shared" si="18"/>
        <v>0</v>
      </c>
      <c r="T634" s="133">
        <v>1876</v>
      </c>
      <c r="U634" s="134">
        <f t="shared" si="19"/>
        <v>24208</v>
      </c>
      <c r="V634" s="144"/>
      <c r="W634" s="173">
        <v>0</v>
      </c>
      <c r="X634" s="174">
        <v>0.09</v>
      </c>
      <c r="Y634" s="174">
        <v>2.1901614943994636E-3</v>
      </c>
      <c r="Z634" s="175">
        <v>0</v>
      </c>
      <c r="AA634" s="168"/>
      <c r="AB634" s="176">
        <v>0</v>
      </c>
      <c r="AC634" s="177">
        <v>0</v>
      </c>
      <c r="AD634" s="134">
        <v>0</v>
      </c>
      <c r="AE634" s="177">
        <v>0</v>
      </c>
      <c r="AF634" s="182">
        <v>0</v>
      </c>
      <c r="AG634" s="172"/>
    </row>
    <row r="635" spans="1:33" s="110" customFormat="1" x14ac:dyDescent="0.2">
      <c r="A635" s="138">
        <v>482</v>
      </c>
      <c r="B635" s="139">
        <v>482204038</v>
      </c>
      <c r="C635" s="140" t="s">
        <v>534</v>
      </c>
      <c r="D635" s="141">
        <v>204</v>
      </c>
      <c r="E635" s="140" t="s">
        <v>236</v>
      </c>
      <c r="F635" s="141">
        <v>38</v>
      </c>
      <c r="G635" s="142" t="s">
        <v>70</v>
      </c>
      <c r="H635" s="130"/>
      <c r="I635" s="131">
        <v>10177.574972839508</v>
      </c>
      <c r="J635" s="131">
        <v>7487</v>
      </c>
      <c r="K635" s="131">
        <v>0</v>
      </c>
      <c r="L635" s="131">
        <v>938</v>
      </c>
      <c r="M635" s="131">
        <v>18602.574972839509</v>
      </c>
      <c r="N635" s="130"/>
      <c r="O635" s="132">
        <v>1</v>
      </c>
      <c r="P635" s="132">
        <v>0</v>
      </c>
      <c r="Q635" s="133">
        <v>17665</v>
      </c>
      <c r="R635" s="133">
        <v>0</v>
      </c>
      <c r="S635" s="133">
        <f t="shared" si="18"/>
        <v>0</v>
      </c>
      <c r="T635" s="133">
        <v>938</v>
      </c>
      <c r="U635" s="134">
        <f t="shared" si="19"/>
        <v>18603</v>
      </c>
      <c r="V635" s="144"/>
      <c r="W635" s="173">
        <v>0</v>
      </c>
      <c r="X635" s="174">
        <v>0.09</v>
      </c>
      <c r="Y635" s="174">
        <v>1.3300219188214554E-3</v>
      </c>
      <c r="Z635" s="175">
        <v>0</v>
      </c>
      <c r="AA635" s="168"/>
      <c r="AB635" s="176">
        <v>0</v>
      </c>
      <c r="AC635" s="177">
        <v>0</v>
      </c>
      <c r="AD635" s="134">
        <v>0</v>
      </c>
      <c r="AE635" s="177">
        <v>0</v>
      </c>
      <c r="AF635" s="182">
        <v>0</v>
      </c>
      <c r="AG635" s="172"/>
    </row>
    <row r="636" spans="1:33" s="110" customFormat="1" x14ac:dyDescent="0.2">
      <c r="A636" s="138">
        <v>482</v>
      </c>
      <c r="B636" s="139">
        <v>482204105</v>
      </c>
      <c r="C636" s="140" t="s">
        <v>534</v>
      </c>
      <c r="D636" s="141">
        <v>204</v>
      </c>
      <c r="E636" s="140" t="s">
        <v>236</v>
      </c>
      <c r="F636" s="141">
        <v>105</v>
      </c>
      <c r="G636" s="142" t="s">
        <v>137</v>
      </c>
      <c r="H636" s="130"/>
      <c r="I636" s="131">
        <v>9174</v>
      </c>
      <c r="J636" s="131">
        <v>3664</v>
      </c>
      <c r="K636" s="131">
        <v>0</v>
      </c>
      <c r="L636" s="131">
        <v>938</v>
      </c>
      <c r="M636" s="131">
        <v>13776</v>
      </c>
      <c r="N636" s="130"/>
      <c r="O636" s="132">
        <v>2</v>
      </c>
      <c r="P636" s="132">
        <v>0</v>
      </c>
      <c r="Q636" s="133">
        <v>25676</v>
      </c>
      <c r="R636" s="133">
        <v>0</v>
      </c>
      <c r="S636" s="133">
        <f t="shared" si="18"/>
        <v>0</v>
      </c>
      <c r="T636" s="133">
        <v>1876</v>
      </c>
      <c r="U636" s="134">
        <f t="shared" si="19"/>
        <v>27552</v>
      </c>
      <c r="V636" s="144"/>
      <c r="W636" s="173">
        <v>0</v>
      </c>
      <c r="X636" s="174">
        <v>0.09</v>
      </c>
      <c r="Y636" s="174">
        <v>1.3242127210859164E-3</v>
      </c>
      <c r="Z636" s="175">
        <v>0</v>
      </c>
      <c r="AA636" s="168"/>
      <c r="AB636" s="176">
        <v>0</v>
      </c>
      <c r="AC636" s="177">
        <v>0</v>
      </c>
      <c r="AD636" s="134">
        <v>0</v>
      </c>
      <c r="AE636" s="177">
        <v>0</v>
      </c>
      <c r="AF636" s="182">
        <v>0</v>
      </c>
      <c r="AG636" s="172"/>
    </row>
    <row r="637" spans="1:33" s="110" customFormat="1" x14ac:dyDescent="0.2">
      <c r="A637" s="138">
        <v>482</v>
      </c>
      <c r="B637" s="139">
        <v>482204128</v>
      </c>
      <c r="C637" s="140" t="s">
        <v>534</v>
      </c>
      <c r="D637" s="141">
        <v>204</v>
      </c>
      <c r="E637" s="140" t="s">
        <v>236</v>
      </c>
      <c r="F637" s="141">
        <v>128</v>
      </c>
      <c r="G637" s="142" t="s">
        <v>160</v>
      </c>
      <c r="H637" s="130"/>
      <c r="I637" s="131">
        <v>9257</v>
      </c>
      <c r="J637" s="131">
        <v>537</v>
      </c>
      <c r="K637" s="131">
        <v>0</v>
      </c>
      <c r="L637" s="131">
        <v>938</v>
      </c>
      <c r="M637" s="131">
        <v>10732</v>
      </c>
      <c r="N637" s="130"/>
      <c r="O637" s="132">
        <v>3</v>
      </c>
      <c r="P637" s="132">
        <v>0</v>
      </c>
      <c r="Q637" s="133">
        <v>29382</v>
      </c>
      <c r="R637" s="133">
        <v>0</v>
      </c>
      <c r="S637" s="133">
        <f t="shared" si="18"/>
        <v>0</v>
      </c>
      <c r="T637" s="133">
        <v>2814</v>
      </c>
      <c r="U637" s="134">
        <f t="shared" si="19"/>
        <v>32196</v>
      </c>
      <c r="V637" s="144"/>
      <c r="W637" s="173">
        <v>0</v>
      </c>
      <c r="X637" s="174">
        <v>0.09</v>
      </c>
      <c r="Y637" s="174">
        <v>3.7584627697760359E-2</v>
      </c>
      <c r="Z637" s="175">
        <v>0</v>
      </c>
      <c r="AA637" s="168"/>
      <c r="AB637" s="176">
        <v>0</v>
      </c>
      <c r="AC637" s="177">
        <v>0</v>
      </c>
      <c r="AD637" s="134">
        <v>0</v>
      </c>
      <c r="AE637" s="177">
        <v>0</v>
      </c>
      <c r="AF637" s="182">
        <v>0</v>
      </c>
      <c r="AG637" s="172"/>
    </row>
    <row r="638" spans="1:33" s="110" customFormat="1" x14ac:dyDescent="0.2">
      <c r="A638" s="138">
        <v>482</v>
      </c>
      <c r="B638" s="139">
        <v>482204204</v>
      </c>
      <c r="C638" s="140" t="s">
        <v>534</v>
      </c>
      <c r="D638" s="141">
        <v>204</v>
      </c>
      <c r="E638" s="140" t="s">
        <v>236</v>
      </c>
      <c r="F638" s="141">
        <v>204</v>
      </c>
      <c r="G638" s="142" t="s">
        <v>236</v>
      </c>
      <c r="H638" s="130"/>
      <c r="I638" s="131">
        <v>9519</v>
      </c>
      <c r="J638" s="131">
        <v>5753</v>
      </c>
      <c r="K638" s="131">
        <v>0</v>
      </c>
      <c r="L638" s="131">
        <v>938</v>
      </c>
      <c r="M638" s="131">
        <v>16210</v>
      </c>
      <c r="N638" s="130"/>
      <c r="O638" s="132">
        <v>139</v>
      </c>
      <c r="P638" s="132">
        <v>0</v>
      </c>
      <c r="Q638" s="133">
        <v>2122808</v>
      </c>
      <c r="R638" s="133">
        <v>0</v>
      </c>
      <c r="S638" s="133">
        <f t="shared" si="18"/>
        <v>0</v>
      </c>
      <c r="T638" s="133">
        <v>130382</v>
      </c>
      <c r="U638" s="134">
        <f t="shared" si="19"/>
        <v>2253190</v>
      </c>
      <c r="V638" s="144"/>
      <c r="W638" s="173">
        <v>0</v>
      </c>
      <c r="X638" s="174">
        <v>0.09</v>
      </c>
      <c r="Y638" s="174">
        <v>5.3504589001996956E-2</v>
      </c>
      <c r="Z638" s="175">
        <v>0</v>
      </c>
      <c r="AA638" s="168"/>
      <c r="AB638" s="176">
        <v>0</v>
      </c>
      <c r="AC638" s="177">
        <v>0</v>
      </c>
      <c r="AD638" s="134">
        <v>0</v>
      </c>
      <c r="AE638" s="177">
        <v>0</v>
      </c>
      <c r="AF638" s="182">
        <v>0</v>
      </c>
      <c r="AG638" s="172"/>
    </row>
    <row r="639" spans="1:33" s="110" customFormat="1" x14ac:dyDescent="0.2">
      <c r="A639" s="138">
        <v>482</v>
      </c>
      <c r="B639" s="139">
        <v>482204705</v>
      </c>
      <c r="C639" s="140" t="s">
        <v>534</v>
      </c>
      <c r="D639" s="141">
        <v>204</v>
      </c>
      <c r="E639" s="140" t="s">
        <v>236</v>
      </c>
      <c r="F639" s="141">
        <v>705</v>
      </c>
      <c r="G639" s="142" t="s">
        <v>418</v>
      </c>
      <c r="H639" s="130"/>
      <c r="I639" s="131">
        <v>8960</v>
      </c>
      <c r="J639" s="131">
        <v>5964</v>
      </c>
      <c r="K639" s="131">
        <v>0</v>
      </c>
      <c r="L639" s="131">
        <v>938</v>
      </c>
      <c r="M639" s="131">
        <v>15862</v>
      </c>
      <c r="N639" s="130"/>
      <c r="O639" s="132">
        <v>1</v>
      </c>
      <c r="P639" s="132">
        <v>0</v>
      </c>
      <c r="Q639" s="133">
        <v>14924</v>
      </c>
      <c r="R639" s="133">
        <v>0</v>
      </c>
      <c r="S639" s="133">
        <f t="shared" si="18"/>
        <v>0</v>
      </c>
      <c r="T639" s="133">
        <v>938</v>
      </c>
      <c r="U639" s="134">
        <f t="shared" si="19"/>
        <v>15862</v>
      </c>
      <c r="V639" s="144"/>
      <c r="W639" s="173">
        <v>0</v>
      </c>
      <c r="X639" s="174">
        <v>0.09</v>
      </c>
      <c r="Y639" s="174">
        <v>2.0379482821492926E-3</v>
      </c>
      <c r="Z639" s="175">
        <v>0</v>
      </c>
      <c r="AA639" s="168"/>
      <c r="AB639" s="176">
        <v>0</v>
      </c>
      <c r="AC639" s="177">
        <v>0</v>
      </c>
      <c r="AD639" s="134">
        <v>0</v>
      </c>
      <c r="AE639" s="177">
        <v>0</v>
      </c>
      <c r="AF639" s="182">
        <v>0</v>
      </c>
      <c r="AG639" s="172"/>
    </row>
    <row r="640" spans="1:33" s="110" customFormat="1" x14ac:dyDescent="0.2">
      <c r="A640" s="138">
        <v>482</v>
      </c>
      <c r="B640" s="139">
        <v>482204745</v>
      </c>
      <c r="C640" s="140" t="s">
        <v>534</v>
      </c>
      <c r="D640" s="141">
        <v>204</v>
      </c>
      <c r="E640" s="140" t="s">
        <v>236</v>
      </c>
      <c r="F640" s="141">
        <v>745</v>
      </c>
      <c r="G640" s="142" t="s">
        <v>429</v>
      </c>
      <c r="H640" s="130"/>
      <c r="I640" s="131">
        <v>9470</v>
      </c>
      <c r="J640" s="131">
        <v>4090</v>
      </c>
      <c r="K640" s="131">
        <v>0</v>
      </c>
      <c r="L640" s="131">
        <v>938</v>
      </c>
      <c r="M640" s="131">
        <v>14498</v>
      </c>
      <c r="N640" s="130"/>
      <c r="O640" s="132">
        <v>30</v>
      </c>
      <c r="P640" s="132">
        <v>0</v>
      </c>
      <c r="Q640" s="133">
        <v>406800</v>
      </c>
      <c r="R640" s="133">
        <v>0</v>
      </c>
      <c r="S640" s="133">
        <f t="shared" si="18"/>
        <v>0</v>
      </c>
      <c r="T640" s="133">
        <v>28140</v>
      </c>
      <c r="U640" s="134">
        <f t="shared" si="19"/>
        <v>434940</v>
      </c>
      <c r="V640" s="144"/>
      <c r="W640" s="173">
        <v>0</v>
      </c>
      <c r="X640" s="174">
        <v>0.09</v>
      </c>
      <c r="Y640" s="174">
        <v>1.2777258996517417E-2</v>
      </c>
      <c r="Z640" s="175">
        <v>0</v>
      </c>
      <c r="AA640" s="168"/>
      <c r="AB640" s="176">
        <v>0</v>
      </c>
      <c r="AC640" s="177">
        <v>0</v>
      </c>
      <c r="AD640" s="134">
        <v>0</v>
      </c>
      <c r="AE640" s="177">
        <v>0</v>
      </c>
      <c r="AF640" s="182">
        <v>0</v>
      </c>
      <c r="AG640" s="172"/>
    </row>
    <row r="641" spans="1:33" s="110" customFormat="1" x14ac:dyDescent="0.2">
      <c r="A641" s="138">
        <v>482</v>
      </c>
      <c r="B641" s="139">
        <v>482204773</v>
      </c>
      <c r="C641" s="140" t="s">
        <v>534</v>
      </c>
      <c r="D641" s="141">
        <v>204</v>
      </c>
      <c r="E641" s="140" t="s">
        <v>236</v>
      </c>
      <c r="F641" s="141">
        <v>773</v>
      </c>
      <c r="G641" s="142" t="s">
        <v>439</v>
      </c>
      <c r="H641" s="130"/>
      <c r="I641" s="131">
        <v>9641</v>
      </c>
      <c r="J641" s="131">
        <v>5191</v>
      </c>
      <c r="K641" s="131">
        <v>0</v>
      </c>
      <c r="L641" s="131">
        <v>938</v>
      </c>
      <c r="M641" s="131">
        <v>15770</v>
      </c>
      <c r="N641" s="130"/>
      <c r="O641" s="132">
        <v>46</v>
      </c>
      <c r="P641" s="132">
        <v>0</v>
      </c>
      <c r="Q641" s="133">
        <v>682272</v>
      </c>
      <c r="R641" s="133">
        <v>0</v>
      </c>
      <c r="S641" s="133">
        <f t="shared" si="18"/>
        <v>0</v>
      </c>
      <c r="T641" s="133">
        <v>43148</v>
      </c>
      <c r="U641" s="134">
        <f t="shared" si="19"/>
        <v>725420</v>
      </c>
      <c r="V641" s="144"/>
      <c r="W641" s="173">
        <v>0</v>
      </c>
      <c r="X641" s="174">
        <v>0.09</v>
      </c>
      <c r="Y641" s="174">
        <v>1.7031007584899154E-2</v>
      </c>
      <c r="Z641" s="175">
        <v>0</v>
      </c>
      <c r="AA641" s="168"/>
      <c r="AB641" s="176">
        <v>0</v>
      </c>
      <c r="AC641" s="177">
        <v>0</v>
      </c>
      <c r="AD641" s="134">
        <v>0</v>
      </c>
      <c r="AE641" s="177">
        <v>0</v>
      </c>
      <c r="AF641" s="182">
        <v>0</v>
      </c>
      <c r="AG641" s="172"/>
    </row>
    <row r="642" spans="1:33" s="110" customFormat="1" x14ac:dyDescent="0.2">
      <c r="A642" s="138">
        <v>483</v>
      </c>
      <c r="B642" s="139">
        <v>483239020</v>
      </c>
      <c r="C642" s="140" t="s">
        <v>535</v>
      </c>
      <c r="D642" s="141">
        <v>239</v>
      </c>
      <c r="E642" s="140" t="s">
        <v>271</v>
      </c>
      <c r="F642" s="141">
        <v>20</v>
      </c>
      <c r="G642" s="142" t="s">
        <v>52</v>
      </c>
      <c r="H642" s="130"/>
      <c r="I642" s="131">
        <v>11683</v>
      </c>
      <c r="J642" s="131">
        <v>3243</v>
      </c>
      <c r="K642" s="131">
        <v>0</v>
      </c>
      <c r="L642" s="131">
        <v>938</v>
      </c>
      <c r="M642" s="131">
        <v>15864</v>
      </c>
      <c r="N642" s="130"/>
      <c r="O642" s="132">
        <v>15</v>
      </c>
      <c r="P642" s="132">
        <v>0</v>
      </c>
      <c r="Q642" s="133">
        <v>223890</v>
      </c>
      <c r="R642" s="133">
        <v>0</v>
      </c>
      <c r="S642" s="133">
        <f t="shared" si="18"/>
        <v>0</v>
      </c>
      <c r="T642" s="133">
        <v>14070</v>
      </c>
      <c r="U642" s="134">
        <f t="shared" si="19"/>
        <v>237960</v>
      </c>
      <c r="V642" s="144"/>
      <c r="W642" s="173">
        <v>0</v>
      </c>
      <c r="X642" s="174">
        <v>0.09</v>
      </c>
      <c r="Y642" s="174">
        <v>5.0545921757774857E-2</v>
      </c>
      <c r="Z642" s="175">
        <v>0</v>
      </c>
      <c r="AA642" s="168"/>
      <c r="AB642" s="176">
        <v>0</v>
      </c>
      <c r="AC642" s="177">
        <v>0</v>
      </c>
      <c r="AD642" s="134">
        <v>0</v>
      </c>
      <c r="AE642" s="177">
        <v>0</v>
      </c>
      <c r="AF642" s="182">
        <v>0</v>
      </c>
      <c r="AG642" s="172"/>
    </row>
    <row r="643" spans="1:33" s="110" customFormat="1" x14ac:dyDescent="0.2">
      <c r="A643" s="138">
        <v>483</v>
      </c>
      <c r="B643" s="139">
        <v>483239036</v>
      </c>
      <c r="C643" s="140" t="s">
        <v>535</v>
      </c>
      <c r="D643" s="141">
        <v>239</v>
      </c>
      <c r="E643" s="140" t="s">
        <v>271</v>
      </c>
      <c r="F643" s="141">
        <v>36</v>
      </c>
      <c r="G643" s="142" t="s">
        <v>68</v>
      </c>
      <c r="H643" s="130"/>
      <c r="I643" s="131">
        <v>10677</v>
      </c>
      <c r="J643" s="131">
        <v>3883</v>
      </c>
      <c r="K643" s="131">
        <v>0</v>
      </c>
      <c r="L643" s="131">
        <v>938</v>
      </c>
      <c r="M643" s="131">
        <v>15498</v>
      </c>
      <c r="N643" s="130"/>
      <c r="O643" s="132">
        <v>29</v>
      </c>
      <c r="P643" s="132">
        <v>0</v>
      </c>
      <c r="Q643" s="133">
        <v>422240</v>
      </c>
      <c r="R643" s="133">
        <v>0</v>
      </c>
      <c r="S643" s="133">
        <f t="shared" si="18"/>
        <v>0</v>
      </c>
      <c r="T643" s="133">
        <v>27202</v>
      </c>
      <c r="U643" s="134">
        <f t="shared" si="19"/>
        <v>449442</v>
      </c>
      <c r="V643" s="144"/>
      <c r="W643" s="173">
        <v>0</v>
      </c>
      <c r="X643" s="174">
        <v>0.09</v>
      </c>
      <c r="Y643" s="174">
        <v>6.6887395097122576E-2</v>
      </c>
      <c r="Z643" s="175">
        <v>0</v>
      </c>
      <c r="AA643" s="168"/>
      <c r="AB643" s="176">
        <v>0</v>
      </c>
      <c r="AC643" s="177">
        <v>0</v>
      </c>
      <c r="AD643" s="134">
        <v>0</v>
      </c>
      <c r="AE643" s="177">
        <v>0</v>
      </c>
      <c r="AF643" s="182">
        <v>0</v>
      </c>
      <c r="AG643" s="172"/>
    </row>
    <row r="644" spans="1:33" s="110" customFormat="1" x14ac:dyDescent="0.2">
      <c r="A644" s="138">
        <v>483</v>
      </c>
      <c r="B644" s="139">
        <v>483239052</v>
      </c>
      <c r="C644" s="140" t="s">
        <v>535</v>
      </c>
      <c r="D644" s="141">
        <v>239</v>
      </c>
      <c r="E644" s="140" t="s">
        <v>271</v>
      </c>
      <c r="F644" s="141">
        <v>52</v>
      </c>
      <c r="G644" s="142" t="s">
        <v>84</v>
      </c>
      <c r="H644" s="130"/>
      <c r="I644" s="131">
        <v>10651</v>
      </c>
      <c r="J644" s="131">
        <v>3174</v>
      </c>
      <c r="K644" s="131">
        <v>0</v>
      </c>
      <c r="L644" s="131">
        <v>938</v>
      </c>
      <c r="M644" s="131">
        <v>14763</v>
      </c>
      <c r="N644" s="130"/>
      <c r="O644" s="132">
        <v>39</v>
      </c>
      <c r="P644" s="132">
        <v>0</v>
      </c>
      <c r="Q644" s="133">
        <v>539175</v>
      </c>
      <c r="R644" s="133">
        <v>0</v>
      </c>
      <c r="S644" s="133">
        <f t="shared" si="18"/>
        <v>0</v>
      </c>
      <c r="T644" s="133">
        <v>36582</v>
      </c>
      <c r="U644" s="134">
        <f t="shared" si="19"/>
        <v>575757</v>
      </c>
      <c r="V644" s="144"/>
      <c r="W644" s="173">
        <v>0</v>
      </c>
      <c r="X644" s="174">
        <v>0.09</v>
      </c>
      <c r="Y644" s="174">
        <v>3.9673872206416487E-2</v>
      </c>
      <c r="Z644" s="175">
        <v>0</v>
      </c>
      <c r="AA644" s="168"/>
      <c r="AB644" s="176">
        <v>0</v>
      </c>
      <c r="AC644" s="177">
        <v>0</v>
      </c>
      <c r="AD644" s="134">
        <v>0</v>
      </c>
      <c r="AE644" s="177">
        <v>0</v>
      </c>
      <c r="AF644" s="182">
        <v>0</v>
      </c>
      <c r="AG644" s="172"/>
    </row>
    <row r="645" spans="1:33" s="110" customFormat="1" x14ac:dyDescent="0.2">
      <c r="A645" s="138">
        <v>483</v>
      </c>
      <c r="B645" s="139">
        <v>483239082</v>
      </c>
      <c r="C645" s="140" t="s">
        <v>535</v>
      </c>
      <c r="D645" s="141">
        <v>239</v>
      </c>
      <c r="E645" s="140" t="s">
        <v>271</v>
      </c>
      <c r="F645" s="141">
        <v>82</v>
      </c>
      <c r="G645" s="142" t="s">
        <v>114</v>
      </c>
      <c r="H645" s="130"/>
      <c r="I645" s="131">
        <v>10729</v>
      </c>
      <c r="J645" s="131">
        <v>4496</v>
      </c>
      <c r="K645" s="131">
        <v>0</v>
      </c>
      <c r="L645" s="131">
        <v>938</v>
      </c>
      <c r="M645" s="131">
        <v>16163</v>
      </c>
      <c r="N645" s="130"/>
      <c r="O645" s="132">
        <v>6</v>
      </c>
      <c r="P645" s="132">
        <v>0</v>
      </c>
      <c r="Q645" s="133">
        <v>91350</v>
      </c>
      <c r="R645" s="133">
        <v>0</v>
      </c>
      <c r="S645" s="133">
        <f t="shared" si="18"/>
        <v>0</v>
      </c>
      <c r="T645" s="133">
        <v>5628</v>
      </c>
      <c r="U645" s="134">
        <f t="shared" si="19"/>
        <v>96978</v>
      </c>
      <c r="V645" s="144"/>
      <c r="W645" s="173">
        <v>0</v>
      </c>
      <c r="X645" s="174">
        <v>0.09</v>
      </c>
      <c r="Y645" s="174">
        <v>2.7398746321665611E-3</v>
      </c>
      <c r="Z645" s="175">
        <v>0</v>
      </c>
      <c r="AA645" s="168"/>
      <c r="AB645" s="176">
        <v>0</v>
      </c>
      <c r="AC645" s="177">
        <v>0</v>
      </c>
      <c r="AD645" s="134">
        <v>0</v>
      </c>
      <c r="AE645" s="177">
        <v>0</v>
      </c>
      <c r="AF645" s="182">
        <v>0</v>
      </c>
      <c r="AG645" s="172"/>
    </row>
    <row r="646" spans="1:33" s="110" customFormat="1" x14ac:dyDescent="0.2">
      <c r="A646" s="138">
        <v>483</v>
      </c>
      <c r="B646" s="139">
        <v>483239083</v>
      </c>
      <c r="C646" s="140" t="s">
        <v>535</v>
      </c>
      <c r="D646" s="141">
        <v>239</v>
      </c>
      <c r="E646" s="140" t="s">
        <v>271</v>
      </c>
      <c r="F646" s="141">
        <v>83</v>
      </c>
      <c r="G646" s="142" t="s">
        <v>115</v>
      </c>
      <c r="H646" s="130"/>
      <c r="I646" s="131">
        <v>11076</v>
      </c>
      <c r="J646" s="131">
        <v>1963</v>
      </c>
      <c r="K646" s="131">
        <v>0</v>
      </c>
      <c r="L646" s="131">
        <v>938</v>
      </c>
      <c r="M646" s="131">
        <v>13977</v>
      </c>
      <c r="N646" s="130"/>
      <c r="O646" s="132">
        <v>1</v>
      </c>
      <c r="P646" s="132">
        <v>0</v>
      </c>
      <c r="Q646" s="133">
        <v>13039</v>
      </c>
      <c r="R646" s="133">
        <v>0</v>
      </c>
      <c r="S646" s="133">
        <f t="shared" si="18"/>
        <v>0</v>
      </c>
      <c r="T646" s="133">
        <v>938</v>
      </c>
      <c r="U646" s="134">
        <f t="shared" si="19"/>
        <v>13977</v>
      </c>
      <c r="V646" s="144"/>
      <c r="W646" s="173">
        <v>0</v>
      </c>
      <c r="X646" s="174">
        <v>0.09</v>
      </c>
      <c r="Y646" s="174">
        <v>5.9804503358968772E-3</v>
      </c>
      <c r="Z646" s="175">
        <v>0</v>
      </c>
      <c r="AA646" s="168"/>
      <c r="AB646" s="176">
        <v>0</v>
      </c>
      <c r="AC646" s="177">
        <v>0</v>
      </c>
      <c r="AD646" s="134">
        <v>0</v>
      </c>
      <c r="AE646" s="177">
        <v>0</v>
      </c>
      <c r="AF646" s="182">
        <v>0</v>
      </c>
      <c r="AG646" s="172"/>
    </row>
    <row r="647" spans="1:33" s="110" customFormat="1" x14ac:dyDescent="0.2">
      <c r="A647" s="138">
        <v>483</v>
      </c>
      <c r="B647" s="139">
        <v>483239096</v>
      </c>
      <c r="C647" s="140" t="s">
        <v>535</v>
      </c>
      <c r="D647" s="141">
        <v>239</v>
      </c>
      <c r="E647" s="140" t="s">
        <v>271</v>
      </c>
      <c r="F647" s="141">
        <v>96</v>
      </c>
      <c r="G647" s="142" t="s">
        <v>128</v>
      </c>
      <c r="H647" s="130"/>
      <c r="I647" s="131">
        <v>12580</v>
      </c>
      <c r="J647" s="131">
        <v>7143</v>
      </c>
      <c r="K647" s="131">
        <v>0</v>
      </c>
      <c r="L647" s="131">
        <v>938</v>
      </c>
      <c r="M647" s="131">
        <v>20661</v>
      </c>
      <c r="N647" s="130"/>
      <c r="O647" s="132">
        <v>2</v>
      </c>
      <c r="P647" s="132">
        <v>0</v>
      </c>
      <c r="Q647" s="133">
        <v>39446</v>
      </c>
      <c r="R647" s="133">
        <v>0</v>
      </c>
      <c r="S647" s="133">
        <f t="shared" si="18"/>
        <v>0</v>
      </c>
      <c r="T647" s="133">
        <v>1876</v>
      </c>
      <c r="U647" s="134">
        <f t="shared" si="19"/>
        <v>41322</v>
      </c>
      <c r="V647" s="144"/>
      <c r="W647" s="173">
        <v>0</v>
      </c>
      <c r="X647" s="174">
        <v>0.09</v>
      </c>
      <c r="Y647" s="174">
        <v>3.3366009670385492E-2</v>
      </c>
      <c r="Z647" s="175">
        <v>0</v>
      </c>
      <c r="AA647" s="168"/>
      <c r="AB647" s="176">
        <v>0</v>
      </c>
      <c r="AC647" s="177">
        <v>0</v>
      </c>
      <c r="AD647" s="134">
        <v>0</v>
      </c>
      <c r="AE647" s="177">
        <v>0</v>
      </c>
      <c r="AF647" s="182">
        <v>0</v>
      </c>
      <c r="AG647" s="172"/>
    </row>
    <row r="648" spans="1:33" s="110" customFormat="1" x14ac:dyDescent="0.2">
      <c r="A648" s="138">
        <v>483</v>
      </c>
      <c r="B648" s="139">
        <v>483239118</v>
      </c>
      <c r="C648" s="140" t="s">
        <v>535</v>
      </c>
      <c r="D648" s="141">
        <v>239</v>
      </c>
      <c r="E648" s="140" t="s">
        <v>271</v>
      </c>
      <c r="F648" s="141">
        <v>118</v>
      </c>
      <c r="G648" s="142" t="s">
        <v>150</v>
      </c>
      <c r="H648" s="130"/>
      <c r="I648" s="131">
        <v>11455</v>
      </c>
      <c r="J648" s="131">
        <v>2398</v>
      </c>
      <c r="K648" s="131">
        <v>0</v>
      </c>
      <c r="L648" s="131">
        <v>938</v>
      </c>
      <c r="M648" s="131">
        <v>14791</v>
      </c>
      <c r="N648" s="130"/>
      <c r="O648" s="132">
        <v>2</v>
      </c>
      <c r="P648" s="132">
        <v>0</v>
      </c>
      <c r="Q648" s="133">
        <v>27706</v>
      </c>
      <c r="R648" s="133">
        <v>0</v>
      </c>
      <c r="S648" s="133">
        <f t="shared" si="18"/>
        <v>0</v>
      </c>
      <c r="T648" s="133">
        <v>1876</v>
      </c>
      <c r="U648" s="134">
        <f t="shared" si="19"/>
        <v>29582</v>
      </c>
      <c r="V648" s="144"/>
      <c r="W648" s="173">
        <v>0</v>
      </c>
      <c r="X648" s="174">
        <v>0.09</v>
      </c>
      <c r="Y648" s="174">
        <v>4.5367920439287127E-3</v>
      </c>
      <c r="Z648" s="175">
        <v>0</v>
      </c>
      <c r="AA648" s="168"/>
      <c r="AB648" s="176">
        <v>0</v>
      </c>
      <c r="AC648" s="177">
        <v>0</v>
      </c>
      <c r="AD648" s="134">
        <v>0</v>
      </c>
      <c r="AE648" s="177">
        <v>0</v>
      </c>
      <c r="AF648" s="182">
        <v>0</v>
      </c>
      <c r="AG648" s="172"/>
    </row>
    <row r="649" spans="1:33" s="110" customFormat="1" x14ac:dyDescent="0.2">
      <c r="A649" s="138">
        <v>483</v>
      </c>
      <c r="B649" s="139">
        <v>483239131</v>
      </c>
      <c r="C649" s="140" t="s">
        <v>535</v>
      </c>
      <c r="D649" s="141">
        <v>239</v>
      </c>
      <c r="E649" s="140" t="s">
        <v>271</v>
      </c>
      <c r="F649" s="141">
        <v>131</v>
      </c>
      <c r="G649" s="142" t="s">
        <v>163</v>
      </c>
      <c r="H649" s="130"/>
      <c r="I649" s="131">
        <v>10599.371377747728</v>
      </c>
      <c r="J649" s="131">
        <v>3022</v>
      </c>
      <c r="K649" s="131">
        <v>0</v>
      </c>
      <c r="L649" s="131">
        <v>938</v>
      </c>
      <c r="M649" s="131">
        <v>14559.371377747728</v>
      </c>
      <c r="N649" s="130"/>
      <c r="O649" s="132">
        <v>1</v>
      </c>
      <c r="P649" s="132">
        <v>0</v>
      </c>
      <c r="Q649" s="133">
        <v>13621</v>
      </c>
      <c r="R649" s="133">
        <v>0</v>
      </c>
      <c r="S649" s="133">
        <f t="shared" si="18"/>
        <v>0</v>
      </c>
      <c r="T649" s="133">
        <v>938</v>
      </c>
      <c r="U649" s="134">
        <f t="shared" si="19"/>
        <v>14559</v>
      </c>
      <c r="V649" s="144"/>
      <c r="W649" s="173">
        <v>0</v>
      </c>
      <c r="X649" s="174">
        <v>0.09</v>
      </c>
      <c r="Y649" s="174">
        <v>3.1477719237164347E-3</v>
      </c>
      <c r="Z649" s="175">
        <v>0</v>
      </c>
      <c r="AA649" s="168"/>
      <c r="AB649" s="176">
        <v>0</v>
      </c>
      <c r="AC649" s="177">
        <v>0</v>
      </c>
      <c r="AD649" s="134">
        <v>0</v>
      </c>
      <c r="AE649" s="177">
        <v>0</v>
      </c>
      <c r="AF649" s="182">
        <v>0</v>
      </c>
      <c r="AG649" s="172"/>
    </row>
    <row r="650" spans="1:33" s="110" customFormat="1" x14ac:dyDescent="0.2">
      <c r="A650" s="138">
        <v>483</v>
      </c>
      <c r="B650" s="139">
        <v>483239145</v>
      </c>
      <c r="C650" s="140" t="s">
        <v>535</v>
      </c>
      <c r="D650" s="141">
        <v>239</v>
      </c>
      <c r="E650" s="140" t="s">
        <v>271</v>
      </c>
      <c r="F650" s="141">
        <v>145</v>
      </c>
      <c r="G650" s="142" t="s">
        <v>177</v>
      </c>
      <c r="H650" s="130"/>
      <c r="I650" s="131">
        <v>9872</v>
      </c>
      <c r="J650" s="131">
        <v>2609</v>
      </c>
      <c r="K650" s="131">
        <v>0</v>
      </c>
      <c r="L650" s="131">
        <v>938</v>
      </c>
      <c r="M650" s="131">
        <v>13419</v>
      </c>
      <c r="N650" s="130"/>
      <c r="O650" s="132">
        <v>10</v>
      </c>
      <c r="P650" s="132">
        <v>0</v>
      </c>
      <c r="Q650" s="133">
        <v>124810</v>
      </c>
      <c r="R650" s="133">
        <v>0</v>
      </c>
      <c r="S650" s="133">
        <f t="shared" ref="S650:S713" si="20">IFERROR(VLOOKUP(B650,transp,2,FALSE),0)</f>
        <v>0</v>
      </c>
      <c r="T650" s="133">
        <v>9380</v>
      </c>
      <c r="U650" s="134">
        <f t="shared" ref="U650:U713" si="21">SUM(Q650:T650)</f>
        <v>134190</v>
      </c>
      <c r="V650" s="144"/>
      <c r="W650" s="173">
        <v>0</v>
      </c>
      <c r="X650" s="174">
        <v>0.09</v>
      </c>
      <c r="Y650" s="174">
        <v>1.6511500094182559E-2</v>
      </c>
      <c r="Z650" s="175">
        <v>0</v>
      </c>
      <c r="AA650" s="168"/>
      <c r="AB650" s="176">
        <v>0</v>
      </c>
      <c r="AC650" s="177">
        <v>0</v>
      </c>
      <c r="AD650" s="134">
        <v>0</v>
      </c>
      <c r="AE650" s="177">
        <v>0</v>
      </c>
      <c r="AF650" s="182">
        <v>0</v>
      </c>
      <c r="AG650" s="172"/>
    </row>
    <row r="651" spans="1:33" s="110" customFormat="1" x14ac:dyDescent="0.2">
      <c r="A651" s="138">
        <v>483</v>
      </c>
      <c r="B651" s="139">
        <v>483239171</v>
      </c>
      <c r="C651" s="140" t="s">
        <v>535</v>
      </c>
      <c r="D651" s="141">
        <v>239</v>
      </c>
      <c r="E651" s="140" t="s">
        <v>271</v>
      </c>
      <c r="F651" s="141">
        <v>171</v>
      </c>
      <c r="G651" s="142" t="s">
        <v>203</v>
      </c>
      <c r="H651" s="130"/>
      <c r="I651" s="131">
        <v>11019</v>
      </c>
      <c r="J651" s="131">
        <v>3264</v>
      </c>
      <c r="K651" s="131">
        <v>0</v>
      </c>
      <c r="L651" s="131">
        <v>938</v>
      </c>
      <c r="M651" s="131">
        <v>15221</v>
      </c>
      <c r="N651" s="130"/>
      <c r="O651" s="132">
        <v>19</v>
      </c>
      <c r="P651" s="132">
        <v>0</v>
      </c>
      <c r="Q651" s="133">
        <v>271377</v>
      </c>
      <c r="R651" s="133">
        <v>0</v>
      </c>
      <c r="S651" s="133">
        <f t="shared" si="20"/>
        <v>0</v>
      </c>
      <c r="T651" s="133">
        <v>17822</v>
      </c>
      <c r="U651" s="134">
        <f t="shared" si="21"/>
        <v>289199</v>
      </c>
      <c r="V651" s="144"/>
      <c r="W651" s="173">
        <v>0</v>
      </c>
      <c r="X651" s="174">
        <v>0.09</v>
      </c>
      <c r="Y651" s="174">
        <v>8.8459273537648993E-3</v>
      </c>
      <c r="Z651" s="175">
        <v>0</v>
      </c>
      <c r="AA651" s="168"/>
      <c r="AB651" s="176">
        <v>0</v>
      </c>
      <c r="AC651" s="177">
        <v>0</v>
      </c>
      <c r="AD651" s="134">
        <v>0</v>
      </c>
      <c r="AE651" s="177">
        <v>0</v>
      </c>
      <c r="AF651" s="182">
        <v>0</v>
      </c>
      <c r="AG651" s="172"/>
    </row>
    <row r="652" spans="1:33" s="110" customFormat="1" x14ac:dyDescent="0.2">
      <c r="A652" s="138">
        <v>483</v>
      </c>
      <c r="B652" s="139">
        <v>483239172</v>
      </c>
      <c r="C652" s="140" t="s">
        <v>535</v>
      </c>
      <c r="D652" s="141">
        <v>239</v>
      </c>
      <c r="E652" s="140" t="s">
        <v>271</v>
      </c>
      <c r="F652" s="141">
        <v>172</v>
      </c>
      <c r="G652" s="142" t="s">
        <v>204</v>
      </c>
      <c r="H652" s="130"/>
      <c r="I652" s="131">
        <v>12079</v>
      </c>
      <c r="J652" s="131">
        <v>8087</v>
      </c>
      <c r="K652" s="131">
        <v>0</v>
      </c>
      <c r="L652" s="131">
        <v>938</v>
      </c>
      <c r="M652" s="131">
        <v>21104</v>
      </c>
      <c r="N652" s="130"/>
      <c r="O652" s="132">
        <v>3</v>
      </c>
      <c r="P652" s="132">
        <v>0</v>
      </c>
      <c r="Q652" s="133">
        <v>60498</v>
      </c>
      <c r="R652" s="133">
        <v>0</v>
      </c>
      <c r="S652" s="133">
        <f t="shared" si="20"/>
        <v>0</v>
      </c>
      <c r="T652" s="133">
        <v>2814</v>
      </c>
      <c r="U652" s="134">
        <f t="shared" si="21"/>
        <v>63312</v>
      </c>
      <c r="V652" s="144"/>
      <c r="W652" s="173">
        <v>0</v>
      </c>
      <c r="X652" s="174">
        <v>0.09</v>
      </c>
      <c r="Y652" s="174">
        <v>3.071740691503955E-2</v>
      </c>
      <c r="Z652" s="175">
        <v>0</v>
      </c>
      <c r="AA652" s="168"/>
      <c r="AB652" s="176">
        <v>0</v>
      </c>
      <c r="AC652" s="177">
        <v>0</v>
      </c>
      <c r="AD652" s="134">
        <v>0</v>
      </c>
      <c r="AE652" s="177">
        <v>0</v>
      </c>
      <c r="AF652" s="182">
        <v>0</v>
      </c>
      <c r="AG652" s="172"/>
    </row>
    <row r="653" spans="1:33" s="110" customFormat="1" x14ac:dyDescent="0.2">
      <c r="A653" s="138">
        <v>483</v>
      </c>
      <c r="B653" s="139">
        <v>483239182</v>
      </c>
      <c r="C653" s="140" t="s">
        <v>535</v>
      </c>
      <c r="D653" s="141">
        <v>239</v>
      </c>
      <c r="E653" s="140" t="s">
        <v>271</v>
      </c>
      <c r="F653" s="141">
        <v>182</v>
      </c>
      <c r="G653" s="142" t="s">
        <v>214</v>
      </c>
      <c r="H653" s="130"/>
      <c r="I653" s="131">
        <v>10957</v>
      </c>
      <c r="J653" s="131">
        <v>2233</v>
      </c>
      <c r="K653" s="131">
        <v>0</v>
      </c>
      <c r="L653" s="131">
        <v>938</v>
      </c>
      <c r="M653" s="131">
        <v>14128</v>
      </c>
      <c r="N653" s="130"/>
      <c r="O653" s="132">
        <v>37</v>
      </c>
      <c r="P653" s="132">
        <v>0</v>
      </c>
      <c r="Q653" s="133">
        <v>488030</v>
      </c>
      <c r="R653" s="133">
        <v>0</v>
      </c>
      <c r="S653" s="133">
        <f t="shared" si="20"/>
        <v>0</v>
      </c>
      <c r="T653" s="133">
        <v>34706</v>
      </c>
      <c r="U653" s="134">
        <f t="shared" si="21"/>
        <v>522736</v>
      </c>
      <c r="V653" s="144"/>
      <c r="W653" s="173">
        <v>0</v>
      </c>
      <c r="X653" s="174">
        <v>0.09</v>
      </c>
      <c r="Y653" s="174">
        <v>1.9864812443296912E-2</v>
      </c>
      <c r="Z653" s="175">
        <v>0</v>
      </c>
      <c r="AA653" s="168"/>
      <c r="AB653" s="176">
        <v>0</v>
      </c>
      <c r="AC653" s="177">
        <v>0</v>
      </c>
      <c r="AD653" s="134">
        <v>0</v>
      </c>
      <c r="AE653" s="177">
        <v>0</v>
      </c>
      <c r="AF653" s="182">
        <v>0</v>
      </c>
      <c r="AG653" s="172"/>
    </row>
    <row r="654" spans="1:33" s="110" customFormat="1" x14ac:dyDescent="0.2">
      <c r="A654" s="138">
        <v>483</v>
      </c>
      <c r="B654" s="139">
        <v>483239231</v>
      </c>
      <c r="C654" s="140" t="s">
        <v>535</v>
      </c>
      <c r="D654" s="141">
        <v>239</v>
      </c>
      <c r="E654" s="140" t="s">
        <v>271</v>
      </c>
      <c r="F654" s="141">
        <v>231</v>
      </c>
      <c r="G654" s="142" t="s">
        <v>263</v>
      </c>
      <c r="H654" s="130"/>
      <c r="I654" s="131">
        <v>10858</v>
      </c>
      <c r="J654" s="131">
        <v>2857</v>
      </c>
      <c r="K654" s="131">
        <v>0</v>
      </c>
      <c r="L654" s="131">
        <v>938</v>
      </c>
      <c r="M654" s="131">
        <v>14653</v>
      </c>
      <c r="N654" s="130"/>
      <c r="O654" s="132">
        <v>15</v>
      </c>
      <c r="P654" s="132">
        <v>0</v>
      </c>
      <c r="Q654" s="133">
        <v>205725</v>
      </c>
      <c r="R654" s="133">
        <v>0</v>
      </c>
      <c r="S654" s="133">
        <f t="shared" si="20"/>
        <v>0</v>
      </c>
      <c r="T654" s="133">
        <v>14070</v>
      </c>
      <c r="U654" s="134">
        <f t="shared" si="21"/>
        <v>219795</v>
      </c>
      <c r="V654" s="144"/>
      <c r="W654" s="173">
        <v>0</v>
      </c>
      <c r="X654" s="174">
        <v>0.09</v>
      </c>
      <c r="Y654" s="174">
        <v>1.9425804475676635E-2</v>
      </c>
      <c r="Z654" s="175">
        <v>0</v>
      </c>
      <c r="AA654" s="168"/>
      <c r="AB654" s="176">
        <v>0</v>
      </c>
      <c r="AC654" s="177">
        <v>0</v>
      </c>
      <c r="AD654" s="134">
        <v>0</v>
      </c>
      <c r="AE654" s="177">
        <v>0</v>
      </c>
      <c r="AF654" s="182">
        <v>0</v>
      </c>
      <c r="AG654" s="172"/>
    </row>
    <row r="655" spans="1:33" s="110" customFormat="1" x14ac:dyDescent="0.2">
      <c r="A655" s="138">
        <v>483</v>
      </c>
      <c r="B655" s="139">
        <v>483239239</v>
      </c>
      <c r="C655" s="140" t="s">
        <v>535</v>
      </c>
      <c r="D655" s="141">
        <v>239</v>
      </c>
      <c r="E655" s="140" t="s">
        <v>271</v>
      </c>
      <c r="F655" s="141">
        <v>239</v>
      </c>
      <c r="G655" s="142" t="s">
        <v>271</v>
      </c>
      <c r="H655" s="130"/>
      <c r="I655" s="131">
        <v>10596</v>
      </c>
      <c r="J655" s="131">
        <v>4159</v>
      </c>
      <c r="K655" s="131">
        <v>0</v>
      </c>
      <c r="L655" s="131">
        <v>938</v>
      </c>
      <c r="M655" s="131">
        <v>15693</v>
      </c>
      <c r="N655" s="130"/>
      <c r="O655" s="132">
        <v>350</v>
      </c>
      <c r="P655" s="132">
        <v>0</v>
      </c>
      <c r="Q655" s="133">
        <v>5164250</v>
      </c>
      <c r="R655" s="133">
        <v>0</v>
      </c>
      <c r="S655" s="133">
        <f t="shared" si="20"/>
        <v>0</v>
      </c>
      <c r="T655" s="133">
        <v>328300</v>
      </c>
      <c r="U655" s="134">
        <f t="shared" si="21"/>
        <v>5492550</v>
      </c>
      <c r="V655" s="144"/>
      <c r="W655" s="173">
        <v>0</v>
      </c>
      <c r="X655" s="174">
        <v>0.09</v>
      </c>
      <c r="Y655" s="174">
        <v>5.7825597946749137E-2</v>
      </c>
      <c r="Z655" s="175">
        <v>0</v>
      </c>
      <c r="AA655" s="168"/>
      <c r="AB655" s="176">
        <v>0</v>
      </c>
      <c r="AC655" s="177">
        <v>0</v>
      </c>
      <c r="AD655" s="134">
        <v>0</v>
      </c>
      <c r="AE655" s="177">
        <v>0</v>
      </c>
      <c r="AF655" s="182">
        <v>0</v>
      </c>
      <c r="AG655" s="172"/>
    </row>
    <row r="656" spans="1:33" s="110" customFormat="1" x14ac:dyDescent="0.2">
      <c r="A656" s="138">
        <v>483</v>
      </c>
      <c r="B656" s="139">
        <v>483239261</v>
      </c>
      <c r="C656" s="140" t="s">
        <v>535</v>
      </c>
      <c r="D656" s="141">
        <v>239</v>
      </c>
      <c r="E656" s="140" t="s">
        <v>271</v>
      </c>
      <c r="F656" s="141">
        <v>261</v>
      </c>
      <c r="G656" s="142" t="s">
        <v>293</v>
      </c>
      <c r="H656" s="130"/>
      <c r="I656" s="131">
        <v>10487</v>
      </c>
      <c r="J656" s="131">
        <v>6776</v>
      </c>
      <c r="K656" s="131">
        <v>0</v>
      </c>
      <c r="L656" s="131">
        <v>938</v>
      </c>
      <c r="M656" s="131">
        <v>18201</v>
      </c>
      <c r="N656" s="130"/>
      <c r="O656" s="132">
        <v>8</v>
      </c>
      <c r="P656" s="132">
        <v>0</v>
      </c>
      <c r="Q656" s="133">
        <v>138104</v>
      </c>
      <c r="R656" s="133">
        <v>0</v>
      </c>
      <c r="S656" s="133">
        <f t="shared" si="20"/>
        <v>0</v>
      </c>
      <c r="T656" s="133">
        <v>7504</v>
      </c>
      <c r="U656" s="134">
        <f t="shared" si="21"/>
        <v>145608</v>
      </c>
      <c r="V656" s="144"/>
      <c r="W656" s="173">
        <v>0</v>
      </c>
      <c r="X656" s="174">
        <v>0.09</v>
      </c>
      <c r="Y656" s="174">
        <v>7.8503171675436786E-2</v>
      </c>
      <c r="Z656" s="175">
        <v>0</v>
      </c>
      <c r="AA656" s="168"/>
      <c r="AB656" s="176">
        <v>0</v>
      </c>
      <c r="AC656" s="177">
        <v>0</v>
      </c>
      <c r="AD656" s="134">
        <v>0</v>
      </c>
      <c r="AE656" s="177">
        <v>0</v>
      </c>
      <c r="AF656" s="182">
        <v>0</v>
      </c>
      <c r="AG656" s="172"/>
    </row>
    <row r="657" spans="1:33" s="110" customFormat="1" x14ac:dyDescent="0.2">
      <c r="A657" s="138">
        <v>483</v>
      </c>
      <c r="B657" s="139">
        <v>483239293</v>
      </c>
      <c r="C657" s="140" t="s">
        <v>535</v>
      </c>
      <c r="D657" s="141">
        <v>239</v>
      </c>
      <c r="E657" s="140" t="s">
        <v>271</v>
      </c>
      <c r="F657" s="141">
        <v>293</v>
      </c>
      <c r="G657" s="142" t="s">
        <v>325</v>
      </c>
      <c r="H657" s="130"/>
      <c r="I657" s="131">
        <v>12760.161431036608</v>
      </c>
      <c r="J657" s="131">
        <v>574</v>
      </c>
      <c r="K657" s="131">
        <v>0</v>
      </c>
      <c r="L657" s="131">
        <v>938</v>
      </c>
      <c r="M657" s="131">
        <v>14272.161431036608</v>
      </c>
      <c r="N657" s="130"/>
      <c r="O657" s="132">
        <v>1</v>
      </c>
      <c r="P657" s="132">
        <v>0</v>
      </c>
      <c r="Q657" s="133">
        <v>13334</v>
      </c>
      <c r="R657" s="133">
        <v>0</v>
      </c>
      <c r="S657" s="133">
        <f t="shared" si="20"/>
        <v>0</v>
      </c>
      <c r="T657" s="133">
        <v>938</v>
      </c>
      <c r="U657" s="134">
        <f t="shared" si="21"/>
        <v>14272</v>
      </c>
      <c r="V657" s="144"/>
      <c r="W657" s="173">
        <v>0</v>
      </c>
      <c r="X657" s="174">
        <v>0.09</v>
      </c>
      <c r="Y657" s="174">
        <v>9.3562641416421403E-3</v>
      </c>
      <c r="Z657" s="175">
        <v>0</v>
      </c>
      <c r="AA657" s="168"/>
      <c r="AB657" s="176">
        <v>0</v>
      </c>
      <c r="AC657" s="177">
        <v>0</v>
      </c>
      <c r="AD657" s="134">
        <v>0</v>
      </c>
      <c r="AE657" s="177">
        <v>0</v>
      </c>
      <c r="AF657" s="182">
        <v>0</v>
      </c>
      <c r="AG657" s="172"/>
    </row>
    <row r="658" spans="1:33" s="110" customFormat="1" x14ac:dyDescent="0.2">
      <c r="A658" s="138">
        <v>483</v>
      </c>
      <c r="B658" s="139">
        <v>483239310</v>
      </c>
      <c r="C658" s="140" t="s">
        <v>535</v>
      </c>
      <c r="D658" s="141">
        <v>239</v>
      </c>
      <c r="E658" s="140" t="s">
        <v>271</v>
      </c>
      <c r="F658" s="141">
        <v>310</v>
      </c>
      <c r="G658" s="142" t="s">
        <v>342</v>
      </c>
      <c r="H658" s="130"/>
      <c r="I658" s="131">
        <v>11681</v>
      </c>
      <c r="J658" s="131">
        <v>1970</v>
      </c>
      <c r="K658" s="131">
        <v>0</v>
      </c>
      <c r="L658" s="131">
        <v>938</v>
      </c>
      <c r="M658" s="131">
        <v>14589</v>
      </c>
      <c r="N658" s="130"/>
      <c r="O658" s="132">
        <v>59</v>
      </c>
      <c r="P658" s="132">
        <v>0</v>
      </c>
      <c r="Q658" s="133">
        <v>805409</v>
      </c>
      <c r="R658" s="133">
        <v>0</v>
      </c>
      <c r="S658" s="133">
        <f t="shared" si="20"/>
        <v>0</v>
      </c>
      <c r="T658" s="133">
        <v>55342</v>
      </c>
      <c r="U658" s="134">
        <f t="shared" si="21"/>
        <v>860751</v>
      </c>
      <c r="V658" s="144"/>
      <c r="W658" s="173">
        <v>0</v>
      </c>
      <c r="X658" s="174">
        <v>0.09</v>
      </c>
      <c r="Y658" s="174">
        <v>4.1037898115870206E-2</v>
      </c>
      <c r="Z658" s="175">
        <v>0</v>
      </c>
      <c r="AA658" s="168"/>
      <c r="AB658" s="176">
        <v>0</v>
      </c>
      <c r="AC658" s="177">
        <v>0</v>
      </c>
      <c r="AD658" s="134">
        <v>0</v>
      </c>
      <c r="AE658" s="177">
        <v>0</v>
      </c>
      <c r="AF658" s="182">
        <v>0</v>
      </c>
      <c r="AG658" s="172"/>
    </row>
    <row r="659" spans="1:33" s="110" customFormat="1" x14ac:dyDescent="0.2">
      <c r="A659" s="138">
        <v>483</v>
      </c>
      <c r="B659" s="139">
        <v>483239336</v>
      </c>
      <c r="C659" s="140" t="s">
        <v>535</v>
      </c>
      <c r="D659" s="141">
        <v>239</v>
      </c>
      <c r="E659" s="140" t="s">
        <v>271</v>
      </c>
      <c r="F659" s="141">
        <v>336</v>
      </c>
      <c r="G659" s="142" t="s">
        <v>368</v>
      </c>
      <c r="H659" s="130"/>
      <c r="I659" s="131">
        <v>11076</v>
      </c>
      <c r="J659" s="131">
        <v>2584</v>
      </c>
      <c r="K659" s="131">
        <v>0</v>
      </c>
      <c r="L659" s="131">
        <v>938</v>
      </c>
      <c r="M659" s="131">
        <v>14598</v>
      </c>
      <c r="N659" s="130"/>
      <c r="O659" s="132">
        <v>2</v>
      </c>
      <c r="P659" s="132">
        <v>0</v>
      </c>
      <c r="Q659" s="133">
        <v>27320</v>
      </c>
      <c r="R659" s="133">
        <v>0</v>
      </c>
      <c r="S659" s="133">
        <f t="shared" si="20"/>
        <v>0</v>
      </c>
      <c r="T659" s="133">
        <v>1876</v>
      </c>
      <c r="U659" s="134">
        <f t="shared" si="21"/>
        <v>29196</v>
      </c>
      <c r="V659" s="144"/>
      <c r="W659" s="173">
        <v>0</v>
      </c>
      <c r="X659" s="174">
        <v>0.09</v>
      </c>
      <c r="Y659" s="174">
        <v>4.1979274786514191E-2</v>
      </c>
      <c r="Z659" s="175">
        <v>0</v>
      </c>
      <c r="AA659" s="168"/>
      <c r="AB659" s="176">
        <v>0</v>
      </c>
      <c r="AC659" s="177">
        <v>0</v>
      </c>
      <c r="AD659" s="134">
        <v>0</v>
      </c>
      <c r="AE659" s="177">
        <v>0</v>
      </c>
      <c r="AF659" s="182">
        <v>0</v>
      </c>
      <c r="AG659" s="172"/>
    </row>
    <row r="660" spans="1:33" s="110" customFormat="1" x14ac:dyDescent="0.2">
      <c r="A660" s="138">
        <v>483</v>
      </c>
      <c r="B660" s="139">
        <v>483239625</v>
      </c>
      <c r="C660" s="140" t="s">
        <v>535</v>
      </c>
      <c r="D660" s="141">
        <v>239</v>
      </c>
      <c r="E660" s="140" t="s">
        <v>271</v>
      </c>
      <c r="F660" s="141">
        <v>625</v>
      </c>
      <c r="G660" s="142" t="s">
        <v>395</v>
      </c>
      <c r="H660" s="130"/>
      <c r="I660" s="131">
        <v>11076</v>
      </c>
      <c r="J660" s="131">
        <v>1660</v>
      </c>
      <c r="K660" s="131">
        <v>0</v>
      </c>
      <c r="L660" s="131">
        <v>938</v>
      </c>
      <c r="M660" s="131">
        <v>13674</v>
      </c>
      <c r="N660" s="130"/>
      <c r="O660" s="132">
        <v>1</v>
      </c>
      <c r="P660" s="132">
        <v>0</v>
      </c>
      <c r="Q660" s="133">
        <v>12736</v>
      </c>
      <c r="R660" s="133">
        <v>0</v>
      </c>
      <c r="S660" s="133">
        <f t="shared" si="20"/>
        <v>0</v>
      </c>
      <c r="T660" s="133">
        <v>938</v>
      </c>
      <c r="U660" s="134">
        <f t="shared" si="21"/>
        <v>13674</v>
      </c>
      <c r="V660" s="144"/>
      <c r="W660" s="173">
        <v>0</v>
      </c>
      <c r="X660" s="174">
        <v>0.09</v>
      </c>
      <c r="Y660" s="174">
        <v>4.633895738588174E-3</v>
      </c>
      <c r="Z660" s="175">
        <v>0</v>
      </c>
      <c r="AA660" s="168"/>
      <c r="AB660" s="176">
        <v>0</v>
      </c>
      <c r="AC660" s="177">
        <v>0</v>
      </c>
      <c r="AD660" s="134">
        <v>0</v>
      </c>
      <c r="AE660" s="177">
        <v>0</v>
      </c>
      <c r="AF660" s="182">
        <v>0</v>
      </c>
      <c r="AG660" s="172"/>
    </row>
    <row r="661" spans="1:33" s="110" customFormat="1" x14ac:dyDescent="0.2">
      <c r="A661" s="138">
        <v>483</v>
      </c>
      <c r="B661" s="139">
        <v>483239665</v>
      </c>
      <c r="C661" s="140" t="s">
        <v>535</v>
      </c>
      <c r="D661" s="141">
        <v>239</v>
      </c>
      <c r="E661" s="140" t="s">
        <v>271</v>
      </c>
      <c r="F661" s="141">
        <v>665</v>
      </c>
      <c r="G661" s="142" t="s">
        <v>405</v>
      </c>
      <c r="H661" s="130"/>
      <c r="I661" s="131">
        <v>12229</v>
      </c>
      <c r="J661" s="131">
        <v>2113</v>
      </c>
      <c r="K661" s="131">
        <v>0</v>
      </c>
      <c r="L661" s="131">
        <v>938</v>
      </c>
      <c r="M661" s="131">
        <v>15280</v>
      </c>
      <c r="N661" s="130"/>
      <c r="O661" s="132">
        <v>10</v>
      </c>
      <c r="P661" s="132">
        <v>0</v>
      </c>
      <c r="Q661" s="133">
        <v>143420</v>
      </c>
      <c r="R661" s="133">
        <v>0</v>
      </c>
      <c r="S661" s="133">
        <f t="shared" si="20"/>
        <v>0</v>
      </c>
      <c r="T661" s="133">
        <v>9380</v>
      </c>
      <c r="U661" s="134">
        <f t="shared" si="21"/>
        <v>152800</v>
      </c>
      <c r="V661" s="144"/>
      <c r="W661" s="173">
        <v>0</v>
      </c>
      <c r="X661" s="174">
        <v>0.09</v>
      </c>
      <c r="Y661" s="174">
        <v>5.8392099041383646E-3</v>
      </c>
      <c r="Z661" s="175">
        <v>0</v>
      </c>
      <c r="AA661" s="168"/>
      <c r="AB661" s="176">
        <v>0</v>
      </c>
      <c r="AC661" s="177">
        <v>0</v>
      </c>
      <c r="AD661" s="134">
        <v>0</v>
      </c>
      <c r="AE661" s="177">
        <v>0</v>
      </c>
      <c r="AF661" s="182">
        <v>0</v>
      </c>
      <c r="AG661" s="172"/>
    </row>
    <row r="662" spans="1:33" s="110" customFormat="1" x14ac:dyDescent="0.2">
      <c r="A662" s="138">
        <v>483</v>
      </c>
      <c r="B662" s="139">
        <v>483239740</v>
      </c>
      <c r="C662" s="140" t="s">
        <v>535</v>
      </c>
      <c r="D662" s="141">
        <v>239</v>
      </c>
      <c r="E662" s="140" t="s">
        <v>271</v>
      </c>
      <c r="F662" s="141">
        <v>740</v>
      </c>
      <c r="G662" s="142" t="s">
        <v>428</v>
      </c>
      <c r="H662" s="130"/>
      <c r="I662" s="131">
        <v>10145</v>
      </c>
      <c r="J662" s="131">
        <v>4641</v>
      </c>
      <c r="K662" s="131">
        <v>0</v>
      </c>
      <c r="L662" s="131">
        <v>938</v>
      </c>
      <c r="M662" s="131">
        <v>15724</v>
      </c>
      <c r="N662" s="130"/>
      <c r="O662" s="132">
        <v>5</v>
      </c>
      <c r="P662" s="132">
        <v>0</v>
      </c>
      <c r="Q662" s="133">
        <v>73930</v>
      </c>
      <c r="R662" s="133">
        <v>0</v>
      </c>
      <c r="S662" s="133">
        <f t="shared" si="20"/>
        <v>0</v>
      </c>
      <c r="T662" s="133">
        <v>4690</v>
      </c>
      <c r="U662" s="134">
        <f t="shared" si="21"/>
        <v>78620</v>
      </c>
      <c r="V662" s="144"/>
      <c r="W662" s="173">
        <v>0</v>
      </c>
      <c r="X662" s="174">
        <v>0.09</v>
      </c>
      <c r="Y662" s="174">
        <v>5.2197127786001336E-3</v>
      </c>
      <c r="Z662" s="175">
        <v>0</v>
      </c>
      <c r="AA662" s="168"/>
      <c r="AB662" s="176">
        <v>0</v>
      </c>
      <c r="AC662" s="177">
        <v>0</v>
      </c>
      <c r="AD662" s="134">
        <v>0</v>
      </c>
      <c r="AE662" s="177">
        <v>0</v>
      </c>
      <c r="AF662" s="182">
        <v>0</v>
      </c>
      <c r="AG662" s="172"/>
    </row>
    <row r="663" spans="1:33" s="110" customFormat="1" x14ac:dyDescent="0.2">
      <c r="A663" s="138">
        <v>483</v>
      </c>
      <c r="B663" s="139">
        <v>483239760</v>
      </c>
      <c r="C663" s="140" t="s">
        <v>535</v>
      </c>
      <c r="D663" s="141">
        <v>239</v>
      </c>
      <c r="E663" s="140" t="s">
        <v>271</v>
      </c>
      <c r="F663" s="141">
        <v>760</v>
      </c>
      <c r="G663" s="142" t="s">
        <v>433</v>
      </c>
      <c r="H663" s="130"/>
      <c r="I663" s="131">
        <v>11021</v>
      </c>
      <c r="J663" s="131">
        <v>2514</v>
      </c>
      <c r="K663" s="131">
        <v>0</v>
      </c>
      <c r="L663" s="131">
        <v>938</v>
      </c>
      <c r="M663" s="131">
        <v>14473</v>
      </c>
      <c r="N663" s="130"/>
      <c r="O663" s="132">
        <v>49</v>
      </c>
      <c r="P663" s="132">
        <v>0</v>
      </c>
      <c r="Q663" s="133">
        <v>663215</v>
      </c>
      <c r="R663" s="133">
        <v>0</v>
      </c>
      <c r="S663" s="133">
        <f t="shared" si="20"/>
        <v>0</v>
      </c>
      <c r="T663" s="133">
        <v>45962</v>
      </c>
      <c r="U663" s="134">
        <f t="shared" si="21"/>
        <v>709177</v>
      </c>
      <c r="V663" s="144"/>
      <c r="W663" s="173">
        <v>0</v>
      </c>
      <c r="X663" s="174">
        <v>0.09</v>
      </c>
      <c r="Y663" s="174">
        <v>3.9337888016929688E-2</v>
      </c>
      <c r="Z663" s="175">
        <v>0</v>
      </c>
      <c r="AA663" s="168"/>
      <c r="AB663" s="176">
        <v>0</v>
      </c>
      <c r="AC663" s="177">
        <v>0</v>
      </c>
      <c r="AD663" s="134">
        <v>0</v>
      </c>
      <c r="AE663" s="177">
        <v>0</v>
      </c>
      <c r="AF663" s="182">
        <v>0</v>
      </c>
      <c r="AG663" s="172"/>
    </row>
    <row r="664" spans="1:33" s="110" customFormat="1" x14ac:dyDescent="0.2">
      <c r="A664" s="138">
        <v>483</v>
      </c>
      <c r="B664" s="139">
        <v>483239780</v>
      </c>
      <c r="C664" s="140" t="s">
        <v>535</v>
      </c>
      <c r="D664" s="141">
        <v>239</v>
      </c>
      <c r="E664" s="140" t="s">
        <v>271</v>
      </c>
      <c r="F664" s="141">
        <v>780</v>
      </c>
      <c r="G664" s="142" t="s">
        <v>443</v>
      </c>
      <c r="H664" s="130"/>
      <c r="I664" s="131">
        <v>15200</v>
      </c>
      <c r="J664" s="131">
        <v>3595</v>
      </c>
      <c r="K664" s="131">
        <v>0</v>
      </c>
      <c r="L664" s="131">
        <v>938</v>
      </c>
      <c r="M664" s="131">
        <v>19733</v>
      </c>
      <c r="N664" s="130"/>
      <c r="O664" s="132">
        <v>2</v>
      </c>
      <c r="P664" s="132">
        <v>0</v>
      </c>
      <c r="Q664" s="133">
        <v>37590</v>
      </c>
      <c r="R664" s="133">
        <v>0</v>
      </c>
      <c r="S664" s="133">
        <f t="shared" si="20"/>
        <v>0</v>
      </c>
      <c r="T664" s="133">
        <v>1876</v>
      </c>
      <c r="U664" s="134">
        <f t="shared" si="21"/>
        <v>39466</v>
      </c>
      <c r="V664" s="144"/>
      <c r="W664" s="173">
        <v>0</v>
      </c>
      <c r="X664" s="174">
        <v>0.09</v>
      </c>
      <c r="Y664" s="174">
        <v>1.3777722098592998E-2</v>
      </c>
      <c r="Z664" s="175">
        <v>0</v>
      </c>
      <c r="AA664" s="168"/>
      <c r="AB664" s="176">
        <v>0</v>
      </c>
      <c r="AC664" s="177">
        <v>0</v>
      </c>
      <c r="AD664" s="134">
        <v>0</v>
      </c>
      <c r="AE664" s="177">
        <v>0</v>
      </c>
      <c r="AF664" s="182">
        <v>0</v>
      </c>
      <c r="AG664" s="172"/>
    </row>
    <row r="665" spans="1:33" s="110" customFormat="1" x14ac:dyDescent="0.2">
      <c r="A665" s="138">
        <v>484</v>
      </c>
      <c r="B665" s="139">
        <v>484035016</v>
      </c>
      <c r="C665" s="140" t="s">
        <v>536</v>
      </c>
      <c r="D665" s="141">
        <v>35</v>
      </c>
      <c r="E665" s="140" t="s">
        <v>67</v>
      </c>
      <c r="F665" s="141">
        <v>16</v>
      </c>
      <c r="G665" s="142" t="s">
        <v>48</v>
      </c>
      <c r="H665" s="130"/>
      <c r="I665" s="131">
        <v>12409.098610371297</v>
      </c>
      <c r="J665" s="131">
        <v>604</v>
      </c>
      <c r="K665" s="131">
        <v>0</v>
      </c>
      <c r="L665" s="131">
        <v>938</v>
      </c>
      <c r="M665" s="131">
        <v>13951.098610371297</v>
      </c>
      <c r="N665" s="130"/>
      <c r="O665" s="132">
        <v>1</v>
      </c>
      <c r="P665" s="132">
        <v>0</v>
      </c>
      <c r="Q665" s="133">
        <v>13013</v>
      </c>
      <c r="R665" s="133">
        <v>0</v>
      </c>
      <c r="S665" s="133">
        <f t="shared" si="20"/>
        <v>0</v>
      </c>
      <c r="T665" s="133">
        <v>938</v>
      </c>
      <c r="U665" s="134">
        <f t="shared" si="21"/>
        <v>13951</v>
      </c>
      <c r="V665" s="144"/>
      <c r="W665" s="173">
        <v>0</v>
      </c>
      <c r="X665" s="174">
        <v>0.09</v>
      </c>
      <c r="Y665" s="174">
        <v>4.7204812685069923E-2</v>
      </c>
      <c r="Z665" s="175">
        <v>0</v>
      </c>
      <c r="AA665" s="168"/>
      <c r="AB665" s="176">
        <v>0</v>
      </c>
      <c r="AC665" s="177">
        <v>0</v>
      </c>
      <c r="AD665" s="134">
        <v>0</v>
      </c>
      <c r="AE665" s="177">
        <v>0</v>
      </c>
      <c r="AF665" s="182">
        <v>0</v>
      </c>
      <c r="AG665" s="172"/>
    </row>
    <row r="666" spans="1:33" s="110" customFormat="1" x14ac:dyDescent="0.2">
      <c r="A666" s="138">
        <v>484</v>
      </c>
      <c r="B666" s="139">
        <v>484035035</v>
      </c>
      <c r="C666" s="140" t="s">
        <v>536</v>
      </c>
      <c r="D666" s="141">
        <v>35</v>
      </c>
      <c r="E666" s="140" t="s">
        <v>67</v>
      </c>
      <c r="F666" s="141">
        <v>35</v>
      </c>
      <c r="G666" s="142" t="s">
        <v>67</v>
      </c>
      <c r="H666" s="130"/>
      <c r="I666" s="131">
        <v>14241</v>
      </c>
      <c r="J666" s="131">
        <v>5951</v>
      </c>
      <c r="K666" s="131">
        <v>0</v>
      </c>
      <c r="L666" s="131">
        <v>938</v>
      </c>
      <c r="M666" s="131">
        <v>21130</v>
      </c>
      <c r="N666" s="130"/>
      <c r="O666" s="132">
        <v>1554</v>
      </c>
      <c r="P666" s="132">
        <v>0</v>
      </c>
      <c r="Q666" s="133">
        <v>31378368</v>
      </c>
      <c r="R666" s="133">
        <v>0</v>
      </c>
      <c r="S666" s="133">
        <f t="shared" si="20"/>
        <v>0</v>
      </c>
      <c r="T666" s="133">
        <v>1457652</v>
      </c>
      <c r="U666" s="134">
        <f t="shared" si="21"/>
        <v>32836020</v>
      </c>
      <c r="V666" s="144"/>
      <c r="W666" s="173">
        <v>0</v>
      </c>
      <c r="X666" s="174">
        <v>0.09</v>
      </c>
      <c r="Y666" s="174">
        <v>0.15770762668239399</v>
      </c>
      <c r="Z666" s="175">
        <v>0</v>
      </c>
      <c r="AA666" s="168"/>
      <c r="AB666" s="176">
        <v>0</v>
      </c>
      <c r="AC666" s="177">
        <v>0</v>
      </c>
      <c r="AD666" s="134">
        <v>0</v>
      </c>
      <c r="AE666" s="177">
        <v>0</v>
      </c>
      <c r="AF666" s="182">
        <v>0</v>
      </c>
      <c r="AG666" s="172"/>
    </row>
    <row r="667" spans="1:33" s="110" customFormat="1" x14ac:dyDescent="0.2">
      <c r="A667" s="138">
        <v>484</v>
      </c>
      <c r="B667" s="139">
        <v>484035044</v>
      </c>
      <c r="C667" s="140" t="s">
        <v>536</v>
      </c>
      <c r="D667" s="141">
        <v>35</v>
      </c>
      <c r="E667" s="140" t="s">
        <v>67</v>
      </c>
      <c r="F667" s="141">
        <v>44</v>
      </c>
      <c r="G667" s="142" t="s">
        <v>76</v>
      </c>
      <c r="H667" s="130"/>
      <c r="I667" s="131">
        <v>11971</v>
      </c>
      <c r="J667" s="131">
        <v>96</v>
      </c>
      <c r="K667" s="131">
        <v>0</v>
      </c>
      <c r="L667" s="131">
        <v>938</v>
      </c>
      <c r="M667" s="131">
        <v>13005</v>
      </c>
      <c r="N667" s="130"/>
      <c r="O667" s="132">
        <v>2</v>
      </c>
      <c r="P667" s="132">
        <v>0</v>
      </c>
      <c r="Q667" s="133">
        <v>24134</v>
      </c>
      <c r="R667" s="133">
        <v>0</v>
      </c>
      <c r="S667" s="133">
        <f t="shared" si="20"/>
        <v>0</v>
      </c>
      <c r="T667" s="133">
        <v>1876</v>
      </c>
      <c r="U667" s="134">
        <f t="shared" si="21"/>
        <v>26010</v>
      </c>
      <c r="V667" s="144"/>
      <c r="W667" s="173">
        <v>0</v>
      </c>
      <c r="X667" s="174">
        <v>0.09</v>
      </c>
      <c r="Y667" s="174">
        <v>7.373348924494201E-2</v>
      </c>
      <c r="Z667" s="175">
        <v>0</v>
      </c>
      <c r="AA667" s="168"/>
      <c r="AB667" s="176">
        <v>0</v>
      </c>
      <c r="AC667" s="177">
        <v>0</v>
      </c>
      <c r="AD667" s="134">
        <v>0</v>
      </c>
      <c r="AE667" s="177">
        <v>0</v>
      </c>
      <c r="AF667" s="182">
        <v>0</v>
      </c>
      <c r="AG667" s="172"/>
    </row>
    <row r="668" spans="1:33" s="110" customFormat="1" x14ac:dyDescent="0.2">
      <c r="A668" s="138">
        <v>484</v>
      </c>
      <c r="B668" s="139">
        <v>484035046</v>
      </c>
      <c r="C668" s="140" t="s">
        <v>536</v>
      </c>
      <c r="D668" s="141">
        <v>35</v>
      </c>
      <c r="E668" s="140" t="s">
        <v>67</v>
      </c>
      <c r="F668" s="141">
        <v>46</v>
      </c>
      <c r="G668" s="142" t="s">
        <v>78</v>
      </c>
      <c r="H668" s="130"/>
      <c r="I668" s="131">
        <v>13743</v>
      </c>
      <c r="J668" s="131">
        <v>10866</v>
      </c>
      <c r="K668" s="131">
        <v>0</v>
      </c>
      <c r="L668" s="131">
        <v>938</v>
      </c>
      <c r="M668" s="131">
        <v>25547</v>
      </c>
      <c r="N668" s="130"/>
      <c r="O668" s="132">
        <v>1</v>
      </c>
      <c r="P668" s="132">
        <v>0</v>
      </c>
      <c r="Q668" s="133">
        <v>24609</v>
      </c>
      <c r="R668" s="133">
        <v>0</v>
      </c>
      <c r="S668" s="133">
        <f t="shared" si="20"/>
        <v>0</v>
      </c>
      <c r="T668" s="133">
        <v>938</v>
      </c>
      <c r="U668" s="134">
        <f t="shared" si="21"/>
        <v>25547</v>
      </c>
      <c r="V668" s="144"/>
      <c r="W668" s="173">
        <v>0</v>
      </c>
      <c r="X668" s="174">
        <v>0.09</v>
      </c>
      <c r="Y668" s="174">
        <v>4.4194681082807908E-4</v>
      </c>
      <c r="Z668" s="175">
        <v>0</v>
      </c>
      <c r="AA668" s="168"/>
      <c r="AB668" s="176">
        <v>0</v>
      </c>
      <c r="AC668" s="177">
        <v>0</v>
      </c>
      <c r="AD668" s="134">
        <v>0</v>
      </c>
      <c r="AE668" s="177">
        <v>0</v>
      </c>
      <c r="AF668" s="182">
        <v>0</v>
      </c>
      <c r="AG668" s="172"/>
    </row>
    <row r="669" spans="1:33" s="110" customFormat="1" x14ac:dyDescent="0.2">
      <c r="A669" s="138">
        <v>484</v>
      </c>
      <c r="B669" s="139">
        <v>484035050</v>
      </c>
      <c r="C669" s="140" t="s">
        <v>536</v>
      </c>
      <c r="D669" s="141">
        <v>35</v>
      </c>
      <c r="E669" s="140" t="s">
        <v>67</v>
      </c>
      <c r="F669" s="141">
        <v>50</v>
      </c>
      <c r="G669" s="142" t="s">
        <v>82</v>
      </c>
      <c r="H669" s="130"/>
      <c r="I669" s="131">
        <v>16390</v>
      </c>
      <c r="J669" s="131">
        <v>8471</v>
      </c>
      <c r="K669" s="131">
        <v>0</v>
      </c>
      <c r="L669" s="131">
        <v>938</v>
      </c>
      <c r="M669" s="131">
        <v>25799</v>
      </c>
      <c r="N669" s="130"/>
      <c r="O669" s="132">
        <v>1</v>
      </c>
      <c r="P669" s="132">
        <v>0</v>
      </c>
      <c r="Q669" s="133">
        <v>24861</v>
      </c>
      <c r="R669" s="133">
        <v>0</v>
      </c>
      <c r="S669" s="133">
        <f t="shared" si="20"/>
        <v>0</v>
      </c>
      <c r="T669" s="133">
        <v>938</v>
      </c>
      <c r="U669" s="134">
        <f t="shared" si="21"/>
        <v>25799</v>
      </c>
      <c r="V669" s="144"/>
      <c r="W669" s="173">
        <v>0</v>
      </c>
      <c r="X669" s="174">
        <v>0.09</v>
      </c>
      <c r="Y669" s="174">
        <v>6.2541441687275602E-3</v>
      </c>
      <c r="Z669" s="175">
        <v>0</v>
      </c>
      <c r="AA669" s="168"/>
      <c r="AB669" s="176">
        <v>0</v>
      </c>
      <c r="AC669" s="177">
        <v>0</v>
      </c>
      <c r="AD669" s="134">
        <v>0</v>
      </c>
      <c r="AE669" s="177">
        <v>0</v>
      </c>
      <c r="AF669" s="182">
        <v>0</v>
      </c>
      <c r="AG669" s="172"/>
    </row>
    <row r="670" spans="1:33" s="110" customFormat="1" x14ac:dyDescent="0.2">
      <c r="A670" s="138">
        <v>484</v>
      </c>
      <c r="B670" s="139">
        <v>484035073</v>
      </c>
      <c r="C670" s="140" t="s">
        <v>536</v>
      </c>
      <c r="D670" s="141">
        <v>35</v>
      </c>
      <c r="E670" s="140" t="s">
        <v>67</v>
      </c>
      <c r="F670" s="141">
        <v>73</v>
      </c>
      <c r="G670" s="142" t="s">
        <v>105</v>
      </c>
      <c r="H670" s="130"/>
      <c r="I670" s="131">
        <v>13740</v>
      </c>
      <c r="J670" s="131">
        <v>9470</v>
      </c>
      <c r="K670" s="131">
        <v>0</v>
      </c>
      <c r="L670" s="131">
        <v>938</v>
      </c>
      <c r="M670" s="131">
        <v>24148</v>
      </c>
      <c r="N670" s="130"/>
      <c r="O670" s="132">
        <v>1</v>
      </c>
      <c r="P670" s="132">
        <v>0</v>
      </c>
      <c r="Q670" s="133">
        <v>23210</v>
      </c>
      <c r="R670" s="133">
        <v>0</v>
      </c>
      <c r="S670" s="133">
        <f t="shared" si="20"/>
        <v>0</v>
      </c>
      <c r="T670" s="133">
        <v>938</v>
      </c>
      <c r="U670" s="134">
        <f t="shared" si="21"/>
        <v>24148</v>
      </c>
      <c r="V670" s="144"/>
      <c r="W670" s="173">
        <v>0</v>
      </c>
      <c r="X670" s="174">
        <v>0.09</v>
      </c>
      <c r="Y670" s="174">
        <v>1.4564298650369633E-2</v>
      </c>
      <c r="Z670" s="175">
        <v>0</v>
      </c>
      <c r="AA670" s="168"/>
      <c r="AB670" s="176">
        <v>0</v>
      </c>
      <c r="AC670" s="177">
        <v>0</v>
      </c>
      <c r="AD670" s="134">
        <v>0</v>
      </c>
      <c r="AE670" s="177">
        <v>0</v>
      </c>
      <c r="AF670" s="182">
        <v>0</v>
      </c>
      <c r="AG670" s="172"/>
    </row>
    <row r="671" spans="1:33" s="110" customFormat="1" x14ac:dyDescent="0.2">
      <c r="A671" s="138">
        <v>484</v>
      </c>
      <c r="B671" s="139">
        <v>484035093</v>
      </c>
      <c r="C671" s="140" t="s">
        <v>536</v>
      </c>
      <c r="D671" s="141">
        <v>35</v>
      </c>
      <c r="E671" s="140" t="s">
        <v>67</v>
      </c>
      <c r="F671" s="141">
        <v>93</v>
      </c>
      <c r="G671" s="142" t="s">
        <v>125</v>
      </c>
      <c r="H671" s="130"/>
      <c r="I671" s="131">
        <v>14613</v>
      </c>
      <c r="J671" s="131">
        <v>150</v>
      </c>
      <c r="K671" s="131">
        <v>0</v>
      </c>
      <c r="L671" s="131">
        <v>938</v>
      </c>
      <c r="M671" s="131">
        <v>15701</v>
      </c>
      <c r="N671" s="130"/>
      <c r="O671" s="132">
        <v>1</v>
      </c>
      <c r="P671" s="132">
        <v>0</v>
      </c>
      <c r="Q671" s="133">
        <v>14763</v>
      </c>
      <c r="R671" s="133">
        <v>0</v>
      </c>
      <c r="S671" s="133">
        <f t="shared" si="20"/>
        <v>0</v>
      </c>
      <c r="T671" s="133">
        <v>938</v>
      </c>
      <c r="U671" s="134">
        <f t="shared" si="21"/>
        <v>15701</v>
      </c>
      <c r="V671" s="144"/>
      <c r="W671" s="173">
        <v>0</v>
      </c>
      <c r="X671" s="174">
        <v>0.09</v>
      </c>
      <c r="Y671" s="174">
        <v>7.1507714979920325E-2</v>
      </c>
      <c r="Z671" s="175">
        <v>0</v>
      </c>
      <c r="AA671" s="168"/>
      <c r="AB671" s="176">
        <v>0</v>
      </c>
      <c r="AC671" s="177">
        <v>0</v>
      </c>
      <c r="AD671" s="134">
        <v>0</v>
      </c>
      <c r="AE671" s="177">
        <v>0</v>
      </c>
      <c r="AF671" s="182">
        <v>0</v>
      </c>
      <c r="AG671" s="172"/>
    </row>
    <row r="672" spans="1:33" s="110" customFormat="1" x14ac:dyDescent="0.2">
      <c r="A672" s="138">
        <v>484</v>
      </c>
      <c r="B672" s="139">
        <v>484035095</v>
      </c>
      <c r="C672" s="140" t="s">
        <v>536</v>
      </c>
      <c r="D672" s="141">
        <v>35</v>
      </c>
      <c r="E672" s="140" t="s">
        <v>67</v>
      </c>
      <c r="F672" s="141">
        <v>95</v>
      </c>
      <c r="G672" s="142" t="s">
        <v>127</v>
      </c>
      <c r="H672" s="130"/>
      <c r="I672" s="131">
        <v>9576</v>
      </c>
      <c r="J672" s="131">
        <v>52</v>
      </c>
      <c r="K672" s="131">
        <v>0</v>
      </c>
      <c r="L672" s="131">
        <v>938</v>
      </c>
      <c r="M672" s="131">
        <v>10566</v>
      </c>
      <c r="N672" s="130"/>
      <c r="O672" s="132">
        <v>2</v>
      </c>
      <c r="P672" s="132">
        <v>0</v>
      </c>
      <c r="Q672" s="133">
        <v>19256</v>
      </c>
      <c r="R672" s="133">
        <v>0</v>
      </c>
      <c r="S672" s="133">
        <f t="shared" si="20"/>
        <v>0</v>
      </c>
      <c r="T672" s="133">
        <v>1876</v>
      </c>
      <c r="U672" s="134">
        <f t="shared" si="21"/>
        <v>21132</v>
      </c>
      <c r="V672" s="144"/>
      <c r="W672" s="173">
        <v>0</v>
      </c>
      <c r="X672" s="174">
        <v>0.09</v>
      </c>
      <c r="Y672" s="174">
        <v>0.13273566724253313</v>
      </c>
      <c r="Z672" s="175">
        <v>0</v>
      </c>
      <c r="AA672" s="168"/>
      <c r="AB672" s="176">
        <v>0</v>
      </c>
      <c r="AC672" s="177">
        <v>0</v>
      </c>
      <c r="AD672" s="134">
        <v>0</v>
      </c>
      <c r="AE672" s="177">
        <v>0</v>
      </c>
      <c r="AF672" s="182">
        <v>0</v>
      </c>
      <c r="AG672" s="172"/>
    </row>
    <row r="673" spans="1:33" s="110" customFormat="1" x14ac:dyDescent="0.2">
      <c r="A673" s="138">
        <v>484</v>
      </c>
      <c r="B673" s="139">
        <v>484035131</v>
      </c>
      <c r="C673" s="140" t="s">
        <v>536</v>
      </c>
      <c r="D673" s="141">
        <v>35</v>
      </c>
      <c r="E673" s="140" t="s">
        <v>67</v>
      </c>
      <c r="F673" s="141">
        <v>131</v>
      </c>
      <c r="G673" s="142" t="s">
        <v>163</v>
      </c>
      <c r="H673" s="130"/>
      <c r="I673" s="131">
        <v>10599.371377747728</v>
      </c>
      <c r="J673" s="131">
        <v>3022</v>
      </c>
      <c r="K673" s="131">
        <v>0</v>
      </c>
      <c r="L673" s="131">
        <v>938</v>
      </c>
      <c r="M673" s="131">
        <v>14559.371377747728</v>
      </c>
      <c r="N673" s="130"/>
      <c r="O673" s="132">
        <v>1</v>
      </c>
      <c r="P673" s="132">
        <v>0</v>
      </c>
      <c r="Q673" s="133">
        <v>13621</v>
      </c>
      <c r="R673" s="133">
        <v>0</v>
      </c>
      <c r="S673" s="133">
        <f t="shared" si="20"/>
        <v>0</v>
      </c>
      <c r="T673" s="133">
        <v>938</v>
      </c>
      <c r="U673" s="134">
        <f t="shared" si="21"/>
        <v>14559</v>
      </c>
      <c r="V673" s="144"/>
      <c r="W673" s="173">
        <v>0</v>
      </c>
      <c r="X673" s="174">
        <v>0.09</v>
      </c>
      <c r="Y673" s="174">
        <v>3.1477719237164347E-3</v>
      </c>
      <c r="Z673" s="175">
        <v>0</v>
      </c>
      <c r="AA673" s="168"/>
      <c r="AB673" s="176">
        <v>0</v>
      </c>
      <c r="AC673" s="177">
        <v>0</v>
      </c>
      <c r="AD673" s="134">
        <v>0</v>
      </c>
      <c r="AE673" s="177">
        <v>0</v>
      </c>
      <c r="AF673" s="182">
        <v>0</v>
      </c>
      <c r="AG673" s="172"/>
    </row>
    <row r="674" spans="1:33" s="110" customFormat="1" x14ac:dyDescent="0.2">
      <c r="A674" s="138">
        <v>484</v>
      </c>
      <c r="B674" s="139">
        <v>484035167</v>
      </c>
      <c r="C674" s="140" t="s">
        <v>536</v>
      </c>
      <c r="D674" s="141">
        <v>35</v>
      </c>
      <c r="E674" s="140" t="s">
        <v>67</v>
      </c>
      <c r="F674" s="141">
        <v>167</v>
      </c>
      <c r="G674" s="142" t="s">
        <v>199</v>
      </c>
      <c r="H674" s="130"/>
      <c r="I674" s="131">
        <v>11172.043142155497</v>
      </c>
      <c r="J674" s="131">
        <v>5033</v>
      </c>
      <c r="K674" s="131">
        <v>0</v>
      </c>
      <c r="L674" s="131">
        <v>938</v>
      </c>
      <c r="M674" s="131">
        <v>17143.043142155497</v>
      </c>
      <c r="N674" s="130"/>
      <c r="O674" s="132">
        <v>1</v>
      </c>
      <c r="P674" s="132">
        <v>0</v>
      </c>
      <c r="Q674" s="133">
        <v>16205</v>
      </c>
      <c r="R674" s="133">
        <v>0</v>
      </c>
      <c r="S674" s="133">
        <f t="shared" si="20"/>
        <v>0</v>
      </c>
      <c r="T674" s="133">
        <v>938</v>
      </c>
      <c r="U674" s="134">
        <f t="shared" si="21"/>
        <v>17143</v>
      </c>
      <c r="V674" s="144"/>
      <c r="W674" s="173">
        <v>0</v>
      </c>
      <c r="X674" s="174">
        <v>0.09</v>
      </c>
      <c r="Y674" s="174">
        <v>2.0878303274758144E-2</v>
      </c>
      <c r="Z674" s="175">
        <v>0</v>
      </c>
      <c r="AA674" s="168"/>
      <c r="AB674" s="176">
        <v>0</v>
      </c>
      <c r="AC674" s="177">
        <v>0</v>
      </c>
      <c r="AD674" s="134">
        <v>0</v>
      </c>
      <c r="AE674" s="177">
        <v>0</v>
      </c>
      <c r="AF674" s="182">
        <v>0</v>
      </c>
      <c r="AG674" s="172"/>
    </row>
    <row r="675" spans="1:33" s="110" customFormat="1" x14ac:dyDescent="0.2">
      <c r="A675" s="138">
        <v>484</v>
      </c>
      <c r="B675" s="139">
        <v>484035185</v>
      </c>
      <c r="C675" s="140" t="s">
        <v>536</v>
      </c>
      <c r="D675" s="141">
        <v>35</v>
      </c>
      <c r="E675" s="140" t="s">
        <v>67</v>
      </c>
      <c r="F675" s="141">
        <v>185</v>
      </c>
      <c r="G675" s="142" t="s">
        <v>217</v>
      </c>
      <c r="H675" s="130"/>
      <c r="I675" s="131">
        <v>12629.320364962072</v>
      </c>
      <c r="J675" s="131">
        <v>1571</v>
      </c>
      <c r="K675" s="131">
        <v>0</v>
      </c>
      <c r="L675" s="131">
        <v>938</v>
      </c>
      <c r="M675" s="131">
        <v>15138.320364962072</v>
      </c>
      <c r="N675" s="130"/>
      <c r="O675" s="132">
        <v>1</v>
      </c>
      <c r="P675" s="132">
        <v>0</v>
      </c>
      <c r="Q675" s="133">
        <v>14200</v>
      </c>
      <c r="R675" s="133">
        <v>0</v>
      </c>
      <c r="S675" s="133">
        <f t="shared" si="20"/>
        <v>0</v>
      </c>
      <c r="T675" s="133">
        <v>938</v>
      </c>
      <c r="U675" s="134">
        <f t="shared" si="21"/>
        <v>15138</v>
      </c>
      <c r="V675" s="144"/>
      <c r="W675" s="173">
        <v>0</v>
      </c>
      <c r="X675" s="174">
        <v>0.09</v>
      </c>
      <c r="Y675" s="174">
        <v>1.8366858278813049E-2</v>
      </c>
      <c r="Z675" s="175">
        <v>0</v>
      </c>
      <c r="AA675" s="168"/>
      <c r="AB675" s="176">
        <v>0</v>
      </c>
      <c r="AC675" s="177">
        <v>0</v>
      </c>
      <c r="AD675" s="134">
        <v>0</v>
      </c>
      <c r="AE675" s="177">
        <v>0</v>
      </c>
      <c r="AF675" s="182">
        <v>0</v>
      </c>
      <c r="AG675" s="172"/>
    </row>
    <row r="676" spans="1:33" s="110" customFormat="1" x14ac:dyDescent="0.2">
      <c r="A676" s="138">
        <v>484</v>
      </c>
      <c r="B676" s="139">
        <v>484035207</v>
      </c>
      <c r="C676" s="140" t="s">
        <v>536</v>
      </c>
      <c r="D676" s="141">
        <v>35</v>
      </c>
      <c r="E676" s="140" t="s">
        <v>67</v>
      </c>
      <c r="F676" s="141">
        <v>207</v>
      </c>
      <c r="G676" s="142" t="s">
        <v>239</v>
      </c>
      <c r="H676" s="130"/>
      <c r="I676" s="131">
        <v>11191.073589537058</v>
      </c>
      <c r="J676" s="131">
        <v>7591</v>
      </c>
      <c r="K676" s="131">
        <v>0</v>
      </c>
      <c r="L676" s="131">
        <v>938</v>
      </c>
      <c r="M676" s="131">
        <v>19720.07358953706</v>
      </c>
      <c r="N676" s="130"/>
      <c r="O676" s="132">
        <v>1</v>
      </c>
      <c r="P676" s="132">
        <v>0</v>
      </c>
      <c r="Q676" s="133">
        <v>18782</v>
      </c>
      <c r="R676" s="133">
        <v>0</v>
      </c>
      <c r="S676" s="133">
        <f t="shared" si="20"/>
        <v>0</v>
      </c>
      <c r="T676" s="133">
        <v>938</v>
      </c>
      <c r="U676" s="134">
        <f t="shared" si="21"/>
        <v>19720</v>
      </c>
      <c r="V676" s="144"/>
      <c r="W676" s="173">
        <v>0</v>
      </c>
      <c r="X676" s="174">
        <v>0.09</v>
      </c>
      <c r="Y676" s="174">
        <v>3.8536931744191899E-4</v>
      </c>
      <c r="Z676" s="175">
        <v>0</v>
      </c>
      <c r="AA676" s="168"/>
      <c r="AB676" s="176">
        <v>0</v>
      </c>
      <c r="AC676" s="177">
        <v>0</v>
      </c>
      <c r="AD676" s="134">
        <v>0</v>
      </c>
      <c r="AE676" s="177">
        <v>0</v>
      </c>
      <c r="AF676" s="182">
        <v>0</v>
      </c>
      <c r="AG676" s="172"/>
    </row>
    <row r="677" spans="1:33" s="110" customFormat="1" x14ac:dyDescent="0.2">
      <c r="A677" s="138">
        <v>484</v>
      </c>
      <c r="B677" s="139">
        <v>484035220</v>
      </c>
      <c r="C677" s="140" t="s">
        <v>536</v>
      </c>
      <c r="D677" s="141">
        <v>35</v>
      </c>
      <c r="E677" s="140" t="s">
        <v>67</v>
      </c>
      <c r="F677" s="141">
        <v>220</v>
      </c>
      <c r="G677" s="142" t="s">
        <v>252</v>
      </c>
      <c r="H677" s="130"/>
      <c r="I677" s="131">
        <v>12092.12835327386</v>
      </c>
      <c r="J677" s="131">
        <v>5371</v>
      </c>
      <c r="K677" s="131">
        <v>0</v>
      </c>
      <c r="L677" s="131">
        <v>938</v>
      </c>
      <c r="M677" s="131">
        <v>18401.12835327386</v>
      </c>
      <c r="N677" s="130"/>
      <c r="O677" s="132">
        <v>1</v>
      </c>
      <c r="P677" s="132">
        <v>0</v>
      </c>
      <c r="Q677" s="133">
        <v>17463</v>
      </c>
      <c r="R677" s="133">
        <v>0</v>
      </c>
      <c r="S677" s="133">
        <f t="shared" si="20"/>
        <v>0</v>
      </c>
      <c r="T677" s="133">
        <v>938</v>
      </c>
      <c r="U677" s="134">
        <f t="shared" si="21"/>
        <v>18401</v>
      </c>
      <c r="V677" s="144"/>
      <c r="W677" s="173">
        <v>0</v>
      </c>
      <c r="X677" s="174">
        <v>0.09</v>
      </c>
      <c r="Y677" s="174">
        <v>1.7540324220613024E-2</v>
      </c>
      <c r="Z677" s="175">
        <v>0</v>
      </c>
      <c r="AA677" s="168"/>
      <c r="AB677" s="176">
        <v>0</v>
      </c>
      <c r="AC677" s="177">
        <v>0</v>
      </c>
      <c r="AD677" s="134">
        <v>0</v>
      </c>
      <c r="AE677" s="177">
        <v>0</v>
      </c>
      <c r="AF677" s="182">
        <v>0</v>
      </c>
      <c r="AG677" s="172"/>
    </row>
    <row r="678" spans="1:33" s="110" customFormat="1" x14ac:dyDescent="0.2">
      <c r="A678" s="138">
        <v>484</v>
      </c>
      <c r="B678" s="139">
        <v>484035243</v>
      </c>
      <c r="C678" s="140" t="s">
        <v>536</v>
      </c>
      <c r="D678" s="141">
        <v>35</v>
      </c>
      <c r="E678" s="140" t="s">
        <v>67</v>
      </c>
      <c r="F678" s="141">
        <v>243</v>
      </c>
      <c r="G678" s="142" t="s">
        <v>275</v>
      </c>
      <c r="H678" s="130"/>
      <c r="I678" s="131">
        <v>11955</v>
      </c>
      <c r="J678" s="131">
        <v>2474</v>
      </c>
      <c r="K678" s="131">
        <v>0</v>
      </c>
      <c r="L678" s="131">
        <v>938</v>
      </c>
      <c r="M678" s="131">
        <v>15367</v>
      </c>
      <c r="N678" s="130"/>
      <c r="O678" s="132">
        <v>7</v>
      </c>
      <c r="P678" s="132">
        <v>0</v>
      </c>
      <c r="Q678" s="133">
        <v>101003</v>
      </c>
      <c r="R678" s="133">
        <v>0</v>
      </c>
      <c r="S678" s="133">
        <f t="shared" si="20"/>
        <v>0</v>
      </c>
      <c r="T678" s="133">
        <v>6566</v>
      </c>
      <c r="U678" s="134">
        <f t="shared" si="21"/>
        <v>107569</v>
      </c>
      <c r="V678" s="144"/>
      <c r="W678" s="173">
        <v>0</v>
      </c>
      <c r="X678" s="174">
        <v>0.09</v>
      </c>
      <c r="Y678" s="174">
        <v>6.02635208616264E-3</v>
      </c>
      <c r="Z678" s="175">
        <v>0</v>
      </c>
      <c r="AA678" s="168"/>
      <c r="AB678" s="176">
        <v>0</v>
      </c>
      <c r="AC678" s="177">
        <v>0</v>
      </c>
      <c r="AD678" s="134">
        <v>0</v>
      </c>
      <c r="AE678" s="177">
        <v>0</v>
      </c>
      <c r="AF678" s="182">
        <v>0</v>
      </c>
      <c r="AG678" s="172"/>
    </row>
    <row r="679" spans="1:33" s="110" customFormat="1" x14ac:dyDescent="0.2">
      <c r="A679" s="138">
        <v>484</v>
      </c>
      <c r="B679" s="139">
        <v>484035244</v>
      </c>
      <c r="C679" s="140" t="s">
        <v>536</v>
      </c>
      <c r="D679" s="141">
        <v>35</v>
      </c>
      <c r="E679" s="140" t="s">
        <v>67</v>
      </c>
      <c r="F679" s="141">
        <v>244</v>
      </c>
      <c r="G679" s="142" t="s">
        <v>276</v>
      </c>
      <c r="H679" s="130"/>
      <c r="I679" s="131">
        <v>11854</v>
      </c>
      <c r="J679" s="131">
        <v>4275</v>
      </c>
      <c r="K679" s="131">
        <v>0</v>
      </c>
      <c r="L679" s="131">
        <v>938</v>
      </c>
      <c r="M679" s="131">
        <v>17067</v>
      </c>
      <c r="N679" s="130"/>
      <c r="O679" s="132">
        <v>8</v>
      </c>
      <c r="P679" s="132">
        <v>0</v>
      </c>
      <c r="Q679" s="133">
        <v>129032</v>
      </c>
      <c r="R679" s="133">
        <v>0</v>
      </c>
      <c r="S679" s="133">
        <f t="shared" si="20"/>
        <v>0</v>
      </c>
      <c r="T679" s="133">
        <v>7504</v>
      </c>
      <c r="U679" s="134">
        <f t="shared" si="21"/>
        <v>136536</v>
      </c>
      <c r="V679" s="144"/>
      <c r="W679" s="173">
        <v>0</v>
      </c>
      <c r="X679" s="174">
        <v>0.09</v>
      </c>
      <c r="Y679" s="174">
        <v>0.13694619371909225</v>
      </c>
      <c r="Z679" s="175">
        <v>0</v>
      </c>
      <c r="AA679" s="168"/>
      <c r="AB679" s="176">
        <v>0</v>
      </c>
      <c r="AC679" s="177">
        <v>0</v>
      </c>
      <c r="AD679" s="134">
        <v>0</v>
      </c>
      <c r="AE679" s="177">
        <v>0</v>
      </c>
      <c r="AF679" s="182">
        <v>0</v>
      </c>
      <c r="AG679" s="172"/>
    </row>
    <row r="680" spans="1:33" s="110" customFormat="1" x14ac:dyDescent="0.2">
      <c r="A680" s="138">
        <v>484</v>
      </c>
      <c r="B680" s="139">
        <v>484035248</v>
      </c>
      <c r="C680" s="140" t="s">
        <v>536</v>
      </c>
      <c r="D680" s="141">
        <v>35</v>
      </c>
      <c r="E680" s="140" t="s">
        <v>67</v>
      </c>
      <c r="F680" s="141">
        <v>248</v>
      </c>
      <c r="G680" s="142" t="s">
        <v>280</v>
      </c>
      <c r="H680" s="130"/>
      <c r="I680" s="131">
        <v>13438.066112164433</v>
      </c>
      <c r="J680" s="131">
        <v>1054</v>
      </c>
      <c r="K680" s="131">
        <v>0</v>
      </c>
      <c r="L680" s="131">
        <v>938</v>
      </c>
      <c r="M680" s="131">
        <v>15430.066112164433</v>
      </c>
      <c r="N680" s="130"/>
      <c r="O680" s="132">
        <v>1</v>
      </c>
      <c r="P680" s="132">
        <v>0</v>
      </c>
      <c r="Q680" s="133">
        <v>14492</v>
      </c>
      <c r="R680" s="133">
        <v>0</v>
      </c>
      <c r="S680" s="133">
        <f t="shared" si="20"/>
        <v>0</v>
      </c>
      <c r="T680" s="133">
        <v>938</v>
      </c>
      <c r="U680" s="134">
        <f t="shared" si="21"/>
        <v>15430</v>
      </c>
      <c r="V680" s="144"/>
      <c r="W680" s="173">
        <v>0</v>
      </c>
      <c r="X680" s="174">
        <v>0.09</v>
      </c>
      <c r="Y680" s="174">
        <v>5.6553829441961169E-2</v>
      </c>
      <c r="Z680" s="175">
        <v>0</v>
      </c>
      <c r="AA680" s="168"/>
      <c r="AB680" s="176">
        <v>0</v>
      </c>
      <c r="AC680" s="177">
        <v>0</v>
      </c>
      <c r="AD680" s="134">
        <v>0</v>
      </c>
      <c r="AE680" s="177">
        <v>0</v>
      </c>
      <c r="AF680" s="182">
        <v>0</v>
      </c>
      <c r="AG680" s="172"/>
    </row>
    <row r="681" spans="1:33" s="110" customFormat="1" x14ac:dyDescent="0.2">
      <c r="A681" s="138">
        <v>484</v>
      </c>
      <c r="B681" s="139">
        <v>484035251</v>
      </c>
      <c r="C681" s="140" t="s">
        <v>536</v>
      </c>
      <c r="D681" s="141">
        <v>35</v>
      </c>
      <c r="E681" s="140" t="s">
        <v>67</v>
      </c>
      <c r="F681" s="141">
        <v>251</v>
      </c>
      <c r="G681" s="142" t="s">
        <v>283</v>
      </c>
      <c r="H681" s="130"/>
      <c r="I681" s="131">
        <v>12554.643167153912</v>
      </c>
      <c r="J681" s="131">
        <v>2885</v>
      </c>
      <c r="K681" s="131">
        <v>0</v>
      </c>
      <c r="L681" s="131">
        <v>938</v>
      </c>
      <c r="M681" s="131">
        <v>16377.643167153912</v>
      </c>
      <c r="N681" s="130"/>
      <c r="O681" s="132">
        <v>1</v>
      </c>
      <c r="P681" s="132">
        <v>0</v>
      </c>
      <c r="Q681" s="133">
        <v>15440</v>
      </c>
      <c r="R681" s="133">
        <v>0</v>
      </c>
      <c r="S681" s="133">
        <f t="shared" si="20"/>
        <v>0</v>
      </c>
      <c r="T681" s="133">
        <v>938</v>
      </c>
      <c r="U681" s="134">
        <f t="shared" si="21"/>
        <v>16378</v>
      </c>
      <c r="V681" s="144"/>
      <c r="W681" s="173">
        <v>0</v>
      </c>
      <c r="X681" s="174">
        <v>0.09</v>
      </c>
      <c r="Y681" s="174">
        <v>3.8087704249447081E-2</v>
      </c>
      <c r="Z681" s="175">
        <v>0</v>
      </c>
      <c r="AA681" s="168"/>
      <c r="AB681" s="176">
        <v>0</v>
      </c>
      <c r="AC681" s="177">
        <v>0</v>
      </c>
      <c r="AD681" s="134">
        <v>0</v>
      </c>
      <c r="AE681" s="177">
        <v>0</v>
      </c>
      <c r="AF681" s="182">
        <v>0</v>
      </c>
      <c r="AG681" s="172"/>
    </row>
    <row r="682" spans="1:33" s="110" customFormat="1" x14ac:dyDescent="0.2">
      <c r="A682" s="138">
        <v>484</v>
      </c>
      <c r="B682" s="139">
        <v>484035285</v>
      </c>
      <c r="C682" s="140" t="s">
        <v>536</v>
      </c>
      <c r="D682" s="141">
        <v>35</v>
      </c>
      <c r="E682" s="140" t="s">
        <v>67</v>
      </c>
      <c r="F682" s="141">
        <v>285</v>
      </c>
      <c r="G682" s="142" t="s">
        <v>317</v>
      </c>
      <c r="H682" s="130"/>
      <c r="I682" s="131">
        <v>12786</v>
      </c>
      <c r="J682" s="131">
        <v>3715</v>
      </c>
      <c r="K682" s="131">
        <v>0</v>
      </c>
      <c r="L682" s="131">
        <v>938</v>
      </c>
      <c r="M682" s="131">
        <v>17439</v>
      </c>
      <c r="N682" s="130"/>
      <c r="O682" s="132">
        <v>4</v>
      </c>
      <c r="P682" s="132">
        <v>0</v>
      </c>
      <c r="Q682" s="133">
        <v>66004</v>
      </c>
      <c r="R682" s="133">
        <v>0</v>
      </c>
      <c r="S682" s="133">
        <f t="shared" si="20"/>
        <v>0</v>
      </c>
      <c r="T682" s="133">
        <v>3752</v>
      </c>
      <c r="U682" s="134">
        <f t="shared" si="21"/>
        <v>69756</v>
      </c>
      <c r="V682" s="144"/>
      <c r="W682" s="173">
        <v>0</v>
      </c>
      <c r="X682" s="174">
        <v>0.09</v>
      </c>
      <c r="Y682" s="174">
        <v>3.5491966377136093E-2</v>
      </c>
      <c r="Z682" s="175">
        <v>0</v>
      </c>
      <c r="AA682" s="168"/>
      <c r="AB682" s="176">
        <v>0</v>
      </c>
      <c r="AC682" s="177">
        <v>0</v>
      </c>
      <c r="AD682" s="134">
        <v>0</v>
      </c>
      <c r="AE682" s="177">
        <v>0</v>
      </c>
      <c r="AF682" s="182">
        <v>0</v>
      </c>
      <c r="AG682" s="172"/>
    </row>
    <row r="683" spans="1:33" s="110" customFormat="1" x14ac:dyDescent="0.2">
      <c r="A683" s="138">
        <v>484</v>
      </c>
      <c r="B683" s="139">
        <v>484035293</v>
      </c>
      <c r="C683" s="140" t="s">
        <v>536</v>
      </c>
      <c r="D683" s="141">
        <v>35</v>
      </c>
      <c r="E683" s="140" t="s">
        <v>67</v>
      </c>
      <c r="F683" s="141">
        <v>293</v>
      </c>
      <c r="G683" s="142" t="s">
        <v>325</v>
      </c>
      <c r="H683" s="130"/>
      <c r="I683" s="131">
        <v>12760.161431036608</v>
      </c>
      <c r="J683" s="131">
        <v>574</v>
      </c>
      <c r="K683" s="131">
        <v>0</v>
      </c>
      <c r="L683" s="131">
        <v>938</v>
      </c>
      <c r="M683" s="131">
        <v>14272.161431036608</v>
      </c>
      <c r="N683" s="130"/>
      <c r="O683" s="132">
        <v>1</v>
      </c>
      <c r="P683" s="132">
        <v>0</v>
      </c>
      <c r="Q683" s="133">
        <v>13334</v>
      </c>
      <c r="R683" s="133">
        <v>0</v>
      </c>
      <c r="S683" s="133">
        <f t="shared" si="20"/>
        <v>0</v>
      </c>
      <c r="T683" s="133">
        <v>938</v>
      </c>
      <c r="U683" s="134">
        <f t="shared" si="21"/>
        <v>14272</v>
      </c>
      <c r="V683" s="144"/>
      <c r="W683" s="173">
        <v>0</v>
      </c>
      <c r="X683" s="174">
        <v>0.09</v>
      </c>
      <c r="Y683" s="174">
        <v>9.3562641416421403E-3</v>
      </c>
      <c r="Z683" s="175">
        <v>0</v>
      </c>
      <c r="AA683" s="168"/>
      <c r="AB683" s="176">
        <v>0</v>
      </c>
      <c r="AC683" s="177">
        <v>0</v>
      </c>
      <c r="AD683" s="134">
        <v>0</v>
      </c>
      <c r="AE683" s="177">
        <v>0</v>
      </c>
      <c r="AF683" s="182">
        <v>0</v>
      </c>
      <c r="AG683" s="172"/>
    </row>
    <row r="684" spans="1:33" s="110" customFormat="1" x14ac:dyDescent="0.2">
      <c r="A684" s="138">
        <v>484</v>
      </c>
      <c r="B684" s="139">
        <v>484035307</v>
      </c>
      <c r="C684" s="140" t="s">
        <v>536</v>
      </c>
      <c r="D684" s="141">
        <v>35</v>
      </c>
      <c r="E684" s="140" t="s">
        <v>67</v>
      </c>
      <c r="F684" s="141">
        <v>307</v>
      </c>
      <c r="G684" s="142" t="s">
        <v>339</v>
      </c>
      <c r="H684" s="130"/>
      <c r="I684" s="131">
        <v>15731</v>
      </c>
      <c r="J684" s="131">
        <v>6824</v>
      </c>
      <c r="K684" s="131">
        <v>0</v>
      </c>
      <c r="L684" s="131">
        <v>938</v>
      </c>
      <c r="M684" s="131">
        <v>23493</v>
      </c>
      <c r="N684" s="130"/>
      <c r="O684" s="132">
        <v>1</v>
      </c>
      <c r="P684" s="132">
        <v>0</v>
      </c>
      <c r="Q684" s="133">
        <v>22555</v>
      </c>
      <c r="R684" s="133">
        <v>0</v>
      </c>
      <c r="S684" s="133">
        <f t="shared" si="20"/>
        <v>0</v>
      </c>
      <c r="T684" s="133">
        <v>938</v>
      </c>
      <c r="U684" s="134">
        <f t="shared" si="21"/>
        <v>23493</v>
      </c>
      <c r="V684" s="144"/>
      <c r="W684" s="173">
        <v>0</v>
      </c>
      <c r="X684" s="174">
        <v>0.09</v>
      </c>
      <c r="Y684" s="174">
        <v>1.1291861592594356E-2</v>
      </c>
      <c r="Z684" s="175">
        <v>0</v>
      </c>
      <c r="AA684" s="168"/>
      <c r="AB684" s="176">
        <v>0</v>
      </c>
      <c r="AC684" s="177">
        <v>0</v>
      </c>
      <c r="AD684" s="134">
        <v>0</v>
      </c>
      <c r="AE684" s="177">
        <v>0</v>
      </c>
      <c r="AF684" s="182">
        <v>0</v>
      </c>
      <c r="AG684" s="172"/>
    </row>
    <row r="685" spans="1:33" s="110" customFormat="1" x14ac:dyDescent="0.2">
      <c r="A685" s="138">
        <v>484</v>
      </c>
      <c r="B685" s="139">
        <v>484035314</v>
      </c>
      <c r="C685" s="140" t="s">
        <v>536</v>
      </c>
      <c r="D685" s="141">
        <v>35</v>
      </c>
      <c r="E685" s="140" t="s">
        <v>67</v>
      </c>
      <c r="F685" s="141">
        <v>314</v>
      </c>
      <c r="G685" s="142" t="s">
        <v>346</v>
      </c>
      <c r="H685" s="130"/>
      <c r="I685" s="131">
        <v>12378.014752158331</v>
      </c>
      <c r="J685" s="131">
        <v>9922</v>
      </c>
      <c r="K685" s="131">
        <v>0</v>
      </c>
      <c r="L685" s="131">
        <v>938</v>
      </c>
      <c r="M685" s="131">
        <v>23238.014752158331</v>
      </c>
      <c r="N685" s="130"/>
      <c r="O685" s="132">
        <v>2</v>
      </c>
      <c r="P685" s="132">
        <v>0</v>
      </c>
      <c r="Q685" s="133">
        <v>44600</v>
      </c>
      <c r="R685" s="133">
        <v>0</v>
      </c>
      <c r="S685" s="133">
        <f t="shared" si="20"/>
        <v>0</v>
      </c>
      <c r="T685" s="133">
        <v>1876</v>
      </c>
      <c r="U685" s="134">
        <f t="shared" si="21"/>
        <v>46476</v>
      </c>
      <c r="V685" s="144"/>
      <c r="W685" s="173">
        <v>0</v>
      </c>
      <c r="X685" s="174">
        <v>0.09</v>
      </c>
      <c r="Y685" s="174">
        <v>3.8012114821186567E-3</v>
      </c>
      <c r="Z685" s="175">
        <v>0</v>
      </c>
      <c r="AA685" s="168"/>
      <c r="AB685" s="176">
        <v>0</v>
      </c>
      <c r="AC685" s="177">
        <v>0</v>
      </c>
      <c r="AD685" s="134">
        <v>0</v>
      </c>
      <c r="AE685" s="177">
        <v>0</v>
      </c>
      <c r="AF685" s="182">
        <v>0</v>
      </c>
      <c r="AG685" s="172"/>
    </row>
    <row r="686" spans="1:33" s="110" customFormat="1" x14ac:dyDescent="0.2">
      <c r="A686" s="138">
        <v>484</v>
      </c>
      <c r="B686" s="139">
        <v>484035336</v>
      </c>
      <c r="C686" s="140" t="s">
        <v>536</v>
      </c>
      <c r="D686" s="141">
        <v>35</v>
      </c>
      <c r="E686" s="140" t="s">
        <v>67</v>
      </c>
      <c r="F686" s="141">
        <v>336</v>
      </c>
      <c r="G686" s="142" t="s">
        <v>368</v>
      </c>
      <c r="H686" s="130"/>
      <c r="I686" s="131">
        <v>12373.812835602095</v>
      </c>
      <c r="J686" s="131">
        <v>2887</v>
      </c>
      <c r="K686" s="131">
        <v>0</v>
      </c>
      <c r="L686" s="131">
        <v>938</v>
      </c>
      <c r="M686" s="131">
        <v>16198.812835602095</v>
      </c>
      <c r="N686" s="130"/>
      <c r="O686" s="132">
        <v>2</v>
      </c>
      <c r="P686" s="132">
        <v>0</v>
      </c>
      <c r="Q686" s="133">
        <v>30522</v>
      </c>
      <c r="R686" s="133">
        <v>0</v>
      </c>
      <c r="S686" s="133">
        <f t="shared" si="20"/>
        <v>0</v>
      </c>
      <c r="T686" s="133">
        <v>1876</v>
      </c>
      <c r="U686" s="134">
        <f t="shared" si="21"/>
        <v>32398</v>
      </c>
      <c r="V686" s="144"/>
      <c r="W686" s="173">
        <v>0</v>
      </c>
      <c r="X686" s="174">
        <v>0.09</v>
      </c>
      <c r="Y686" s="174">
        <v>4.1979274786514191E-2</v>
      </c>
      <c r="Z686" s="175">
        <v>0</v>
      </c>
      <c r="AA686" s="168"/>
      <c r="AB686" s="176">
        <v>0</v>
      </c>
      <c r="AC686" s="177">
        <v>0</v>
      </c>
      <c r="AD686" s="134">
        <v>0</v>
      </c>
      <c r="AE686" s="177">
        <v>0</v>
      </c>
      <c r="AF686" s="182">
        <v>0</v>
      </c>
      <c r="AG686" s="172"/>
    </row>
    <row r="687" spans="1:33" s="110" customFormat="1" x14ac:dyDescent="0.2">
      <c r="A687" s="138">
        <v>484</v>
      </c>
      <c r="B687" s="139">
        <v>484035780</v>
      </c>
      <c r="C687" s="140" t="s">
        <v>536</v>
      </c>
      <c r="D687" s="141">
        <v>35</v>
      </c>
      <c r="E687" s="140" t="s">
        <v>67</v>
      </c>
      <c r="F687" s="141">
        <v>780</v>
      </c>
      <c r="G687" s="142" t="s">
        <v>443</v>
      </c>
      <c r="H687" s="130"/>
      <c r="I687" s="131">
        <v>10982.094290789833</v>
      </c>
      <c r="J687" s="131">
        <v>2597</v>
      </c>
      <c r="K687" s="131">
        <v>0</v>
      </c>
      <c r="L687" s="131">
        <v>938</v>
      </c>
      <c r="M687" s="131">
        <v>14517.094290789833</v>
      </c>
      <c r="N687" s="130"/>
      <c r="O687" s="132">
        <v>1</v>
      </c>
      <c r="P687" s="132">
        <v>0</v>
      </c>
      <c r="Q687" s="133">
        <v>13579</v>
      </c>
      <c r="R687" s="133">
        <v>0</v>
      </c>
      <c r="S687" s="133">
        <f t="shared" si="20"/>
        <v>0</v>
      </c>
      <c r="T687" s="133">
        <v>938</v>
      </c>
      <c r="U687" s="134">
        <f t="shared" si="21"/>
        <v>14517</v>
      </c>
      <c r="V687" s="144"/>
      <c r="W687" s="173">
        <v>0</v>
      </c>
      <c r="X687" s="174">
        <v>0.09</v>
      </c>
      <c r="Y687" s="174">
        <v>1.3777722098592998E-2</v>
      </c>
      <c r="Z687" s="175">
        <v>0</v>
      </c>
      <c r="AA687" s="168"/>
      <c r="AB687" s="176">
        <v>0</v>
      </c>
      <c r="AC687" s="177">
        <v>0</v>
      </c>
      <c r="AD687" s="134">
        <v>0</v>
      </c>
      <c r="AE687" s="177">
        <v>0</v>
      </c>
      <c r="AF687" s="182">
        <v>0</v>
      </c>
      <c r="AG687" s="172"/>
    </row>
    <row r="688" spans="1:33" s="110" customFormat="1" x14ac:dyDescent="0.2">
      <c r="A688" s="138">
        <v>485</v>
      </c>
      <c r="B688" s="139">
        <v>485258030</v>
      </c>
      <c r="C688" s="140" t="s">
        <v>537</v>
      </c>
      <c r="D688" s="141">
        <v>258</v>
      </c>
      <c r="E688" s="140" t="s">
        <v>290</v>
      </c>
      <c r="F688" s="141">
        <v>30</v>
      </c>
      <c r="G688" s="142" t="s">
        <v>62</v>
      </c>
      <c r="H688" s="130"/>
      <c r="I688" s="131">
        <v>11349.293461706782</v>
      </c>
      <c r="J688" s="131">
        <v>2794</v>
      </c>
      <c r="K688" s="131">
        <v>0</v>
      </c>
      <c r="L688" s="131">
        <v>938</v>
      </c>
      <c r="M688" s="131">
        <v>15081.293461706782</v>
      </c>
      <c r="N688" s="130"/>
      <c r="O688" s="132">
        <v>2</v>
      </c>
      <c r="P688" s="132">
        <v>0</v>
      </c>
      <c r="Q688" s="133">
        <v>27430</v>
      </c>
      <c r="R688" s="133">
        <v>0</v>
      </c>
      <c r="S688" s="133">
        <f t="shared" si="20"/>
        <v>0</v>
      </c>
      <c r="T688" s="133">
        <v>1820</v>
      </c>
      <c r="U688" s="134">
        <f t="shared" si="21"/>
        <v>29250</v>
      </c>
      <c r="V688" s="144"/>
      <c r="W688" s="173">
        <v>6.0606060606060608E-2</v>
      </c>
      <c r="X688" s="174">
        <v>0.09</v>
      </c>
      <c r="Y688" s="174">
        <v>2.1901614943994636E-3</v>
      </c>
      <c r="Z688" s="175">
        <v>0</v>
      </c>
      <c r="AA688" s="168"/>
      <c r="AB688" s="176">
        <v>0</v>
      </c>
      <c r="AC688" s="177">
        <v>0</v>
      </c>
      <c r="AD688" s="134">
        <v>0</v>
      </c>
      <c r="AE688" s="177">
        <v>0</v>
      </c>
      <c r="AF688" s="182">
        <v>0</v>
      </c>
      <c r="AG688" s="172"/>
    </row>
    <row r="689" spans="1:33" s="110" customFormat="1" x14ac:dyDescent="0.2">
      <c r="A689" s="138">
        <v>485</v>
      </c>
      <c r="B689" s="139">
        <v>485258071</v>
      </c>
      <c r="C689" s="140" t="s">
        <v>537</v>
      </c>
      <c r="D689" s="141">
        <v>258</v>
      </c>
      <c r="E689" s="140" t="s">
        <v>290</v>
      </c>
      <c r="F689" s="141">
        <v>71</v>
      </c>
      <c r="G689" s="142" t="s">
        <v>103</v>
      </c>
      <c r="H689" s="130"/>
      <c r="I689" s="131">
        <v>10766</v>
      </c>
      <c r="J689" s="131">
        <v>5084</v>
      </c>
      <c r="K689" s="131">
        <v>0</v>
      </c>
      <c r="L689" s="131">
        <v>938</v>
      </c>
      <c r="M689" s="131">
        <v>16788</v>
      </c>
      <c r="N689" s="130"/>
      <c r="O689" s="132">
        <v>1</v>
      </c>
      <c r="P689" s="132">
        <v>0</v>
      </c>
      <c r="Q689" s="133">
        <v>15370</v>
      </c>
      <c r="R689" s="133">
        <v>0</v>
      </c>
      <c r="S689" s="133">
        <f t="shared" si="20"/>
        <v>0</v>
      </c>
      <c r="T689" s="133">
        <v>910</v>
      </c>
      <c r="U689" s="134">
        <f t="shared" si="21"/>
        <v>16280</v>
      </c>
      <c r="V689" s="144"/>
      <c r="W689" s="173">
        <v>3.0303030303030304E-2</v>
      </c>
      <c r="X689" s="174">
        <v>0.09</v>
      </c>
      <c r="Y689" s="174">
        <v>2.6559893315912506E-3</v>
      </c>
      <c r="Z689" s="175">
        <v>0</v>
      </c>
      <c r="AA689" s="168"/>
      <c r="AB689" s="176">
        <v>0</v>
      </c>
      <c r="AC689" s="177">
        <v>0</v>
      </c>
      <c r="AD689" s="134">
        <v>0</v>
      </c>
      <c r="AE689" s="177">
        <v>0</v>
      </c>
      <c r="AF689" s="182">
        <v>0</v>
      </c>
      <c r="AG689" s="172"/>
    </row>
    <row r="690" spans="1:33" s="110" customFormat="1" x14ac:dyDescent="0.2">
      <c r="A690" s="138">
        <v>485</v>
      </c>
      <c r="B690" s="139">
        <v>485258107</v>
      </c>
      <c r="C690" s="140" t="s">
        <v>537</v>
      </c>
      <c r="D690" s="141">
        <v>258</v>
      </c>
      <c r="E690" s="140" t="s">
        <v>290</v>
      </c>
      <c r="F690" s="141">
        <v>107</v>
      </c>
      <c r="G690" s="142" t="s">
        <v>139</v>
      </c>
      <c r="H690" s="130"/>
      <c r="I690" s="131">
        <v>10766</v>
      </c>
      <c r="J690" s="131">
        <v>3968</v>
      </c>
      <c r="K690" s="131">
        <v>0</v>
      </c>
      <c r="L690" s="131">
        <v>938</v>
      </c>
      <c r="M690" s="131">
        <v>15672</v>
      </c>
      <c r="N690" s="130"/>
      <c r="O690" s="132">
        <v>2</v>
      </c>
      <c r="P690" s="132">
        <v>0</v>
      </c>
      <c r="Q690" s="133">
        <v>28576</v>
      </c>
      <c r="R690" s="133">
        <v>0</v>
      </c>
      <c r="S690" s="133">
        <f t="shared" si="20"/>
        <v>0</v>
      </c>
      <c r="T690" s="133">
        <v>1820</v>
      </c>
      <c r="U690" s="134">
        <f t="shared" si="21"/>
        <v>30396</v>
      </c>
      <c r="V690" s="144"/>
      <c r="W690" s="173">
        <v>6.0606060606060608E-2</v>
      </c>
      <c r="X690" s="174">
        <v>0.09</v>
      </c>
      <c r="Y690" s="174">
        <v>8.3846022052764548E-4</v>
      </c>
      <c r="Z690" s="175">
        <v>0</v>
      </c>
      <c r="AA690" s="168"/>
      <c r="AB690" s="176">
        <v>1</v>
      </c>
      <c r="AC690" s="177">
        <v>0</v>
      </c>
      <c r="AD690" s="134">
        <v>0</v>
      </c>
      <c r="AE690" s="177">
        <v>0</v>
      </c>
      <c r="AF690" s="182">
        <v>0</v>
      </c>
      <c r="AG690" s="172"/>
    </row>
    <row r="691" spans="1:33" s="110" customFormat="1" x14ac:dyDescent="0.2">
      <c r="A691" s="138">
        <v>485</v>
      </c>
      <c r="B691" s="139">
        <v>485258163</v>
      </c>
      <c r="C691" s="140" t="s">
        <v>537</v>
      </c>
      <c r="D691" s="141">
        <v>258</v>
      </c>
      <c r="E691" s="140" t="s">
        <v>290</v>
      </c>
      <c r="F691" s="141">
        <v>163</v>
      </c>
      <c r="G691" s="142" t="s">
        <v>195</v>
      </c>
      <c r="H691" s="130"/>
      <c r="I691" s="131">
        <v>12256</v>
      </c>
      <c r="J691" s="131">
        <v>0</v>
      </c>
      <c r="K691" s="131">
        <v>0</v>
      </c>
      <c r="L691" s="131">
        <v>938</v>
      </c>
      <c r="M691" s="131">
        <v>13194</v>
      </c>
      <c r="N691" s="130"/>
      <c r="O691" s="132">
        <v>14</v>
      </c>
      <c r="P691" s="132">
        <v>0</v>
      </c>
      <c r="Q691" s="133">
        <v>166390</v>
      </c>
      <c r="R691" s="133">
        <v>0</v>
      </c>
      <c r="S691" s="133">
        <f t="shared" si="20"/>
        <v>0</v>
      </c>
      <c r="T691" s="133">
        <v>12740</v>
      </c>
      <c r="U691" s="134">
        <f t="shared" si="21"/>
        <v>179130</v>
      </c>
      <c r="V691" s="144"/>
      <c r="W691" s="173">
        <v>0.42424242424242409</v>
      </c>
      <c r="X691" s="174">
        <v>0.09</v>
      </c>
      <c r="Y691" s="174">
        <v>8.8627773551063604E-2</v>
      </c>
      <c r="Z691" s="175">
        <v>0</v>
      </c>
      <c r="AA691" s="168"/>
      <c r="AB691" s="176">
        <v>4</v>
      </c>
      <c r="AC691" s="177">
        <v>0</v>
      </c>
      <c r="AD691" s="134">
        <v>0</v>
      </c>
      <c r="AE691" s="177">
        <v>0</v>
      </c>
      <c r="AF691" s="182">
        <v>0</v>
      </c>
      <c r="AG691" s="172"/>
    </row>
    <row r="692" spans="1:33" s="110" customFormat="1" x14ac:dyDescent="0.2">
      <c r="A692" s="138">
        <v>485</v>
      </c>
      <c r="B692" s="139">
        <v>485258229</v>
      </c>
      <c r="C692" s="140" t="s">
        <v>537</v>
      </c>
      <c r="D692" s="141">
        <v>258</v>
      </c>
      <c r="E692" s="140" t="s">
        <v>290</v>
      </c>
      <c r="F692" s="141">
        <v>229</v>
      </c>
      <c r="G692" s="142" t="s">
        <v>261</v>
      </c>
      <c r="H692" s="130"/>
      <c r="I692" s="131">
        <v>12009</v>
      </c>
      <c r="J692" s="131">
        <v>1962</v>
      </c>
      <c r="K692" s="131">
        <v>0</v>
      </c>
      <c r="L692" s="131">
        <v>938</v>
      </c>
      <c r="M692" s="131">
        <v>14909</v>
      </c>
      <c r="N692" s="130"/>
      <c r="O692" s="132">
        <v>12</v>
      </c>
      <c r="P692" s="132">
        <v>0</v>
      </c>
      <c r="Q692" s="133">
        <v>162576</v>
      </c>
      <c r="R692" s="133">
        <v>0</v>
      </c>
      <c r="S692" s="133">
        <f t="shared" si="20"/>
        <v>0</v>
      </c>
      <c r="T692" s="133">
        <v>10920</v>
      </c>
      <c r="U692" s="134">
        <f t="shared" si="21"/>
        <v>173496</v>
      </c>
      <c r="V692" s="144"/>
      <c r="W692" s="173">
        <v>0.36363636363636354</v>
      </c>
      <c r="X692" s="174">
        <v>0.09</v>
      </c>
      <c r="Y692" s="174">
        <v>1.1769343228562689E-2</v>
      </c>
      <c r="Z692" s="175">
        <v>0</v>
      </c>
      <c r="AA692" s="168"/>
      <c r="AB692" s="176">
        <v>6</v>
      </c>
      <c r="AC692" s="177">
        <v>0</v>
      </c>
      <c r="AD692" s="134">
        <v>0</v>
      </c>
      <c r="AE692" s="177">
        <v>0</v>
      </c>
      <c r="AF692" s="182">
        <v>0</v>
      </c>
      <c r="AG692" s="172"/>
    </row>
    <row r="693" spans="1:33" s="110" customFormat="1" x14ac:dyDescent="0.2">
      <c r="A693" s="138">
        <v>485</v>
      </c>
      <c r="B693" s="139">
        <v>485258248</v>
      </c>
      <c r="C693" s="140" t="s">
        <v>537</v>
      </c>
      <c r="D693" s="141">
        <v>258</v>
      </c>
      <c r="E693" s="140" t="s">
        <v>290</v>
      </c>
      <c r="F693" s="141">
        <v>248</v>
      </c>
      <c r="G693" s="142" t="s">
        <v>280</v>
      </c>
      <c r="H693" s="130"/>
      <c r="I693" s="131">
        <v>9863</v>
      </c>
      <c r="J693" s="131">
        <v>774</v>
      </c>
      <c r="K693" s="131">
        <v>0</v>
      </c>
      <c r="L693" s="131">
        <v>938</v>
      </c>
      <c r="M693" s="131">
        <v>11575</v>
      </c>
      <c r="N693" s="130"/>
      <c r="O693" s="132">
        <v>1</v>
      </c>
      <c r="P693" s="132">
        <v>0</v>
      </c>
      <c r="Q693" s="133">
        <v>10315</v>
      </c>
      <c r="R693" s="133">
        <v>0</v>
      </c>
      <c r="S693" s="133">
        <f t="shared" si="20"/>
        <v>0</v>
      </c>
      <c r="T693" s="133">
        <v>910</v>
      </c>
      <c r="U693" s="134">
        <f t="shared" si="21"/>
        <v>11225</v>
      </c>
      <c r="V693" s="144"/>
      <c r="W693" s="173">
        <v>3.0303030303030304E-2</v>
      </c>
      <c r="X693" s="174">
        <v>0.09</v>
      </c>
      <c r="Y693" s="174">
        <v>5.6553829441961169E-2</v>
      </c>
      <c r="Z693" s="175">
        <v>0</v>
      </c>
      <c r="AA693" s="168"/>
      <c r="AB693" s="176">
        <v>1</v>
      </c>
      <c r="AC693" s="177">
        <v>0</v>
      </c>
      <c r="AD693" s="134">
        <v>0</v>
      </c>
      <c r="AE693" s="177">
        <v>0</v>
      </c>
      <c r="AF693" s="182">
        <v>0</v>
      </c>
      <c r="AG693" s="172"/>
    </row>
    <row r="694" spans="1:33" s="110" customFormat="1" x14ac:dyDescent="0.2">
      <c r="A694" s="138">
        <v>485</v>
      </c>
      <c r="B694" s="139">
        <v>485258258</v>
      </c>
      <c r="C694" s="140" t="s">
        <v>537</v>
      </c>
      <c r="D694" s="141">
        <v>258</v>
      </c>
      <c r="E694" s="140" t="s">
        <v>290</v>
      </c>
      <c r="F694" s="141">
        <v>258</v>
      </c>
      <c r="G694" s="142" t="s">
        <v>290</v>
      </c>
      <c r="H694" s="130"/>
      <c r="I694" s="131">
        <v>11934</v>
      </c>
      <c r="J694" s="131">
        <v>3503</v>
      </c>
      <c r="K694" s="131">
        <v>0</v>
      </c>
      <c r="L694" s="131">
        <v>938</v>
      </c>
      <c r="M694" s="131">
        <v>16375</v>
      </c>
      <c r="N694" s="130"/>
      <c r="O694" s="132">
        <v>455</v>
      </c>
      <c r="P694" s="132">
        <v>0</v>
      </c>
      <c r="Q694" s="133">
        <v>6810895</v>
      </c>
      <c r="R694" s="133">
        <v>0</v>
      </c>
      <c r="S694" s="133">
        <f t="shared" si="20"/>
        <v>0</v>
      </c>
      <c r="T694" s="133">
        <v>414050</v>
      </c>
      <c r="U694" s="134">
        <f t="shared" si="21"/>
        <v>7224945</v>
      </c>
      <c r="V694" s="144"/>
      <c r="W694" s="173">
        <v>13.787878787878945</v>
      </c>
      <c r="X694" s="174">
        <v>0.09</v>
      </c>
      <c r="Y694" s="174">
        <v>9.5749828728083172E-2</v>
      </c>
      <c r="Z694" s="175">
        <v>0</v>
      </c>
      <c r="AA694" s="168"/>
      <c r="AB694" s="176">
        <v>136</v>
      </c>
      <c r="AC694" s="177">
        <v>26.220892239853079</v>
      </c>
      <c r="AD694" s="134">
        <v>429352</v>
      </c>
      <c r="AE694" s="177">
        <v>0</v>
      </c>
      <c r="AF694" s="182">
        <v>0</v>
      </c>
      <c r="AG694" s="172"/>
    </row>
    <row r="695" spans="1:33" s="110" customFormat="1" x14ac:dyDescent="0.2">
      <c r="A695" s="138">
        <v>485</v>
      </c>
      <c r="B695" s="139">
        <v>485258291</v>
      </c>
      <c r="C695" s="140" t="s">
        <v>537</v>
      </c>
      <c r="D695" s="141">
        <v>258</v>
      </c>
      <c r="E695" s="140" t="s">
        <v>290</v>
      </c>
      <c r="F695" s="141">
        <v>291</v>
      </c>
      <c r="G695" s="142" t="s">
        <v>323</v>
      </c>
      <c r="H695" s="130"/>
      <c r="I695" s="131">
        <v>12802</v>
      </c>
      <c r="J695" s="131">
        <v>6267</v>
      </c>
      <c r="K695" s="131">
        <v>0</v>
      </c>
      <c r="L695" s="131">
        <v>938</v>
      </c>
      <c r="M695" s="131">
        <v>20007</v>
      </c>
      <c r="N695" s="130"/>
      <c r="O695" s="132">
        <v>7</v>
      </c>
      <c r="P695" s="132">
        <v>0</v>
      </c>
      <c r="Q695" s="133">
        <v>129437</v>
      </c>
      <c r="R695" s="133">
        <v>0</v>
      </c>
      <c r="S695" s="133">
        <f t="shared" si="20"/>
        <v>0</v>
      </c>
      <c r="T695" s="133">
        <v>6370</v>
      </c>
      <c r="U695" s="134">
        <f t="shared" si="21"/>
        <v>135807</v>
      </c>
      <c r="V695" s="144"/>
      <c r="W695" s="173">
        <v>0.21212121212121213</v>
      </c>
      <c r="X695" s="174">
        <v>0.09</v>
      </c>
      <c r="Y695" s="174">
        <v>2.3308754912154936E-2</v>
      </c>
      <c r="Z695" s="175">
        <v>0</v>
      </c>
      <c r="AA695" s="168"/>
      <c r="AB695" s="176">
        <v>2</v>
      </c>
      <c r="AC695" s="177">
        <v>0</v>
      </c>
      <c r="AD695" s="134">
        <v>0</v>
      </c>
      <c r="AE695" s="177">
        <v>0</v>
      </c>
      <c r="AF695" s="182">
        <v>0</v>
      </c>
      <c r="AG695" s="172"/>
    </row>
    <row r="696" spans="1:33" s="110" customFormat="1" x14ac:dyDescent="0.2">
      <c r="A696" s="138">
        <v>485</v>
      </c>
      <c r="B696" s="139">
        <v>485258305</v>
      </c>
      <c r="C696" s="140" t="s">
        <v>537</v>
      </c>
      <c r="D696" s="141">
        <v>258</v>
      </c>
      <c r="E696" s="140" t="s">
        <v>290</v>
      </c>
      <c r="F696" s="141">
        <v>305</v>
      </c>
      <c r="G696" s="142" t="s">
        <v>337</v>
      </c>
      <c r="H696" s="130"/>
      <c r="I696" s="131">
        <v>8960</v>
      </c>
      <c r="J696" s="131">
        <v>3599</v>
      </c>
      <c r="K696" s="131">
        <v>0</v>
      </c>
      <c r="L696" s="131">
        <v>938</v>
      </c>
      <c r="M696" s="131">
        <v>13497</v>
      </c>
      <c r="N696" s="130"/>
      <c r="O696" s="132">
        <v>1</v>
      </c>
      <c r="P696" s="132">
        <v>0</v>
      </c>
      <c r="Q696" s="133">
        <v>12178</v>
      </c>
      <c r="R696" s="133">
        <v>0</v>
      </c>
      <c r="S696" s="133">
        <f t="shared" si="20"/>
        <v>0</v>
      </c>
      <c r="T696" s="133">
        <v>910</v>
      </c>
      <c r="U696" s="134">
        <f t="shared" si="21"/>
        <v>13088</v>
      </c>
      <c r="V696" s="144"/>
      <c r="W696" s="173">
        <v>3.0303030303030304E-2</v>
      </c>
      <c r="X696" s="174">
        <v>0.09</v>
      </c>
      <c r="Y696" s="174">
        <v>1.7054083231102388E-2</v>
      </c>
      <c r="Z696" s="175">
        <v>0</v>
      </c>
      <c r="AA696" s="168"/>
      <c r="AB696" s="176">
        <v>0</v>
      </c>
      <c r="AC696" s="177">
        <v>0</v>
      </c>
      <c r="AD696" s="134">
        <v>0</v>
      </c>
      <c r="AE696" s="177">
        <v>0</v>
      </c>
      <c r="AF696" s="182">
        <v>0</v>
      </c>
      <c r="AG696" s="172"/>
    </row>
    <row r="697" spans="1:33" s="110" customFormat="1" x14ac:dyDescent="0.2">
      <c r="A697" s="138">
        <v>486</v>
      </c>
      <c r="B697" s="139">
        <v>486348017</v>
      </c>
      <c r="C697" s="140" t="s">
        <v>601</v>
      </c>
      <c r="D697" s="141">
        <v>348</v>
      </c>
      <c r="E697" s="140" t="s">
        <v>380</v>
      </c>
      <c r="F697" s="141">
        <v>17</v>
      </c>
      <c r="G697" s="142" t="s">
        <v>49</v>
      </c>
      <c r="H697" s="130"/>
      <c r="I697" s="131">
        <v>12515</v>
      </c>
      <c r="J697" s="131">
        <v>3091</v>
      </c>
      <c r="K697" s="131">
        <v>0</v>
      </c>
      <c r="L697" s="131">
        <v>938</v>
      </c>
      <c r="M697" s="131">
        <v>16544</v>
      </c>
      <c r="N697" s="130"/>
      <c r="O697" s="132">
        <v>2</v>
      </c>
      <c r="P697" s="132">
        <v>0</v>
      </c>
      <c r="Q697" s="133">
        <v>31212</v>
      </c>
      <c r="R697" s="133">
        <v>0</v>
      </c>
      <c r="S697" s="133">
        <f t="shared" si="20"/>
        <v>0</v>
      </c>
      <c r="T697" s="133">
        <v>1876</v>
      </c>
      <c r="U697" s="134">
        <f t="shared" si="21"/>
        <v>33088</v>
      </c>
      <c r="V697" s="144"/>
      <c r="W697" s="173">
        <v>0</v>
      </c>
      <c r="X697" s="174">
        <v>0.09</v>
      </c>
      <c r="Y697" s="174">
        <v>3.7506872549514566E-3</v>
      </c>
      <c r="Z697" s="175">
        <v>0</v>
      </c>
      <c r="AA697" s="168"/>
      <c r="AB697" s="176">
        <v>0</v>
      </c>
      <c r="AC697" s="177">
        <v>0</v>
      </c>
      <c r="AD697" s="134">
        <v>0</v>
      </c>
      <c r="AE697" s="177">
        <v>0</v>
      </c>
      <c r="AF697" s="182">
        <v>0</v>
      </c>
      <c r="AG697" s="172"/>
    </row>
    <row r="698" spans="1:33" s="110" customFormat="1" x14ac:dyDescent="0.2">
      <c r="A698" s="138">
        <v>486</v>
      </c>
      <c r="B698" s="139">
        <v>486348151</v>
      </c>
      <c r="C698" s="140" t="s">
        <v>601</v>
      </c>
      <c r="D698" s="141">
        <v>348</v>
      </c>
      <c r="E698" s="140" t="s">
        <v>380</v>
      </c>
      <c r="F698" s="141">
        <v>151</v>
      </c>
      <c r="G698" s="142" t="s">
        <v>183</v>
      </c>
      <c r="H698" s="130"/>
      <c r="I698" s="131">
        <v>12091</v>
      </c>
      <c r="J698" s="131">
        <v>1386</v>
      </c>
      <c r="K698" s="131">
        <v>0</v>
      </c>
      <c r="L698" s="131">
        <v>938</v>
      </c>
      <c r="M698" s="131">
        <v>14415</v>
      </c>
      <c r="N698" s="130"/>
      <c r="O698" s="132">
        <v>5</v>
      </c>
      <c r="P698" s="132">
        <v>0</v>
      </c>
      <c r="Q698" s="133">
        <v>67385</v>
      </c>
      <c r="R698" s="133">
        <v>0</v>
      </c>
      <c r="S698" s="133">
        <f t="shared" si="20"/>
        <v>0</v>
      </c>
      <c r="T698" s="133">
        <v>4690</v>
      </c>
      <c r="U698" s="134">
        <f t="shared" si="21"/>
        <v>72075</v>
      </c>
      <c r="V698" s="144"/>
      <c r="W698" s="173">
        <v>0</v>
      </c>
      <c r="X698" s="174">
        <v>0.09</v>
      </c>
      <c r="Y698" s="174">
        <v>1.6673086011863073E-2</v>
      </c>
      <c r="Z698" s="175">
        <v>0</v>
      </c>
      <c r="AA698" s="168"/>
      <c r="AB698" s="176">
        <v>0</v>
      </c>
      <c r="AC698" s="177">
        <v>0</v>
      </c>
      <c r="AD698" s="134">
        <v>0</v>
      </c>
      <c r="AE698" s="177">
        <v>0</v>
      </c>
      <c r="AF698" s="182">
        <v>0</v>
      </c>
      <c r="AG698" s="172"/>
    </row>
    <row r="699" spans="1:33" s="110" customFormat="1" x14ac:dyDescent="0.2">
      <c r="A699" s="138">
        <v>486</v>
      </c>
      <c r="B699" s="139">
        <v>486348153</v>
      </c>
      <c r="C699" s="140" t="s">
        <v>601</v>
      </c>
      <c r="D699" s="141">
        <v>348</v>
      </c>
      <c r="E699" s="140" t="s">
        <v>380</v>
      </c>
      <c r="F699" s="141">
        <v>153</v>
      </c>
      <c r="G699" s="142" t="s">
        <v>185</v>
      </c>
      <c r="H699" s="130"/>
      <c r="I699" s="131">
        <v>12895.517110247692</v>
      </c>
      <c r="J699" s="131">
        <v>99</v>
      </c>
      <c r="K699" s="131">
        <v>0</v>
      </c>
      <c r="L699" s="131">
        <v>938</v>
      </c>
      <c r="M699" s="131">
        <v>13932.517110247692</v>
      </c>
      <c r="N699" s="130"/>
      <c r="O699" s="132">
        <v>1</v>
      </c>
      <c r="P699" s="132">
        <v>0</v>
      </c>
      <c r="Q699" s="133">
        <v>12995</v>
      </c>
      <c r="R699" s="133">
        <v>0</v>
      </c>
      <c r="S699" s="133">
        <f t="shared" si="20"/>
        <v>0</v>
      </c>
      <c r="T699" s="133">
        <v>938</v>
      </c>
      <c r="U699" s="134">
        <f t="shared" si="21"/>
        <v>13933</v>
      </c>
      <c r="V699" s="144"/>
      <c r="W699" s="173">
        <v>0</v>
      </c>
      <c r="X699" s="174">
        <v>0.09</v>
      </c>
      <c r="Y699" s="174">
        <v>1.2517170102412999E-2</v>
      </c>
      <c r="Z699" s="175">
        <v>0</v>
      </c>
      <c r="AA699" s="168"/>
      <c r="AB699" s="176">
        <v>0</v>
      </c>
      <c r="AC699" s="177">
        <v>0</v>
      </c>
      <c r="AD699" s="134">
        <v>0</v>
      </c>
      <c r="AE699" s="177">
        <v>0</v>
      </c>
      <c r="AF699" s="182">
        <v>0</v>
      </c>
      <c r="AG699" s="172"/>
    </row>
    <row r="700" spans="1:33" s="110" customFormat="1" x14ac:dyDescent="0.2">
      <c r="A700" s="138">
        <v>486</v>
      </c>
      <c r="B700" s="139">
        <v>486348186</v>
      </c>
      <c r="C700" s="140" t="s">
        <v>601</v>
      </c>
      <c r="D700" s="141">
        <v>348</v>
      </c>
      <c r="E700" s="140" t="s">
        <v>380</v>
      </c>
      <c r="F700" s="141">
        <v>186</v>
      </c>
      <c r="G700" s="142" t="s">
        <v>218</v>
      </c>
      <c r="H700" s="130"/>
      <c r="I700" s="131">
        <v>15781</v>
      </c>
      <c r="J700" s="131">
        <v>5684</v>
      </c>
      <c r="K700" s="131">
        <v>0</v>
      </c>
      <c r="L700" s="131">
        <v>938</v>
      </c>
      <c r="M700" s="131">
        <v>22403</v>
      </c>
      <c r="N700" s="130"/>
      <c r="O700" s="132">
        <v>6</v>
      </c>
      <c r="P700" s="132">
        <v>0</v>
      </c>
      <c r="Q700" s="133">
        <v>128790</v>
      </c>
      <c r="R700" s="133">
        <v>0</v>
      </c>
      <c r="S700" s="133">
        <f t="shared" si="20"/>
        <v>0</v>
      </c>
      <c r="T700" s="133">
        <v>5628</v>
      </c>
      <c r="U700" s="134">
        <f t="shared" si="21"/>
        <v>134418</v>
      </c>
      <c r="V700" s="144"/>
      <c r="W700" s="173">
        <v>0</v>
      </c>
      <c r="X700" s="174">
        <v>0.09</v>
      </c>
      <c r="Y700" s="174">
        <v>8.3705590143875828E-3</v>
      </c>
      <c r="Z700" s="175">
        <v>0</v>
      </c>
      <c r="AA700" s="168"/>
      <c r="AB700" s="176">
        <v>0</v>
      </c>
      <c r="AC700" s="177">
        <v>0</v>
      </c>
      <c r="AD700" s="134">
        <v>0</v>
      </c>
      <c r="AE700" s="177">
        <v>0</v>
      </c>
      <c r="AF700" s="182">
        <v>0</v>
      </c>
      <c r="AG700" s="172"/>
    </row>
    <row r="701" spans="1:33" s="110" customFormat="1" x14ac:dyDescent="0.2">
      <c r="A701" s="138">
        <v>486</v>
      </c>
      <c r="B701" s="139">
        <v>486348214</v>
      </c>
      <c r="C701" s="140" t="s">
        <v>601</v>
      </c>
      <c r="D701" s="141">
        <v>348</v>
      </c>
      <c r="E701" s="140" t="s">
        <v>380</v>
      </c>
      <c r="F701" s="141">
        <v>214</v>
      </c>
      <c r="G701" s="142" t="s">
        <v>246</v>
      </c>
      <c r="H701" s="130"/>
      <c r="I701" s="131">
        <v>9132</v>
      </c>
      <c r="J701" s="131">
        <v>1395</v>
      </c>
      <c r="K701" s="131">
        <v>0</v>
      </c>
      <c r="L701" s="131">
        <v>938</v>
      </c>
      <c r="M701" s="131">
        <v>11465</v>
      </c>
      <c r="N701" s="130"/>
      <c r="O701" s="132">
        <v>2</v>
      </c>
      <c r="P701" s="132">
        <v>0</v>
      </c>
      <c r="Q701" s="133">
        <v>21054</v>
      </c>
      <c r="R701" s="133">
        <v>0</v>
      </c>
      <c r="S701" s="133">
        <f t="shared" si="20"/>
        <v>0</v>
      </c>
      <c r="T701" s="133">
        <v>1876</v>
      </c>
      <c r="U701" s="134">
        <f t="shared" si="21"/>
        <v>22930</v>
      </c>
      <c r="V701" s="144"/>
      <c r="W701" s="173">
        <v>0</v>
      </c>
      <c r="X701" s="174">
        <v>0.09</v>
      </c>
      <c r="Y701" s="174">
        <v>1.3659401443170481E-3</v>
      </c>
      <c r="Z701" s="175">
        <v>0</v>
      </c>
      <c r="AA701" s="168"/>
      <c r="AB701" s="176">
        <v>0</v>
      </c>
      <c r="AC701" s="177">
        <v>0</v>
      </c>
      <c r="AD701" s="134">
        <v>0</v>
      </c>
      <c r="AE701" s="177">
        <v>0</v>
      </c>
      <c r="AF701" s="182">
        <v>0</v>
      </c>
      <c r="AG701" s="172"/>
    </row>
    <row r="702" spans="1:33" s="110" customFormat="1" x14ac:dyDescent="0.2">
      <c r="A702" s="138">
        <v>486</v>
      </c>
      <c r="B702" s="139">
        <v>486348226</v>
      </c>
      <c r="C702" s="140" t="s">
        <v>601</v>
      </c>
      <c r="D702" s="141">
        <v>348</v>
      </c>
      <c r="E702" s="140" t="s">
        <v>380</v>
      </c>
      <c r="F702" s="141">
        <v>226</v>
      </c>
      <c r="G702" s="142" t="s">
        <v>258</v>
      </c>
      <c r="H702" s="130"/>
      <c r="I702" s="131">
        <v>10568</v>
      </c>
      <c r="J702" s="131">
        <v>1222</v>
      </c>
      <c r="K702" s="131">
        <v>0</v>
      </c>
      <c r="L702" s="131">
        <v>938</v>
      </c>
      <c r="M702" s="131">
        <v>12728</v>
      </c>
      <c r="N702" s="130"/>
      <c r="O702" s="132">
        <v>1</v>
      </c>
      <c r="P702" s="132">
        <v>0</v>
      </c>
      <c r="Q702" s="133">
        <v>11790</v>
      </c>
      <c r="R702" s="133">
        <v>0</v>
      </c>
      <c r="S702" s="133">
        <f t="shared" si="20"/>
        <v>0</v>
      </c>
      <c r="T702" s="133">
        <v>938</v>
      </c>
      <c r="U702" s="134">
        <f t="shared" si="21"/>
        <v>12728</v>
      </c>
      <c r="V702" s="144"/>
      <c r="W702" s="173">
        <v>0</v>
      </c>
      <c r="X702" s="174">
        <v>0.09</v>
      </c>
      <c r="Y702" s="174">
        <v>1.605033216901797E-2</v>
      </c>
      <c r="Z702" s="175">
        <v>0</v>
      </c>
      <c r="AA702" s="168"/>
      <c r="AB702" s="176">
        <v>0</v>
      </c>
      <c r="AC702" s="177">
        <v>0</v>
      </c>
      <c r="AD702" s="134">
        <v>0</v>
      </c>
      <c r="AE702" s="177">
        <v>0</v>
      </c>
      <c r="AF702" s="182">
        <v>0</v>
      </c>
      <c r="AG702" s="172"/>
    </row>
    <row r="703" spans="1:33" s="110" customFormat="1" x14ac:dyDescent="0.2">
      <c r="A703" s="138">
        <v>486</v>
      </c>
      <c r="B703" s="139">
        <v>486348227</v>
      </c>
      <c r="C703" s="140" t="s">
        <v>601</v>
      </c>
      <c r="D703" s="141">
        <v>348</v>
      </c>
      <c r="E703" s="140" t="s">
        <v>380</v>
      </c>
      <c r="F703" s="141">
        <v>227</v>
      </c>
      <c r="G703" s="142" t="s">
        <v>259</v>
      </c>
      <c r="H703" s="130"/>
      <c r="I703" s="131">
        <v>12081.55337579618</v>
      </c>
      <c r="J703" s="131">
        <v>3681</v>
      </c>
      <c r="K703" s="131">
        <v>0</v>
      </c>
      <c r="L703" s="131">
        <v>938</v>
      </c>
      <c r="M703" s="131">
        <v>16700.553375796182</v>
      </c>
      <c r="N703" s="130"/>
      <c r="O703" s="132">
        <v>1</v>
      </c>
      <c r="P703" s="132">
        <v>0</v>
      </c>
      <c r="Q703" s="133">
        <v>15763</v>
      </c>
      <c r="R703" s="133">
        <v>0</v>
      </c>
      <c r="S703" s="133">
        <f t="shared" si="20"/>
        <v>0</v>
      </c>
      <c r="T703" s="133">
        <v>938</v>
      </c>
      <c r="U703" s="134">
        <f t="shared" si="21"/>
        <v>16701</v>
      </c>
      <c r="V703" s="144"/>
      <c r="W703" s="173">
        <v>0</v>
      </c>
      <c r="X703" s="174">
        <v>0.09</v>
      </c>
      <c r="Y703" s="174">
        <v>1.6342360250268979E-2</v>
      </c>
      <c r="Z703" s="175">
        <v>0</v>
      </c>
      <c r="AA703" s="168"/>
      <c r="AB703" s="176">
        <v>0</v>
      </c>
      <c r="AC703" s="177">
        <v>0</v>
      </c>
      <c r="AD703" s="134">
        <v>0</v>
      </c>
      <c r="AE703" s="177">
        <v>0</v>
      </c>
      <c r="AF703" s="182">
        <v>0</v>
      </c>
      <c r="AG703" s="172"/>
    </row>
    <row r="704" spans="1:33" s="110" customFormat="1" x14ac:dyDescent="0.2">
      <c r="A704" s="138">
        <v>486</v>
      </c>
      <c r="B704" s="139">
        <v>486348271</v>
      </c>
      <c r="C704" s="140" t="s">
        <v>601</v>
      </c>
      <c r="D704" s="141">
        <v>348</v>
      </c>
      <c r="E704" s="140" t="s">
        <v>380</v>
      </c>
      <c r="F704" s="141">
        <v>271</v>
      </c>
      <c r="G704" s="142" t="s">
        <v>303</v>
      </c>
      <c r="H704" s="130"/>
      <c r="I704" s="131">
        <v>11792</v>
      </c>
      <c r="J704" s="131">
        <v>2714</v>
      </c>
      <c r="K704" s="131">
        <v>0</v>
      </c>
      <c r="L704" s="131">
        <v>938</v>
      </c>
      <c r="M704" s="131">
        <v>15444</v>
      </c>
      <c r="N704" s="130"/>
      <c r="O704" s="132">
        <v>2</v>
      </c>
      <c r="P704" s="132">
        <v>0</v>
      </c>
      <c r="Q704" s="133">
        <v>29012</v>
      </c>
      <c r="R704" s="133">
        <v>0</v>
      </c>
      <c r="S704" s="133">
        <f t="shared" si="20"/>
        <v>0</v>
      </c>
      <c r="T704" s="133">
        <v>1876</v>
      </c>
      <c r="U704" s="134">
        <f t="shared" si="21"/>
        <v>30888</v>
      </c>
      <c r="V704" s="144"/>
      <c r="W704" s="173">
        <v>0</v>
      </c>
      <c r="X704" s="174">
        <v>0.09</v>
      </c>
      <c r="Y704" s="174">
        <v>5.079864776395715E-3</v>
      </c>
      <c r="Z704" s="175">
        <v>0</v>
      </c>
      <c r="AA704" s="168"/>
      <c r="AB704" s="176">
        <v>0</v>
      </c>
      <c r="AC704" s="177">
        <v>0</v>
      </c>
      <c r="AD704" s="134">
        <v>0</v>
      </c>
      <c r="AE704" s="177">
        <v>0</v>
      </c>
      <c r="AF704" s="182">
        <v>0</v>
      </c>
      <c r="AG704" s="172"/>
    </row>
    <row r="705" spans="1:33" s="110" customFormat="1" x14ac:dyDescent="0.2">
      <c r="A705" s="138">
        <v>486</v>
      </c>
      <c r="B705" s="139">
        <v>486348277</v>
      </c>
      <c r="C705" s="140" t="s">
        <v>601</v>
      </c>
      <c r="D705" s="141">
        <v>348</v>
      </c>
      <c r="E705" s="140" t="s">
        <v>380</v>
      </c>
      <c r="F705" s="141">
        <v>277</v>
      </c>
      <c r="G705" s="142" t="s">
        <v>309</v>
      </c>
      <c r="H705" s="130"/>
      <c r="I705" s="131">
        <v>13641</v>
      </c>
      <c r="J705" s="131">
        <v>1290</v>
      </c>
      <c r="K705" s="131">
        <v>0</v>
      </c>
      <c r="L705" s="131">
        <v>938</v>
      </c>
      <c r="M705" s="131">
        <v>15869</v>
      </c>
      <c r="N705" s="130"/>
      <c r="O705" s="132">
        <v>4</v>
      </c>
      <c r="P705" s="132">
        <v>0</v>
      </c>
      <c r="Q705" s="133">
        <v>59724</v>
      </c>
      <c r="R705" s="133">
        <v>0</v>
      </c>
      <c r="S705" s="133">
        <f t="shared" si="20"/>
        <v>0</v>
      </c>
      <c r="T705" s="133">
        <v>3752</v>
      </c>
      <c r="U705" s="134">
        <f t="shared" si="21"/>
        <v>63476</v>
      </c>
      <c r="V705" s="144"/>
      <c r="W705" s="173">
        <v>0</v>
      </c>
      <c r="X705" s="174">
        <v>0.09</v>
      </c>
      <c r="Y705" s="174">
        <v>4.230909574003492E-2</v>
      </c>
      <c r="Z705" s="175">
        <v>0</v>
      </c>
      <c r="AA705" s="168"/>
      <c r="AB705" s="176">
        <v>0</v>
      </c>
      <c r="AC705" s="177">
        <v>0</v>
      </c>
      <c r="AD705" s="134">
        <v>0</v>
      </c>
      <c r="AE705" s="177">
        <v>0</v>
      </c>
      <c r="AF705" s="182">
        <v>0</v>
      </c>
      <c r="AG705" s="172"/>
    </row>
    <row r="706" spans="1:33" s="110" customFormat="1" x14ac:dyDescent="0.2">
      <c r="A706" s="138">
        <v>486</v>
      </c>
      <c r="B706" s="139">
        <v>486348316</v>
      </c>
      <c r="C706" s="140" t="s">
        <v>601</v>
      </c>
      <c r="D706" s="141">
        <v>348</v>
      </c>
      <c r="E706" s="140" t="s">
        <v>380</v>
      </c>
      <c r="F706" s="141">
        <v>316</v>
      </c>
      <c r="G706" s="142" t="s">
        <v>348</v>
      </c>
      <c r="H706" s="130"/>
      <c r="I706" s="131">
        <v>13641</v>
      </c>
      <c r="J706" s="131">
        <v>1020</v>
      </c>
      <c r="K706" s="131">
        <v>0</v>
      </c>
      <c r="L706" s="131">
        <v>938</v>
      </c>
      <c r="M706" s="131">
        <v>15599</v>
      </c>
      <c r="N706" s="130"/>
      <c r="O706" s="132">
        <v>5</v>
      </c>
      <c r="P706" s="132">
        <v>0</v>
      </c>
      <c r="Q706" s="133">
        <v>73305</v>
      </c>
      <c r="R706" s="133">
        <v>0</v>
      </c>
      <c r="S706" s="133">
        <f t="shared" si="20"/>
        <v>0</v>
      </c>
      <c r="T706" s="133">
        <v>4690</v>
      </c>
      <c r="U706" s="134">
        <f t="shared" si="21"/>
        <v>77995</v>
      </c>
      <c r="V706" s="144"/>
      <c r="W706" s="173">
        <v>0</v>
      </c>
      <c r="X706" s="174">
        <v>0.09</v>
      </c>
      <c r="Y706" s="174">
        <v>1.0800180626045883E-2</v>
      </c>
      <c r="Z706" s="175">
        <v>0</v>
      </c>
      <c r="AA706" s="168"/>
      <c r="AB706" s="176">
        <v>0</v>
      </c>
      <c r="AC706" s="177">
        <v>0</v>
      </c>
      <c r="AD706" s="134">
        <v>0</v>
      </c>
      <c r="AE706" s="177">
        <v>0</v>
      </c>
      <c r="AF706" s="182">
        <v>0</v>
      </c>
      <c r="AG706" s="172"/>
    </row>
    <row r="707" spans="1:33" s="110" customFormat="1" x14ac:dyDescent="0.2">
      <c r="A707" s="138">
        <v>486</v>
      </c>
      <c r="B707" s="139">
        <v>486348348</v>
      </c>
      <c r="C707" s="140" t="s">
        <v>601</v>
      </c>
      <c r="D707" s="141">
        <v>348</v>
      </c>
      <c r="E707" s="140" t="s">
        <v>380</v>
      </c>
      <c r="F707" s="141">
        <v>348</v>
      </c>
      <c r="G707" s="142" t="s">
        <v>380</v>
      </c>
      <c r="H707" s="130"/>
      <c r="I707" s="131">
        <v>13079</v>
      </c>
      <c r="J707" s="131">
        <v>497</v>
      </c>
      <c r="K707" s="131">
        <v>0</v>
      </c>
      <c r="L707" s="131">
        <v>938</v>
      </c>
      <c r="M707" s="131">
        <v>14514</v>
      </c>
      <c r="N707" s="130"/>
      <c r="O707" s="132">
        <v>622</v>
      </c>
      <c r="P707" s="132">
        <v>0</v>
      </c>
      <c r="Q707" s="133">
        <v>8444272</v>
      </c>
      <c r="R707" s="133">
        <v>0</v>
      </c>
      <c r="S707" s="133">
        <f t="shared" si="20"/>
        <v>0</v>
      </c>
      <c r="T707" s="133">
        <v>583436</v>
      </c>
      <c r="U707" s="134">
        <f t="shared" si="21"/>
        <v>9027708</v>
      </c>
      <c r="V707" s="144"/>
      <c r="W707" s="173">
        <v>0</v>
      </c>
      <c r="X707" s="174">
        <v>0.09</v>
      </c>
      <c r="Y707" s="174">
        <v>6.349445835405125E-2</v>
      </c>
      <c r="Z707" s="175">
        <v>0</v>
      </c>
      <c r="AA707" s="168"/>
      <c r="AB707" s="176">
        <v>0</v>
      </c>
      <c r="AC707" s="177">
        <v>0</v>
      </c>
      <c r="AD707" s="134">
        <v>0</v>
      </c>
      <c r="AE707" s="177">
        <v>0</v>
      </c>
      <c r="AF707" s="182">
        <v>0</v>
      </c>
      <c r="AG707" s="172"/>
    </row>
    <row r="708" spans="1:33" s="110" customFormat="1" x14ac:dyDescent="0.2">
      <c r="A708" s="138">
        <v>486</v>
      </c>
      <c r="B708" s="139">
        <v>486348753</v>
      </c>
      <c r="C708" s="140" t="s">
        <v>601</v>
      </c>
      <c r="D708" s="141">
        <v>348</v>
      </c>
      <c r="E708" s="140" t="s">
        <v>380</v>
      </c>
      <c r="F708" s="141">
        <v>753</v>
      </c>
      <c r="G708" s="142" t="s">
        <v>431</v>
      </c>
      <c r="H708" s="130"/>
      <c r="I708" s="131">
        <v>9305</v>
      </c>
      <c r="J708" s="131">
        <v>3899</v>
      </c>
      <c r="K708" s="131">
        <v>0</v>
      </c>
      <c r="L708" s="131">
        <v>938</v>
      </c>
      <c r="M708" s="131">
        <v>14142</v>
      </c>
      <c r="N708" s="130"/>
      <c r="O708" s="132">
        <v>1</v>
      </c>
      <c r="P708" s="132">
        <v>0</v>
      </c>
      <c r="Q708" s="133">
        <v>13204</v>
      </c>
      <c r="R708" s="133">
        <v>0</v>
      </c>
      <c r="S708" s="133">
        <f t="shared" si="20"/>
        <v>0</v>
      </c>
      <c r="T708" s="133">
        <v>938</v>
      </c>
      <c r="U708" s="134">
        <f t="shared" si="21"/>
        <v>14142</v>
      </c>
      <c r="V708" s="144"/>
      <c r="W708" s="173">
        <v>0</v>
      </c>
      <c r="X708" s="174">
        <v>0.09</v>
      </c>
      <c r="Y708" s="174">
        <v>5.875984756285306E-3</v>
      </c>
      <c r="Z708" s="175">
        <v>0</v>
      </c>
      <c r="AA708" s="168"/>
      <c r="AB708" s="176">
        <v>0</v>
      </c>
      <c r="AC708" s="177">
        <v>0</v>
      </c>
      <c r="AD708" s="134">
        <v>0</v>
      </c>
      <c r="AE708" s="177">
        <v>0</v>
      </c>
      <c r="AF708" s="182">
        <v>0</v>
      </c>
      <c r="AG708" s="172"/>
    </row>
    <row r="709" spans="1:33" s="110" customFormat="1" x14ac:dyDescent="0.2">
      <c r="A709" s="138">
        <v>486</v>
      </c>
      <c r="B709" s="139">
        <v>486348767</v>
      </c>
      <c r="C709" s="140" t="s">
        <v>601</v>
      </c>
      <c r="D709" s="141">
        <v>348</v>
      </c>
      <c r="E709" s="140" t="s">
        <v>380</v>
      </c>
      <c r="F709" s="141">
        <v>767</v>
      </c>
      <c r="G709" s="142" t="s">
        <v>437</v>
      </c>
      <c r="H709" s="130"/>
      <c r="I709" s="131">
        <v>12912</v>
      </c>
      <c r="J709" s="131">
        <v>3264</v>
      </c>
      <c r="K709" s="131">
        <v>0</v>
      </c>
      <c r="L709" s="131">
        <v>938</v>
      </c>
      <c r="M709" s="131">
        <v>17114</v>
      </c>
      <c r="N709" s="130"/>
      <c r="O709" s="132">
        <v>11</v>
      </c>
      <c r="P709" s="132">
        <v>0</v>
      </c>
      <c r="Q709" s="133">
        <v>177936</v>
      </c>
      <c r="R709" s="133">
        <v>0</v>
      </c>
      <c r="S709" s="133">
        <f t="shared" si="20"/>
        <v>0</v>
      </c>
      <c r="T709" s="133">
        <v>10318</v>
      </c>
      <c r="U709" s="134">
        <f t="shared" si="21"/>
        <v>188254</v>
      </c>
      <c r="V709" s="144"/>
      <c r="W709" s="173">
        <v>0</v>
      </c>
      <c r="X709" s="174">
        <v>0.09</v>
      </c>
      <c r="Y709" s="174">
        <v>3.6319281798165771E-2</v>
      </c>
      <c r="Z709" s="175">
        <v>0</v>
      </c>
      <c r="AA709" s="168"/>
      <c r="AB709" s="176">
        <v>0</v>
      </c>
      <c r="AC709" s="177">
        <v>0</v>
      </c>
      <c r="AD709" s="134">
        <v>0</v>
      </c>
      <c r="AE709" s="177">
        <v>0</v>
      </c>
      <c r="AF709" s="182">
        <v>0</v>
      </c>
      <c r="AG709" s="172"/>
    </row>
    <row r="710" spans="1:33" s="110" customFormat="1" x14ac:dyDescent="0.2">
      <c r="A710" s="138">
        <v>486</v>
      </c>
      <c r="B710" s="139">
        <v>486348775</v>
      </c>
      <c r="C710" s="140" t="s">
        <v>601</v>
      </c>
      <c r="D710" s="141">
        <v>348</v>
      </c>
      <c r="E710" s="140" t="s">
        <v>380</v>
      </c>
      <c r="F710" s="141">
        <v>775</v>
      </c>
      <c r="G710" s="142" t="s">
        <v>441</v>
      </c>
      <c r="H710" s="130"/>
      <c r="I710" s="131">
        <v>9305</v>
      </c>
      <c r="J710" s="131">
        <v>2146</v>
      </c>
      <c r="K710" s="131">
        <v>0</v>
      </c>
      <c r="L710" s="131">
        <v>938</v>
      </c>
      <c r="M710" s="131">
        <v>12389</v>
      </c>
      <c r="N710" s="130"/>
      <c r="O710" s="132">
        <v>2</v>
      </c>
      <c r="P710" s="132">
        <v>0</v>
      </c>
      <c r="Q710" s="133">
        <v>22902</v>
      </c>
      <c r="R710" s="133">
        <v>0</v>
      </c>
      <c r="S710" s="133">
        <f t="shared" si="20"/>
        <v>0</v>
      </c>
      <c r="T710" s="133">
        <v>1876</v>
      </c>
      <c r="U710" s="134">
        <f t="shared" si="21"/>
        <v>24778</v>
      </c>
      <c r="V710" s="144"/>
      <c r="W710" s="173">
        <v>0</v>
      </c>
      <c r="X710" s="174">
        <v>0.09</v>
      </c>
      <c r="Y710" s="174">
        <v>6.6370121288081459E-3</v>
      </c>
      <c r="Z710" s="175">
        <v>0</v>
      </c>
      <c r="AA710" s="168"/>
      <c r="AB710" s="176">
        <v>0</v>
      </c>
      <c r="AC710" s="177">
        <v>0</v>
      </c>
      <c r="AD710" s="134">
        <v>0</v>
      </c>
      <c r="AE710" s="177">
        <v>0</v>
      </c>
      <c r="AF710" s="182">
        <v>0</v>
      </c>
      <c r="AG710" s="172"/>
    </row>
    <row r="711" spans="1:33" s="110" customFormat="1" x14ac:dyDescent="0.2">
      <c r="A711" s="138">
        <v>487</v>
      </c>
      <c r="B711" s="139">
        <v>487049016</v>
      </c>
      <c r="C711" s="140" t="s">
        <v>539</v>
      </c>
      <c r="D711" s="141">
        <v>49</v>
      </c>
      <c r="E711" s="140" t="s">
        <v>81</v>
      </c>
      <c r="F711" s="141">
        <v>16</v>
      </c>
      <c r="G711" s="142" t="s">
        <v>48</v>
      </c>
      <c r="H711" s="130"/>
      <c r="I711" s="131">
        <v>12409.098610371297</v>
      </c>
      <c r="J711" s="131">
        <v>604</v>
      </c>
      <c r="K711" s="131">
        <v>0</v>
      </c>
      <c r="L711" s="131">
        <v>938</v>
      </c>
      <c r="M711" s="131">
        <v>13951.098610371297</v>
      </c>
      <c r="N711" s="130"/>
      <c r="O711" s="132">
        <v>1</v>
      </c>
      <c r="P711" s="132">
        <v>0</v>
      </c>
      <c r="Q711" s="133">
        <v>13013</v>
      </c>
      <c r="R711" s="133">
        <v>0</v>
      </c>
      <c r="S711" s="133">
        <f t="shared" si="20"/>
        <v>0</v>
      </c>
      <c r="T711" s="133">
        <v>938</v>
      </c>
      <c r="U711" s="134">
        <f t="shared" si="21"/>
        <v>13951</v>
      </c>
      <c r="V711" s="144"/>
      <c r="W711" s="173">
        <v>0</v>
      </c>
      <c r="X711" s="174">
        <v>0.09</v>
      </c>
      <c r="Y711" s="174">
        <v>4.7204812685069923E-2</v>
      </c>
      <c r="Z711" s="175">
        <v>0</v>
      </c>
      <c r="AA711" s="168"/>
      <c r="AB711" s="176">
        <v>0</v>
      </c>
      <c r="AC711" s="177">
        <v>0</v>
      </c>
      <c r="AD711" s="134">
        <v>0</v>
      </c>
      <c r="AE711" s="177">
        <v>0</v>
      </c>
      <c r="AF711" s="182">
        <v>0</v>
      </c>
      <c r="AG711" s="172"/>
    </row>
    <row r="712" spans="1:33" s="110" customFormat="1" x14ac:dyDescent="0.2">
      <c r="A712" s="138">
        <v>487</v>
      </c>
      <c r="B712" s="139">
        <v>487049018</v>
      </c>
      <c r="C712" s="140" t="s">
        <v>539</v>
      </c>
      <c r="D712" s="141">
        <v>49</v>
      </c>
      <c r="E712" s="140" t="s">
        <v>81</v>
      </c>
      <c r="F712" s="141">
        <v>18</v>
      </c>
      <c r="G712" s="142" t="s">
        <v>50</v>
      </c>
      <c r="H712" s="130"/>
      <c r="I712" s="131">
        <v>12023.62817406143</v>
      </c>
      <c r="J712" s="131">
        <v>7354</v>
      </c>
      <c r="K712" s="131">
        <v>0</v>
      </c>
      <c r="L712" s="131">
        <v>938</v>
      </c>
      <c r="M712" s="131">
        <v>20315.628174061429</v>
      </c>
      <c r="N712" s="130"/>
      <c r="O712" s="132">
        <v>1</v>
      </c>
      <c r="P712" s="132">
        <v>0</v>
      </c>
      <c r="Q712" s="133">
        <v>19378</v>
      </c>
      <c r="R712" s="133">
        <v>0</v>
      </c>
      <c r="S712" s="133">
        <f t="shared" si="20"/>
        <v>0</v>
      </c>
      <c r="T712" s="133">
        <v>938</v>
      </c>
      <c r="U712" s="134">
        <f t="shared" si="21"/>
        <v>20316</v>
      </c>
      <c r="V712" s="144"/>
      <c r="W712" s="173">
        <v>0</v>
      </c>
      <c r="X712" s="174">
        <v>0.09</v>
      </c>
      <c r="Y712" s="174">
        <v>3.1641020074603801E-2</v>
      </c>
      <c r="Z712" s="175">
        <v>0</v>
      </c>
      <c r="AA712" s="168"/>
      <c r="AB712" s="176">
        <v>0</v>
      </c>
      <c r="AC712" s="177">
        <v>0</v>
      </c>
      <c r="AD712" s="134">
        <v>0</v>
      </c>
      <c r="AE712" s="177">
        <v>0</v>
      </c>
      <c r="AF712" s="182">
        <v>0</v>
      </c>
      <c r="AG712" s="172"/>
    </row>
    <row r="713" spans="1:33" s="110" customFormat="1" x14ac:dyDescent="0.2">
      <c r="A713" s="138">
        <v>487</v>
      </c>
      <c r="B713" s="139">
        <v>487049031</v>
      </c>
      <c r="C713" s="140" t="s">
        <v>539</v>
      </c>
      <c r="D713" s="141">
        <v>49</v>
      </c>
      <c r="E713" s="140" t="s">
        <v>81</v>
      </c>
      <c r="F713" s="141">
        <v>31</v>
      </c>
      <c r="G713" s="142" t="s">
        <v>63</v>
      </c>
      <c r="H713" s="130"/>
      <c r="I713" s="131">
        <v>10733</v>
      </c>
      <c r="J713" s="131">
        <v>5301</v>
      </c>
      <c r="K713" s="131">
        <v>0</v>
      </c>
      <c r="L713" s="131">
        <v>938</v>
      </c>
      <c r="M713" s="131">
        <v>16972</v>
      </c>
      <c r="N713" s="130"/>
      <c r="O713" s="132">
        <v>1</v>
      </c>
      <c r="P713" s="132">
        <v>0</v>
      </c>
      <c r="Q713" s="133">
        <v>16034</v>
      </c>
      <c r="R713" s="133">
        <v>0</v>
      </c>
      <c r="S713" s="133">
        <f t="shared" si="20"/>
        <v>0</v>
      </c>
      <c r="T713" s="133">
        <v>938</v>
      </c>
      <c r="U713" s="134">
        <f t="shared" si="21"/>
        <v>16972</v>
      </c>
      <c r="V713" s="144"/>
      <c r="W713" s="173">
        <v>0</v>
      </c>
      <c r="X713" s="174">
        <v>0.09</v>
      </c>
      <c r="Y713" s="174">
        <v>1.9233022316472514E-2</v>
      </c>
      <c r="Z713" s="175">
        <v>0</v>
      </c>
      <c r="AA713" s="168"/>
      <c r="AB713" s="176">
        <v>0</v>
      </c>
      <c r="AC713" s="177">
        <v>0</v>
      </c>
      <c r="AD713" s="134">
        <v>0</v>
      </c>
      <c r="AE713" s="177">
        <v>0</v>
      </c>
      <c r="AF713" s="182">
        <v>0</v>
      </c>
      <c r="AG713" s="172"/>
    </row>
    <row r="714" spans="1:33" s="110" customFormat="1" x14ac:dyDescent="0.2">
      <c r="A714" s="138">
        <v>487</v>
      </c>
      <c r="B714" s="139">
        <v>487049035</v>
      </c>
      <c r="C714" s="140" t="s">
        <v>539</v>
      </c>
      <c r="D714" s="141">
        <v>49</v>
      </c>
      <c r="E714" s="140" t="s">
        <v>81</v>
      </c>
      <c r="F714" s="141">
        <v>35</v>
      </c>
      <c r="G714" s="142" t="s">
        <v>67</v>
      </c>
      <c r="H714" s="130"/>
      <c r="I714" s="131">
        <v>14098</v>
      </c>
      <c r="J714" s="131">
        <v>5891</v>
      </c>
      <c r="K714" s="131">
        <v>0</v>
      </c>
      <c r="L714" s="131">
        <v>938</v>
      </c>
      <c r="M714" s="131">
        <v>20927</v>
      </c>
      <c r="N714" s="130"/>
      <c r="O714" s="132">
        <v>51</v>
      </c>
      <c r="P714" s="132">
        <v>0</v>
      </c>
      <c r="Q714" s="133">
        <v>1019439</v>
      </c>
      <c r="R714" s="133">
        <v>0</v>
      </c>
      <c r="S714" s="133">
        <f t="shared" ref="S714:S777" si="22">IFERROR(VLOOKUP(B714,transp,2,FALSE),0)</f>
        <v>0</v>
      </c>
      <c r="T714" s="133">
        <v>47838</v>
      </c>
      <c r="U714" s="134">
        <f t="shared" ref="U714:U777" si="23">SUM(Q714:T714)</f>
        <v>1067277</v>
      </c>
      <c r="V714" s="144"/>
      <c r="W714" s="173">
        <v>0</v>
      </c>
      <c r="X714" s="174">
        <v>0.09</v>
      </c>
      <c r="Y714" s="174">
        <v>0.15770762668239399</v>
      </c>
      <c r="Z714" s="175">
        <v>0</v>
      </c>
      <c r="AA714" s="168"/>
      <c r="AB714" s="176">
        <v>0</v>
      </c>
      <c r="AC714" s="177">
        <v>0</v>
      </c>
      <c r="AD714" s="134">
        <v>0</v>
      </c>
      <c r="AE714" s="177">
        <v>0</v>
      </c>
      <c r="AF714" s="182">
        <v>0</v>
      </c>
      <c r="AG714" s="172"/>
    </row>
    <row r="715" spans="1:33" s="110" customFormat="1" x14ac:dyDescent="0.2">
      <c r="A715" s="138">
        <v>487</v>
      </c>
      <c r="B715" s="139">
        <v>487049044</v>
      </c>
      <c r="C715" s="140" t="s">
        <v>539</v>
      </c>
      <c r="D715" s="141">
        <v>49</v>
      </c>
      <c r="E715" s="140" t="s">
        <v>81</v>
      </c>
      <c r="F715" s="141">
        <v>44</v>
      </c>
      <c r="G715" s="142" t="s">
        <v>76</v>
      </c>
      <c r="H715" s="130"/>
      <c r="I715" s="131">
        <v>9743</v>
      </c>
      <c r="J715" s="131">
        <v>78</v>
      </c>
      <c r="K715" s="131">
        <v>0</v>
      </c>
      <c r="L715" s="131">
        <v>938</v>
      </c>
      <c r="M715" s="131">
        <v>10759</v>
      </c>
      <c r="N715" s="130"/>
      <c r="O715" s="132">
        <v>6</v>
      </c>
      <c r="P715" s="132">
        <v>0</v>
      </c>
      <c r="Q715" s="133">
        <v>58926</v>
      </c>
      <c r="R715" s="133">
        <v>0</v>
      </c>
      <c r="S715" s="133">
        <f t="shared" si="22"/>
        <v>0</v>
      </c>
      <c r="T715" s="133">
        <v>5628</v>
      </c>
      <c r="U715" s="134">
        <f t="shared" si="23"/>
        <v>64554</v>
      </c>
      <c r="V715" s="144"/>
      <c r="W715" s="173">
        <v>0</v>
      </c>
      <c r="X715" s="174">
        <v>0.09</v>
      </c>
      <c r="Y715" s="174">
        <v>7.373348924494201E-2</v>
      </c>
      <c r="Z715" s="175">
        <v>0</v>
      </c>
      <c r="AA715" s="168"/>
      <c r="AB715" s="176">
        <v>0</v>
      </c>
      <c r="AC715" s="177">
        <v>0</v>
      </c>
      <c r="AD715" s="134">
        <v>0</v>
      </c>
      <c r="AE715" s="177">
        <v>0</v>
      </c>
      <c r="AF715" s="182">
        <v>0</v>
      </c>
      <c r="AG715" s="172"/>
    </row>
    <row r="716" spans="1:33" s="110" customFormat="1" x14ac:dyDescent="0.2">
      <c r="A716" s="138">
        <v>487</v>
      </c>
      <c r="B716" s="139">
        <v>487049046</v>
      </c>
      <c r="C716" s="140" t="s">
        <v>539</v>
      </c>
      <c r="D716" s="141">
        <v>49</v>
      </c>
      <c r="E716" s="140" t="s">
        <v>81</v>
      </c>
      <c r="F716" s="141">
        <v>46</v>
      </c>
      <c r="G716" s="142" t="s">
        <v>78</v>
      </c>
      <c r="H716" s="130"/>
      <c r="I716" s="131">
        <v>13989</v>
      </c>
      <c r="J716" s="131">
        <v>11060</v>
      </c>
      <c r="K716" s="131">
        <v>0</v>
      </c>
      <c r="L716" s="131">
        <v>938</v>
      </c>
      <c r="M716" s="131">
        <v>25987</v>
      </c>
      <c r="N716" s="130"/>
      <c r="O716" s="132">
        <v>1</v>
      </c>
      <c r="P716" s="132">
        <v>0</v>
      </c>
      <c r="Q716" s="133">
        <v>25049</v>
      </c>
      <c r="R716" s="133">
        <v>0</v>
      </c>
      <c r="S716" s="133">
        <f t="shared" si="22"/>
        <v>0</v>
      </c>
      <c r="T716" s="133">
        <v>938</v>
      </c>
      <c r="U716" s="134">
        <f t="shared" si="23"/>
        <v>25987</v>
      </c>
      <c r="V716" s="144"/>
      <c r="W716" s="173">
        <v>0</v>
      </c>
      <c r="X716" s="174">
        <v>0.09</v>
      </c>
      <c r="Y716" s="174">
        <v>4.4194681082807908E-4</v>
      </c>
      <c r="Z716" s="175">
        <v>0</v>
      </c>
      <c r="AA716" s="168"/>
      <c r="AB716" s="176">
        <v>0</v>
      </c>
      <c r="AC716" s="177">
        <v>0</v>
      </c>
      <c r="AD716" s="134">
        <v>0</v>
      </c>
      <c r="AE716" s="177">
        <v>0</v>
      </c>
      <c r="AF716" s="182">
        <v>0</v>
      </c>
      <c r="AG716" s="172"/>
    </row>
    <row r="717" spans="1:33" s="110" customFormat="1" x14ac:dyDescent="0.2">
      <c r="A717" s="138">
        <v>487</v>
      </c>
      <c r="B717" s="139">
        <v>487049048</v>
      </c>
      <c r="C717" s="140" t="s">
        <v>539</v>
      </c>
      <c r="D717" s="141">
        <v>49</v>
      </c>
      <c r="E717" s="140" t="s">
        <v>81</v>
      </c>
      <c r="F717" s="141">
        <v>48</v>
      </c>
      <c r="G717" s="142" t="s">
        <v>80</v>
      </c>
      <c r="H717" s="130"/>
      <c r="I717" s="131">
        <v>9743</v>
      </c>
      <c r="J717" s="131">
        <v>8146</v>
      </c>
      <c r="K717" s="131">
        <v>0</v>
      </c>
      <c r="L717" s="131">
        <v>938</v>
      </c>
      <c r="M717" s="131">
        <v>18827</v>
      </c>
      <c r="N717" s="130"/>
      <c r="O717" s="132">
        <v>1</v>
      </c>
      <c r="P717" s="132">
        <v>0</v>
      </c>
      <c r="Q717" s="133">
        <v>17889</v>
      </c>
      <c r="R717" s="133">
        <v>0</v>
      </c>
      <c r="S717" s="133">
        <f t="shared" si="22"/>
        <v>0</v>
      </c>
      <c r="T717" s="133">
        <v>938</v>
      </c>
      <c r="U717" s="134">
        <f t="shared" si="23"/>
        <v>18827</v>
      </c>
      <c r="V717" s="144"/>
      <c r="W717" s="173">
        <v>0</v>
      </c>
      <c r="X717" s="174">
        <v>0.09</v>
      </c>
      <c r="Y717" s="174">
        <v>2.0954973967769355E-3</v>
      </c>
      <c r="Z717" s="175">
        <v>0</v>
      </c>
      <c r="AA717" s="168"/>
      <c r="AB717" s="176">
        <v>0</v>
      </c>
      <c r="AC717" s="177">
        <v>0</v>
      </c>
      <c r="AD717" s="134">
        <v>0</v>
      </c>
      <c r="AE717" s="177">
        <v>0</v>
      </c>
      <c r="AF717" s="182">
        <v>0</v>
      </c>
      <c r="AG717" s="172"/>
    </row>
    <row r="718" spans="1:33" s="110" customFormat="1" x14ac:dyDescent="0.2">
      <c r="A718" s="138">
        <v>487</v>
      </c>
      <c r="B718" s="139">
        <v>487049049</v>
      </c>
      <c r="C718" s="140" t="s">
        <v>539</v>
      </c>
      <c r="D718" s="141">
        <v>49</v>
      </c>
      <c r="E718" s="140" t="s">
        <v>81</v>
      </c>
      <c r="F718" s="141">
        <v>49</v>
      </c>
      <c r="G718" s="142" t="s">
        <v>81</v>
      </c>
      <c r="H718" s="130"/>
      <c r="I718" s="131">
        <v>14092</v>
      </c>
      <c r="J718" s="131">
        <v>17750</v>
      </c>
      <c r="K718" s="131">
        <v>0</v>
      </c>
      <c r="L718" s="131">
        <v>938</v>
      </c>
      <c r="M718" s="131">
        <v>32780</v>
      </c>
      <c r="N718" s="130"/>
      <c r="O718" s="132">
        <v>58</v>
      </c>
      <c r="P718" s="132">
        <v>0</v>
      </c>
      <c r="Q718" s="133">
        <v>1846836</v>
      </c>
      <c r="R718" s="133">
        <v>0</v>
      </c>
      <c r="S718" s="133">
        <f t="shared" si="22"/>
        <v>0</v>
      </c>
      <c r="T718" s="133">
        <v>54404</v>
      </c>
      <c r="U718" s="134">
        <f t="shared" si="23"/>
        <v>1901240</v>
      </c>
      <c r="V718" s="144"/>
      <c r="W718" s="173">
        <v>0</v>
      </c>
      <c r="X718" s="174">
        <v>0.09</v>
      </c>
      <c r="Y718" s="174">
        <v>6.940969313408521E-2</v>
      </c>
      <c r="Z718" s="175">
        <v>0</v>
      </c>
      <c r="AA718" s="168"/>
      <c r="AB718" s="176">
        <v>0</v>
      </c>
      <c r="AC718" s="177">
        <v>0</v>
      </c>
      <c r="AD718" s="134">
        <v>0</v>
      </c>
      <c r="AE718" s="177">
        <v>0</v>
      </c>
      <c r="AF718" s="182">
        <v>0</v>
      </c>
      <c r="AG718" s="172"/>
    </row>
    <row r="719" spans="1:33" s="110" customFormat="1" x14ac:dyDescent="0.2">
      <c r="A719" s="138">
        <v>487</v>
      </c>
      <c r="B719" s="139">
        <v>487049057</v>
      </c>
      <c r="C719" s="140" t="s">
        <v>539</v>
      </c>
      <c r="D719" s="141">
        <v>49</v>
      </c>
      <c r="E719" s="140" t="s">
        <v>81</v>
      </c>
      <c r="F719" s="141">
        <v>57</v>
      </c>
      <c r="G719" s="142" t="s">
        <v>89</v>
      </c>
      <c r="H719" s="130"/>
      <c r="I719" s="131">
        <v>12511</v>
      </c>
      <c r="J719" s="131">
        <v>380</v>
      </c>
      <c r="K719" s="131">
        <v>0</v>
      </c>
      <c r="L719" s="131">
        <v>938</v>
      </c>
      <c r="M719" s="131">
        <v>13829</v>
      </c>
      <c r="N719" s="130"/>
      <c r="O719" s="132">
        <v>8</v>
      </c>
      <c r="P719" s="132">
        <v>0</v>
      </c>
      <c r="Q719" s="133">
        <v>103128</v>
      </c>
      <c r="R719" s="133">
        <v>0</v>
      </c>
      <c r="S719" s="133">
        <f t="shared" si="22"/>
        <v>0</v>
      </c>
      <c r="T719" s="133">
        <v>7504</v>
      </c>
      <c r="U719" s="134">
        <f t="shared" si="23"/>
        <v>110632</v>
      </c>
      <c r="V719" s="144"/>
      <c r="W719" s="173">
        <v>0</v>
      </c>
      <c r="X719" s="174">
        <v>0.09</v>
      </c>
      <c r="Y719" s="174">
        <v>0.12835624819220592</v>
      </c>
      <c r="Z719" s="175">
        <v>0</v>
      </c>
      <c r="AA719" s="168"/>
      <c r="AB719" s="176">
        <v>0</v>
      </c>
      <c r="AC719" s="177">
        <v>0</v>
      </c>
      <c r="AD719" s="134">
        <v>0</v>
      </c>
      <c r="AE719" s="177">
        <v>0</v>
      </c>
      <c r="AF719" s="182">
        <v>0</v>
      </c>
      <c r="AG719" s="172"/>
    </row>
    <row r="720" spans="1:33" s="110" customFormat="1" x14ac:dyDescent="0.2">
      <c r="A720" s="138">
        <v>487</v>
      </c>
      <c r="B720" s="139">
        <v>487049093</v>
      </c>
      <c r="C720" s="140" t="s">
        <v>539</v>
      </c>
      <c r="D720" s="141">
        <v>49</v>
      </c>
      <c r="E720" s="140" t="s">
        <v>81</v>
      </c>
      <c r="F720" s="141">
        <v>93</v>
      </c>
      <c r="G720" s="142" t="s">
        <v>125</v>
      </c>
      <c r="H720" s="130"/>
      <c r="I720" s="131">
        <v>12099</v>
      </c>
      <c r="J720" s="131">
        <v>124</v>
      </c>
      <c r="K720" s="131">
        <v>0</v>
      </c>
      <c r="L720" s="131">
        <v>938</v>
      </c>
      <c r="M720" s="131">
        <v>13161</v>
      </c>
      <c r="N720" s="130"/>
      <c r="O720" s="132">
        <v>56</v>
      </c>
      <c r="P720" s="132">
        <v>0</v>
      </c>
      <c r="Q720" s="133">
        <v>684488</v>
      </c>
      <c r="R720" s="133">
        <v>0</v>
      </c>
      <c r="S720" s="133">
        <f t="shared" si="22"/>
        <v>0</v>
      </c>
      <c r="T720" s="133">
        <v>52528</v>
      </c>
      <c r="U720" s="134">
        <f t="shared" si="23"/>
        <v>737016</v>
      </c>
      <c r="V720" s="144"/>
      <c r="W720" s="173">
        <v>0</v>
      </c>
      <c r="X720" s="174">
        <v>0.09</v>
      </c>
      <c r="Y720" s="174">
        <v>7.1507714979920325E-2</v>
      </c>
      <c r="Z720" s="175">
        <v>0</v>
      </c>
      <c r="AA720" s="168"/>
      <c r="AB720" s="176">
        <v>28</v>
      </c>
      <c r="AC720" s="177">
        <v>0</v>
      </c>
      <c r="AD720" s="134">
        <v>0</v>
      </c>
      <c r="AE720" s="177">
        <v>0</v>
      </c>
      <c r="AF720" s="182">
        <v>0</v>
      </c>
      <c r="AG720" s="172"/>
    </row>
    <row r="721" spans="1:33" s="110" customFormat="1" x14ac:dyDescent="0.2">
      <c r="A721" s="138">
        <v>487</v>
      </c>
      <c r="B721" s="139">
        <v>487049095</v>
      </c>
      <c r="C721" s="140" t="s">
        <v>539</v>
      </c>
      <c r="D721" s="141">
        <v>49</v>
      </c>
      <c r="E721" s="140" t="s">
        <v>81</v>
      </c>
      <c r="F721" s="141">
        <v>95</v>
      </c>
      <c r="G721" s="142" t="s">
        <v>127</v>
      </c>
      <c r="H721" s="130"/>
      <c r="I721" s="131">
        <v>14875</v>
      </c>
      <c r="J721" s="131">
        <v>81</v>
      </c>
      <c r="K721" s="131">
        <v>0</v>
      </c>
      <c r="L721" s="131">
        <v>938</v>
      </c>
      <c r="M721" s="131">
        <v>15894</v>
      </c>
      <c r="N721" s="130"/>
      <c r="O721" s="132">
        <v>1</v>
      </c>
      <c r="P721" s="132">
        <v>0</v>
      </c>
      <c r="Q721" s="133">
        <v>14956</v>
      </c>
      <c r="R721" s="133">
        <v>0</v>
      </c>
      <c r="S721" s="133">
        <f t="shared" si="22"/>
        <v>0</v>
      </c>
      <c r="T721" s="133">
        <v>938</v>
      </c>
      <c r="U721" s="134">
        <f t="shared" si="23"/>
        <v>15894</v>
      </c>
      <c r="V721" s="144"/>
      <c r="W721" s="173">
        <v>0</v>
      </c>
      <c r="X721" s="174">
        <v>0.09</v>
      </c>
      <c r="Y721" s="174">
        <v>0.13273566724253313</v>
      </c>
      <c r="Z721" s="175">
        <v>0</v>
      </c>
      <c r="AA721" s="168"/>
      <c r="AB721" s="176">
        <v>0</v>
      </c>
      <c r="AC721" s="177">
        <v>0</v>
      </c>
      <c r="AD721" s="134">
        <v>0</v>
      </c>
      <c r="AE721" s="177">
        <v>0</v>
      </c>
      <c r="AF721" s="182">
        <v>0</v>
      </c>
      <c r="AG721" s="172"/>
    </row>
    <row r="722" spans="1:33" s="110" customFormat="1" x14ac:dyDescent="0.2">
      <c r="A722" s="138">
        <v>487</v>
      </c>
      <c r="B722" s="139">
        <v>487049128</v>
      </c>
      <c r="C722" s="140" t="s">
        <v>539</v>
      </c>
      <c r="D722" s="141">
        <v>49</v>
      </c>
      <c r="E722" s="140" t="s">
        <v>81</v>
      </c>
      <c r="F722" s="141">
        <v>128</v>
      </c>
      <c r="G722" s="142" t="s">
        <v>160</v>
      </c>
      <c r="H722" s="130"/>
      <c r="I722" s="131">
        <v>11723</v>
      </c>
      <c r="J722" s="131">
        <v>680</v>
      </c>
      <c r="K722" s="131">
        <v>0</v>
      </c>
      <c r="L722" s="131">
        <v>938</v>
      </c>
      <c r="M722" s="131">
        <v>13341</v>
      </c>
      <c r="N722" s="130"/>
      <c r="O722" s="132">
        <v>2</v>
      </c>
      <c r="P722" s="132">
        <v>0</v>
      </c>
      <c r="Q722" s="133">
        <v>24806</v>
      </c>
      <c r="R722" s="133">
        <v>0</v>
      </c>
      <c r="S722" s="133">
        <f t="shared" si="22"/>
        <v>0</v>
      </c>
      <c r="T722" s="133">
        <v>1876</v>
      </c>
      <c r="U722" s="134">
        <f t="shared" si="23"/>
        <v>26682</v>
      </c>
      <c r="V722" s="144"/>
      <c r="W722" s="173">
        <v>0</v>
      </c>
      <c r="X722" s="174">
        <v>0.09</v>
      </c>
      <c r="Y722" s="174">
        <v>3.7584627697760359E-2</v>
      </c>
      <c r="Z722" s="175">
        <v>0</v>
      </c>
      <c r="AA722" s="168"/>
      <c r="AB722" s="176">
        <v>0</v>
      </c>
      <c r="AC722" s="177">
        <v>0</v>
      </c>
      <c r="AD722" s="134">
        <v>0</v>
      </c>
      <c r="AE722" s="177">
        <v>0</v>
      </c>
      <c r="AF722" s="182">
        <v>0</v>
      </c>
      <c r="AG722" s="172"/>
    </row>
    <row r="723" spans="1:33" s="110" customFormat="1" x14ac:dyDescent="0.2">
      <c r="A723" s="138">
        <v>487</v>
      </c>
      <c r="B723" s="139">
        <v>487049155</v>
      </c>
      <c r="C723" s="140" t="s">
        <v>539</v>
      </c>
      <c r="D723" s="141">
        <v>49</v>
      </c>
      <c r="E723" s="140" t="s">
        <v>81</v>
      </c>
      <c r="F723" s="141">
        <v>155</v>
      </c>
      <c r="G723" s="142" t="s">
        <v>187</v>
      </c>
      <c r="H723" s="130"/>
      <c r="I723" s="131">
        <v>11178.378682340017</v>
      </c>
      <c r="J723" s="131">
        <v>7447</v>
      </c>
      <c r="K723" s="131">
        <v>0</v>
      </c>
      <c r="L723" s="131">
        <v>938</v>
      </c>
      <c r="M723" s="131">
        <v>19563.378682340015</v>
      </c>
      <c r="N723" s="130"/>
      <c r="O723" s="132">
        <v>1</v>
      </c>
      <c r="P723" s="132">
        <v>0</v>
      </c>
      <c r="Q723" s="133">
        <v>18625</v>
      </c>
      <c r="R723" s="133">
        <v>0</v>
      </c>
      <c r="S723" s="133">
        <f t="shared" si="22"/>
        <v>0</v>
      </c>
      <c r="T723" s="133">
        <v>938</v>
      </c>
      <c r="U723" s="134">
        <f t="shared" si="23"/>
        <v>19563</v>
      </c>
      <c r="V723" s="144"/>
      <c r="W723" s="173">
        <v>0</v>
      </c>
      <c r="X723" s="174">
        <v>0.09</v>
      </c>
      <c r="Y723" s="174">
        <v>6.9499565706955448E-4</v>
      </c>
      <c r="Z723" s="175">
        <v>0</v>
      </c>
      <c r="AA723" s="168"/>
      <c r="AB723" s="176">
        <v>0</v>
      </c>
      <c r="AC723" s="177">
        <v>0</v>
      </c>
      <c r="AD723" s="134">
        <v>0</v>
      </c>
      <c r="AE723" s="177">
        <v>0</v>
      </c>
      <c r="AF723" s="182">
        <v>0</v>
      </c>
      <c r="AG723" s="172"/>
    </row>
    <row r="724" spans="1:33" s="110" customFormat="1" x14ac:dyDescent="0.2">
      <c r="A724" s="138">
        <v>487</v>
      </c>
      <c r="B724" s="139">
        <v>487049160</v>
      </c>
      <c r="C724" s="140" t="s">
        <v>539</v>
      </c>
      <c r="D724" s="141">
        <v>49</v>
      </c>
      <c r="E724" s="140" t="s">
        <v>81</v>
      </c>
      <c r="F724" s="141">
        <v>160</v>
      </c>
      <c r="G724" s="142" t="s">
        <v>192</v>
      </c>
      <c r="H724" s="130"/>
      <c r="I724" s="131">
        <v>13377.211333781801</v>
      </c>
      <c r="J724" s="131">
        <v>32</v>
      </c>
      <c r="K724" s="131">
        <v>0</v>
      </c>
      <c r="L724" s="131">
        <v>938</v>
      </c>
      <c r="M724" s="131">
        <v>14347.211333781801</v>
      </c>
      <c r="N724" s="130"/>
      <c r="O724" s="132">
        <v>1</v>
      </c>
      <c r="P724" s="132">
        <v>0</v>
      </c>
      <c r="Q724" s="133">
        <v>13409</v>
      </c>
      <c r="R724" s="133">
        <v>0</v>
      </c>
      <c r="S724" s="133">
        <f t="shared" si="22"/>
        <v>0</v>
      </c>
      <c r="T724" s="133">
        <v>938</v>
      </c>
      <c r="U724" s="134">
        <f t="shared" si="23"/>
        <v>14347</v>
      </c>
      <c r="V724" s="144"/>
      <c r="W724" s="173">
        <v>0</v>
      </c>
      <c r="X724" s="174">
        <v>0.09</v>
      </c>
      <c r="Y724" s="174">
        <v>0.11163351287280188</v>
      </c>
      <c r="Z724" s="175">
        <v>0</v>
      </c>
      <c r="AA724" s="168"/>
      <c r="AB724" s="176">
        <v>0</v>
      </c>
      <c r="AC724" s="177">
        <v>0</v>
      </c>
      <c r="AD724" s="134">
        <v>0</v>
      </c>
      <c r="AE724" s="177">
        <v>0</v>
      </c>
      <c r="AF724" s="182">
        <v>0</v>
      </c>
      <c r="AG724" s="172"/>
    </row>
    <row r="725" spans="1:33" s="110" customFormat="1" x14ac:dyDescent="0.2">
      <c r="A725" s="138">
        <v>487</v>
      </c>
      <c r="B725" s="139">
        <v>487049163</v>
      </c>
      <c r="C725" s="140" t="s">
        <v>539</v>
      </c>
      <c r="D725" s="141">
        <v>49</v>
      </c>
      <c r="E725" s="140" t="s">
        <v>81</v>
      </c>
      <c r="F725" s="141">
        <v>163</v>
      </c>
      <c r="G725" s="142" t="s">
        <v>195</v>
      </c>
      <c r="H725" s="130"/>
      <c r="I725" s="131">
        <v>13980</v>
      </c>
      <c r="J725" s="131">
        <v>0</v>
      </c>
      <c r="K725" s="131">
        <v>0</v>
      </c>
      <c r="L725" s="131">
        <v>938</v>
      </c>
      <c r="M725" s="131">
        <v>14918</v>
      </c>
      <c r="N725" s="130"/>
      <c r="O725" s="132">
        <v>19</v>
      </c>
      <c r="P725" s="132">
        <v>0</v>
      </c>
      <c r="Q725" s="133">
        <v>265620</v>
      </c>
      <c r="R725" s="133">
        <v>0</v>
      </c>
      <c r="S725" s="133">
        <f t="shared" si="22"/>
        <v>0</v>
      </c>
      <c r="T725" s="133">
        <v>17822</v>
      </c>
      <c r="U725" s="134">
        <f t="shared" si="23"/>
        <v>283442</v>
      </c>
      <c r="V725" s="144"/>
      <c r="W725" s="173">
        <v>0</v>
      </c>
      <c r="X725" s="174">
        <v>0.09</v>
      </c>
      <c r="Y725" s="174">
        <v>8.8627773551063604E-2</v>
      </c>
      <c r="Z725" s="175">
        <v>0</v>
      </c>
      <c r="AA725" s="168"/>
      <c r="AB725" s="176">
        <v>8</v>
      </c>
      <c r="AC725" s="177">
        <v>0</v>
      </c>
      <c r="AD725" s="134">
        <v>0</v>
      </c>
      <c r="AE725" s="177">
        <v>0</v>
      </c>
      <c r="AF725" s="182">
        <v>0</v>
      </c>
      <c r="AG725" s="172"/>
    </row>
    <row r="726" spans="1:33" s="110" customFormat="1" x14ac:dyDescent="0.2">
      <c r="A726" s="138">
        <v>487</v>
      </c>
      <c r="B726" s="139">
        <v>487049165</v>
      </c>
      <c r="C726" s="140" t="s">
        <v>539</v>
      </c>
      <c r="D726" s="141">
        <v>49</v>
      </c>
      <c r="E726" s="140" t="s">
        <v>81</v>
      </c>
      <c r="F726" s="141">
        <v>165</v>
      </c>
      <c r="G726" s="142" t="s">
        <v>197</v>
      </c>
      <c r="H726" s="130"/>
      <c r="I726" s="131">
        <v>12590</v>
      </c>
      <c r="J726" s="131">
        <v>364</v>
      </c>
      <c r="K726" s="131">
        <v>0</v>
      </c>
      <c r="L726" s="131">
        <v>938</v>
      </c>
      <c r="M726" s="131">
        <v>13892</v>
      </c>
      <c r="N726" s="130"/>
      <c r="O726" s="132">
        <v>45</v>
      </c>
      <c r="P726" s="132">
        <v>0</v>
      </c>
      <c r="Q726" s="133">
        <v>582930</v>
      </c>
      <c r="R726" s="133">
        <v>0</v>
      </c>
      <c r="S726" s="133">
        <f t="shared" si="22"/>
        <v>0</v>
      </c>
      <c r="T726" s="133">
        <v>42210</v>
      </c>
      <c r="U726" s="134">
        <f t="shared" si="23"/>
        <v>625140</v>
      </c>
      <c r="V726" s="144"/>
      <c r="W726" s="173">
        <v>0</v>
      </c>
      <c r="X726" s="174">
        <v>0.09</v>
      </c>
      <c r="Y726" s="174">
        <v>9.9821303328220382E-2</v>
      </c>
      <c r="Z726" s="175">
        <v>0</v>
      </c>
      <c r="AA726" s="168"/>
      <c r="AB726" s="176">
        <v>24</v>
      </c>
      <c r="AC726" s="177">
        <v>0.9959401250360741</v>
      </c>
      <c r="AD726" s="134">
        <v>13848</v>
      </c>
      <c r="AE726" s="177">
        <v>0</v>
      </c>
      <c r="AF726" s="182">
        <v>0</v>
      </c>
      <c r="AG726" s="172"/>
    </row>
    <row r="727" spans="1:33" s="110" customFormat="1" x14ac:dyDescent="0.2">
      <c r="A727" s="138">
        <v>487</v>
      </c>
      <c r="B727" s="139">
        <v>487049176</v>
      </c>
      <c r="C727" s="140" t="s">
        <v>539</v>
      </c>
      <c r="D727" s="141">
        <v>49</v>
      </c>
      <c r="E727" s="140" t="s">
        <v>81</v>
      </c>
      <c r="F727" s="141">
        <v>176</v>
      </c>
      <c r="G727" s="142" t="s">
        <v>208</v>
      </c>
      <c r="H727" s="130"/>
      <c r="I727" s="131">
        <v>13645</v>
      </c>
      <c r="J727" s="131">
        <v>6744</v>
      </c>
      <c r="K727" s="131">
        <v>0</v>
      </c>
      <c r="L727" s="131">
        <v>938</v>
      </c>
      <c r="M727" s="131">
        <v>21327</v>
      </c>
      <c r="N727" s="130"/>
      <c r="O727" s="132">
        <v>49</v>
      </c>
      <c r="P727" s="132">
        <v>0</v>
      </c>
      <c r="Q727" s="133">
        <v>999061</v>
      </c>
      <c r="R727" s="133">
        <v>0</v>
      </c>
      <c r="S727" s="133">
        <f t="shared" si="22"/>
        <v>0</v>
      </c>
      <c r="T727" s="133">
        <v>45962</v>
      </c>
      <c r="U727" s="134">
        <f t="shared" si="23"/>
        <v>1045023</v>
      </c>
      <c r="V727" s="144"/>
      <c r="W727" s="173">
        <v>0</v>
      </c>
      <c r="X727" s="174">
        <v>0.09</v>
      </c>
      <c r="Y727" s="174">
        <v>9.052839396861978E-2</v>
      </c>
      <c r="Z727" s="175">
        <v>0</v>
      </c>
      <c r="AA727" s="168"/>
      <c r="AB727" s="176">
        <v>1</v>
      </c>
      <c r="AC727" s="177">
        <v>2.6756553887454446E-2</v>
      </c>
      <c r="AD727" s="134">
        <v>571</v>
      </c>
      <c r="AE727" s="177">
        <v>0</v>
      </c>
      <c r="AF727" s="182">
        <v>0</v>
      </c>
      <c r="AG727" s="172"/>
    </row>
    <row r="728" spans="1:33" s="110" customFormat="1" x14ac:dyDescent="0.2">
      <c r="A728" s="138">
        <v>487</v>
      </c>
      <c r="B728" s="139">
        <v>487049178</v>
      </c>
      <c r="C728" s="140" t="s">
        <v>539</v>
      </c>
      <c r="D728" s="141">
        <v>49</v>
      </c>
      <c r="E728" s="140" t="s">
        <v>81</v>
      </c>
      <c r="F728" s="141">
        <v>178</v>
      </c>
      <c r="G728" s="142" t="s">
        <v>210</v>
      </c>
      <c r="H728" s="130"/>
      <c r="I728" s="131">
        <v>12478</v>
      </c>
      <c r="J728" s="131">
        <v>2085</v>
      </c>
      <c r="K728" s="131">
        <v>0</v>
      </c>
      <c r="L728" s="131">
        <v>938</v>
      </c>
      <c r="M728" s="131">
        <v>15501</v>
      </c>
      <c r="N728" s="130"/>
      <c r="O728" s="132">
        <v>3</v>
      </c>
      <c r="P728" s="132">
        <v>0</v>
      </c>
      <c r="Q728" s="133">
        <v>43689</v>
      </c>
      <c r="R728" s="133">
        <v>0</v>
      </c>
      <c r="S728" s="133">
        <f t="shared" si="22"/>
        <v>0</v>
      </c>
      <c r="T728" s="133">
        <v>2814</v>
      </c>
      <c r="U728" s="134">
        <f t="shared" si="23"/>
        <v>46503</v>
      </c>
      <c r="V728" s="144"/>
      <c r="W728" s="173">
        <v>0</v>
      </c>
      <c r="X728" s="174">
        <v>0.09</v>
      </c>
      <c r="Y728" s="174">
        <v>6.0447595444622373E-2</v>
      </c>
      <c r="Z728" s="175">
        <v>0</v>
      </c>
      <c r="AA728" s="168"/>
      <c r="AB728" s="176">
        <v>0</v>
      </c>
      <c r="AC728" s="177">
        <v>0</v>
      </c>
      <c r="AD728" s="134">
        <v>0</v>
      </c>
      <c r="AE728" s="177">
        <v>0</v>
      </c>
      <c r="AF728" s="182">
        <v>0</v>
      </c>
      <c r="AG728" s="172"/>
    </row>
    <row r="729" spans="1:33" s="110" customFormat="1" x14ac:dyDescent="0.2">
      <c r="A729" s="138">
        <v>487</v>
      </c>
      <c r="B729" s="139">
        <v>487049181</v>
      </c>
      <c r="C729" s="140" t="s">
        <v>539</v>
      </c>
      <c r="D729" s="141">
        <v>49</v>
      </c>
      <c r="E729" s="140" t="s">
        <v>81</v>
      </c>
      <c r="F729" s="141">
        <v>181</v>
      </c>
      <c r="G729" s="142" t="s">
        <v>213</v>
      </c>
      <c r="H729" s="130"/>
      <c r="I729" s="131">
        <v>12253</v>
      </c>
      <c r="J729" s="131">
        <v>218</v>
      </c>
      <c r="K729" s="131">
        <v>0</v>
      </c>
      <c r="L729" s="131">
        <v>938</v>
      </c>
      <c r="M729" s="131">
        <v>13409</v>
      </c>
      <c r="N729" s="130"/>
      <c r="O729" s="132">
        <v>1</v>
      </c>
      <c r="P729" s="132">
        <v>0</v>
      </c>
      <c r="Q729" s="133">
        <v>12471</v>
      </c>
      <c r="R729" s="133">
        <v>0</v>
      </c>
      <c r="S729" s="133">
        <f t="shared" si="22"/>
        <v>0</v>
      </c>
      <c r="T729" s="133">
        <v>938</v>
      </c>
      <c r="U729" s="134">
        <f t="shared" si="23"/>
        <v>13409</v>
      </c>
      <c r="V729" s="144"/>
      <c r="W729" s="173">
        <v>0</v>
      </c>
      <c r="X729" s="174">
        <v>0.09</v>
      </c>
      <c r="Y729" s="174">
        <v>1.7495467260397888E-2</v>
      </c>
      <c r="Z729" s="175">
        <v>0</v>
      </c>
      <c r="AA729" s="168"/>
      <c r="AB729" s="176">
        <v>0</v>
      </c>
      <c r="AC729" s="177">
        <v>0</v>
      </c>
      <c r="AD729" s="134">
        <v>0</v>
      </c>
      <c r="AE729" s="177">
        <v>0</v>
      </c>
      <c r="AF729" s="182">
        <v>0</v>
      </c>
      <c r="AG729" s="172"/>
    </row>
    <row r="730" spans="1:33" s="110" customFormat="1" x14ac:dyDescent="0.2">
      <c r="A730" s="138">
        <v>487</v>
      </c>
      <c r="B730" s="139">
        <v>487049201</v>
      </c>
      <c r="C730" s="140" t="s">
        <v>539</v>
      </c>
      <c r="D730" s="141">
        <v>49</v>
      </c>
      <c r="E730" s="140" t="s">
        <v>81</v>
      </c>
      <c r="F730" s="141">
        <v>201</v>
      </c>
      <c r="G730" s="142" t="s">
        <v>233</v>
      </c>
      <c r="H730" s="130"/>
      <c r="I730" s="131">
        <v>13845.041456828223</v>
      </c>
      <c r="J730" s="131">
        <v>0</v>
      </c>
      <c r="K730" s="131">
        <v>0</v>
      </c>
      <c r="L730" s="131">
        <v>938</v>
      </c>
      <c r="M730" s="131">
        <v>14783.041456828223</v>
      </c>
      <c r="N730" s="130"/>
      <c r="O730" s="132">
        <v>1</v>
      </c>
      <c r="P730" s="132">
        <v>0</v>
      </c>
      <c r="Q730" s="133">
        <v>13845</v>
      </c>
      <c r="R730" s="133">
        <v>0</v>
      </c>
      <c r="S730" s="133">
        <f t="shared" si="22"/>
        <v>0</v>
      </c>
      <c r="T730" s="133">
        <v>938</v>
      </c>
      <c r="U730" s="134">
        <f t="shared" si="23"/>
        <v>14783</v>
      </c>
      <c r="V730" s="144"/>
      <c r="W730" s="173">
        <v>0</v>
      </c>
      <c r="X730" s="174">
        <v>0.09</v>
      </c>
      <c r="Y730" s="174">
        <v>8.0994879057764799E-2</v>
      </c>
      <c r="Z730" s="175">
        <v>0</v>
      </c>
      <c r="AA730" s="168"/>
      <c r="AB730" s="176">
        <v>0</v>
      </c>
      <c r="AC730" s="177">
        <v>0</v>
      </c>
      <c r="AD730" s="134">
        <v>0</v>
      </c>
      <c r="AE730" s="177">
        <v>0</v>
      </c>
      <c r="AF730" s="182">
        <v>0</v>
      </c>
      <c r="AG730" s="172"/>
    </row>
    <row r="731" spans="1:33" s="110" customFormat="1" x14ac:dyDescent="0.2">
      <c r="A731" s="138">
        <v>487</v>
      </c>
      <c r="B731" s="139">
        <v>487049211</v>
      </c>
      <c r="C731" s="140" t="s">
        <v>539</v>
      </c>
      <c r="D731" s="141">
        <v>49</v>
      </c>
      <c r="E731" s="140" t="s">
        <v>81</v>
      </c>
      <c r="F731" s="141">
        <v>211</v>
      </c>
      <c r="G731" s="142" t="s">
        <v>243</v>
      </c>
      <c r="H731" s="130"/>
      <c r="I731" s="131">
        <v>16062</v>
      </c>
      <c r="J731" s="131">
        <v>3648</v>
      </c>
      <c r="K731" s="131">
        <v>0</v>
      </c>
      <c r="L731" s="131">
        <v>938</v>
      </c>
      <c r="M731" s="131">
        <v>20648</v>
      </c>
      <c r="N731" s="130"/>
      <c r="O731" s="132">
        <v>1</v>
      </c>
      <c r="P731" s="132">
        <v>0</v>
      </c>
      <c r="Q731" s="133">
        <v>19710</v>
      </c>
      <c r="R731" s="133">
        <v>0</v>
      </c>
      <c r="S731" s="133">
        <f t="shared" si="22"/>
        <v>0</v>
      </c>
      <c r="T731" s="133">
        <v>938</v>
      </c>
      <c r="U731" s="134">
        <f t="shared" si="23"/>
        <v>20648</v>
      </c>
      <c r="V731" s="144"/>
      <c r="W731" s="173">
        <v>0</v>
      </c>
      <c r="X731" s="174">
        <v>0.09</v>
      </c>
      <c r="Y731" s="174">
        <v>2.0408030547408086E-3</v>
      </c>
      <c r="Z731" s="175">
        <v>0</v>
      </c>
      <c r="AA731" s="168"/>
      <c r="AB731" s="176">
        <v>0</v>
      </c>
      <c r="AC731" s="177">
        <v>0</v>
      </c>
      <c r="AD731" s="134">
        <v>0</v>
      </c>
      <c r="AE731" s="177">
        <v>0</v>
      </c>
      <c r="AF731" s="182">
        <v>0</v>
      </c>
      <c r="AG731" s="172"/>
    </row>
    <row r="732" spans="1:33" s="110" customFormat="1" x14ac:dyDescent="0.2">
      <c r="A732" s="138">
        <v>487</v>
      </c>
      <c r="B732" s="139">
        <v>487049229</v>
      </c>
      <c r="C732" s="140" t="s">
        <v>539</v>
      </c>
      <c r="D732" s="141">
        <v>49</v>
      </c>
      <c r="E732" s="140" t="s">
        <v>81</v>
      </c>
      <c r="F732" s="141">
        <v>229</v>
      </c>
      <c r="G732" s="142" t="s">
        <v>261</v>
      </c>
      <c r="H732" s="130"/>
      <c r="I732" s="131">
        <v>9743</v>
      </c>
      <c r="J732" s="131">
        <v>1592</v>
      </c>
      <c r="K732" s="131">
        <v>0</v>
      </c>
      <c r="L732" s="131">
        <v>938</v>
      </c>
      <c r="M732" s="131">
        <v>12273</v>
      </c>
      <c r="N732" s="130"/>
      <c r="O732" s="132">
        <v>1</v>
      </c>
      <c r="P732" s="132">
        <v>0</v>
      </c>
      <c r="Q732" s="133">
        <v>11335</v>
      </c>
      <c r="R732" s="133">
        <v>0</v>
      </c>
      <c r="S732" s="133">
        <f t="shared" si="22"/>
        <v>0</v>
      </c>
      <c r="T732" s="133">
        <v>938</v>
      </c>
      <c r="U732" s="134">
        <f t="shared" si="23"/>
        <v>12273</v>
      </c>
      <c r="V732" s="144"/>
      <c r="W732" s="173">
        <v>0</v>
      </c>
      <c r="X732" s="174">
        <v>0.09</v>
      </c>
      <c r="Y732" s="174">
        <v>1.1769343228562689E-2</v>
      </c>
      <c r="Z732" s="175">
        <v>0</v>
      </c>
      <c r="AA732" s="168"/>
      <c r="AB732" s="176">
        <v>0</v>
      </c>
      <c r="AC732" s="177">
        <v>0</v>
      </c>
      <c r="AD732" s="134">
        <v>0</v>
      </c>
      <c r="AE732" s="177">
        <v>0</v>
      </c>
      <c r="AF732" s="182">
        <v>0</v>
      </c>
      <c r="AG732" s="172"/>
    </row>
    <row r="733" spans="1:33" s="110" customFormat="1" x14ac:dyDescent="0.2">
      <c r="A733" s="138">
        <v>487</v>
      </c>
      <c r="B733" s="139">
        <v>487049243</v>
      </c>
      <c r="C733" s="140" t="s">
        <v>539</v>
      </c>
      <c r="D733" s="141">
        <v>49</v>
      </c>
      <c r="E733" s="140" t="s">
        <v>81</v>
      </c>
      <c r="F733" s="141">
        <v>243</v>
      </c>
      <c r="G733" s="142" t="s">
        <v>275</v>
      </c>
      <c r="H733" s="130"/>
      <c r="I733" s="131">
        <v>16633</v>
      </c>
      <c r="J733" s="131">
        <v>3443</v>
      </c>
      <c r="K733" s="131">
        <v>0</v>
      </c>
      <c r="L733" s="131">
        <v>938</v>
      </c>
      <c r="M733" s="131">
        <v>21014</v>
      </c>
      <c r="N733" s="130"/>
      <c r="O733" s="132">
        <v>1</v>
      </c>
      <c r="P733" s="132">
        <v>0</v>
      </c>
      <c r="Q733" s="133">
        <v>20076</v>
      </c>
      <c r="R733" s="133">
        <v>0</v>
      </c>
      <c r="S733" s="133">
        <f t="shared" si="22"/>
        <v>0</v>
      </c>
      <c r="T733" s="133">
        <v>938</v>
      </c>
      <c r="U733" s="134">
        <f t="shared" si="23"/>
        <v>21014</v>
      </c>
      <c r="V733" s="144"/>
      <c r="W733" s="173">
        <v>0</v>
      </c>
      <c r="X733" s="174">
        <v>0.09</v>
      </c>
      <c r="Y733" s="174">
        <v>6.02635208616264E-3</v>
      </c>
      <c r="Z733" s="175">
        <v>0</v>
      </c>
      <c r="AA733" s="168"/>
      <c r="AB733" s="176">
        <v>0</v>
      </c>
      <c r="AC733" s="177">
        <v>0</v>
      </c>
      <c r="AD733" s="134">
        <v>0</v>
      </c>
      <c r="AE733" s="177">
        <v>0</v>
      </c>
      <c r="AF733" s="182">
        <v>0</v>
      </c>
      <c r="AG733" s="172"/>
    </row>
    <row r="734" spans="1:33" s="110" customFormat="1" x14ac:dyDescent="0.2">
      <c r="A734" s="138">
        <v>487</v>
      </c>
      <c r="B734" s="139">
        <v>487049244</v>
      </c>
      <c r="C734" s="140" t="s">
        <v>539</v>
      </c>
      <c r="D734" s="141">
        <v>49</v>
      </c>
      <c r="E734" s="140" t="s">
        <v>81</v>
      </c>
      <c r="F734" s="141">
        <v>244</v>
      </c>
      <c r="G734" s="142" t="s">
        <v>276</v>
      </c>
      <c r="H734" s="130"/>
      <c r="I734" s="131">
        <v>13009</v>
      </c>
      <c r="J734" s="131">
        <v>4691</v>
      </c>
      <c r="K734" s="131">
        <v>0</v>
      </c>
      <c r="L734" s="131">
        <v>938</v>
      </c>
      <c r="M734" s="131">
        <v>18638</v>
      </c>
      <c r="N734" s="130"/>
      <c r="O734" s="132">
        <v>10</v>
      </c>
      <c r="P734" s="132">
        <v>0</v>
      </c>
      <c r="Q734" s="133">
        <v>177000</v>
      </c>
      <c r="R734" s="133">
        <v>0</v>
      </c>
      <c r="S734" s="133">
        <f t="shared" si="22"/>
        <v>0</v>
      </c>
      <c r="T734" s="133">
        <v>9380</v>
      </c>
      <c r="U734" s="134">
        <f t="shared" si="23"/>
        <v>186380</v>
      </c>
      <c r="V734" s="144"/>
      <c r="W734" s="173">
        <v>0</v>
      </c>
      <c r="X734" s="174">
        <v>0.09</v>
      </c>
      <c r="Y734" s="174">
        <v>0.13694619371909225</v>
      </c>
      <c r="Z734" s="175">
        <v>0</v>
      </c>
      <c r="AA734" s="168"/>
      <c r="AB734" s="176">
        <v>4</v>
      </c>
      <c r="AC734" s="177">
        <v>3.6328115951860629</v>
      </c>
      <c r="AD734" s="134">
        <v>67708</v>
      </c>
      <c r="AE734" s="177">
        <v>0</v>
      </c>
      <c r="AF734" s="182">
        <v>0</v>
      </c>
      <c r="AG734" s="172"/>
    </row>
    <row r="735" spans="1:33" s="110" customFormat="1" x14ac:dyDescent="0.2">
      <c r="A735" s="138">
        <v>487</v>
      </c>
      <c r="B735" s="139">
        <v>487049248</v>
      </c>
      <c r="C735" s="140" t="s">
        <v>539</v>
      </c>
      <c r="D735" s="141">
        <v>49</v>
      </c>
      <c r="E735" s="140" t="s">
        <v>81</v>
      </c>
      <c r="F735" s="141">
        <v>248</v>
      </c>
      <c r="G735" s="142" t="s">
        <v>280</v>
      </c>
      <c r="H735" s="130"/>
      <c r="I735" s="131">
        <v>14274</v>
      </c>
      <c r="J735" s="131">
        <v>1120</v>
      </c>
      <c r="K735" s="131">
        <v>0</v>
      </c>
      <c r="L735" s="131">
        <v>938</v>
      </c>
      <c r="M735" s="131">
        <v>16332</v>
      </c>
      <c r="N735" s="130"/>
      <c r="O735" s="132">
        <v>14</v>
      </c>
      <c r="P735" s="132">
        <v>0</v>
      </c>
      <c r="Q735" s="133">
        <v>215516</v>
      </c>
      <c r="R735" s="133">
        <v>0</v>
      </c>
      <c r="S735" s="133">
        <f t="shared" si="22"/>
        <v>0</v>
      </c>
      <c r="T735" s="133">
        <v>13132</v>
      </c>
      <c r="U735" s="134">
        <f t="shared" si="23"/>
        <v>228648</v>
      </c>
      <c r="V735" s="144"/>
      <c r="W735" s="173">
        <v>0</v>
      </c>
      <c r="X735" s="174">
        <v>0.09</v>
      </c>
      <c r="Y735" s="174">
        <v>5.6553829441961169E-2</v>
      </c>
      <c r="Z735" s="175">
        <v>0</v>
      </c>
      <c r="AA735" s="168"/>
      <c r="AB735" s="176">
        <v>0</v>
      </c>
      <c r="AC735" s="177">
        <v>0</v>
      </c>
      <c r="AD735" s="134">
        <v>0</v>
      </c>
      <c r="AE735" s="177">
        <v>0</v>
      </c>
      <c r="AF735" s="182">
        <v>0</v>
      </c>
      <c r="AG735" s="172"/>
    </row>
    <row r="736" spans="1:33" s="110" customFormat="1" x14ac:dyDescent="0.2">
      <c r="A736" s="138">
        <v>487</v>
      </c>
      <c r="B736" s="139">
        <v>487049262</v>
      </c>
      <c r="C736" s="140" t="s">
        <v>539</v>
      </c>
      <c r="D736" s="141">
        <v>49</v>
      </c>
      <c r="E736" s="140" t="s">
        <v>81</v>
      </c>
      <c r="F736" s="141">
        <v>262</v>
      </c>
      <c r="G736" s="142" t="s">
        <v>294</v>
      </c>
      <c r="H736" s="130"/>
      <c r="I736" s="131">
        <v>13571</v>
      </c>
      <c r="J736" s="131">
        <v>5029</v>
      </c>
      <c r="K736" s="131">
        <v>0</v>
      </c>
      <c r="L736" s="131">
        <v>938</v>
      </c>
      <c r="M736" s="131">
        <v>19538</v>
      </c>
      <c r="N736" s="130"/>
      <c r="O736" s="132">
        <v>10</v>
      </c>
      <c r="P736" s="132">
        <v>0</v>
      </c>
      <c r="Q736" s="133">
        <v>186000</v>
      </c>
      <c r="R736" s="133">
        <v>0</v>
      </c>
      <c r="S736" s="133">
        <f t="shared" si="22"/>
        <v>0</v>
      </c>
      <c r="T736" s="133">
        <v>9380</v>
      </c>
      <c r="U736" s="134">
        <f t="shared" si="23"/>
        <v>195380</v>
      </c>
      <c r="V736" s="144"/>
      <c r="W736" s="173">
        <v>0</v>
      </c>
      <c r="X736" s="174">
        <v>0.09</v>
      </c>
      <c r="Y736" s="174">
        <v>7.8477422572232697E-2</v>
      </c>
      <c r="Z736" s="175">
        <v>0</v>
      </c>
      <c r="AA736" s="168"/>
      <c r="AB736" s="176">
        <v>0</v>
      </c>
      <c r="AC736" s="177">
        <v>0</v>
      </c>
      <c r="AD736" s="134">
        <v>0</v>
      </c>
      <c r="AE736" s="177">
        <v>0</v>
      </c>
      <c r="AF736" s="182">
        <v>0</v>
      </c>
      <c r="AG736" s="172"/>
    </row>
    <row r="737" spans="1:33" s="110" customFormat="1" x14ac:dyDescent="0.2">
      <c r="A737" s="138">
        <v>487</v>
      </c>
      <c r="B737" s="139">
        <v>487049274</v>
      </c>
      <c r="C737" s="140" t="s">
        <v>539</v>
      </c>
      <c r="D737" s="141">
        <v>49</v>
      </c>
      <c r="E737" s="140" t="s">
        <v>81</v>
      </c>
      <c r="F737" s="141">
        <v>274</v>
      </c>
      <c r="G737" s="142" t="s">
        <v>306</v>
      </c>
      <c r="H737" s="130"/>
      <c r="I737" s="131">
        <v>13649</v>
      </c>
      <c r="J737" s="131">
        <v>5644</v>
      </c>
      <c r="K737" s="131">
        <v>0</v>
      </c>
      <c r="L737" s="131">
        <v>938</v>
      </c>
      <c r="M737" s="131">
        <v>20231</v>
      </c>
      <c r="N737" s="130"/>
      <c r="O737" s="132">
        <v>151</v>
      </c>
      <c r="P737" s="132">
        <v>0</v>
      </c>
      <c r="Q737" s="133">
        <v>2913243</v>
      </c>
      <c r="R737" s="133">
        <v>0</v>
      </c>
      <c r="S737" s="133">
        <f t="shared" si="22"/>
        <v>0</v>
      </c>
      <c r="T737" s="133">
        <v>141638</v>
      </c>
      <c r="U737" s="134">
        <f t="shared" si="23"/>
        <v>3054881</v>
      </c>
      <c r="V737" s="144"/>
      <c r="W737" s="173">
        <v>0</v>
      </c>
      <c r="X737" s="174">
        <v>0.09</v>
      </c>
      <c r="Y737" s="174">
        <v>6.8430321307466249E-2</v>
      </c>
      <c r="Z737" s="175">
        <v>0</v>
      </c>
      <c r="AA737" s="168"/>
      <c r="AB737" s="176">
        <v>0</v>
      </c>
      <c r="AC737" s="177">
        <v>0</v>
      </c>
      <c r="AD737" s="134">
        <v>0</v>
      </c>
      <c r="AE737" s="177">
        <v>0</v>
      </c>
      <c r="AF737" s="182">
        <v>0</v>
      </c>
      <c r="AG737" s="172"/>
    </row>
    <row r="738" spans="1:33" s="110" customFormat="1" x14ac:dyDescent="0.2">
      <c r="A738" s="138">
        <v>487</v>
      </c>
      <c r="B738" s="139">
        <v>487049284</v>
      </c>
      <c r="C738" s="140" t="s">
        <v>539</v>
      </c>
      <c r="D738" s="141">
        <v>49</v>
      </c>
      <c r="E738" s="140" t="s">
        <v>81</v>
      </c>
      <c r="F738" s="141">
        <v>284</v>
      </c>
      <c r="G738" s="142" t="s">
        <v>316</v>
      </c>
      <c r="H738" s="130"/>
      <c r="I738" s="131">
        <v>11142.294935999998</v>
      </c>
      <c r="J738" s="131">
        <v>4416</v>
      </c>
      <c r="K738" s="131">
        <v>0</v>
      </c>
      <c r="L738" s="131">
        <v>938</v>
      </c>
      <c r="M738" s="131">
        <v>16496.294935999998</v>
      </c>
      <c r="N738" s="130"/>
      <c r="O738" s="132">
        <v>1</v>
      </c>
      <c r="P738" s="132">
        <v>0</v>
      </c>
      <c r="Q738" s="133">
        <v>15558</v>
      </c>
      <c r="R738" s="133">
        <v>0</v>
      </c>
      <c r="S738" s="133">
        <f t="shared" si="22"/>
        <v>0</v>
      </c>
      <c r="T738" s="133">
        <v>938</v>
      </c>
      <c r="U738" s="134">
        <f t="shared" si="23"/>
        <v>16496</v>
      </c>
      <c r="V738" s="144"/>
      <c r="W738" s="173">
        <v>0</v>
      </c>
      <c r="X738" s="174">
        <v>0.09</v>
      </c>
      <c r="Y738" s="174">
        <v>4.4135895835476766E-2</v>
      </c>
      <c r="Z738" s="175">
        <v>0</v>
      </c>
      <c r="AA738" s="168"/>
      <c r="AB738" s="176">
        <v>0</v>
      </c>
      <c r="AC738" s="177">
        <v>0</v>
      </c>
      <c r="AD738" s="134">
        <v>0</v>
      </c>
      <c r="AE738" s="177">
        <v>0</v>
      </c>
      <c r="AF738" s="182">
        <v>0</v>
      </c>
      <c r="AG738" s="172"/>
    </row>
    <row r="739" spans="1:33" s="110" customFormat="1" x14ac:dyDescent="0.2">
      <c r="A739" s="138">
        <v>487</v>
      </c>
      <c r="B739" s="139">
        <v>487049285</v>
      </c>
      <c r="C739" s="140" t="s">
        <v>539</v>
      </c>
      <c r="D739" s="141">
        <v>49</v>
      </c>
      <c r="E739" s="140" t="s">
        <v>81</v>
      </c>
      <c r="F739" s="141">
        <v>285</v>
      </c>
      <c r="G739" s="142" t="s">
        <v>317</v>
      </c>
      <c r="H739" s="130"/>
      <c r="I739" s="131">
        <v>9743</v>
      </c>
      <c r="J739" s="131">
        <v>2831</v>
      </c>
      <c r="K739" s="131">
        <v>0</v>
      </c>
      <c r="L739" s="131">
        <v>938</v>
      </c>
      <c r="M739" s="131">
        <v>13512</v>
      </c>
      <c r="N739" s="130"/>
      <c r="O739" s="132">
        <v>3</v>
      </c>
      <c r="P739" s="132">
        <v>0</v>
      </c>
      <c r="Q739" s="133">
        <v>37722</v>
      </c>
      <c r="R739" s="133">
        <v>0</v>
      </c>
      <c r="S739" s="133">
        <f t="shared" si="22"/>
        <v>0</v>
      </c>
      <c r="T739" s="133">
        <v>2814</v>
      </c>
      <c r="U739" s="134">
        <f t="shared" si="23"/>
        <v>40536</v>
      </c>
      <c r="V739" s="144"/>
      <c r="W739" s="173">
        <v>0</v>
      </c>
      <c r="X739" s="174">
        <v>0.09</v>
      </c>
      <c r="Y739" s="174">
        <v>3.5491966377136093E-2</v>
      </c>
      <c r="Z739" s="175">
        <v>0</v>
      </c>
      <c r="AA739" s="168"/>
      <c r="AB739" s="176">
        <v>0</v>
      </c>
      <c r="AC739" s="177">
        <v>0</v>
      </c>
      <c r="AD739" s="134">
        <v>0</v>
      </c>
      <c r="AE739" s="177">
        <v>0</v>
      </c>
      <c r="AF739" s="182">
        <v>0</v>
      </c>
      <c r="AG739" s="172"/>
    </row>
    <row r="740" spans="1:33" s="110" customFormat="1" x14ac:dyDescent="0.2">
      <c r="A740" s="138">
        <v>487</v>
      </c>
      <c r="B740" s="139">
        <v>487049305</v>
      </c>
      <c r="C740" s="140" t="s">
        <v>539</v>
      </c>
      <c r="D740" s="141">
        <v>49</v>
      </c>
      <c r="E740" s="140" t="s">
        <v>81</v>
      </c>
      <c r="F740" s="141">
        <v>305</v>
      </c>
      <c r="G740" s="142" t="s">
        <v>337</v>
      </c>
      <c r="H740" s="130"/>
      <c r="I740" s="131">
        <v>11076.189061882187</v>
      </c>
      <c r="J740" s="131">
        <v>4450</v>
      </c>
      <c r="K740" s="131">
        <v>0</v>
      </c>
      <c r="L740" s="131">
        <v>938</v>
      </c>
      <c r="M740" s="131">
        <v>16464.189061882185</v>
      </c>
      <c r="N740" s="130"/>
      <c r="O740" s="132">
        <v>1</v>
      </c>
      <c r="P740" s="132">
        <v>0</v>
      </c>
      <c r="Q740" s="133">
        <v>15526</v>
      </c>
      <c r="R740" s="133">
        <v>0</v>
      </c>
      <c r="S740" s="133">
        <f t="shared" si="22"/>
        <v>0</v>
      </c>
      <c r="T740" s="133">
        <v>938</v>
      </c>
      <c r="U740" s="134">
        <f t="shared" si="23"/>
        <v>16464</v>
      </c>
      <c r="V740" s="144"/>
      <c r="W740" s="173">
        <v>0</v>
      </c>
      <c r="X740" s="174">
        <v>0.09</v>
      </c>
      <c r="Y740" s="174">
        <v>1.7054083231102388E-2</v>
      </c>
      <c r="Z740" s="175">
        <v>0</v>
      </c>
      <c r="AA740" s="168"/>
      <c r="AB740" s="176">
        <v>0</v>
      </c>
      <c r="AC740" s="177">
        <v>0</v>
      </c>
      <c r="AD740" s="134">
        <v>0</v>
      </c>
      <c r="AE740" s="177">
        <v>0</v>
      </c>
      <c r="AF740" s="182">
        <v>0</v>
      </c>
      <c r="AG740" s="172"/>
    </row>
    <row r="741" spans="1:33" s="110" customFormat="1" x14ac:dyDescent="0.2">
      <c r="A741" s="138">
        <v>487</v>
      </c>
      <c r="B741" s="139">
        <v>487049308</v>
      </c>
      <c r="C741" s="140" t="s">
        <v>539</v>
      </c>
      <c r="D741" s="141">
        <v>49</v>
      </c>
      <c r="E741" s="140" t="s">
        <v>81</v>
      </c>
      <c r="F741" s="141">
        <v>308</v>
      </c>
      <c r="G741" s="142" t="s">
        <v>340</v>
      </c>
      <c r="H741" s="130"/>
      <c r="I741" s="131">
        <v>12077</v>
      </c>
      <c r="J741" s="131">
        <v>5527</v>
      </c>
      <c r="K741" s="131">
        <v>0</v>
      </c>
      <c r="L741" s="131">
        <v>938</v>
      </c>
      <c r="M741" s="131">
        <v>18542</v>
      </c>
      <c r="N741" s="130"/>
      <c r="O741" s="132">
        <v>4</v>
      </c>
      <c r="P741" s="132">
        <v>0</v>
      </c>
      <c r="Q741" s="133">
        <v>70416</v>
      </c>
      <c r="R741" s="133">
        <v>0</v>
      </c>
      <c r="S741" s="133">
        <f t="shared" si="22"/>
        <v>0</v>
      </c>
      <c r="T741" s="133">
        <v>3752</v>
      </c>
      <c r="U741" s="134">
        <f t="shared" si="23"/>
        <v>74168</v>
      </c>
      <c r="V741" s="144"/>
      <c r="W741" s="173">
        <v>0</v>
      </c>
      <c r="X741" s="174">
        <v>0.09</v>
      </c>
      <c r="Y741" s="174">
        <v>2.5946201497977273E-3</v>
      </c>
      <c r="Z741" s="175">
        <v>0</v>
      </c>
      <c r="AA741" s="168"/>
      <c r="AB741" s="176">
        <v>0</v>
      </c>
      <c r="AC741" s="177">
        <v>0</v>
      </c>
      <c r="AD741" s="134">
        <v>0</v>
      </c>
      <c r="AE741" s="177">
        <v>0</v>
      </c>
      <c r="AF741" s="182">
        <v>0</v>
      </c>
      <c r="AG741" s="172"/>
    </row>
    <row r="742" spans="1:33" s="110" customFormat="1" x14ac:dyDescent="0.2">
      <c r="A742" s="138">
        <v>487</v>
      </c>
      <c r="B742" s="139">
        <v>487049314</v>
      </c>
      <c r="C742" s="140" t="s">
        <v>539</v>
      </c>
      <c r="D742" s="141">
        <v>49</v>
      </c>
      <c r="E742" s="140" t="s">
        <v>81</v>
      </c>
      <c r="F742" s="141">
        <v>314</v>
      </c>
      <c r="G742" s="142" t="s">
        <v>346</v>
      </c>
      <c r="H742" s="130"/>
      <c r="I742" s="131">
        <v>11723</v>
      </c>
      <c r="J742" s="131">
        <v>9397</v>
      </c>
      <c r="K742" s="131">
        <v>0</v>
      </c>
      <c r="L742" s="131">
        <v>938</v>
      </c>
      <c r="M742" s="131">
        <v>22058</v>
      </c>
      <c r="N742" s="130"/>
      <c r="O742" s="132">
        <v>1</v>
      </c>
      <c r="P742" s="132">
        <v>0</v>
      </c>
      <c r="Q742" s="133">
        <v>21120</v>
      </c>
      <c r="R742" s="133">
        <v>0</v>
      </c>
      <c r="S742" s="133">
        <f t="shared" si="22"/>
        <v>0</v>
      </c>
      <c r="T742" s="133">
        <v>938</v>
      </c>
      <c r="U742" s="134">
        <f t="shared" si="23"/>
        <v>22058</v>
      </c>
      <c r="V742" s="144"/>
      <c r="W742" s="173">
        <v>0</v>
      </c>
      <c r="X742" s="174">
        <v>0.09</v>
      </c>
      <c r="Y742" s="174">
        <v>3.8012114821186567E-3</v>
      </c>
      <c r="Z742" s="175">
        <v>0</v>
      </c>
      <c r="AA742" s="168"/>
      <c r="AB742" s="176">
        <v>0</v>
      </c>
      <c r="AC742" s="177">
        <v>0</v>
      </c>
      <c r="AD742" s="134">
        <v>0</v>
      </c>
      <c r="AE742" s="177">
        <v>0</v>
      </c>
      <c r="AF742" s="182">
        <v>0</v>
      </c>
      <c r="AG742" s="172"/>
    </row>
    <row r="743" spans="1:33" s="110" customFormat="1" x14ac:dyDescent="0.2">
      <c r="A743" s="138">
        <v>487</v>
      </c>
      <c r="B743" s="139">
        <v>487049344</v>
      </c>
      <c r="C743" s="140" t="s">
        <v>539</v>
      </c>
      <c r="D743" s="141">
        <v>49</v>
      </c>
      <c r="E743" s="140" t="s">
        <v>81</v>
      </c>
      <c r="F743" s="141">
        <v>344</v>
      </c>
      <c r="G743" s="142" t="s">
        <v>376</v>
      </c>
      <c r="H743" s="130"/>
      <c r="I743" s="131">
        <v>10650.101930232659</v>
      </c>
      <c r="J743" s="131">
        <v>3638</v>
      </c>
      <c r="K743" s="131">
        <v>0</v>
      </c>
      <c r="L743" s="131">
        <v>938</v>
      </c>
      <c r="M743" s="131">
        <v>15226.101930232659</v>
      </c>
      <c r="N743" s="130"/>
      <c r="O743" s="132">
        <v>1</v>
      </c>
      <c r="P743" s="132">
        <v>0</v>
      </c>
      <c r="Q743" s="133">
        <v>14288</v>
      </c>
      <c r="R743" s="133">
        <v>0</v>
      </c>
      <c r="S743" s="133">
        <f t="shared" si="22"/>
        <v>0</v>
      </c>
      <c r="T743" s="133">
        <v>938</v>
      </c>
      <c r="U743" s="134">
        <f t="shared" si="23"/>
        <v>15226</v>
      </c>
      <c r="V743" s="144"/>
      <c r="W743" s="173">
        <v>0</v>
      </c>
      <c r="X743" s="174">
        <v>0.09</v>
      </c>
      <c r="Y743" s="174">
        <v>4.2395074313932263E-4</v>
      </c>
      <c r="Z743" s="175">
        <v>0</v>
      </c>
      <c r="AA743" s="168"/>
      <c r="AB743" s="176">
        <v>0</v>
      </c>
      <c r="AC743" s="177">
        <v>0</v>
      </c>
      <c r="AD743" s="134">
        <v>0</v>
      </c>
      <c r="AE743" s="177">
        <v>0</v>
      </c>
      <c r="AF743" s="182">
        <v>0</v>
      </c>
      <c r="AG743" s="172"/>
    </row>
    <row r="744" spans="1:33" s="110" customFormat="1" x14ac:dyDescent="0.2">
      <c r="A744" s="138">
        <v>487</v>
      </c>
      <c r="B744" s="139">
        <v>487049347</v>
      </c>
      <c r="C744" s="140" t="s">
        <v>539</v>
      </c>
      <c r="D744" s="141">
        <v>49</v>
      </c>
      <c r="E744" s="140" t="s">
        <v>81</v>
      </c>
      <c r="F744" s="141">
        <v>347</v>
      </c>
      <c r="G744" s="142" t="s">
        <v>379</v>
      </c>
      <c r="H744" s="130"/>
      <c r="I744" s="131">
        <v>13810</v>
      </c>
      <c r="J744" s="131">
        <v>6232</v>
      </c>
      <c r="K744" s="131">
        <v>0</v>
      </c>
      <c r="L744" s="131">
        <v>938</v>
      </c>
      <c r="M744" s="131">
        <v>20980</v>
      </c>
      <c r="N744" s="130"/>
      <c r="O744" s="132">
        <v>10</v>
      </c>
      <c r="P744" s="132">
        <v>0</v>
      </c>
      <c r="Q744" s="133">
        <v>200420</v>
      </c>
      <c r="R744" s="133">
        <v>0</v>
      </c>
      <c r="S744" s="133">
        <f t="shared" si="22"/>
        <v>0</v>
      </c>
      <c r="T744" s="133">
        <v>9380</v>
      </c>
      <c r="U744" s="134">
        <f t="shared" si="23"/>
        <v>209800</v>
      </c>
      <c r="V744" s="144"/>
      <c r="W744" s="173">
        <v>0</v>
      </c>
      <c r="X744" s="174">
        <v>0.09</v>
      </c>
      <c r="Y744" s="174">
        <v>8.2100919438836198E-3</v>
      </c>
      <c r="Z744" s="175">
        <v>0</v>
      </c>
      <c r="AA744" s="168"/>
      <c r="AB744" s="176">
        <v>1</v>
      </c>
      <c r="AC744" s="177">
        <v>0</v>
      </c>
      <c r="AD744" s="134">
        <v>0</v>
      </c>
      <c r="AE744" s="177">
        <v>0</v>
      </c>
      <c r="AF744" s="182">
        <v>0</v>
      </c>
      <c r="AG744" s="172"/>
    </row>
    <row r="745" spans="1:33" s="110" customFormat="1" x14ac:dyDescent="0.2">
      <c r="A745" s="138">
        <v>487</v>
      </c>
      <c r="B745" s="139">
        <v>487274010</v>
      </c>
      <c r="C745" s="140" t="s">
        <v>539</v>
      </c>
      <c r="D745" s="141">
        <v>274</v>
      </c>
      <c r="E745" s="140" t="s">
        <v>306</v>
      </c>
      <c r="F745" s="141">
        <v>10</v>
      </c>
      <c r="G745" s="142" t="s">
        <v>42</v>
      </c>
      <c r="H745" s="130"/>
      <c r="I745" s="131">
        <v>11002</v>
      </c>
      <c r="J745" s="131">
        <v>4102</v>
      </c>
      <c r="K745" s="131">
        <v>0</v>
      </c>
      <c r="L745" s="131">
        <v>938</v>
      </c>
      <c r="M745" s="131">
        <v>16042</v>
      </c>
      <c r="N745" s="130"/>
      <c r="O745" s="132">
        <v>6</v>
      </c>
      <c r="P745" s="132">
        <v>0</v>
      </c>
      <c r="Q745" s="133">
        <v>90624</v>
      </c>
      <c r="R745" s="133">
        <v>0</v>
      </c>
      <c r="S745" s="133">
        <f t="shared" si="22"/>
        <v>0</v>
      </c>
      <c r="T745" s="133">
        <v>5628</v>
      </c>
      <c r="U745" s="134">
        <f t="shared" si="23"/>
        <v>96252</v>
      </c>
      <c r="V745" s="144"/>
      <c r="W745" s="173">
        <v>0</v>
      </c>
      <c r="X745" s="174">
        <v>0.09</v>
      </c>
      <c r="Y745" s="174">
        <v>2.1151327323151543E-3</v>
      </c>
      <c r="Z745" s="175">
        <v>0</v>
      </c>
      <c r="AA745" s="168"/>
      <c r="AB745" s="176">
        <v>0</v>
      </c>
      <c r="AC745" s="177">
        <v>0</v>
      </c>
      <c r="AD745" s="134">
        <v>0</v>
      </c>
      <c r="AE745" s="177">
        <v>0</v>
      </c>
      <c r="AF745" s="182">
        <v>0</v>
      </c>
      <c r="AG745" s="172"/>
    </row>
    <row r="746" spans="1:33" s="110" customFormat="1" x14ac:dyDescent="0.2">
      <c r="A746" s="138">
        <v>487</v>
      </c>
      <c r="B746" s="139">
        <v>487274016</v>
      </c>
      <c r="C746" s="140" t="s">
        <v>539</v>
      </c>
      <c r="D746" s="141">
        <v>274</v>
      </c>
      <c r="E746" s="140" t="s">
        <v>306</v>
      </c>
      <c r="F746" s="141">
        <v>16</v>
      </c>
      <c r="G746" s="142" t="s">
        <v>48</v>
      </c>
      <c r="H746" s="130"/>
      <c r="I746" s="131">
        <v>12409.098610371297</v>
      </c>
      <c r="J746" s="131">
        <v>604</v>
      </c>
      <c r="K746" s="131">
        <v>0</v>
      </c>
      <c r="L746" s="131">
        <v>938</v>
      </c>
      <c r="M746" s="131">
        <v>13951.098610371297</v>
      </c>
      <c r="N746" s="130"/>
      <c r="O746" s="132">
        <v>1</v>
      </c>
      <c r="P746" s="132">
        <v>0</v>
      </c>
      <c r="Q746" s="133">
        <v>13013</v>
      </c>
      <c r="R746" s="133">
        <v>0</v>
      </c>
      <c r="S746" s="133">
        <f t="shared" si="22"/>
        <v>0</v>
      </c>
      <c r="T746" s="133">
        <v>938</v>
      </c>
      <c r="U746" s="134">
        <f t="shared" si="23"/>
        <v>13951</v>
      </c>
      <c r="V746" s="144"/>
      <c r="W746" s="173">
        <v>0</v>
      </c>
      <c r="X746" s="174">
        <v>0.09</v>
      </c>
      <c r="Y746" s="174">
        <v>4.7204812685069923E-2</v>
      </c>
      <c r="Z746" s="175">
        <v>0</v>
      </c>
      <c r="AA746" s="168"/>
      <c r="AB746" s="176">
        <v>0</v>
      </c>
      <c r="AC746" s="177">
        <v>0</v>
      </c>
      <c r="AD746" s="134">
        <v>0</v>
      </c>
      <c r="AE746" s="177">
        <v>0</v>
      </c>
      <c r="AF746" s="182">
        <v>0</v>
      </c>
      <c r="AG746" s="172"/>
    </row>
    <row r="747" spans="1:33" s="110" customFormat="1" x14ac:dyDescent="0.2">
      <c r="A747" s="138">
        <v>487</v>
      </c>
      <c r="B747" s="139">
        <v>487274023</v>
      </c>
      <c r="C747" s="140" t="s">
        <v>539</v>
      </c>
      <c r="D747" s="141">
        <v>274</v>
      </c>
      <c r="E747" s="140" t="s">
        <v>306</v>
      </c>
      <c r="F747" s="141">
        <v>23</v>
      </c>
      <c r="G747" s="142" t="s">
        <v>55</v>
      </c>
      <c r="H747" s="130"/>
      <c r="I747" s="131">
        <v>11268.079635448836</v>
      </c>
      <c r="J747" s="131">
        <v>6242</v>
      </c>
      <c r="K747" s="131">
        <v>0</v>
      </c>
      <c r="L747" s="131">
        <v>938</v>
      </c>
      <c r="M747" s="131">
        <v>18448.079635448834</v>
      </c>
      <c r="N747" s="130"/>
      <c r="O747" s="132">
        <v>1</v>
      </c>
      <c r="P747" s="132">
        <v>0</v>
      </c>
      <c r="Q747" s="133">
        <v>17510</v>
      </c>
      <c r="R747" s="133">
        <v>0</v>
      </c>
      <c r="S747" s="133">
        <f t="shared" si="22"/>
        <v>0</v>
      </c>
      <c r="T747" s="133">
        <v>938</v>
      </c>
      <c r="U747" s="134">
        <f t="shared" si="23"/>
        <v>18448</v>
      </c>
      <c r="V747" s="144"/>
      <c r="W747" s="173">
        <v>0</v>
      </c>
      <c r="X747" s="174">
        <v>0.09</v>
      </c>
      <c r="Y747" s="174">
        <v>3.5854120937317964E-4</v>
      </c>
      <c r="Z747" s="175">
        <v>0</v>
      </c>
      <c r="AA747" s="168"/>
      <c r="AB747" s="176">
        <v>0</v>
      </c>
      <c r="AC747" s="177">
        <v>0</v>
      </c>
      <c r="AD747" s="134">
        <v>0</v>
      </c>
      <c r="AE747" s="177">
        <v>0</v>
      </c>
      <c r="AF747" s="182">
        <v>0</v>
      </c>
      <c r="AG747" s="172"/>
    </row>
    <row r="748" spans="1:33" s="110" customFormat="1" x14ac:dyDescent="0.2">
      <c r="A748" s="138">
        <v>487</v>
      </c>
      <c r="B748" s="139">
        <v>487274031</v>
      </c>
      <c r="C748" s="140" t="s">
        <v>539</v>
      </c>
      <c r="D748" s="141">
        <v>274</v>
      </c>
      <c r="E748" s="140" t="s">
        <v>306</v>
      </c>
      <c r="F748" s="141">
        <v>31</v>
      </c>
      <c r="G748" s="142" t="s">
        <v>63</v>
      </c>
      <c r="H748" s="130"/>
      <c r="I748" s="131">
        <v>9677</v>
      </c>
      <c r="J748" s="131">
        <v>4780</v>
      </c>
      <c r="K748" s="131">
        <v>0</v>
      </c>
      <c r="L748" s="131">
        <v>938</v>
      </c>
      <c r="M748" s="131">
        <v>15395</v>
      </c>
      <c r="N748" s="130"/>
      <c r="O748" s="132">
        <v>4</v>
      </c>
      <c r="P748" s="132">
        <v>0</v>
      </c>
      <c r="Q748" s="133">
        <v>57828</v>
      </c>
      <c r="R748" s="133">
        <v>0</v>
      </c>
      <c r="S748" s="133">
        <f t="shared" si="22"/>
        <v>0</v>
      </c>
      <c r="T748" s="133">
        <v>3752</v>
      </c>
      <c r="U748" s="134">
        <f t="shared" si="23"/>
        <v>61580</v>
      </c>
      <c r="V748" s="144"/>
      <c r="W748" s="173">
        <v>0</v>
      </c>
      <c r="X748" s="174">
        <v>0.09</v>
      </c>
      <c r="Y748" s="174">
        <v>1.9233022316472514E-2</v>
      </c>
      <c r="Z748" s="175">
        <v>0</v>
      </c>
      <c r="AA748" s="168"/>
      <c r="AB748" s="176">
        <v>0</v>
      </c>
      <c r="AC748" s="177">
        <v>0</v>
      </c>
      <c r="AD748" s="134">
        <v>0</v>
      </c>
      <c r="AE748" s="177">
        <v>0</v>
      </c>
      <c r="AF748" s="182">
        <v>0</v>
      </c>
      <c r="AG748" s="172"/>
    </row>
    <row r="749" spans="1:33" s="110" customFormat="1" x14ac:dyDescent="0.2">
      <c r="A749" s="138">
        <v>487</v>
      </c>
      <c r="B749" s="139">
        <v>487274035</v>
      </c>
      <c r="C749" s="140" t="s">
        <v>539</v>
      </c>
      <c r="D749" s="141">
        <v>274</v>
      </c>
      <c r="E749" s="140" t="s">
        <v>306</v>
      </c>
      <c r="F749" s="141">
        <v>35</v>
      </c>
      <c r="G749" s="142" t="s">
        <v>67</v>
      </c>
      <c r="H749" s="130"/>
      <c r="I749" s="131">
        <v>12892</v>
      </c>
      <c r="J749" s="131">
        <v>5387</v>
      </c>
      <c r="K749" s="131">
        <v>0</v>
      </c>
      <c r="L749" s="131">
        <v>938</v>
      </c>
      <c r="M749" s="131">
        <v>19217</v>
      </c>
      <c r="N749" s="130"/>
      <c r="O749" s="132">
        <v>26</v>
      </c>
      <c r="P749" s="132">
        <v>0</v>
      </c>
      <c r="Q749" s="133">
        <v>475254</v>
      </c>
      <c r="R749" s="133">
        <v>0</v>
      </c>
      <c r="S749" s="133">
        <f t="shared" si="22"/>
        <v>0</v>
      </c>
      <c r="T749" s="133">
        <v>24388</v>
      </c>
      <c r="U749" s="134">
        <f t="shared" si="23"/>
        <v>499642</v>
      </c>
      <c r="V749" s="144"/>
      <c r="W749" s="173">
        <v>0</v>
      </c>
      <c r="X749" s="174">
        <v>0.09</v>
      </c>
      <c r="Y749" s="174">
        <v>0.15770762668239399</v>
      </c>
      <c r="Z749" s="175">
        <v>0</v>
      </c>
      <c r="AA749" s="168"/>
      <c r="AB749" s="176">
        <v>2</v>
      </c>
      <c r="AC749" s="177">
        <v>0</v>
      </c>
      <c r="AD749" s="134">
        <v>0</v>
      </c>
      <c r="AE749" s="177">
        <v>0</v>
      </c>
      <c r="AF749" s="182">
        <v>0</v>
      </c>
      <c r="AG749" s="172"/>
    </row>
    <row r="750" spans="1:33" s="110" customFormat="1" x14ac:dyDescent="0.2">
      <c r="A750" s="138">
        <v>487</v>
      </c>
      <c r="B750" s="139">
        <v>487274044</v>
      </c>
      <c r="C750" s="140" t="s">
        <v>539</v>
      </c>
      <c r="D750" s="141">
        <v>274</v>
      </c>
      <c r="E750" s="140" t="s">
        <v>306</v>
      </c>
      <c r="F750" s="141">
        <v>44</v>
      </c>
      <c r="G750" s="142" t="s">
        <v>76</v>
      </c>
      <c r="H750" s="130"/>
      <c r="I750" s="131">
        <v>13567.227659367676</v>
      </c>
      <c r="J750" s="131">
        <v>109</v>
      </c>
      <c r="K750" s="131">
        <v>0</v>
      </c>
      <c r="L750" s="131">
        <v>938</v>
      </c>
      <c r="M750" s="131">
        <v>14614.227659367676</v>
      </c>
      <c r="N750" s="130"/>
      <c r="O750" s="132">
        <v>4</v>
      </c>
      <c r="P750" s="132">
        <v>0</v>
      </c>
      <c r="Q750" s="133">
        <v>54704</v>
      </c>
      <c r="R750" s="133">
        <v>0</v>
      </c>
      <c r="S750" s="133">
        <f t="shared" si="22"/>
        <v>0</v>
      </c>
      <c r="T750" s="133">
        <v>3752</v>
      </c>
      <c r="U750" s="134">
        <f t="shared" si="23"/>
        <v>58456</v>
      </c>
      <c r="V750" s="144"/>
      <c r="W750" s="173">
        <v>0</v>
      </c>
      <c r="X750" s="174">
        <v>0.09</v>
      </c>
      <c r="Y750" s="174">
        <v>7.373348924494201E-2</v>
      </c>
      <c r="Z750" s="175">
        <v>0</v>
      </c>
      <c r="AA750" s="168"/>
      <c r="AB750" s="176">
        <v>0</v>
      </c>
      <c r="AC750" s="177">
        <v>0</v>
      </c>
      <c r="AD750" s="134">
        <v>0</v>
      </c>
      <c r="AE750" s="177">
        <v>0</v>
      </c>
      <c r="AF750" s="182">
        <v>0</v>
      </c>
      <c r="AG750" s="172"/>
    </row>
    <row r="751" spans="1:33" s="110" customFormat="1" x14ac:dyDescent="0.2">
      <c r="A751" s="138">
        <v>487</v>
      </c>
      <c r="B751" s="139">
        <v>487274048</v>
      </c>
      <c r="C751" s="140" t="s">
        <v>539</v>
      </c>
      <c r="D751" s="141">
        <v>274</v>
      </c>
      <c r="E751" s="140" t="s">
        <v>306</v>
      </c>
      <c r="F751" s="141">
        <v>48</v>
      </c>
      <c r="G751" s="142" t="s">
        <v>80</v>
      </c>
      <c r="H751" s="130"/>
      <c r="I751" s="131">
        <v>9693</v>
      </c>
      <c r="J751" s="131">
        <v>8104</v>
      </c>
      <c r="K751" s="131">
        <v>0</v>
      </c>
      <c r="L751" s="131">
        <v>938</v>
      </c>
      <c r="M751" s="131">
        <v>18735</v>
      </c>
      <c r="N751" s="130"/>
      <c r="O751" s="132">
        <v>1</v>
      </c>
      <c r="P751" s="132">
        <v>0</v>
      </c>
      <c r="Q751" s="133">
        <v>17797</v>
      </c>
      <c r="R751" s="133">
        <v>0</v>
      </c>
      <c r="S751" s="133">
        <f t="shared" si="22"/>
        <v>0</v>
      </c>
      <c r="T751" s="133">
        <v>938</v>
      </c>
      <c r="U751" s="134">
        <f t="shared" si="23"/>
        <v>18735</v>
      </c>
      <c r="V751" s="144"/>
      <c r="W751" s="173">
        <v>0</v>
      </c>
      <c r="X751" s="174">
        <v>0.09</v>
      </c>
      <c r="Y751" s="174">
        <v>2.0954973967769355E-3</v>
      </c>
      <c r="Z751" s="175">
        <v>0</v>
      </c>
      <c r="AA751" s="168"/>
      <c r="AB751" s="176">
        <v>0</v>
      </c>
      <c r="AC751" s="177">
        <v>0</v>
      </c>
      <c r="AD751" s="134">
        <v>0</v>
      </c>
      <c r="AE751" s="177">
        <v>0</v>
      </c>
      <c r="AF751" s="182">
        <v>0</v>
      </c>
      <c r="AG751" s="172"/>
    </row>
    <row r="752" spans="1:33" s="110" customFormat="1" x14ac:dyDescent="0.2">
      <c r="A752" s="138">
        <v>487</v>
      </c>
      <c r="B752" s="139">
        <v>487274049</v>
      </c>
      <c r="C752" s="140" t="s">
        <v>539</v>
      </c>
      <c r="D752" s="141">
        <v>274</v>
      </c>
      <c r="E752" s="140" t="s">
        <v>306</v>
      </c>
      <c r="F752" s="141">
        <v>49</v>
      </c>
      <c r="G752" s="142" t="s">
        <v>81</v>
      </c>
      <c r="H752" s="130"/>
      <c r="I752" s="131">
        <v>13323</v>
      </c>
      <c r="J752" s="131">
        <v>16781</v>
      </c>
      <c r="K752" s="131">
        <v>0</v>
      </c>
      <c r="L752" s="131">
        <v>938</v>
      </c>
      <c r="M752" s="131">
        <v>31042</v>
      </c>
      <c r="N752" s="130"/>
      <c r="O752" s="132">
        <v>70</v>
      </c>
      <c r="P752" s="132">
        <v>0</v>
      </c>
      <c r="Q752" s="133">
        <v>2107280</v>
      </c>
      <c r="R752" s="133">
        <v>0</v>
      </c>
      <c r="S752" s="133">
        <f t="shared" si="22"/>
        <v>0</v>
      </c>
      <c r="T752" s="133">
        <v>65660</v>
      </c>
      <c r="U752" s="134">
        <f t="shared" si="23"/>
        <v>2172940</v>
      </c>
      <c r="V752" s="144"/>
      <c r="W752" s="173">
        <v>0</v>
      </c>
      <c r="X752" s="174">
        <v>0.09</v>
      </c>
      <c r="Y752" s="174">
        <v>6.940969313408521E-2</v>
      </c>
      <c r="Z752" s="175">
        <v>0</v>
      </c>
      <c r="AA752" s="168"/>
      <c r="AB752" s="176">
        <v>2</v>
      </c>
      <c r="AC752" s="177">
        <v>0</v>
      </c>
      <c r="AD752" s="134">
        <v>0</v>
      </c>
      <c r="AE752" s="177">
        <v>0</v>
      </c>
      <c r="AF752" s="182">
        <v>0</v>
      </c>
      <c r="AG752" s="172"/>
    </row>
    <row r="753" spans="1:33" s="110" customFormat="1" x14ac:dyDescent="0.2">
      <c r="A753" s="138">
        <v>487</v>
      </c>
      <c r="B753" s="139">
        <v>487274057</v>
      </c>
      <c r="C753" s="140" t="s">
        <v>539</v>
      </c>
      <c r="D753" s="141">
        <v>274</v>
      </c>
      <c r="E753" s="140" t="s">
        <v>306</v>
      </c>
      <c r="F753" s="141">
        <v>57</v>
      </c>
      <c r="G753" s="142" t="s">
        <v>89</v>
      </c>
      <c r="H753" s="130"/>
      <c r="I753" s="131">
        <v>12334</v>
      </c>
      <c r="J753" s="131">
        <v>374</v>
      </c>
      <c r="K753" s="131">
        <v>0</v>
      </c>
      <c r="L753" s="131">
        <v>938</v>
      </c>
      <c r="M753" s="131">
        <v>13646</v>
      </c>
      <c r="N753" s="130"/>
      <c r="O753" s="132">
        <v>12</v>
      </c>
      <c r="P753" s="132">
        <v>0</v>
      </c>
      <c r="Q753" s="133">
        <v>152496</v>
      </c>
      <c r="R753" s="133">
        <v>0</v>
      </c>
      <c r="S753" s="133">
        <f t="shared" si="22"/>
        <v>0</v>
      </c>
      <c r="T753" s="133">
        <v>11256</v>
      </c>
      <c r="U753" s="134">
        <f t="shared" si="23"/>
        <v>163752</v>
      </c>
      <c r="V753" s="144"/>
      <c r="W753" s="173">
        <v>0</v>
      </c>
      <c r="X753" s="174">
        <v>0.09</v>
      </c>
      <c r="Y753" s="174">
        <v>0.12835624819220592</v>
      </c>
      <c r="Z753" s="175">
        <v>0</v>
      </c>
      <c r="AA753" s="168"/>
      <c r="AB753" s="176">
        <v>0</v>
      </c>
      <c r="AC753" s="177">
        <v>0</v>
      </c>
      <c r="AD753" s="134">
        <v>0</v>
      </c>
      <c r="AE753" s="177">
        <v>0</v>
      </c>
      <c r="AF753" s="182">
        <v>0</v>
      </c>
      <c r="AG753" s="172"/>
    </row>
    <row r="754" spans="1:33" s="110" customFormat="1" x14ac:dyDescent="0.2">
      <c r="A754" s="138">
        <v>487</v>
      </c>
      <c r="B754" s="139">
        <v>487274093</v>
      </c>
      <c r="C754" s="140" t="s">
        <v>539</v>
      </c>
      <c r="D754" s="141">
        <v>274</v>
      </c>
      <c r="E754" s="140" t="s">
        <v>306</v>
      </c>
      <c r="F754" s="141">
        <v>93</v>
      </c>
      <c r="G754" s="142" t="s">
        <v>125</v>
      </c>
      <c r="H754" s="130"/>
      <c r="I754" s="131">
        <v>12788</v>
      </c>
      <c r="J754" s="131">
        <v>131</v>
      </c>
      <c r="K754" s="131">
        <v>0</v>
      </c>
      <c r="L754" s="131">
        <v>938</v>
      </c>
      <c r="M754" s="131">
        <v>13857</v>
      </c>
      <c r="N754" s="130"/>
      <c r="O754" s="132">
        <v>44</v>
      </c>
      <c r="P754" s="132">
        <v>0</v>
      </c>
      <c r="Q754" s="133">
        <v>568436</v>
      </c>
      <c r="R754" s="133">
        <v>0</v>
      </c>
      <c r="S754" s="133">
        <f t="shared" si="22"/>
        <v>0</v>
      </c>
      <c r="T754" s="133">
        <v>41272</v>
      </c>
      <c r="U754" s="134">
        <f t="shared" si="23"/>
        <v>609708</v>
      </c>
      <c r="V754" s="144"/>
      <c r="W754" s="173">
        <v>0</v>
      </c>
      <c r="X754" s="174">
        <v>0.09</v>
      </c>
      <c r="Y754" s="174">
        <v>7.1507714979920325E-2</v>
      </c>
      <c r="Z754" s="175">
        <v>0</v>
      </c>
      <c r="AA754" s="168"/>
      <c r="AB754" s="176">
        <v>11</v>
      </c>
      <c r="AC754" s="177">
        <v>0</v>
      </c>
      <c r="AD754" s="134">
        <v>0</v>
      </c>
      <c r="AE754" s="177">
        <v>0</v>
      </c>
      <c r="AF754" s="182">
        <v>0</v>
      </c>
      <c r="AG754" s="172"/>
    </row>
    <row r="755" spans="1:33" s="110" customFormat="1" x14ac:dyDescent="0.2">
      <c r="A755" s="138">
        <v>487</v>
      </c>
      <c r="B755" s="139">
        <v>487274095</v>
      </c>
      <c r="C755" s="140" t="s">
        <v>539</v>
      </c>
      <c r="D755" s="141">
        <v>274</v>
      </c>
      <c r="E755" s="140" t="s">
        <v>306</v>
      </c>
      <c r="F755" s="141">
        <v>95</v>
      </c>
      <c r="G755" s="142" t="s">
        <v>127</v>
      </c>
      <c r="H755" s="130"/>
      <c r="I755" s="131">
        <v>15747</v>
      </c>
      <c r="J755" s="131">
        <v>86</v>
      </c>
      <c r="K755" s="131">
        <v>0</v>
      </c>
      <c r="L755" s="131">
        <v>938</v>
      </c>
      <c r="M755" s="131">
        <v>16771</v>
      </c>
      <c r="N755" s="130"/>
      <c r="O755" s="132">
        <v>2</v>
      </c>
      <c r="P755" s="132">
        <v>0</v>
      </c>
      <c r="Q755" s="133">
        <v>31666</v>
      </c>
      <c r="R755" s="133">
        <v>0</v>
      </c>
      <c r="S755" s="133">
        <f t="shared" si="22"/>
        <v>0</v>
      </c>
      <c r="T755" s="133">
        <v>1876</v>
      </c>
      <c r="U755" s="134">
        <f t="shared" si="23"/>
        <v>33542</v>
      </c>
      <c r="V755" s="144"/>
      <c r="W755" s="173">
        <v>0</v>
      </c>
      <c r="X755" s="174">
        <v>0.09</v>
      </c>
      <c r="Y755" s="174">
        <v>0.13273566724253313</v>
      </c>
      <c r="Z755" s="175">
        <v>0</v>
      </c>
      <c r="AA755" s="168"/>
      <c r="AB755" s="176">
        <v>0</v>
      </c>
      <c r="AC755" s="177">
        <v>0</v>
      </c>
      <c r="AD755" s="134">
        <v>0</v>
      </c>
      <c r="AE755" s="177">
        <v>0</v>
      </c>
      <c r="AF755" s="182">
        <v>0</v>
      </c>
      <c r="AG755" s="172"/>
    </row>
    <row r="756" spans="1:33" s="110" customFormat="1" x14ac:dyDescent="0.2">
      <c r="A756" s="138">
        <v>487</v>
      </c>
      <c r="B756" s="139">
        <v>487274103</v>
      </c>
      <c r="C756" s="140" t="s">
        <v>539</v>
      </c>
      <c r="D756" s="141">
        <v>274</v>
      </c>
      <c r="E756" s="140" t="s">
        <v>306</v>
      </c>
      <c r="F756" s="141">
        <v>103</v>
      </c>
      <c r="G756" s="142" t="s">
        <v>135</v>
      </c>
      <c r="H756" s="130"/>
      <c r="I756" s="131">
        <v>9693</v>
      </c>
      <c r="J756" s="131">
        <v>223</v>
      </c>
      <c r="K756" s="131">
        <v>0</v>
      </c>
      <c r="L756" s="131">
        <v>938</v>
      </c>
      <c r="M756" s="131">
        <v>10854</v>
      </c>
      <c r="N756" s="130"/>
      <c r="O756" s="132">
        <v>1</v>
      </c>
      <c r="P756" s="132">
        <v>0</v>
      </c>
      <c r="Q756" s="133">
        <v>9916</v>
      </c>
      <c r="R756" s="133">
        <v>0</v>
      </c>
      <c r="S756" s="133">
        <f t="shared" si="22"/>
        <v>0</v>
      </c>
      <c r="T756" s="133">
        <v>938</v>
      </c>
      <c r="U756" s="134">
        <f t="shared" si="23"/>
        <v>10854</v>
      </c>
      <c r="V756" s="144"/>
      <c r="W756" s="173">
        <v>0</v>
      </c>
      <c r="X756" s="174">
        <v>0.09</v>
      </c>
      <c r="Y756" s="174">
        <v>1.3831207688295565E-2</v>
      </c>
      <c r="Z756" s="175">
        <v>0</v>
      </c>
      <c r="AA756" s="168"/>
      <c r="AB756" s="176">
        <v>0</v>
      </c>
      <c r="AC756" s="177">
        <v>0</v>
      </c>
      <c r="AD756" s="134">
        <v>0</v>
      </c>
      <c r="AE756" s="177">
        <v>0</v>
      </c>
      <c r="AF756" s="182">
        <v>0</v>
      </c>
      <c r="AG756" s="172"/>
    </row>
    <row r="757" spans="1:33" s="110" customFormat="1" x14ac:dyDescent="0.2">
      <c r="A757" s="138">
        <v>487</v>
      </c>
      <c r="B757" s="139">
        <v>487274128</v>
      </c>
      <c r="C757" s="140" t="s">
        <v>539</v>
      </c>
      <c r="D757" s="141">
        <v>274</v>
      </c>
      <c r="E757" s="140" t="s">
        <v>306</v>
      </c>
      <c r="F757" s="141">
        <v>128</v>
      </c>
      <c r="G757" s="142" t="s">
        <v>160</v>
      </c>
      <c r="H757" s="130"/>
      <c r="I757" s="131">
        <v>12549.540432084312</v>
      </c>
      <c r="J757" s="131">
        <v>728</v>
      </c>
      <c r="K757" s="131">
        <v>0</v>
      </c>
      <c r="L757" s="131">
        <v>938</v>
      </c>
      <c r="M757" s="131">
        <v>14215.540432084312</v>
      </c>
      <c r="N757" s="130"/>
      <c r="O757" s="132">
        <v>3</v>
      </c>
      <c r="P757" s="132">
        <v>0</v>
      </c>
      <c r="Q757" s="133">
        <v>39834</v>
      </c>
      <c r="R757" s="133">
        <v>0</v>
      </c>
      <c r="S757" s="133">
        <f t="shared" si="22"/>
        <v>0</v>
      </c>
      <c r="T757" s="133">
        <v>2814</v>
      </c>
      <c r="U757" s="134">
        <f t="shared" si="23"/>
        <v>42648</v>
      </c>
      <c r="V757" s="144"/>
      <c r="W757" s="173">
        <v>0</v>
      </c>
      <c r="X757" s="174">
        <v>0.09</v>
      </c>
      <c r="Y757" s="174">
        <v>3.7584627697760359E-2</v>
      </c>
      <c r="Z757" s="175">
        <v>0</v>
      </c>
      <c r="AA757" s="168"/>
      <c r="AB757" s="176">
        <v>0</v>
      </c>
      <c r="AC757" s="177">
        <v>0</v>
      </c>
      <c r="AD757" s="134">
        <v>0</v>
      </c>
      <c r="AE757" s="177">
        <v>0</v>
      </c>
      <c r="AF757" s="182">
        <v>0</v>
      </c>
      <c r="AG757" s="172"/>
    </row>
    <row r="758" spans="1:33" s="110" customFormat="1" x14ac:dyDescent="0.2">
      <c r="A758" s="138">
        <v>487</v>
      </c>
      <c r="B758" s="139">
        <v>487274149</v>
      </c>
      <c r="C758" s="140" t="s">
        <v>539</v>
      </c>
      <c r="D758" s="141">
        <v>274</v>
      </c>
      <c r="E758" s="140" t="s">
        <v>306</v>
      </c>
      <c r="F758" s="141">
        <v>149</v>
      </c>
      <c r="G758" s="142" t="s">
        <v>181</v>
      </c>
      <c r="H758" s="130"/>
      <c r="I758" s="131">
        <v>11959</v>
      </c>
      <c r="J758" s="131">
        <v>0</v>
      </c>
      <c r="K758" s="131">
        <v>0</v>
      </c>
      <c r="L758" s="131">
        <v>938</v>
      </c>
      <c r="M758" s="131">
        <v>12897</v>
      </c>
      <c r="N758" s="130"/>
      <c r="O758" s="132">
        <v>1</v>
      </c>
      <c r="P758" s="132">
        <v>0</v>
      </c>
      <c r="Q758" s="133">
        <v>11959</v>
      </c>
      <c r="R758" s="133">
        <v>0</v>
      </c>
      <c r="S758" s="133">
        <f t="shared" si="22"/>
        <v>0</v>
      </c>
      <c r="T758" s="133">
        <v>938</v>
      </c>
      <c r="U758" s="134">
        <f t="shared" si="23"/>
        <v>12897</v>
      </c>
      <c r="V758" s="144"/>
      <c r="W758" s="173">
        <v>0</v>
      </c>
      <c r="X758" s="174">
        <v>0.09</v>
      </c>
      <c r="Y758" s="174">
        <v>0.11034618339224084</v>
      </c>
      <c r="Z758" s="175">
        <v>0</v>
      </c>
      <c r="AA758" s="168"/>
      <c r="AB758" s="176">
        <v>0</v>
      </c>
      <c r="AC758" s="177">
        <v>0</v>
      </c>
      <c r="AD758" s="134">
        <v>0</v>
      </c>
      <c r="AE758" s="177">
        <v>0</v>
      </c>
      <c r="AF758" s="182">
        <v>0</v>
      </c>
      <c r="AG758" s="172"/>
    </row>
    <row r="759" spans="1:33" s="110" customFormat="1" x14ac:dyDescent="0.2">
      <c r="A759" s="138">
        <v>487</v>
      </c>
      <c r="B759" s="139">
        <v>487274163</v>
      </c>
      <c r="C759" s="140" t="s">
        <v>539</v>
      </c>
      <c r="D759" s="141">
        <v>274</v>
      </c>
      <c r="E759" s="140" t="s">
        <v>306</v>
      </c>
      <c r="F759" s="141">
        <v>163</v>
      </c>
      <c r="G759" s="142" t="s">
        <v>195</v>
      </c>
      <c r="H759" s="130"/>
      <c r="I759" s="131">
        <v>11698</v>
      </c>
      <c r="J759" s="131">
        <v>0</v>
      </c>
      <c r="K759" s="131">
        <v>0</v>
      </c>
      <c r="L759" s="131">
        <v>938</v>
      </c>
      <c r="M759" s="131">
        <v>12636</v>
      </c>
      <c r="N759" s="130"/>
      <c r="O759" s="132">
        <v>12</v>
      </c>
      <c r="P759" s="132">
        <v>0</v>
      </c>
      <c r="Q759" s="133">
        <v>140376</v>
      </c>
      <c r="R759" s="133">
        <v>0</v>
      </c>
      <c r="S759" s="133">
        <f t="shared" si="22"/>
        <v>0</v>
      </c>
      <c r="T759" s="133">
        <v>11256</v>
      </c>
      <c r="U759" s="134">
        <f t="shared" si="23"/>
        <v>151632</v>
      </c>
      <c r="V759" s="144"/>
      <c r="W759" s="173">
        <v>0</v>
      </c>
      <c r="X759" s="174">
        <v>0.09</v>
      </c>
      <c r="Y759" s="174">
        <v>8.8627773551063604E-2</v>
      </c>
      <c r="Z759" s="175">
        <v>0</v>
      </c>
      <c r="AA759" s="168"/>
      <c r="AB759" s="176">
        <v>6</v>
      </c>
      <c r="AC759" s="177">
        <v>0</v>
      </c>
      <c r="AD759" s="134">
        <v>0</v>
      </c>
      <c r="AE759" s="177">
        <v>0</v>
      </c>
      <c r="AF759" s="182">
        <v>0</v>
      </c>
      <c r="AG759" s="172"/>
    </row>
    <row r="760" spans="1:33" s="110" customFormat="1" x14ac:dyDescent="0.2">
      <c r="A760" s="138">
        <v>487</v>
      </c>
      <c r="B760" s="139">
        <v>487274165</v>
      </c>
      <c r="C760" s="140" t="s">
        <v>539</v>
      </c>
      <c r="D760" s="141">
        <v>274</v>
      </c>
      <c r="E760" s="140" t="s">
        <v>306</v>
      </c>
      <c r="F760" s="141">
        <v>165</v>
      </c>
      <c r="G760" s="142" t="s">
        <v>197</v>
      </c>
      <c r="H760" s="130"/>
      <c r="I760" s="131">
        <v>12181</v>
      </c>
      <c r="J760" s="131">
        <v>352</v>
      </c>
      <c r="K760" s="131">
        <v>0</v>
      </c>
      <c r="L760" s="131">
        <v>938</v>
      </c>
      <c r="M760" s="131">
        <v>13471</v>
      </c>
      <c r="N760" s="130"/>
      <c r="O760" s="132">
        <v>40</v>
      </c>
      <c r="P760" s="132">
        <v>0</v>
      </c>
      <c r="Q760" s="133">
        <v>501320</v>
      </c>
      <c r="R760" s="133">
        <v>0</v>
      </c>
      <c r="S760" s="133">
        <f t="shared" si="22"/>
        <v>0</v>
      </c>
      <c r="T760" s="133">
        <v>37520</v>
      </c>
      <c r="U760" s="134">
        <f t="shared" si="23"/>
        <v>538840</v>
      </c>
      <c r="V760" s="144"/>
      <c r="W760" s="173">
        <v>0</v>
      </c>
      <c r="X760" s="174">
        <v>0.09</v>
      </c>
      <c r="Y760" s="174">
        <v>9.9821303328220382E-2</v>
      </c>
      <c r="Z760" s="175">
        <v>0</v>
      </c>
      <c r="AA760" s="168"/>
      <c r="AB760" s="176">
        <v>16</v>
      </c>
      <c r="AC760" s="177">
        <v>0.66396008335738277</v>
      </c>
      <c r="AD760" s="134">
        <v>8944</v>
      </c>
      <c r="AE760" s="177">
        <v>0</v>
      </c>
      <c r="AF760" s="182">
        <v>0</v>
      </c>
      <c r="AG760" s="172"/>
    </row>
    <row r="761" spans="1:33" s="110" customFormat="1" x14ac:dyDescent="0.2">
      <c r="A761" s="138">
        <v>487</v>
      </c>
      <c r="B761" s="139">
        <v>487274176</v>
      </c>
      <c r="C761" s="140" t="s">
        <v>539</v>
      </c>
      <c r="D761" s="141">
        <v>274</v>
      </c>
      <c r="E761" s="140" t="s">
        <v>306</v>
      </c>
      <c r="F761" s="141">
        <v>176</v>
      </c>
      <c r="G761" s="142" t="s">
        <v>208</v>
      </c>
      <c r="H761" s="130"/>
      <c r="I761" s="131">
        <v>13244</v>
      </c>
      <c r="J761" s="131">
        <v>6546</v>
      </c>
      <c r="K761" s="131">
        <v>0</v>
      </c>
      <c r="L761" s="131">
        <v>938</v>
      </c>
      <c r="M761" s="131">
        <v>20728</v>
      </c>
      <c r="N761" s="130"/>
      <c r="O761" s="132">
        <v>76</v>
      </c>
      <c r="P761" s="132">
        <v>0</v>
      </c>
      <c r="Q761" s="133">
        <v>1504040</v>
      </c>
      <c r="R761" s="133">
        <v>0</v>
      </c>
      <c r="S761" s="133">
        <f t="shared" si="22"/>
        <v>0</v>
      </c>
      <c r="T761" s="133">
        <v>71288</v>
      </c>
      <c r="U761" s="134">
        <f t="shared" si="23"/>
        <v>1575328</v>
      </c>
      <c r="V761" s="144"/>
      <c r="W761" s="173">
        <v>0</v>
      </c>
      <c r="X761" s="174">
        <v>0.09</v>
      </c>
      <c r="Y761" s="174">
        <v>9.052839396861978E-2</v>
      </c>
      <c r="Z761" s="175">
        <v>0</v>
      </c>
      <c r="AA761" s="168"/>
      <c r="AB761" s="176">
        <v>3</v>
      </c>
      <c r="AC761" s="177">
        <v>8.0269661662363337E-2</v>
      </c>
      <c r="AD761" s="134">
        <v>1665</v>
      </c>
      <c r="AE761" s="177">
        <v>0</v>
      </c>
      <c r="AF761" s="182">
        <v>0</v>
      </c>
      <c r="AG761" s="172"/>
    </row>
    <row r="762" spans="1:33" s="110" customFormat="1" x14ac:dyDescent="0.2">
      <c r="A762" s="138">
        <v>487</v>
      </c>
      <c r="B762" s="139">
        <v>487274178</v>
      </c>
      <c r="C762" s="140" t="s">
        <v>539</v>
      </c>
      <c r="D762" s="141">
        <v>274</v>
      </c>
      <c r="E762" s="140" t="s">
        <v>306</v>
      </c>
      <c r="F762" s="141">
        <v>178</v>
      </c>
      <c r="G762" s="142" t="s">
        <v>210</v>
      </c>
      <c r="H762" s="130"/>
      <c r="I762" s="131">
        <v>13742</v>
      </c>
      <c r="J762" s="131">
        <v>2296</v>
      </c>
      <c r="K762" s="131">
        <v>0</v>
      </c>
      <c r="L762" s="131">
        <v>938</v>
      </c>
      <c r="M762" s="131">
        <v>16976</v>
      </c>
      <c r="N762" s="130"/>
      <c r="O762" s="132">
        <v>3</v>
      </c>
      <c r="P762" s="132">
        <v>0</v>
      </c>
      <c r="Q762" s="133">
        <v>48114</v>
      </c>
      <c r="R762" s="133">
        <v>0</v>
      </c>
      <c r="S762" s="133">
        <f t="shared" si="22"/>
        <v>0</v>
      </c>
      <c r="T762" s="133">
        <v>2814</v>
      </c>
      <c r="U762" s="134">
        <f t="shared" si="23"/>
        <v>50928</v>
      </c>
      <c r="V762" s="144"/>
      <c r="W762" s="173">
        <v>0</v>
      </c>
      <c r="X762" s="174">
        <v>0.09</v>
      </c>
      <c r="Y762" s="174">
        <v>6.0447595444622373E-2</v>
      </c>
      <c r="Z762" s="175">
        <v>0</v>
      </c>
      <c r="AA762" s="168"/>
      <c r="AB762" s="176">
        <v>0</v>
      </c>
      <c r="AC762" s="177">
        <v>0</v>
      </c>
      <c r="AD762" s="134">
        <v>0</v>
      </c>
      <c r="AE762" s="177">
        <v>0</v>
      </c>
      <c r="AF762" s="182">
        <v>0</v>
      </c>
      <c r="AG762" s="172"/>
    </row>
    <row r="763" spans="1:33" s="110" customFormat="1" x14ac:dyDescent="0.2">
      <c r="A763" s="138">
        <v>487</v>
      </c>
      <c r="B763" s="139">
        <v>487274181</v>
      </c>
      <c r="C763" s="140" t="s">
        <v>539</v>
      </c>
      <c r="D763" s="141">
        <v>274</v>
      </c>
      <c r="E763" s="140" t="s">
        <v>306</v>
      </c>
      <c r="F763" s="141">
        <v>181</v>
      </c>
      <c r="G763" s="142" t="s">
        <v>213</v>
      </c>
      <c r="H763" s="130"/>
      <c r="I763" s="131">
        <v>12764</v>
      </c>
      <c r="J763" s="131">
        <v>227</v>
      </c>
      <c r="K763" s="131">
        <v>0</v>
      </c>
      <c r="L763" s="131">
        <v>938</v>
      </c>
      <c r="M763" s="131">
        <v>13929</v>
      </c>
      <c r="N763" s="130"/>
      <c r="O763" s="132">
        <v>2</v>
      </c>
      <c r="P763" s="132">
        <v>0</v>
      </c>
      <c r="Q763" s="133">
        <v>25982</v>
      </c>
      <c r="R763" s="133">
        <v>0</v>
      </c>
      <c r="S763" s="133">
        <f t="shared" si="22"/>
        <v>0</v>
      </c>
      <c r="T763" s="133">
        <v>1876</v>
      </c>
      <c r="U763" s="134">
        <f t="shared" si="23"/>
        <v>27858</v>
      </c>
      <c r="V763" s="144"/>
      <c r="W763" s="173">
        <v>0</v>
      </c>
      <c r="X763" s="174">
        <v>0.09</v>
      </c>
      <c r="Y763" s="174">
        <v>1.7495467260397888E-2</v>
      </c>
      <c r="Z763" s="175">
        <v>0</v>
      </c>
      <c r="AA763" s="168"/>
      <c r="AB763" s="176">
        <v>0</v>
      </c>
      <c r="AC763" s="177">
        <v>0</v>
      </c>
      <c r="AD763" s="134">
        <v>0</v>
      </c>
      <c r="AE763" s="177">
        <v>0</v>
      </c>
      <c r="AF763" s="182">
        <v>0</v>
      </c>
      <c r="AG763" s="172"/>
    </row>
    <row r="764" spans="1:33" s="110" customFormat="1" x14ac:dyDescent="0.2">
      <c r="A764" s="138">
        <v>487</v>
      </c>
      <c r="B764" s="139">
        <v>487274182</v>
      </c>
      <c r="C764" s="140" t="s">
        <v>539</v>
      </c>
      <c r="D764" s="141">
        <v>274</v>
      </c>
      <c r="E764" s="140" t="s">
        <v>306</v>
      </c>
      <c r="F764" s="141">
        <v>182</v>
      </c>
      <c r="G764" s="142" t="s">
        <v>214</v>
      </c>
      <c r="H764" s="130"/>
      <c r="I764" s="131">
        <v>9693</v>
      </c>
      <c r="J764" s="131">
        <v>1975</v>
      </c>
      <c r="K764" s="131">
        <v>0</v>
      </c>
      <c r="L764" s="131">
        <v>938</v>
      </c>
      <c r="M764" s="131">
        <v>12606</v>
      </c>
      <c r="N764" s="130"/>
      <c r="O764" s="132">
        <v>3</v>
      </c>
      <c r="P764" s="132">
        <v>0</v>
      </c>
      <c r="Q764" s="133">
        <v>35004</v>
      </c>
      <c r="R764" s="133">
        <v>0</v>
      </c>
      <c r="S764" s="133">
        <f t="shared" si="22"/>
        <v>0</v>
      </c>
      <c r="T764" s="133">
        <v>2814</v>
      </c>
      <c r="U764" s="134">
        <f t="shared" si="23"/>
        <v>37818</v>
      </c>
      <c r="V764" s="144"/>
      <c r="W764" s="173">
        <v>0</v>
      </c>
      <c r="X764" s="174">
        <v>0.09</v>
      </c>
      <c r="Y764" s="174">
        <v>1.9864812443296912E-2</v>
      </c>
      <c r="Z764" s="175">
        <v>0</v>
      </c>
      <c r="AA764" s="168"/>
      <c r="AB764" s="176">
        <v>0</v>
      </c>
      <c r="AC764" s="177">
        <v>0</v>
      </c>
      <c r="AD764" s="134">
        <v>0</v>
      </c>
      <c r="AE764" s="177">
        <v>0</v>
      </c>
      <c r="AF764" s="182">
        <v>0</v>
      </c>
      <c r="AG764" s="172"/>
    </row>
    <row r="765" spans="1:33" s="110" customFormat="1" x14ac:dyDescent="0.2">
      <c r="A765" s="138">
        <v>487</v>
      </c>
      <c r="B765" s="139">
        <v>487274220</v>
      </c>
      <c r="C765" s="140" t="s">
        <v>539</v>
      </c>
      <c r="D765" s="141">
        <v>274</v>
      </c>
      <c r="E765" s="140" t="s">
        <v>306</v>
      </c>
      <c r="F765" s="141">
        <v>220</v>
      </c>
      <c r="G765" s="142" t="s">
        <v>252</v>
      </c>
      <c r="H765" s="130"/>
      <c r="I765" s="131">
        <v>14162</v>
      </c>
      <c r="J765" s="131">
        <v>6290</v>
      </c>
      <c r="K765" s="131">
        <v>0</v>
      </c>
      <c r="L765" s="131">
        <v>938</v>
      </c>
      <c r="M765" s="131">
        <v>21390</v>
      </c>
      <c r="N765" s="130"/>
      <c r="O765" s="132">
        <v>2</v>
      </c>
      <c r="P765" s="132">
        <v>0</v>
      </c>
      <c r="Q765" s="133">
        <v>40904</v>
      </c>
      <c r="R765" s="133">
        <v>0</v>
      </c>
      <c r="S765" s="133">
        <f t="shared" si="22"/>
        <v>0</v>
      </c>
      <c r="T765" s="133">
        <v>1876</v>
      </c>
      <c r="U765" s="134">
        <f t="shared" si="23"/>
        <v>42780</v>
      </c>
      <c r="V765" s="144"/>
      <c r="W765" s="173">
        <v>0</v>
      </c>
      <c r="X765" s="174">
        <v>0.09</v>
      </c>
      <c r="Y765" s="174">
        <v>1.7540324220613024E-2</v>
      </c>
      <c r="Z765" s="175">
        <v>0</v>
      </c>
      <c r="AA765" s="168"/>
      <c r="AB765" s="176">
        <v>0</v>
      </c>
      <c r="AC765" s="177">
        <v>0</v>
      </c>
      <c r="AD765" s="134">
        <v>0</v>
      </c>
      <c r="AE765" s="177">
        <v>0</v>
      </c>
      <c r="AF765" s="182">
        <v>0</v>
      </c>
      <c r="AG765" s="172"/>
    </row>
    <row r="766" spans="1:33" s="110" customFormat="1" x14ac:dyDescent="0.2">
      <c r="A766" s="138">
        <v>487</v>
      </c>
      <c r="B766" s="139">
        <v>487274229</v>
      </c>
      <c r="C766" s="140" t="s">
        <v>539</v>
      </c>
      <c r="D766" s="141">
        <v>274</v>
      </c>
      <c r="E766" s="140" t="s">
        <v>306</v>
      </c>
      <c r="F766" s="141">
        <v>229</v>
      </c>
      <c r="G766" s="142" t="s">
        <v>261</v>
      </c>
      <c r="H766" s="130"/>
      <c r="I766" s="131">
        <v>11307</v>
      </c>
      <c r="J766" s="131">
        <v>1847</v>
      </c>
      <c r="K766" s="131">
        <v>0</v>
      </c>
      <c r="L766" s="131">
        <v>938</v>
      </c>
      <c r="M766" s="131">
        <v>14092</v>
      </c>
      <c r="N766" s="130"/>
      <c r="O766" s="132">
        <v>5</v>
      </c>
      <c r="P766" s="132">
        <v>0</v>
      </c>
      <c r="Q766" s="133">
        <v>65770</v>
      </c>
      <c r="R766" s="133">
        <v>0</v>
      </c>
      <c r="S766" s="133">
        <f t="shared" si="22"/>
        <v>0</v>
      </c>
      <c r="T766" s="133">
        <v>4690</v>
      </c>
      <c r="U766" s="134">
        <f t="shared" si="23"/>
        <v>70460</v>
      </c>
      <c r="V766" s="144"/>
      <c r="W766" s="173">
        <v>0</v>
      </c>
      <c r="X766" s="174">
        <v>0.09</v>
      </c>
      <c r="Y766" s="174">
        <v>1.1769343228562689E-2</v>
      </c>
      <c r="Z766" s="175">
        <v>0</v>
      </c>
      <c r="AA766" s="168"/>
      <c r="AB766" s="176">
        <v>0</v>
      </c>
      <c r="AC766" s="177">
        <v>0</v>
      </c>
      <c r="AD766" s="134">
        <v>0</v>
      </c>
      <c r="AE766" s="177">
        <v>0</v>
      </c>
      <c r="AF766" s="182">
        <v>0</v>
      </c>
      <c r="AG766" s="172"/>
    </row>
    <row r="767" spans="1:33" s="110" customFormat="1" x14ac:dyDescent="0.2">
      <c r="A767" s="138">
        <v>487</v>
      </c>
      <c r="B767" s="139">
        <v>487274243</v>
      </c>
      <c r="C767" s="140" t="s">
        <v>539</v>
      </c>
      <c r="D767" s="141">
        <v>274</v>
      </c>
      <c r="E767" s="140" t="s">
        <v>306</v>
      </c>
      <c r="F767" s="141">
        <v>243</v>
      </c>
      <c r="G767" s="142" t="s">
        <v>275</v>
      </c>
      <c r="H767" s="130"/>
      <c r="I767" s="131">
        <v>11254</v>
      </c>
      <c r="J767" s="131">
        <v>2329</v>
      </c>
      <c r="K767" s="131">
        <v>0</v>
      </c>
      <c r="L767" s="131">
        <v>938</v>
      </c>
      <c r="M767" s="131">
        <v>14521</v>
      </c>
      <c r="N767" s="130"/>
      <c r="O767" s="132">
        <v>2</v>
      </c>
      <c r="P767" s="132">
        <v>0</v>
      </c>
      <c r="Q767" s="133">
        <v>27166</v>
      </c>
      <c r="R767" s="133">
        <v>0</v>
      </c>
      <c r="S767" s="133">
        <f t="shared" si="22"/>
        <v>0</v>
      </c>
      <c r="T767" s="133">
        <v>1876</v>
      </c>
      <c r="U767" s="134">
        <f t="shared" si="23"/>
        <v>29042</v>
      </c>
      <c r="V767" s="144"/>
      <c r="W767" s="173">
        <v>0</v>
      </c>
      <c r="X767" s="174">
        <v>0.09</v>
      </c>
      <c r="Y767" s="174">
        <v>6.02635208616264E-3</v>
      </c>
      <c r="Z767" s="175">
        <v>0</v>
      </c>
      <c r="AA767" s="168"/>
      <c r="AB767" s="176">
        <v>0</v>
      </c>
      <c r="AC767" s="177">
        <v>0</v>
      </c>
      <c r="AD767" s="134">
        <v>0</v>
      </c>
      <c r="AE767" s="177">
        <v>0</v>
      </c>
      <c r="AF767" s="182">
        <v>0</v>
      </c>
      <c r="AG767" s="172"/>
    </row>
    <row r="768" spans="1:33" s="110" customFormat="1" x14ac:dyDescent="0.2">
      <c r="A768" s="138">
        <v>487</v>
      </c>
      <c r="B768" s="139">
        <v>487274244</v>
      </c>
      <c r="C768" s="140" t="s">
        <v>539</v>
      </c>
      <c r="D768" s="141">
        <v>274</v>
      </c>
      <c r="E768" s="140" t="s">
        <v>306</v>
      </c>
      <c r="F768" s="141">
        <v>244</v>
      </c>
      <c r="G768" s="142" t="s">
        <v>276</v>
      </c>
      <c r="H768" s="130"/>
      <c r="I768" s="131">
        <v>9512</v>
      </c>
      <c r="J768" s="131">
        <v>3430</v>
      </c>
      <c r="K768" s="131">
        <v>0</v>
      </c>
      <c r="L768" s="131">
        <v>938</v>
      </c>
      <c r="M768" s="131">
        <v>13880</v>
      </c>
      <c r="N768" s="130"/>
      <c r="O768" s="132">
        <v>1</v>
      </c>
      <c r="P768" s="132">
        <v>0</v>
      </c>
      <c r="Q768" s="133">
        <v>12942</v>
      </c>
      <c r="R768" s="133">
        <v>0</v>
      </c>
      <c r="S768" s="133">
        <f t="shared" si="22"/>
        <v>0</v>
      </c>
      <c r="T768" s="133">
        <v>938</v>
      </c>
      <c r="U768" s="134">
        <f t="shared" si="23"/>
        <v>13880</v>
      </c>
      <c r="V768" s="144"/>
      <c r="W768" s="173">
        <v>0</v>
      </c>
      <c r="X768" s="174">
        <v>0.09</v>
      </c>
      <c r="Y768" s="174">
        <v>0.13694619371909225</v>
      </c>
      <c r="Z768" s="175">
        <v>0</v>
      </c>
      <c r="AA768" s="168"/>
      <c r="AB768" s="176">
        <v>1</v>
      </c>
      <c r="AC768" s="177">
        <v>0.90820289879651572</v>
      </c>
      <c r="AD768" s="134">
        <v>12606</v>
      </c>
      <c r="AE768" s="177">
        <v>0</v>
      </c>
      <c r="AF768" s="182">
        <v>0</v>
      </c>
      <c r="AG768" s="172"/>
    </row>
    <row r="769" spans="1:33" s="110" customFormat="1" x14ac:dyDescent="0.2">
      <c r="A769" s="138">
        <v>487</v>
      </c>
      <c r="B769" s="139">
        <v>487274248</v>
      </c>
      <c r="C769" s="140" t="s">
        <v>539</v>
      </c>
      <c r="D769" s="141">
        <v>274</v>
      </c>
      <c r="E769" s="140" t="s">
        <v>306</v>
      </c>
      <c r="F769" s="141">
        <v>248</v>
      </c>
      <c r="G769" s="142" t="s">
        <v>280</v>
      </c>
      <c r="H769" s="130"/>
      <c r="I769" s="131">
        <v>12458</v>
      </c>
      <c r="J769" s="131">
        <v>977</v>
      </c>
      <c r="K769" s="131">
        <v>0</v>
      </c>
      <c r="L769" s="131">
        <v>938</v>
      </c>
      <c r="M769" s="131">
        <v>14373</v>
      </c>
      <c r="N769" s="130"/>
      <c r="O769" s="132">
        <v>20</v>
      </c>
      <c r="P769" s="132">
        <v>0</v>
      </c>
      <c r="Q769" s="133">
        <v>268700</v>
      </c>
      <c r="R769" s="133">
        <v>0</v>
      </c>
      <c r="S769" s="133">
        <f t="shared" si="22"/>
        <v>0</v>
      </c>
      <c r="T769" s="133">
        <v>18760</v>
      </c>
      <c r="U769" s="134">
        <f t="shared" si="23"/>
        <v>287460</v>
      </c>
      <c r="V769" s="144"/>
      <c r="W769" s="173">
        <v>0</v>
      </c>
      <c r="X769" s="174">
        <v>0.09</v>
      </c>
      <c r="Y769" s="174">
        <v>5.6553829441961169E-2</v>
      </c>
      <c r="Z769" s="175">
        <v>0</v>
      </c>
      <c r="AA769" s="168"/>
      <c r="AB769" s="176">
        <v>0</v>
      </c>
      <c r="AC769" s="177">
        <v>0</v>
      </c>
      <c r="AD769" s="134">
        <v>0</v>
      </c>
      <c r="AE769" s="177">
        <v>0</v>
      </c>
      <c r="AF769" s="182">
        <v>0</v>
      </c>
      <c r="AG769" s="172"/>
    </row>
    <row r="770" spans="1:33" s="110" customFormat="1" x14ac:dyDescent="0.2">
      <c r="A770" s="138">
        <v>487</v>
      </c>
      <c r="B770" s="139">
        <v>487274258</v>
      </c>
      <c r="C770" s="140" t="s">
        <v>539</v>
      </c>
      <c r="D770" s="141">
        <v>274</v>
      </c>
      <c r="E770" s="140" t="s">
        <v>306</v>
      </c>
      <c r="F770" s="141">
        <v>258</v>
      </c>
      <c r="G770" s="142" t="s">
        <v>290</v>
      </c>
      <c r="H770" s="130"/>
      <c r="I770" s="131">
        <v>14587</v>
      </c>
      <c r="J770" s="131">
        <v>4282</v>
      </c>
      <c r="K770" s="131">
        <v>0</v>
      </c>
      <c r="L770" s="131">
        <v>938</v>
      </c>
      <c r="M770" s="131">
        <v>19807</v>
      </c>
      <c r="N770" s="130"/>
      <c r="O770" s="132">
        <v>1</v>
      </c>
      <c r="P770" s="132">
        <v>0</v>
      </c>
      <c r="Q770" s="133">
        <v>18869</v>
      </c>
      <c r="R770" s="133">
        <v>0</v>
      </c>
      <c r="S770" s="133">
        <f t="shared" si="22"/>
        <v>0</v>
      </c>
      <c r="T770" s="133">
        <v>938</v>
      </c>
      <c r="U770" s="134">
        <f t="shared" si="23"/>
        <v>19807</v>
      </c>
      <c r="V770" s="144"/>
      <c r="W770" s="173">
        <v>0</v>
      </c>
      <c r="X770" s="174">
        <v>0.09</v>
      </c>
      <c r="Y770" s="174">
        <v>9.5749828728083172E-2</v>
      </c>
      <c r="Z770" s="175">
        <v>0</v>
      </c>
      <c r="AA770" s="168"/>
      <c r="AB770" s="176">
        <v>0</v>
      </c>
      <c r="AC770" s="177">
        <v>0</v>
      </c>
      <c r="AD770" s="134">
        <v>0</v>
      </c>
      <c r="AE770" s="177">
        <v>0</v>
      </c>
      <c r="AF770" s="182">
        <v>0</v>
      </c>
      <c r="AG770" s="172"/>
    </row>
    <row r="771" spans="1:33" s="110" customFormat="1" x14ac:dyDescent="0.2">
      <c r="A771" s="138">
        <v>487</v>
      </c>
      <c r="B771" s="139">
        <v>487274262</v>
      </c>
      <c r="C771" s="140" t="s">
        <v>539</v>
      </c>
      <c r="D771" s="141">
        <v>274</v>
      </c>
      <c r="E771" s="140" t="s">
        <v>306</v>
      </c>
      <c r="F771" s="141">
        <v>262</v>
      </c>
      <c r="G771" s="142" t="s">
        <v>294</v>
      </c>
      <c r="H771" s="130"/>
      <c r="I771" s="131">
        <v>12542</v>
      </c>
      <c r="J771" s="131">
        <v>4648</v>
      </c>
      <c r="K771" s="131">
        <v>0</v>
      </c>
      <c r="L771" s="131">
        <v>938</v>
      </c>
      <c r="M771" s="131">
        <v>18128</v>
      </c>
      <c r="N771" s="130"/>
      <c r="O771" s="132">
        <v>9</v>
      </c>
      <c r="P771" s="132">
        <v>0</v>
      </c>
      <c r="Q771" s="133">
        <v>154710</v>
      </c>
      <c r="R771" s="133">
        <v>0</v>
      </c>
      <c r="S771" s="133">
        <f t="shared" si="22"/>
        <v>0</v>
      </c>
      <c r="T771" s="133">
        <v>8442</v>
      </c>
      <c r="U771" s="134">
        <f t="shared" si="23"/>
        <v>163152</v>
      </c>
      <c r="V771" s="144"/>
      <c r="W771" s="173">
        <v>0</v>
      </c>
      <c r="X771" s="174">
        <v>0.09</v>
      </c>
      <c r="Y771" s="174">
        <v>7.8477422572232697E-2</v>
      </c>
      <c r="Z771" s="175">
        <v>0</v>
      </c>
      <c r="AA771" s="168"/>
      <c r="AB771" s="176">
        <v>0</v>
      </c>
      <c r="AC771" s="177">
        <v>0</v>
      </c>
      <c r="AD771" s="134">
        <v>0</v>
      </c>
      <c r="AE771" s="177">
        <v>0</v>
      </c>
      <c r="AF771" s="182">
        <v>0</v>
      </c>
      <c r="AG771" s="172"/>
    </row>
    <row r="772" spans="1:33" s="110" customFormat="1" x14ac:dyDescent="0.2">
      <c r="A772" s="138">
        <v>487</v>
      </c>
      <c r="B772" s="139">
        <v>487274274</v>
      </c>
      <c r="C772" s="140" t="s">
        <v>539</v>
      </c>
      <c r="D772" s="141">
        <v>274</v>
      </c>
      <c r="E772" s="140" t="s">
        <v>306</v>
      </c>
      <c r="F772" s="141">
        <v>274</v>
      </c>
      <c r="G772" s="142" t="s">
        <v>306</v>
      </c>
      <c r="H772" s="130"/>
      <c r="I772" s="131">
        <v>13134</v>
      </c>
      <c r="J772" s="131">
        <v>5431</v>
      </c>
      <c r="K772" s="131">
        <v>0</v>
      </c>
      <c r="L772" s="131">
        <v>938</v>
      </c>
      <c r="M772" s="131">
        <v>19503</v>
      </c>
      <c r="N772" s="130"/>
      <c r="O772" s="132">
        <v>214</v>
      </c>
      <c r="P772" s="132">
        <v>0</v>
      </c>
      <c r="Q772" s="133">
        <v>3972910</v>
      </c>
      <c r="R772" s="133">
        <v>0</v>
      </c>
      <c r="S772" s="133">
        <f t="shared" si="22"/>
        <v>0</v>
      </c>
      <c r="T772" s="133">
        <v>200732</v>
      </c>
      <c r="U772" s="134">
        <f t="shared" si="23"/>
        <v>4173642</v>
      </c>
      <c r="V772" s="144"/>
      <c r="W772" s="173">
        <v>0</v>
      </c>
      <c r="X772" s="174">
        <v>0.09</v>
      </c>
      <c r="Y772" s="174">
        <v>6.8430321307466249E-2</v>
      </c>
      <c r="Z772" s="175">
        <v>0</v>
      </c>
      <c r="AA772" s="168"/>
      <c r="AB772" s="176">
        <v>0</v>
      </c>
      <c r="AC772" s="177">
        <v>0</v>
      </c>
      <c r="AD772" s="134">
        <v>0</v>
      </c>
      <c r="AE772" s="177">
        <v>0</v>
      </c>
      <c r="AF772" s="182">
        <v>0</v>
      </c>
      <c r="AG772" s="172"/>
    </row>
    <row r="773" spans="1:33" s="110" customFormat="1" x14ac:dyDescent="0.2">
      <c r="A773" s="138">
        <v>487</v>
      </c>
      <c r="B773" s="139">
        <v>487274284</v>
      </c>
      <c r="C773" s="140" t="s">
        <v>539</v>
      </c>
      <c r="D773" s="141">
        <v>274</v>
      </c>
      <c r="E773" s="140" t="s">
        <v>306</v>
      </c>
      <c r="F773" s="141">
        <v>284</v>
      </c>
      <c r="G773" s="142" t="s">
        <v>316</v>
      </c>
      <c r="H773" s="130"/>
      <c r="I773" s="131">
        <v>10728</v>
      </c>
      <c r="J773" s="131">
        <v>4252</v>
      </c>
      <c r="K773" s="131">
        <v>0</v>
      </c>
      <c r="L773" s="131">
        <v>938</v>
      </c>
      <c r="M773" s="131">
        <v>15918</v>
      </c>
      <c r="N773" s="130"/>
      <c r="O773" s="132">
        <v>3</v>
      </c>
      <c r="P773" s="132">
        <v>0</v>
      </c>
      <c r="Q773" s="133">
        <v>44940</v>
      </c>
      <c r="R773" s="133">
        <v>0</v>
      </c>
      <c r="S773" s="133">
        <f t="shared" si="22"/>
        <v>0</v>
      </c>
      <c r="T773" s="133">
        <v>2814</v>
      </c>
      <c r="U773" s="134">
        <f t="shared" si="23"/>
        <v>47754</v>
      </c>
      <c r="V773" s="144"/>
      <c r="W773" s="173">
        <v>0</v>
      </c>
      <c r="X773" s="174">
        <v>0.09</v>
      </c>
      <c r="Y773" s="174">
        <v>4.4135895835476766E-2</v>
      </c>
      <c r="Z773" s="175">
        <v>0</v>
      </c>
      <c r="AA773" s="168"/>
      <c r="AB773" s="176">
        <v>0</v>
      </c>
      <c r="AC773" s="177">
        <v>0</v>
      </c>
      <c r="AD773" s="134">
        <v>0</v>
      </c>
      <c r="AE773" s="177">
        <v>0</v>
      </c>
      <c r="AF773" s="182">
        <v>0</v>
      </c>
      <c r="AG773" s="172"/>
    </row>
    <row r="774" spans="1:33" s="110" customFormat="1" x14ac:dyDescent="0.2">
      <c r="A774" s="138">
        <v>487</v>
      </c>
      <c r="B774" s="139">
        <v>487274308</v>
      </c>
      <c r="C774" s="140" t="s">
        <v>539</v>
      </c>
      <c r="D774" s="141">
        <v>274</v>
      </c>
      <c r="E774" s="140" t="s">
        <v>306</v>
      </c>
      <c r="F774" s="141">
        <v>308</v>
      </c>
      <c r="G774" s="142" t="s">
        <v>340</v>
      </c>
      <c r="H774" s="130"/>
      <c r="I774" s="131">
        <v>13863</v>
      </c>
      <c r="J774" s="131">
        <v>6345</v>
      </c>
      <c r="K774" s="131">
        <v>0</v>
      </c>
      <c r="L774" s="131">
        <v>938</v>
      </c>
      <c r="M774" s="131">
        <v>21146</v>
      </c>
      <c r="N774" s="130"/>
      <c r="O774" s="132">
        <v>7</v>
      </c>
      <c r="P774" s="132">
        <v>0</v>
      </c>
      <c r="Q774" s="133">
        <v>141456</v>
      </c>
      <c r="R774" s="133">
        <v>0</v>
      </c>
      <c r="S774" s="133">
        <f t="shared" si="22"/>
        <v>0</v>
      </c>
      <c r="T774" s="133">
        <v>6566</v>
      </c>
      <c r="U774" s="134">
        <f t="shared" si="23"/>
        <v>148022</v>
      </c>
      <c r="V774" s="144"/>
      <c r="W774" s="173">
        <v>0</v>
      </c>
      <c r="X774" s="174">
        <v>0.09</v>
      </c>
      <c r="Y774" s="174">
        <v>2.5946201497977273E-3</v>
      </c>
      <c r="Z774" s="175">
        <v>0</v>
      </c>
      <c r="AA774" s="168"/>
      <c r="AB774" s="176">
        <v>0</v>
      </c>
      <c r="AC774" s="177">
        <v>0</v>
      </c>
      <c r="AD774" s="134">
        <v>0</v>
      </c>
      <c r="AE774" s="177">
        <v>0</v>
      </c>
      <c r="AF774" s="182">
        <v>0</v>
      </c>
      <c r="AG774" s="172"/>
    </row>
    <row r="775" spans="1:33" s="110" customFormat="1" x14ac:dyDescent="0.2">
      <c r="A775" s="138">
        <v>487</v>
      </c>
      <c r="B775" s="139">
        <v>487274314</v>
      </c>
      <c r="C775" s="140" t="s">
        <v>539</v>
      </c>
      <c r="D775" s="141">
        <v>274</v>
      </c>
      <c r="E775" s="140" t="s">
        <v>306</v>
      </c>
      <c r="F775" s="141">
        <v>314</v>
      </c>
      <c r="G775" s="142" t="s">
        <v>346</v>
      </c>
      <c r="H775" s="130"/>
      <c r="I775" s="131">
        <v>12378.014752158331</v>
      </c>
      <c r="J775" s="131">
        <v>9922</v>
      </c>
      <c r="K775" s="131">
        <v>0</v>
      </c>
      <c r="L775" s="131">
        <v>938</v>
      </c>
      <c r="M775" s="131">
        <v>23238.014752158331</v>
      </c>
      <c r="N775" s="130"/>
      <c r="O775" s="132">
        <v>3</v>
      </c>
      <c r="P775" s="132">
        <v>0</v>
      </c>
      <c r="Q775" s="133">
        <v>66900</v>
      </c>
      <c r="R775" s="133">
        <v>0</v>
      </c>
      <c r="S775" s="133">
        <f t="shared" si="22"/>
        <v>0</v>
      </c>
      <c r="T775" s="133">
        <v>2814</v>
      </c>
      <c r="U775" s="134">
        <f t="shared" si="23"/>
        <v>69714</v>
      </c>
      <c r="V775" s="144"/>
      <c r="W775" s="173">
        <v>0</v>
      </c>
      <c r="X775" s="174">
        <v>0.09</v>
      </c>
      <c r="Y775" s="174">
        <v>3.8012114821186567E-3</v>
      </c>
      <c r="Z775" s="175">
        <v>0</v>
      </c>
      <c r="AA775" s="168"/>
      <c r="AB775" s="176">
        <v>0</v>
      </c>
      <c r="AC775" s="177">
        <v>0</v>
      </c>
      <c r="AD775" s="134">
        <v>0</v>
      </c>
      <c r="AE775" s="177">
        <v>0</v>
      </c>
      <c r="AF775" s="182">
        <v>0</v>
      </c>
      <c r="AG775" s="172"/>
    </row>
    <row r="776" spans="1:33" s="110" customFormat="1" x14ac:dyDescent="0.2">
      <c r="A776" s="138">
        <v>487</v>
      </c>
      <c r="B776" s="139">
        <v>487274346</v>
      </c>
      <c r="C776" s="140" t="s">
        <v>539</v>
      </c>
      <c r="D776" s="141">
        <v>274</v>
      </c>
      <c r="E776" s="140" t="s">
        <v>306</v>
      </c>
      <c r="F776" s="141">
        <v>346</v>
      </c>
      <c r="G776" s="142" t="s">
        <v>378</v>
      </c>
      <c r="H776" s="130"/>
      <c r="I776" s="131">
        <v>12064</v>
      </c>
      <c r="J776" s="131">
        <v>1755</v>
      </c>
      <c r="K776" s="131">
        <v>0</v>
      </c>
      <c r="L776" s="131">
        <v>938</v>
      </c>
      <c r="M776" s="131">
        <v>14757</v>
      </c>
      <c r="N776" s="130"/>
      <c r="O776" s="132">
        <v>1</v>
      </c>
      <c r="P776" s="132">
        <v>0</v>
      </c>
      <c r="Q776" s="133">
        <v>13819</v>
      </c>
      <c r="R776" s="133">
        <v>0</v>
      </c>
      <c r="S776" s="133">
        <f t="shared" si="22"/>
        <v>0</v>
      </c>
      <c r="T776" s="133">
        <v>938</v>
      </c>
      <c r="U776" s="134">
        <f t="shared" si="23"/>
        <v>14757</v>
      </c>
      <c r="V776" s="144"/>
      <c r="W776" s="173">
        <v>0</v>
      </c>
      <c r="X776" s="174">
        <v>0.09</v>
      </c>
      <c r="Y776" s="174">
        <v>1.2674679089738451E-2</v>
      </c>
      <c r="Z776" s="175">
        <v>0</v>
      </c>
      <c r="AA776" s="168"/>
      <c r="AB776" s="176">
        <v>0</v>
      </c>
      <c r="AC776" s="177">
        <v>0</v>
      </c>
      <c r="AD776" s="134">
        <v>0</v>
      </c>
      <c r="AE776" s="177">
        <v>0</v>
      </c>
      <c r="AF776" s="182">
        <v>0</v>
      </c>
      <c r="AG776" s="172"/>
    </row>
    <row r="777" spans="1:33" s="110" customFormat="1" x14ac:dyDescent="0.2">
      <c r="A777" s="138">
        <v>487</v>
      </c>
      <c r="B777" s="139">
        <v>487274347</v>
      </c>
      <c r="C777" s="140" t="s">
        <v>539</v>
      </c>
      <c r="D777" s="141">
        <v>274</v>
      </c>
      <c r="E777" s="140" t="s">
        <v>306</v>
      </c>
      <c r="F777" s="141">
        <v>347</v>
      </c>
      <c r="G777" s="142" t="s">
        <v>379</v>
      </c>
      <c r="H777" s="130"/>
      <c r="I777" s="131">
        <v>11030</v>
      </c>
      <c r="J777" s="131">
        <v>4978</v>
      </c>
      <c r="K777" s="131">
        <v>0</v>
      </c>
      <c r="L777" s="131">
        <v>938</v>
      </c>
      <c r="M777" s="131">
        <v>16946</v>
      </c>
      <c r="N777" s="130"/>
      <c r="O777" s="132">
        <v>11</v>
      </c>
      <c r="P777" s="132">
        <v>0</v>
      </c>
      <c r="Q777" s="133">
        <v>176088</v>
      </c>
      <c r="R777" s="133">
        <v>0</v>
      </c>
      <c r="S777" s="133">
        <f t="shared" si="22"/>
        <v>0</v>
      </c>
      <c r="T777" s="133">
        <v>10318</v>
      </c>
      <c r="U777" s="134">
        <f t="shared" si="23"/>
        <v>186406</v>
      </c>
      <c r="V777" s="144"/>
      <c r="W777" s="173">
        <v>0</v>
      </c>
      <c r="X777" s="174">
        <v>0.09</v>
      </c>
      <c r="Y777" s="174">
        <v>8.2100919438836198E-3</v>
      </c>
      <c r="Z777" s="175">
        <v>0</v>
      </c>
      <c r="AA777" s="168"/>
      <c r="AB777" s="176">
        <v>0</v>
      </c>
      <c r="AC777" s="177">
        <v>0</v>
      </c>
      <c r="AD777" s="134">
        <v>0</v>
      </c>
      <c r="AE777" s="177">
        <v>0</v>
      </c>
      <c r="AF777" s="182">
        <v>0</v>
      </c>
      <c r="AG777" s="172"/>
    </row>
    <row r="778" spans="1:33" s="110" customFormat="1" x14ac:dyDescent="0.2">
      <c r="A778" s="138">
        <v>488</v>
      </c>
      <c r="B778" s="139">
        <v>488219001</v>
      </c>
      <c r="C778" s="140" t="s">
        <v>465</v>
      </c>
      <c r="D778" s="141">
        <v>219</v>
      </c>
      <c r="E778" s="140" t="s">
        <v>251</v>
      </c>
      <c r="F778" s="141">
        <v>1</v>
      </c>
      <c r="G778" s="142" t="s">
        <v>33</v>
      </c>
      <c r="H778" s="130"/>
      <c r="I778" s="131">
        <v>11011</v>
      </c>
      <c r="J778" s="131">
        <v>1939</v>
      </c>
      <c r="K778" s="131">
        <v>0</v>
      </c>
      <c r="L778" s="131">
        <v>938</v>
      </c>
      <c r="M778" s="131">
        <v>13888</v>
      </c>
      <c r="N778" s="130"/>
      <c r="O778" s="132">
        <v>26</v>
      </c>
      <c r="P778" s="132">
        <v>0</v>
      </c>
      <c r="Q778" s="133">
        <v>336700</v>
      </c>
      <c r="R778" s="133">
        <v>0</v>
      </c>
      <c r="S778" s="133">
        <f t="shared" ref="S778:S841" si="24">IFERROR(VLOOKUP(B778,transp,2,FALSE),0)</f>
        <v>0</v>
      </c>
      <c r="T778" s="133">
        <v>24388</v>
      </c>
      <c r="U778" s="134">
        <f t="shared" ref="U778:U841" si="25">SUM(Q778:T778)</f>
        <v>361088</v>
      </c>
      <c r="V778" s="144"/>
      <c r="W778" s="173">
        <v>0</v>
      </c>
      <c r="X778" s="174">
        <v>0.09</v>
      </c>
      <c r="Y778" s="174">
        <v>1.3258846923171308E-2</v>
      </c>
      <c r="Z778" s="175">
        <v>0</v>
      </c>
      <c r="AA778" s="168"/>
      <c r="AB778" s="176">
        <v>2</v>
      </c>
      <c r="AC778" s="177">
        <v>0</v>
      </c>
      <c r="AD778" s="134">
        <v>0</v>
      </c>
      <c r="AE778" s="177">
        <v>0</v>
      </c>
      <c r="AF778" s="182">
        <v>0</v>
      </c>
      <c r="AG778" s="172"/>
    </row>
    <row r="779" spans="1:33" s="110" customFormat="1" x14ac:dyDescent="0.2">
      <c r="A779" s="138">
        <v>488</v>
      </c>
      <c r="B779" s="139">
        <v>488219016</v>
      </c>
      <c r="C779" s="140" t="s">
        <v>465</v>
      </c>
      <c r="D779" s="141">
        <v>219</v>
      </c>
      <c r="E779" s="140" t="s">
        <v>251</v>
      </c>
      <c r="F779" s="141">
        <v>16</v>
      </c>
      <c r="G779" s="142" t="s">
        <v>48</v>
      </c>
      <c r="H779" s="130"/>
      <c r="I779" s="131">
        <v>14885</v>
      </c>
      <c r="J779" s="131">
        <v>724</v>
      </c>
      <c r="K779" s="131">
        <v>0</v>
      </c>
      <c r="L779" s="131">
        <v>938</v>
      </c>
      <c r="M779" s="131">
        <v>16547</v>
      </c>
      <c r="N779" s="130"/>
      <c r="O779" s="132">
        <v>3</v>
      </c>
      <c r="P779" s="132">
        <v>0</v>
      </c>
      <c r="Q779" s="133">
        <v>46827</v>
      </c>
      <c r="R779" s="133">
        <v>0</v>
      </c>
      <c r="S779" s="133">
        <f t="shared" si="24"/>
        <v>0</v>
      </c>
      <c r="T779" s="133">
        <v>2814</v>
      </c>
      <c r="U779" s="134">
        <f t="shared" si="25"/>
        <v>49641</v>
      </c>
      <c r="V779" s="144"/>
      <c r="W779" s="173">
        <v>0</v>
      </c>
      <c r="X779" s="174">
        <v>0.09</v>
      </c>
      <c r="Y779" s="174">
        <v>4.7204812685069923E-2</v>
      </c>
      <c r="Z779" s="175">
        <v>0</v>
      </c>
      <c r="AA779" s="168"/>
      <c r="AB779" s="176">
        <v>0</v>
      </c>
      <c r="AC779" s="177">
        <v>0</v>
      </c>
      <c r="AD779" s="134">
        <v>0</v>
      </c>
      <c r="AE779" s="177">
        <v>0</v>
      </c>
      <c r="AF779" s="182">
        <v>0</v>
      </c>
      <c r="AG779" s="172"/>
    </row>
    <row r="780" spans="1:33" s="110" customFormat="1" x14ac:dyDescent="0.2">
      <c r="A780" s="138">
        <v>488</v>
      </c>
      <c r="B780" s="139">
        <v>488219018</v>
      </c>
      <c r="C780" s="140" t="s">
        <v>465</v>
      </c>
      <c r="D780" s="141">
        <v>219</v>
      </c>
      <c r="E780" s="140" t="s">
        <v>251</v>
      </c>
      <c r="F780" s="141">
        <v>18</v>
      </c>
      <c r="G780" s="142" t="s">
        <v>50</v>
      </c>
      <c r="H780" s="130"/>
      <c r="I780" s="131">
        <v>16010</v>
      </c>
      <c r="J780" s="131">
        <v>9793</v>
      </c>
      <c r="K780" s="131">
        <v>0</v>
      </c>
      <c r="L780" s="131">
        <v>938</v>
      </c>
      <c r="M780" s="131">
        <v>26741</v>
      </c>
      <c r="N780" s="130"/>
      <c r="O780" s="132">
        <v>3</v>
      </c>
      <c r="P780" s="132">
        <v>0</v>
      </c>
      <c r="Q780" s="133">
        <v>77409</v>
      </c>
      <c r="R780" s="133">
        <v>0</v>
      </c>
      <c r="S780" s="133">
        <f t="shared" si="24"/>
        <v>0</v>
      </c>
      <c r="T780" s="133">
        <v>2814</v>
      </c>
      <c r="U780" s="134">
        <f t="shared" si="25"/>
        <v>80223</v>
      </c>
      <c r="V780" s="144"/>
      <c r="W780" s="173">
        <v>0</v>
      </c>
      <c r="X780" s="174">
        <v>0.09</v>
      </c>
      <c r="Y780" s="174">
        <v>3.1641020074603801E-2</v>
      </c>
      <c r="Z780" s="175">
        <v>0</v>
      </c>
      <c r="AA780" s="168"/>
      <c r="AB780" s="176">
        <v>0</v>
      </c>
      <c r="AC780" s="177">
        <v>0</v>
      </c>
      <c r="AD780" s="134">
        <v>0</v>
      </c>
      <c r="AE780" s="177">
        <v>0</v>
      </c>
      <c r="AF780" s="182">
        <v>0</v>
      </c>
      <c r="AG780" s="172"/>
    </row>
    <row r="781" spans="1:33" s="110" customFormat="1" x14ac:dyDescent="0.2">
      <c r="A781" s="138">
        <v>488</v>
      </c>
      <c r="B781" s="139">
        <v>488219035</v>
      </c>
      <c r="C781" s="140" t="s">
        <v>465</v>
      </c>
      <c r="D781" s="141">
        <v>219</v>
      </c>
      <c r="E781" s="140" t="s">
        <v>251</v>
      </c>
      <c r="F781" s="141">
        <v>35</v>
      </c>
      <c r="G781" s="142" t="s">
        <v>67</v>
      </c>
      <c r="H781" s="130"/>
      <c r="I781" s="131">
        <v>14258</v>
      </c>
      <c r="J781" s="131">
        <v>5958</v>
      </c>
      <c r="K781" s="131">
        <v>0</v>
      </c>
      <c r="L781" s="131">
        <v>938</v>
      </c>
      <c r="M781" s="131">
        <v>21154</v>
      </c>
      <c r="N781" s="130"/>
      <c r="O781" s="132">
        <v>1</v>
      </c>
      <c r="P781" s="132">
        <v>0</v>
      </c>
      <c r="Q781" s="133">
        <v>20216</v>
      </c>
      <c r="R781" s="133">
        <v>0</v>
      </c>
      <c r="S781" s="133">
        <f t="shared" si="24"/>
        <v>0</v>
      </c>
      <c r="T781" s="133">
        <v>938</v>
      </c>
      <c r="U781" s="134">
        <f t="shared" si="25"/>
        <v>21154</v>
      </c>
      <c r="V781" s="144"/>
      <c r="W781" s="173">
        <v>0</v>
      </c>
      <c r="X781" s="174">
        <v>0.09</v>
      </c>
      <c r="Y781" s="174">
        <v>0.15770762668239399</v>
      </c>
      <c r="Z781" s="175">
        <v>0</v>
      </c>
      <c r="AA781" s="168"/>
      <c r="AB781" s="176">
        <v>0</v>
      </c>
      <c r="AC781" s="177">
        <v>0</v>
      </c>
      <c r="AD781" s="134">
        <v>0</v>
      </c>
      <c r="AE781" s="177">
        <v>0</v>
      </c>
      <c r="AF781" s="182">
        <v>0</v>
      </c>
      <c r="AG781" s="172"/>
    </row>
    <row r="782" spans="1:33" s="110" customFormat="1" x14ac:dyDescent="0.2">
      <c r="A782" s="138">
        <v>488</v>
      </c>
      <c r="B782" s="139">
        <v>488219040</v>
      </c>
      <c r="C782" s="140" t="s">
        <v>465</v>
      </c>
      <c r="D782" s="141">
        <v>219</v>
      </c>
      <c r="E782" s="140" t="s">
        <v>251</v>
      </c>
      <c r="F782" s="141">
        <v>40</v>
      </c>
      <c r="G782" s="142" t="s">
        <v>72</v>
      </c>
      <c r="H782" s="130"/>
      <c r="I782" s="131">
        <v>13080</v>
      </c>
      <c r="J782" s="131">
        <v>3393</v>
      </c>
      <c r="K782" s="131">
        <v>0</v>
      </c>
      <c r="L782" s="131">
        <v>938</v>
      </c>
      <c r="M782" s="131">
        <v>17411</v>
      </c>
      <c r="N782" s="130"/>
      <c r="O782" s="132">
        <v>7</v>
      </c>
      <c r="P782" s="132">
        <v>0</v>
      </c>
      <c r="Q782" s="133">
        <v>115311</v>
      </c>
      <c r="R782" s="133">
        <v>0</v>
      </c>
      <c r="S782" s="133">
        <f t="shared" si="24"/>
        <v>0</v>
      </c>
      <c r="T782" s="133">
        <v>6566</v>
      </c>
      <c r="U782" s="134">
        <f t="shared" si="25"/>
        <v>121877</v>
      </c>
      <c r="V782" s="144"/>
      <c r="W782" s="173">
        <v>0</v>
      </c>
      <c r="X782" s="174">
        <v>0.09</v>
      </c>
      <c r="Y782" s="174">
        <v>1.5728057471954145E-3</v>
      </c>
      <c r="Z782" s="175">
        <v>0</v>
      </c>
      <c r="AA782" s="168"/>
      <c r="AB782" s="176">
        <v>0</v>
      </c>
      <c r="AC782" s="177">
        <v>0</v>
      </c>
      <c r="AD782" s="134">
        <v>0</v>
      </c>
      <c r="AE782" s="177">
        <v>0</v>
      </c>
      <c r="AF782" s="182">
        <v>0</v>
      </c>
      <c r="AG782" s="172"/>
    </row>
    <row r="783" spans="1:33" s="110" customFormat="1" x14ac:dyDescent="0.2">
      <c r="A783" s="138">
        <v>488</v>
      </c>
      <c r="B783" s="139">
        <v>488219044</v>
      </c>
      <c r="C783" s="140" t="s">
        <v>465</v>
      </c>
      <c r="D783" s="141">
        <v>219</v>
      </c>
      <c r="E783" s="140" t="s">
        <v>251</v>
      </c>
      <c r="F783" s="141">
        <v>44</v>
      </c>
      <c r="G783" s="142" t="s">
        <v>76</v>
      </c>
      <c r="H783" s="130"/>
      <c r="I783" s="131">
        <v>12895</v>
      </c>
      <c r="J783" s="131">
        <v>104</v>
      </c>
      <c r="K783" s="131">
        <v>0</v>
      </c>
      <c r="L783" s="131">
        <v>938</v>
      </c>
      <c r="M783" s="131">
        <v>13937</v>
      </c>
      <c r="N783" s="130"/>
      <c r="O783" s="132">
        <v>115</v>
      </c>
      <c r="P783" s="132">
        <v>0</v>
      </c>
      <c r="Q783" s="133">
        <v>1494885</v>
      </c>
      <c r="R783" s="133">
        <v>0</v>
      </c>
      <c r="S783" s="133">
        <f t="shared" si="24"/>
        <v>0</v>
      </c>
      <c r="T783" s="133">
        <v>107870</v>
      </c>
      <c r="U783" s="134">
        <f t="shared" si="25"/>
        <v>1602755</v>
      </c>
      <c r="V783" s="144"/>
      <c r="W783" s="173">
        <v>0</v>
      </c>
      <c r="X783" s="174">
        <v>0.09</v>
      </c>
      <c r="Y783" s="174">
        <v>7.373348924494201E-2</v>
      </c>
      <c r="Z783" s="175">
        <v>0</v>
      </c>
      <c r="AA783" s="168"/>
      <c r="AB783" s="176">
        <v>1</v>
      </c>
      <c r="AC783" s="177">
        <v>0</v>
      </c>
      <c r="AD783" s="134">
        <v>0</v>
      </c>
      <c r="AE783" s="177">
        <v>0</v>
      </c>
      <c r="AF783" s="182">
        <v>0</v>
      </c>
      <c r="AG783" s="172"/>
    </row>
    <row r="784" spans="1:33" s="110" customFormat="1" x14ac:dyDescent="0.2">
      <c r="A784" s="138">
        <v>488</v>
      </c>
      <c r="B784" s="139">
        <v>488219052</v>
      </c>
      <c r="C784" s="140" t="s">
        <v>465</v>
      </c>
      <c r="D784" s="141">
        <v>219</v>
      </c>
      <c r="E784" s="140" t="s">
        <v>251</v>
      </c>
      <c r="F784" s="141">
        <v>52</v>
      </c>
      <c r="G784" s="142" t="s">
        <v>84</v>
      </c>
      <c r="H784" s="130"/>
      <c r="I784" s="131">
        <v>11338.291159622879</v>
      </c>
      <c r="J784" s="131">
        <v>3379</v>
      </c>
      <c r="K784" s="131">
        <v>0</v>
      </c>
      <c r="L784" s="131">
        <v>938</v>
      </c>
      <c r="M784" s="131">
        <v>15655.291159622879</v>
      </c>
      <c r="N784" s="130"/>
      <c r="O784" s="132">
        <v>3</v>
      </c>
      <c r="P784" s="132">
        <v>0</v>
      </c>
      <c r="Q784" s="133">
        <v>44151</v>
      </c>
      <c r="R784" s="133">
        <v>0</v>
      </c>
      <c r="S784" s="133">
        <f t="shared" si="24"/>
        <v>0</v>
      </c>
      <c r="T784" s="133">
        <v>2814</v>
      </c>
      <c r="U784" s="134">
        <f t="shared" si="25"/>
        <v>46965</v>
      </c>
      <c r="V784" s="144"/>
      <c r="W784" s="173">
        <v>0</v>
      </c>
      <c r="X784" s="174">
        <v>0.09</v>
      </c>
      <c r="Y784" s="174">
        <v>3.9673872206416487E-2</v>
      </c>
      <c r="Z784" s="175">
        <v>0</v>
      </c>
      <c r="AA784" s="168"/>
      <c r="AB784" s="176">
        <v>0</v>
      </c>
      <c r="AC784" s="177">
        <v>0</v>
      </c>
      <c r="AD784" s="134">
        <v>0</v>
      </c>
      <c r="AE784" s="177">
        <v>0</v>
      </c>
      <c r="AF784" s="182">
        <v>0</v>
      </c>
      <c r="AG784" s="172"/>
    </row>
    <row r="785" spans="1:33" s="110" customFormat="1" x14ac:dyDescent="0.2">
      <c r="A785" s="138">
        <v>488</v>
      </c>
      <c r="B785" s="139">
        <v>488219065</v>
      </c>
      <c r="C785" s="140" t="s">
        <v>465</v>
      </c>
      <c r="D785" s="141">
        <v>219</v>
      </c>
      <c r="E785" s="140" t="s">
        <v>251</v>
      </c>
      <c r="F785" s="141">
        <v>65</v>
      </c>
      <c r="G785" s="142" t="s">
        <v>97</v>
      </c>
      <c r="H785" s="130"/>
      <c r="I785" s="131">
        <v>12395</v>
      </c>
      <c r="J785" s="131">
        <v>7085</v>
      </c>
      <c r="K785" s="131">
        <v>0</v>
      </c>
      <c r="L785" s="131">
        <v>938</v>
      </c>
      <c r="M785" s="131">
        <v>20418</v>
      </c>
      <c r="N785" s="130"/>
      <c r="O785" s="132">
        <v>8</v>
      </c>
      <c r="P785" s="132">
        <v>0</v>
      </c>
      <c r="Q785" s="133">
        <v>155840</v>
      </c>
      <c r="R785" s="133">
        <v>0</v>
      </c>
      <c r="S785" s="133">
        <f t="shared" si="24"/>
        <v>0</v>
      </c>
      <c r="T785" s="133">
        <v>7504</v>
      </c>
      <c r="U785" s="134">
        <f t="shared" si="25"/>
        <v>163344</v>
      </c>
      <c r="V785" s="144"/>
      <c r="W785" s="173">
        <v>0</v>
      </c>
      <c r="X785" s="174">
        <v>0.09</v>
      </c>
      <c r="Y785" s="174">
        <v>6.0227014009454401E-3</v>
      </c>
      <c r="Z785" s="175">
        <v>0</v>
      </c>
      <c r="AA785" s="168"/>
      <c r="AB785" s="176">
        <v>0</v>
      </c>
      <c r="AC785" s="177">
        <v>0</v>
      </c>
      <c r="AD785" s="134">
        <v>0</v>
      </c>
      <c r="AE785" s="177">
        <v>0</v>
      </c>
      <c r="AF785" s="182">
        <v>0</v>
      </c>
      <c r="AG785" s="172"/>
    </row>
    <row r="786" spans="1:33" s="110" customFormat="1" x14ac:dyDescent="0.2">
      <c r="A786" s="138">
        <v>488</v>
      </c>
      <c r="B786" s="139">
        <v>488219082</v>
      </c>
      <c r="C786" s="140" t="s">
        <v>465</v>
      </c>
      <c r="D786" s="141">
        <v>219</v>
      </c>
      <c r="E786" s="140" t="s">
        <v>251</v>
      </c>
      <c r="F786" s="141">
        <v>82</v>
      </c>
      <c r="G786" s="142" t="s">
        <v>114</v>
      </c>
      <c r="H786" s="130"/>
      <c r="I786" s="131">
        <v>10226</v>
      </c>
      <c r="J786" s="131">
        <v>4285</v>
      </c>
      <c r="K786" s="131">
        <v>0</v>
      </c>
      <c r="L786" s="131">
        <v>938</v>
      </c>
      <c r="M786" s="131">
        <v>15449</v>
      </c>
      <c r="N786" s="130"/>
      <c r="O786" s="132">
        <v>2</v>
      </c>
      <c r="P786" s="132">
        <v>0</v>
      </c>
      <c r="Q786" s="133">
        <v>29022</v>
      </c>
      <c r="R786" s="133">
        <v>0</v>
      </c>
      <c r="S786" s="133">
        <f t="shared" si="24"/>
        <v>0</v>
      </c>
      <c r="T786" s="133">
        <v>1876</v>
      </c>
      <c r="U786" s="134">
        <f t="shared" si="25"/>
        <v>30898</v>
      </c>
      <c r="V786" s="144"/>
      <c r="W786" s="173">
        <v>0</v>
      </c>
      <c r="X786" s="174">
        <v>0.09</v>
      </c>
      <c r="Y786" s="174">
        <v>2.7398746321665611E-3</v>
      </c>
      <c r="Z786" s="175">
        <v>0</v>
      </c>
      <c r="AA786" s="168"/>
      <c r="AB786" s="176">
        <v>0</v>
      </c>
      <c r="AC786" s="177">
        <v>0</v>
      </c>
      <c r="AD786" s="134">
        <v>0</v>
      </c>
      <c r="AE786" s="177">
        <v>0</v>
      </c>
      <c r="AF786" s="182">
        <v>0</v>
      </c>
      <c r="AG786" s="172"/>
    </row>
    <row r="787" spans="1:33" s="110" customFormat="1" x14ac:dyDescent="0.2">
      <c r="A787" s="138">
        <v>488</v>
      </c>
      <c r="B787" s="139">
        <v>488219083</v>
      </c>
      <c r="C787" s="140" t="s">
        <v>465</v>
      </c>
      <c r="D787" s="141">
        <v>219</v>
      </c>
      <c r="E787" s="140" t="s">
        <v>251</v>
      </c>
      <c r="F787" s="141">
        <v>83</v>
      </c>
      <c r="G787" s="142" t="s">
        <v>115</v>
      </c>
      <c r="H787" s="130"/>
      <c r="I787" s="131">
        <v>11079</v>
      </c>
      <c r="J787" s="131">
        <v>1963</v>
      </c>
      <c r="K787" s="131">
        <v>0</v>
      </c>
      <c r="L787" s="131">
        <v>938</v>
      </c>
      <c r="M787" s="131">
        <v>13980</v>
      </c>
      <c r="N787" s="130"/>
      <c r="O787" s="132">
        <v>9</v>
      </c>
      <c r="P787" s="132">
        <v>0</v>
      </c>
      <c r="Q787" s="133">
        <v>117378</v>
      </c>
      <c r="R787" s="133">
        <v>0</v>
      </c>
      <c r="S787" s="133">
        <f t="shared" si="24"/>
        <v>0</v>
      </c>
      <c r="T787" s="133">
        <v>8442</v>
      </c>
      <c r="U787" s="134">
        <f t="shared" si="25"/>
        <v>125820</v>
      </c>
      <c r="V787" s="144"/>
      <c r="W787" s="173">
        <v>0</v>
      </c>
      <c r="X787" s="174">
        <v>0.09</v>
      </c>
      <c r="Y787" s="174">
        <v>5.9804503358968772E-3</v>
      </c>
      <c r="Z787" s="175">
        <v>0</v>
      </c>
      <c r="AA787" s="168"/>
      <c r="AB787" s="176">
        <v>0</v>
      </c>
      <c r="AC787" s="177">
        <v>0</v>
      </c>
      <c r="AD787" s="134">
        <v>0</v>
      </c>
      <c r="AE787" s="177">
        <v>0</v>
      </c>
      <c r="AF787" s="182">
        <v>0</v>
      </c>
      <c r="AG787" s="172"/>
    </row>
    <row r="788" spans="1:33" s="110" customFormat="1" x14ac:dyDescent="0.2">
      <c r="A788" s="138">
        <v>488</v>
      </c>
      <c r="B788" s="139">
        <v>488219118</v>
      </c>
      <c r="C788" s="140" t="s">
        <v>465</v>
      </c>
      <c r="D788" s="141">
        <v>219</v>
      </c>
      <c r="E788" s="140" t="s">
        <v>251</v>
      </c>
      <c r="F788" s="141">
        <v>118</v>
      </c>
      <c r="G788" s="142" t="s">
        <v>150</v>
      </c>
      <c r="H788" s="130"/>
      <c r="I788" s="131">
        <v>9716</v>
      </c>
      <c r="J788" s="131">
        <v>2034</v>
      </c>
      <c r="K788" s="131">
        <v>0</v>
      </c>
      <c r="L788" s="131">
        <v>938</v>
      </c>
      <c r="M788" s="131">
        <v>12688</v>
      </c>
      <c r="N788" s="130"/>
      <c r="O788" s="132">
        <v>1</v>
      </c>
      <c r="P788" s="132">
        <v>0</v>
      </c>
      <c r="Q788" s="133">
        <v>11750</v>
      </c>
      <c r="R788" s="133">
        <v>0</v>
      </c>
      <c r="S788" s="133">
        <f t="shared" si="24"/>
        <v>0</v>
      </c>
      <c r="T788" s="133">
        <v>938</v>
      </c>
      <c r="U788" s="134">
        <f t="shared" si="25"/>
        <v>12688</v>
      </c>
      <c r="V788" s="144"/>
      <c r="W788" s="173">
        <v>0</v>
      </c>
      <c r="X788" s="174">
        <v>0.09</v>
      </c>
      <c r="Y788" s="174">
        <v>4.5367920439287127E-3</v>
      </c>
      <c r="Z788" s="175">
        <v>0</v>
      </c>
      <c r="AA788" s="168"/>
      <c r="AB788" s="176">
        <v>0</v>
      </c>
      <c r="AC788" s="177">
        <v>0</v>
      </c>
      <c r="AD788" s="134">
        <v>0</v>
      </c>
      <c r="AE788" s="177">
        <v>0</v>
      </c>
      <c r="AF788" s="182">
        <v>0</v>
      </c>
      <c r="AG788" s="172"/>
    </row>
    <row r="789" spans="1:33" s="110" customFormat="1" x14ac:dyDescent="0.2">
      <c r="A789" s="138">
        <v>488</v>
      </c>
      <c r="B789" s="139">
        <v>488219122</v>
      </c>
      <c r="C789" s="140" t="s">
        <v>465</v>
      </c>
      <c r="D789" s="141">
        <v>219</v>
      </c>
      <c r="E789" s="140" t="s">
        <v>251</v>
      </c>
      <c r="F789" s="141">
        <v>122</v>
      </c>
      <c r="G789" s="142" t="s">
        <v>154</v>
      </c>
      <c r="H789" s="130"/>
      <c r="I789" s="131">
        <v>11502</v>
      </c>
      <c r="J789" s="131">
        <v>3295</v>
      </c>
      <c r="K789" s="131">
        <v>0</v>
      </c>
      <c r="L789" s="131">
        <v>938</v>
      </c>
      <c r="M789" s="131">
        <v>15735</v>
      </c>
      <c r="N789" s="130"/>
      <c r="O789" s="132">
        <v>30</v>
      </c>
      <c r="P789" s="132">
        <v>0</v>
      </c>
      <c r="Q789" s="133">
        <v>443910</v>
      </c>
      <c r="R789" s="133">
        <v>0</v>
      </c>
      <c r="S789" s="133">
        <f t="shared" si="24"/>
        <v>0</v>
      </c>
      <c r="T789" s="133">
        <v>28140</v>
      </c>
      <c r="U789" s="134">
        <f t="shared" si="25"/>
        <v>472050</v>
      </c>
      <c r="V789" s="144"/>
      <c r="W789" s="173">
        <v>0</v>
      </c>
      <c r="X789" s="174">
        <v>0.09</v>
      </c>
      <c r="Y789" s="174">
        <v>1.2603965581321203E-2</v>
      </c>
      <c r="Z789" s="175">
        <v>0</v>
      </c>
      <c r="AA789" s="168"/>
      <c r="AB789" s="176">
        <v>0</v>
      </c>
      <c r="AC789" s="177">
        <v>0</v>
      </c>
      <c r="AD789" s="134">
        <v>0</v>
      </c>
      <c r="AE789" s="177">
        <v>0</v>
      </c>
      <c r="AF789" s="182">
        <v>0</v>
      </c>
      <c r="AG789" s="172"/>
    </row>
    <row r="790" spans="1:33" s="110" customFormat="1" x14ac:dyDescent="0.2">
      <c r="A790" s="138">
        <v>488</v>
      </c>
      <c r="B790" s="139">
        <v>488219131</v>
      </c>
      <c r="C790" s="140" t="s">
        <v>465</v>
      </c>
      <c r="D790" s="141">
        <v>219</v>
      </c>
      <c r="E790" s="140" t="s">
        <v>251</v>
      </c>
      <c r="F790" s="141">
        <v>131</v>
      </c>
      <c r="G790" s="142" t="s">
        <v>163</v>
      </c>
      <c r="H790" s="130"/>
      <c r="I790" s="131">
        <v>11471</v>
      </c>
      <c r="J790" s="131">
        <v>3271</v>
      </c>
      <c r="K790" s="131">
        <v>0</v>
      </c>
      <c r="L790" s="131">
        <v>938</v>
      </c>
      <c r="M790" s="131">
        <v>15680</v>
      </c>
      <c r="N790" s="130"/>
      <c r="O790" s="132">
        <v>9</v>
      </c>
      <c r="P790" s="132">
        <v>0</v>
      </c>
      <c r="Q790" s="133">
        <v>132678</v>
      </c>
      <c r="R790" s="133">
        <v>0</v>
      </c>
      <c r="S790" s="133">
        <f t="shared" si="24"/>
        <v>0</v>
      </c>
      <c r="T790" s="133">
        <v>8442</v>
      </c>
      <c r="U790" s="134">
        <f t="shared" si="25"/>
        <v>141120</v>
      </c>
      <c r="V790" s="144"/>
      <c r="W790" s="173">
        <v>0</v>
      </c>
      <c r="X790" s="174">
        <v>0.09</v>
      </c>
      <c r="Y790" s="174">
        <v>3.1477719237164347E-3</v>
      </c>
      <c r="Z790" s="175">
        <v>0</v>
      </c>
      <c r="AA790" s="168"/>
      <c r="AB790" s="176">
        <v>0</v>
      </c>
      <c r="AC790" s="177">
        <v>0</v>
      </c>
      <c r="AD790" s="134">
        <v>0</v>
      </c>
      <c r="AE790" s="177">
        <v>0</v>
      </c>
      <c r="AF790" s="182">
        <v>0</v>
      </c>
      <c r="AG790" s="172"/>
    </row>
    <row r="791" spans="1:33" s="110" customFormat="1" x14ac:dyDescent="0.2">
      <c r="A791" s="138">
        <v>488</v>
      </c>
      <c r="B791" s="139">
        <v>488219133</v>
      </c>
      <c r="C791" s="140" t="s">
        <v>465</v>
      </c>
      <c r="D791" s="141">
        <v>219</v>
      </c>
      <c r="E791" s="140" t="s">
        <v>251</v>
      </c>
      <c r="F791" s="141">
        <v>133</v>
      </c>
      <c r="G791" s="142" t="s">
        <v>165</v>
      </c>
      <c r="H791" s="130"/>
      <c r="I791" s="131">
        <v>11952</v>
      </c>
      <c r="J791" s="131">
        <v>2066</v>
      </c>
      <c r="K791" s="131">
        <v>0</v>
      </c>
      <c r="L791" s="131">
        <v>938</v>
      </c>
      <c r="M791" s="131">
        <v>14956</v>
      </c>
      <c r="N791" s="130"/>
      <c r="O791" s="132">
        <v>25</v>
      </c>
      <c r="P791" s="132">
        <v>0</v>
      </c>
      <c r="Q791" s="133">
        <v>350450</v>
      </c>
      <c r="R791" s="133">
        <v>0</v>
      </c>
      <c r="S791" s="133">
        <f t="shared" si="24"/>
        <v>0</v>
      </c>
      <c r="T791" s="133">
        <v>23450</v>
      </c>
      <c r="U791" s="134">
        <f t="shared" si="25"/>
        <v>373900</v>
      </c>
      <c r="V791" s="144"/>
      <c r="W791" s="173">
        <v>0</v>
      </c>
      <c r="X791" s="174">
        <v>0.09</v>
      </c>
      <c r="Y791" s="174">
        <v>3.3142175375676215E-2</v>
      </c>
      <c r="Z791" s="175">
        <v>0</v>
      </c>
      <c r="AA791" s="168"/>
      <c r="AB791" s="176">
        <v>0</v>
      </c>
      <c r="AC791" s="177">
        <v>0</v>
      </c>
      <c r="AD791" s="134">
        <v>0</v>
      </c>
      <c r="AE791" s="177">
        <v>0</v>
      </c>
      <c r="AF791" s="182">
        <v>0</v>
      </c>
      <c r="AG791" s="172"/>
    </row>
    <row r="792" spans="1:33" s="110" customFormat="1" x14ac:dyDescent="0.2">
      <c r="A792" s="138">
        <v>488</v>
      </c>
      <c r="B792" s="139">
        <v>488219142</v>
      </c>
      <c r="C792" s="140" t="s">
        <v>465</v>
      </c>
      <c r="D792" s="141">
        <v>219</v>
      </c>
      <c r="E792" s="140" t="s">
        <v>251</v>
      </c>
      <c r="F792" s="141">
        <v>142</v>
      </c>
      <c r="G792" s="142" t="s">
        <v>174</v>
      </c>
      <c r="H792" s="130"/>
      <c r="I792" s="131">
        <v>10575</v>
      </c>
      <c r="J792" s="131">
        <v>8488</v>
      </c>
      <c r="K792" s="131">
        <v>0</v>
      </c>
      <c r="L792" s="131">
        <v>938</v>
      </c>
      <c r="M792" s="131">
        <v>20001</v>
      </c>
      <c r="N792" s="130"/>
      <c r="O792" s="132">
        <v>21</v>
      </c>
      <c r="P792" s="132">
        <v>0</v>
      </c>
      <c r="Q792" s="133">
        <v>400323</v>
      </c>
      <c r="R792" s="133">
        <v>0</v>
      </c>
      <c r="S792" s="133">
        <f t="shared" si="24"/>
        <v>0</v>
      </c>
      <c r="T792" s="133">
        <v>19698</v>
      </c>
      <c r="U792" s="134">
        <f t="shared" si="25"/>
        <v>420021</v>
      </c>
      <c r="V792" s="144"/>
      <c r="W792" s="173">
        <v>0</v>
      </c>
      <c r="X792" s="174">
        <v>0.09</v>
      </c>
      <c r="Y792" s="174">
        <v>2.0286658388955853E-2</v>
      </c>
      <c r="Z792" s="175">
        <v>0</v>
      </c>
      <c r="AA792" s="168"/>
      <c r="AB792" s="176">
        <v>0</v>
      </c>
      <c r="AC792" s="177">
        <v>0</v>
      </c>
      <c r="AD792" s="134">
        <v>0</v>
      </c>
      <c r="AE792" s="177">
        <v>0</v>
      </c>
      <c r="AF792" s="182">
        <v>0</v>
      </c>
      <c r="AG792" s="172"/>
    </row>
    <row r="793" spans="1:33" s="110" customFormat="1" x14ac:dyDescent="0.2">
      <c r="A793" s="138">
        <v>488</v>
      </c>
      <c r="B793" s="139">
        <v>488219145</v>
      </c>
      <c r="C793" s="140" t="s">
        <v>465</v>
      </c>
      <c r="D793" s="141">
        <v>219</v>
      </c>
      <c r="E793" s="140" t="s">
        <v>251</v>
      </c>
      <c r="F793" s="141">
        <v>145</v>
      </c>
      <c r="G793" s="142" t="s">
        <v>177</v>
      </c>
      <c r="H793" s="130"/>
      <c r="I793" s="131">
        <v>10309</v>
      </c>
      <c r="J793" s="131">
        <v>2725</v>
      </c>
      <c r="K793" s="131">
        <v>0</v>
      </c>
      <c r="L793" s="131">
        <v>938</v>
      </c>
      <c r="M793" s="131">
        <v>13972</v>
      </c>
      <c r="N793" s="130"/>
      <c r="O793" s="132">
        <v>10</v>
      </c>
      <c r="P793" s="132">
        <v>0</v>
      </c>
      <c r="Q793" s="133">
        <v>130340</v>
      </c>
      <c r="R793" s="133">
        <v>0</v>
      </c>
      <c r="S793" s="133">
        <f t="shared" si="24"/>
        <v>0</v>
      </c>
      <c r="T793" s="133">
        <v>9380</v>
      </c>
      <c r="U793" s="134">
        <f t="shared" si="25"/>
        <v>139720</v>
      </c>
      <c r="V793" s="144"/>
      <c r="W793" s="173">
        <v>0</v>
      </c>
      <c r="X793" s="174">
        <v>0.09</v>
      </c>
      <c r="Y793" s="174">
        <v>1.6511500094182559E-2</v>
      </c>
      <c r="Z793" s="175">
        <v>0</v>
      </c>
      <c r="AA793" s="168"/>
      <c r="AB793" s="176">
        <v>0</v>
      </c>
      <c r="AC793" s="177">
        <v>0</v>
      </c>
      <c r="AD793" s="134">
        <v>0</v>
      </c>
      <c r="AE793" s="177">
        <v>0</v>
      </c>
      <c r="AF793" s="182">
        <v>0</v>
      </c>
      <c r="AG793" s="172"/>
    </row>
    <row r="794" spans="1:33" s="110" customFormat="1" x14ac:dyDescent="0.2">
      <c r="A794" s="138">
        <v>488</v>
      </c>
      <c r="B794" s="139">
        <v>488219171</v>
      </c>
      <c r="C794" s="140" t="s">
        <v>465</v>
      </c>
      <c r="D794" s="141">
        <v>219</v>
      </c>
      <c r="E794" s="140" t="s">
        <v>251</v>
      </c>
      <c r="F794" s="141">
        <v>171</v>
      </c>
      <c r="G794" s="142" t="s">
        <v>203</v>
      </c>
      <c r="H794" s="130"/>
      <c r="I794" s="131">
        <v>11682</v>
      </c>
      <c r="J794" s="131">
        <v>3460</v>
      </c>
      <c r="K794" s="131">
        <v>0</v>
      </c>
      <c r="L794" s="131">
        <v>938</v>
      </c>
      <c r="M794" s="131">
        <v>16080</v>
      </c>
      <c r="N794" s="130"/>
      <c r="O794" s="132">
        <v>9</v>
      </c>
      <c r="P794" s="132">
        <v>0</v>
      </c>
      <c r="Q794" s="133">
        <v>136278</v>
      </c>
      <c r="R794" s="133">
        <v>0</v>
      </c>
      <c r="S794" s="133">
        <f t="shared" si="24"/>
        <v>0</v>
      </c>
      <c r="T794" s="133">
        <v>8442</v>
      </c>
      <c r="U794" s="134">
        <f t="shared" si="25"/>
        <v>144720</v>
      </c>
      <c r="V794" s="144"/>
      <c r="W794" s="173">
        <v>0</v>
      </c>
      <c r="X794" s="174">
        <v>0.09</v>
      </c>
      <c r="Y794" s="174">
        <v>8.8459273537648993E-3</v>
      </c>
      <c r="Z794" s="175">
        <v>0</v>
      </c>
      <c r="AA794" s="168"/>
      <c r="AB794" s="176">
        <v>0</v>
      </c>
      <c r="AC794" s="177">
        <v>0</v>
      </c>
      <c r="AD794" s="134">
        <v>0</v>
      </c>
      <c r="AE794" s="177">
        <v>0</v>
      </c>
      <c r="AF794" s="182">
        <v>0</v>
      </c>
      <c r="AG794" s="172"/>
    </row>
    <row r="795" spans="1:33" s="110" customFormat="1" x14ac:dyDescent="0.2">
      <c r="A795" s="138">
        <v>488</v>
      </c>
      <c r="B795" s="139">
        <v>488219182</v>
      </c>
      <c r="C795" s="140" t="s">
        <v>465</v>
      </c>
      <c r="D795" s="141">
        <v>219</v>
      </c>
      <c r="E795" s="140" t="s">
        <v>251</v>
      </c>
      <c r="F795" s="141">
        <v>182</v>
      </c>
      <c r="G795" s="142" t="s">
        <v>214</v>
      </c>
      <c r="H795" s="130"/>
      <c r="I795" s="131">
        <v>11408.242922225838</v>
      </c>
      <c r="J795" s="131">
        <v>2325</v>
      </c>
      <c r="K795" s="131">
        <v>0</v>
      </c>
      <c r="L795" s="131">
        <v>938</v>
      </c>
      <c r="M795" s="131">
        <v>14671.242922225838</v>
      </c>
      <c r="N795" s="130"/>
      <c r="O795" s="132">
        <v>1</v>
      </c>
      <c r="P795" s="132">
        <v>0</v>
      </c>
      <c r="Q795" s="133">
        <v>13733</v>
      </c>
      <c r="R795" s="133">
        <v>0</v>
      </c>
      <c r="S795" s="133">
        <f t="shared" si="24"/>
        <v>0</v>
      </c>
      <c r="T795" s="133">
        <v>938</v>
      </c>
      <c r="U795" s="134">
        <f t="shared" si="25"/>
        <v>14671</v>
      </c>
      <c r="V795" s="144"/>
      <c r="W795" s="173">
        <v>0</v>
      </c>
      <c r="X795" s="174">
        <v>0.09</v>
      </c>
      <c r="Y795" s="174">
        <v>1.9864812443296912E-2</v>
      </c>
      <c r="Z795" s="175">
        <v>0</v>
      </c>
      <c r="AA795" s="168"/>
      <c r="AB795" s="176">
        <v>0</v>
      </c>
      <c r="AC795" s="177">
        <v>0</v>
      </c>
      <c r="AD795" s="134">
        <v>0</v>
      </c>
      <c r="AE795" s="177">
        <v>0</v>
      </c>
      <c r="AF795" s="182">
        <v>0</v>
      </c>
      <c r="AG795" s="172"/>
    </row>
    <row r="796" spans="1:33" s="110" customFormat="1" x14ac:dyDescent="0.2">
      <c r="A796" s="138">
        <v>488</v>
      </c>
      <c r="B796" s="139">
        <v>488219219</v>
      </c>
      <c r="C796" s="140" t="s">
        <v>465</v>
      </c>
      <c r="D796" s="141">
        <v>219</v>
      </c>
      <c r="E796" s="140" t="s">
        <v>251</v>
      </c>
      <c r="F796" s="141">
        <v>219</v>
      </c>
      <c r="G796" s="142" t="s">
        <v>251</v>
      </c>
      <c r="H796" s="130"/>
      <c r="I796" s="131">
        <v>11508</v>
      </c>
      <c r="J796" s="131">
        <v>5511</v>
      </c>
      <c r="K796" s="131">
        <v>0</v>
      </c>
      <c r="L796" s="131">
        <v>938</v>
      </c>
      <c r="M796" s="131">
        <v>17957</v>
      </c>
      <c r="N796" s="130"/>
      <c r="O796" s="132">
        <v>16</v>
      </c>
      <c r="P796" s="132">
        <v>0</v>
      </c>
      <c r="Q796" s="133">
        <v>272304</v>
      </c>
      <c r="R796" s="133">
        <v>0</v>
      </c>
      <c r="S796" s="133">
        <f t="shared" si="24"/>
        <v>0</v>
      </c>
      <c r="T796" s="133">
        <v>15008</v>
      </c>
      <c r="U796" s="134">
        <f t="shared" si="25"/>
        <v>287312</v>
      </c>
      <c r="V796" s="144"/>
      <c r="W796" s="173">
        <v>0</v>
      </c>
      <c r="X796" s="174">
        <v>0.09</v>
      </c>
      <c r="Y796" s="174">
        <v>8.3261911171635776E-3</v>
      </c>
      <c r="Z796" s="175">
        <v>0</v>
      </c>
      <c r="AA796" s="168"/>
      <c r="AB796" s="176">
        <v>0</v>
      </c>
      <c r="AC796" s="177">
        <v>0</v>
      </c>
      <c r="AD796" s="134">
        <v>0</v>
      </c>
      <c r="AE796" s="177">
        <v>0</v>
      </c>
      <c r="AF796" s="182">
        <v>0</v>
      </c>
      <c r="AG796" s="172"/>
    </row>
    <row r="797" spans="1:33" s="110" customFormat="1" x14ac:dyDescent="0.2">
      <c r="A797" s="138">
        <v>488</v>
      </c>
      <c r="B797" s="139">
        <v>488219231</v>
      </c>
      <c r="C797" s="140" t="s">
        <v>465</v>
      </c>
      <c r="D797" s="141">
        <v>219</v>
      </c>
      <c r="E797" s="140" t="s">
        <v>251</v>
      </c>
      <c r="F797" s="141">
        <v>231</v>
      </c>
      <c r="G797" s="142" t="s">
        <v>263</v>
      </c>
      <c r="H797" s="130"/>
      <c r="I797" s="131">
        <v>11442</v>
      </c>
      <c r="J797" s="131">
        <v>3011</v>
      </c>
      <c r="K797" s="131">
        <v>0</v>
      </c>
      <c r="L797" s="131">
        <v>938</v>
      </c>
      <c r="M797" s="131">
        <v>15391</v>
      </c>
      <c r="N797" s="130"/>
      <c r="O797" s="132">
        <v>26</v>
      </c>
      <c r="P797" s="132">
        <v>0</v>
      </c>
      <c r="Q797" s="133">
        <v>375778</v>
      </c>
      <c r="R797" s="133">
        <v>0</v>
      </c>
      <c r="S797" s="133">
        <f t="shared" si="24"/>
        <v>0</v>
      </c>
      <c r="T797" s="133">
        <v>24388</v>
      </c>
      <c r="U797" s="134">
        <f t="shared" si="25"/>
        <v>400166</v>
      </c>
      <c r="V797" s="144"/>
      <c r="W797" s="173">
        <v>0</v>
      </c>
      <c r="X797" s="174">
        <v>0.09</v>
      </c>
      <c r="Y797" s="174">
        <v>1.9425804475676635E-2</v>
      </c>
      <c r="Z797" s="175">
        <v>0</v>
      </c>
      <c r="AA797" s="168"/>
      <c r="AB797" s="176">
        <v>0</v>
      </c>
      <c r="AC797" s="177">
        <v>0</v>
      </c>
      <c r="AD797" s="134">
        <v>0</v>
      </c>
      <c r="AE797" s="177">
        <v>0</v>
      </c>
      <c r="AF797" s="182">
        <v>0</v>
      </c>
      <c r="AG797" s="172"/>
    </row>
    <row r="798" spans="1:33" s="110" customFormat="1" x14ac:dyDescent="0.2">
      <c r="A798" s="138">
        <v>488</v>
      </c>
      <c r="B798" s="139">
        <v>488219239</v>
      </c>
      <c r="C798" s="140" t="s">
        <v>465</v>
      </c>
      <c r="D798" s="141">
        <v>219</v>
      </c>
      <c r="E798" s="140" t="s">
        <v>251</v>
      </c>
      <c r="F798" s="141">
        <v>239</v>
      </c>
      <c r="G798" s="142" t="s">
        <v>271</v>
      </c>
      <c r="H798" s="130"/>
      <c r="I798" s="131">
        <v>10755</v>
      </c>
      <c r="J798" s="131">
        <v>4221</v>
      </c>
      <c r="K798" s="131">
        <v>0</v>
      </c>
      <c r="L798" s="131">
        <v>938</v>
      </c>
      <c r="M798" s="131">
        <v>15914</v>
      </c>
      <c r="N798" s="130"/>
      <c r="O798" s="132">
        <v>11</v>
      </c>
      <c r="P798" s="132">
        <v>0</v>
      </c>
      <c r="Q798" s="133">
        <v>164736</v>
      </c>
      <c r="R798" s="133">
        <v>0</v>
      </c>
      <c r="S798" s="133">
        <f t="shared" si="24"/>
        <v>0</v>
      </c>
      <c r="T798" s="133">
        <v>10318</v>
      </c>
      <c r="U798" s="134">
        <f t="shared" si="25"/>
        <v>175054</v>
      </c>
      <c r="V798" s="144"/>
      <c r="W798" s="173">
        <v>0</v>
      </c>
      <c r="X798" s="174">
        <v>0.09</v>
      </c>
      <c r="Y798" s="174">
        <v>5.7825597946749137E-2</v>
      </c>
      <c r="Z798" s="175">
        <v>0</v>
      </c>
      <c r="AA798" s="168"/>
      <c r="AB798" s="176">
        <v>0</v>
      </c>
      <c r="AC798" s="177">
        <v>0</v>
      </c>
      <c r="AD798" s="134">
        <v>0</v>
      </c>
      <c r="AE798" s="177">
        <v>0</v>
      </c>
      <c r="AF798" s="182">
        <v>0</v>
      </c>
      <c r="AG798" s="172"/>
    </row>
    <row r="799" spans="1:33" s="110" customFormat="1" x14ac:dyDescent="0.2">
      <c r="A799" s="138">
        <v>488</v>
      </c>
      <c r="B799" s="139">
        <v>488219243</v>
      </c>
      <c r="C799" s="140" t="s">
        <v>465</v>
      </c>
      <c r="D799" s="141">
        <v>219</v>
      </c>
      <c r="E799" s="140" t="s">
        <v>251</v>
      </c>
      <c r="F799" s="141">
        <v>243</v>
      </c>
      <c r="G799" s="142" t="s">
        <v>275</v>
      </c>
      <c r="H799" s="130"/>
      <c r="I799" s="131">
        <v>11339</v>
      </c>
      <c r="J799" s="131">
        <v>2347</v>
      </c>
      <c r="K799" s="131">
        <v>0</v>
      </c>
      <c r="L799" s="131">
        <v>938</v>
      </c>
      <c r="M799" s="131">
        <v>14624</v>
      </c>
      <c r="N799" s="130"/>
      <c r="O799" s="132">
        <v>22</v>
      </c>
      <c r="P799" s="132">
        <v>0</v>
      </c>
      <c r="Q799" s="133">
        <v>301092</v>
      </c>
      <c r="R799" s="133">
        <v>0</v>
      </c>
      <c r="S799" s="133">
        <f t="shared" si="24"/>
        <v>0</v>
      </c>
      <c r="T799" s="133">
        <v>20636</v>
      </c>
      <c r="U799" s="134">
        <f t="shared" si="25"/>
        <v>321728</v>
      </c>
      <c r="V799" s="144"/>
      <c r="W799" s="173">
        <v>0</v>
      </c>
      <c r="X799" s="174">
        <v>0.09</v>
      </c>
      <c r="Y799" s="174">
        <v>6.02635208616264E-3</v>
      </c>
      <c r="Z799" s="175">
        <v>0</v>
      </c>
      <c r="AA799" s="168"/>
      <c r="AB799" s="176">
        <v>0</v>
      </c>
      <c r="AC799" s="177">
        <v>0</v>
      </c>
      <c r="AD799" s="134">
        <v>0</v>
      </c>
      <c r="AE799" s="177">
        <v>0</v>
      </c>
      <c r="AF799" s="182">
        <v>0</v>
      </c>
      <c r="AG799" s="172"/>
    </row>
    <row r="800" spans="1:33" s="110" customFormat="1" x14ac:dyDescent="0.2">
      <c r="A800" s="138">
        <v>488</v>
      </c>
      <c r="B800" s="139">
        <v>488219244</v>
      </c>
      <c r="C800" s="140" t="s">
        <v>465</v>
      </c>
      <c r="D800" s="141">
        <v>219</v>
      </c>
      <c r="E800" s="140" t="s">
        <v>251</v>
      </c>
      <c r="F800" s="141">
        <v>244</v>
      </c>
      <c r="G800" s="142" t="s">
        <v>276</v>
      </c>
      <c r="H800" s="130"/>
      <c r="I800" s="131">
        <v>12211</v>
      </c>
      <c r="J800" s="131">
        <v>4403</v>
      </c>
      <c r="K800" s="131">
        <v>0</v>
      </c>
      <c r="L800" s="131">
        <v>938</v>
      </c>
      <c r="M800" s="131">
        <v>17552</v>
      </c>
      <c r="N800" s="130"/>
      <c r="O800" s="132">
        <v>215</v>
      </c>
      <c r="P800" s="132">
        <v>0</v>
      </c>
      <c r="Q800" s="133">
        <v>3572010</v>
      </c>
      <c r="R800" s="133">
        <v>0</v>
      </c>
      <c r="S800" s="133">
        <f t="shared" si="24"/>
        <v>0</v>
      </c>
      <c r="T800" s="133">
        <v>201670</v>
      </c>
      <c r="U800" s="134">
        <f t="shared" si="25"/>
        <v>3773680</v>
      </c>
      <c r="V800" s="144"/>
      <c r="W800" s="173">
        <v>0</v>
      </c>
      <c r="X800" s="174">
        <v>0.09</v>
      </c>
      <c r="Y800" s="174">
        <v>0.13694619371909225</v>
      </c>
      <c r="Z800" s="175">
        <v>0</v>
      </c>
      <c r="AA800" s="168"/>
      <c r="AB800" s="176">
        <v>136</v>
      </c>
      <c r="AC800" s="177">
        <v>123.51559423632634</v>
      </c>
      <c r="AD800" s="134">
        <v>2167976</v>
      </c>
      <c r="AE800" s="177">
        <v>0</v>
      </c>
      <c r="AF800" s="182">
        <v>0</v>
      </c>
      <c r="AG800" s="172"/>
    </row>
    <row r="801" spans="1:33" s="110" customFormat="1" x14ac:dyDescent="0.2">
      <c r="A801" s="138">
        <v>488</v>
      </c>
      <c r="B801" s="139">
        <v>488219251</v>
      </c>
      <c r="C801" s="140" t="s">
        <v>465</v>
      </c>
      <c r="D801" s="141">
        <v>219</v>
      </c>
      <c r="E801" s="140" t="s">
        <v>251</v>
      </c>
      <c r="F801" s="141">
        <v>251</v>
      </c>
      <c r="G801" s="142" t="s">
        <v>283</v>
      </c>
      <c r="H801" s="130"/>
      <c r="I801" s="131">
        <v>11432</v>
      </c>
      <c r="J801" s="131">
        <v>2627</v>
      </c>
      <c r="K801" s="131">
        <v>0</v>
      </c>
      <c r="L801" s="131">
        <v>938</v>
      </c>
      <c r="M801" s="131">
        <v>14997</v>
      </c>
      <c r="N801" s="130"/>
      <c r="O801" s="132">
        <v>95</v>
      </c>
      <c r="P801" s="132">
        <v>0</v>
      </c>
      <c r="Q801" s="133">
        <v>1335605</v>
      </c>
      <c r="R801" s="133">
        <v>0</v>
      </c>
      <c r="S801" s="133">
        <f t="shared" si="24"/>
        <v>0</v>
      </c>
      <c r="T801" s="133">
        <v>89110</v>
      </c>
      <c r="U801" s="134">
        <f t="shared" si="25"/>
        <v>1424715</v>
      </c>
      <c r="V801" s="144"/>
      <c r="W801" s="173">
        <v>0</v>
      </c>
      <c r="X801" s="174">
        <v>0.09</v>
      </c>
      <c r="Y801" s="174">
        <v>3.8087704249447081E-2</v>
      </c>
      <c r="Z801" s="175">
        <v>0</v>
      </c>
      <c r="AA801" s="168"/>
      <c r="AB801" s="176">
        <v>0</v>
      </c>
      <c r="AC801" s="177">
        <v>0</v>
      </c>
      <c r="AD801" s="134">
        <v>0</v>
      </c>
      <c r="AE801" s="177">
        <v>0</v>
      </c>
      <c r="AF801" s="182">
        <v>0</v>
      </c>
      <c r="AG801" s="172"/>
    </row>
    <row r="802" spans="1:33" s="110" customFormat="1" x14ac:dyDescent="0.2">
      <c r="A802" s="138">
        <v>488</v>
      </c>
      <c r="B802" s="139">
        <v>488219264</v>
      </c>
      <c r="C802" s="140" t="s">
        <v>465</v>
      </c>
      <c r="D802" s="141">
        <v>219</v>
      </c>
      <c r="E802" s="140" t="s">
        <v>251</v>
      </c>
      <c r="F802" s="141">
        <v>264</v>
      </c>
      <c r="G802" s="142" t="s">
        <v>296</v>
      </c>
      <c r="H802" s="130"/>
      <c r="I802" s="131">
        <v>10520</v>
      </c>
      <c r="J802" s="131">
        <v>4240</v>
      </c>
      <c r="K802" s="131">
        <v>0</v>
      </c>
      <c r="L802" s="131">
        <v>938</v>
      </c>
      <c r="M802" s="131">
        <v>15698</v>
      </c>
      <c r="N802" s="130"/>
      <c r="O802" s="132">
        <v>17</v>
      </c>
      <c r="P802" s="132">
        <v>0</v>
      </c>
      <c r="Q802" s="133">
        <v>250920</v>
      </c>
      <c r="R802" s="133">
        <v>0</v>
      </c>
      <c r="S802" s="133">
        <f t="shared" si="24"/>
        <v>0</v>
      </c>
      <c r="T802" s="133">
        <v>15946</v>
      </c>
      <c r="U802" s="134">
        <f t="shared" si="25"/>
        <v>266866</v>
      </c>
      <c r="V802" s="144"/>
      <c r="W802" s="173">
        <v>0</v>
      </c>
      <c r="X802" s="174">
        <v>0.09</v>
      </c>
      <c r="Y802" s="174">
        <v>5.5566364576761992E-3</v>
      </c>
      <c r="Z802" s="175">
        <v>0</v>
      </c>
      <c r="AA802" s="168"/>
      <c r="AB802" s="176">
        <v>0</v>
      </c>
      <c r="AC802" s="177">
        <v>0</v>
      </c>
      <c r="AD802" s="134">
        <v>0</v>
      </c>
      <c r="AE802" s="177">
        <v>0</v>
      </c>
      <c r="AF802" s="182">
        <v>0</v>
      </c>
      <c r="AG802" s="172"/>
    </row>
    <row r="803" spans="1:33" s="110" customFormat="1" x14ac:dyDescent="0.2">
      <c r="A803" s="138">
        <v>488</v>
      </c>
      <c r="B803" s="139">
        <v>488219285</v>
      </c>
      <c r="C803" s="140" t="s">
        <v>465</v>
      </c>
      <c r="D803" s="141">
        <v>219</v>
      </c>
      <c r="E803" s="140" t="s">
        <v>251</v>
      </c>
      <c r="F803" s="141">
        <v>285</v>
      </c>
      <c r="G803" s="142" t="s">
        <v>317</v>
      </c>
      <c r="H803" s="130"/>
      <c r="I803" s="131">
        <v>13938</v>
      </c>
      <c r="J803" s="131">
        <v>4049</v>
      </c>
      <c r="K803" s="131">
        <v>0</v>
      </c>
      <c r="L803" s="131">
        <v>938</v>
      </c>
      <c r="M803" s="131">
        <v>18925</v>
      </c>
      <c r="N803" s="130"/>
      <c r="O803" s="132">
        <v>2</v>
      </c>
      <c r="P803" s="132">
        <v>0</v>
      </c>
      <c r="Q803" s="133">
        <v>35974</v>
      </c>
      <c r="R803" s="133">
        <v>0</v>
      </c>
      <c r="S803" s="133">
        <f t="shared" si="24"/>
        <v>0</v>
      </c>
      <c r="T803" s="133">
        <v>1876</v>
      </c>
      <c r="U803" s="134">
        <f t="shared" si="25"/>
        <v>37850</v>
      </c>
      <c r="V803" s="144"/>
      <c r="W803" s="173">
        <v>0</v>
      </c>
      <c r="X803" s="174">
        <v>0.09</v>
      </c>
      <c r="Y803" s="174">
        <v>3.5491966377136093E-2</v>
      </c>
      <c r="Z803" s="175">
        <v>0</v>
      </c>
      <c r="AA803" s="168"/>
      <c r="AB803" s="176">
        <v>0</v>
      </c>
      <c r="AC803" s="177">
        <v>0</v>
      </c>
      <c r="AD803" s="134">
        <v>0</v>
      </c>
      <c r="AE803" s="177">
        <v>0</v>
      </c>
      <c r="AF803" s="182">
        <v>0</v>
      </c>
      <c r="AG803" s="172"/>
    </row>
    <row r="804" spans="1:33" s="110" customFormat="1" x14ac:dyDescent="0.2">
      <c r="A804" s="138">
        <v>488</v>
      </c>
      <c r="B804" s="139">
        <v>488219293</v>
      </c>
      <c r="C804" s="140" t="s">
        <v>465</v>
      </c>
      <c r="D804" s="141">
        <v>219</v>
      </c>
      <c r="E804" s="140" t="s">
        <v>251</v>
      </c>
      <c r="F804" s="141">
        <v>293</v>
      </c>
      <c r="G804" s="142" t="s">
        <v>325</v>
      </c>
      <c r="H804" s="130"/>
      <c r="I804" s="131">
        <v>14904</v>
      </c>
      <c r="J804" s="131">
        <v>670</v>
      </c>
      <c r="K804" s="131">
        <v>0</v>
      </c>
      <c r="L804" s="131">
        <v>938</v>
      </c>
      <c r="M804" s="131">
        <v>16512</v>
      </c>
      <c r="N804" s="130"/>
      <c r="O804" s="132">
        <v>4</v>
      </c>
      <c r="P804" s="132">
        <v>0</v>
      </c>
      <c r="Q804" s="133">
        <v>62296</v>
      </c>
      <c r="R804" s="133">
        <v>0</v>
      </c>
      <c r="S804" s="133">
        <f t="shared" si="24"/>
        <v>0</v>
      </c>
      <c r="T804" s="133">
        <v>3752</v>
      </c>
      <c r="U804" s="134">
        <f t="shared" si="25"/>
        <v>66048</v>
      </c>
      <c r="V804" s="144"/>
      <c r="W804" s="173">
        <v>0</v>
      </c>
      <c r="X804" s="174">
        <v>0.09</v>
      </c>
      <c r="Y804" s="174">
        <v>9.3562641416421403E-3</v>
      </c>
      <c r="Z804" s="175">
        <v>0</v>
      </c>
      <c r="AA804" s="168"/>
      <c r="AB804" s="176">
        <v>0</v>
      </c>
      <c r="AC804" s="177">
        <v>0</v>
      </c>
      <c r="AD804" s="134">
        <v>0</v>
      </c>
      <c r="AE804" s="177">
        <v>0</v>
      </c>
      <c r="AF804" s="182">
        <v>0</v>
      </c>
      <c r="AG804" s="172"/>
    </row>
    <row r="805" spans="1:33" s="110" customFormat="1" x14ac:dyDescent="0.2">
      <c r="A805" s="138">
        <v>488</v>
      </c>
      <c r="B805" s="139">
        <v>488219308</v>
      </c>
      <c r="C805" s="140" t="s">
        <v>465</v>
      </c>
      <c r="D805" s="141">
        <v>219</v>
      </c>
      <c r="E805" s="140" t="s">
        <v>251</v>
      </c>
      <c r="F805" s="141">
        <v>308</v>
      </c>
      <c r="G805" s="142" t="s">
        <v>340</v>
      </c>
      <c r="H805" s="130"/>
      <c r="I805" s="131">
        <v>13743.214285784894</v>
      </c>
      <c r="J805" s="131">
        <v>6290</v>
      </c>
      <c r="K805" s="131">
        <v>0</v>
      </c>
      <c r="L805" s="131">
        <v>938</v>
      </c>
      <c r="M805" s="131">
        <v>20971.214285784896</v>
      </c>
      <c r="N805" s="130"/>
      <c r="O805" s="132">
        <v>1</v>
      </c>
      <c r="P805" s="132">
        <v>0</v>
      </c>
      <c r="Q805" s="133">
        <v>20033</v>
      </c>
      <c r="R805" s="133">
        <v>0</v>
      </c>
      <c r="S805" s="133">
        <f t="shared" si="24"/>
        <v>0</v>
      </c>
      <c r="T805" s="133">
        <v>938</v>
      </c>
      <c r="U805" s="134">
        <f t="shared" si="25"/>
        <v>20971</v>
      </c>
      <c r="V805" s="144"/>
      <c r="W805" s="173">
        <v>0</v>
      </c>
      <c r="X805" s="174">
        <v>0.09</v>
      </c>
      <c r="Y805" s="174">
        <v>2.5946201497977273E-3</v>
      </c>
      <c r="Z805" s="175">
        <v>0</v>
      </c>
      <c r="AA805" s="168"/>
      <c r="AB805" s="176">
        <v>0</v>
      </c>
      <c r="AC805" s="177">
        <v>0</v>
      </c>
      <c r="AD805" s="134">
        <v>0</v>
      </c>
      <c r="AE805" s="177">
        <v>0</v>
      </c>
      <c r="AF805" s="182">
        <v>0</v>
      </c>
      <c r="AG805" s="172"/>
    </row>
    <row r="806" spans="1:33" s="110" customFormat="1" x14ac:dyDescent="0.2">
      <c r="A806" s="138">
        <v>488</v>
      </c>
      <c r="B806" s="139">
        <v>488219336</v>
      </c>
      <c r="C806" s="140" t="s">
        <v>465</v>
      </c>
      <c r="D806" s="141">
        <v>219</v>
      </c>
      <c r="E806" s="140" t="s">
        <v>251</v>
      </c>
      <c r="F806" s="141">
        <v>336</v>
      </c>
      <c r="G806" s="142" t="s">
        <v>368</v>
      </c>
      <c r="H806" s="130"/>
      <c r="I806" s="131">
        <v>11124</v>
      </c>
      <c r="J806" s="131">
        <v>2595</v>
      </c>
      <c r="K806" s="131">
        <v>0</v>
      </c>
      <c r="L806" s="131">
        <v>938</v>
      </c>
      <c r="M806" s="131">
        <v>14657</v>
      </c>
      <c r="N806" s="130"/>
      <c r="O806" s="132">
        <v>260</v>
      </c>
      <c r="P806" s="132">
        <v>0</v>
      </c>
      <c r="Q806" s="133">
        <v>3566940</v>
      </c>
      <c r="R806" s="133">
        <v>0</v>
      </c>
      <c r="S806" s="133">
        <f t="shared" si="24"/>
        <v>0</v>
      </c>
      <c r="T806" s="133">
        <v>243880</v>
      </c>
      <c r="U806" s="134">
        <f t="shared" si="25"/>
        <v>3810820</v>
      </c>
      <c r="V806" s="144"/>
      <c r="W806" s="173">
        <v>0</v>
      </c>
      <c r="X806" s="174">
        <v>0.09</v>
      </c>
      <c r="Y806" s="174">
        <v>4.1979274786514191E-2</v>
      </c>
      <c r="Z806" s="175">
        <v>0</v>
      </c>
      <c r="AA806" s="168"/>
      <c r="AB806" s="176">
        <v>0</v>
      </c>
      <c r="AC806" s="177">
        <v>0</v>
      </c>
      <c r="AD806" s="134">
        <v>0</v>
      </c>
      <c r="AE806" s="177">
        <v>0</v>
      </c>
      <c r="AF806" s="182">
        <v>0</v>
      </c>
      <c r="AG806" s="172"/>
    </row>
    <row r="807" spans="1:33" s="110" customFormat="1" x14ac:dyDescent="0.2">
      <c r="A807" s="138">
        <v>488</v>
      </c>
      <c r="B807" s="139">
        <v>488219625</v>
      </c>
      <c r="C807" s="140" t="s">
        <v>465</v>
      </c>
      <c r="D807" s="141">
        <v>219</v>
      </c>
      <c r="E807" s="140" t="s">
        <v>251</v>
      </c>
      <c r="F807" s="141">
        <v>625</v>
      </c>
      <c r="G807" s="142" t="s">
        <v>395</v>
      </c>
      <c r="H807" s="130"/>
      <c r="I807" s="131">
        <v>11011</v>
      </c>
      <c r="J807" s="131">
        <v>1650</v>
      </c>
      <c r="K807" s="131">
        <v>0</v>
      </c>
      <c r="L807" s="131">
        <v>938</v>
      </c>
      <c r="M807" s="131">
        <v>13599</v>
      </c>
      <c r="N807" s="130"/>
      <c r="O807" s="132">
        <v>5</v>
      </c>
      <c r="P807" s="132">
        <v>0</v>
      </c>
      <c r="Q807" s="133">
        <v>63305</v>
      </c>
      <c r="R807" s="133">
        <v>0</v>
      </c>
      <c r="S807" s="133">
        <f t="shared" si="24"/>
        <v>0</v>
      </c>
      <c r="T807" s="133">
        <v>4690</v>
      </c>
      <c r="U807" s="134">
        <f t="shared" si="25"/>
        <v>67995</v>
      </c>
      <c r="V807" s="144"/>
      <c r="W807" s="173">
        <v>0</v>
      </c>
      <c r="X807" s="174">
        <v>0.09</v>
      </c>
      <c r="Y807" s="174">
        <v>4.633895738588174E-3</v>
      </c>
      <c r="Z807" s="175">
        <v>0</v>
      </c>
      <c r="AA807" s="168"/>
      <c r="AB807" s="176">
        <v>0</v>
      </c>
      <c r="AC807" s="177">
        <v>0</v>
      </c>
      <c r="AD807" s="134">
        <v>0</v>
      </c>
      <c r="AE807" s="177">
        <v>0</v>
      </c>
      <c r="AF807" s="182">
        <v>0</v>
      </c>
      <c r="AG807" s="172"/>
    </row>
    <row r="808" spans="1:33" s="110" customFormat="1" x14ac:dyDescent="0.2">
      <c r="A808" s="138">
        <v>488</v>
      </c>
      <c r="B808" s="139">
        <v>488219712</v>
      </c>
      <c r="C808" s="140" t="s">
        <v>465</v>
      </c>
      <c r="D808" s="141">
        <v>219</v>
      </c>
      <c r="E808" s="140" t="s">
        <v>251</v>
      </c>
      <c r="F808" s="141">
        <v>712</v>
      </c>
      <c r="G808" s="142" t="s">
        <v>420</v>
      </c>
      <c r="H808" s="130"/>
      <c r="I808" s="131">
        <v>11720.704520624304</v>
      </c>
      <c r="J808" s="131">
        <v>8369</v>
      </c>
      <c r="K808" s="131">
        <v>0</v>
      </c>
      <c r="L808" s="131">
        <v>938</v>
      </c>
      <c r="M808" s="131">
        <v>21027.704520624306</v>
      </c>
      <c r="N808" s="130"/>
      <c r="O808" s="132">
        <v>1</v>
      </c>
      <c r="P808" s="132">
        <v>0</v>
      </c>
      <c r="Q808" s="133">
        <v>20090</v>
      </c>
      <c r="R808" s="133">
        <v>0</v>
      </c>
      <c r="S808" s="133">
        <f t="shared" si="24"/>
        <v>0</v>
      </c>
      <c r="T808" s="133">
        <v>938</v>
      </c>
      <c r="U808" s="134">
        <f t="shared" si="25"/>
        <v>21028</v>
      </c>
      <c r="V808" s="144"/>
      <c r="W808" s="173">
        <v>0</v>
      </c>
      <c r="X808" s="174">
        <v>0.09</v>
      </c>
      <c r="Y808" s="174">
        <v>3.2306892316583326E-2</v>
      </c>
      <c r="Z808" s="175">
        <v>0</v>
      </c>
      <c r="AA808" s="168"/>
      <c r="AB808" s="176">
        <v>0</v>
      </c>
      <c r="AC808" s="177">
        <v>0</v>
      </c>
      <c r="AD808" s="134">
        <v>0</v>
      </c>
      <c r="AE808" s="177">
        <v>0</v>
      </c>
      <c r="AF808" s="182">
        <v>0</v>
      </c>
      <c r="AG808" s="172"/>
    </row>
    <row r="809" spans="1:33" s="110" customFormat="1" x14ac:dyDescent="0.2">
      <c r="A809" s="138">
        <v>488</v>
      </c>
      <c r="B809" s="139">
        <v>488219760</v>
      </c>
      <c r="C809" s="140" t="s">
        <v>465</v>
      </c>
      <c r="D809" s="141">
        <v>219</v>
      </c>
      <c r="E809" s="140" t="s">
        <v>251</v>
      </c>
      <c r="F809" s="141">
        <v>760</v>
      </c>
      <c r="G809" s="142" t="s">
        <v>433</v>
      </c>
      <c r="H809" s="130"/>
      <c r="I809" s="131">
        <v>10771</v>
      </c>
      <c r="J809" s="131">
        <v>2457</v>
      </c>
      <c r="K809" s="131">
        <v>0</v>
      </c>
      <c r="L809" s="131">
        <v>938</v>
      </c>
      <c r="M809" s="131">
        <v>14166</v>
      </c>
      <c r="N809" s="130"/>
      <c r="O809" s="132">
        <v>7</v>
      </c>
      <c r="P809" s="132">
        <v>0</v>
      </c>
      <c r="Q809" s="133">
        <v>92596</v>
      </c>
      <c r="R809" s="133">
        <v>0</v>
      </c>
      <c r="S809" s="133">
        <f t="shared" si="24"/>
        <v>0</v>
      </c>
      <c r="T809" s="133">
        <v>6566</v>
      </c>
      <c r="U809" s="134">
        <f t="shared" si="25"/>
        <v>99162</v>
      </c>
      <c r="V809" s="144"/>
      <c r="W809" s="173">
        <v>0</v>
      </c>
      <c r="X809" s="174">
        <v>0.09</v>
      </c>
      <c r="Y809" s="174">
        <v>3.9337888016929688E-2</v>
      </c>
      <c r="Z809" s="175">
        <v>0</v>
      </c>
      <c r="AA809" s="168"/>
      <c r="AB809" s="176">
        <v>0</v>
      </c>
      <c r="AC809" s="177">
        <v>0</v>
      </c>
      <c r="AD809" s="134">
        <v>0</v>
      </c>
      <c r="AE809" s="177">
        <v>0</v>
      </c>
      <c r="AF809" s="182">
        <v>0</v>
      </c>
      <c r="AG809" s="172"/>
    </row>
    <row r="810" spans="1:33" s="110" customFormat="1" x14ac:dyDescent="0.2">
      <c r="A810" s="138">
        <v>488</v>
      </c>
      <c r="B810" s="139">
        <v>488219780</v>
      </c>
      <c r="C810" s="140" t="s">
        <v>465</v>
      </c>
      <c r="D810" s="141">
        <v>219</v>
      </c>
      <c r="E810" s="140" t="s">
        <v>251</v>
      </c>
      <c r="F810" s="141">
        <v>780</v>
      </c>
      <c r="G810" s="142" t="s">
        <v>443</v>
      </c>
      <c r="H810" s="130"/>
      <c r="I810" s="131">
        <v>10974</v>
      </c>
      <c r="J810" s="131">
        <v>2595</v>
      </c>
      <c r="K810" s="131">
        <v>0</v>
      </c>
      <c r="L810" s="131">
        <v>938</v>
      </c>
      <c r="M810" s="131">
        <v>14507</v>
      </c>
      <c r="N810" s="130"/>
      <c r="O810" s="132">
        <v>44</v>
      </c>
      <c r="P810" s="132">
        <v>0</v>
      </c>
      <c r="Q810" s="133">
        <v>597036</v>
      </c>
      <c r="R810" s="133">
        <v>0</v>
      </c>
      <c r="S810" s="133">
        <f t="shared" si="24"/>
        <v>0</v>
      </c>
      <c r="T810" s="133">
        <v>41272</v>
      </c>
      <c r="U810" s="134">
        <f t="shared" si="25"/>
        <v>638308</v>
      </c>
      <c r="V810" s="144"/>
      <c r="W810" s="173">
        <v>0</v>
      </c>
      <c r="X810" s="174">
        <v>0.09</v>
      </c>
      <c r="Y810" s="174">
        <v>1.3777722098592998E-2</v>
      </c>
      <c r="Z810" s="175">
        <v>0</v>
      </c>
      <c r="AA810" s="168"/>
      <c r="AB810" s="176">
        <v>0</v>
      </c>
      <c r="AC810" s="177">
        <v>0</v>
      </c>
      <c r="AD810" s="134">
        <v>0</v>
      </c>
      <c r="AE810" s="177">
        <v>0</v>
      </c>
      <c r="AF810" s="182">
        <v>0</v>
      </c>
      <c r="AG810" s="172"/>
    </row>
    <row r="811" spans="1:33" s="110" customFormat="1" x14ac:dyDescent="0.2">
      <c r="A811" s="138">
        <v>489</v>
      </c>
      <c r="B811" s="139">
        <v>489020020</v>
      </c>
      <c r="C811" s="140" t="s">
        <v>540</v>
      </c>
      <c r="D811" s="141">
        <v>20</v>
      </c>
      <c r="E811" s="140" t="s">
        <v>52</v>
      </c>
      <c r="F811" s="141">
        <v>20</v>
      </c>
      <c r="G811" s="142" t="s">
        <v>52</v>
      </c>
      <c r="H811" s="130"/>
      <c r="I811" s="131">
        <v>11828</v>
      </c>
      <c r="J811" s="131">
        <v>3283</v>
      </c>
      <c r="K811" s="131">
        <v>0</v>
      </c>
      <c r="L811" s="131">
        <v>938</v>
      </c>
      <c r="M811" s="131">
        <v>16049</v>
      </c>
      <c r="N811" s="130"/>
      <c r="O811" s="132">
        <v>203</v>
      </c>
      <c r="P811" s="132">
        <v>0</v>
      </c>
      <c r="Q811" s="133">
        <v>3056774</v>
      </c>
      <c r="R811" s="133">
        <v>0</v>
      </c>
      <c r="S811" s="133">
        <f t="shared" si="24"/>
        <v>0</v>
      </c>
      <c r="T811" s="133">
        <v>189805</v>
      </c>
      <c r="U811" s="134">
        <f t="shared" si="25"/>
        <v>3246579</v>
      </c>
      <c r="V811" s="144"/>
      <c r="W811" s="173">
        <v>0.71395076201641394</v>
      </c>
      <c r="X811" s="174">
        <v>0.09</v>
      </c>
      <c r="Y811" s="174">
        <v>5.0545921757774857E-2</v>
      </c>
      <c r="Z811" s="175">
        <v>0</v>
      </c>
      <c r="AA811" s="168"/>
      <c r="AB811" s="176">
        <v>0</v>
      </c>
      <c r="AC811" s="177">
        <v>0</v>
      </c>
      <c r="AD811" s="134">
        <v>0</v>
      </c>
      <c r="AE811" s="177">
        <v>0</v>
      </c>
      <c r="AF811" s="182">
        <v>0</v>
      </c>
      <c r="AG811" s="172"/>
    </row>
    <row r="812" spans="1:33" s="110" customFormat="1" x14ac:dyDescent="0.2">
      <c r="A812" s="138">
        <v>489</v>
      </c>
      <c r="B812" s="139">
        <v>489020036</v>
      </c>
      <c r="C812" s="140" t="s">
        <v>540</v>
      </c>
      <c r="D812" s="141">
        <v>20</v>
      </c>
      <c r="E812" s="140" t="s">
        <v>52</v>
      </c>
      <c r="F812" s="141">
        <v>36</v>
      </c>
      <c r="G812" s="142" t="s">
        <v>68</v>
      </c>
      <c r="H812" s="130"/>
      <c r="I812" s="131">
        <v>11461</v>
      </c>
      <c r="J812" s="131">
        <v>4169</v>
      </c>
      <c r="K812" s="131">
        <v>0</v>
      </c>
      <c r="L812" s="131">
        <v>938</v>
      </c>
      <c r="M812" s="131">
        <v>16568</v>
      </c>
      <c r="N812" s="130"/>
      <c r="O812" s="132">
        <v>101</v>
      </c>
      <c r="P812" s="132">
        <v>0</v>
      </c>
      <c r="Q812" s="133">
        <v>1573075</v>
      </c>
      <c r="R812" s="133">
        <v>0</v>
      </c>
      <c r="S812" s="133">
        <f t="shared" si="24"/>
        <v>0</v>
      </c>
      <c r="T812" s="133">
        <v>94435</v>
      </c>
      <c r="U812" s="134">
        <f t="shared" si="25"/>
        <v>1667510</v>
      </c>
      <c r="V812" s="144"/>
      <c r="W812" s="173">
        <v>0.35521688159437259</v>
      </c>
      <c r="X812" s="174">
        <v>0.09</v>
      </c>
      <c r="Y812" s="174">
        <v>6.6887395097122576E-2</v>
      </c>
      <c r="Z812" s="175">
        <v>0</v>
      </c>
      <c r="AA812" s="168"/>
      <c r="AB812" s="176">
        <v>0</v>
      </c>
      <c r="AC812" s="177">
        <v>0</v>
      </c>
      <c r="AD812" s="134">
        <v>0</v>
      </c>
      <c r="AE812" s="177">
        <v>0</v>
      </c>
      <c r="AF812" s="182">
        <v>0</v>
      </c>
      <c r="AG812" s="172"/>
    </row>
    <row r="813" spans="1:33" s="110" customFormat="1" x14ac:dyDescent="0.2">
      <c r="A813" s="138">
        <v>489</v>
      </c>
      <c r="B813" s="139">
        <v>489020052</v>
      </c>
      <c r="C813" s="140" t="s">
        <v>540</v>
      </c>
      <c r="D813" s="141">
        <v>20</v>
      </c>
      <c r="E813" s="140" t="s">
        <v>52</v>
      </c>
      <c r="F813" s="141">
        <v>52</v>
      </c>
      <c r="G813" s="142" t="s">
        <v>84</v>
      </c>
      <c r="H813" s="130"/>
      <c r="I813" s="131">
        <v>11565</v>
      </c>
      <c r="J813" s="131">
        <v>3447</v>
      </c>
      <c r="K813" s="131">
        <v>0</v>
      </c>
      <c r="L813" s="131">
        <v>938</v>
      </c>
      <c r="M813" s="131">
        <v>15950</v>
      </c>
      <c r="N813" s="130"/>
      <c r="O813" s="132">
        <v>6</v>
      </c>
      <c r="P813" s="132">
        <v>0</v>
      </c>
      <c r="Q813" s="133">
        <v>89754</v>
      </c>
      <c r="R813" s="133">
        <v>0</v>
      </c>
      <c r="S813" s="133">
        <f t="shared" si="24"/>
        <v>0</v>
      </c>
      <c r="T813" s="133">
        <v>5610</v>
      </c>
      <c r="U813" s="134">
        <f t="shared" si="25"/>
        <v>95364</v>
      </c>
      <c r="V813" s="144"/>
      <c r="W813" s="173">
        <v>2.1101992966002344E-2</v>
      </c>
      <c r="X813" s="174">
        <v>0.09</v>
      </c>
      <c r="Y813" s="174">
        <v>3.9673872206416487E-2</v>
      </c>
      <c r="Z813" s="175">
        <v>0</v>
      </c>
      <c r="AA813" s="168"/>
      <c r="AB813" s="176">
        <v>0</v>
      </c>
      <c r="AC813" s="177">
        <v>0</v>
      </c>
      <c r="AD813" s="134">
        <v>0</v>
      </c>
      <c r="AE813" s="177">
        <v>0</v>
      </c>
      <c r="AF813" s="182">
        <v>0</v>
      </c>
      <c r="AG813" s="172"/>
    </row>
    <row r="814" spans="1:33" s="110" customFormat="1" x14ac:dyDescent="0.2">
      <c r="A814" s="138">
        <v>489</v>
      </c>
      <c r="B814" s="139">
        <v>489020096</v>
      </c>
      <c r="C814" s="140" t="s">
        <v>540</v>
      </c>
      <c r="D814" s="141">
        <v>20</v>
      </c>
      <c r="E814" s="140" t="s">
        <v>52</v>
      </c>
      <c r="F814" s="141">
        <v>96</v>
      </c>
      <c r="G814" s="142" t="s">
        <v>128</v>
      </c>
      <c r="H814" s="130"/>
      <c r="I814" s="131">
        <v>11615</v>
      </c>
      <c r="J814" s="131">
        <v>6595</v>
      </c>
      <c r="K814" s="131">
        <v>0</v>
      </c>
      <c r="L814" s="131">
        <v>938</v>
      </c>
      <c r="M814" s="131">
        <v>19148</v>
      </c>
      <c r="N814" s="130"/>
      <c r="O814" s="132">
        <v>98</v>
      </c>
      <c r="P814" s="132">
        <v>0</v>
      </c>
      <c r="Q814" s="133">
        <v>1778308</v>
      </c>
      <c r="R814" s="133">
        <v>0</v>
      </c>
      <c r="S814" s="133">
        <f t="shared" si="24"/>
        <v>0</v>
      </c>
      <c r="T814" s="133">
        <v>91630</v>
      </c>
      <c r="U814" s="134">
        <f t="shared" si="25"/>
        <v>1869938</v>
      </c>
      <c r="V814" s="144"/>
      <c r="W814" s="173">
        <v>0.34466588511137147</v>
      </c>
      <c r="X814" s="174">
        <v>0.09</v>
      </c>
      <c r="Y814" s="174">
        <v>3.3366009670385492E-2</v>
      </c>
      <c r="Z814" s="175">
        <v>0</v>
      </c>
      <c r="AA814" s="168"/>
      <c r="AB814" s="176">
        <v>0</v>
      </c>
      <c r="AC814" s="177">
        <v>0</v>
      </c>
      <c r="AD814" s="134">
        <v>0</v>
      </c>
      <c r="AE814" s="177">
        <v>0</v>
      </c>
      <c r="AF814" s="182">
        <v>0</v>
      </c>
      <c r="AG814" s="172"/>
    </row>
    <row r="815" spans="1:33" s="110" customFormat="1" x14ac:dyDescent="0.2">
      <c r="A815" s="138">
        <v>489</v>
      </c>
      <c r="B815" s="139">
        <v>489020172</v>
      </c>
      <c r="C815" s="140" t="s">
        <v>540</v>
      </c>
      <c r="D815" s="141">
        <v>20</v>
      </c>
      <c r="E815" s="140" t="s">
        <v>52</v>
      </c>
      <c r="F815" s="141">
        <v>172</v>
      </c>
      <c r="G815" s="142" t="s">
        <v>204</v>
      </c>
      <c r="H815" s="130"/>
      <c r="I815" s="131">
        <v>11138</v>
      </c>
      <c r="J815" s="131">
        <v>7457</v>
      </c>
      <c r="K815" s="131">
        <v>0</v>
      </c>
      <c r="L815" s="131">
        <v>938</v>
      </c>
      <c r="M815" s="131">
        <v>19533</v>
      </c>
      <c r="N815" s="130"/>
      <c r="O815" s="132">
        <v>48</v>
      </c>
      <c r="P815" s="132">
        <v>0</v>
      </c>
      <c r="Q815" s="133">
        <v>889440</v>
      </c>
      <c r="R815" s="133">
        <v>0</v>
      </c>
      <c r="S815" s="133">
        <f t="shared" si="24"/>
        <v>0</v>
      </c>
      <c r="T815" s="133">
        <v>44880</v>
      </c>
      <c r="U815" s="134">
        <f t="shared" si="25"/>
        <v>934320</v>
      </c>
      <c r="V815" s="144"/>
      <c r="W815" s="173">
        <v>0.16881594372801884</v>
      </c>
      <c r="X815" s="174">
        <v>0.09</v>
      </c>
      <c r="Y815" s="174">
        <v>3.071740691503955E-2</v>
      </c>
      <c r="Z815" s="175">
        <v>0</v>
      </c>
      <c r="AA815" s="168"/>
      <c r="AB815" s="176">
        <v>0</v>
      </c>
      <c r="AC815" s="177">
        <v>0</v>
      </c>
      <c r="AD815" s="134">
        <v>0</v>
      </c>
      <c r="AE815" s="177">
        <v>0</v>
      </c>
      <c r="AF815" s="182">
        <v>0</v>
      </c>
      <c r="AG815" s="172"/>
    </row>
    <row r="816" spans="1:33" s="110" customFormat="1" x14ac:dyDescent="0.2">
      <c r="A816" s="138">
        <v>489</v>
      </c>
      <c r="B816" s="139">
        <v>489020201</v>
      </c>
      <c r="C816" s="140" t="s">
        <v>540</v>
      </c>
      <c r="D816" s="141">
        <v>20</v>
      </c>
      <c r="E816" s="140" t="s">
        <v>52</v>
      </c>
      <c r="F816" s="141">
        <v>201</v>
      </c>
      <c r="G816" s="142" t="s">
        <v>233</v>
      </c>
      <c r="H816" s="130"/>
      <c r="I816" s="131">
        <v>15446</v>
      </c>
      <c r="J816" s="131">
        <v>0</v>
      </c>
      <c r="K816" s="131">
        <v>0</v>
      </c>
      <c r="L816" s="131">
        <v>938</v>
      </c>
      <c r="M816" s="131">
        <v>16384</v>
      </c>
      <c r="N816" s="130"/>
      <c r="O816" s="132">
        <v>1</v>
      </c>
      <c r="P816" s="132">
        <v>0</v>
      </c>
      <c r="Q816" s="133">
        <v>15392</v>
      </c>
      <c r="R816" s="133">
        <v>0</v>
      </c>
      <c r="S816" s="133">
        <f t="shared" si="24"/>
        <v>0</v>
      </c>
      <c r="T816" s="133">
        <v>935</v>
      </c>
      <c r="U816" s="134">
        <f t="shared" si="25"/>
        <v>16327</v>
      </c>
      <c r="V816" s="144"/>
      <c r="W816" s="173">
        <v>3.5169988276670576E-3</v>
      </c>
      <c r="X816" s="174">
        <v>0.09</v>
      </c>
      <c r="Y816" s="174">
        <v>8.0994879057764799E-2</v>
      </c>
      <c r="Z816" s="175">
        <v>0</v>
      </c>
      <c r="AA816" s="168"/>
      <c r="AB816" s="176">
        <v>0</v>
      </c>
      <c r="AC816" s="177">
        <v>0</v>
      </c>
      <c r="AD816" s="134">
        <v>0</v>
      </c>
      <c r="AE816" s="177">
        <v>0</v>
      </c>
      <c r="AF816" s="182">
        <v>0</v>
      </c>
      <c r="AG816" s="172"/>
    </row>
    <row r="817" spans="1:33" s="110" customFormat="1" x14ac:dyDescent="0.2">
      <c r="A817" s="138">
        <v>489</v>
      </c>
      <c r="B817" s="139">
        <v>489020239</v>
      </c>
      <c r="C817" s="140" t="s">
        <v>540</v>
      </c>
      <c r="D817" s="141">
        <v>20</v>
      </c>
      <c r="E817" s="140" t="s">
        <v>52</v>
      </c>
      <c r="F817" s="141">
        <v>239</v>
      </c>
      <c r="G817" s="142" t="s">
        <v>271</v>
      </c>
      <c r="H817" s="130"/>
      <c r="I817" s="131">
        <v>11159</v>
      </c>
      <c r="J817" s="131">
        <v>4379</v>
      </c>
      <c r="K817" s="131">
        <v>0</v>
      </c>
      <c r="L817" s="131">
        <v>938</v>
      </c>
      <c r="M817" s="131">
        <v>16476</v>
      </c>
      <c r="N817" s="130"/>
      <c r="O817" s="132">
        <v>63</v>
      </c>
      <c r="P817" s="132">
        <v>0</v>
      </c>
      <c r="Q817" s="133">
        <v>975429</v>
      </c>
      <c r="R817" s="133">
        <v>0</v>
      </c>
      <c r="S817" s="133">
        <f t="shared" si="24"/>
        <v>0</v>
      </c>
      <c r="T817" s="133">
        <v>58905</v>
      </c>
      <c r="U817" s="134">
        <f t="shared" si="25"/>
        <v>1034334</v>
      </c>
      <c r="V817" s="144"/>
      <c r="W817" s="173">
        <v>0.22157092614302484</v>
      </c>
      <c r="X817" s="174">
        <v>0.09</v>
      </c>
      <c r="Y817" s="174">
        <v>5.7825597946749137E-2</v>
      </c>
      <c r="Z817" s="175">
        <v>0</v>
      </c>
      <c r="AA817" s="168"/>
      <c r="AB817" s="176">
        <v>0</v>
      </c>
      <c r="AC817" s="177">
        <v>0</v>
      </c>
      <c r="AD817" s="134">
        <v>0</v>
      </c>
      <c r="AE817" s="177">
        <v>0</v>
      </c>
      <c r="AF817" s="182">
        <v>0</v>
      </c>
      <c r="AG817" s="172"/>
    </row>
    <row r="818" spans="1:33" s="110" customFormat="1" x14ac:dyDescent="0.2">
      <c r="A818" s="138">
        <v>489</v>
      </c>
      <c r="B818" s="139">
        <v>489020242</v>
      </c>
      <c r="C818" s="140" t="s">
        <v>540</v>
      </c>
      <c r="D818" s="141">
        <v>20</v>
      </c>
      <c r="E818" s="140" t="s">
        <v>52</v>
      </c>
      <c r="F818" s="141">
        <v>242</v>
      </c>
      <c r="G818" s="142" t="s">
        <v>274</v>
      </c>
      <c r="H818" s="130"/>
      <c r="I818" s="131">
        <v>15345</v>
      </c>
      <c r="J818" s="131">
        <v>62417</v>
      </c>
      <c r="K818" s="131">
        <v>0</v>
      </c>
      <c r="L818" s="131">
        <v>938</v>
      </c>
      <c r="M818" s="131">
        <v>78700</v>
      </c>
      <c r="N818" s="130"/>
      <c r="O818" s="132">
        <v>4</v>
      </c>
      <c r="P818" s="132">
        <v>0</v>
      </c>
      <c r="Q818" s="133">
        <v>309956</v>
      </c>
      <c r="R818" s="133">
        <v>0</v>
      </c>
      <c r="S818" s="133">
        <f t="shared" si="24"/>
        <v>0</v>
      </c>
      <c r="T818" s="133">
        <v>3740</v>
      </c>
      <c r="U818" s="134">
        <f t="shared" si="25"/>
        <v>313696</v>
      </c>
      <c r="V818" s="144"/>
      <c r="W818" s="173">
        <v>1.4067995310668231E-2</v>
      </c>
      <c r="X818" s="174">
        <v>0.09</v>
      </c>
      <c r="Y818" s="174">
        <v>4.0181613369574348E-2</v>
      </c>
      <c r="Z818" s="175">
        <v>0</v>
      </c>
      <c r="AA818" s="168"/>
      <c r="AB818" s="176">
        <v>0</v>
      </c>
      <c r="AC818" s="177">
        <v>0</v>
      </c>
      <c r="AD818" s="134">
        <v>0</v>
      </c>
      <c r="AE818" s="177">
        <v>0</v>
      </c>
      <c r="AF818" s="182">
        <v>0</v>
      </c>
      <c r="AG818" s="172"/>
    </row>
    <row r="819" spans="1:33" s="110" customFormat="1" x14ac:dyDescent="0.2">
      <c r="A819" s="138">
        <v>489</v>
      </c>
      <c r="B819" s="139">
        <v>489020261</v>
      </c>
      <c r="C819" s="140" t="s">
        <v>540</v>
      </c>
      <c r="D819" s="141">
        <v>20</v>
      </c>
      <c r="E819" s="140" t="s">
        <v>52</v>
      </c>
      <c r="F819" s="141">
        <v>261</v>
      </c>
      <c r="G819" s="142" t="s">
        <v>293</v>
      </c>
      <c r="H819" s="130"/>
      <c r="I819" s="131">
        <v>11104</v>
      </c>
      <c r="J819" s="131">
        <v>7174</v>
      </c>
      <c r="K819" s="131">
        <v>0</v>
      </c>
      <c r="L819" s="131">
        <v>938</v>
      </c>
      <c r="M819" s="131">
        <v>19216</v>
      </c>
      <c r="N819" s="130"/>
      <c r="O819" s="132">
        <v>186</v>
      </c>
      <c r="P819" s="132">
        <v>0</v>
      </c>
      <c r="Q819" s="133">
        <v>3387804</v>
      </c>
      <c r="R819" s="133">
        <v>0</v>
      </c>
      <c r="S819" s="133">
        <f t="shared" si="24"/>
        <v>0</v>
      </c>
      <c r="T819" s="133">
        <v>173910</v>
      </c>
      <c r="U819" s="134">
        <f t="shared" si="25"/>
        <v>3561714</v>
      </c>
      <c r="V819" s="144"/>
      <c r="W819" s="173">
        <v>0.65416178194607333</v>
      </c>
      <c r="X819" s="174">
        <v>0.09</v>
      </c>
      <c r="Y819" s="174">
        <v>7.8503171675436786E-2</v>
      </c>
      <c r="Z819" s="175">
        <v>0</v>
      </c>
      <c r="AA819" s="168"/>
      <c r="AB819" s="176">
        <v>0</v>
      </c>
      <c r="AC819" s="177">
        <v>0</v>
      </c>
      <c r="AD819" s="134">
        <v>0</v>
      </c>
      <c r="AE819" s="177">
        <v>0</v>
      </c>
      <c r="AF819" s="182">
        <v>0</v>
      </c>
      <c r="AG819" s="172"/>
    </row>
    <row r="820" spans="1:33" s="110" customFormat="1" x14ac:dyDescent="0.2">
      <c r="A820" s="138">
        <v>489</v>
      </c>
      <c r="B820" s="139">
        <v>489020300</v>
      </c>
      <c r="C820" s="140" t="s">
        <v>540</v>
      </c>
      <c r="D820" s="141">
        <v>20</v>
      </c>
      <c r="E820" s="140" t="s">
        <v>52</v>
      </c>
      <c r="F820" s="141">
        <v>300</v>
      </c>
      <c r="G820" s="142" t="s">
        <v>332</v>
      </c>
      <c r="H820" s="130"/>
      <c r="I820" s="131">
        <v>12258</v>
      </c>
      <c r="J820" s="131">
        <v>21943</v>
      </c>
      <c r="K820" s="131">
        <v>0</v>
      </c>
      <c r="L820" s="131">
        <v>938</v>
      </c>
      <c r="M820" s="131">
        <v>35139</v>
      </c>
      <c r="N820" s="130"/>
      <c r="O820" s="132">
        <v>3</v>
      </c>
      <c r="P820" s="132">
        <v>0</v>
      </c>
      <c r="Q820" s="133">
        <v>102243</v>
      </c>
      <c r="R820" s="133">
        <v>0</v>
      </c>
      <c r="S820" s="133">
        <f t="shared" si="24"/>
        <v>0</v>
      </c>
      <c r="T820" s="133">
        <v>2805</v>
      </c>
      <c r="U820" s="134">
        <f t="shared" si="25"/>
        <v>105048</v>
      </c>
      <c r="V820" s="144"/>
      <c r="W820" s="173">
        <v>1.0550996483001174E-2</v>
      </c>
      <c r="X820" s="174">
        <v>0.09</v>
      </c>
      <c r="Y820" s="174">
        <v>1.8734258920350026E-2</v>
      </c>
      <c r="Z820" s="175">
        <v>0</v>
      </c>
      <c r="AA820" s="168"/>
      <c r="AB820" s="176">
        <v>0</v>
      </c>
      <c r="AC820" s="177">
        <v>0</v>
      </c>
      <c r="AD820" s="134">
        <v>0</v>
      </c>
      <c r="AE820" s="177">
        <v>0</v>
      </c>
      <c r="AF820" s="182">
        <v>0</v>
      </c>
      <c r="AG820" s="172"/>
    </row>
    <row r="821" spans="1:33" s="110" customFormat="1" x14ac:dyDescent="0.2">
      <c r="A821" s="138">
        <v>489</v>
      </c>
      <c r="B821" s="139">
        <v>489020310</v>
      </c>
      <c r="C821" s="140" t="s">
        <v>540</v>
      </c>
      <c r="D821" s="141">
        <v>20</v>
      </c>
      <c r="E821" s="140" t="s">
        <v>52</v>
      </c>
      <c r="F821" s="141">
        <v>310</v>
      </c>
      <c r="G821" s="142" t="s">
        <v>342</v>
      </c>
      <c r="H821" s="130"/>
      <c r="I821" s="131">
        <v>11041</v>
      </c>
      <c r="J821" s="131">
        <v>1862</v>
      </c>
      <c r="K821" s="131">
        <v>0</v>
      </c>
      <c r="L821" s="131">
        <v>938</v>
      </c>
      <c r="M821" s="131">
        <v>13841</v>
      </c>
      <c r="N821" s="130"/>
      <c r="O821" s="132">
        <v>18</v>
      </c>
      <c r="P821" s="132">
        <v>0</v>
      </c>
      <c r="Q821" s="133">
        <v>231444</v>
      </c>
      <c r="R821" s="133">
        <v>0</v>
      </c>
      <c r="S821" s="133">
        <f t="shared" si="24"/>
        <v>0</v>
      </c>
      <c r="T821" s="133">
        <v>16830</v>
      </c>
      <c r="U821" s="134">
        <f t="shared" si="25"/>
        <v>248274</v>
      </c>
      <c r="V821" s="144"/>
      <c r="W821" s="173">
        <v>6.3305978898007056E-2</v>
      </c>
      <c r="X821" s="174">
        <v>0.09</v>
      </c>
      <c r="Y821" s="174">
        <v>4.1037898115870206E-2</v>
      </c>
      <c r="Z821" s="175">
        <v>0</v>
      </c>
      <c r="AA821" s="168"/>
      <c r="AB821" s="176">
        <v>0</v>
      </c>
      <c r="AC821" s="177">
        <v>0</v>
      </c>
      <c r="AD821" s="134">
        <v>0</v>
      </c>
      <c r="AE821" s="177">
        <v>0</v>
      </c>
      <c r="AF821" s="182">
        <v>0</v>
      </c>
      <c r="AG821" s="172"/>
    </row>
    <row r="822" spans="1:33" s="110" customFormat="1" x14ac:dyDescent="0.2">
      <c r="A822" s="138">
        <v>489</v>
      </c>
      <c r="B822" s="139">
        <v>489020645</v>
      </c>
      <c r="C822" s="140" t="s">
        <v>540</v>
      </c>
      <c r="D822" s="141">
        <v>20</v>
      </c>
      <c r="E822" s="140" t="s">
        <v>52</v>
      </c>
      <c r="F822" s="141">
        <v>645</v>
      </c>
      <c r="G822" s="142" t="s">
        <v>399</v>
      </c>
      <c r="H822" s="130"/>
      <c r="I822" s="131">
        <v>11987</v>
      </c>
      <c r="J822" s="131">
        <v>4934</v>
      </c>
      <c r="K822" s="131">
        <v>0</v>
      </c>
      <c r="L822" s="131">
        <v>938</v>
      </c>
      <c r="M822" s="131">
        <v>17859</v>
      </c>
      <c r="N822" s="130"/>
      <c r="O822" s="132">
        <v>75</v>
      </c>
      <c r="P822" s="132">
        <v>0</v>
      </c>
      <c r="Q822" s="133">
        <v>1264575</v>
      </c>
      <c r="R822" s="133">
        <v>0</v>
      </c>
      <c r="S822" s="133">
        <f t="shared" si="24"/>
        <v>0</v>
      </c>
      <c r="T822" s="133">
        <v>70125</v>
      </c>
      <c r="U822" s="134">
        <f t="shared" si="25"/>
        <v>1334700</v>
      </c>
      <c r="V822" s="144"/>
      <c r="W822" s="173">
        <v>0.26377491207502957</v>
      </c>
      <c r="X822" s="174">
        <v>0.09</v>
      </c>
      <c r="Y822" s="174">
        <v>3.596792991986026E-2</v>
      </c>
      <c r="Z822" s="175">
        <v>0</v>
      </c>
      <c r="AA822" s="168"/>
      <c r="AB822" s="176">
        <v>0</v>
      </c>
      <c r="AC822" s="177">
        <v>0</v>
      </c>
      <c r="AD822" s="134">
        <v>0</v>
      </c>
      <c r="AE822" s="177">
        <v>0</v>
      </c>
      <c r="AF822" s="182">
        <v>0</v>
      </c>
      <c r="AG822" s="172"/>
    </row>
    <row r="823" spans="1:33" s="110" customFormat="1" x14ac:dyDescent="0.2">
      <c r="A823" s="138">
        <v>489</v>
      </c>
      <c r="B823" s="139">
        <v>489020660</v>
      </c>
      <c r="C823" s="140" t="s">
        <v>540</v>
      </c>
      <c r="D823" s="141">
        <v>20</v>
      </c>
      <c r="E823" s="140" t="s">
        <v>52</v>
      </c>
      <c r="F823" s="141">
        <v>660</v>
      </c>
      <c r="G823" s="142" t="s">
        <v>403</v>
      </c>
      <c r="H823" s="130"/>
      <c r="I823" s="131">
        <v>11381</v>
      </c>
      <c r="J823" s="131">
        <v>10062</v>
      </c>
      <c r="K823" s="131">
        <v>0</v>
      </c>
      <c r="L823" s="131">
        <v>938</v>
      </c>
      <c r="M823" s="131">
        <v>22381</v>
      </c>
      <c r="N823" s="130"/>
      <c r="O823" s="132">
        <v>10</v>
      </c>
      <c r="P823" s="132">
        <v>0</v>
      </c>
      <c r="Q823" s="133">
        <v>213680</v>
      </c>
      <c r="R823" s="133">
        <v>0</v>
      </c>
      <c r="S823" s="133">
        <f t="shared" si="24"/>
        <v>0</v>
      </c>
      <c r="T823" s="133">
        <v>9350</v>
      </c>
      <c r="U823" s="134">
        <f t="shared" si="25"/>
        <v>223030</v>
      </c>
      <c r="V823" s="144"/>
      <c r="W823" s="173">
        <v>3.5169988276670575E-2</v>
      </c>
      <c r="X823" s="174">
        <v>0.09</v>
      </c>
      <c r="Y823" s="174">
        <v>5.4223744940211989E-2</v>
      </c>
      <c r="Z823" s="175">
        <v>0</v>
      </c>
      <c r="AA823" s="168"/>
      <c r="AB823" s="176">
        <v>0</v>
      </c>
      <c r="AC823" s="177">
        <v>0</v>
      </c>
      <c r="AD823" s="134">
        <v>0</v>
      </c>
      <c r="AE823" s="177">
        <v>0</v>
      </c>
      <c r="AF823" s="182">
        <v>0</v>
      </c>
      <c r="AG823" s="172"/>
    </row>
    <row r="824" spans="1:33" s="110" customFormat="1" x14ac:dyDescent="0.2">
      <c r="A824" s="138">
        <v>489</v>
      </c>
      <c r="B824" s="139">
        <v>489020712</v>
      </c>
      <c r="C824" s="140" t="s">
        <v>540</v>
      </c>
      <c r="D824" s="141">
        <v>20</v>
      </c>
      <c r="E824" s="140" t="s">
        <v>52</v>
      </c>
      <c r="F824" s="141">
        <v>712</v>
      </c>
      <c r="G824" s="142" t="s">
        <v>420</v>
      </c>
      <c r="H824" s="130"/>
      <c r="I824" s="131">
        <v>11538</v>
      </c>
      <c r="J824" s="131">
        <v>8238</v>
      </c>
      <c r="K824" s="131">
        <v>0</v>
      </c>
      <c r="L824" s="131">
        <v>938</v>
      </c>
      <c r="M824" s="131">
        <v>20714</v>
      </c>
      <c r="N824" s="130"/>
      <c r="O824" s="132">
        <v>37</v>
      </c>
      <c r="P824" s="132">
        <v>0</v>
      </c>
      <c r="Q824" s="133">
        <v>729122</v>
      </c>
      <c r="R824" s="133">
        <v>0</v>
      </c>
      <c r="S824" s="133">
        <f t="shared" si="24"/>
        <v>0</v>
      </c>
      <c r="T824" s="133">
        <v>34595</v>
      </c>
      <c r="U824" s="134">
        <f t="shared" si="25"/>
        <v>763717</v>
      </c>
      <c r="V824" s="144"/>
      <c r="W824" s="173">
        <v>0.1301289566236811</v>
      </c>
      <c r="X824" s="174">
        <v>0.09</v>
      </c>
      <c r="Y824" s="174">
        <v>3.2306892316583326E-2</v>
      </c>
      <c r="Z824" s="175">
        <v>0</v>
      </c>
      <c r="AA824" s="168"/>
      <c r="AB824" s="176">
        <v>0</v>
      </c>
      <c r="AC824" s="177">
        <v>0</v>
      </c>
      <c r="AD824" s="134">
        <v>0</v>
      </c>
      <c r="AE824" s="177">
        <v>0</v>
      </c>
      <c r="AF824" s="182">
        <v>0</v>
      </c>
      <c r="AG824" s="172"/>
    </row>
    <row r="825" spans="1:33" s="110" customFormat="1" x14ac:dyDescent="0.2">
      <c r="A825" s="138">
        <v>491</v>
      </c>
      <c r="B825" s="139">
        <v>491095072</v>
      </c>
      <c r="C825" s="140" t="s">
        <v>541</v>
      </c>
      <c r="D825" s="141">
        <v>95</v>
      </c>
      <c r="E825" s="140" t="s">
        <v>127</v>
      </c>
      <c r="F825" s="141">
        <v>72</v>
      </c>
      <c r="G825" s="142" t="s">
        <v>104</v>
      </c>
      <c r="H825" s="130"/>
      <c r="I825" s="131">
        <v>13379</v>
      </c>
      <c r="J825" s="131">
        <v>3478</v>
      </c>
      <c r="K825" s="131">
        <v>0</v>
      </c>
      <c r="L825" s="131">
        <v>938</v>
      </c>
      <c r="M825" s="131">
        <v>17795</v>
      </c>
      <c r="N825" s="130"/>
      <c r="O825" s="132">
        <v>3</v>
      </c>
      <c r="P825" s="132">
        <v>0</v>
      </c>
      <c r="Q825" s="133">
        <v>50571</v>
      </c>
      <c r="R825" s="133">
        <v>0</v>
      </c>
      <c r="S825" s="133">
        <f t="shared" si="24"/>
        <v>0</v>
      </c>
      <c r="T825" s="133">
        <v>2814</v>
      </c>
      <c r="U825" s="134">
        <f t="shared" si="25"/>
        <v>53385</v>
      </c>
      <c r="V825" s="144"/>
      <c r="W825" s="173">
        <v>0</v>
      </c>
      <c r="X825" s="174">
        <v>0.09</v>
      </c>
      <c r="Y825" s="174">
        <v>3.6637913883488527E-3</v>
      </c>
      <c r="Z825" s="175">
        <v>0</v>
      </c>
      <c r="AA825" s="168"/>
      <c r="AB825" s="176">
        <v>0</v>
      </c>
      <c r="AC825" s="177">
        <v>0</v>
      </c>
      <c r="AD825" s="134">
        <v>0</v>
      </c>
      <c r="AE825" s="177">
        <v>0</v>
      </c>
      <c r="AF825" s="182">
        <v>0</v>
      </c>
      <c r="AG825" s="172"/>
    </row>
    <row r="826" spans="1:33" s="110" customFormat="1" x14ac:dyDescent="0.2">
      <c r="A826" s="138">
        <v>491</v>
      </c>
      <c r="B826" s="139">
        <v>491095094</v>
      </c>
      <c r="C826" s="140" t="s">
        <v>541</v>
      </c>
      <c r="D826" s="141">
        <v>95</v>
      </c>
      <c r="E826" s="140" t="s">
        <v>127</v>
      </c>
      <c r="F826" s="141">
        <v>94</v>
      </c>
      <c r="G826" s="142" t="s">
        <v>126</v>
      </c>
      <c r="H826" s="130"/>
      <c r="I826" s="131">
        <v>9132</v>
      </c>
      <c r="J826" s="131">
        <v>605</v>
      </c>
      <c r="K826" s="131">
        <v>0</v>
      </c>
      <c r="L826" s="131">
        <v>938</v>
      </c>
      <c r="M826" s="131">
        <v>10675</v>
      </c>
      <c r="N826" s="130"/>
      <c r="O826" s="132">
        <v>2</v>
      </c>
      <c r="P826" s="132">
        <v>0</v>
      </c>
      <c r="Q826" s="133">
        <v>19474</v>
      </c>
      <c r="R826" s="133">
        <v>0</v>
      </c>
      <c r="S826" s="133">
        <f t="shared" si="24"/>
        <v>0</v>
      </c>
      <c r="T826" s="133">
        <v>1876</v>
      </c>
      <c r="U826" s="134">
        <f t="shared" si="25"/>
        <v>21350</v>
      </c>
      <c r="V826" s="144"/>
      <c r="W826" s="173">
        <v>0</v>
      </c>
      <c r="X826" s="174">
        <v>0.09</v>
      </c>
      <c r="Y826" s="174">
        <v>2.7945212601146337E-3</v>
      </c>
      <c r="Z826" s="175">
        <v>0</v>
      </c>
      <c r="AA826" s="168"/>
      <c r="AB826" s="176">
        <v>0</v>
      </c>
      <c r="AC826" s="177">
        <v>0</v>
      </c>
      <c r="AD826" s="134">
        <v>0</v>
      </c>
      <c r="AE826" s="177">
        <v>0</v>
      </c>
      <c r="AF826" s="182">
        <v>0</v>
      </c>
      <c r="AG826" s="172"/>
    </row>
    <row r="827" spans="1:33" s="110" customFormat="1" x14ac:dyDescent="0.2">
      <c r="A827" s="138">
        <v>491</v>
      </c>
      <c r="B827" s="139">
        <v>491095095</v>
      </c>
      <c r="C827" s="140" t="s">
        <v>541</v>
      </c>
      <c r="D827" s="141">
        <v>95</v>
      </c>
      <c r="E827" s="140" t="s">
        <v>127</v>
      </c>
      <c r="F827" s="141">
        <v>95</v>
      </c>
      <c r="G827" s="142" t="s">
        <v>127</v>
      </c>
      <c r="H827" s="130"/>
      <c r="I827" s="131">
        <v>12272</v>
      </c>
      <c r="J827" s="131">
        <v>67</v>
      </c>
      <c r="K827" s="131">
        <v>0</v>
      </c>
      <c r="L827" s="131">
        <v>938</v>
      </c>
      <c r="M827" s="131">
        <v>13277</v>
      </c>
      <c r="N827" s="130"/>
      <c r="O827" s="132">
        <v>1219</v>
      </c>
      <c r="P827" s="132">
        <v>0</v>
      </c>
      <c r="Q827" s="133">
        <v>15041241</v>
      </c>
      <c r="R827" s="133">
        <v>0</v>
      </c>
      <c r="S827" s="133">
        <f t="shared" si="24"/>
        <v>0</v>
      </c>
      <c r="T827" s="133">
        <v>1143422</v>
      </c>
      <c r="U827" s="134">
        <f t="shared" si="25"/>
        <v>16184663</v>
      </c>
      <c r="V827" s="144"/>
      <c r="W827" s="173">
        <v>0</v>
      </c>
      <c r="X827" s="174">
        <v>0.09</v>
      </c>
      <c r="Y827" s="174">
        <v>0.13273566724253313</v>
      </c>
      <c r="Z827" s="175">
        <v>0</v>
      </c>
      <c r="AA827" s="168"/>
      <c r="AB827" s="176">
        <v>0</v>
      </c>
      <c r="AC827" s="177">
        <v>0</v>
      </c>
      <c r="AD827" s="134">
        <v>0</v>
      </c>
      <c r="AE827" s="177">
        <v>0</v>
      </c>
      <c r="AF827" s="182">
        <v>0</v>
      </c>
      <c r="AG827" s="172"/>
    </row>
    <row r="828" spans="1:33" s="110" customFormat="1" x14ac:dyDescent="0.2">
      <c r="A828" s="138">
        <v>491</v>
      </c>
      <c r="B828" s="139">
        <v>491095201</v>
      </c>
      <c r="C828" s="140" t="s">
        <v>541</v>
      </c>
      <c r="D828" s="141">
        <v>95</v>
      </c>
      <c r="E828" s="140" t="s">
        <v>127</v>
      </c>
      <c r="F828" s="141">
        <v>201</v>
      </c>
      <c r="G828" s="142" t="s">
        <v>233</v>
      </c>
      <c r="H828" s="130"/>
      <c r="I828" s="131">
        <v>13176</v>
      </c>
      <c r="J828" s="131">
        <v>0</v>
      </c>
      <c r="K828" s="131">
        <v>0</v>
      </c>
      <c r="L828" s="131">
        <v>938</v>
      </c>
      <c r="M828" s="131">
        <v>14114</v>
      </c>
      <c r="N828" s="130"/>
      <c r="O828" s="132">
        <v>9</v>
      </c>
      <c r="P828" s="132">
        <v>0</v>
      </c>
      <c r="Q828" s="133">
        <v>118584</v>
      </c>
      <c r="R828" s="133">
        <v>0</v>
      </c>
      <c r="S828" s="133">
        <f t="shared" si="24"/>
        <v>0</v>
      </c>
      <c r="T828" s="133">
        <v>8442</v>
      </c>
      <c r="U828" s="134">
        <f t="shared" si="25"/>
        <v>127026</v>
      </c>
      <c r="V828" s="144"/>
      <c r="W828" s="173">
        <v>0</v>
      </c>
      <c r="X828" s="174">
        <v>0.09</v>
      </c>
      <c r="Y828" s="174">
        <v>8.0994879057764799E-2</v>
      </c>
      <c r="Z828" s="175">
        <v>0</v>
      </c>
      <c r="AA828" s="168"/>
      <c r="AB828" s="176">
        <v>0</v>
      </c>
      <c r="AC828" s="177">
        <v>0</v>
      </c>
      <c r="AD828" s="134">
        <v>0</v>
      </c>
      <c r="AE828" s="177">
        <v>0</v>
      </c>
      <c r="AF828" s="182">
        <v>0</v>
      </c>
      <c r="AG828" s="172"/>
    </row>
    <row r="829" spans="1:33" s="110" customFormat="1" x14ac:dyDescent="0.2">
      <c r="A829" s="138">
        <v>491</v>
      </c>
      <c r="B829" s="139">
        <v>491095218</v>
      </c>
      <c r="C829" s="140" t="s">
        <v>541</v>
      </c>
      <c r="D829" s="141">
        <v>95</v>
      </c>
      <c r="E829" s="140" t="s">
        <v>127</v>
      </c>
      <c r="F829" s="141">
        <v>218</v>
      </c>
      <c r="G829" s="142" t="s">
        <v>250</v>
      </c>
      <c r="H829" s="130"/>
      <c r="I829" s="131">
        <v>14278</v>
      </c>
      <c r="J829" s="131">
        <v>5157</v>
      </c>
      <c r="K829" s="131">
        <v>0</v>
      </c>
      <c r="L829" s="131">
        <v>938</v>
      </c>
      <c r="M829" s="131">
        <v>20373</v>
      </c>
      <c r="N829" s="130"/>
      <c r="O829" s="132">
        <v>2</v>
      </c>
      <c r="P829" s="132">
        <v>0</v>
      </c>
      <c r="Q829" s="133">
        <v>38870</v>
      </c>
      <c r="R829" s="133">
        <v>0</v>
      </c>
      <c r="S829" s="133">
        <f t="shared" si="24"/>
        <v>0</v>
      </c>
      <c r="T829" s="133">
        <v>1876</v>
      </c>
      <c r="U829" s="134">
        <f t="shared" si="25"/>
        <v>40746</v>
      </c>
      <c r="V829" s="144"/>
      <c r="W829" s="173">
        <v>0</v>
      </c>
      <c r="X829" s="174">
        <v>0.09</v>
      </c>
      <c r="Y829" s="174">
        <v>3.300117072280679E-2</v>
      </c>
      <c r="Z829" s="175">
        <v>0</v>
      </c>
      <c r="AA829" s="168"/>
      <c r="AB829" s="176">
        <v>0</v>
      </c>
      <c r="AC829" s="177">
        <v>0</v>
      </c>
      <c r="AD829" s="134">
        <v>0</v>
      </c>
      <c r="AE829" s="177">
        <v>0</v>
      </c>
      <c r="AF829" s="182">
        <v>0</v>
      </c>
      <c r="AG829" s="172"/>
    </row>
    <row r="830" spans="1:33" s="110" customFormat="1" x14ac:dyDescent="0.2">
      <c r="A830" s="138">
        <v>491</v>
      </c>
      <c r="B830" s="139">
        <v>491095265</v>
      </c>
      <c r="C830" s="140" t="s">
        <v>541</v>
      </c>
      <c r="D830" s="141">
        <v>95</v>
      </c>
      <c r="E830" s="140" t="s">
        <v>127</v>
      </c>
      <c r="F830" s="141">
        <v>265</v>
      </c>
      <c r="G830" s="142" t="s">
        <v>297</v>
      </c>
      <c r="H830" s="130"/>
      <c r="I830" s="131">
        <v>10675.913042850263</v>
      </c>
      <c r="J830" s="131">
        <v>4783</v>
      </c>
      <c r="K830" s="131">
        <v>0</v>
      </c>
      <c r="L830" s="131">
        <v>938</v>
      </c>
      <c r="M830" s="131">
        <v>16396.913042850261</v>
      </c>
      <c r="N830" s="130"/>
      <c r="O830" s="132">
        <v>2</v>
      </c>
      <c r="P830" s="132">
        <v>0</v>
      </c>
      <c r="Q830" s="133">
        <v>30918</v>
      </c>
      <c r="R830" s="133">
        <v>0</v>
      </c>
      <c r="S830" s="133">
        <f t="shared" si="24"/>
        <v>0</v>
      </c>
      <c r="T830" s="133">
        <v>1876</v>
      </c>
      <c r="U830" s="134">
        <f t="shared" si="25"/>
        <v>32794</v>
      </c>
      <c r="V830" s="144"/>
      <c r="W830" s="173">
        <v>0</v>
      </c>
      <c r="X830" s="174">
        <v>0.09</v>
      </c>
      <c r="Y830" s="174">
        <v>1.6733878836207347E-3</v>
      </c>
      <c r="Z830" s="175">
        <v>0</v>
      </c>
      <c r="AA830" s="168"/>
      <c r="AB830" s="176">
        <v>0</v>
      </c>
      <c r="AC830" s="177">
        <v>0</v>
      </c>
      <c r="AD830" s="134">
        <v>0</v>
      </c>
      <c r="AE830" s="177">
        <v>0</v>
      </c>
      <c r="AF830" s="182">
        <v>0</v>
      </c>
      <c r="AG830" s="172"/>
    </row>
    <row r="831" spans="1:33" s="110" customFormat="1" x14ac:dyDescent="0.2">
      <c r="A831" s="138">
        <v>491</v>
      </c>
      <c r="B831" s="139">
        <v>491095273</v>
      </c>
      <c r="C831" s="140" t="s">
        <v>541</v>
      </c>
      <c r="D831" s="141">
        <v>95</v>
      </c>
      <c r="E831" s="140" t="s">
        <v>127</v>
      </c>
      <c r="F831" s="141">
        <v>273</v>
      </c>
      <c r="G831" s="142" t="s">
        <v>305</v>
      </c>
      <c r="H831" s="130"/>
      <c r="I831" s="131">
        <v>9255</v>
      </c>
      <c r="J831" s="131">
        <v>3354</v>
      </c>
      <c r="K831" s="131">
        <v>0</v>
      </c>
      <c r="L831" s="131">
        <v>938</v>
      </c>
      <c r="M831" s="131">
        <v>13547</v>
      </c>
      <c r="N831" s="130"/>
      <c r="O831" s="132">
        <v>9</v>
      </c>
      <c r="P831" s="132">
        <v>0</v>
      </c>
      <c r="Q831" s="133">
        <v>113481</v>
      </c>
      <c r="R831" s="133">
        <v>0</v>
      </c>
      <c r="S831" s="133">
        <f t="shared" si="24"/>
        <v>0</v>
      </c>
      <c r="T831" s="133">
        <v>8442</v>
      </c>
      <c r="U831" s="134">
        <f t="shared" si="25"/>
        <v>121923</v>
      </c>
      <c r="V831" s="144"/>
      <c r="W831" s="173">
        <v>0</v>
      </c>
      <c r="X831" s="174">
        <v>0.09</v>
      </c>
      <c r="Y831" s="174">
        <v>4.9591628812044146E-3</v>
      </c>
      <c r="Z831" s="175">
        <v>0</v>
      </c>
      <c r="AA831" s="168"/>
      <c r="AB831" s="176">
        <v>0</v>
      </c>
      <c r="AC831" s="177">
        <v>0</v>
      </c>
      <c r="AD831" s="134">
        <v>0</v>
      </c>
      <c r="AE831" s="177">
        <v>0</v>
      </c>
      <c r="AF831" s="182">
        <v>0</v>
      </c>
      <c r="AG831" s="172"/>
    </row>
    <row r="832" spans="1:33" s="110" customFormat="1" x14ac:dyDescent="0.2">
      <c r="A832" s="138">
        <v>491</v>
      </c>
      <c r="B832" s="139">
        <v>491095292</v>
      </c>
      <c r="C832" s="140" t="s">
        <v>541</v>
      </c>
      <c r="D832" s="141">
        <v>95</v>
      </c>
      <c r="E832" s="140" t="s">
        <v>127</v>
      </c>
      <c r="F832" s="141">
        <v>292</v>
      </c>
      <c r="G832" s="142" t="s">
        <v>324</v>
      </c>
      <c r="H832" s="130"/>
      <c r="I832" s="131">
        <v>10266</v>
      </c>
      <c r="J832" s="131">
        <v>1785</v>
      </c>
      <c r="K832" s="131">
        <v>0</v>
      </c>
      <c r="L832" s="131">
        <v>938</v>
      </c>
      <c r="M832" s="131">
        <v>12989</v>
      </c>
      <c r="N832" s="130"/>
      <c r="O832" s="132">
        <v>11</v>
      </c>
      <c r="P832" s="132">
        <v>0</v>
      </c>
      <c r="Q832" s="133">
        <v>132561</v>
      </c>
      <c r="R832" s="133">
        <v>0</v>
      </c>
      <c r="S832" s="133">
        <f t="shared" si="24"/>
        <v>0</v>
      </c>
      <c r="T832" s="133">
        <v>10318</v>
      </c>
      <c r="U832" s="134">
        <f t="shared" si="25"/>
        <v>142879</v>
      </c>
      <c r="V832" s="144"/>
      <c r="W832" s="173">
        <v>0</v>
      </c>
      <c r="X832" s="174">
        <v>0.09</v>
      </c>
      <c r="Y832" s="174">
        <v>5.4253909825971395E-3</v>
      </c>
      <c r="Z832" s="175">
        <v>0</v>
      </c>
      <c r="AA832" s="168"/>
      <c r="AB832" s="176">
        <v>0</v>
      </c>
      <c r="AC832" s="177">
        <v>0</v>
      </c>
      <c r="AD832" s="134">
        <v>0</v>
      </c>
      <c r="AE832" s="177">
        <v>0</v>
      </c>
      <c r="AF832" s="182">
        <v>0</v>
      </c>
      <c r="AG832" s="172"/>
    </row>
    <row r="833" spans="1:33" s="110" customFormat="1" x14ac:dyDescent="0.2">
      <c r="A833" s="138">
        <v>491</v>
      </c>
      <c r="B833" s="139">
        <v>491095331</v>
      </c>
      <c r="C833" s="140" t="s">
        <v>541</v>
      </c>
      <c r="D833" s="141">
        <v>95</v>
      </c>
      <c r="E833" s="140" t="s">
        <v>127</v>
      </c>
      <c r="F833" s="141">
        <v>331</v>
      </c>
      <c r="G833" s="142" t="s">
        <v>363</v>
      </c>
      <c r="H833" s="130"/>
      <c r="I833" s="131">
        <v>10785</v>
      </c>
      <c r="J833" s="131">
        <v>3263</v>
      </c>
      <c r="K833" s="131">
        <v>0</v>
      </c>
      <c r="L833" s="131">
        <v>938</v>
      </c>
      <c r="M833" s="131">
        <v>14986</v>
      </c>
      <c r="N833" s="130"/>
      <c r="O833" s="132">
        <v>29</v>
      </c>
      <c r="P833" s="132">
        <v>0</v>
      </c>
      <c r="Q833" s="133">
        <v>407392</v>
      </c>
      <c r="R833" s="133">
        <v>0</v>
      </c>
      <c r="S833" s="133">
        <f t="shared" si="24"/>
        <v>0</v>
      </c>
      <c r="T833" s="133">
        <v>27202</v>
      </c>
      <c r="U833" s="134">
        <f t="shared" si="25"/>
        <v>434594</v>
      </c>
      <c r="V833" s="144"/>
      <c r="W833" s="173">
        <v>0</v>
      </c>
      <c r="X833" s="174">
        <v>0.09</v>
      </c>
      <c r="Y833" s="174">
        <v>2.1006334521876148E-2</v>
      </c>
      <c r="Z833" s="175">
        <v>0</v>
      </c>
      <c r="AA833" s="168"/>
      <c r="AB833" s="176">
        <v>0</v>
      </c>
      <c r="AC833" s="177">
        <v>0</v>
      </c>
      <c r="AD833" s="134">
        <v>0</v>
      </c>
      <c r="AE833" s="177">
        <v>0</v>
      </c>
      <c r="AF833" s="182">
        <v>0</v>
      </c>
      <c r="AG833" s="172"/>
    </row>
    <row r="834" spans="1:33" s="110" customFormat="1" x14ac:dyDescent="0.2">
      <c r="A834" s="138">
        <v>491</v>
      </c>
      <c r="B834" s="139">
        <v>491095650</v>
      </c>
      <c r="C834" s="140" t="s">
        <v>541</v>
      </c>
      <c r="D834" s="141">
        <v>95</v>
      </c>
      <c r="E834" s="140" t="s">
        <v>127</v>
      </c>
      <c r="F834" s="141">
        <v>650</v>
      </c>
      <c r="G834" s="142" t="s">
        <v>400</v>
      </c>
      <c r="H834" s="130"/>
      <c r="I834" s="131">
        <v>10334</v>
      </c>
      <c r="J834" s="131">
        <v>2864</v>
      </c>
      <c r="K834" s="131">
        <v>0</v>
      </c>
      <c r="L834" s="131">
        <v>938</v>
      </c>
      <c r="M834" s="131">
        <v>14136</v>
      </c>
      <c r="N834" s="130"/>
      <c r="O834" s="132">
        <v>4</v>
      </c>
      <c r="P834" s="132">
        <v>0</v>
      </c>
      <c r="Q834" s="133">
        <v>52792</v>
      </c>
      <c r="R834" s="133">
        <v>0</v>
      </c>
      <c r="S834" s="133">
        <f t="shared" si="24"/>
        <v>0</v>
      </c>
      <c r="T834" s="133">
        <v>3752</v>
      </c>
      <c r="U834" s="134">
        <f t="shared" si="25"/>
        <v>56544</v>
      </c>
      <c r="V834" s="144"/>
      <c r="W834" s="173">
        <v>0</v>
      </c>
      <c r="X834" s="174">
        <v>0.09</v>
      </c>
      <c r="Y834" s="174">
        <v>2.1263116125592061E-3</v>
      </c>
      <c r="Z834" s="175">
        <v>0</v>
      </c>
      <c r="AA834" s="168"/>
      <c r="AB834" s="176">
        <v>0</v>
      </c>
      <c r="AC834" s="177">
        <v>0</v>
      </c>
      <c r="AD834" s="134">
        <v>0</v>
      </c>
      <c r="AE834" s="177">
        <v>0</v>
      </c>
      <c r="AF834" s="182">
        <v>0</v>
      </c>
      <c r="AG834" s="172"/>
    </row>
    <row r="835" spans="1:33" s="110" customFormat="1" x14ac:dyDescent="0.2">
      <c r="A835" s="138">
        <v>491</v>
      </c>
      <c r="B835" s="139">
        <v>491095665</v>
      </c>
      <c r="C835" s="140" t="s">
        <v>541</v>
      </c>
      <c r="D835" s="141">
        <v>95</v>
      </c>
      <c r="E835" s="140" t="s">
        <v>127</v>
      </c>
      <c r="F835" s="141">
        <v>665</v>
      </c>
      <c r="G835" s="142" t="s">
        <v>405</v>
      </c>
      <c r="H835" s="130"/>
      <c r="I835" s="131">
        <v>11283</v>
      </c>
      <c r="J835" s="131">
        <v>1949</v>
      </c>
      <c r="K835" s="131">
        <v>0</v>
      </c>
      <c r="L835" s="131">
        <v>938</v>
      </c>
      <c r="M835" s="131">
        <v>14170</v>
      </c>
      <c r="N835" s="130"/>
      <c r="O835" s="132">
        <v>3</v>
      </c>
      <c r="P835" s="132">
        <v>0</v>
      </c>
      <c r="Q835" s="133">
        <v>39696</v>
      </c>
      <c r="R835" s="133">
        <v>0</v>
      </c>
      <c r="S835" s="133">
        <f t="shared" si="24"/>
        <v>0</v>
      </c>
      <c r="T835" s="133">
        <v>2814</v>
      </c>
      <c r="U835" s="134">
        <f t="shared" si="25"/>
        <v>42510</v>
      </c>
      <c r="V835" s="144"/>
      <c r="W835" s="173">
        <v>0</v>
      </c>
      <c r="X835" s="174">
        <v>0.09</v>
      </c>
      <c r="Y835" s="174">
        <v>5.8392099041383646E-3</v>
      </c>
      <c r="Z835" s="175">
        <v>0</v>
      </c>
      <c r="AA835" s="168"/>
      <c r="AB835" s="176">
        <v>0</v>
      </c>
      <c r="AC835" s="177">
        <v>0</v>
      </c>
      <c r="AD835" s="134">
        <v>0</v>
      </c>
      <c r="AE835" s="177">
        <v>0</v>
      </c>
      <c r="AF835" s="182">
        <v>0</v>
      </c>
      <c r="AG835" s="172"/>
    </row>
    <row r="836" spans="1:33" s="110" customFormat="1" x14ac:dyDescent="0.2">
      <c r="A836" s="138">
        <v>491</v>
      </c>
      <c r="B836" s="139">
        <v>491095763</v>
      </c>
      <c r="C836" s="140" t="s">
        <v>541</v>
      </c>
      <c r="D836" s="141">
        <v>95</v>
      </c>
      <c r="E836" s="140" t="s">
        <v>127</v>
      </c>
      <c r="F836" s="141">
        <v>763</v>
      </c>
      <c r="G836" s="142" t="s">
        <v>434</v>
      </c>
      <c r="H836" s="130"/>
      <c r="I836" s="131">
        <v>10766</v>
      </c>
      <c r="J836" s="131">
        <v>2465</v>
      </c>
      <c r="K836" s="131">
        <v>0</v>
      </c>
      <c r="L836" s="131">
        <v>938</v>
      </c>
      <c r="M836" s="131">
        <v>14169</v>
      </c>
      <c r="N836" s="130"/>
      <c r="O836" s="132">
        <v>3</v>
      </c>
      <c r="P836" s="132">
        <v>0</v>
      </c>
      <c r="Q836" s="133">
        <v>39693</v>
      </c>
      <c r="R836" s="133">
        <v>0</v>
      </c>
      <c r="S836" s="133">
        <f t="shared" si="24"/>
        <v>0</v>
      </c>
      <c r="T836" s="133">
        <v>2814</v>
      </c>
      <c r="U836" s="134">
        <f t="shared" si="25"/>
        <v>42507</v>
      </c>
      <c r="V836" s="144"/>
      <c r="W836" s="173">
        <v>0</v>
      </c>
      <c r="X836" s="174">
        <v>0.09</v>
      </c>
      <c r="Y836" s="174">
        <v>5.4960152697555945E-3</v>
      </c>
      <c r="Z836" s="175">
        <v>0</v>
      </c>
      <c r="AA836" s="168"/>
      <c r="AB836" s="176">
        <v>0</v>
      </c>
      <c r="AC836" s="177">
        <v>0</v>
      </c>
      <c r="AD836" s="134">
        <v>0</v>
      </c>
      <c r="AE836" s="177">
        <v>0</v>
      </c>
      <c r="AF836" s="182">
        <v>0</v>
      </c>
      <c r="AG836" s="172"/>
    </row>
    <row r="837" spans="1:33" s="110" customFormat="1" x14ac:dyDescent="0.2">
      <c r="A837" s="138">
        <v>492</v>
      </c>
      <c r="B837" s="139">
        <v>492281005</v>
      </c>
      <c r="C837" s="140" t="s">
        <v>542</v>
      </c>
      <c r="D837" s="141">
        <v>281</v>
      </c>
      <c r="E837" s="140" t="s">
        <v>313</v>
      </c>
      <c r="F837" s="141">
        <v>5</v>
      </c>
      <c r="G837" s="142" t="s">
        <v>37</v>
      </c>
      <c r="H837" s="130"/>
      <c r="I837" s="131">
        <v>16001</v>
      </c>
      <c r="J837" s="131">
        <v>7493</v>
      </c>
      <c r="K837" s="131">
        <v>0</v>
      </c>
      <c r="L837" s="131">
        <v>938</v>
      </c>
      <c r="M837" s="131">
        <v>24432</v>
      </c>
      <c r="N837" s="130"/>
      <c r="O837" s="132">
        <v>1</v>
      </c>
      <c r="P837" s="132">
        <v>0</v>
      </c>
      <c r="Q837" s="133">
        <v>23172</v>
      </c>
      <c r="R837" s="133">
        <v>0</v>
      </c>
      <c r="S837" s="133">
        <f t="shared" si="24"/>
        <v>0</v>
      </c>
      <c r="T837" s="133">
        <v>925</v>
      </c>
      <c r="U837" s="134">
        <f t="shared" si="25"/>
        <v>24097</v>
      </c>
      <c r="V837" s="144"/>
      <c r="W837" s="173">
        <v>1.3698630136986301E-2</v>
      </c>
      <c r="X837" s="174">
        <v>0.09</v>
      </c>
      <c r="Y837" s="174">
        <v>1.4619597414722192E-2</v>
      </c>
      <c r="Z837" s="175">
        <v>0</v>
      </c>
      <c r="AA837" s="168"/>
      <c r="AB837" s="176">
        <v>0</v>
      </c>
      <c r="AC837" s="177">
        <v>0</v>
      </c>
      <c r="AD837" s="134">
        <v>0</v>
      </c>
      <c r="AE837" s="177">
        <v>0</v>
      </c>
      <c r="AF837" s="182">
        <v>0</v>
      </c>
      <c r="AG837" s="172"/>
    </row>
    <row r="838" spans="1:33" s="110" customFormat="1" x14ac:dyDescent="0.2">
      <c r="A838" s="138">
        <v>492</v>
      </c>
      <c r="B838" s="139">
        <v>492281281</v>
      </c>
      <c r="C838" s="140" t="s">
        <v>542</v>
      </c>
      <c r="D838" s="141">
        <v>281</v>
      </c>
      <c r="E838" s="140" t="s">
        <v>313</v>
      </c>
      <c r="F838" s="141">
        <v>281</v>
      </c>
      <c r="G838" s="142" t="s">
        <v>313</v>
      </c>
      <c r="H838" s="130"/>
      <c r="I838" s="131">
        <v>13631</v>
      </c>
      <c r="J838" s="131">
        <v>594</v>
      </c>
      <c r="K838" s="131">
        <v>0</v>
      </c>
      <c r="L838" s="131">
        <v>938</v>
      </c>
      <c r="M838" s="131">
        <v>15163</v>
      </c>
      <c r="N838" s="130"/>
      <c r="O838" s="132">
        <v>364</v>
      </c>
      <c r="P838" s="132">
        <v>0</v>
      </c>
      <c r="Q838" s="133">
        <v>5106920</v>
      </c>
      <c r="R838" s="133">
        <v>0</v>
      </c>
      <c r="S838" s="133">
        <f t="shared" si="24"/>
        <v>0</v>
      </c>
      <c r="T838" s="133">
        <v>336700</v>
      </c>
      <c r="U838" s="134">
        <f t="shared" si="25"/>
        <v>5443620</v>
      </c>
      <c r="V838" s="144"/>
      <c r="W838" s="173">
        <v>4.9863013698629999</v>
      </c>
      <c r="X838" s="174">
        <v>0.09</v>
      </c>
      <c r="Y838" s="174">
        <v>0.13635645477999814</v>
      </c>
      <c r="Z838" s="175">
        <v>0</v>
      </c>
      <c r="AA838" s="168"/>
      <c r="AB838" s="176">
        <v>0</v>
      </c>
      <c r="AC838" s="177">
        <v>0</v>
      </c>
      <c r="AD838" s="134">
        <v>0</v>
      </c>
      <c r="AE838" s="177">
        <v>0</v>
      </c>
      <c r="AF838" s="182">
        <v>0</v>
      </c>
      <c r="AG838" s="172"/>
    </row>
    <row r="839" spans="1:33" s="110" customFormat="1" x14ac:dyDescent="0.2">
      <c r="A839" s="138">
        <v>493</v>
      </c>
      <c r="B839" s="139">
        <v>493057035</v>
      </c>
      <c r="C839" s="140" t="s">
        <v>602</v>
      </c>
      <c r="D839" s="141">
        <v>57</v>
      </c>
      <c r="E839" s="140" t="s">
        <v>89</v>
      </c>
      <c r="F839" s="141">
        <v>35</v>
      </c>
      <c r="G839" s="142" t="s">
        <v>67</v>
      </c>
      <c r="H839" s="130"/>
      <c r="I839" s="131">
        <v>15747</v>
      </c>
      <c r="J839" s="131">
        <v>6580</v>
      </c>
      <c r="K839" s="131">
        <v>0</v>
      </c>
      <c r="L839" s="131">
        <v>938</v>
      </c>
      <c r="M839" s="131">
        <v>23265</v>
      </c>
      <c r="N839" s="130"/>
      <c r="O839" s="132">
        <v>31</v>
      </c>
      <c r="P839" s="132">
        <v>0</v>
      </c>
      <c r="Q839" s="133">
        <v>673351</v>
      </c>
      <c r="R839" s="133">
        <v>0</v>
      </c>
      <c r="S839" s="133">
        <f t="shared" si="24"/>
        <v>0</v>
      </c>
      <c r="T839" s="133">
        <v>28303</v>
      </c>
      <c r="U839" s="134">
        <f t="shared" si="25"/>
        <v>701654</v>
      </c>
      <c r="V839" s="144"/>
      <c r="W839" s="173">
        <v>0.84162895927601844</v>
      </c>
      <c r="X839" s="174">
        <v>0.09</v>
      </c>
      <c r="Y839" s="174">
        <v>0.15770762668239399</v>
      </c>
      <c r="Z839" s="175">
        <v>0</v>
      </c>
      <c r="AA839" s="168"/>
      <c r="AB839" s="176">
        <v>0</v>
      </c>
      <c r="AC839" s="177">
        <v>0</v>
      </c>
      <c r="AD839" s="134">
        <v>0</v>
      </c>
      <c r="AE839" s="177">
        <v>0</v>
      </c>
      <c r="AF839" s="182">
        <v>0</v>
      </c>
      <c r="AG839" s="172"/>
    </row>
    <row r="840" spans="1:33" s="110" customFormat="1" x14ac:dyDescent="0.2">
      <c r="A840" s="138">
        <v>493</v>
      </c>
      <c r="B840" s="139">
        <v>493057057</v>
      </c>
      <c r="C840" s="140" t="s">
        <v>602</v>
      </c>
      <c r="D840" s="141">
        <v>57</v>
      </c>
      <c r="E840" s="140" t="s">
        <v>89</v>
      </c>
      <c r="F840" s="141">
        <v>57</v>
      </c>
      <c r="G840" s="142" t="s">
        <v>89</v>
      </c>
      <c r="H840" s="130"/>
      <c r="I840" s="131">
        <v>15653</v>
      </c>
      <c r="J840" s="131">
        <v>475</v>
      </c>
      <c r="K840" s="131">
        <v>0</v>
      </c>
      <c r="L840" s="131">
        <v>938</v>
      </c>
      <c r="M840" s="131">
        <v>17066</v>
      </c>
      <c r="N840" s="130"/>
      <c r="O840" s="132">
        <v>109</v>
      </c>
      <c r="P840" s="132">
        <v>0</v>
      </c>
      <c r="Q840" s="133">
        <v>1710210</v>
      </c>
      <c r="R840" s="133">
        <v>0</v>
      </c>
      <c r="S840" s="133">
        <f t="shared" si="24"/>
        <v>0</v>
      </c>
      <c r="T840" s="133">
        <v>99517</v>
      </c>
      <c r="U840" s="134">
        <f t="shared" si="25"/>
        <v>1809727</v>
      </c>
      <c r="V840" s="144"/>
      <c r="W840" s="173">
        <v>2.959276018099541</v>
      </c>
      <c r="X840" s="174">
        <v>0.09</v>
      </c>
      <c r="Y840" s="174">
        <v>0.12835624819220592</v>
      </c>
      <c r="Z840" s="175">
        <v>0</v>
      </c>
      <c r="AA840" s="168"/>
      <c r="AB840" s="176">
        <v>0</v>
      </c>
      <c r="AC840" s="177">
        <v>0</v>
      </c>
      <c r="AD840" s="134">
        <v>0</v>
      </c>
      <c r="AE840" s="177">
        <v>0</v>
      </c>
      <c r="AF840" s="182">
        <v>0</v>
      </c>
      <c r="AG840" s="172"/>
    </row>
    <row r="841" spans="1:33" s="110" customFormat="1" x14ac:dyDescent="0.2">
      <c r="A841" s="138">
        <v>493</v>
      </c>
      <c r="B841" s="139">
        <v>493057093</v>
      </c>
      <c r="C841" s="140" t="s">
        <v>602</v>
      </c>
      <c r="D841" s="141">
        <v>57</v>
      </c>
      <c r="E841" s="140" t="s">
        <v>89</v>
      </c>
      <c r="F841" s="141">
        <v>93</v>
      </c>
      <c r="G841" s="142" t="s">
        <v>125</v>
      </c>
      <c r="H841" s="130"/>
      <c r="I841" s="131">
        <v>15658</v>
      </c>
      <c r="J841" s="131">
        <v>161</v>
      </c>
      <c r="K841" s="131">
        <v>0</v>
      </c>
      <c r="L841" s="131">
        <v>938</v>
      </c>
      <c r="M841" s="131">
        <v>16757</v>
      </c>
      <c r="N841" s="130"/>
      <c r="O841" s="132">
        <v>24</v>
      </c>
      <c r="P841" s="132">
        <v>0</v>
      </c>
      <c r="Q841" s="133">
        <v>369360</v>
      </c>
      <c r="R841" s="133">
        <v>0</v>
      </c>
      <c r="S841" s="133">
        <f t="shared" si="24"/>
        <v>0</v>
      </c>
      <c r="T841" s="133">
        <v>21912</v>
      </c>
      <c r="U841" s="134">
        <f t="shared" si="25"/>
        <v>391272</v>
      </c>
      <c r="V841" s="144"/>
      <c r="W841" s="173">
        <v>0.65158371040724006</v>
      </c>
      <c r="X841" s="174">
        <v>0.09</v>
      </c>
      <c r="Y841" s="174">
        <v>7.1507714979920325E-2</v>
      </c>
      <c r="Z841" s="175">
        <v>0</v>
      </c>
      <c r="AA841" s="168"/>
      <c r="AB841" s="176">
        <v>0</v>
      </c>
      <c r="AC841" s="177">
        <v>0</v>
      </c>
      <c r="AD841" s="134">
        <v>0</v>
      </c>
      <c r="AE841" s="177">
        <v>0</v>
      </c>
      <c r="AF841" s="182">
        <v>0</v>
      </c>
      <c r="AG841" s="172"/>
    </row>
    <row r="842" spans="1:33" s="110" customFormat="1" x14ac:dyDescent="0.2">
      <c r="A842" s="138">
        <v>493</v>
      </c>
      <c r="B842" s="139">
        <v>493057160</v>
      </c>
      <c r="C842" s="140" t="s">
        <v>602</v>
      </c>
      <c r="D842" s="141">
        <v>57</v>
      </c>
      <c r="E842" s="140" t="s">
        <v>89</v>
      </c>
      <c r="F842" s="141">
        <v>160</v>
      </c>
      <c r="G842" s="142" t="s">
        <v>192</v>
      </c>
      <c r="H842" s="130"/>
      <c r="I842" s="131">
        <v>13377.211333781801</v>
      </c>
      <c r="J842" s="131">
        <v>32</v>
      </c>
      <c r="K842" s="131">
        <v>0</v>
      </c>
      <c r="L842" s="131">
        <v>938</v>
      </c>
      <c r="M842" s="131">
        <v>14347.211333781801</v>
      </c>
      <c r="N842" s="130"/>
      <c r="O842" s="132">
        <v>2</v>
      </c>
      <c r="P842" s="132">
        <v>0</v>
      </c>
      <c r="Q842" s="133">
        <v>26090</v>
      </c>
      <c r="R842" s="133">
        <v>0</v>
      </c>
      <c r="S842" s="133">
        <f t="shared" ref="S842:S905" si="26">IFERROR(VLOOKUP(B842,transp,2,FALSE),0)</f>
        <v>0</v>
      </c>
      <c r="T842" s="133">
        <v>1826</v>
      </c>
      <c r="U842" s="134">
        <f t="shared" ref="U842:U905" si="27">SUM(Q842:T842)</f>
        <v>27916</v>
      </c>
      <c r="V842" s="144"/>
      <c r="W842" s="173">
        <v>5.4298642533936653E-2</v>
      </c>
      <c r="X842" s="174">
        <v>0.09</v>
      </c>
      <c r="Y842" s="174">
        <v>0.11163351287280188</v>
      </c>
      <c r="Z842" s="175">
        <v>0</v>
      </c>
      <c r="AA842" s="168"/>
      <c r="AB842" s="176">
        <v>0</v>
      </c>
      <c r="AC842" s="177">
        <v>0</v>
      </c>
      <c r="AD842" s="134">
        <v>0</v>
      </c>
      <c r="AE842" s="177">
        <v>0</v>
      </c>
      <c r="AF842" s="182">
        <v>0</v>
      </c>
      <c r="AG842" s="172"/>
    </row>
    <row r="843" spans="1:33" s="110" customFormat="1" x14ac:dyDescent="0.2">
      <c r="A843" s="138">
        <v>493</v>
      </c>
      <c r="B843" s="139">
        <v>493057163</v>
      </c>
      <c r="C843" s="140" t="s">
        <v>602</v>
      </c>
      <c r="D843" s="141">
        <v>57</v>
      </c>
      <c r="E843" s="140" t="s">
        <v>89</v>
      </c>
      <c r="F843" s="141">
        <v>163</v>
      </c>
      <c r="G843" s="142" t="s">
        <v>195</v>
      </c>
      <c r="H843" s="130"/>
      <c r="I843" s="131">
        <v>15859</v>
      </c>
      <c r="J843" s="131">
        <v>0</v>
      </c>
      <c r="K843" s="131">
        <v>0</v>
      </c>
      <c r="L843" s="131">
        <v>938</v>
      </c>
      <c r="M843" s="131">
        <v>16797</v>
      </c>
      <c r="N843" s="130"/>
      <c r="O843" s="132">
        <v>12</v>
      </c>
      <c r="P843" s="132">
        <v>0</v>
      </c>
      <c r="Q843" s="133">
        <v>185136</v>
      </c>
      <c r="R843" s="133">
        <v>0</v>
      </c>
      <c r="S843" s="133">
        <f t="shared" si="26"/>
        <v>0</v>
      </c>
      <c r="T843" s="133">
        <v>10956</v>
      </c>
      <c r="U843" s="134">
        <f t="shared" si="27"/>
        <v>196092</v>
      </c>
      <c r="V843" s="144"/>
      <c r="W843" s="173">
        <v>0.32579185520362003</v>
      </c>
      <c r="X843" s="174">
        <v>0.09</v>
      </c>
      <c r="Y843" s="174">
        <v>8.8627773551063604E-2</v>
      </c>
      <c r="Z843" s="175">
        <v>0</v>
      </c>
      <c r="AA843" s="168"/>
      <c r="AB843" s="176">
        <v>0</v>
      </c>
      <c r="AC843" s="177">
        <v>0</v>
      </c>
      <c r="AD843" s="134">
        <v>0</v>
      </c>
      <c r="AE843" s="177">
        <v>0</v>
      </c>
      <c r="AF843" s="182">
        <v>0</v>
      </c>
      <c r="AG843" s="172"/>
    </row>
    <row r="844" spans="1:33" s="110" customFormat="1" x14ac:dyDescent="0.2">
      <c r="A844" s="138">
        <v>493</v>
      </c>
      <c r="B844" s="139">
        <v>493057165</v>
      </c>
      <c r="C844" s="140" t="s">
        <v>602</v>
      </c>
      <c r="D844" s="141">
        <v>57</v>
      </c>
      <c r="E844" s="140" t="s">
        <v>89</v>
      </c>
      <c r="F844" s="141">
        <v>165</v>
      </c>
      <c r="G844" s="142" t="s">
        <v>197</v>
      </c>
      <c r="H844" s="130"/>
      <c r="I844" s="131">
        <v>14334</v>
      </c>
      <c r="J844" s="131">
        <v>414</v>
      </c>
      <c r="K844" s="131">
        <v>0</v>
      </c>
      <c r="L844" s="131">
        <v>938</v>
      </c>
      <c r="M844" s="131">
        <v>15686</v>
      </c>
      <c r="N844" s="130"/>
      <c r="O844" s="132">
        <v>6</v>
      </c>
      <c r="P844" s="132">
        <v>0</v>
      </c>
      <c r="Q844" s="133">
        <v>86088</v>
      </c>
      <c r="R844" s="133">
        <v>0</v>
      </c>
      <c r="S844" s="133">
        <f t="shared" si="26"/>
        <v>0</v>
      </c>
      <c r="T844" s="133">
        <v>5478</v>
      </c>
      <c r="U844" s="134">
        <f t="shared" si="27"/>
        <v>91566</v>
      </c>
      <c r="V844" s="144"/>
      <c r="W844" s="173">
        <v>0.16289592760180999</v>
      </c>
      <c r="X844" s="174">
        <v>0.09</v>
      </c>
      <c r="Y844" s="174">
        <v>9.9821303328220382E-2</v>
      </c>
      <c r="Z844" s="175">
        <v>0</v>
      </c>
      <c r="AA844" s="168"/>
      <c r="AB844" s="176">
        <v>0</v>
      </c>
      <c r="AC844" s="177">
        <v>0</v>
      </c>
      <c r="AD844" s="134">
        <v>0</v>
      </c>
      <c r="AE844" s="177">
        <v>0</v>
      </c>
      <c r="AF844" s="182">
        <v>0</v>
      </c>
      <c r="AG844" s="172"/>
    </row>
    <row r="845" spans="1:33" s="110" customFormat="1" x14ac:dyDescent="0.2">
      <c r="A845" s="138">
        <v>493</v>
      </c>
      <c r="B845" s="139">
        <v>493057176</v>
      </c>
      <c r="C845" s="140" t="s">
        <v>602</v>
      </c>
      <c r="D845" s="141">
        <v>57</v>
      </c>
      <c r="E845" s="140" t="s">
        <v>89</v>
      </c>
      <c r="F845" s="141">
        <v>176</v>
      </c>
      <c r="G845" s="142" t="s">
        <v>208</v>
      </c>
      <c r="H845" s="130"/>
      <c r="I845" s="131">
        <v>16931</v>
      </c>
      <c r="J845" s="131">
        <v>8368</v>
      </c>
      <c r="K845" s="131">
        <v>0</v>
      </c>
      <c r="L845" s="131">
        <v>938</v>
      </c>
      <c r="M845" s="131">
        <v>26237</v>
      </c>
      <c r="N845" s="130"/>
      <c r="O845" s="132">
        <v>2</v>
      </c>
      <c r="P845" s="132">
        <v>0</v>
      </c>
      <c r="Q845" s="133">
        <v>49224</v>
      </c>
      <c r="R845" s="133">
        <v>0</v>
      </c>
      <c r="S845" s="133">
        <f t="shared" si="26"/>
        <v>0</v>
      </c>
      <c r="T845" s="133">
        <v>1826</v>
      </c>
      <c r="U845" s="134">
        <f t="shared" si="27"/>
        <v>51050</v>
      </c>
      <c r="V845" s="144"/>
      <c r="W845" s="173">
        <v>5.4298642533936653E-2</v>
      </c>
      <c r="X845" s="174">
        <v>0.09</v>
      </c>
      <c r="Y845" s="174">
        <v>9.052839396861978E-2</v>
      </c>
      <c r="Z845" s="175">
        <v>0</v>
      </c>
      <c r="AA845" s="168"/>
      <c r="AB845" s="176">
        <v>0</v>
      </c>
      <c r="AC845" s="177">
        <v>0</v>
      </c>
      <c r="AD845" s="134">
        <v>0</v>
      </c>
      <c r="AE845" s="177">
        <v>0</v>
      </c>
      <c r="AF845" s="182">
        <v>0</v>
      </c>
      <c r="AG845" s="172"/>
    </row>
    <row r="846" spans="1:33" s="110" customFormat="1" x14ac:dyDescent="0.2">
      <c r="A846" s="138">
        <v>493</v>
      </c>
      <c r="B846" s="139">
        <v>493057229</v>
      </c>
      <c r="C846" s="140" t="s">
        <v>602</v>
      </c>
      <c r="D846" s="141">
        <v>57</v>
      </c>
      <c r="E846" s="140" t="s">
        <v>89</v>
      </c>
      <c r="F846" s="141">
        <v>229</v>
      </c>
      <c r="G846" s="142" t="s">
        <v>261</v>
      </c>
      <c r="H846" s="130"/>
      <c r="I846" s="131">
        <v>15732</v>
      </c>
      <c r="J846" s="131">
        <v>2570</v>
      </c>
      <c r="K846" s="131">
        <v>0</v>
      </c>
      <c r="L846" s="131">
        <v>938</v>
      </c>
      <c r="M846" s="131">
        <v>19240</v>
      </c>
      <c r="N846" s="130"/>
      <c r="O846" s="132">
        <v>2</v>
      </c>
      <c r="P846" s="132">
        <v>0</v>
      </c>
      <c r="Q846" s="133">
        <v>35610</v>
      </c>
      <c r="R846" s="133">
        <v>0</v>
      </c>
      <c r="S846" s="133">
        <f t="shared" si="26"/>
        <v>0</v>
      </c>
      <c r="T846" s="133">
        <v>1826</v>
      </c>
      <c r="U846" s="134">
        <f t="shared" si="27"/>
        <v>37436</v>
      </c>
      <c r="V846" s="144"/>
      <c r="W846" s="173">
        <v>5.4298642533936653E-2</v>
      </c>
      <c r="X846" s="174">
        <v>0.09</v>
      </c>
      <c r="Y846" s="174">
        <v>1.1769343228562689E-2</v>
      </c>
      <c r="Z846" s="175">
        <v>0</v>
      </c>
      <c r="AA846" s="168"/>
      <c r="AB846" s="176">
        <v>0</v>
      </c>
      <c r="AC846" s="177">
        <v>0</v>
      </c>
      <c r="AD846" s="134">
        <v>0</v>
      </c>
      <c r="AE846" s="177">
        <v>0</v>
      </c>
      <c r="AF846" s="182">
        <v>0</v>
      </c>
      <c r="AG846" s="172"/>
    </row>
    <row r="847" spans="1:33" s="110" customFormat="1" x14ac:dyDescent="0.2">
      <c r="A847" s="138">
        <v>493</v>
      </c>
      <c r="B847" s="139">
        <v>493057244</v>
      </c>
      <c r="C847" s="140" t="s">
        <v>602</v>
      </c>
      <c r="D847" s="141">
        <v>57</v>
      </c>
      <c r="E847" s="140" t="s">
        <v>89</v>
      </c>
      <c r="F847" s="141">
        <v>244</v>
      </c>
      <c r="G847" s="142" t="s">
        <v>276</v>
      </c>
      <c r="H847" s="130"/>
      <c r="I847" s="131">
        <v>12923.998454132687</v>
      </c>
      <c r="J847" s="131">
        <v>4660</v>
      </c>
      <c r="K847" s="131">
        <v>0</v>
      </c>
      <c r="L847" s="131">
        <v>938</v>
      </c>
      <c r="M847" s="131">
        <v>18521.998454132685</v>
      </c>
      <c r="N847" s="130"/>
      <c r="O847" s="132">
        <v>2</v>
      </c>
      <c r="P847" s="132">
        <v>0</v>
      </c>
      <c r="Q847" s="133">
        <v>34214</v>
      </c>
      <c r="R847" s="133">
        <v>0</v>
      </c>
      <c r="S847" s="133">
        <f t="shared" si="26"/>
        <v>0</v>
      </c>
      <c r="T847" s="133">
        <v>1826</v>
      </c>
      <c r="U847" s="134">
        <f t="shared" si="27"/>
        <v>36040</v>
      </c>
      <c r="V847" s="144"/>
      <c r="W847" s="173">
        <v>5.4298642533936653E-2</v>
      </c>
      <c r="X847" s="174">
        <v>0.09</v>
      </c>
      <c r="Y847" s="174">
        <v>0.13694619371909225</v>
      </c>
      <c r="Z847" s="175">
        <v>0</v>
      </c>
      <c r="AA847" s="168"/>
      <c r="AB847" s="176">
        <v>0</v>
      </c>
      <c r="AC847" s="177">
        <v>0</v>
      </c>
      <c r="AD847" s="134">
        <v>0</v>
      </c>
      <c r="AE847" s="177">
        <v>0</v>
      </c>
      <c r="AF847" s="182">
        <v>0</v>
      </c>
      <c r="AG847" s="172"/>
    </row>
    <row r="848" spans="1:33" s="110" customFormat="1" x14ac:dyDescent="0.2">
      <c r="A848" s="138">
        <v>493</v>
      </c>
      <c r="B848" s="139">
        <v>493057248</v>
      </c>
      <c r="C848" s="140" t="s">
        <v>602</v>
      </c>
      <c r="D848" s="141">
        <v>57</v>
      </c>
      <c r="E848" s="140" t="s">
        <v>89</v>
      </c>
      <c r="F848" s="141">
        <v>248</v>
      </c>
      <c r="G848" s="142" t="s">
        <v>280</v>
      </c>
      <c r="H848" s="130"/>
      <c r="I848" s="131">
        <v>16631</v>
      </c>
      <c r="J848" s="131">
        <v>1305</v>
      </c>
      <c r="K848" s="131">
        <v>0</v>
      </c>
      <c r="L848" s="131">
        <v>938</v>
      </c>
      <c r="M848" s="131">
        <v>18874</v>
      </c>
      <c r="N848" s="130"/>
      <c r="O848" s="132">
        <v>23</v>
      </c>
      <c r="P848" s="132">
        <v>0</v>
      </c>
      <c r="Q848" s="133">
        <v>401327</v>
      </c>
      <c r="R848" s="133">
        <v>0</v>
      </c>
      <c r="S848" s="133">
        <f t="shared" si="26"/>
        <v>0</v>
      </c>
      <c r="T848" s="133">
        <v>20999</v>
      </c>
      <c r="U848" s="134">
        <f t="shared" si="27"/>
        <v>422326</v>
      </c>
      <c r="V848" s="144"/>
      <c r="W848" s="173">
        <v>0.62443438914027172</v>
      </c>
      <c r="X848" s="174">
        <v>0.09</v>
      </c>
      <c r="Y848" s="174">
        <v>5.6553829441961169E-2</v>
      </c>
      <c r="Z848" s="175">
        <v>0</v>
      </c>
      <c r="AA848" s="168"/>
      <c r="AB848" s="176">
        <v>0</v>
      </c>
      <c r="AC848" s="177">
        <v>0</v>
      </c>
      <c r="AD848" s="134">
        <v>0</v>
      </c>
      <c r="AE848" s="177">
        <v>0</v>
      </c>
      <c r="AF848" s="182">
        <v>0</v>
      </c>
      <c r="AG848" s="172"/>
    </row>
    <row r="849" spans="1:33" s="110" customFormat="1" x14ac:dyDescent="0.2">
      <c r="A849" s="138">
        <v>493</v>
      </c>
      <c r="B849" s="139">
        <v>493057262</v>
      </c>
      <c r="C849" s="140" t="s">
        <v>602</v>
      </c>
      <c r="D849" s="141">
        <v>57</v>
      </c>
      <c r="E849" s="140" t="s">
        <v>89</v>
      </c>
      <c r="F849" s="141">
        <v>262</v>
      </c>
      <c r="G849" s="142" t="s">
        <v>294</v>
      </c>
      <c r="H849" s="130"/>
      <c r="I849" s="131">
        <v>14841</v>
      </c>
      <c r="J849" s="131">
        <v>5500</v>
      </c>
      <c r="K849" s="131">
        <v>0</v>
      </c>
      <c r="L849" s="131">
        <v>938</v>
      </c>
      <c r="M849" s="131">
        <v>21279</v>
      </c>
      <c r="N849" s="130"/>
      <c r="O849" s="132">
        <v>3</v>
      </c>
      <c r="P849" s="132">
        <v>0</v>
      </c>
      <c r="Q849" s="133">
        <v>59367</v>
      </c>
      <c r="R849" s="133">
        <v>0</v>
      </c>
      <c r="S849" s="133">
        <f t="shared" si="26"/>
        <v>0</v>
      </c>
      <c r="T849" s="133">
        <v>2739</v>
      </c>
      <c r="U849" s="134">
        <f t="shared" si="27"/>
        <v>62106</v>
      </c>
      <c r="V849" s="144"/>
      <c r="W849" s="173">
        <v>8.1447963800904979E-2</v>
      </c>
      <c r="X849" s="174">
        <v>0.09</v>
      </c>
      <c r="Y849" s="174">
        <v>7.8477422572232697E-2</v>
      </c>
      <c r="Z849" s="175">
        <v>0</v>
      </c>
      <c r="AA849" s="168"/>
      <c r="AB849" s="176">
        <v>0</v>
      </c>
      <c r="AC849" s="177">
        <v>0</v>
      </c>
      <c r="AD849" s="134">
        <v>0</v>
      </c>
      <c r="AE849" s="177">
        <v>0</v>
      </c>
      <c r="AF849" s="182">
        <v>0</v>
      </c>
      <c r="AG849" s="172"/>
    </row>
    <row r="850" spans="1:33" s="110" customFormat="1" x14ac:dyDescent="0.2">
      <c r="A850" s="138">
        <v>493</v>
      </c>
      <c r="B850" s="139">
        <v>493057274</v>
      </c>
      <c r="C850" s="140" t="s">
        <v>602</v>
      </c>
      <c r="D850" s="141">
        <v>57</v>
      </c>
      <c r="E850" s="140" t="s">
        <v>89</v>
      </c>
      <c r="F850" s="141">
        <v>274</v>
      </c>
      <c r="G850" s="142" t="s">
        <v>306</v>
      </c>
      <c r="H850" s="130"/>
      <c r="I850" s="131">
        <v>14448</v>
      </c>
      <c r="J850" s="131">
        <v>5975</v>
      </c>
      <c r="K850" s="131">
        <v>0</v>
      </c>
      <c r="L850" s="131">
        <v>938</v>
      </c>
      <c r="M850" s="131">
        <v>21361</v>
      </c>
      <c r="N850" s="130"/>
      <c r="O850" s="132">
        <v>3</v>
      </c>
      <c r="P850" s="132">
        <v>0</v>
      </c>
      <c r="Q850" s="133">
        <v>59607</v>
      </c>
      <c r="R850" s="133">
        <v>0</v>
      </c>
      <c r="S850" s="133">
        <f t="shared" si="26"/>
        <v>0</v>
      </c>
      <c r="T850" s="133">
        <v>2739</v>
      </c>
      <c r="U850" s="134">
        <f t="shared" si="27"/>
        <v>62346</v>
      </c>
      <c r="V850" s="144"/>
      <c r="W850" s="173">
        <v>8.1447963800904979E-2</v>
      </c>
      <c r="X850" s="174">
        <v>0.09</v>
      </c>
      <c r="Y850" s="174">
        <v>6.8430321307466249E-2</v>
      </c>
      <c r="Z850" s="175">
        <v>0</v>
      </c>
      <c r="AA850" s="168"/>
      <c r="AB850" s="176">
        <v>0</v>
      </c>
      <c r="AC850" s="177">
        <v>0</v>
      </c>
      <c r="AD850" s="134">
        <v>0</v>
      </c>
      <c r="AE850" s="177">
        <v>0</v>
      </c>
      <c r="AF850" s="182">
        <v>0</v>
      </c>
      <c r="AG850" s="172"/>
    </row>
    <row r="851" spans="1:33" s="110" customFormat="1" x14ac:dyDescent="0.2">
      <c r="A851" s="138">
        <v>493</v>
      </c>
      <c r="B851" s="139">
        <v>493057346</v>
      </c>
      <c r="C851" s="140" t="s">
        <v>602</v>
      </c>
      <c r="D851" s="141">
        <v>57</v>
      </c>
      <c r="E851" s="140" t="s">
        <v>89</v>
      </c>
      <c r="F851" s="141">
        <v>346</v>
      </c>
      <c r="G851" s="142" t="s">
        <v>378</v>
      </c>
      <c r="H851" s="130"/>
      <c r="I851" s="131">
        <v>11851.653429909367</v>
      </c>
      <c r="J851" s="131">
        <v>1724</v>
      </c>
      <c r="K851" s="131">
        <v>0</v>
      </c>
      <c r="L851" s="131">
        <v>938</v>
      </c>
      <c r="M851" s="131">
        <v>14513.653429909367</v>
      </c>
      <c r="N851" s="130"/>
      <c r="O851" s="132">
        <v>2</v>
      </c>
      <c r="P851" s="132">
        <v>0</v>
      </c>
      <c r="Q851" s="133">
        <v>26414</v>
      </c>
      <c r="R851" s="133">
        <v>0</v>
      </c>
      <c r="S851" s="133">
        <f t="shared" si="26"/>
        <v>0</v>
      </c>
      <c r="T851" s="133">
        <v>1826</v>
      </c>
      <c r="U851" s="134">
        <f t="shared" si="27"/>
        <v>28240</v>
      </c>
      <c r="V851" s="144"/>
      <c r="W851" s="173">
        <v>5.4298642533936653E-2</v>
      </c>
      <c r="X851" s="174">
        <v>0.09</v>
      </c>
      <c r="Y851" s="174">
        <v>1.2674679089738451E-2</v>
      </c>
      <c r="Z851" s="175">
        <v>0</v>
      </c>
      <c r="AA851" s="168"/>
      <c r="AB851" s="176">
        <v>0</v>
      </c>
      <c r="AC851" s="177">
        <v>0</v>
      </c>
      <c r="AD851" s="134">
        <v>0</v>
      </c>
      <c r="AE851" s="177">
        <v>0</v>
      </c>
      <c r="AF851" s="182">
        <v>0</v>
      </c>
      <c r="AG851" s="172"/>
    </row>
    <row r="852" spans="1:33" s="110" customFormat="1" x14ac:dyDescent="0.2">
      <c r="A852" s="138">
        <v>494</v>
      </c>
      <c r="B852" s="139">
        <v>494093031</v>
      </c>
      <c r="C852" s="140" t="s">
        <v>544</v>
      </c>
      <c r="D852" s="141">
        <v>93</v>
      </c>
      <c r="E852" s="140" t="s">
        <v>125</v>
      </c>
      <c r="F852" s="141">
        <v>31</v>
      </c>
      <c r="G852" s="142" t="s">
        <v>63</v>
      </c>
      <c r="H852" s="130"/>
      <c r="I852" s="131">
        <v>10819.455736251541</v>
      </c>
      <c r="J852" s="131">
        <v>5344</v>
      </c>
      <c r="K852" s="131">
        <v>0</v>
      </c>
      <c r="L852" s="131">
        <v>938</v>
      </c>
      <c r="M852" s="131">
        <v>17101.455736251541</v>
      </c>
      <c r="N852" s="130"/>
      <c r="O852" s="132">
        <v>1</v>
      </c>
      <c r="P852" s="132">
        <v>0</v>
      </c>
      <c r="Q852" s="133">
        <v>15878</v>
      </c>
      <c r="R852" s="133">
        <v>0</v>
      </c>
      <c r="S852" s="133">
        <f t="shared" si="26"/>
        <v>0</v>
      </c>
      <c r="T852" s="133">
        <v>921</v>
      </c>
      <c r="U852" s="134">
        <f t="shared" si="27"/>
        <v>16799</v>
      </c>
      <c r="V852" s="144"/>
      <c r="W852" s="173">
        <v>1.7632241813602016E-2</v>
      </c>
      <c r="X852" s="174">
        <v>0.09</v>
      </c>
      <c r="Y852" s="174">
        <v>1.9233022316472514E-2</v>
      </c>
      <c r="Z852" s="175">
        <v>0</v>
      </c>
      <c r="AA852" s="168"/>
      <c r="AB852" s="176">
        <v>0</v>
      </c>
      <c r="AC852" s="177">
        <v>0</v>
      </c>
      <c r="AD852" s="134">
        <v>0</v>
      </c>
      <c r="AE852" s="177">
        <v>0</v>
      </c>
      <c r="AF852" s="182">
        <v>0</v>
      </c>
      <c r="AG852" s="172"/>
    </row>
    <row r="853" spans="1:33" s="110" customFormat="1" x14ac:dyDescent="0.2">
      <c r="A853" s="138">
        <v>494</v>
      </c>
      <c r="B853" s="139">
        <v>494093035</v>
      </c>
      <c r="C853" s="140" t="s">
        <v>544</v>
      </c>
      <c r="D853" s="141">
        <v>93</v>
      </c>
      <c r="E853" s="140" t="s">
        <v>125</v>
      </c>
      <c r="F853" s="141">
        <v>35</v>
      </c>
      <c r="G853" s="142" t="s">
        <v>67</v>
      </c>
      <c r="H853" s="130"/>
      <c r="I853" s="131">
        <v>15016</v>
      </c>
      <c r="J853" s="131">
        <v>6275</v>
      </c>
      <c r="K853" s="131">
        <v>0</v>
      </c>
      <c r="L853" s="131">
        <v>938</v>
      </c>
      <c r="M853" s="131">
        <v>22229</v>
      </c>
      <c r="N853" s="130"/>
      <c r="O853" s="132">
        <v>5</v>
      </c>
      <c r="P853" s="132">
        <v>0</v>
      </c>
      <c r="Q853" s="133">
        <v>104580</v>
      </c>
      <c r="R853" s="133">
        <v>0</v>
      </c>
      <c r="S853" s="133">
        <f t="shared" si="26"/>
        <v>0</v>
      </c>
      <c r="T853" s="133">
        <v>4605</v>
      </c>
      <c r="U853" s="134">
        <f t="shared" si="27"/>
        <v>109185</v>
      </c>
      <c r="V853" s="144"/>
      <c r="W853" s="173">
        <v>8.8161209068010074E-2</v>
      </c>
      <c r="X853" s="174">
        <v>0.09</v>
      </c>
      <c r="Y853" s="174">
        <v>0.15770762668239399</v>
      </c>
      <c r="Z853" s="175">
        <v>0</v>
      </c>
      <c r="AA853" s="168"/>
      <c r="AB853" s="176">
        <v>5</v>
      </c>
      <c r="AC853" s="177">
        <v>0</v>
      </c>
      <c r="AD853" s="134">
        <v>0</v>
      </c>
      <c r="AE853" s="177">
        <v>0</v>
      </c>
      <c r="AF853" s="182">
        <v>0</v>
      </c>
      <c r="AG853" s="172"/>
    </row>
    <row r="854" spans="1:33" s="110" customFormat="1" x14ac:dyDescent="0.2">
      <c r="A854" s="138">
        <v>494</v>
      </c>
      <c r="B854" s="139">
        <v>494093049</v>
      </c>
      <c r="C854" s="140" t="s">
        <v>544</v>
      </c>
      <c r="D854" s="141">
        <v>93</v>
      </c>
      <c r="E854" s="140" t="s">
        <v>125</v>
      </c>
      <c r="F854" s="141">
        <v>49</v>
      </c>
      <c r="G854" s="142" t="s">
        <v>81</v>
      </c>
      <c r="H854" s="130"/>
      <c r="I854" s="131">
        <v>13838</v>
      </c>
      <c r="J854" s="131">
        <v>17430</v>
      </c>
      <c r="K854" s="131">
        <v>0</v>
      </c>
      <c r="L854" s="131">
        <v>938</v>
      </c>
      <c r="M854" s="131">
        <v>32206</v>
      </c>
      <c r="N854" s="130"/>
      <c r="O854" s="132">
        <v>2</v>
      </c>
      <c r="P854" s="132">
        <v>0</v>
      </c>
      <c r="Q854" s="133">
        <v>61434</v>
      </c>
      <c r="R854" s="133">
        <v>0</v>
      </c>
      <c r="S854" s="133">
        <f t="shared" si="26"/>
        <v>0</v>
      </c>
      <c r="T854" s="133">
        <v>1842</v>
      </c>
      <c r="U854" s="134">
        <f t="shared" si="27"/>
        <v>63276</v>
      </c>
      <c r="V854" s="144"/>
      <c r="W854" s="173">
        <v>3.5264483627204031E-2</v>
      </c>
      <c r="X854" s="174">
        <v>0.09</v>
      </c>
      <c r="Y854" s="174">
        <v>6.940969313408521E-2</v>
      </c>
      <c r="Z854" s="175">
        <v>0</v>
      </c>
      <c r="AA854" s="168"/>
      <c r="AB854" s="176">
        <v>0</v>
      </c>
      <c r="AC854" s="177">
        <v>0</v>
      </c>
      <c r="AD854" s="134">
        <v>0</v>
      </c>
      <c r="AE854" s="177">
        <v>0</v>
      </c>
      <c r="AF854" s="182">
        <v>0</v>
      </c>
      <c r="AG854" s="172"/>
    </row>
    <row r="855" spans="1:33" s="110" customFormat="1" x14ac:dyDescent="0.2">
      <c r="A855" s="138">
        <v>494</v>
      </c>
      <c r="B855" s="139">
        <v>494093056</v>
      </c>
      <c r="C855" s="140" t="s">
        <v>544</v>
      </c>
      <c r="D855" s="141">
        <v>93</v>
      </c>
      <c r="E855" s="140" t="s">
        <v>125</v>
      </c>
      <c r="F855" s="141">
        <v>56</v>
      </c>
      <c r="G855" s="142" t="s">
        <v>88</v>
      </c>
      <c r="H855" s="130"/>
      <c r="I855" s="131">
        <v>10406</v>
      </c>
      <c r="J855" s="131">
        <v>3703</v>
      </c>
      <c r="K855" s="131">
        <v>0</v>
      </c>
      <c r="L855" s="131">
        <v>938</v>
      </c>
      <c r="M855" s="131">
        <v>15047</v>
      </c>
      <c r="N855" s="130"/>
      <c r="O855" s="132">
        <v>1</v>
      </c>
      <c r="P855" s="132">
        <v>0</v>
      </c>
      <c r="Q855" s="133">
        <v>13860</v>
      </c>
      <c r="R855" s="133">
        <v>0</v>
      </c>
      <c r="S855" s="133">
        <f t="shared" si="26"/>
        <v>0</v>
      </c>
      <c r="T855" s="133">
        <v>921</v>
      </c>
      <c r="U855" s="134">
        <f t="shared" si="27"/>
        <v>14781</v>
      </c>
      <c r="V855" s="144"/>
      <c r="W855" s="173">
        <v>1.7632241813602016E-2</v>
      </c>
      <c r="X855" s="174">
        <v>0.09</v>
      </c>
      <c r="Y855" s="174">
        <v>2.0791282108235349E-2</v>
      </c>
      <c r="Z855" s="175">
        <v>0</v>
      </c>
      <c r="AA855" s="168"/>
      <c r="AB855" s="176">
        <v>1</v>
      </c>
      <c r="AC855" s="177">
        <v>0</v>
      </c>
      <c r="AD855" s="134">
        <v>0</v>
      </c>
      <c r="AE855" s="177">
        <v>0</v>
      </c>
      <c r="AF855" s="182">
        <v>0</v>
      </c>
      <c r="AG855" s="172"/>
    </row>
    <row r="856" spans="1:33" s="110" customFormat="1" x14ac:dyDescent="0.2">
      <c r="A856" s="138">
        <v>494</v>
      </c>
      <c r="B856" s="139">
        <v>494093057</v>
      </c>
      <c r="C856" s="140" t="s">
        <v>544</v>
      </c>
      <c r="D856" s="141">
        <v>93</v>
      </c>
      <c r="E856" s="140" t="s">
        <v>125</v>
      </c>
      <c r="F856" s="141">
        <v>57</v>
      </c>
      <c r="G856" s="142" t="s">
        <v>89</v>
      </c>
      <c r="H856" s="130"/>
      <c r="I856" s="131">
        <v>13084</v>
      </c>
      <c r="J856" s="131">
        <v>397</v>
      </c>
      <c r="K856" s="131">
        <v>0</v>
      </c>
      <c r="L856" s="131">
        <v>938</v>
      </c>
      <c r="M856" s="131">
        <v>14419</v>
      </c>
      <c r="N856" s="130"/>
      <c r="O856" s="132">
        <v>77</v>
      </c>
      <c r="P856" s="132">
        <v>0</v>
      </c>
      <c r="Q856" s="133">
        <v>1019711</v>
      </c>
      <c r="R856" s="133">
        <v>0</v>
      </c>
      <c r="S856" s="133">
        <f t="shared" si="26"/>
        <v>0</v>
      </c>
      <c r="T856" s="133">
        <v>70917</v>
      </c>
      <c r="U856" s="134">
        <f t="shared" si="27"/>
        <v>1090628</v>
      </c>
      <c r="V856" s="144"/>
      <c r="W856" s="173">
        <v>1.3576826196473573</v>
      </c>
      <c r="X856" s="174">
        <v>0.09</v>
      </c>
      <c r="Y856" s="174">
        <v>0.12835624819220592</v>
      </c>
      <c r="Z856" s="175">
        <v>0</v>
      </c>
      <c r="AA856" s="168"/>
      <c r="AB856" s="176">
        <v>28</v>
      </c>
      <c r="AC856" s="177">
        <v>0</v>
      </c>
      <c r="AD856" s="134">
        <v>0</v>
      </c>
      <c r="AE856" s="177">
        <v>0</v>
      </c>
      <c r="AF856" s="182">
        <v>0</v>
      </c>
      <c r="AG856" s="172"/>
    </row>
    <row r="857" spans="1:33" s="110" customFormat="1" x14ac:dyDescent="0.2">
      <c r="A857" s="138">
        <v>494</v>
      </c>
      <c r="B857" s="139">
        <v>494093071</v>
      </c>
      <c r="C857" s="140" t="s">
        <v>544</v>
      </c>
      <c r="D857" s="141">
        <v>93</v>
      </c>
      <c r="E857" s="140" t="s">
        <v>125</v>
      </c>
      <c r="F857" s="141">
        <v>71</v>
      </c>
      <c r="G857" s="142" t="s">
        <v>103</v>
      </c>
      <c r="H857" s="130"/>
      <c r="I857" s="131">
        <v>12057</v>
      </c>
      <c r="J857" s="131">
        <v>5694</v>
      </c>
      <c r="K857" s="131">
        <v>0</v>
      </c>
      <c r="L857" s="131">
        <v>938</v>
      </c>
      <c r="M857" s="131">
        <v>18689</v>
      </c>
      <c r="N857" s="130"/>
      <c r="O857" s="132">
        <v>2</v>
      </c>
      <c r="P857" s="132">
        <v>0</v>
      </c>
      <c r="Q857" s="133">
        <v>34876</v>
      </c>
      <c r="R857" s="133">
        <v>0</v>
      </c>
      <c r="S857" s="133">
        <f t="shared" si="26"/>
        <v>0</v>
      </c>
      <c r="T857" s="133">
        <v>1842</v>
      </c>
      <c r="U857" s="134">
        <f t="shared" si="27"/>
        <v>36718</v>
      </c>
      <c r="V857" s="144"/>
      <c r="W857" s="173">
        <v>3.5264483627204031E-2</v>
      </c>
      <c r="X857" s="174">
        <v>0.09</v>
      </c>
      <c r="Y857" s="174">
        <v>2.6559893315912506E-3</v>
      </c>
      <c r="Z857" s="175">
        <v>0</v>
      </c>
      <c r="AA857" s="168"/>
      <c r="AB857" s="176">
        <v>1</v>
      </c>
      <c r="AC857" s="177">
        <v>0</v>
      </c>
      <c r="AD857" s="134">
        <v>0</v>
      </c>
      <c r="AE857" s="177">
        <v>0</v>
      </c>
      <c r="AF857" s="182">
        <v>0</v>
      </c>
      <c r="AG857" s="172"/>
    </row>
    <row r="858" spans="1:33" s="110" customFormat="1" x14ac:dyDescent="0.2">
      <c r="A858" s="138">
        <v>494</v>
      </c>
      <c r="B858" s="139">
        <v>494093093</v>
      </c>
      <c r="C858" s="140" t="s">
        <v>544</v>
      </c>
      <c r="D858" s="141">
        <v>93</v>
      </c>
      <c r="E858" s="140" t="s">
        <v>125</v>
      </c>
      <c r="F858" s="141">
        <v>93</v>
      </c>
      <c r="G858" s="142" t="s">
        <v>125</v>
      </c>
      <c r="H858" s="130"/>
      <c r="I858" s="131">
        <v>12607</v>
      </c>
      <c r="J858" s="131">
        <v>129</v>
      </c>
      <c r="K858" s="131">
        <v>0</v>
      </c>
      <c r="L858" s="131">
        <v>938</v>
      </c>
      <c r="M858" s="131">
        <v>13674</v>
      </c>
      <c r="N858" s="130"/>
      <c r="O858" s="132">
        <v>308</v>
      </c>
      <c r="P858" s="132">
        <v>0</v>
      </c>
      <c r="Q858" s="133">
        <v>3853388</v>
      </c>
      <c r="R858" s="133">
        <v>0</v>
      </c>
      <c r="S858" s="133">
        <f t="shared" si="26"/>
        <v>0</v>
      </c>
      <c r="T858" s="133">
        <v>283668</v>
      </c>
      <c r="U858" s="134">
        <f t="shared" si="27"/>
        <v>4137056</v>
      </c>
      <c r="V858" s="144"/>
      <c r="W858" s="173">
        <v>5.4307304785894051</v>
      </c>
      <c r="X858" s="174">
        <v>0.09</v>
      </c>
      <c r="Y858" s="174">
        <v>7.1507714979920325E-2</v>
      </c>
      <c r="Z858" s="175">
        <v>0</v>
      </c>
      <c r="AA858" s="168"/>
      <c r="AB858" s="176">
        <v>188</v>
      </c>
      <c r="AC858" s="177">
        <v>0</v>
      </c>
      <c r="AD858" s="134">
        <v>0</v>
      </c>
      <c r="AE858" s="177">
        <v>0</v>
      </c>
      <c r="AF858" s="182">
        <v>0</v>
      </c>
      <c r="AG858" s="172"/>
    </row>
    <row r="859" spans="1:33" s="110" customFormat="1" x14ac:dyDescent="0.2">
      <c r="A859" s="138">
        <v>494</v>
      </c>
      <c r="B859" s="139">
        <v>494093128</v>
      </c>
      <c r="C859" s="140" t="s">
        <v>544</v>
      </c>
      <c r="D859" s="141">
        <v>93</v>
      </c>
      <c r="E859" s="140" t="s">
        <v>125</v>
      </c>
      <c r="F859" s="141">
        <v>128</v>
      </c>
      <c r="G859" s="142" t="s">
        <v>160</v>
      </c>
      <c r="H859" s="130"/>
      <c r="I859" s="131">
        <v>9648</v>
      </c>
      <c r="J859" s="131">
        <v>559</v>
      </c>
      <c r="K859" s="131">
        <v>0</v>
      </c>
      <c r="L859" s="131">
        <v>938</v>
      </c>
      <c r="M859" s="131">
        <v>11145</v>
      </c>
      <c r="N859" s="130"/>
      <c r="O859" s="132">
        <v>1</v>
      </c>
      <c r="P859" s="132">
        <v>0</v>
      </c>
      <c r="Q859" s="133">
        <v>10027</v>
      </c>
      <c r="R859" s="133">
        <v>0</v>
      </c>
      <c r="S859" s="133">
        <f t="shared" si="26"/>
        <v>0</v>
      </c>
      <c r="T859" s="133">
        <v>921</v>
      </c>
      <c r="U859" s="134">
        <f t="shared" si="27"/>
        <v>10948</v>
      </c>
      <c r="V859" s="144"/>
      <c r="W859" s="173">
        <v>1.7632241813602016E-2</v>
      </c>
      <c r="X859" s="174">
        <v>0.09</v>
      </c>
      <c r="Y859" s="174">
        <v>3.7584627697760359E-2</v>
      </c>
      <c r="Z859" s="175">
        <v>0</v>
      </c>
      <c r="AA859" s="168"/>
      <c r="AB859" s="176">
        <v>0</v>
      </c>
      <c r="AC859" s="177">
        <v>0</v>
      </c>
      <c r="AD859" s="134">
        <v>0</v>
      </c>
      <c r="AE859" s="177">
        <v>0</v>
      </c>
      <c r="AF859" s="182">
        <v>0</v>
      </c>
      <c r="AG859" s="172"/>
    </row>
    <row r="860" spans="1:33" s="110" customFormat="1" x14ac:dyDescent="0.2">
      <c r="A860" s="138">
        <v>494</v>
      </c>
      <c r="B860" s="139">
        <v>494093149</v>
      </c>
      <c r="C860" s="140" t="s">
        <v>544</v>
      </c>
      <c r="D860" s="141">
        <v>93</v>
      </c>
      <c r="E860" s="140" t="s">
        <v>125</v>
      </c>
      <c r="F860" s="141">
        <v>149</v>
      </c>
      <c r="G860" s="142" t="s">
        <v>181</v>
      </c>
      <c r="H860" s="130"/>
      <c r="I860" s="131">
        <v>9648</v>
      </c>
      <c r="J860" s="131">
        <v>0</v>
      </c>
      <c r="K860" s="131">
        <v>0</v>
      </c>
      <c r="L860" s="131">
        <v>938</v>
      </c>
      <c r="M860" s="131">
        <v>10586</v>
      </c>
      <c r="N860" s="130"/>
      <c r="O860" s="132">
        <v>2</v>
      </c>
      <c r="P860" s="132">
        <v>0</v>
      </c>
      <c r="Q860" s="133">
        <v>18956</v>
      </c>
      <c r="R860" s="133">
        <v>0</v>
      </c>
      <c r="S860" s="133">
        <f t="shared" si="26"/>
        <v>0</v>
      </c>
      <c r="T860" s="133">
        <v>1842</v>
      </c>
      <c r="U860" s="134">
        <f t="shared" si="27"/>
        <v>20798</v>
      </c>
      <c r="V860" s="144"/>
      <c r="W860" s="173">
        <v>3.5264483627204031E-2</v>
      </c>
      <c r="X860" s="174">
        <v>0.09</v>
      </c>
      <c r="Y860" s="174">
        <v>0.11034618339224084</v>
      </c>
      <c r="Z860" s="175">
        <v>0</v>
      </c>
      <c r="AA860" s="168"/>
      <c r="AB860" s="176">
        <v>2</v>
      </c>
      <c r="AC860" s="177">
        <v>0</v>
      </c>
      <c r="AD860" s="134">
        <v>0</v>
      </c>
      <c r="AE860" s="177">
        <v>0</v>
      </c>
      <c r="AF860" s="182">
        <v>0</v>
      </c>
      <c r="AG860" s="172"/>
    </row>
    <row r="861" spans="1:33" s="110" customFormat="1" x14ac:dyDescent="0.2">
      <c r="A861" s="138">
        <v>494</v>
      </c>
      <c r="B861" s="139">
        <v>494093163</v>
      </c>
      <c r="C861" s="140" t="s">
        <v>544</v>
      </c>
      <c r="D861" s="141">
        <v>93</v>
      </c>
      <c r="E861" s="140" t="s">
        <v>125</v>
      </c>
      <c r="F861" s="141">
        <v>163</v>
      </c>
      <c r="G861" s="142" t="s">
        <v>195</v>
      </c>
      <c r="H861" s="130"/>
      <c r="I861" s="131">
        <v>12162</v>
      </c>
      <c r="J861" s="131">
        <v>0</v>
      </c>
      <c r="K861" s="131">
        <v>0</v>
      </c>
      <c r="L861" s="131">
        <v>938</v>
      </c>
      <c r="M861" s="131">
        <v>13100</v>
      </c>
      <c r="N861" s="130"/>
      <c r="O861" s="132">
        <v>13</v>
      </c>
      <c r="P861" s="132">
        <v>0</v>
      </c>
      <c r="Q861" s="133">
        <v>155324</v>
      </c>
      <c r="R861" s="133">
        <v>0</v>
      </c>
      <c r="S861" s="133">
        <f t="shared" si="26"/>
        <v>0</v>
      </c>
      <c r="T861" s="133">
        <v>11973</v>
      </c>
      <c r="U861" s="134">
        <f t="shared" si="27"/>
        <v>167297</v>
      </c>
      <c r="V861" s="144"/>
      <c r="W861" s="173">
        <v>0.22921914357682618</v>
      </c>
      <c r="X861" s="174">
        <v>0.09</v>
      </c>
      <c r="Y861" s="174">
        <v>8.8627773551063604E-2</v>
      </c>
      <c r="Z861" s="175">
        <v>0</v>
      </c>
      <c r="AA861" s="168"/>
      <c r="AB861" s="176">
        <v>7</v>
      </c>
      <c r="AC861" s="177">
        <v>0</v>
      </c>
      <c r="AD861" s="134">
        <v>0</v>
      </c>
      <c r="AE861" s="177">
        <v>0</v>
      </c>
      <c r="AF861" s="182">
        <v>0</v>
      </c>
      <c r="AG861" s="172"/>
    </row>
    <row r="862" spans="1:33" s="110" customFormat="1" x14ac:dyDescent="0.2">
      <c r="A862" s="138">
        <v>494</v>
      </c>
      <c r="B862" s="139">
        <v>494093165</v>
      </c>
      <c r="C862" s="140" t="s">
        <v>544</v>
      </c>
      <c r="D862" s="141">
        <v>93</v>
      </c>
      <c r="E862" s="140" t="s">
        <v>125</v>
      </c>
      <c r="F862" s="141">
        <v>165</v>
      </c>
      <c r="G862" s="142" t="s">
        <v>197</v>
      </c>
      <c r="H862" s="130"/>
      <c r="I862" s="131">
        <v>13209</v>
      </c>
      <c r="J862" s="131">
        <v>382</v>
      </c>
      <c r="K862" s="131">
        <v>0</v>
      </c>
      <c r="L862" s="131">
        <v>938</v>
      </c>
      <c r="M862" s="131">
        <v>14529</v>
      </c>
      <c r="N862" s="130"/>
      <c r="O862" s="132">
        <v>58</v>
      </c>
      <c r="P862" s="132">
        <v>0</v>
      </c>
      <c r="Q862" s="133">
        <v>774358</v>
      </c>
      <c r="R862" s="133">
        <v>0</v>
      </c>
      <c r="S862" s="133">
        <f t="shared" si="26"/>
        <v>0</v>
      </c>
      <c r="T862" s="133">
        <v>53418</v>
      </c>
      <c r="U862" s="134">
        <f t="shared" si="27"/>
        <v>827776</v>
      </c>
      <c r="V862" s="144"/>
      <c r="W862" s="173">
        <v>1.0226700251889169</v>
      </c>
      <c r="X862" s="174">
        <v>0.09</v>
      </c>
      <c r="Y862" s="174">
        <v>9.9821303328220382E-2</v>
      </c>
      <c r="Z862" s="175">
        <v>0</v>
      </c>
      <c r="AA862" s="168"/>
      <c r="AB862" s="176">
        <v>35</v>
      </c>
      <c r="AC862" s="177">
        <v>1.4268033907160378</v>
      </c>
      <c r="AD862" s="134">
        <v>20720</v>
      </c>
      <c r="AE862" s="177">
        <v>0</v>
      </c>
      <c r="AF862" s="182">
        <v>0</v>
      </c>
      <c r="AG862" s="172"/>
    </row>
    <row r="863" spans="1:33" s="110" customFormat="1" x14ac:dyDescent="0.2">
      <c r="A863" s="138">
        <v>494</v>
      </c>
      <c r="B863" s="139">
        <v>494093176</v>
      </c>
      <c r="C863" s="140" t="s">
        <v>544</v>
      </c>
      <c r="D863" s="141">
        <v>93</v>
      </c>
      <c r="E863" s="140" t="s">
        <v>125</v>
      </c>
      <c r="F863" s="141">
        <v>176</v>
      </c>
      <c r="G863" s="142" t="s">
        <v>208</v>
      </c>
      <c r="H863" s="130"/>
      <c r="I863" s="131">
        <v>14189</v>
      </c>
      <c r="J863" s="131">
        <v>7013</v>
      </c>
      <c r="K863" s="131">
        <v>0</v>
      </c>
      <c r="L863" s="131">
        <v>938</v>
      </c>
      <c r="M863" s="131">
        <v>22140</v>
      </c>
      <c r="N863" s="130"/>
      <c r="O863" s="132">
        <v>8</v>
      </c>
      <c r="P863" s="132">
        <v>0</v>
      </c>
      <c r="Q863" s="133">
        <v>166624</v>
      </c>
      <c r="R863" s="133">
        <v>0</v>
      </c>
      <c r="S863" s="133">
        <f t="shared" si="26"/>
        <v>0</v>
      </c>
      <c r="T863" s="133">
        <v>7373</v>
      </c>
      <c r="U863" s="134">
        <f t="shared" si="27"/>
        <v>173997</v>
      </c>
      <c r="V863" s="144"/>
      <c r="W863" s="173">
        <v>0.14105793450881612</v>
      </c>
      <c r="X863" s="174">
        <v>0.09</v>
      </c>
      <c r="Y863" s="174">
        <v>9.052839396861978E-2</v>
      </c>
      <c r="Z863" s="175">
        <v>0</v>
      </c>
      <c r="AA863" s="168"/>
      <c r="AB863" s="176">
        <v>5</v>
      </c>
      <c r="AC863" s="177">
        <v>0.13142387929606089</v>
      </c>
      <c r="AD863" s="134">
        <v>2910</v>
      </c>
      <c r="AE863" s="177">
        <v>0</v>
      </c>
      <c r="AF863" s="182">
        <v>0</v>
      </c>
      <c r="AG863" s="172"/>
    </row>
    <row r="864" spans="1:33" s="110" customFormat="1" x14ac:dyDescent="0.2">
      <c r="A864" s="138">
        <v>494</v>
      </c>
      <c r="B864" s="139">
        <v>494093178</v>
      </c>
      <c r="C864" s="140" t="s">
        <v>544</v>
      </c>
      <c r="D864" s="141">
        <v>93</v>
      </c>
      <c r="E864" s="140" t="s">
        <v>125</v>
      </c>
      <c r="F864" s="141">
        <v>178</v>
      </c>
      <c r="G864" s="142" t="s">
        <v>210</v>
      </c>
      <c r="H864" s="130"/>
      <c r="I864" s="131">
        <v>9648</v>
      </c>
      <c r="J864" s="131">
        <v>1612</v>
      </c>
      <c r="K864" s="131">
        <v>0</v>
      </c>
      <c r="L864" s="131">
        <v>938</v>
      </c>
      <c r="M864" s="131">
        <v>12198</v>
      </c>
      <c r="N864" s="130"/>
      <c r="O864" s="132">
        <v>2</v>
      </c>
      <c r="P864" s="132">
        <v>0</v>
      </c>
      <c r="Q864" s="133">
        <v>22122</v>
      </c>
      <c r="R864" s="133">
        <v>0</v>
      </c>
      <c r="S864" s="133">
        <f t="shared" si="26"/>
        <v>0</v>
      </c>
      <c r="T864" s="133">
        <v>1842</v>
      </c>
      <c r="U864" s="134">
        <f t="shared" si="27"/>
        <v>23964</v>
      </c>
      <c r="V864" s="144"/>
      <c r="W864" s="173">
        <v>3.5264483627204031E-2</v>
      </c>
      <c r="X864" s="174">
        <v>0.09</v>
      </c>
      <c r="Y864" s="174">
        <v>6.0447595444622373E-2</v>
      </c>
      <c r="Z864" s="175">
        <v>0</v>
      </c>
      <c r="AA864" s="168"/>
      <c r="AB864" s="176">
        <v>2</v>
      </c>
      <c r="AC864" s="177">
        <v>0</v>
      </c>
      <c r="AD864" s="134">
        <v>0</v>
      </c>
      <c r="AE864" s="177">
        <v>0</v>
      </c>
      <c r="AF864" s="182">
        <v>0</v>
      </c>
      <c r="AG864" s="172"/>
    </row>
    <row r="865" spans="1:33" s="110" customFormat="1" x14ac:dyDescent="0.2">
      <c r="A865" s="138">
        <v>494</v>
      </c>
      <c r="B865" s="139">
        <v>494093181</v>
      </c>
      <c r="C865" s="140" t="s">
        <v>544</v>
      </c>
      <c r="D865" s="141">
        <v>93</v>
      </c>
      <c r="E865" s="140" t="s">
        <v>125</v>
      </c>
      <c r="F865" s="141">
        <v>181</v>
      </c>
      <c r="G865" s="142" t="s">
        <v>213</v>
      </c>
      <c r="H865" s="130"/>
      <c r="I865" s="131">
        <v>14642</v>
      </c>
      <c r="J865" s="131">
        <v>261</v>
      </c>
      <c r="K865" s="131">
        <v>0</v>
      </c>
      <c r="L865" s="131">
        <v>938</v>
      </c>
      <c r="M865" s="131">
        <v>15841</v>
      </c>
      <c r="N865" s="130"/>
      <c r="O865" s="132">
        <v>7</v>
      </c>
      <c r="P865" s="132">
        <v>0</v>
      </c>
      <c r="Q865" s="133">
        <v>102480</v>
      </c>
      <c r="R865" s="133">
        <v>0</v>
      </c>
      <c r="S865" s="133">
        <f t="shared" si="26"/>
        <v>0</v>
      </c>
      <c r="T865" s="133">
        <v>6447</v>
      </c>
      <c r="U865" s="134">
        <f t="shared" si="27"/>
        <v>108927</v>
      </c>
      <c r="V865" s="144"/>
      <c r="W865" s="173">
        <v>0.1234256926952141</v>
      </c>
      <c r="X865" s="174">
        <v>0.09</v>
      </c>
      <c r="Y865" s="174">
        <v>1.7495467260397888E-2</v>
      </c>
      <c r="Z865" s="175">
        <v>0</v>
      </c>
      <c r="AA865" s="168"/>
      <c r="AB865" s="176">
        <v>4</v>
      </c>
      <c r="AC865" s="177">
        <v>0</v>
      </c>
      <c r="AD865" s="134">
        <v>0</v>
      </c>
      <c r="AE865" s="177">
        <v>0</v>
      </c>
      <c r="AF865" s="182">
        <v>0</v>
      </c>
      <c r="AG865" s="172"/>
    </row>
    <row r="866" spans="1:33" s="110" customFormat="1" x14ac:dyDescent="0.2">
      <c r="A866" s="138">
        <v>494</v>
      </c>
      <c r="B866" s="139">
        <v>494093229</v>
      </c>
      <c r="C866" s="140" t="s">
        <v>544</v>
      </c>
      <c r="D866" s="141">
        <v>93</v>
      </c>
      <c r="E866" s="140" t="s">
        <v>125</v>
      </c>
      <c r="F866" s="141">
        <v>229</v>
      </c>
      <c r="G866" s="142" t="s">
        <v>261</v>
      </c>
      <c r="H866" s="130"/>
      <c r="I866" s="131">
        <v>16336</v>
      </c>
      <c r="J866" s="131">
        <v>2669</v>
      </c>
      <c r="K866" s="131">
        <v>0</v>
      </c>
      <c r="L866" s="131">
        <v>938</v>
      </c>
      <c r="M866" s="131">
        <v>19943</v>
      </c>
      <c r="N866" s="130"/>
      <c r="O866" s="132">
        <v>5</v>
      </c>
      <c r="P866" s="132">
        <v>0</v>
      </c>
      <c r="Q866" s="133">
        <v>93350</v>
      </c>
      <c r="R866" s="133">
        <v>0</v>
      </c>
      <c r="S866" s="133">
        <f t="shared" si="26"/>
        <v>0</v>
      </c>
      <c r="T866" s="133">
        <v>4605</v>
      </c>
      <c r="U866" s="134">
        <f t="shared" si="27"/>
        <v>97955</v>
      </c>
      <c r="V866" s="144"/>
      <c r="W866" s="173">
        <v>8.8161209068010074E-2</v>
      </c>
      <c r="X866" s="174">
        <v>0.09</v>
      </c>
      <c r="Y866" s="174">
        <v>1.1769343228562689E-2</v>
      </c>
      <c r="Z866" s="175">
        <v>0</v>
      </c>
      <c r="AA866" s="168"/>
      <c r="AB866" s="176">
        <v>4</v>
      </c>
      <c r="AC866" s="177">
        <v>0</v>
      </c>
      <c r="AD866" s="134">
        <v>0</v>
      </c>
      <c r="AE866" s="177">
        <v>0</v>
      </c>
      <c r="AF866" s="182">
        <v>0</v>
      </c>
      <c r="AG866" s="172"/>
    </row>
    <row r="867" spans="1:33" s="110" customFormat="1" x14ac:dyDescent="0.2">
      <c r="A867" s="138">
        <v>494</v>
      </c>
      <c r="B867" s="139">
        <v>494093248</v>
      </c>
      <c r="C867" s="140" t="s">
        <v>544</v>
      </c>
      <c r="D867" s="141">
        <v>93</v>
      </c>
      <c r="E867" s="140" t="s">
        <v>125</v>
      </c>
      <c r="F867" s="141">
        <v>248</v>
      </c>
      <c r="G867" s="142" t="s">
        <v>280</v>
      </c>
      <c r="H867" s="130"/>
      <c r="I867" s="131">
        <v>12585</v>
      </c>
      <c r="J867" s="131">
        <v>987</v>
      </c>
      <c r="K867" s="131">
        <v>0</v>
      </c>
      <c r="L867" s="131">
        <v>938</v>
      </c>
      <c r="M867" s="131">
        <v>14510</v>
      </c>
      <c r="N867" s="130"/>
      <c r="O867" s="132">
        <v>276</v>
      </c>
      <c r="P867" s="132">
        <v>0</v>
      </c>
      <c r="Q867" s="133">
        <v>3679908</v>
      </c>
      <c r="R867" s="133">
        <v>0</v>
      </c>
      <c r="S867" s="133">
        <f t="shared" si="26"/>
        <v>0</v>
      </c>
      <c r="T867" s="133">
        <v>254196</v>
      </c>
      <c r="U867" s="134">
        <f t="shared" si="27"/>
        <v>3934104</v>
      </c>
      <c r="V867" s="144"/>
      <c r="W867" s="173">
        <v>4.8664987405541442</v>
      </c>
      <c r="X867" s="174">
        <v>0.09</v>
      </c>
      <c r="Y867" s="174">
        <v>5.6553829441961169E-2</v>
      </c>
      <c r="Z867" s="175">
        <v>0</v>
      </c>
      <c r="AA867" s="168"/>
      <c r="AB867" s="176">
        <v>120</v>
      </c>
      <c r="AC867" s="177">
        <v>0</v>
      </c>
      <c r="AD867" s="134">
        <v>0</v>
      </c>
      <c r="AE867" s="177">
        <v>0</v>
      </c>
      <c r="AF867" s="182">
        <v>0</v>
      </c>
      <c r="AG867" s="172"/>
    </row>
    <row r="868" spans="1:33" s="110" customFormat="1" x14ac:dyDescent="0.2">
      <c r="A868" s="138">
        <v>494</v>
      </c>
      <c r="B868" s="139">
        <v>494093262</v>
      </c>
      <c r="C868" s="140" t="s">
        <v>544</v>
      </c>
      <c r="D868" s="141">
        <v>93</v>
      </c>
      <c r="E868" s="140" t="s">
        <v>125</v>
      </c>
      <c r="F868" s="141">
        <v>262</v>
      </c>
      <c r="G868" s="142" t="s">
        <v>294</v>
      </c>
      <c r="H868" s="130"/>
      <c r="I868" s="131">
        <v>13268</v>
      </c>
      <c r="J868" s="131">
        <v>4917</v>
      </c>
      <c r="K868" s="131">
        <v>0</v>
      </c>
      <c r="L868" s="131">
        <v>938</v>
      </c>
      <c r="M868" s="131">
        <v>19123</v>
      </c>
      <c r="N868" s="130"/>
      <c r="O868" s="132">
        <v>14</v>
      </c>
      <c r="P868" s="132">
        <v>0</v>
      </c>
      <c r="Q868" s="133">
        <v>250096</v>
      </c>
      <c r="R868" s="133">
        <v>0</v>
      </c>
      <c r="S868" s="133">
        <f t="shared" si="26"/>
        <v>0</v>
      </c>
      <c r="T868" s="133">
        <v>12894</v>
      </c>
      <c r="U868" s="134">
        <f t="shared" si="27"/>
        <v>262990</v>
      </c>
      <c r="V868" s="144"/>
      <c r="W868" s="173">
        <v>0.2468513853904282</v>
      </c>
      <c r="X868" s="174">
        <v>0.09</v>
      </c>
      <c r="Y868" s="174">
        <v>7.8477422572232697E-2</v>
      </c>
      <c r="Z868" s="175">
        <v>0</v>
      </c>
      <c r="AA868" s="168"/>
      <c r="AB868" s="176">
        <v>8</v>
      </c>
      <c r="AC868" s="177">
        <v>0</v>
      </c>
      <c r="AD868" s="134">
        <v>0</v>
      </c>
      <c r="AE868" s="177">
        <v>0</v>
      </c>
      <c r="AF868" s="182">
        <v>0</v>
      </c>
      <c r="AG868" s="172"/>
    </row>
    <row r="869" spans="1:33" s="110" customFormat="1" x14ac:dyDescent="0.2">
      <c r="A869" s="138">
        <v>494</v>
      </c>
      <c r="B869" s="139">
        <v>494093271</v>
      </c>
      <c r="C869" s="140" t="s">
        <v>544</v>
      </c>
      <c r="D869" s="141">
        <v>93</v>
      </c>
      <c r="E869" s="140" t="s">
        <v>125</v>
      </c>
      <c r="F869" s="141">
        <v>271</v>
      </c>
      <c r="G869" s="142" t="s">
        <v>303</v>
      </c>
      <c r="H869" s="130"/>
      <c r="I869" s="131">
        <v>10693.273291445141</v>
      </c>
      <c r="J869" s="131">
        <v>2461</v>
      </c>
      <c r="K869" s="131">
        <v>0</v>
      </c>
      <c r="L869" s="131">
        <v>938</v>
      </c>
      <c r="M869" s="131">
        <v>14092.273291445141</v>
      </c>
      <c r="N869" s="130"/>
      <c r="O869" s="132">
        <v>1</v>
      </c>
      <c r="P869" s="132">
        <v>0</v>
      </c>
      <c r="Q869" s="133">
        <v>12922</v>
      </c>
      <c r="R869" s="133">
        <v>0</v>
      </c>
      <c r="S869" s="133">
        <f t="shared" si="26"/>
        <v>0</v>
      </c>
      <c r="T869" s="133">
        <v>921</v>
      </c>
      <c r="U869" s="134">
        <f t="shared" si="27"/>
        <v>13843</v>
      </c>
      <c r="V869" s="144"/>
      <c r="W869" s="173">
        <v>1.7632241813602016E-2</v>
      </c>
      <c r="X869" s="174">
        <v>0.09</v>
      </c>
      <c r="Y869" s="174">
        <v>5.079864776395715E-3</v>
      </c>
      <c r="Z869" s="175">
        <v>0</v>
      </c>
      <c r="AA869" s="168"/>
      <c r="AB869" s="176">
        <v>0</v>
      </c>
      <c r="AC869" s="177">
        <v>0</v>
      </c>
      <c r="AD869" s="134">
        <v>0</v>
      </c>
      <c r="AE869" s="177">
        <v>0</v>
      </c>
      <c r="AF869" s="182">
        <v>0</v>
      </c>
      <c r="AG869" s="172"/>
    </row>
    <row r="870" spans="1:33" s="110" customFormat="1" x14ac:dyDescent="0.2">
      <c r="A870" s="138">
        <v>494</v>
      </c>
      <c r="B870" s="139">
        <v>494093274</v>
      </c>
      <c r="C870" s="140" t="s">
        <v>544</v>
      </c>
      <c r="D870" s="141">
        <v>93</v>
      </c>
      <c r="E870" s="140" t="s">
        <v>125</v>
      </c>
      <c r="F870" s="141">
        <v>274</v>
      </c>
      <c r="G870" s="142" t="s">
        <v>306</v>
      </c>
      <c r="H870" s="130"/>
      <c r="I870" s="131">
        <v>13692.844141302538</v>
      </c>
      <c r="J870" s="131">
        <v>5663</v>
      </c>
      <c r="K870" s="131">
        <v>0</v>
      </c>
      <c r="L870" s="131">
        <v>938</v>
      </c>
      <c r="M870" s="131">
        <v>20293.844141302536</v>
      </c>
      <c r="N870" s="130"/>
      <c r="O870" s="132">
        <v>1</v>
      </c>
      <c r="P870" s="132">
        <v>0</v>
      </c>
      <c r="Q870" s="133">
        <v>19015</v>
      </c>
      <c r="R870" s="133">
        <v>0</v>
      </c>
      <c r="S870" s="133">
        <f t="shared" si="26"/>
        <v>0</v>
      </c>
      <c r="T870" s="133">
        <v>921</v>
      </c>
      <c r="U870" s="134">
        <f t="shared" si="27"/>
        <v>19936</v>
      </c>
      <c r="V870" s="144"/>
      <c r="W870" s="173">
        <v>1.7632241813602016E-2</v>
      </c>
      <c r="X870" s="174">
        <v>0.09</v>
      </c>
      <c r="Y870" s="174">
        <v>6.8430321307466249E-2</v>
      </c>
      <c r="Z870" s="175">
        <v>0</v>
      </c>
      <c r="AA870" s="168"/>
      <c r="AB870" s="176">
        <v>0</v>
      </c>
      <c r="AC870" s="177">
        <v>0</v>
      </c>
      <c r="AD870" s="134">
        <v>0</v>
      </c>
      <c r="AE870" s="177">
        <v>0</v>
      </c>
      <c r="AF870" s="182">
        <v>0</v>
      </c>
      <c r="AG870" s="172"/>
    </row>
    <row r="871" spans="1:33" s="110" customFormat="1" x14ac:dyDescent="0.2">
      <c r="A871" s="138">
        <v>494</v>
      </c>
      <c r="B871" s="139">
        <v>494093284</v>
      </c>
      <c r="C871" s="140" t="s">
        <v>544</v>
      </c>
      <c r="D871" s="141">
        <v>93</v>
      </c>
      <c r="E871" s="140" t="s">
        <v>125</v>
      </c>
      <c r="F871" s="141">
        <v>284</v>
      </c>
      <c r="G871" s="142" t="s">
        <v>316</v>
      </c>
      <c r="H871" s="130"/>
      <c r="I871" s="131">
        <v>11142.294935999998</v>
      </c>
      <c r="J871" s="131">
        <v>4416</v>
      </c>
      <c r="K871" s="131">
        <v>0</v>
      </c>
      <c r="L871" s="131">
        <v>938</v>
      </c>
      <c r="M871" s="131">
        <v>16496.294935999998</v>
      </c>
      <c r="N871" s="130"/>
      <c r="O871" s="132">
        <v>1</v>
      </c>
      <c r="P871" s="132">
        <v>0</v>
      </c>
      <c r="Q871" s="133">
        <v>15284</v>
      </c>
      <c r="R871" s="133">
        <v>0</v>
      </c>
      <c r="S871" s="133">
        <f t="shared" si="26"/>
        <v>0</v>
      </c>
      <c r="T871" s="133">
        <v>921</v>
      </c>
      <c r="U871" s="134">
        <f t="shared" si="27"/>
        <v>16205</v>
      </c>
      <c r="V871" s="144"/>
      <c r="W871" s="173">
        <v>1.7632241813602016E-2</v>
      </c>
      <c r="X871" s="174">
        <v>0.09</v>
      </c>
      <c r="Y871" s="174">
        <v>4.4135895835476766E-2</v>
      </c>
      <c r="Z871" s="175">
        <v>0</v>
      </c>
      <c r="AA871" s="168"/>
      <c r="AB871" s="176">
        <v>0</v>
      </c>
      <c r="AC871" s="177">
        <v>0</v>
      </c>
      <c r="AD871" s="134">
        <v>0</v>
      </c>
      <c r="AE871" s="177">
        <v>0</v>
      </c>
      <c r="AF871" s="182">
        <v>0</v>
      </c>
      <c r="AG871" s="172"/>
    </row>
    <row r="872" spans="1:33" s="110" customFormat="1" x14ac:dyDescent="0.2">
      <c r="A872" s="138">
        <v>494</v>
      </c>
      <c r="B872" s="139">
        <v>494093291</v>
      </c>
      <c r="C872" s="140" t="s">
        <v>544</v>
      </c>
      <c r="D872" s="141">
        <v>93</v>
      </c>
      <c r="E872" s="140" t="s">
        <v>125</v>
      </c>
      <c r="F872" s="141">
        <v>291</v>
      </c>
      <c r="G872" s="142" t="s">
        <v>323</v>
      </c>
      <c r="H872" s="130"/>
      <c r="I872" s="131">
        <v>13583</v>
      </c>
      <c r="J872" s="131">
        <v>6649</v>
      </c>
      <c r="K872" s="131">
        <v>0</v>
      </c>
      <c r="L872" s="131">
        <v>938</v>
      </c>
      <c r="M872" s="131">
        <v>21170</v>
      </c>
      <c r="N872" s="130"/>
      <c r="O872" s="132">
        <v>2</v>
      </c>
      <c r="P872" s="132">
        <v>0</v>
      </c>
      <c r="Q872" s="133">
        <v>39750</v>
      </c>
      <c r="R872" s="133">
        <v>0</v>
      </c>
      <c r="S872" s="133">
        <f t="shared" si="26"/>
        <v>0</v>
      </c>
      <c r="T872" s="133">
        <v>1842</v>
      </c>
      <c r="U872" s="134">
        <f t="shared" si="27"/>
        <v>41592</v>
      </c>
      <c r="V872" s="144"/>
      <c r="W872" s="173">
        <v>3.5264483627204031E-2</v>
      </c>
      <c r="X872" s="174">
        <v>0.09</v>
      </c>
      <c r="Y872" s="174">
        <v>2.3308754912154936E-2</v>
      </c>
      <c r="Z872" s="175">
        <v>0</v>
      </c>
      <c r="AA872" s="168"/>
      <c r="AB872" s="176">
        <v>2</v>
      </c>
      <c r="AC872" s="177">
        <v>0</v>
      </c>
      <c r="AD872" s="134">
        <v>0</v>
      </c>
      <c r="AE872" s="177">
        <v>0</v>
      </c>
      <c r="AF872" s="182">
        <v>0</v>
      </c>
      <c r="AG872" s="172"/>
    </row>
    <row r="873" spans="1:33" s="110" customFormat="1" x14ac:dyDescent="0.2">
      <c r="A873" s="138">
        <v>494</v>
      </c>
      <c r="B873" s="139">
        <v>494093293</v>
      </c>
      <c r="C873" s="140" t="s">
        <v>544</v>
      </c>
      <c r="D873" s="141">
        <v>93</v>
      </c>
      <c r="E873" s="140" t="s">
        <v>125</v>
      </c>
      <c r="F873" s="141">
        <v>293</v>
      </c>
      <c r="G873" s="142" t="s">
        <v>325</v>
      </c>
      <c r="H873" s="130"/>
      <c r="I873" s="131">
        <v>15422</v>
      </c>
      <c r="J873" s="131">
        <v>693</v>
      </c>
      <c r="K873" s="131">
        <v>0</v>
      </c>
      <c r="L873" s="131">
        <v>938</v>
      </c>
      <c r="M873" s="131">
        <v>17053</v>
      </c>
      <c r="N873" s="130"/>
      <c r="O873" s="132">
        <v>3</v>
      </c>
      <c r="P873" s="132">
        <v>0</v>
      </c>
      <c r="Q873" s="133">
        <v>47493</v>
      </c>
      <c r="R873" s="133">
        <v>0</v>
      </c>
      <c r="S873" s="133">
        <f t="shared" si="26"/>
        <v>0</v>
      </c>
      <c r="T873" s="133">
        <v>2763</v>
      </c>
      <c r="U873" s="134">
        <f t="shared" si="27"/>
        <v>50256</v>
      </c>
      <c r="V873" s="144"/>
      <c r="W873" s="173">
        <v>5.289672544080605E-2</v>
      </c>
      <c r="X873" s="174">
        <v>0.09</v>
      </c>
      <c r="Y873" s="174">
        <v>9.3562641416421403E-3</v>
      </c>
      <c r="Z873" s="175">
        <v>0</v>
      </c>
      <c r="AA873" s="168"/>
      <c r="AB873" s="176">
        <v>3</v>
      </c>
      <c r="AC873" s="177">
        <v>0</v>
      </c>
      <c r="AD873" s="134">
        <v>0</v>
      </c>
      <c r="AE873" s="177">
        <v>0</v>
      </c>
      <c r="AF873" s="182">
        <v>0</v>
      </c>
      <c r="AG873" s="172"/>
    </row>
    <row r="874" spans="1:33" s="110" customFormat="1" x14ac:dyDescent="0.2">
      <c r="A874" s="138">
        <v>494</v>
      </c>
      <c r="B874" s="139">
        <v>494093346</v>
      </c>
      <c r="C874" s="140" t="s">
        <v>544</v>
      </c>
      <c r="D874" s="141">
        <v>93</v>
      </c>
      <c r="E874" s="140" t="s">
        <v>125</v>
      </c>
      <c r="F874" s="141">
        <v>346</v>
      </c>
      <c r="G874" s="142" t="s">
        <v>378</v>
      </c>
      <c r="H874" s="130"/>
      <c r="I874" s="131">
        <v>12790</v>
      </c>
      <c r="J874" s="131">
        <v>1861</v>
      </c>
      <c r="K874" s="131">
        <v>0</v>
      </c>
      <c r="L874" s="131">
        <v>938</v>
      </c>
      <c r="M874" s="131">
        <v>15589</v>
      </c>
      <c r="N874" s="130"/>
      <c r="O874" s="132">
        <v>2</v>
      </c>
      <c r="P874" s="132">
        <v>0</v>
      </c>
      <c r="Q874" s="133">
        <v>28786</v>
      </c>
      <c r="R874" s="133">
        <v>0</v>
      </c>
      <c r="S874" s="133">
        <f t="shared" si="26"/>
        <v>0</v>
      </c>
      <c r="T874" s="133">
        <v>1842</v>
      </c>
      <c r="U874" s="134">
        <f t="shared" si="27"/>
        <v>30628</v>
      </c>
      <c r="V874" s="144"/>
      <c r="W874" s="173">
        <v>3.5264483627204031E-2</v>
      </c>
      <c r="X874" s="174">
        <v>0.09</v>
      </c>
      <c r="Y874" s="174">
        <v>1.2674679089738451E-2</v>
      </c>
      <c r="Z874" s="175">
        <v>0</v>
      </c>
      <c r="AA874" s="168"/>
      <c r="AB874" s="176">
        <v>0</v>
      </c>
      <c r="AC874" s="177">
        <v>0</v>
      </c>
      <c r="AD874" s="134">
        <v>0</v>
      </c>
      <c r="AE874" s="177">
        <v>0</v>
      </c>
      <c r="AF874" s="182">
        <v>0</v>
      </c>
      <c r="AG874" s="172"/>
    </row>
    <row r="875" spans="1:33" s="110" customFormat="1" x14ac:dyDescent="0.2">
      <c r="A875" s="138">
        <v>494</v>
      </c>
      <c r="B875" s="139">
        <v>494093347</v>
      </c>
      <c r="C875" s="140" t="s">
        <v>544</v>
      </c>
      <c r="D875" s="141">
        <v>93</v>
      </c>
      <c r="E875" s="140" t="s">
        <v>125</v>
      </c>
      <c r="F875" s="141">
        <v>347</v>
      </c>
      <c r="G875" s="142" t="s">
        <v>379</v>
      </c>
      <c r="H875" s="130"/>
      <c r="I875" s="131">
        <v>9286</v>
      </c>
      <c r="J875" s="131">
        <v>4191</v>
      </c>
      <c r="K875" s="131">
        <v>0</v>
      </c>
      <c r="L875" s="131">
        <v>938</v>
      </c>
      <c r="M875" s="131">
        <v>14415</v>
      </c>
      <c r="N875" s="130"/>
      <c r="O875" s="132">
        <v>2</v>
      </c>
      <c r="P875" s="132">
        <v>0</v>
      </c>
      <c r="Q875" s="133">
        <v>26478</v>
      </c>
      <c r="R875" s="133">
        <v>0</v>
      </c>
      <c r="S875" s="133">
        <f t="shared" si="26"/>
        <v>0</v>
      </c>
      <c r="T875" s="133">
        <v>1842</v>
      </c>
      <c r="U875" s="134">
        <f t="shared" si="27"/>
        <v>28320</v>
      </c>
      <c r="V875" s="144"/>
      <c r="W875" s="173">
        <v>3.5264483627204031E-2</v>
      </c>
      <c r="X875" s="174">
        <v>0.09</v>
      </c>
      <c r="Y875" s="174">
        <v>8.2100919438836198E-3</v>
      </c>
      <c r="Z875" s="175">
        <v>0</v>
      </c>
      <c r="AA875" s="168"/>
      <c r="AB875" s="176">
        <v>0</v>
      </c>
      <c r="AC875" s="177">
        <v>0</v>
      </c>
      <c r="AD875" s="134">
        <v>0</v>
      </c>
      <c r="AE875" s="177">
        <v>0</v>
      </c>
      <c r="AF875" s="182">
        <v>0</v>
      </c>
      <c r="AG875" s="172"/>
    </row>
    <row r="876" spans="1:33" s="110" customFormat="1" x14ac:dyDescent="0.2">
      <c r="A876" s="138">
        <v>496</v>
      </c>
      <c r="B876" s="139">
        <v>496201003</v>
      </c>
      <c r="C876" s="140" t="s">
        <v>545</v>
      </c>
      <c r="D876" s="141">
        <v>201</v>
      </c>
      <c r="E876" s="140" t="s">
        <v>233</v>
      </c>
      <c r="F876" s="141">
        <v>3</v>
      </c>
      <c r="G876" s="142" t="s">
        <v>35</v>
      </c>
      <c r="H876" s="130"/>
      <c r="I876" s="131">
        <v>10766</v>
      </c>
      <c r="J876" s="131">
        <v>1466</v>
      </c>
      <c r="K876" s="131">
        <v>0</v>
      </c>
      <c r="L876" s="131">
        <v>938</v>
      </c>
      <c r="M876" s="131">
        <v>13170</v>
      </c>
      <c r="N876" s="130"/>
      <c r="O876" s="132">
        <v>1</v>
      </c>
      <c r="P876" s="132">
        <v>0</v>
      </c>
      <c r="Q876" s="133">
        <v>12159</v>
      </c>
      <c r="R876" s="133">
        <v>0</v>
      </c>
      <c r="S876" s="133">
        <f t="shared" si="26"/>
        <v>0</v>
      </c>
      <c r="T876" s="133">
        <v>932</v>
      </c>
      <c r="U876" s="134">
        <f t="shared" si="27"/>
        <v>13091</v>
      </c>
      <c r="V876" s="144"/>
      <c r="W876" s="173">
        <v>5.9642147117296221E-3</v>
      </c>
      <c r="X876" s="174">
        <v>0.09</v>
      </c>
      <c r="Y876" s="174">
        <v>2.0878336052797919E-3</v>
      </c>
      <c r="Z876" s="175">
        <v>0</v>
      </c>
      <c r="AA876" s="168"/>
      <c r="AB876" s="176">
        <v>0</v>
      </c>
      <c r="AC876" s="177">
        <v>0</v>
      </c>
      <c r="AD876" s="134">
        <v>0</v>
      </c>
      <c r="AE876" s="177">
        <v>0</v>
      </c>
      <c r="AF876" s="182">
        <v>0</v>
      </c>
      <c r="AG876" s="172"/>
    </row>
    <row r="877" spans="1:33" s="110" customFormat="1" x14ac:dyDescent="0.2">
      <c r="A877" s="138">
        <v>496</v>
      </c>
      <c r="B877" s="139">
        <v>496201072</v>
      </c>
      <c r="C877" s="140" t="s">
        <v>545</v>
      </c>
      <c r="D877" s="141">
        <v>201</v>
      </c>
      <c r="E877" s="140" t="s">
        <v>233</v>
      </c>
      <c r="F877" s="141">
        <v>72</v>
      </c>
      <c r="G877" s="142" t="s">
        <v>104</v>
      </c>
      <c r="H877" s="130"/>
      <c r="I877" s="131">
        <v>11314</v>
      </c>
      <c r="J877" s="131">
        <v>2941</v>
      </c>
      <c r="K877" s="131">
        <v>0</v>
      </c>
      <c r="L877" s="131">
        <v>938</v>
      </c>
      <c r="M877" s="131">
        <v>15193</v>
      </c>
      <c r="N877" s="130"/>
      <c r="O877" s="132">
        <v>6</v>
      </c>
      <c r="P877" s="132">
        <v>0</v>
      </c>
      <c r="Q877" s="133">
        <v>85020</v>
      </c>
      <c r="R877" s="133">
        <v>0</v>
      </c>
      <c r="S877" s="133">
        <f t="shared" si="26"/>
        <v>0</v>
      </c>
      <c r="T877" s="133">
        <v>5592</v>
      </c>
      <c r="U877" s="134">
        <f t="shared" si="27"/>
        <v>90612</v>
      </c>
      <c r="V877" s="144"/>
      <c r="W877" s="173">
        <v>3.5785288270377733E-2</v>
      </c>
      <c r="X877" s="174">
        <v>0.09</v>
      </c>
      <c r="Y877" s="174">
        <v>3.6637913883488527E-3</v>
      </c>
      <c r="Z877" s="175">
        <v>0</v>
      </c>
      <c r="AA877" s="168"/>
      <c r="AB877" s="176">
        <v>0</v>
      </c>
      <c r="AC877" s="177">
        <v>0</v>
      </c>
      <c r="AD877" s="134">
        <v>0</v>
      </c>
      <c r="AE877" s="177">
        <v>0</v>
      </c>
      <c r="AF877" s="182">
        <v>0</v>
      </c>
      <c r="AG877" s="172"/>
    </row>
    <row r="878" spans="1:33" s="110" customFormat="1" x14ac:dyDescent="0.2">
      <c r="A878" s="138">
        <v>496</v>
      </c>
      <c r="B878" s="139">
        <v>496201095</v>
      </c>
      <c r="C878" s="140" t="s">
        <v>545</v>
      </c>
      <c r="D878" s="141">
        <v>201</v>
      </c>
      <c r="E878" s="140" t="s">
        <v>233</v>
      </c>
      <c r="F878" s="141">
        <v>95</v>
      </c>
      <c r="G878" s="142" t="s">
        <v>127</v>
      </c>
      <c r="H878" s="130"/>
      <c r="I878" s="131">
        <v>12683</v>
      </c>
      <c r="J878" s="131">
        <v>69</v>
      </c>
      <c r="K878" s="131">
        <v>0</v>
      </c>
      <c r="L878" s="131">
        <v>938</v>
      </c>
      <c r="M878" s="131">
        <v>13690</v>
      </c>
      <c r="N878" s="130"/>
      <c r="O878" s="132">
        <v>4</v>
      </c>
      <c r="P878" s="132">
        <v>0</v>
      </c>
      <c r="Q878" s="133">
        <v>50704</v>
      </c>
      <c r="R878" s="133">
        <v>0</v>
      </c>
      <c r="S878" s="133">
        <f t="shared" si="26"/>
        <v>0</v>
      </c>
      <c r="T878" s="133">
        <v>3728</v>
      </c>
      <c r="U878" s="134">
        <f t="shared" si="27"/>
        <v>54432</v>
      </c>
      <c r="V878" s="144"/>
      <c r="W878" s="173">
        <v>2.3856858846918488E-2</v>
      </c>
      <c r="X878" s="174">
        <v>0.09</v>
      </c>
      <c r="Y878" s="174">
        <v>0.13273566724253313</v>
      </c>
      <c r="Z878" s="175">
        <v>0</v>
      </c>
      <c r="AA878" s="168"/>
      <c r="AB878" s="176">
        <v>0</v>
      </c>
      <c r="AC878" s="177">
        <v>0</v>
      </c>
      <c r="AD878" s="134">
        <v>0</v>
      </c>
      <c r="AE878" s="177">
        <v>0</v>
      </c>
      <c r="AF878" s="182">
        <v>0</v>
      </c>
      <c r="AG878" s="172"/>
    </row>
    <row r="879" spans="1:33" s="110" customFormat="1" x14ac:dyDescent="0.2">
      <c r="A879" s="138">
        <v>496</v>
      </c>
      <c r="B879" s="139">
        <v>496201201</v>
      </c>
      <c r="C879" s="140" t="s">
        <v>545</v>
      </c>
      <c r="D879" s="141">
        <v>201</v>
      </c>
      <c r="E879" s="140" t="s">
        <v>233</v>
      </c>
      <c r="F879" s="141">
        <v>201</v>
      </c>
      <c r="G879" s="142" t="s">
        <v>233</v>
      </c>
      <c r="H879" s="130"/>
      <c r="I879" s="131">
        <v>12659</v>
      </c>
      <c r="J879" s="131">
        <v>0</v>
      </c>
      <c r="K879" s="131">
        <v>0</v>
      </c>
      <c r="L879" s="131">
        <v>938</v>
      </c>
      <c r="M879" s="131">
        <v>13597</v>
      </c>
      <c r="N879" s="130"/>
      <c r="O879" s="132">
        <v>492</v>
      </c>
      <c r="P879" s="132">
        <v>0</v>
      </c>
      <c r="Q879" s="133">
        <v>6190836</v>
      </c>
      <c r="R879" s="133">
        <v>0</v>
      </c>
      <c r="S879" s="133">
        <f t="shared" si="26"/>
        <v>214454</v>
      </c>
      <c r="T879" s="133">
        <v>458544</v>
      </c>
      <c r="U879" s="134">
        <f t="shared" si="27"/>
        <v>6863834</v>
      </c>
      <c r="V879" s="144"/>
      <c r="W879" s="173">
        <v>2.9343936381709863</v>
      </c>
      <c r="X879" s="174">
        <v>0.09</v>
      </c>
      <c r="Y879" s="174">
        <v>8.0994879057764799E-2</v>
      </c>
      <c r="Z879" s="175">
        <v>0</v>
      </c>
      <c r="AA879" s="168"/>
      <c r="AB879" s="176">
        <v>0</v>
      </c>
      <c r="AC879" s="177">
        <v>0</v>
      </c>
      <c r="AD879" s="134">
        <v>0</v>
      </c>
      <c r="AE879" s="177">
        <v>0</v>
      </c>
      <c r="AF879" s="182">
        <v>0</v>
      </c>
      <c r="AG879" s="172"/>
    </row>
    <row r="880" spans="1:33" s="110" customFormat="1" x14ac:dyDescent="0.2">
      <c r="A880" s="138">
        <v>497</v>
      </c>
      <c r="B880" s="139">
        <v>497117005</v>
      </c>
      <c r="C880" s="140" t="s">
        <v>546</v>
      </c>
      <c r="D880" s="141">
        <v>117</v>
      </c>
      <c r="E880" s="140" t="s">
        <v>149</v>
      </c>
      <c r="F880" s="141">
        <v>5</v>
      </c>
      <c r="G880" s="142" t="s">
        <v>37</v>
      </c>
      <c r="H880" s="130"/>
      <c r="I880" s="131">
        <v>10044</v>
      </c>
      <c r="J880" s="131">
        <v>4703</v>
      </c>
      <c r="K880" s="131">
        <v>0</v>
      </c>
      <c r="L880" s="131">
        <v>938</v>
      </c>
      <c r="M880" s="131">
        <v>15685</v>
      </c>
      <c r="N880" s="130"/>
      <c r="O880" s="132">
        <v>9</v>
      </c>
      <c r="P880" s="132">
        <v>0</v>
      </c>
      <c r="Q880" s="133">
        <v>132723</v>
      </c>
      <c r="R880" s="133">
        <v>0</v>
      </c>
      <c r="S880" s="133">
        <f t="shared" si="26"/>
        <v>0</v>
      </c>
      <c r="T880" s="133">
        <v>8442</v>
      </c>
      <c r="U880" s="134">
        <f t="shared" si="27"/>
        <v>141165</v>
      </c>
      <c r="V880" s="144"/>
      <c r="W880" s="173">
        <v>0</v>
      </c>
      <c r="X880" s="174">
        <v>0.09</v>
      </c>
      <c r="Y880" s="174">
        <v>1.4619597414722192E-2</v>
      </c>
      <c r="Z880" s="175">
        <v>0</v>
      </c>
      <c r="AA880" s="168"/>
      <c r="AB880" s="176">
        <v>0</v>
      </c>
      <c r="AC880" s="177">
        <v>0</v>
      </c>
      <c r="AD880" s="134">
        <v>0</v>
      </c>
      <c r="AE880" s="177">
        <v>0</v>
      </c>
      <c r="AF880" s="182">
        <v>0</v>
      </c>
      <c r="AG880" s="172"/>
    </row>
    <row r="881" spans="1:33" s="110" customFormat="1" x14ac:dyDescent="0.2">
      <c r="A881" s="138">
        <v>497</v>
      </c>
      <c r="B881" s="139">
        <v>497117008</v>
      </c>
      <c r="C881" s="140" t="s">
        <v>546</v>
      </c>
      <c r="D881" s="141">
        <v>117</v>
      </c>
      <c r="E881" s="140" t="s">
        <v>149</v>
      </c>
      <c r="F881" s="141">
        <v>8</v>
      </c>
      <c r="G881" s="142" t="s">
        <v>40</v>
      </c>
      <c r="H881" s="130"/>
      <c r="I881" s="131">
        <v>9889</v>
      </c>
      <c r="J881" s="131">
        <v>9768</v>
      </c>
      <c r="K881" s="131">
        <v>0</v>
      </c>
      <c r="L881" s="131">
        <v>938</v>
      </c>
      <c r="M881" s="131">
        <v>20595</v>
      </c>
      <c r="N881" s="130"/>
      <c r="O881" s="132">
        <v>70</v>
      </c>
      <c r="P881" s="132">
        <v>0</v>
      </c>
      <c r="Q881" s="133">
        <v>1375990</v>
      </c>
      <c r="R881" s="133">
        <v>0</v>
      </c>
      <c r="S881" s="133">
        <f t="shared" si="26"/>
        <v>0</v>
      </c>
      <c r="T881" s="133">
        <v>65660</v>
      </c>
      <c r="U881" s="134">
        <f t="shared" si="27"/>
        <v>1441650</v>
      </c>
      <c r="V881" s="144"/>
      <c r="W881" s="173">
        <v>0</v>
      </c>
      <c r="X881" s="174">
        <v>0.09</v>
      </c>
      <c r="Y881" s="174">
        <v>5.4557135430929993E-2</v>
      </c>
      <c r="Z881" s="175">
        <v>0</v>
      </c>
      <c r="AA881" s="168"/>
      <c r="AB881" s="176">
        <v>0</v>
      </c>
      <c r="AC881" s="177">
        <v>0</v>
      </c>
      <c r="AD881" s="134">
        <v>0</v>
      </c>
      <c r="AE881" s="177">
        <v>0</v>
      </c>
      <c r="AF881" s="182">
        <v>0</v>
      </c>
      <c r="AG881" s="172"/>
    </row>
    <row r="882" spans="1:33" s="110" customFormat="1" x14ac:dyDescent="0.2">
      <c r="A882" s="138">
        <v>497</v>
      </c>
      <c r="B882" s="139">
        <v>497117024</v>
      </c>
      <c r="C882" s="140" t="s">
        <v>546</v>
      </c>
      <c r="D882" s="141">
        <v>117</v>
      </c>
      <c r="E882" s="140" t="s">
        <v>149</v>
      </c>
      <c r="F882" s="141">
        <v>24</v>
      </c>
      <c r="G882" s="142" t="s">
        <v>56</v>
      </c>
      <c r="H882" s="130"/>
      <c r="I882" s="131">
        <v>10637</v>
      </c>
      <c r="J882" s="131">
        <v>2122</v>
      </c>
      <c r="K882" s="131">
        <v>0</v>
      </c>
      <c r="L882" s="131">
        <v>938</v>
      </c>
      <c r="M882" s="131">
        <v>13697</v>
      </c>
      <c r="N882" s="130"/>
      <c r="O882" s="132">
        <v>25</v>
      </c>
      <c r="P882" s="132">
        <v>0</v>
      </c>
      <c r="Q882" s="133">
        <v>318975</v>
      </c>
      <c r="R882" s="133">
        <v>0</v>
      </c>
      <c r="S882" s="133">
        <f t="shared" si="26"/>
        <v>0</v>
      </c>
      <c r="T882" s="133">
        <v>23450</v>
      </c>
      <c r="U882" s="134">
        <f t="shared" si="27"/>
        <v>342425</v>
      </c>
      <c r="V882" s="144"/>
      <c r="W882" s="173">
        <v>0</v>
      </c>
      <c r="X882" s="174">
        <v>0.09</v>
      </c>
      <c r="Y882" s="174">
        <v>2.0645264741985296E-2</v>
      </c>
      <c r="Z882" s="175">
        <v>0</v>
      </c>
      <c r="AA882" s="168"/>
      <c r="AB882" s="176">
        <v>0</v>
      </c>
      <c r="AC882" s="177">
        <v>0</v>
      </c>
      <c r="AD882" s="134">
        <v>0</v>
      </c>
      <c r="AE882" s="177">
        <v>0</v>
      </c>
      <c r="AF882" s="182">
        <v>0</v>
      </c>
      <c r="AG882" s="172"/>
    </row>
    <row r="883" spans="1:33" s="110" customFormat="1" x14ac:dyDescent="0.2">
      <c r="A883" s="138">
        <v>497</v>
      </c>
      <c r="B883" s="139">
        <v>497117061</v>
      </c>
      <c r="C883" s="140" t="s">
        <v>546</v>
      </c>
      <c r="D883" s="141">
        <v>117</v>
      </c>
      <c r="E883" s="140" t="s">
        <v>149</v>
      </c>
      <c r="F883" s="141">
        <v>61</v>
      </c>
      <c r="G883" s="142" t="s">
        <v>93</v>
      </c>
      <c r="H883" s="130"/>
      <c r="I883" s="131">
        <v>10625</v>
      </c>
      <c r="J883" s="131">
        <v>583</v>
      </c>
      <c r="K883" s="131">
        <v>0</v>
      </c>
      <c r="L883" s="131">
        <v>938</v>
      </c>
      <c r="M883" s="131">
        <v>12146</v>
      </c>
      <c r="N883" s="130"/>
      <c r="O883" s="132">
        <v>19</v>
      </c>
      <c r="P883" s="132">
        <v>0</v>
      </c>
      <c r="Q883" s="133">
        <v>212952</v>
      </c>
      <c r="R883" s="133">
        <v>0</v>
      </c>
      <c r="S883" s="133">
        <f t="shared" si="26"/>
        <v>0</v>
      </c>
      <c r="T883" s="133">
        <v>17822</v>
      </c>
      <c r="U883" s="134">
        <f t="shared" si="27"/>
        <v>230774</v>
      </c>
      <c r="V883" s="144"/>
      <c r="W883" s="173">
        <v>0</v>
      </c>
      <c r="X883" s="174">
        <v>0.09</v>
      </c>
      <c r="Y883" s="174">
        <v>3.86634106654625E-2</v>
      </c>
      <c r="Z883" s="175">
        <v>0</v>
      </c>
      <c r="AA883" s="168"/>
      <c r="AB883" s="176">
        <v>0</v>
      </c>
      <c r="AC883" s="177">
        <v>0</v>
      </c>
      <c r="AD883" s="134">
        <v>0</v>
      </c>
      <c r="AE883" s="177">
        <v>0</v>
      </c>
      <c r="AF883" s="182">
        <v>0</v>
      </c>
      <c r="AG883" s="172"/>
    </row>
    <row r="884" spans="1:33" s="110" customFormat="1" x14ac:dyDescent="0.2">
      <c r="A884" s="138">
        <v>497</v>
      </c>
      <c r="B884" s="139">
        <v>497117074</v>
      </c>
      <c r="C884" s="140" t="s">
        <v>546</v>
      </c>
      <c r="D884" s="141">
        <v>117</v>
      </c>
      <c r="E884" s="140" t="s">
        <v>149</v>
      </c>
      <c r="F884" s="141">
        <v>74</v>
      </c>
      <c r="G884" s="142" t="s">
        <v>106</v>
      </c>
      <c r="H884" s="130"/>
      <c r="I884" s="131">
        <v>10104</v>
      </c>
      <c r="J884" s="131">
        <v>7455</v>
      </c>
      <c r="K884" s="131">
        <v>0</v>
      </c>
      <c r="L884" s="131">
        <v>938</v>
      </c>
      <c r="M884" s="131">
        <v>18497</v>
      </c>
      <c r="N884" s="130"/>
      <c r="O884" s="132">
        <v>7</v>
      </c>
      <c r="P884" s="132">
        <v>0</v>
      </c>
      <c r="Q884" s="133">
        <v>122913</v>
      </c>
      <c r="R884" s="133">
        <v>0</v>
      </c>
      <c r="S884" s="133">
        <f t="shared" si="26"/>
        <v>0</v>
      </c>
      <c r="T884" s="133">
        <v>6566</v>
      </c>
      <c r="U884" s="134">
        <f t="shared" si="27"/>
        <v>129479</v>
      </c>
      <c r="V884" s="144"/>
      <c r="W884" s="173">
        <v>0</v>
      </c>
      <c r="X884" s="174">
        <v>0.09</v>
      </c>
      <c r="Y884" s="174">
        <v>2.0816831726682698E-2</v>
      </c>
      <c r="Z884" s="175">
        <v>0</v>
      </c>
      <c r="AA884" s="168"/>
      <c r="AB884" s="176">
        <v>0</v>
      </c>
      <c r="AC884" s="177">
        <v>0</v>
      </c>
      <c r="AD884" s="134">
        <v>0</v>
      </c>
      <c r="AE884" s="177">
        <v>0</v>
      </c>
      <c r="AF884" s="182">
        <v>0</v>
      </c>
      <c r="AG884" s="172"/>
    </row>
    <row r="885" spans="1:33" s="110" customFormat="1" x14ac:dyDescent="0.2">
      <c r="A885" s="138">
        <v>497</v>
      </c>
      <c r="B885" s="139">
        <v>497117086</v>
      </c>
      <c r="C885" s="140" t="s">
        <v>546</v>
      </c>
      <c r="D885" s="141">
        <v>117</v>
      </c>
      <c r="E885" s="140" t="s">
        <v>149</v>
      </c>
      <c r="F885" s="141">
        <v>86</v>
      </c>
      <c r="G885" s="142" t="s">
        <v>118</v>
      </c>
      <c r="H885" s="130"/>
      <c r="I885" s="131">
        <v>9832</v>
      </c>
      <c r="J885" s="131">
        <v>1570</v>
      </c>
      <c r="K885" s="131">
        <v>0</v>
      </c>
      <c r="L885" s="131">
        <v>938</v>
      </c>
      <c r="M885" s="131">
        <v>12340</v>
      </c>
      <c r="N885" s="130"/>
      <c r="O885" s="132">
        <v>25</v>
      </c>
      <c r="P885" s="132">
        <v>0</v>
      </c>
      <c r="Q885" s="133">
        <v>285050</v>
      </c>
      <c r="R885" s="133">
        <v>0</v>
      </c>
      <c r="S885" s="133">
        <f t="shared" si="26"/>
        <v>0</v>
      </c>
      <c r="T885" s="133">
        <v>23450</v>
      </c>
      <c r="U885" s="134">
        <f t="shared" si="27"/>
        <v>308500</v>
      </c>
      <c r="V885" s="144"/>
      <c r="W885" s="173">
        <v>0</v>
      </c>
      <c r="X885" s="174">
        <v>0.09</v>
      </c>
      <c r="Y885" s="174">
        <v>6.0585026871723437E-2</v>
      </c>
      <c r="Z885" s="175">
        <v>0</v>
      </c>
      <c r="AA885" s="168"/>
      <c r="AB885" s="176">
        <v>0</v>
      </c>
      <c r="AC885" s="177">
        <v>0</v>
      </c>
      <c r="AD885" s="134">
        <v>0</v>
      </c>
      <c r="AE885" s="177">
        <v>0</v>
      </c>
      <c r="AF885" s="182">
        <v>0</v>
      </c>
      <c r="AG885" s="172"/>
    </row>
    <row r="886" spans="1:33" s="110" customFormat="1" x14ac:dyDescent="0.2">
      <c r="A886" s="138">
        <v>497</v>
      </c>
      <c r="B886" s="139">
        <v>497117087</v>
      </c>
      <c r="C886" s="140" t="s">
        <v>546</v>
      </c>
      <c r="D886" s="141">
        <v>117</v>
      </c>
      <c r="E886" s="140" t="s">
        <v>149</v>
      </c>
      <c r="F886" s="141">
        <v>87</v>
      </c>
      <c r="G886" s="142" t="s">
        <v>119</v>
      </c>
      <c r="H886" s="130"/>
      <c r="I886" s="131">
        <v>13280</v>
      </c>
      <c r="J886" s="131">
        <v>4750</v>
      </c>
      <c r="K886" s="131">
        <v>0</v>
      </c>
      <c r="L886" s="131">
        <v>938</v>
      </c>
      <c r="M886" s="131">
        <v>18968</v>
      </c>
      <c r="N886" s="130"/>
      <c r="O886" s="132">
        <v>1</v>
      </c>
      <c r="P886" s="132">
        <v>0</v>
      </c>
      <c r="Q886" s="133">
        <v>18030</v>
      </c>
      <c r="R886" s="133">
        <v>0</v>
      </c>
      <c r="S886" s="133">
        <f t="shared" si="26"/>
        <v>0</v>
      </c>
      <c r="T886" s="133">
        <v>938</v>
      </c>
      <c r="U886" s="134">
        <f t="shared" si="27"/>
        <v>18968</v>
      </c>
      <c r="V886" s="144"/>
      <c r="W886" s="173">
        <v>0</v>
      </c>
      <c r="X886" s="174">
        <v>0.09</v>
      </c>
      <c r="Y886" s="174">
        <v>3.9928942158308726E-3</v>
      </c>
      <c r="Z886" s="175">
        <v>0</v>
      </c>
      <c r="AA886" s="168"/>
      <c r="AB886" s="176">
        <v>0</v>
      </c>
      <c r="AC886" s="177">
        <v>0</v>
      </c>
      <c r="AD886" s="134">
        <v>0</v>
      </c>
      <c r="AE886" s="177">
        <v>0</v>
      </c>
      <c r="AF886" s="182">
        <v>0</v>
      </c>
      <c r="AG886" s="172"/>
    </row>
    <row r="887" spans="1:33" s="110" customFormat="1" x14ac:dyDescent="0.2">
      <c r="A887" s="138">
        <v>497</v>
      </c>
      <c r="B887" s="139">
        <v>497117111</v>
      </c>
      <c r="C887" s="140" t="s">
        <v>546</v>
      </c>
      <c r="D887" s="141">
        <v>117</v>
      </c>
      <c r="E887" s="140" t="s">
        <v>149</v>
      </c>
      <c r="F887" s="141">
        <v>111</v>
      </c>
      <c r="G887" s="142" t="s">
        <v>143</v>
      </c>
      <c r="H887" s="130"/>
      <c r="I887" s="131">
        <v>10458</v>
      </c>
      <c r="J887" s="131">
        <v>2891</v>
      </c>
      <c r="K887" s="131">
        <v>0</v>
      </c>
      <c r="L887" s="131">
        <v>938</v>
      </c>
      <c r="M887" s="131">
        <v>14287</v>
      </c>
      <c r="N887" s="130"/>
      <c r="O887" s="132">
        <v>11</v>
      </c>
      <c r="P887" s="132">
        <v>0</v>
      </c>
      <c r="Q887" s="133">
        <v>146839</v>
      </c>
      <c r="R887" s="133">
        <v>0</v>
      </c>
      <c r="S887" s="133">
        <f t="shared" si="26"/>
        <v>0</v>
      </c>
      <c r="T887" s="133">
        <v>10318</v>
      </c>
      <c r="U887" s="134">
        <f t="shared" si="27"/>
        <v>157157</v>
      </c>
      <c r="V887" s="144"/>
      <c r="W887" s="173">
        <v>0</v>
      </c>
      <c r="X887" s="174">
        <v>0.09</v>
      </c>
      <c r="Y887" s="174">
        <v>3.0560561202944724E-2</v>
      </c>
      <c r="Z887" s="175">
        <v>0</v>
      </c>
      <c r="AA887" s="168"/>
      <c r="AB887" s="176">
        <v>0</v>
      </c>
      <c r="AC887" s="177">
        <v>0</v>
      </c>
      <c r="AD887" s="134">
        <v>0</v>
      </c>
      <c r="AE887" s="177">
        <v>0</v>
      </c>
      <c r="AF887" s="182">
        <v>0</v>
      </c>
      <c r="AG887" s="172"/>
    </row>
    <row r="888" spans="1:33" s="110" customFormat="1" x14ac:dyDescent="0.2">
      <c r="A888" s="138">
        <v>497</v>
      </c>
      <c r="B888" s="139">
        <v>497117114</v>
      </c>
      <c r="C888" s="140" t="s">
        <v>546</v>
      </c>
      <c r="D888" s="141">
        <v>117</v>
      </c>
      <c r="E888" s="140" t="s">
        <v>149</v>
      </c>
      <c r="F888" s="141">
        <v>114</v>
      </c>
      <c r="G888" s="142" t="s">
        <v>146</v>
      </c>
      <c r="H888" s="130"/>
      <c r="I888" s="131">
        <v>11571</v>
      </c>
      <c r="J888" s="131">
        <v>2046</v>
      </c>
      <c r="K888" s="131">
        <v>0</v>
      </c>
      <c r="L888" s="131">
        <v>938</v>
      </c>
      <c r="M888" s="131">
        <v>14555</v>
      </c>
      <c r="N888" s="130"/>
      <c r="O888" s="132">
        <v>19</v>
      </c>
      <c r="P888" s="132">
        <v>0</v>
      </c>
      <c r="Q888" s="133">
        <v>258723</v>
      </c>
      <c r="R888" s="133">
        <v>0</v>
      </c>
      <c r="S888" s="133">
        <f t="shared" si="26"/>
        <v>0</v>
      </c>
      <c r="T888" s="133">
        <v>17822</v>
      </c>
      <c r="U888" s="134">
        <f t="shared" si="27"/>
        <v>276545</v>
      </c>
      <c r="V888" s="144"/>
      <c r="W888" s="173">
        <v>0</v>
      </c>
      <c r="X888" s="174">
        <v>0.09</v>
      </c>
      <c r="Y888" s="174">
        <v>4.6902923223408208E-2</v>
      </c>
      <c r="Z888" s="175">
        <v>0</v>
      </c>
      <c r="AA888" s="168"/>
      <c r="AB888" s="176">
        <v>0</v>
      </c>
      <c r="AC888" s="177">
        <v>0</v>
      </c>
      <c r="AD888" s="134">
        <v>0</v>
      </c>
      <c r="AE888" s="177">
        <v>0</v>
      </c>
      <c r="AF888" s="182">
        <v>0</v>
      </c>
      <c r="AG888" s="172"/>
    </row>
    <row r="889" spans="1:33" s="110" customFormat="1" x14ac:dyDescent="0.2">
      <c r="A889" s="138">
        <v>497</v>
      </c>
      <c r="B889" s="139">
        <v>497117117</v>
      </c>
      <c r="C889" s="140" t="s">
        <v>546</v>
      </c>
      <c r="D889" s="141">
        <v>117</v>
      </c>
      <c r="E889" s="140" t="s">
        <v>149</v>
      </c>
      <c r="F889" s="141">
        <v>117</v>
      </c>
      <c r="G889" s="142" t="s">
        <v>149</v>
      </c>
      <c r="H889" s="130"/>
      <c r="I889" s="131">
        <v>9432</v>
      </c>
      <c r="J889" s="131">
        <v>4517</v>
      </c>
      <c r="K889" s="131">
        <v>0</v>
      </c>
      <c r="L889" s="131">
        <v>938</v>
      </c>
      <c r="M889" s="131">
        <v>14887</v>
      </c>
      <c r="N889" s="130"/>
      <c r="O889" s="132">
        <v>34</v>
      </c>
      <c r="P889" s="132">
        <v>0</v>
      </c>
      <c r="Q889" s="133">
        <v>474266</v>
      </c>
      <c r="R889" s="133">
        <v>0</v>
      </c>
      <c r="S889" s="133">
        <f t="shared" si="26"/>
        <v>0</v>
      </c>
      <c r="T889" s="133">
        <v>31892</v>
      </c>
      <c r="U889" s="134">
        <f t="shared" si="27"/>
        <v>506158</v>
      </c>
      <c r="V889" s="144"/>
      <c r="W889" s="173">
        <v>0</v>
      </c>
      <c r="X889" s="174">
        <v>0.09</v>
      </c>
      <c r="Y889" s="174">
        <v>7.4803330775426391E-2</v>
      </c>
      <c r="Z889" s="175">
        <v>0</v>
      </c>
      <c r="AA889" s="168"/>
      <c r="AB889" s="176">
        <v>0</v>
      </c>
      <c r="AC889" s="177">
        <v>0</v>
      </c>
      <c r="AD889" s="134">
        <v>0</v>
      </c>
      <c r="AE889" s="177">
        <v>0</v>
      </c>
      <c r="AF889" s="182">
        <v>0</v>
      </c>
      <c r="AG889" s="172"/>
    </row>
    <row r="890" spans="1:33" s="110" customFormat="1" x14ac:dyDescent="0.2">
      <c r="A890" s="138">
        <v>497</v>
      </c>
      <c r="B890" s="139">
        <v>497117127</v>
      </c>
      <c r="C890" s="140" t="s">
        <v>546</v>
      </c>
      <c r="D890" s="141">
        <v>117</v>
      </c>
      <c r="E890" s="140" t="s">
        <v>149</v>
      </c>
      <c r="F890" s="141">
        <v>127</v>
      </c>
      <c r="G890" s="142" t="s">
        <v>159</v>
      </c>
      <c r="H890" s="130"/>
      <c r="I890" s="131">
        <v>11170.588186968838</v>
      </c>
      <c r="J890" s="131">
        <v>5239</v>
      </c>
      <c r="K890" s="131">
        <v>0</v>
      </c>
      <c r="L890" s="131">
        <v>938</v>
      </c>
      <c r="M890" s="131">
        <v>17347.588186968838</v>
      </c>
      <c r="N890" s="130"/>
      <c r="O890" s="132">
        <v>2</v>
      </c>
      <c r="P890" s="132">
        <v>0</v>
      </c>
      <c r="Q890" s="133">
        <v>32820</v>
      </c>
      <c r="R890" s="133">
        <v>0</v>
      </c>
      <c r="S890" s="133">
        <f t="shared" si="26"/>
        <v>0</v>
      </c>
      <c r="T890" s="133">
        <v>1876</v>
      </c>
      <c r="U890" s="134">
        <f t="shared" si="27"/>
        <v>34696</v>
      </c>
      <c r="V890" s="144"/>
      <c r="W890" s="173">
        <v>0</v>
      </c>
      <c r="X890" s="174">
        <v>0.09</v>
      </c>
      <c r="Y890" s="174">
        <v>3.0600242484068861E-2</v>
      </c>
      <c r="Z890" s="175">
        <v>0</v>
      </c>
      <c r="AA890" s="168"/>
      <c r="AB890" s="176">
        <v>0</v>
      </c>
      <c r="AC890" s="177">
        <v>0</v>
      </c>
      <c r="AD890" s="134">
        <v>0</v>
      </c>
      <c r="AE890" s="177">
        <v>0</v>
      </c>
      <c r="AF890" s="182">
        <v>0</v>
      </c>
      <c r="AG890" s="172"/>
    </row>
    <row r="891" spans="1:33" s="110" customFormat="1" x14ac:dyDescent="0.2">
      <c r="A891" s="138">
        <v>497</v>
      </c>
      <c r="B891" s="139">
        <v>497117137</v>
      </c>
      <c r="C891" s="140" t="s">
        <v>546</v>
      </c>
      <c r="D891" s="141">
        <v>117</v>
      </c>
      <c r="E891" s="140" t="s">
        <v>149</v>
      </c>
      <c r="F891" s="141">
        <v>137</v>
      </c>
      <c r="G891" s="142" t="s">
        <v>169</v>
      </c>
      <c r="H891" s="130"/>
      <c r="I891" s="131">
        <v>9904</v>
      </c>
      <c r="J891" s="131">
        <v>0</v>
      </c>
      <c r="K891" s="131">
        <v>0</v>
      </c>
      <c r="L891" s="131">
        <v>938</v>
      </c>
      <c r="M891" s="131">
        <v>10842</v>
      </c>
      <c r="N891" s="130"/>
      <c r="O891" s="132">
        <v>35</v>
      </c>
      <c r="P891" s="132">
        <v>0</v>
      </c>
      <c r="Q891" s="133">
        <v>346640</v>
      </c>
      <c r="R891" s="133">
        <v>0</v>
      </c>
      <c r="S891" s="133">
        <f t="shared" si="26"/>
        <v>0</v>
      </c>
      <c r="T891" s="133">
        <v>32830</v>
      </c>
      <c r="U891" s="134">
        <f t="shared" si="27"/>
        <v>379470</v>
      </c>
      <c r="V891" s="144"/>
      <c r="W891" s="173">
        <v>0</v>
      </c>
      <c r="X891" s="174">
        <v>0.09</v>
      </c>
      <c r="Y891" s="174">
        <v>0.10436769884755796</v>
      </c>
      <c r="Z891" s="175">
        <v>0</v>
      </c>
      <c r="AA891" s="168"/>
      <c r="AB891" s="176">
        <v>0</v>
      </c>
      <c r="AC891" s="177">
        <v>0</v>
      </c>
      <c r="AD891" s="134">
        <v>0</v>
      </c>
      <c r="AE891" s="177">
        <v>0</v>
      </c>
      <c r="AF891" s="182">
        <v>0</v>
      </c>
      <c r="AG891" s="172"/>
    </row>
    <row r="892" spans="1:33" s="110" customFormat="1" x14ac:dyDescent="0.2">
      <c r="A892" s="138">
        <v>497</v>
      </c>
      <c r="B892" s="139">
        <v>497117154</v>
      </c>
      <c r="C892" s="140" t="s">
        <v>546</v>
      </c>
      <c r="D892" s="141">
        <v>117</v>
      </c>
      <c r="E892" s="140" t="s">
        <v>149</v>
      </c>
      <c r="F892" s="141">
        <v>154</v>
      </c>
      <c r="G892" s="142" t="s">
        <v>186</v>
      </c>
      <c r="H892" s="130"/>
      <c r="I892" s="131">
        <v>9190</v>
      </c>
      <c r="J892" s="131">
        <v>11573</v>
      </c>
      <c r="K892" s="131">
        <v>0</v>
      </c>
      <c r="L892" s="131">
        <v>938</v>
      </c>
      <c r="M892" s="131">
        <v>21701</v>
      </c>
      <c r="N892" s="130"/>
      <c r="O892" s="132">
        <v>3</v>
      </c>
      <c r="P892" s="132">
        <v>0</v>
      </c>
      <c r="Q892" s="133">
        <v>62289</v>
      </c>
      <c r="R892" s="133">
        <v>0</v>
      </c>
      <c r="S892" s="133">
        <f t="shared" si="26"/>
        <v>0</v>
      </c>
      <c r="T892" s="133">
        <v>2814</v>
      </c>
      <c r="U892" s="134">
        <f t="shared" si="27"/>
        <v>65103</v>
      </c>
      <c r="V892" s="144"/>
      <c r="W892" s="173">
        <v>0</v>
      </c>
      <c r="X892" s="174">
        <v>0.09</v>
      </c>
      <c r="Y892" s="174">
        <v>2.2674270236928383E-2</v>
      </c>
      <c r="Z892" s="175">
        <v>0</v>
      </c>
      <c r="AA892" s="168"/>
      <c r="AB892" s="176">
        <v>0</v>
      </c>
      <c r="AC892" s="177">
        <v>0</v>
      </c>
      <c r="AD892" s="134">
        <v>0</v>
      </c>
      <c r="AE892" s="177">
        <v>0</v>
      </c>
      <c r="AF892" s="182">
        <v>0</v>
      </c>
      <c r="AG892" s="172"/>
    </row>
    <row r="893" spans="1:33" s="110" customFormat="1" x14ac:dyDescent="0.2">
      <c r="A893" s="138">
        <v>497</v>
      </c>
      <c r="B893" s="139">
        <v>497117159</v>
      </c>
      <c r="C893" s="140" t="s">
        <v>546</v>
      </c>
      <c r="D893" s="141">
        <v>117</v>
      </c>
      <c r="E893" s="140" t="s">
        <v>149</v>
      </c>
      <c r="F893" s="141">
        <v>159</v>
      </c>
      <c r="G893" s="142" t="s">
        <v>191</v>
      </c>
      <c r="H893" s="130"/>
      <c r="I893" s="131">
        <v>9167</v>
      </c>
      <c r="J893" s="131">
        <v>4308</v>
      </c>
      <c r="K893" s="131">
        <v>0</v>
      </c>
      <c r="L893" s="131">
        <v>938</v>
      </c>
      <c r="M893" s="131">
        <v>14413</v>
      </c>
      <c r="N893" s="130"/>
      <c r="O893" s="132">
        <v>5</v>
      </c>
      <c r="P893" s="132">
        <v>0</v>
      </c>
      <c r="Q893" s="133">
        <v>67375</v>
      </c>
      <c r="R893" s="133">
        <v>0</v>
      </c>
      <c r="S893" s="133">
        <f t="shared" si="26"/>
        <v>0</v>
      </c>
      <c r="T893" s="133">
        <v>4690</v>
      </c>
      <c r="U893" s="134">
        <f t="shared" si="27"/>
        <v>72065</v>
      </c>
      <c r="V893" s="144"/>
      <c r="W893" s="173">
        <v>0</v>
      </c>
      <c r="X893" s="174">
        <v>0.09</v>
      </c>
      <c r="Y893" s="174">
        <v>2.9927370927350411E-3</v>
      </c>
      <c r="Z893" s="175">
        <v>0</v>
      </c>
      <c r="AA893" s="168"/>
      <c r="AB893" s="176">
        <v>0</v>
      </c>
      <c r="AC893" s="177">
        <v>0</v>
      </c>
      <c r="AD893" s="134">
        <v>0</v>
      </c>
      <c r="AE893" s="177">
        <v>0</v>
      </c>
      <c r="AF893" s="182">
        <v>0</v>
      </c>
      <c r="AG893" s="172"/>
    </row>
    <row r="894" spans="1:33" s="110" customFormat="1" x14ac:dyDescent="0.2">
      <c r="A894" s="138">
        <v>497</v>
      </c>
      <c r="B894" s="139">
        <v>497117161</v>
      </c>
      <c r="C894" s="140" t="s">
        <v>546</v>
      </c>
      <c r="D894" s="141">
        <v>117</v>
      </c>
      <c r="E894" s="140" t="s">
        <v>149</v>
      </c>
      <c r="F894" s="141">
        <v>161</v>
      </c>
      <c r="G894" s="142" t="s">
        <v>193</v>
      </c>
      <c r="H894" s="130"/>
      <c r="I894" s="131">
        <v>11675.727046632124</v>
      </c>
      <c r="J894" s="131">
        <v>4879</v>
      </c>
      <c r="K894" s="131">
        <v>0</v>
      </c>
      <c r="L894" s="131">
        <v>938</v>
      </c>
      <c r="M894" s="131">
        <v>17492.727046632124</v>
      </c>
      <c r="N894" s="130"/>
      <c r="O894" s="132">
        <v>1</v>
      </c>
      <c r="P894" s="132">
        <v>0</v>
      </c>
      <c r="Q894" s="133">
        <v>16555</v>
      </c>
      <c r="R894" s="133">
        <v>0</v>
      </c>
      <c r="S894" s="133">
        <f t="shared" si="26"/>
        <v>0</v>
      </c>
      <c r="T894" s="133">
        <v>938</v>
      </c>
      <c r="U894" s="134">
        <f t="shared" si="27"/>
        <v>17493</v>
      </c>
      <c r="V894" s="144"/>
      <c r="W894" s="173">
        <v>0</v>
      </c>
      <c r="X894" s="174">
        <v>0.09</v>
      </c>
      <c r="Y894" s="174">
        <v>1.0166435993736784E-2</v>
      </c>
      <c r="Z894" s="175">
        <v>0</v>
      </c>
      <c r="AA894" s="168"/>
      <c r="AB894" s="176">
        <v>0</v>
      </c>
      <c r="AC894" s="177">
        <v>0</v>
      </c>
      <c r="AD894" s="134">
        <v>0</v>
      </c>
      <c r="AE894" s="177">
        <v>0</v>
      </c>
      <c r="AF894" s="182">
        <v>0</v>
      </c>
      <c r="AG894" s="172"/>
    </row>
    <row r="895" spans="1:33" s="110" customFormat="1" x14ac:dyDescent="0.2">
      <c r="A895" s="138">
        <v>497</v>
      </c>
      <c r="B895" s="139">
        <v>497117210</v>
      </c>
      <c r="C895" s="140" t="s">
        <v>546</v>
      </c>
      <c r="D895" s="141">
        <v>117</v>
      </c>
      <c r="E895" s="140" t="s">
        <v>149</v>
      </c>
      <c r="F895" s="141">
        <v>210</v>
      </c>
      <c r="G895" s="142" t="s">
        <v>242</v>
      </c>
      <c r="H895" s="130"/>
      <c r="I895" s="131">
        <v>10174</v>
      </c>
      <c r="J895" s="131">
        <v>3238</v>
      </c>
      <c r="K895" s="131">
        <v>0</v>
      </c>
      <c r="L895" s="131">
        <v>938</v>
      </c>
      <c r="M895" s="131">
        <v>14350</v>
      </c>
      <c r="N895" s="130"/>
      <c r="O895" s="132">
        <v>47</v>
      </c>
      <c r="P895" s="132">
        <v>0</v>
      </c>
      <c r="Q895" s="133">
        <v>630364</v>
      </c>
      <c r="R895" s="133">
        <v>0</v>
      </c>
      <c r="S895" s="133">
        <f t="shared" si="26"/>
        <v>0</v>
      </c>
      <c r="T895" s="133">
        <v>44086</v>
      </c>
      <c r="U895" s="134">
        <f t="shared" si="27"/>
        <v>674450</v>
      </c>
      <c r="V895" s="144"/>
      <c r="W895" s="173">
        <v>0</v>
      </c>
      <c r="X895" s="174">
        <v>0.09</v>
      </c>
      <c r="Y895" s="174">
        <v>5.8258608306627657E-2</v>
      </c>
      <c r="Z895" s="175">
        <v>0</v>
      </c>
      <c r="AA895" s="168"/>
      <c r="AB895" s="176">
        <v>0</v>
      </c>
      <c r="AC895" s="177">
        <v>0</v>
      </c>
      <c r="AD895" s="134">
        <v>0</v>
      </c>
      <c r="AE895" s="177">
        <v>0</v>
      </c>
      <c r="AF895" s="182">
        <v>0</v>
      </c>
      <c r="AG895" s="172"/>
    </row>
    <row r="896" spans="1:33" s="110" customFormat="1" x14ac:dyDescent="0.2">
      <c r="A896" s="138">
        <v>497</v>
      </c>
      <c r="B896" s="139">
        <v>497117223</v>
      </c>
      <c r="C896" s="140" t="s">
        <v>546</v>
      </c>
      <c r="D896" s="141">
        <v>117</v>
      </c>
      <c r="E896" s="140" t="s">
        <v>149</v>
      </c>
      <c r="F896" s="141">
        <v>223</v>
      </c>
      <c r="G896" s="142" t="s">
        <v>255</v>
      </c>
      <c r="H896" s="130"/>
      <c r="I896" s="131">
        <v>9305</v>
      </c>
      <c r="J896" s="131">
        <v>398</v>
      </c>
      <c r="K896" s="131">
        <v>0</v>
      </c>
      <c r="L896" s="131">
        <v>938</v>
      </c>
      <c r="M896" s="131">
        <v>10641</v>
      </c>
      <c r="N896" s="130"/>
      <c r="O896" s="132">
        <v>4</v>
      </c>
      <c r="P896" s="132">
        <v>0</v>
      </c>
      <c r="Q896" s="133">
        <v>38812</v>
      </c>
      <c r="R896" s="133">
        <v>0</v>
      </c>
      <c r="S896" s="133">
        <f t="shared" si="26"/>
        <v>0</v>
      </c>
      <c r="T896" s="133">
        <v>3752</v>
      </c>
      <c r="U896" s="134">
        <f t="shared" si="27"/>
        <v>42564</v>
      </c>
      <c r="V896" s="144"/>
      <c r="W896" s="173">
        <v>0</v>
      </c>
      <c r="X896" s="174">
        <v>0.09</v>
      </c>
      <c r="Y896" s="174">
        <v>5.1211388424764236E-3</v>
      </c>
      <c r="Z896" s="175">
        <v>0</v>
      </c>
      <c r="AA896" s="168"/>
      <c r="AB896" s="176">
        <v>0</v>
      </c>
      <c r="AC896" s="177">
        <v>0</v>
      </c>
      <c r="AD896" s="134">
        <v>0</v>
      </c>
      <c r="AE896" s="177">
        <v>0</v>
      </c>
      <c r="AF896" s="182">
        <v>0</v>
      </c>
      <c r="AG896" s="172"/>
    </row>
    <row r="897" spans="1:33" s="110" customFormat="1" x14ac:dyDescent="0.2">
      <c r="A897" s="138">
        <v>497</v>
      </c>
      <c r="B897" s="139">
        <v>497117272</v>
      </c>
      <c r="C897" s="140" t="s">
        <v>546</v>
      </c>
      <c r="D897" s="141">
        <v>117</v>
      </c>
      <c r="E897" s="140" t="s">
        <v>149</v>
      </c>
      <c r="F897" s="141">
        <v>272</v>
      </c>
      <c r="G897" s="142" t="s">
        <v>304</v>
      </c>
      <c r="H897" s="130"/>
      <c r="I897" s="131">
        <v>9305</v>
      </c>
      <c r="J897" s="131">
        <v>12957</v>
      </c>
      <c r="K897" s="131">
        <v>0</v>
      </c>
      <c r="L897" s="131">
        <v>938</v>
      </c>
      <c r="M897" s="131">
        <v>23200</v>
      </c>
      <c r="N897" s="130"/>
      <c r="O897" s="132">
        <v>3</v>
      </c>
      <c r="P897" s="132">
        <v>0</v>
      </c>
      <c r="Q897" s="133">
        <v>66786</v>
      </c>
      <c r="R897" s="133">
        <v>0</v>
      </c>
      <c r="S897" s="133">
        <f t="shared" si="26"/>
        <v>0</v>
      </c>
      <c r="T897" s="133">
        <v>2814</v>
      </c>
      <c r="U897" s="134">
        <f t="shared" si="27"/>
        <v>69600</v>
      </c>
      <c r="V897" s="144"/>
      <c r="W897" s="173">
        <v>0</v>
      </c>
      <c r="X897" s="174">
        <v>0.09</v>
      </c>
      <c r="Y897" s="174">
        <v>2.2753965895517946E-2</v>
      </c>
      <c r="Z897" s="175">
        <v>0</v>
      </c>
      <c r="AA897" s="168"/>
      <c r="AB897" s="176">
        <v>0</v>
      </c>
      <c r="AC897" s="177">
        <v>0</v>
      </c>
      <c r="AD897" s="134">
        <v>0</v>
      </c>
      <c r="AE897" s="177">
        <v>0</v>
      </c>
      <c r="AF897" s="182">
        <v>0</v>
      </c>
      <c r="AG897" s="172"/>
    </row>
    <row r="898" spans="1:33" s="110" customFormat="1" x14ac:dyDescent="0.2">
      <c r="A898" s="138">
        <v>497</v>
      </c>
      <c r="B898" s="139">
        <v>497117275</v>
      </c>
      <c r="C898" s="140" t="s">
        <v>546</v>
      </c>
      <c r="D898" s="141">
        <v>117</v>
      </c>
      <c r="E898" s="140" t="s">
        <v>149</v>
      </c>
      <c r="F898" s="141">
        <v>275</v>
      </c>
      <c r="G898" s="142" t="s">
        <v>307</v>
      </c>
      <c r="H898" s="130"/>
      <c r="I898" s="131">
        <v>11262</v>
      </c>
      <c r="J898" s="131">
        <v>4656</v>
      </c>
      <c r="K898" s="131">
        <v>0</v>
      </c>
      <c r="L898" s="131">
        <v>938</v>
      </c>
      <c r="M898" s="131">
        <v>16856</v>
      </c>
      <c r="N898" s="130"/>
      <c r="O898" s="132">
        <v>3</v>
      </c>
      <c r="P898" s="132">
        <v>0</v>
      </c>
      <c r="Q898" s="133">
        <v>47754</v>
      </c>
      <c r="R898" s="133">
        <v>0</v>
      </c>
      <c r="S898" s="133">
        <f t="shared" si="26"/>
        <v>0</v>
      </c>
      <c r="T898" s="133">
        <v>2814</v>
      </c>
      <c r="U898" s="134">
        <f t="shared" si="27"/>
        <v>50568</v>
      </c>
      <c r="V898" s="144"/>
      <c r="W898" s="173">
        <v>0</v>
      </c>
      <c r="X898" s="174">
        <v>0.09</v>
      </c>
      <c r="Y898" s="174">
        <v>1.8831596337733968E-2</v>
      </c>
      <c r="Z898" s="175">
        <v>0</v>
      </c>
      <c r="AA898" s="168"/>
      <c r="AB898" s="176">
        <v>0</v>
      </c>
      <c r="AC898" s="177">
        <v>0</v>
      </c>
      <c r="AD898" s="134">
        <v>0</v>
      </c>
      <c r="AE898" s="177">
        <v>0</v>
      </c>
      <c r="AF898" s="182">
        <v>0</v>
      </c>
      <c r="AG898" s="172"/>
    </row>
    <row r="899" spans="1:33" s="110" customFormat="1" x14ac:dyDescent="0.2">
      <c r="A899" s="138">
        <v>497</v>
      </c>
      <c r="B899" s="139">
        <v>497117278</v>
      </c>
      <c r="C899" s="140" t="s">
        <v>546</v>
      </c>
      <c r="D899" s="141">
        <v>117</v>
      </c>
      <c r="E899" s="140" t="s">
        <v>149</v>
      </c>
      <c r="F899" s="141">
        <v>278</v>
      </c>
      <c r="G899" s="142" t="s">
        <v>310</v>
      </c>
      <c r="H899" s="130"/>
      <c r="I899" s="131">
        <v>9926</v>
      </c>
      <c r="J899" s="131">
        <v>1812</v>
      </c>
      <c r="K899" s="131">
        <v>0</v>
      </c>
      <c r="L899" s="131">
        <v>938</v>
      </c>
      <c r="M899" s="131">
        <v>12676</v>
      </c>
      <c r="N899" s="130"/>
      <c r="O899" s="132">
        <v>42</v>
      </c>
      <c r="P899" s="132">
        <v>0</v>
      </c>
      <c r="Q899" s="133">
        <v>492996</v>
      </c>
      <c r="R899" s="133">
        <v>0</v>
      </c>
      <c r="S899" s="133">
        <f t="shared" si="26"/>
        <v>0</v>
      </c>
      <c r="T899" s="133">
        <v>39396</v>
      </c>
      <c r="U899" s="134">
        <f t="shared" si="27"/>
        <v>532392</v>
      </c>
      <c r="V899" s="144"/>
      <c r="W899" s="173">
        <v>0</v>
      </c>
      <c r="X899" s="174">
        <v>0.09</v>
      </c>
      <c r="Y899" s="174">
        <v>6.1284530034066587E-2</v>
      </c>
      <c r="Z899" s="175">
        <v>0</v>
      </c>
      <c r="AA899" s="168"/>
      <c r="AB899" s="176">
        <v>0</v>
      </c>
      <c r="AC899" s="177">
        <v>0</v>
      </c>
      <c r="AD899" s="134">
        <v>0</v>
      </c>
      <c r="AE899" s="177">
        <v>0</v>
      </c>
      <c r="AF899" s="182">
        <v>0</v>
      </c>
      <c r="AG899" s="172"/>
    </row>
    <row r="900" spans="1:33" s="110" customFormat="1" x14ac:dyDescent="0.2">
      <c r="A900" s="138">
        <v>497</v>
      </c>
      <c r="B900" s="139">
        <v>497117281</v>
      </c>
      <c r="C900" s="140" t="s">
        <v>546</v>
      </c>
      <c r="D900" s="141">
        <v>117</v>
      </c>
      <c r="E900" s="140" t="s">
        <v>149</v>
      </c>
      <c r="F900" s="141">
        <v>281</v>
      </c>
      <c r="G900" s="142" t="s">
        <v>313</v>
      </c>
      <c r="H900" s="130"/>
      <c r="I900" s="131">
        <v>12680</v>
      </c>
      <c r="J900" s="131">
        <v>553</v>
      </c>
      <c r="K900" s="131">
        <v>0</v>
      </c>
      <c r="L900" s="131">
        <v>938</v>
      </c>
      <c r="M900" s="131">
        <v>14171</v>
      </c>
      <c r="N900" s="130"/>
      <c r="O900" s="132">
        <v>86</v>
      </c>
      <c r="P900" s="132">
        <v>0</v>
      </c>
      <c r="Q900" s="133">
        <v>1138038</v>
      </c>
      <c r="R900" s="133">
        <v>0</v>
      </c>
      <c r="S900" s="133">
        <f t="shared" si="26"/>
        <v>0</v>
      </c>
      <c r="T900" s="133">
        <v>80668</v>
      </c>
      <c r="U900" s="134">
        <f t="shared" si="27"/>
        <v>1218706</v>
      </c>
      <c r="V900" s="144"/>
      <c r="W900" s="173">
        <v>0</v>
      </c>
      <c r="X900" s="174">
        <v>0.09</v>
      </c>
      <c r="Y900" s="174">
        <v>0.13635645477999814</v>
      </c>
      <c r="Z900" s="175">
        <v>0</v>
      </c>
      <c r="AA900" s="168"/>
      <c r="AB900" s="176">
        <v>0</v>
      </c>
      <c r="AC900" s="177">
        <v>0</v>
      </c>
      <c r="AD900" s="134">
        <v>0</v>
      </c>
      <c r="AE900" s="177">
        <v>0</v>
      </c>
      <c r="AF900" s="182">
        <v>0</v>
      </c>
      <c r="AG900" s="172"/>
    </row>
    <row r="901" spans="1:33" s="110" customFormat="1" x14ac:dyDescent="0.2">
      <c r="A901" s="138">
        <v>497</v>
      </c>
      <c r="B901" s="139">
        <v>497117325</v>
      </c>
      <c r="C901" s="140" t="s">
        <v>546</v>
      </c>
      <c r="D901" s="141">
        <v>117</v>
      </c>
      <c r="E901" s="140" t="s">
        <v>149</v>
      </c>
      <c r="F901" s="141">
        <v>325</v>
      </c>
      <c r="G901" s="142" t="s">
        <v>357</v>
      </c>
      <c r="H901" s="130"/>
      <c r="I901" s="131">
        <v>9896</v>
      </c>
      <c r="J901" s="131">
        <v>1396</v>
      </c>
      <c r="K901" s="131">
        <v>0</v>
      </c>
      <c r="L901" s="131">
        <v>938</v>
      </c>
      <c r="M901" s="131">
        <v>12230</v>
      </c>
      <c r="N901" s="130"/>
      <c r="O901" s="132">
        <v>7</v>
      </c>
      <c r="P901" s="132">
        <v>0</v>
      </c>
      <c r="Q901" s="133">
        <v>79044</v>
      </c>
      <c r="R901" s="133">
        <v>0</v>
      </c>
      <c r="S901" s="133">
        <f t="shared" si="26"/>
        <v>0</v>
      </c>
      <c r="T901" s="133">
        <v>6566</v>
      </c>
      <c r="U901" s="134">
        <f t="shared" si="27"/>
        <v>85610</v>
      </c>
      <c r="V901" s="144"/>
      <c r="W901" s="173">
        <v>0</v>
      </c>
      <c r="X901" s="174">
        <v>0.09</v>
      </c>
      <c r="Y901" s="174">
        <v>1.1963246350875503E-2</v>
      </c>
      <c r="Z901" s="175">
        <v>0</v>
      </c>
      <c r="AA901" s="168"/>
      <c r="AB901" s="176">
        <v>0</v>
      </c>
      <c r="AC901" s="177">
        <v>0</v>
      </c>
      <c r="AD901" s="134">
        <v>0</v>
      </c>
      <c r="AE901" s="177">
        <v>0</v>
      </c>
      <c r="AF901" s="182">
        <v>0</v>
      </c>
      <c r="AG901" s="172"/>
    </row>
    <row r="902" spans="1:33" s="110" customFormat="1" x14ac:dyDescent="0.2">
      <c r="A902" s="138">
        <v>497</v>
      </c>
      <c r="B902" s="139">
        <v>497117327</v>
      </c>
      <c r="C902" s="140" t="s">
        <v>546</v>
      </c>
      <c r="D902" s="141">
        <v>117</v>
      </c>
      <c r="E902" s="140" t="s">
        <v>149</v>
      </c>
      <c r="F902" s="141">
        <v>327</v>
      </c>
      <c r="G902" s="142" t="s">
        <v>359</v>
      </c>
      <c r="H902" s="130"/>
      <c r="I902" s="131">
        <v>9190</v>
      </c>
      <c r="J902" s="131">
        <v>8039</v>
      </c>
      <c r="K902" s="131">
        <v>0</v>
      </c>
      <c r="L902" s="131">
        <v>938</v>
      </c>
      <c r="M902" s="131">
        <v>18167</v>
      </c>
      <c r="N902" s="130"/>
      <c r="O902" s="132">
        <v>1</v>
      </c>
      <c r="P902" s="132">
        <v>0</v>
      </c>
      <c r="Q902" s="133">
        <v>17229</v>
      </c>
      <c r="R902" s="133">
        <v>0</v>
      </c>
      <c r="S902" s="133">
        <f t="shared" si="26"/>
        <v>0</v>
      </c>
      <c r="T902" s="133">
        <v>938</v>
      </c>
      <c r="U902" s="134">
        <f t="shared" si="27"/>
        <v>18167</v>
      </c>
      <c r="V902" s="144"/>
      <c r="W902" s="173">
        <v>0</v>
      </c>
      <c r="X902" s="174">
        <v>0.09</v>
      </c>
      <c r="Y902" s="174">
        <v>1.9421726759128035E-2</v>
      </c>
      <c r="Z902" s="175">
        <v>0</v>
      </c>
      <c r="AA902" s="168"/>
      <c r="AB902" s="176">
        <v>0</v>
      </c>
      <c r="AC902" s="177">
        <v>0</v>
      </c>
      <c r="AD902" s="134">
        <v>0</v>
      </c>
      <c r="AE902" s="177">
        <v>0</v>
      </c>
      <c r="AF902" s="182">
        <v>0</v>
      </c>
      <c r="AG902" s="172"/>
    </row>
    <row r="903" spans="1:33" s="110" customFormat="1" x14ac:dyDescent="0.2">
      <c r="A903" s="138">
        <v>497</v>
      </c>
      <c r="B903" s="139">
        <v>497117332</v>
      </c>
      <c r="C903" s="140" t="s">
        <v>546</v>
      </c>
      <c r="D903" s="141">
        <v>117</v>
      </c>
      <c r="E903" s="140" t="s">
        <v>149</v>
      </c>
      <c r="F903" s="141">
        <v>332</v>
      </c>
      <c r="G903" s="142" t="s">
        <v>364</v>
      </c>
      <c r="H903" s="130"/>
      <c r="I903" s="131">
        <v>9132</v>
      </c>
      <c r="J903" s="131">
        <v>706</v>
      </c>
      <c r="K903" s="131">
        <v>0</v>
      </c>
      <c r="L903" s="131">
        <v>938</v>
      </c>
      <c r="M903" s="131">
        <v>10776</v>
      </c>
      <c r="N903" s="130"/>
      <c r="O903" s="132">
        <v>6</v>
      </c>
      <c r="P903" s="132">
        <v>0</v>
      </c>
      <c r="Q903" s="133">
        <v>59028</v>
      </c>
      <c r="R903" s="133">
        <v>0</v>
      </c>
      <c r="S903" s="133">
        <f t="shared" si="26"/>
        <v>0</v>
      </c>
      <c r="T903" s="133">
        <v>5628</v>
      </c>
      <c r="U903" s="134">
        <f t="shared" si="27"/>
        <v>64656</v>
      </c>
      <c r="V903" s="144"/>
      <c r="W903" s="173">
        <v>0</v>
      </c>
      <c r="X903" s="174">
        <v>0.09</v>
      </c>
      <c r="Y903" s="174">
        <v>1.6930667635616913E-2</v>
      </c>
      <c r="Z903" s="175">
        <v>0</v>
      </c>
      <c r="AA903" s="168"/>
      <c r="AB903" s="176">
        <v>0</v>
      </c>
      <c r="AC903" s="177">
        <v>0</v>
      </c>
      <c r="AD903" s="134">
        <v>0</v>
      </c>
      <c r="AE903" s="177">
        <v>0</v>
      </c>
      <c r="AF903" s="182">
        <v>0</v>
      </c>
      <c r="AG903" s="172"/>
    </row>
    <row r="904" spans="1:33" s="110" customFormat="1" x14ac:dyDescent="0.2">
      <c r="A904" s="138">
        <v>497</v>
      </c>
      <c r="B904" s="139">
        <v>497117340</v>
      </c>
      <c r="C904" s="140" t="s">
        <v>546</v>
      </c>
      <c r="D904" s="141">
        <v>117</v>
      </c>
      <c r="E904" s="140" t="s">
        <v>149</v>
      </c>
      <c r="F904" s="141">
        <v>340</v>
      </c>
      <c r="G904" s="142" t="s">
        <v>372</v>
      </c>
      <c r="H904" s="130"/>
      <c r="I904" s="131">
        <v>11304</v>
      </c>
      <c r="J904" s="131">
        <v>8622</v>
      </c>
      <c r="K904" s="131">
        <v>0</v>
      </c>
      <c r="L904" s="131">
        <v>938</v>
      </c>
      <c r="M904" s="131">
        <v>20864</v>
      </c>
      <c r="N904" s="130"/>
      <c r="O904" s="132">
        <v>2</v>
      </c>
      <c r="P904" s="132">
        <v>0</v>
      </c>
      <c r="Q904" s="133">
        <v>39852</v>
      </c>
      <c r="R904" s="133">
        <v>0</v>
      </c>
      <c r="S904" s="133">
        <f t="shared" si="26"/>
        <v>0</v>
      </c>
      <c r="T904" s="133">
        <v>1876</v>
      </c>
      <c r="U904" s="134">
        <f t="shared" si="27"/>
        <v>41728</v>
      </c>
      <c r="V904" s="144"/>
      <c r="W904" s="173">
        <v>0</v>
      </c>
      <c r="X904" s="174">
        <v>0.09</v>
      </c>
      <c r="Y904" s="174">
        <v>4.7543258046866405E-2</v>
      </c>
      <c r="Z904" s="175">
        <v>0</v>
      </c>
      <c r="AA904" s="168"/>
      <c r="AB904" s="176">
        <v>0</v>
      </c>
      <c r="AC904" s="177">
        <v>0</v>
      </c>
      <c r="AD904" s="134">
        <v>0</v>
      </c>
      <c r="AE904" s="177">
        <v>0</v>
      </c>
      <c r="AF904" s="182">
        <v>0</v>
      </c>
      <c r="AG904" s="172"/>
    </row>
    <row r="905" spans="1:33" s="110" customFormat="1" x14ac:dyDescent="0.2">
      <c r="A905" s="138">
        <v>497</v>
      </c>
      <c r="B905" s="139">
        <v>497117605</v>
      </c>
      <c r="C905" s="140" t="s">
        <v>546</v>
      </c>
      <c r="D905" s="141">
        <v>117</v>
      </c>
      <c r="E905" s="140" t="s">
        <v>149</v>
      </c>
      <c r="F905" s="141">
        <v>605</v>
      </c>
      <c r="G905" s="142" t="s">
        <v>388</v>
      </c>
      <c r="H905" s="130"/>
      <c r="I905" s="131">
        <v>11039</v>
      </c>
      <c r="J905" s="131">
        <v>7900</v>
      </c>
      <c r="K905" s="131">
        <v>0</v>
      </c>
      <c r="L905" s="131">
        <v>938</v>
      </c>
      <c r="M905" s="131">
        <v>19877</v>
      </c>
      <c r="N905" s="130"/>
      <c r="O905" s="132">
        <v>56</v>
      </c>
      <c r="P905" s="132">
        <v>0</v>
      </c>
      <c r="Q905" s="133">
        <v>1060584</v>
      </c>
      <c r="R905" s="133">
        <v>0</v>
      </c>
      <c r="S905" s="133">
        <f t="shared" si="26"/>
        <v>0</v>
      </c>
      <c r="T905" s="133">
        <v>52528</v>
      </c>
      <c r="U905" s="134">
        <f t="shared" si="27"/>
        <v>1113112</v>
      </c>
      <c r="V905" s="144"/>
      <c r="W905" s="173">
        <v>0</v>
      </c>
      <c r="X905" s="174">
        <v>0.09</v>
      </c>
      <c r="Y905" s="174">
        <v>5.6966946188881512E-2</v>
      </c>
      <c r="Z905" s="175">
        <v>0</v>
      </c>
      <c r="AA905" s="168"/>
      <c r="AB905" s="176">
        <v>0</v>
      </c>
      <c r="AC905" s="177">
        <v>0</v>
      </c>
      <c r="AD905" s="134">
        <v>0</v>
      </c>
      <c r="AE905" s="177">
        <v>0</v>
      </c>
      <c r="AF905" s="182">
        <v>0</v>
      </c>
      <c r="AG905" s="172"/>
    </row>
    <row r="906" spans="1:33" s="110" customFormat="1" x14ac:dyDescent="0.2">
      <c r="A906" s="138">
        <v>497</v>
      </c>
      <c r="B906" s="139">
        <v>497117670</v>
      </c>
      <c r="C906" s="140" t="s">
        <v>546</v>
      </c>
      <c r="D906" s="141">
        <v>117</v>
      </c>
      <c r="E906" s="140" t="s">
        <v>149</v>
      </c>
      <c r="F906" s="141">
        <v>670</v>
      </c>
      <c r="G906" s="142" t="s">
        <v>406</v>
      </c>
      <c r="H906" s="130"/>
      <c r="I906" s="131">
        <v>10089</v>
      </c>
      <c r="J906" s="131">
        <v>7949</v>
      </c>
      <c r="K906" s="131">
        <v>0</v>
      </c>
      <c r="L906" s="131">
        <v>938</v>
      </c>
      <c r="M906" s="131">
        <v>18976</v>
      </c>
      <c r="N906" s="130"/>
      <c r="O906" s="132">
        <v>6</v>
      </c>
      <c r="P906" s="132">
        <v>0</v>
      </c>
      <c r="Q906" s="133">
        <v>108228</v>
      </c>
      <c r="R906" s="133">
        <v>0</v>
      </c>
      <c r="S906" s="133">
        <f t="shared" ref="S906:S969" si="28">IFERROR(VLOOKUP(B906,transp,2,FALSE),0)</f>
        <v>0</v>
      </c>
      <c r="T906" s="133">
        <v>5628</v>
      </c>
      <c r="U906" s="134">
        <f t="shared" ref="U906:U969" si="29">SUM(Q906:T906)</f>
        <v>113856</v>
      </c>
      <c r="V906" s="144"/>
      <c r="W906" s="173">
        <v>0</v>
      </c>
      <c r="X906" s="174">
        <v>0.09</v>
      </c>
      <c r="Y906" s="174">
        <v>6.810733607388296E-2</v>
      </c>
      <c r="Z906" s="175">
        <v>0</v>
      </c>
      <c r="AA906" s="168"/>
      <c r="AB906" s="176">
        <v>0</v>
      </c>
      <c r="AC906" s="177">
        <v>0</v>
      </c>
      <c r="AD906" s="134">
        <v>0</v>
      </c>
      <c r="AE906" s="177">
        <v>0</v>
      </c>
      <c r="AF906" s="182">
        <v>0</v>
      </c>
      <c r="AG906" s="172"/>
    </row>
    <row r="907" spans="1:33" s="110" customFormat="1" x14ac:dyDescent="0.2">
      <c r="A907" s="138">
        <v>497</v>
      </c>
      <c r="B907" s="139">
        <v>497117672</v>
      </c>
      <c r="C907" s="140" t="s">
        <v>546</v>
      </c>
      <c r="D907" s="141">
        <v>117</v>
      </c>
      <c r="E907" s="140" t="s">
        <v>149</v>
      </c>
      <c r="F907" s="141">
        <v>672</v>
      </c>
      <c r="G907" s="142" t="s">
        <v>407</v>
      </c>
      <c r="H907" s="130"/>
      <c r="I907" s="131">
        <v>11813.202455934193</v>
      </c>
      <c r="J907" s="131">
        <v>3867</v>
      </c>
      <c r="K907" s="131">
        <v>0</v>
      </c>
      <c r="L907" s="131">
        <v>938</v>
      </c>
      <c r="M907" s="131">
        <v>16618.202455934195</v>
      </c>
      <c r="N907" s="130"/>
      <c r="O907" s="132">
        <v>1</v>
      </c>
      <c r="P907" s="132">
        <v>0</v>
      </c>
      <c r="Q907" s="133">
        <v>15680</v>
      </c>
      <c r="R907" s="133">
        <v>0</v>
      </c>
      <c r="S907" s="133">
        <f t="shared" si="28"/>
        <v>0</v>
      </c>
      <c r="T907" s="133">
        <v>938</v>
      </c>
      <c r="U907" s="134">
        <f t="shared" si="29"/>
        <v>16618</v>
      </c>
      <c r="V907" s="144"/>
      <c r="W907" s="173">
        <v>0</v>
      </c>
      <c r="X907" s="174">
        <v>0.09</v>
      </c>
      <c r="Y907" s="174">
        <v>6.8886997424745071E-3</v>
      </c>
      <c r="Z907" s="175">
        <v>0</v>
      </c>
      <c r="AA907" s="168"/>
      <c r="AB907" s="176">
        <v>0</v>
      </c>
      <c r="AC907" s="177">
        <v>0</v>
      </c>
      <c r="AD907" s="134">
        <v>0</v>
      </c>
      <c r="AE907" s="177">
        <v>0</v>
      </c>
      <c r="AF907" s="182">
        <v>0</v>
      </c>
      <c r="AG907" s="172"/>
    </row>
    <row r="908" spans="1:33" s="110" customFormat="1" x14ac:dyDescent="0.2">
      <c r="A908" s="138">
        <v>497</v>
      </c>
      <c r="B908" s="139">
        <v>497117674</v>
      </c>
      <c r="C908" s="140" t="s">
        <v>546</v>
      </c>
      <c r="D908" s="141">
        <v>117</v>
      </c>
      <c r="E908" s="140" t="s">
        <v>149</v>
      </c>
      <c r="F908" s="141">
        <v>674</v>
      </c>
      <c r="G908" s="142" t="s">
        <v>409</v>
      </c>
      <c r="H908" s="130"/>
      <c r="I908" s="131">
        <v>11619</v>
      </c>
      <c r="J908" s="131">
        <v>4112</v>
      </c>
      <c r="K908" s="131">
        <v>0</v>
      </c>
      <c r="L908" s="131">
        <v>938</v>
      </c>
      <c r="M908" s="131">
        <v>16669</v>
      </c>
      <c r="N908" s="130"/>
      <c r="O908" s="132">
        <v>16</v>
      </c>
      <c r="P908" s="132">
        <v>0</v>
      </c>
      <c r="Q908" s="133">
        <v>251696</v>
      </c>
      <c r="R908" s="133">
        <v>0</v>
      </c>
      <c r="S908" s="133">
        <f t="shared" si="28"/>
        <v>0</v>
      </c>
      <c r="T908" s="133">
        <v>15008</v>
      </c>
      <c r="U908" s="134">
        <f t="shared" si="29"/>
        <v>266704</v>
      </c>
      <c r="V908" s="144"/>
      <c r="W908" s="173">
        <v>0</v>
      </c>
      <c r="X908" s="174">
        <v>0.09</v>
      </c>
      <c r="Y908" s="174">
        <v>5.2981408578429832E-2</v>
      </c>
      <c r="Z908" s="175">
        <v>0</v>
      </c>
      <c r="AA908" s="168"/>
      <c r="AB908" s="176">
        <v>0</v>
      </c>
      <c r="AC908" s="177">
        <v>0</v>
      </c>
      <c r="AD908" s="134">
        <v>0</v>
      </c>
      <c r="AE908" s="177">
        <v>0</v>
      </c>
      <c r="AF908" s="182">
        <v>0</v>
      </c>
      <c r="AG908" s="172"/>
    </row>
    <row r="909" spans="1:33" s="110" customFormat="1" x14ac:dyDescent="0.2">
      <c r="A909" s="138">
        <v>497</v>
      </c>
      <c r="B909" s="139">
        <v>497117680</v>
      </c>
      <c r="C909" s="140" t="s">
        <v>546</v>
      </c>
      <c r="D909" s="141">
        <v>117</v>
      </c>
      <c r="E909" s="140" t="s">
        <v>149</v>
      </c>
      <c r="F909" s="141">
        <v>680</v>
      </c>
      <c r="G909" s="142" t="s">
        <v>411</v>
      </c>
      <c r="H909" s="130"/>
      <c r="I909" s="131">
        <v>9305</v>
      </c>
      <c r="J909" s="131">
        <v>3277</v>
      </c>
      <c r="K909" s="131">
        <v>0</v>
      </c>
      <c r="L909" s="131">
        <v>938</v>
      </c>
      <c r="M909" s="131">
        <v>13520</v>
      </c>
      <c r="N909" s="130"/>
      <c r="O909" s="132">
        <v>2</v>
      </c>
      <c r="P909" s="132">
        <v>0</v>
      </c>
      <c r="Q909" s="133">
        <v>25164</v>
      </c>
      <c r="R909" s="133">
        <v>0</v>
      </c>
      <c r="S909" s="133">
        <f t="shared" si="28"/>
        <v>0</v>
      </c>
      <c r="T909" s="133">
        <v>1876</v>
      </c>
      <c r="U909" s="134">
        <f t="shared" si="29"/>
        <v>27040</v>
      </c>
      <c r="V909" s="144"/>
      <c r="W909" s="173">
        <v>0</v>
      </c>
      <c r="X909" s="174">
        <v>0.09</v>
      </c>
      <c r="Y909" s="174">
        <v>3.7530942847175865E-3</v>
      </c>
      <c r="Z909" s="175">
        <v>0</v>
      </c>
      <c r="AA909" s="168"/>
      <c r="AB909" s="176">
        <v>0</v>
      </c>
      <c r="AC909" s="177">
        <v>0</v>
      </c>
      <c r="AD909" s="134">
        <v>0</v>
      </c>
      <c r="AE909" s="177">
        <v>0</v>
      </c>
      <c r="AF909" s="182">
        <v>0</v>
      </c>
      <c r="AG909" s="172"/>
    </row>
    <row r="910" spans="1:33" s="110" customFormat="1" x14ac:dyDescent="0.2">
      <c r="A910" s="138">
        <v>497</v>
      </c>
      <c r="B910" s="139">
        <v>497117683</v>
      </c>
      <c r="C910" s="140" t="s">
        <v>546</v>
      </c>
      <c r="D910" s="141">
        <v>117</v>
      </c>
      <c r="E910" s="140" t="s">
        <v>149</v>
      </c>
      <c r="F910" s="141">
        <v>683</v>
      </c>
      <c r="G910" s="142" t="s">
        <v>412</v>
      </c>
      <c r="H910" s="130"/>
      <c r="I910" s="131">
        <v>12802</v>
      </c>
      <c r="J910" s="131">
        <v>9114</v>
      </c>
      <c r="K910" s="131">
        <v>0</v>
      </c>
      <c r="L910" s="131">
        <v>938</v>
      </c>
      <c r="M910" s="131">
        <v>22854</v>
      </c>
      <c r="N910" s="130"/>
      <c r="O910" s="132">
        <v>3</v>
      </c>
      <c r="P910" s="132">
        <v>0</v>
      </c>
      <c r="Q910" s="133">
        <v>65748</v>
      </c>
      <c r="R910" s="133">
        <v>0</v>
      </c>
      <c r="S910" s="133">
        <f t="shared" si="28"/>
        <v>0</v>
      </c>
      <c r="T910" s="133">
        <v>2814</v>
      </c>
      <c r="U910" s="134">
        <f t="shared" si="29"/>
        <v>68562</v>
      </c>
      <c r="V910" s="144"/>
      <c r="W910" s="173">
        <v>0</v>
      </c>
      <c r="X910" s="174">
        <v>0.09</v>
      </c>
      <c r="Y910" s="174">
        <v>3.1154749638383838E-2</v>
      </c>
      <c r="Z910" s="175">
        <v>0</v>
      </c>
      <c r="AA910" s="168"/>
      <c r="AB910" s="176">
        <v>0</v>
      </c>
      <c r="AC910" s="177">
        <v>0</v>
      </c>
      <c r="AD910" s="134">
        <v>0</v>
      </c>
      <c r="AE910" s="177">
        <v>0</v>
      </c>
      <c r="AF910" s="182">
        <v>0</v>
      </c>
      <c r="AG910" s="172"/>
    </row>
    <row r="911" spans="1:33" s="110" customFormat="1" x14ac:dyDescent="0.2">
      <c r="A911" s="138">
        <v>497</v>
      </c>
      <c r="B911" s="139">
        <v>497117750</v>
      </c>
      <c r="C911" s="140" t="s">
        <v>546</v>
      </c>
      <c r="D911" s="141">
        <v>117</v>
      </c>
      <c r="E911" s="140" t="s">
        <v>149</v>
      </c>
      <c r="F911" s="141">
        <v>750</v>
      </c>
      <c r="G911" s="142" t="s">
        <v>430</v>
      </c>
      <c r="H911" s="130"/>
      <c r="I911" s="131">
        <v>10766</v>
      </c>
      <c r="J911" s="131">
        <v>6950</v>
      </c>
      <c r="K911" s="131">
        <v>0</v>
      </c>
      <c r="L911" s="131">
        <v>938</v>
      </c>
      <c r="M911" s="131">
        <v>18654</v>
      </c>
      <c r="N911" s="130"/>
      <c r="O911" s="132">
        <v>2</v>
      </c>
      <c r="P911" s="132">
        <v>0</v>
      </c>
      <c r="Q911" s="133">
        <v>35432</v>
      </c>
      <c r="R911" s="133">
        <v>0</v>
      </c>
      <c r="S911" s="133">
        <f t="shared" si="28"/>
        <v>0</v>
      </c>
      <c r="T911" s="133">
        <v>1876</v>
      </c>
      <c r="U911" s="134">
        <f t="shared" si="29"/>
        <v>37308</v>
      </c>
      <c r="V911" s="144"/>
      <c r="W911" s="173">
        <v>0</v>
      </c>
      <c r="X911" s="174">
        <v>0.09</v>
      </c>
      <c r="Y911" s="174">
        <v>3.3727801878648503E-2</v>
      </c>
      <c r="Z911" s="175">
        <v>0</v>
      </c>
      <c r="AA911" s="168"/>
      <c r="AB911" s="176">
        <v>0</v>
      </c>
      <c r="AC911" s="177">
        <v>0</v>
      </c>
      <c r="AD911" s="134">
        <v>0</v>
      </c>
      <c r="AE911" s="177">
        <v>0</v>
      </c>
      <c r="AF911" s="182">
        <v>0</v>
      </c>
      <c r="AG911" s="172"/>
    </row>
    <row r="912" spans="1:33" s="110" customFormat="1" x14ac:dyDescent="0.2">
      <c r="A912" s="138">
        <v>497</v>
      </c>
      <c r="B912" s="139">
        <v>497117755</v>
      </c>
      <c r="C912" s="140" t="s">
        <v>546</v>
      </c>
      <c r="D912" s="141">
        <v>117</v>
      </c>
      <c r="E912" s="140" t="s">
        <v>149</v>
      </c>
      <c r="F912" s="141">
        <v>755</v>
      </c>
      <c r="G912" s="142" t="s">
        <v>432</v>
      </c>
      <c r="H912" s="130"/>
      <c r="I912" s="131">
        <v>11690</v>
      </c>
      <c r="J912" s="131">
        <v>5652</v>
      </c>
      <c r="K912" s="131">
        <v>0</v>
      </c>
      <c r="L912" s="131">
        <v>938</v>
      </c>
      <c r="M912" s="131">
        <v>18280</v>
      </c>
      <c r="N912" s="130"/>
      <c r="O912" s="132">
        <v>3</v>
      </c>
      <c r="P912" s="132">
        <v>0</v>
      </c>
      <c r="Q912" s="133">
        <v>52026</v>
      </c>
      <c r="R912" s="133">
        <v>0</v>
      </c>
      <c r="S912" s="133">
        <f t="shared" si="28"/>
        <v>0</v>
      </c>
      <c r="T912" s="133">
        <v>2814</v>
      </c>
      <c r="U912" s="134">
        <f t="shared" si="29"/>
        <v>54840</v>
      </c>
      <c r="V912" s="144"/>
      <c r="W912" s="173">
        <v>0</v>
      </c>
      <c r="X912" s="174">
        <v>0.09</v>
      </c>
      <c r="Y912" s="174">
        <v>1.686299310994727E-2</v>
      </c>
      <c r="Z912" s="175">
        <v>0</v>
      </c>
      <c r="AA912" s="168"/>
      <c r="AB912" s="176">
        <v>0</v>
      </c>
      <c r="AC912" s="177">
        <v>0</v>
      </c>
      <c r="AD912" s="134">
        <v>0</v>
      </c>
      <c r="AE912" s="177">
        <v>0</v>
      </c>
      <c r="AF912" s="182">
        <v>0</v>
      </c>
      <c r="AG912" s="172"/>
    </row>
    <row r="913" spans="1:33" s="110" customFormat="1" x14ac:dyDescent="0.2">
      <c r="A913" s="138">
        <v>497</v>
      </c>
      <c r="B913" s="139">
        <v>497117766</v>
      </c>
      <c r="C913" s="140" t="s">
        <v>546</v>
      </c>
      <c r="D913" s="141">
        <v>117</v>
      </c>
      <c r="E913" s="140" t="s">
        <v>149</v>
      </c>
      <c r="F913" s="141">
        <v>766</v>
      </c>
      <c r="G913" s="142" t="s">
        <v>436</v>
      </c>
      <c r="H913" s="130"/>
      <c r="I913" s="131">
        <v>15039</v>
      </c>
      <c r="J913" s="131">
        <v>4553</v>
      </c>
      <c r="K913" s="131">
        <v>0</v>
      </c>
      <c r="L913" s="131">
        <v>938</v>
      </c>
      <c r="M913" s="131">
        <v>20530</v>
      </c>
      <c r="N913" s="130"/>
      <c r="O913" s="132">
        <v>4</v>
      </c>
      <c r="P913" s="132">
        <v>0</v>
      </c>
      <c r="Q913" s="133">
        <v>78368</v>
      </c>
      <c r="R913" s="133">
        <v>0</v>
      </c>
      <c r="S913" s="133">
        <f t="shared" si="28"/>
        <v>0</v>
      </c>
      <c r="T913" s="133">
        <v>3752</v>
      </c>
      <c r="U913" s="134">
        <f t="shared" si="29"/>
        <v>82120</v>
      </c>
      <c r="V913" s="144"/>
      <c r="W913" s="173">
        <v>0</v>
      </c>
      <c r="X913" s="174">
        <v>0.09</v>
      </c>
      <c r="Y913" s="174">
        <v>5.9055215298300986E-3</v>
      </c>
      <c r="Z913" s="175">
        <v>0</v>
      </c>
      <c r="AA913" s="168"/>
      <c r="AB913" s="176">
        <v>0</v>
      </c>
      <c r="AC913" s="177">
        <v>0</v>
      </c>
      <c r="AD913" s="134">
        <v>0</v>
      </c>
      <c r="AE913" s="177">
        <v>0</v>
      </c>
      <c r="AF913" s="182">
        <v>0</v>
      </c>
      <c r="AG913" s="172"/>
    </row>
    <row r="914" spans="1:33" s="110" customFormat="1" x14ac:dyDescent="0.2">
      <c r="A914" s="138">
        <v>498</v>
      </c>
      <c r="B914" s="139">
        <v>498281061</v>
      </c>
      <c r="C914" s="140" t="s">
        <v>547</v>
      </c>
      <c r="D914" s="141">
        <v>281</v>
      </c>
      <c r="E914" s="140" t="s">
        <v>313</v>
      </c>
      <c r="F914" s="141">
        <v>61</v>
      </c>
      <c r="G914" s="142" t="s">
        <v>93</v>
      </c>
      <c r="H914" s="130"/>
      <c r="I914" s="131">
        <v>13641</v>
      </c>
      <c r="J914" s="131">
        <v>749</v>
      </c>
      <c r="K914" s="131">
        <v>0</v>
      </c>
      <c r="L914" s="131">
        <v>938</v>
      </c>
      <c r="M914" s="131">
        <v>15328</v>
      </c>
      <c r="N914" s="130"/>
      <c r="O914" s="132">
        <v>2</v>
      </c>
      <c r="P914" s="132">
        <v>0</v>
      </c>
      <c r="Q914" s="133">
        <v>27818</v>
      </c>
      <c r="R914" s="133">
        <v>0</v>
      </c>
      <c r="S914" s="133">
        <f t="shared" si="28"/>
        <v>0</v>
      </c>
      <c r="T914" s="133">
        <v>1814</v>
      </c>
      <c r="U914" s="134">
        <f t="shared" si="29"/>
        <v>29632</v>
      </c>
      <c r="V914" s="144"/>
      <c r="W914" s="173">
        <v>6.6825775656324582E-2</v>
      </c>
      <c r="X914" s="174">
        <v>0.09</v>
      </c>
      <c r="Y914" s="174">
        <v>3.86634106654625E-2</v>
      </c>
      <c r="Z914" s="175">
        <v>0</v>
      </c>
      <c r="AA914" s="168"/>
      <c r="AB914" s="176">
        <v>0</v>
      </c>
      <c r="AC914" s="177">
        <v>0</v>
      </c>
      <c r="AD914" s="134">
        <v>0</v>
      </c>
      <c r="AE914" s="177">
        <v>0</v>
      </c>
      <c r="AF914" s="182">
        <v>0</v>
      </c>
      <c r="AG914" s="172"/>
    </row>
    <row r="915" spans="1:33" s="110" customFormat="1" x14ac:dyDescent="0.2">
      <c r="A915" s="138">
        <v>498</v>
      </c>
      <c r="B915" s="139">
        <v>498281137</v>
      </c>
      <c r="C915" s="140" t="s">
        <v>547</v>
      </c>
      <c r="D915" s="141">
        <v>281</v>
      </c>
      <c r="E915" s="140" t="s">
        <v>313</v>
      </c>
      <c r="F915" s="141">
        <v>137</v>
      </c>
      <c r="G915" s="142" t="s">
        <v>169</v>
      </c>
      <c r="H915" s="130"/>
      <c r="I915" s="131">
        <v>14182.952439830107</v>
      </c>
      <c r="J915" s="131">
        <v>0</v>
      </c>
      <c r="K915" s="131">
        <v>0</v>
      </c>
      <c r="L915" s="131">
        <v>938</v>
      </c>
      <c r="M915" s="131">
        <v>15120.952439830107</v>
      </c>
      <c r="N915" s="130"/>
      <c r="O915" s="132">
        <v>1</v>
      </c>
      <c r="P915" s="132">
        <v>0</v>
      </c>
      <c r="Q915" s="133">
        <v>13709</v>
      </c>
      <c r="R915" s="133">
        <v>0</v>
      </c>
      <c r="S915" s="133">
        <f t="shared" si="28"/>
        <v>0</v>
      </c>
      <c r="T915" s="133">
        <v>907</v>
      </c>
      <c r="U915" s="134">
        <f t="shared" si="29"/>
        <v>14616</v>
      </c>
      <c r="V915" s="144"/>
      <c r="W915" s="173">
        <v>3.3412887828162291E-2</v>
      </c>
      <c r="X915" s="174">
        <v>0.09</v>
      </c>
      <c r="Y915" s="174">
        <v>0.10436769884755796</v>
      </c>
      <c r="Z915" s="175">
        <v>0</v>
      </c>
      <c r="AA915" s="168"/>
      <c r="AB915" s="176">
        <v>0</v>
      </c>
      <c r="AC915" s="177">
        <v>0</v>
      </c>
      <c r="AD915" s="134">
        <v>0</v>
      </c>
      <c r="AE915" s="177">
        <v>0</v>
      </c>
      <c r="AF915" s="182">
        <v>0</v>
      </c>
      <c r="AG915" s="172"/>
    </row>
    <row r="916" spans="1:33" s="110" customFormat="1" x14ac:dyDescent="0.2">
      <c r="A916" s="138">
        <v>498</v>
      </c>
      <c r="B916" s="139">
        <v>498281281</v>
      </c>
      <c r="C916" s="140" t="s">
        <v>547</v>
      </c>
      <c r="D916" s="141">
        <v>281</v>
      </c>
      <c r="E916" s="140" t="s">
        <v>313</v>
      </c>
      <c r="F916" s="141">
        <v>281</v>
      </c>
      <c r="G916" s="142" t="s">
        <v>313</v>
      </c>
      <c r="H916" s="130"/>
      <c r="I916" s="131">
        <v>13300</v>
      </c>
      <c r="J916" s="131">
        <v>580</v>
      </c>
      <c r="K916" s="131">
        <v>0</v>
      </c>
      <c r="L916" s="131">
        <v>938</v>
      </c>
      <c r="M916" s="131">
        <v>14818</v>
      </c>
      <c r="N916" s="130"/>
      <c r="O916" s="132">
        <v>415</v>
      </c>
      <c r="P916" s="132">
        <v>0</v>
      </c>
      <c r="Q916" s="133">
        <v>5567640</v>
      </c>
      <c r="R916" s="133">
        <v>0</v>
      </c>
      <c r="S916" s="133">
        <f t="shared" si="28"/>
        <v>0</v>
      </c>
      <c r="T916" s="133">
        <v>376405</v>
      </c>
      <c r="U916" s="134">
        <f t="shared" si="29"/>
        <v>5944045</v>
      </c>
      <c r="V916" s="144"/>
      <c r="W916" s="173">
        <v>13.866348448687353</v>
      </c>
      <c r="X916" s="174">
        <v>0.09</v>
      </c>
      <c r="Y916" s="174">
        <v>0.13635645477999814</v>
      </c>
      <c r="Z916" s="175">
        <v>0</v>
      </c>
      <c r="AA916" s="168"/>
      <c r="AB916" s="176">
        <v>0</v>
      </c>
      <c r="AC916" s="177">
        <v>0</v>
      </c>
      <c r="AD916" s="134">
        <v>0</v>
      </c>
      <c r="AE916" s="177">
        <v>0</v>
      </c>
      <c r="AF916" s="182">
        <v>0</v>
      </c>
      <c r="AG916" s="172"/>
    </row>
    <row r="917" spans="1:33" s="110" customFormat="1" x14ac:dyDescent="0.2">
      <c r="A917" s="138">
        <v>498</v>
      </c>
      <c r="B917" s="139">
        <v>498281332</v>
      </c>
      <c r="C917" s="140" t="s">
        <v>547</v>
      </c>
      <c r="D917" s="141">
        <v>281</v>
      </c>
      <c r="E917" s="140" t="s">
        <v>313</v>
      </c>
      <c r="F917" s="141">
        <v>332</v>
      </c>
      <c r="G917" s="142" t="s">
        <v>364</v>
      </c>
      <c r="H917" s="130"/>
      <c r="I917" s="131">
        <v>13539</v>
      </c>
      <c r="J917" s="131">
        <v>1047</v>
      </c>
      <c r="K917" s="131">
        <v>0</v>
      </c>
      <c r="L917" s="131">
        <v>938</v>
      </c>
      <c r="M917" s="131">
        <v>15524</v>
      </c>
      <c r="N917" s="130"/>
      <c r="O917" s="132">
        <v>1</v>
      </c>
      <c r="P917" s="132">
        <v>0</v>
      </c>
      <c r="Q917" s="133">
        <v>14099</v>
      </c>
      <c r="R917" s="133">
        <v>0</v>
      </c>
      <c r="S917" s="133">
        <f t="shared" si="28"/>
        <v>0</v>
      </c>
      <c r="T917" s="133">
        <v>907</v>
      </c>
      <c r="U917" s="134">
        <f t="shared" si="29"/>
        <v>15006</v>
      </c>
      <c r="V917" s="144"/>
      <c r="W917" s="173">
        <v>3.3412887828162291E-2</v>
      </c>
      <c r="X917" s="174">
        <v>0.09</v>
      </c>
      <c r="Y917" s="174">
        <v>1.6930667635616913E-2</v>
      </c>
      <c r="Z917" s="175">
        <v>0</v>
      </c>
      <c r="AA917" s="168"/>
      <c r="AB917" s="176">
        <v>0</v>
      </c>
      <c r="AC917" s="177">
        <v>0</v>
      </c>
      <c r="AD917" s="134">
        <v>0</v>
      </c>
      <c r="AE917" s="177">
        <v>0</v>
      </c>
      <c r="AF917" s="182">
        <v>0</v>
      </c>
      <c r="AG917" s="172"/>
    </row>
    <row r="918" spans="1:33" s="110" customFormat="1" x14ac:dyDescent="0.2">
      <c r="A918" s="138">
        <v>499</v>
      </c>
      <c r="B918" s="139">
        <v>499061024</v>
      </c>
      <c r="C918" s="140" t="s">
        <v>548</v>
      </c>
      <c r="D918" s="141">
        <v>61</v>
      </c>
      <c r="E918" s="140" t="s">
        <v>93</v>
      </c>
      <c r="F918" s="141">
        <v>24</v>
      </c>
      <c r="G918" s="142" t="s">
        <v>56</v>
      </c>
      <c r="H918" s="130"/>
      <c r="I918" s="131">
        <v>10854.441378402105</v>
      </c>
      <c r="J918" s="131">
        <v>2165</v>
      </c>
      <c r="K918" s="131">
        <v>0</v>
      </c>
      <c r="L918" s="131">
        <v>938</v>
      </c>
      <c r="M918" s="131">
        <v>13957.441378402105</v>
      </c>
      <c r="N918" s="130"/>
      <c r="O918" s="132">
        <v>1</v>
      </c>
      <c r="P918" s="132">
        <v>0</v>
      </c>
      <c r="Q918" s="133">
        <v>13019</v>
      </c>
      <c r="R918" s="133">
        <v>0</v>
      </c>
      <c r="S918" s="133">
        <f t="shared" si="28"/>
        <v>0</v>
      </c>
      <c r="T918" s="133">
        <v>938</v>
      </c>
      <c r="U918" s="134">
        <f t="shared" si="29"/>
        <v>13957</v>
      </c>
      <c r="V918" s="144"/>
      <c r="W918" s="173">
        <v>0</v>
      </c>
      <c r="X918" s="174">
        <v>0.09</v>
      </c>
      <c r="Y918" s="174">
        <v>2.0645264741985296E-2</v>
      </c>
      <c r="Z918" s="175">
        <v>0</v>
      </c>
      <c r="AA918" s="168"/>
      <c r="AB918" s="176">
        <v>0</v>
      </c>
      <c r="AC918" s="177">
        <v>0</v>
      </c>
      <c r="AD918" s="134">
        <v>0</v>
      </c>
      <c r="AE918" s="177">
        <v>0</v>
      </c>
      <c r="AF918" s="182">
        <v>0</v>
      </c>
      <c r="AG918" s="172"/>
    </row>
    <row r="919" spans="1:33" s="110" customFormat="1" x14ac:dyDescent="0.2">
      <c r="A919" s="138">
        <v>499</v>
      </c>
      <c r="B919" s="139">
        <v>499061061</v>
      </c>
      <c r="C919" s="140" t="s">
        <v>548</v>
      </c>
      <c r="D919" s="141">
        <v>61</v>
      </c>
      <c r="E919" s="140" t="s">
        <v>93</v>
      </c>
      <c r="F919" s="141">
        <v>61</v>
      </c>
      <c r="G919" s="142" t="s">
        <v>93</v>
      </c>
      <c r="H919" s="130"/>
      <c r="I919" s="131">
        <v>11551</v>
      </c>
      <c r="J919" s="131">
        <v>634</v>
      </c>
      <c r="K919" s="131">
        <v>0</v>
      </c>
      <c r="L919" s="131">
        <v>938</v>
      </c>
      <c r="M919" s="131">
        <v>13123</v>
      </c>
      <c r="N919" s="130"/>
      <c r="O919" s="132">
        <v>141</v>
      </c>
      <c r="P919" s="132">
        <v>0</v>
      </c>
      <c r="Q919" s="133">
        <v>1718085</v>
      </c>
      <c r="R919" s="133">
        <v>0</v>
      </c>
      <c r="S919" s="133">
        <f t="shared" si="28"/>
        <v>0</v>
      </c>
      <c r="T919" s="133">
        <v>132258</v>
      </c>
      <c r="U919" s="134">
        <f t="shared" si="29"/>
        <v>1850343</v>
      </c>
      <c r="V919" s="144"/>
      <c r="W919" s="173">
        <v>0</v>
      </c>
      <c r="X919" s="174">
        <v>0.09</v>
      </c>
      <c r="Y919" s="174">
        <v>3.86634106654625E-2</v>
      </c>
      <c r="Z919" s="175">
        <v>0</v>
      </c>
      <c r="AA919" s="168"/>
      <c r="AB919" s="176">
        <v>0</v>
      </c>
      <c r="AC919" s="177">
        <v>0</v>
      </c>
      <c r="AD919" s="134">
        <v>0</v>
      </c>
      <c r="AE919" s="177">
        <v>0</v>
      </c>
      <c r="AF919" s="182">
        <v>0</v>
      </c>
      <c r="AG919" s="172"/>
    </row>
    <row r="920" spans="1:33" s="110" customFormat="1" x14ac:dyDescent="0.2">
      <c r="A920" s="138">
        <v>499</v>
      </c>
      <c r="B920" s="139">
        <v>499061111</v>
      </c>
      <c r="C920" s="140" t="s">
        <v>548</v>
      </c>
      <c r="D920" s="141">
        <v>61</v>
      </c>
      <c r="E920" s="140" t="s">
        <v>93</v>
      </c>
      <c r="F920" s="141">
        <v>111</v>
      </c>
      <c r="G920" s="142" t="s">
        <v>143</v>
      </c>
      <c r="H920" s="130"/>
      <c r="I920" s="131">
        <v>13234</v>
      </c>
      <c r="J920" s="131">
        <v>3659</v>
      </c>
      <c r="K920" s="131">
        <v>0</v>
      </c>
      <c r="L920" s="131">
        <v>938</v>
      </c>
      <c r="M920" s="131">
        <v>17831</v>
      </c>
      <c r="N920" s="130"/>
      <c r="O920" s="132">
        <v>1</v>
      </c>
      <c r="P920" s="132">
        <v>0</v>
      </c>
      <c r="Q920" s="133">
        <v>16893</v>
      </c>
      <c r="R920" s="133">
        <v>0</v>
      </c>
      <c r="S920" s="133">
        <f t="shared" si="28"/>
        <v>0</v>
      </c>
      <c r="T920" s="133">
        <v>938</v>
      </c>
      <c r="U920" s="134">
        <f t="shared" si="29"/>
        <v>17831</v>
      </c>
      <c r="V920" s="144"/>
      <c r="W920" s="173">
        <v>0</v>
      </c>
      <c r="X920" s="174">
        <v>0.09</v>
      </c>
      <c r="Y920" s="174">
        <v>3.0560561202944724E-2</v>
      </c>
      <c r="Z920" s="175">
        <v>0</v>
      </c>
      <c r="AA920" s="168"/>
      <c r="AB920" s="176">
        <v>0</v>
      </c>
      <c r="AC920" s="177">
        <v>0</v>
      </c>
      <c r="AD920" s="134">
        <v>0</v>
      </c>
      <c r="AE920" s="177">
        <v>0</v>
      </c>
      <c r="AF920" s="182">
        <v>0</v>
      </c>
      <c r="AG920" s="172"/>
    </row>
    <row r="921" spans="1:33" s="110" customFormat="1" x14ac:dyDescent="0.2">
      <c r="A921" s="138">
        <v>499</v>
      </c>
      <c r="B921" s="139">
        <v>499061114</v>
      </c>
      <c r="C921" s="140" t="s">
        <v>548</v>
      </c>
      <c r="D921" s="141">
        <v>61</v>
      </c>
      <c r="E921" s="140" t="s">
        <v>93</v>
      </c>
      <c r="F921" s="141">
        <v>114</v>
      </c>
      <c r="G921" s="142" t="s">
        <v>146</v>
      </c>
      <c r="H921" s="130"/>
      <c r="I921" s="131">
        <v>12294.80486005089</v>
      </c>
      <c r="J921" s="131">
        <v>2174</v>
      </c>
      <c r="K921" s="131">
        <v>0</v>
      </c>
      <c r="L921" s="131">
        <v>938</v>
      </c>
      <c r="M921" s="131">
        <v>15406.80486005089</v>
      </c>
      <c r="N921" s="130"/>
      <c r="O921" s="132">
        <v>1</v>
      </c>
      <c r="P921" s="132">
        <v>0</v>
      </c>
      <c r="Q921" s="133">
        <v>14469</v>
      </c>
      <c r="R921" s="133">
        <v>0</v>
      </c>
      <c r="S921" s="133">
        <f t="shared" si="28"/>
        <v>0</v>
      </c>
      <c r="T921" s="133">
        <v>938</v>
      </c>
      <c r="U921" s="134">
        <f t="shared" si="29"/>
        <v>15407</v>
      </c>
      <c r="V921" s="144"/>
      <c r="W921" s="173">
        <v>0</v>
      </c>
      <c r="X921" s="174">
        <v>0.09</v>
      </c>
      <c r="Y921" s="174">
        <v>4.6902923223408208E-2</v>
      </c>
      <c r="Z921" s="175">
        <v>0</v>
      </c>
      <c r="AA921" s="168"/>
      <c r="AB921" s="176">
        <v>0</v>
      </c>
      <c r="AC921" s="177">
        <v>0</v>
      </c>
      <c r="AD921" s="134">
        <v>0</v>
      </c>
      <c r="AE921" s="177">
        <v>0</v>
      </c>
      <c r="AF921" s="182">
        <v>0</v>
      </c>
      <c r="AG921" s="172"/>
    </row>
    <row r="922" spans="1:33" s="110" customFormat="1" x14ac:dyDescent="0.2">
      <c r="A922" s="138">
        <v>499</v>
      </c>
      <c r="B922" s="139">
        <v>499061137</v>
      </c>
      <c r="C922" s="140" t="s">
        <v>548</v>
      </c>
      <c r="D922" s="141">
        <v>61</v>
      </c>
      <c r="E922" s="140" t="s">
        <v>93</v>
      </c>
      <c r="F922" s="141">
        <v>137</v>
      </c>
      <c r="G922" s="142" t="s">
        <v>169</v>
      </c>
      <c r="H922" s="130"/>
      <c r="I922" s="131">
        <v>13335</v>
      </c>
      <c r="J922" s="131">
        <v>0</v>
      </c>
      <c r="K922" s="131">
        <v>0</v>
      </c>
      <c r="L922" s="131">
        <v>938</v>
      </c>
      <c r="M922" s="131">
        <v>14273</v>
      </c>
      <c r="N922" s="130"/>
      <c r="O922" s="132">
        <v>4</v>
      </c>
      <c r="P922" s="132">
        <v>0</v>
      </c>
      <c r="Q922" s="133">
        <v>53340</v>
      </c>
      <c r="R922" s="133">
        <v>0</v>
      </c>
      <c r="S922" s="133">
        <f t="shared" si="28"/>
        <v>0</v>
      </c>
      <c r="T922" s="133">
        <v>3752</v>
      </c>
      <c r="U922" s="134">
        <f t="shared" si="29"/>
        <v>57092</v>
      </c>
      <c r="V922" s="144"/>
      <c r="W922" s="173">
        <v>0</v>
      </c>
      <c r="X922" s="174">
        <v>0.09</v>
      </c>
      <c r="Y922" s="174">
        <v>0.10436769884755796</v>
      </c>
      <c r="Z922" s="175">
        <v>0</v>
      </c>
      <c r="AA922" s="168"/>
      <c r="AB922" s="176">
        <v>0</v>
      </c>
      <c r="AC922" s="177">
        <v>0</v>
      </c>
      <c r="AD922" s="134">
        <v>0</v>
      </c>
      <c r="AE922" s="177">
        <v>0</v>
      </c>
      <c r="AF922" s="182">
        <v>0</v>
      </c>
      <c r="AG922" s="172"/>
    </row>
    <row r="923" spans="1:33" s="110" customFormat="1" x14ac:dyDescent="0.2">
      <c r="A923" s="138">
        <v>499</v>
      </c>
      <c r="B923" s="139">
        <v>499061161</v>
      </c>
      <c r="C923" s="140" t="s">
        <v>548</v>
      </c>
      <c r="D923" s="141">
        <v>61</v>
      </c>
      <c r="E923" s="140" t="s">
        <v>93</v>
      </c>
      <c r="F923" s="141">
        <v>161</v>
      </c>
      <c r="G923" s="142" t="s">
        <v>193</v>
      </c>
      <c r="H923" s="130"/>
      <c r="I923" s="131">
        <v>12449</v>
      </c>
      <c r="J923" s="131">
        <v>5203</v>
      </c>
      <c r="K923" s="131">
        <v>0</v>
      </c>
      <c r="L923" s="131">
        <v>938</v>
      </c>
      <c r="M923" s="131">
        <v>18590</v>
      </c>
      <c r="N923" s="130"/>
      <c r="O923" s="132">
        <v>9</v>
      </c>
      <c r="P923" s="132">
        <v>0</v>
      </c>
      <c r="Q923" s="133">
        <v>158868</v>
      </c>
      <c r="R923" s="133">
        <v>0</v>
      </c>
      <c r="S923" s="133">
        <f t="shared" si="28"/>
        <v>0</v>
      </c>
      <c r="T923" s="133">
        <v>8442</v>
      </c>
      <c r="U923" s="134">
        <f t="shared" si="29"/>
        <v>167310</v>
      </c>
      <c r="V923" s="144"/>
      <c r="W923" s="173">
        <v>0</v>
      </c>
      <c r="X923" s="174">
        <v>0.09</v>
      </c>
      <c r="Y923" s="174">
        <v>1.0166435993736784E-2</v>
      </c>
      <c r="Z923" s="175">
        <v>0</v>
      </c>
      <c r="AA923" s="168"/>
      <c r="AB923" s="176">
        <v>0</v>
      </c>
      <c r="AC923" s="177">
        <v>0</v>
      </c>
      <c r="AD923" s="134">
        <v>0</v>
      </c>
      <c r="AE923" s="177">
        <v>0</v>
      </c>
      <c r="AF923" s="182">
        <v>0</v>
      </c>
      <c r="AG923" s="172"/>
    </row>
    <row r="924" spans="1:33" s="110" customFormat="1" x14ac:dyDescent="0.2">
      <c r="A924" s="138">
        <v>499</v>
      </c>
      <c r="B924" s="139">
        <v>499061227</v>
      </c>
      <c r="C924" s="140" t="s">
        <v>548</v>
      </c>
      <c r="D924" s="141">
        <v>61</v>
      </c>
      <c r="E924" s="140" t="s">
        <v>93</v>
      </c>
      <c r="F924" s="141">
        <v>227</v>
      </c>
      <c r="G924" s="142" t="s">
        <v>259</v>
      </c>
      <c r="H924" s="130"/>
      <c r="I924" s="131">
        <v>12081.55337579618</v>
      </c>
      <c r="J924" s="131">
        <v>3681</v>
      </c>
      <c r="K924" s="131">
        <v>0</v>
      </c>
      <c r="L924" s="131">
        <v>938</v>
      </c>
      <c r="M924" s="131">
        <v>16700.553375796182</v>
      </c>
      <c r="N924" s="130"/>
      <c r="O924" s="132">
        <v>1</v>
      </c>
      <c r="P924" s="132">
        <v>0</v>
      </c>
      <c r="Q924" s="133">
        <v>15763</v>
      </c>
      <c r="R924" s="133">
        <v>0</v>
      </c>
      <c r="S924" s="133">
        <f t="shared" si="28"/>
        <v>0</v>
      </c>
      <c r="T924" s="133">
        <v>938</v>
      </c>
      <c r="U924" s="134">
        <f t="shared" si="29"/>
        <v>16701</v>
      </c>
      <c r="V924" s="144"/>
      <c r="W924" s="173">
        <v>0</v>
      </c>
      <c r="X924" s="174">
        <v>0.09</v>
      </c>
      <c r="Y924" s="174">
        <v>1.6342360250268979E-2</v>
      </c>
      <c r="Z924" s="175">
        <v>0</v>
      </c>
      <c r="AA924" s="168"/>
      <c r="AB924" s="176">
        <v>0</v>
      </c>
      <c r="AC924" s="177">
        <v>0</v>
      </c>
      <c r="AD924" s="134">
        <v>0</v>
      </c>
      <c r="AE924" s="177">
        <v>0</v>
      </c>
      <c r="AF924" s="182">
        <v>0</v>
      </c>
      <c r="AG924" s="172"/>
    </row>
    <row r="925" spans="1:33" s="110" customFormat="1" x14ac:dyDescent="0.2">
      <c r="A925" s="138">
        <v>499</v>
      </c>
      <c r="B925" s="139">
        <v>499061278</v>
      </c>
      <c r="C925" s="140" t="s">
        <v>548</v>
      </c>
      <c r="D925" s="141">
        <v>61</v>
      </c>
      <c r="E925" s="140" t="s">
        <v>93</v>
      </c>
      <c r="F925" s="141">
        <v>278</v>
      </c>
      <c r="G925" s="142" t="s">
        <v>310</v>
      </c>
      <c r="H925" s="130"/>
      <c r="I925" s="131">
        <v>12190</v>
      </c>
      <c r="J925" s="131">
        <v>2225</v>
      </c>
      <c r="K925" s="131">
        <v>0</v>
      </c>
      <c r="L925" s="131">
        <v>938</v>
      </c>
      <c r="M925" s="131">
        <v>15353</v>
      </c>
      <c r="N925" s="130"/>
      <c r="O925" s="132">
        <v>3</v>
      </c>
      <c r="P925" s="132">
        <v>0</v>
      </c>
      <c r="Q925" s="133">
        <v>43245</v>
      </c>
      <c r="R925" s="133">
        <v>0</v>
      </c>
      <c r="S925" s="133">
        <f t="shared" si="28"/>
        <v>0</v>
      </c>
      <c r="T925" s="133">
        <v>2814</v>
      </c>
      <c r="U925" s="134">
        <f t="shared" si="29"/>
        <v>46059</v>
      </c>
      <c r="V925" s="144"/>
      <c r="W925" s="173">
        <v>0</v>
      </c>
      <c r="X925" s="174">
        <v>0.09</v>
      </c>
      <c r="Y925" s="174">
        <v>6.1284530034066587E-2</v>
      </c>
      <c r="Z925" s="175">
        <v>0</v>
      </c>
      <c r="AA925" s="168"/>
      <c r="AB925" s="176">
        <v>0</v>
      </c>
      <c r="AC925" s="177">
        <v>0</v>
      </c>
      <c r="AD925" s="134">
        <v>0</v>
      </c>
      <c r="AE925" s="177">
        <v>0</v>
      </c>
      <c r="AF925" s="182">
        <v>0</v>
      </c>
      <c r="AG925" s="172"/>
    </row>
    <row r="926" spans="1:33" s="110" customFormat="1" x14ac:dyDescent="0.2">
      <c r="A926" s="138">
        <v>499</v>
      </c>
      <c r="B926" s="139">
        <v>499061281</v>
      </c>
      <c r="C926" s="140" t="s">
        <v>548</v>
      </c>
      <c r="D926" s="141">
        <v>61</v>
      </c>
      <c r="E926" s="140" t="s">
        <v>93</v>
      </c>
      <c r="F926" s="141">
        <v>281</v>
      </c>
      <c r="G926" s="142" t="s">
        <v>313</v>
      </c>
      <c r="H926" s="130"/>
      <c r="I926" s="131">
        <v>12495</v>
      </c>
      <c r="J926" s="131">
        <v>545</v>
      </c>
      <c r="K926" s="131">
        <v>0</v>
      </c>
      <c r="L926" s="131">
        <v>938</v>
      </c>
      <c r="M926" s="131">
        <v>13978</v>
      </c>
      <c r="N926" s="130"/>
      <c r="O926" s="132">
        <v>373</v>
      </c>
      <c r="P926" s="132">
        <v>0</v>
      </c>
      <c r="Q926" s="133">
        <v>4863920</v>
      </c>
      <c r="R926" s="133">
        <v>0</v>
      </c>
      <c r="S926" s="133">
        <f t="shared" si="28"/>
        <v>0</v>
      </c>
      <c r="T926" s="133">
        <v>349874</v>
      </c>
      <c r="U926" s="134">
        <f t="shared" si="29"/>
        <v>5213794</v>
      </c>
      <c r="V926" s="144"/>
      <c r="W926" s="173">
        <v>0</v>
      </c>
      <c r="X926" s="174">
        <v>0.09</v>
      </c>
      <c r="Y926" s="174">
        <v>0.13635645477999814</v>
      </c>
      <c r="Z926" s="175">
        <v>0</v>
      </c>
      <c r="AA926" s="168"/>
      <c r="AB926" s="176">
        <v>0</v>
      </c>
      <c r="AC926" s="177">
        <v>0</v>
      </c>
      <c r="AD926" s="134">
        <v>0</v>
      </c>
      <c r="AE926" s="177">
        <v>0</v>
      </c>
      <c r="AF926" s="182">
        <v>0</v>
      </c>
      <c r="AG926" s="172"/>
    </row>
    <row r="927" spans="1:33" s="110" customFormat="1" x14ac:dyDescent="0.2">
      <c r="A927" s="138">
        <v>499</v>
      </c>
      <c r="B927" s="139">
        <v>499061325</v>
      </c>
      <c r="C927" s="140" t="s">
        <v>548</v>
      </c>
      <c r="D927" s="141">
        <v>61</v>
      </c>
      <c r="E927" s="140" t="s">
        <v>93</v>
      </c>
      <c r="F927" s="141">
        <v>325</v>
      </c>
      <c r="G927" s="142" t="s">
        <v>357</v>
      </c>
      <c r="H927" s="130"/>
      <c r="I927" s="131">
        <v>14442</v>
      </c>
      <c r="J927" s="131">
        <v>2037</v>
      </c>
      <c r="K927" s="131">
        <v>0</v>
      </c>
      <c r="L927" s="131">
        <v>938</v>
      </c>
      <c r="M927" s="131">
        <v>17417</v>
      </c>
      <c r="N927" s="130"/>
      <c r="O927" s="132">
        <v>2</v>
      </c>
      <c r="P927" s="132">
        <v>0</v>
      </c>
      <c r="Q927" s="133">
        <v>32958</v>
      </c>
      <c r="R927" s="133">
        <v>0</v>
      </c>
      <c r="S927" s="133">
        <f t="shared" si="28"/>
        <v>0</v>
      </c>
      <c r="T927" s="133">
        <v>1876</v>
      </c>
      <c r="U927" s="134">
        <f t="shared" si="29"/>
        <v>34834</v>
      </c>
      <c r="V927" s="144"/>
      <c r="W927" s="173">
        <v>0</v>
      </c>
      <c r="X927" s="174">
        <v>0.09</v>
      </c>
      <c r="Y927" s="174">
        <v>1.1963246350875503E-2</v>
      </c>
      <c r="Z927" s="175">
        <v>0</v>
      </c>
      <c r="AA927" s="168"/>
      <c r="AB927" s="176">
        <v>0</v>
      </c>
      <c r="AC927" s="177">
        <v>0</v>
      </c>
      <c r="AD927" s="134">
        <v>0</v>
      </c>
      <c r="AE927" s="177">
        <v>0</v>
      </c>
      <c r="AF927" s="182">
        <v>0</v>
      </c>
      <c r="AG927" s="172"/>
    </row>
    <row r="928" spans="1:33" s="110" customFormat="1" x14ac:dyDescent="0.2">
      <c r="A928" s="138">
        <v>499</v>
      </c>
      <c r="B928" s="139">
        <v>499061332</v>
      </c>
      <c r="C928" s="140" t="s">
        <v>548</v>
      </c>
      <c r="D928" s="141">
        <v>61</v>
      </c>
      <c r="E928" s="140" t="s">
        <v>93</v>
      </c>
      <c r="F928" s="141">
        <v>332</v>
      </c>
      <c r="G928" s="142" t="s">
        <v>364</v>
      </c>
      <c r="H928" s="130"/>
      <c r="I928" s="131">
        <v>12987</v>
      </c>
      <c r="J928" s="131">
        <v>1004</v>
      </c>
      <c r="K928" s="131">
        <v>0</v>
      </c>
      <c r="L928" s="131">
        <v>938</v>
      </c>
      <c r="M928" s="131">
        <v>14929</v>
      </c>
      <c r="N928" s="130"/>
      <c r="O928" s="132">
        <v>2</v>
      </c>
      <c r="P928" s="132">
        <v>0</v>
      </c>
      <c r="Q928" s="133">
        <v>27982</v>
      </c>
      <c r="R928" s="133">
        <v>0</v>
      </c>
      <c r="S928" s="133">
        <f t="shared" si="28"/>
        <v>0</v>
      </c>
      <c r="T928" s="133">
        <v>1876</v>
      </c>
      <c r="U928" s="134">
        <f t="shared" si="29"/>
        <v>29858</v>
      </c>
      <c r="V928" s="144"/>
      <c r="W928" s="173">
        <v>0</v>
      </c>
      <c r="X928" s="174">
        <v>0.09</v>
      </c>
      <c r="Y928" s="174">
        <v>1.6930667635616913E-2</v>
      </c>
      <c r="Z928" s="175">
        <v>0</v>
      </c>
      <c r="AA928" s="168"/>
      <c r="AB928" s="176">
        <v>0</v>
      </c>
      <c r="AC928" s="177">
        <v>0</v>
      </c>
      <c r="AD928" s="134">
        <v>0</v>
      </c>
      <c r="AE928" s="177">
        <v>0</v>
      </c>
      <c r="AF928" s="182">
        <v>0</v>
      </c>
      <c r="AG928" s="172"/>
    </row>
    <row r="929" spans="1:33" s="110" customFormat="1" x14ac:dyDescent="0.2">
      <c r="A929" s="138">
        <v>499</v>
      </c>
      <c r="B929" s="139">
        <v>499061672</v>
      </c>
      <c r="C929" s="140" t="s">
        <v>548</v>
      </c>
      <c r="D929" s="141">
        <v>61</v>
      </c>
      <c r="E929" s="140" t="s">
        <v>93</v>
      </c>
      <c r="F929" s="141">
        <v>672</v>
      </c>
      <c r="G929" s="142" t="s">
        <v>407</v>
      </c>
      <c r="H929" s="130"/>
      <c r="I929" s="131">
        <v>15243</v>
      </c>
      <c r="J929" s="131">
        <v>4989</v>
      </c>
      <c r="K929" s="131">
        <v>0</v>
      </c>
      <c r="L929" s="131">
        <v>938</v>
      </c>
      <c r="M929" s="131">
        <v>21170</v>
      </c>
      <c r="N929" s="130"/>
      <c r="O929" s="132">
        <v>1</v>
      </c>
      <c r="P929" s="132">
        <v>0</v>
      </c>
      <c r="Q929" s="133">
        <v>20232</v>
      </c>
      <c r="R929" s="133">
        <v>0</v>
      </c>
      <c r="S929" s="133">
        <f t="shared" si="28"/>
        <v>0</v>
      </c>
      <c r="T929" s="133">
        <v>938</v>
      </c>
      <c r="U929" s="134">
        <f t="shared" si="29"/>
        <v>21170</v>
      </c>
      <c r="V929" s="144"/>
      <c r="W929" s="173">
        <v>0</v>
      </c>
      <c r="X929" s="174">
        <v>0.09</v>
      </c>
      <c r="Y929" s="174">
        <v>6.8886997424745071E-3</v>
      </c>
      <c r="Z929" s="175">
        <v>0</v>
      </c>
      <c r="AA929" s="168"/>
      <c r="AB929" s="176">
        <v>0</v>
      </c>
      <c r="AC929" s="177">
        <v>0</v>
      </c>
      <c r="AD929" s="134">
        <v>0</v>
      </c>
      <c r="AE929" s="177">
        <v>0</v>
      </c>
      <c r="AF929" s="182">
        <v>0</v>
      </c>
      <c r="AG929" s="172"/>
    </row>
    <row r="930" spans="1:33" s="110" customFormat="1" x14ac:dyDescent="0.2">
      <c r="A930" s="138">
        <v>499</v>
      </c>
      <c r="B930" s="139">
        <v>499061766</v>
      </c>
      <c r="C930" s="140" t="s">
        <v>548</v>
      </c>
      <c r="D930" s="141">
        <v>61</v>
      </c>
      <c r="E930" s="140" t="s">
        <v>93</v>
      </c>
      <c r="F930" s="141">
        <v>766</v>
      </c>
      <c r="G930" s="142" t="s">
        <v>436</v>
      </c>
      <c r="H930" s="130"/>
      <c r="I930" s="131">
        <v>11776.247128712872</v>
      </c>
      <c r="J930" s="131">
        <v>3565</v>
      </c>
      <c r="K930" s="131">
        <v>0</v>
      </c>
      <c r="L930" s="131">
        <v>938</v>
      </c>
      <c r="M930" s="131">
        <v>16279.247128712872</v>
      </c>
      <c r="N930" s="130"/>
      <c r="O930" s="132">
        <v>1</v>
      </c>
      <c r="P930" s="132">
        <v>0</v>
      </c>
      <c r="Q930" s="133">
        <v>15341</v>
      </c>
      <c r="R930" s="133">
        <v>0</v>
      </c>
      <c r="S930" s="133">
        <f t="shared" si="28"/>
        <v>0</v>
      </c>
      <c r="T930" s="133">
        <v>938</v>
      </c>
      <c r="U930" s="134">
        <f t="shared" si="29"/>
        <v>16279</v>
      </c>
      <c r="V930" s="144"/>
      <c r="W930" s="173">
        <v>0</v>
      </c>
      <c r="X930" s="174">
        <v>0.09</v>
      </c>
      <c r="Y930" s="174">
        <v>5.9055215298300986E-3</v>
      </c>
      <c r="Z930" s="175">
        <v>0</v>
      </c>
      <c r="AA930" s="168"/>
      <c r="AB930" s="176">
        <v>0</v>
      </c>
      <c r="AC930" s="177">
        <v>0</v>
      </c>
      <c r="AD930" s="134">
        <v>0</v>
      </c>
      <c r="AE930" s="177">
        <v>0</v>
      </c>
      <c r="AF930" s="182">
        <v>0</v>
      </c>
      <c r="AG930" s="172"/>
    </row>
    <row r="931" spans="1:33" s="110" customFormat="1" x14ac:dyDescent="0.2">
      <c r="A931" s="138">
        <v>3501</v>
      </c>
      <c r="B931" s="139">
        <v>3501061061</v>
      </c>
      <c r="C931" s="140" t="s">
        <v>549</v>
      </c>
      <c r="D931" s="141">
        <v>61</v>
      </c>
      <c r="E931" s="140" t="s">
        <v>93</v>
      </c>
      <c r="F931" s="141">
        <v>61</v>
      </c>
      <c r="G931" s="142" t="s">
        <v>93</v>
      </c>
      <c r="H931" s="130"/>
      <c r="I931" s="131">
        <v>14602</v>
      </c>
      <c r="J931" s="131">
        <v>801</v>
      </c>
      <c r="K931" s="131">
        <v>0</v>
      </c>
      <c r="L931" s="131">
        <v>938</v>
      </c>
      <c r="M931" s="131">
        <v>16341</v>
      </c>
      <c r="N931" s="130"/>
      <c r="O931" s="132">
        <v>40</v>
      </c>
      <c r="P931" s="132">
        <v>0</v>
      </c>
      <c r="Q931" s="133">
        <v>616120</v>
      </c>
      <c r="R931" s="133">
        <v>0</v>
      </c>
      <c r="S931" s="133">
        <f t="shared" si="28"/>
        <v>0</v>
      </c>
      <c r="T931" s="133">
        <v>37520</v>
      </c>
      <c r="U931" s="134">
        <f t="shared" si="29"/>
        <v>653640</v>
      </c>
      <c r="V931" s="144"/>
      <c r="W931" s="173">
        <v>0</v>
      </c>
      <c r="X931" s="174">
        <v>0.09</v>
      </c>
      <c r="Y931" s="174">
        <v>3.86634106654625E-2</v>
      </c>
      <c r="Z931" s="175">
        <v>0</v>
      </c>
      <c r="AA931" s="168"/>
      <c r="AB931" s="176">
        <v>0</v>
      </c>
      <c r="AC931" s="177">
        <v>0</v>
      </c>
      <c r="AD931" s="134">
        <v>0</v>
      </c>
      <c r="AE931" s="177">
        <v>0</v>
      </c>
      <c r="AF931" s="182">
        <v>0</v>
      </c>
      <c r="AG931" s="172"/>
    </row>
    <row r="932" spans="1:33" s="110" customFormat="1" x14ac:dyDescent="0.2">
      <c r="A932" s="138">
        <v>3501</v>
      </c>
      <c r="B932" s="139">
        <v>3501061137</v>
      </c>
      <c r="C932" s="140" t="s">
        <v>549</v>
      </c>
      <c r="D932" s="141">
        <v>61</v>
      </c>
      <c r="E932" s="140" t="s">
        <v>93</v>
      </c>
      <c r="F932" s="141">
        <v>137</v>
      </c>
      <c r="G932" s="142" t="s">
        <v>169</v>
      </c>
      <c r="H932" s="130"/>
      <c r="I932" s="131">
        <v>15279</v>
      </c>
      <c r="J932" s="131">
        <v>0</v>
      </c>
      <c r="K932" s="131">
        <v>0</v>
      </c>
      <c r="L932" s="131">
        <v>938</v>
      </c>
      <c r="M932" s="131">
        <v>16217</v>
      </c>
      <c r="N932" s="130"/>
      <c r="O932" s="132">
        <v>104</v>
      </c>
      <c r="P932" s="132">
        <v>0</v>
      </c>
      <c r="Q932" s="133">
        <v>1589016</v>
      </c>
      <c r="R932" s="133">
        <v>0</v>
      </c>
      <c r="S932" s="133">
        <f t="shared" si="28"/>
        <v>0</v>
      </c>
      <c r="T932" s="133">
        <v>97552</v>
      </c>
      <c r="U932" s="134">
        <f t="shared" si="29"/>
        <v>1686568</v>
      </c>
      <c r="V932" s="144"/>
      <c r="W932" s="173">
        <v>0</v>
      </c>
      <c r="X932" s="174">
        <v>0.09</v>
      </c>
      <c r="Y932" s="174">
        <v>0.10436769884755796</v>
      </c>
      <c r="Z932" s="175">
        <v>0</v>
      </c>
      <c r="AA932" s="168"/>
      <c r="AB932" s="176">
        <v>0</v>
      </c>
      <c r="AC932" s="177">
        <v>0</v>
      </c>
      <c r="AD932" s="134">
        <v>0</v>
      </c>
      <c r="AE932" s="177">
        <v>0</v>
      </c>
      <c r="AF932" s="182">
        <v>0</v>
      </c>
      <c r="AG932" s="172"/>
    </row>
    <row r="933" spans="1:33" s="110" customFormat="1" x14ac:dyDescent="0.2">
      <c r="A933" s="138">
        <v>3501</v>
      </c>
      <c r="B933" s="139">
        <v>3501061161</v>
      </c>
      <c r="C933" s="140" t="s">
        <v>549</v>
      </c>
      <c r="D933" s="141">
        <v>61</v>
      </c>
      <c r="E933" s="140" t="s">
        <v>93</v>
      </c>
      <c r="F933" s="141">
        <v>161</v>
      </c>
      <c r="G933" s="142" t="s">
        <v>193</v>
      </c>
      <c r="H933" s="130"/>
      <c r="I933" s="131">
        <v>10766</v>
      </c>
      <c r="J933" s="131">
        <v>4499</v>
      </c>
      <c r="K933" s="131">
        <v>0</v>
      </c>
      <c r="L933" s="131">
        <v>938</v>
      </c>
      <c r="M933" s="131">
        <v>16203</v>
      </c>
      <c r="N933" s="130"/>
      <c r="O933" s="132">
        <v>2</v>
      </c>
      <c r="P933" s="132">
        <v>0</v>
      </c>
      <c r="Q933" s="133">
        <v>30530</v>
      </c>
      <c r="R933" s="133">
        <v>0</v>
      </c>
      <c r="S933" s="133">
        <f t="shared" si="28"/>
        <v>0</v>
      </c>
      <c r="T933" s="133">
        <v>1876</v>
      </c>
      <c r="U933" s="134">
        <f t="shared" si="29"/>
        <v>32406</v>
      </c>
      <c r="V933" s="144"/>
      <c r="W933" s="173">
        <v>0</v>
      </c>
      <c r="X933" s="174">
        <v>0.09</v>
      </c>
      <c r="Y933" s="174">
        <v>1.0166435993736784E-2</v>
      </c>
      <c r="Z933" s="175">
        <v>0</v>
      </c>
      <c r="AA933" s="168"/>
      <c r="AB933" s="176">
        <v>0</v>
      </c>
      <c r="AC933" s="177">
        <v>0</v>
      </c>
      <c r="AD933" s="134">
        <v>0</v>
      </c>
      <c r="AE933" s="177">
        <v>0</v>
      </c>
      <c r="AF933" s="182">
        <v>0</v>
      </c>
      <c r="AG933" s="172"/>
    </row>
    <row r="934" spans="1:33" s="110" customFormat="1" x14ac:dyDescent="0.2">
      <c r="A934" s="138">
        <v>3501</v>
      </c>
      <c r="B934" s="139">
        <v>3501061210</v>
      </c>
      <c r="C934" s="140" t="s">
        <v>549</v>
      </c>
      <c r="D934" s="141">
        <v>61</v>
      </c>
      <c r="E934" s="140" t="s">
        <v>93</v>
      </c>
      <c r="F934" s="141">
        <v>210</v>
      </c>
      <c r="G934" s="142" t="s">
        <v>242</v>
      </c>
      <c r="H934" s="130"/>
      <c r="I934" s="131">
        <v>15039</v>
      </c>
      <c r="J934" s="131">
        <v>4787</v>
      </c>
      <c r="K934" s="131">
        <v>0</v>
      </c>
      <c r="L934" s="131">
        <v>938</v>
      </c>
      <c r="M934" s="131">
        <v>20764</v>
      </c>
      <c r="N934" s="130"/>
      <c r="O934" s="132">
        <v>1</v>
      </c>
      <c r="P934" s="132">
        <v>0</v>
      </c>
      <c r="Q934" s="133">
        <v>19826</v>
      </c>
      <c r="R934" s="133">
        <v>0</v>
      </c>
      <c r="S934" s="133">
        <f t="shared" si="28"/>
        <v>0</v>
      </c>
      <c r="T934" s="133">
        <v>938</v>
      </c>
      <c r="U934" s="134">
        <f t="shared" si="29"/>
        <v>20764</v>
      </c>
      <c r="V934" s="144"/>
      <c r="W934" s="173">
        <v>0</v>
      </c>
      <c r="X934" s="174">
        <v>0.09</v>
      </c>
      <c r="Y934" s="174">
        <v>5.8258608306627657E-2</v>
      </c>
      <c r="Z934" s="175">
        <v>0</v>
      </c>
      <c r="AA934" s="168"/>
      <c r="AB934" s="176">
        <v>0</v>
      </c>
      <c r="AC934" s="177">
        <v>0</v>
      </c>
      <c r="AD934" s="134">
        <v>0</v>
      </c>
      <c r="AE934" s="177">
        <v>0</v>
      </c>
      <c r="AF934" s="182">
        <v>0</v>
      </c>
      <c r="AG934" s="172"/>
    </row>
    <row r="935" spans="1:33" s="110" customFormat="1" x14ac:dyDescent="0.2">
      <c r="A935" s="138">
        <v>3501</v>
      </c>
      <c r="B935" s="139">
        <v>3501061278</v>
      </c>
      <c r="C935" s="140" t="s">
        <v>549</v>
      </c>
      <c r="D935" s="141">
        <v>61</v>
      </c>
      <c r="E935" s="140" t="s">
        <v>93</v>
      </c>
      <c r="F935" s="141">
        <v>278</v>
      </c>
      <c r="G935" s="142" t="s">
        <v>310</v>
      </c>
      <c r="H935" s="130"/>
      <c r="I935" s="131">
        <v>14247</v>
      </c>
      <c r="J935" s="131">
        <v>2600</v>
      </c>
      <c r="K935" s="131">
        <v>0</v>
      </c>
      <c r="L935" s="131">
        <v>938</v>
      </c>
      <c r="M935" s="131">
        <v>17785</v>
      </c>
      <c r="N935" s="130"/>
      <c r="O935" s="132">
        <v>6</v>
      </c>
      <c r="P935" s="132">
        <v>0</v>
      </c>
      <c r="Q935" s="133">
        <v>101082</v>
      </c>
      <c r="R935" s="133">
        <v>0</v>
      </c>
      <c r="S935" s="133">
        <f t="shared" si="28"/>
        <v>0</v>
      </c>
      <c r="T935" s="133">
        <v>5628</v>
      </c>
      <c r="U935" s="134">
        <f t="shared" si="29"/>
        <v>106710</v>
      </c>
      <c r="V935" s="144"/>
      <c r="W935" s="173">
        <v>0</v>
      </c>
      <c r="X935" s="174">
        <v>0.09</v>
      </c>
      <c r="Y935" s="174">
        <v>6.1284530034066587E-2</v>
      </c>
      <c r="Z935" s="175">
        <v>0</v>
      </c>
      <c r="AA935" s="168"/>
      <c r="AB935" s="176">
        <v>0</v>
      </c>
      <c r="AC935" s="177">
        <v>0</v>
      </c>
      <c r="AD935" s="134">
        <v>0</v>
      </c>
      <c r="AE935" s="177">
        <v>0</v>
      </c>
      <c r="AF935" s="182">
        <v>0</v>
      </c>
      <c r="AG935" s="172"/>
    </row>
    <row r="936" spans="1:33" s="110" customFormat="1" x14ac:dyDescent="0.2">
      <c r="A936" s="138">
        <v>3501</v>
      </c>
      <c r="B936" s="139">
        <v>3501061281</v>
      </c>
      <c r="C936" s="140" t="s">
        <v>549</v>
      </c>
      <c r="D936" s="141">
        <v>61</v>
      </c>
      <c r="E936" s="140" t="s">
        <v>93</v>
      </c>
      <c r="F936" s="141">
        <v>281</v>
      </c>
      <c r="G936" s="142" t="s">
        <v>313</v>
      </c>
      <c r="H936" s="130"/>
      <c r="I936" s="131">
        <v>15267</v>
      </c>
      <c r="J936" s="131">
        <v>666</v>
      </c>
      <c r="K936" s="131">
        <v>0</v>
      </c>
      <c r="L936" s="131">
        <v>938</v>
      </c>
      <c r="M936" s="131">
        <v>16871</v>
      </c>
      <c r="N936" s="130"/>
      <c r="O936" s="132">
        <v>104</v>
      </c>
      <c r="P936" s="132">
        <v>0</v>
      </c>
      <c r="Q936" s="133">
        <v>1657032</v>
      </c>
      <c r="R936" s="133">
        <v>0</v>
      </c>
      <c r="S936" s="133">
        <f t="shared" si="28"/>
        <v>0</v>
      </c>
      <c r="T936" s="133">
        <v>97552</v>
      </c>
      <c r="U936" s="134">
        <f t="shared" si="29"/>
        <v>1754584</v>
      </c>
      <c r="V936" s="144"/>
      <c r="W936" s="173">
        <v>0</v>
      </c>
      <c r="X936" s="174">
        <v>0.09</v>
      </c>
      <c r="Y936" s="174">
        <v>0.13635645477999814</v>
      </c>
      <c r="Z936" s="175">
        <v>0</v>
      </c>
      <c r="AA936" s="168"/>
      <c r="AB936" s="176">
        <v>0</v>
      </c>
      <c r="AC936" s="177">
        <v>0</v>
      </c>
      <c r="AD936" s="134">
        <v>0</v>
      </c>
      <c r="AE936" s="177">
        <v>0</v>
      </c>
      <c r="AF936" s="182">
        <v>0</v>
      </c>
      <c r="AG936" s="172"/>
    </row>
    <row r="937" spans="1:33" s="110" customFormat="1" x14ac:dyDescent="0.2">
      <c r="A937" s="138">
        <v>3501</v>
      </c>
      <c r="B937" s="139">
        <v>3501061325</v>
      </c>
      <c r="C937" s="140" t="s">
        <v>549</v>
      </c>
      <c r="D937" s="141">
        <v>61</v>
      </c>
      <c r="E937" s="140" t="s">
        <v>93</v>
      </c>
      <c r="F937" s="141">
        <v>325</v>
      </c>
      <c r="G937" s="142" t="s">
        <v>357</v>
      </c>
      <c r="H937" s="130"/>
      <c r="I937" s="131">
        <v>12505.803428461981</v>
      </c>
      <c r="J937" s="131">
        <v>1764</v>
      </c>
      <c r="K937" s="131">
        <v>0</v>
      </c>
      <c r="L937" s="131">
        <v>938</v>
      </c>
      <c r="M937" s="131">
        <v>15207.803428461981</v>
      </c>
      <c r="N937" s="130"/>
      <c r="O937" s="132">
        <v>2</v>
      </c>
      <c r="P937" s="132">
        <v>0</v>
      </c>
      <c r="Q937" s="133">
        <v>28540</v>
      </c>
      <c r="R937" s="133">
        <v>0</v>
      </c>
      <c r="S937" s="133">
        <f t="shared" si="28"/>
        <v>0</v>
      </c>
      <c r="T937" s="133">
        <v>1876</v>
      </c>
      <c r="U937" s="134">
        <f t="shared" si="29"/>
        <v>30416</v>
      </c>
      <c r="V937" s="144"/>
      <c r="W937" s="173">
        <v>0</v>
      </c>
      <c r="X937" s="174">
        <v>0.09</v>
      </c>
      <c r="Y937" s="174">
        <v>1.1963246350875503E-2</v>
      </c>
      <c r="Z937" s="175">
        <v>0</v>
      </c>
      <c r="AA937" s="168"/>
      <c r="AB937" s="176">
        <v>0</v>
      </c>
      <c r="AC937" s="177">
        <v>0</v>
      </c>
      <c r="AD937" s="134">
        <v>0</v>
      </c>
      <c r="AE937" s="177">
        <v>0</v>
      </c>
      <c r="AF937" s="182">
        <v>0</v>
      </c>
      <c r="AG937" s="172"/>
    </row>
    <row r="938" spans="1:33" s="110" customFormat="1" x14ac:dyDescent="0.2">
      <c r="A938" s="138">
        <v>3501</v>
      </c>
      <c r="B938" s="139">
        <v>3501061332</v>
      </c>
      <c r="C938" s="140" t="s">
        <v>549</v>
      </c>
      <c r="D938" s="141">
        <v>61</v>
      </c>
      <c r="E938" s="140" t="s">
        <v>93</v>
      </c>
      <c r="F938" s="141">
        <v>332</v>
      </c>
      <c r="G938" s="142" t="s">
        <v>364</v>
      </c>
      <c r="H938" s="130"/>
      <c r="I938" s="131">
        <v>15976</v>
      </c>
      <c r="J938" s="131">
        <v>1235</v>
      </c>
      <c r="K938" s="131">
        <v>0</v>
      </c>
      <c r="L938" s="131">
        <v>938</v>
      </c>
      <c r="M938" s="131">
        <v>18149</v>
      </c>
      <c r="N938" s="130"/>
      <c r="O938" s="132">
        <v>3</v>
      </c>
      <c r="P938" s="132">
        <v>0</v>
      </c>
      <c r="Q938" s="133">
        <v>51633</v>
      </c>
      <c r="R938" s="133">
        <v>0</v>
      </c>
      <c r="S938" s="133">
        <f t="shared" si="28"/>
        <v>0</v>
      </c>
      <c r="T938" s="133">
        <v>2814</v>
      </c>
      <c r="U938" s="134">
        <f t="shared" si="29"/>
        <v>54447</v>
      </c>
      <c r="V938" s="144"/>
      <c r="W938" s="173">
        <v>0</v>
      </c>
      <c r="X938" s="174">
        <v>0.09</v>
      </c>
      <c r="Y938" s="174">
        <v>1.6930667635616913E-2</v>
      </c>
      <c r="Z938" s="175">
        <v>0</v>
      </c>
      <c r="AA938" s="168"/>
      <c r="AB938" s="176">
        <v>0</v>
      </c>
      <c r="AC938" s="177">
        <v>0</v>
      </c>
      <c r="AD938" s="134">
        <v>0</v>
      </c>
      <c r="AE938" s="177">
        <v>0</v>
      </c>
      <c r="AF938" s="182">
        <v>0</v>
      </c>
      <c r="AG938" s="172"/>
    </row>
    <row r="939" spans="1:33" s="110" customFormat="1" x14ac:dyDescent="0.2">
      <c r="A939" s="138">
        <v>3501</v>
      </c>
      <c r="B939" s="139">
        <v>3501061683</v>
      </c>
      <c r="C939" s="140" t="s">
        <v>549</v>
      </c>
      <c r="D939" s="141">
        <v>61</v>
      </c>
      <c r="E939" s="140" t="s">
        <v>93</v>
      </c>
      <c r="F939" s="141">
        <v>683</v>
      </c>
      <c r="G939" s="142" t="s">
        <v>412</v>
      </c>
      <c r="H939" s="130"/>
      <c r="I939" s="131">
        <v>14723</v>
      </c>
      <c r="J939" s="131">
        <v>10481</v>
      </c>
      <c r="K939" s="131">
        <v>0</v>
      </c>
      <c r="L939" s="131">
        <v>938</v>
      </c>
      <c r="M939" s="131">
        <v>26142</v>
      </c>
      <c r="N939" s="130"/>
      <c r="O939" s="132">
        <v>1</v>
      </c>
      <c r="P939" s="132">
        <v>0</v>
      </c>
      <c r="Q939" s="133">
        <v>25204</v>
      </c>
      <c r="R939" s="133">
        <v>0</v>
      </c>
      <c r="S939" s="133">
        <f t="shared" si="28"/>
        <v>0</v>
      </c>
      <c r="T939" s="133">
        <v>938</v>
      </c>
      <c r="U939" s="134">
        <f t="shared" si="29"/>
        <v>26142</v>
      </c>
      <c r="V939" s="144"/>
      <c r="W939" s="173">
        <v>0</v>
      </c>
      <c r="X939" s="174">
        <v>0.09</v>
      </c>
      <c r="Y939" s="174">
        <v>3.1154749638383838E-2</v>
      </c>
      <c r="Z939" s="175">
        <v>0</v>
      </c>
      <c r="AA939" s="168"/>
      <c r="AB939" s="176">
        <v>0</v>
      </c>
      <c r="AC939" s="177">
        <v>0</v>
      </c>
      <c r="AD939" s="134">
        <v>0</v>
      </c>
      <c r="AE939" s="177">
        <v>0</v>
      </c>
      <c r="AF939" s="182">
        <v>0</v>
      </c>
      <c r="AG939" s="172"/>
    </row>
    <row r="940" spans="1:33" s="110" customFormat="1" x14ac:dyDescent="0.2">
      <c r="A940" s="138">
        <v>3502</v>
      </c>
      <c r="B940" s="139">
        <v>3502281061</v>
      </c>
      <c r="C940" s="140" t="s">
        <v>550</v>
      </c>
      <c r="D940" s="141">
        <v>281</v>
      </c>
      <c r="E940" s="140" t="s">
        <v>313</v>
      </c>
      <c r="F940" s="141">
        <v>61</v>
      </c>
      <c r="G940" s="142" t="s">
        <v>93</v>
      </c>
      <c r="H940" s="130"/>
      <c r="I940" s="131">
        <v>15446</v>
      </c>
      <c r="J940" s="131">
        <v>848</v>
      </c>
      <c r="K940" s="131">
        <v>0</v>
      </c>
      <c r="L940" s="131">
        <v>938</v>
      </c>
      <c r="M940" s="131">
        <v>17232</v>
      </c>
      <c r="N940" s="130"/>
      <c r="O940" s="132">
        <v>2</v>
      </c>
      <c r="P940" s="132">
        <v>0</v>
      </c>
      <c r="Q940" s="133">
        <v>32588</v>
      </c>
      <c r="R940" s="133">
        <v>0</v>
      </c>
      <c r="S940" s="133">
        <f t="shared" si="28"/>
        <v>0</v>
      </c>
      <c r="T940" s="133">
        <v>1876</v>
      </c>
      <c r="U940" s="134">
        <f t="shared" si="29"/>
        <v>34464</v>
      </c>
      <c r="V940" s="144"/>
      <c r="W940" s="173">
        <v>0</v>
      </c>
      <c r="X940" s="174">
        <v>0.09</v>
      </c>
      <c r="Y940" s="174">
        <v>3.86634106654625E-2</v>
      </c>
      <c r="Z940" s="175">
        <v>0</v>
      </c>
      <c r="AA940" s="168"/>
      <c r="AB940" s="176">
        <v>0</v>
      </c>
      <c r="AC940" s="177">
        <v>0</v>
      </c>
      <c r="AD940" s="134">
        <v>0</v>
      </c>
      <c r="AE940" s="177">
        <v>0</v>
      </c>
      <c r="AF940" s="182">
        <v>0</v>
      </c>
      <c r="AG940" s="172"/>
    </row>
    <row r="941" spans="1:33" s="110" customFormat="1" x14ac:dyDescent="0.2">
      <c r="A941" s="138">
        <v>3502</v>
      </c>
      <c r="B941" s="139">
        <v>3502281161</v>
      </c>
      <c r="C941" s="140" t="s">
        <v>550</v>
      </c>
      <c r="D941" s="141">
        <v>281</v>
      </c>
      <c r="E941" s="140" t="s">
        <v>313</v>
      </c>
      <c r="F941" s="141">
        <v>161</v>
      </c>
      <c r="G941" s="142" t="s">
        <v>193</v>
      </c>
      <c r="H941" s="130"/>
      <c r="I941" s="131">
        <v>11675.727046632124</v>
      </c>
      <c r="J941" s="131">
        <v>4879</v>
      </c>
      <c r="K941" s="131">
        <v>0</v>
      </c>
      <c r="L941" s="131">
        <v>938</v>
      </c>
      <c r="M941" s="131">
        <v>17492.727046632124</v>
      </c>
      <c r="N941" s="130"/>
      <c r="O941" s="132">
        <v>2</v>
      </c>
      <c r="P941" s="132">
        <v>0</v>
      </c>
      <c r="Q941" s="133">
        <v>33110</v>
      </c>
      <c r="R941" s="133">
        <v>0</v>
      </c>
      <c r="S941" s="133">
        <f t="shared" si="28"/>
        <v>0</v>
      </c>
      <c r="T941" s="133">
        <v>1876</v>
      </c>
      <c r="U941" s="134">
        <f t="shared" si="29"/>
        <v>34986</v>
      </c>
      <c r="V941" s="144"/>
      <c r="W941" s="173">
        <v>0</v>
      </c>
      <c r="X941" s="174">
        <v>0.09</v>
      </c>
      <c r="Y941" s="174">
        <v>1.0166435993736784E-2</v>
      </c>
      <c r="Z941" s="175">
        <v>0</v>
      </c>
      <c r="AA941" s="168"/>
      <c r="AB941" s="176">
        <v>0</v>
      </c>
      <c r="AC941" s="177">
        <v>0</v>
      </c>
      <c r="AD941" s="134">
        <v>0</v>
      </c>
      <c r="AE941" s="177">
        <v>0</v>
      </c>
      <c r="AF941" s="182">
        <v>0</v>
      </c>
      <c r="AG941" s="172"/>
    </row>
    <row r="942" spans="1:33" s="110" customFormat="1" x14ac:dyDescent="0.2">
      <c r="A942" s="138">
        <v>3502</v>
      </c>
      <c r="B942" s="139">
        <v>3502281281</v>
      </c>
      <c r="C942" s="140" t="s">
        <v>550</v>
      </c>
      <c r="D942" s="141">
        <v>281</v>
      </c>
      <c r="E942" s="140" t="s">
        <v>313</v>
      </c>
      <c r="F942" s="141">
        <v>281</v>
      </c>
      <c r="G942" s="142" t="s">
        <v>313</v>
      </c>
      <c r="H942" s="130"/>
      <c r="I942" s="131">
        <v>13595</v>
      </c>
      <c r="J942" s="131">
        <v>593</v>
      </c>
      <c r="K942" s="131">
        <v>0</v>
      </c>
      <c r="L942" s="131">
        <v>938</v>
      </c>
      <c r="M942" s="131">
        <v>15126</v>
      </c>
      <c r="N942" s="130"/>
      <c r="O942" s="132">
        <v>465</v>
      </c>
      <c r="P942" s="132">
        <v>0</v>
      </c>
      <c r="Q942" s="133">
        <v>6597420</v>
      </c>
      <c r="R942" s="133">
        <v>0</v>
      </c>
      <c r="S942" s="133">
        <f t="shared" si="28"/>
        <v>0</v>
      </c>
      <c r="T942" s="133">
        <v>436170</v>
      </c>
      <c r="U942" s="134">
        <f t="shared" si="29"/>
        <v>7033590</v>
      </c>
      <c r="V942" s="144"/>
      <c r="W942" s="173">
        <v>0</v>
      </c>
      <c r="X942" s="174">
        <v>0.09</v>
      </c>
      <c r="Y942" s="174">
        <v>0.13635645477999814</v>
      </c>
      <c r="Z942" s="175">
        <v>0</v>
      </c>
      <c r="AA942" s="168"/>
      <c r="AB942" s="176">
        <v>0</v>
      </c>
      <c r="AC942" s="177">
        <v>0</v>
      </c>
      <c r="AD942" s="134">
        <v>0</v>
      </c>
      <c r="AE942" s="177">
        <v>0</v>
      </c>
      <c r="AF942" s="182">
        <v>0</v>
      </c>
      <c r="AG942" s="172"/>
    </row>
    <row r="943" spans="1:33" s="110" customFormat="1" x14ac:dyDescent="0.2">
      <c r="A943" s="138">
        <v>3503</v>
      </c>
      <c r="B943" s="139">
        <v>3503160031</v>
      </c>
      <c r="C943" s="140" t="s">
        <v>551</v>
      </c>
      <c r="D943" s="141">
        <v>160</v>
      </c>
      <c r="E943" s="140" t="s">
        <v>192</v>
      </c>
      <c r="F943" s="141">
        <v>31</v>
      </c>
      <c r="G943" s="142" t="s">
        <v>63</v>
      </c>
      <c r="H943" s="130"/>
      <c r="I943" s="131">
        <v>10750</v>
      </c>
      <c r="J943" s="131">
        <v>5310</v>
      </c>
      <c r="K943" s="131">
        <v>0</v>
      </c>
      <c r="L943" s="131">
        <v>938</v>
      </c>
      <c r="M943" s="131">
        <v>16998</v>
      </c>
      <c r="N943" s="130"/>
      <c r="O943" s="132">
        <v>4</v>
      </c>
      <c r="P943" s="132">
        <v>0</v>
      </c>
      <c r="Q943" s="133">
        <v>64240</v>
      </c>
      <c r="R943" s="133">
        <v>0</v>
      </c>
      <c r="S943" s="133">
        <f t="shared" si="28"/>
        <v>0</v>
      </c>
      <c r="T943" s="133">
        <v>3752</v>
      </c>
      <c r="U943" s="134">
        <f t="shared" si="29"/>
        <v>67992</v>
      </c>
      <c r="V943" s="144"/>
      <c r="W943" s="173">
        <v>0</v>
      </c>
      <c r="X943" s="174">
        <v>0.09</v>
      </c>
      <c r="Y943" s="174">
        <v>1.9233022316472514E-2</v>
      </c>
      <c r="Z943" s="175">
        <v>0</v>
      </c>
      <c r="AA943" s="168"/>
      <c r="AB943" s="176">
        <v>0</v>
      </c>
      <c r="AC943" s="177">
        <v>0</v>
      </c>
      <c r="AD943" s="134">
        <v>0</v>
      </c>
      <c r="AE943" s="177">
        <v>0</v>
      </c>
      <c r="AF943" s="182">
        <v>0</v>
      </c>
      <c r="AG943" s="172"/>
    </row>
    <row r="944" spans="1:33" s="110" customFormat="1" x14ac:dyDescent="0.2">
      <c r="A944" s="138">
        <v>3503</v>
      </c>
      <c r="B944" s="139">
        <v>3503160048</v>
      </c>
      <c r="C944" s="140" t="s">
        <v>551</v>
      </c>
      <c r="D944" s="141">
        <v>160</v>
      </c>
      <c r="E944" s="140" t="s">
        <v>192</v>
      </c>
      <c r="F944" s="141">
        <v>48</v>
      </c>
      <c r="G944" s="142" t="s">
        <v>80</v>
      </c>
      <c r="H944" s="130"/>
      <c r="I944" s="131">
        <v>9219</v>
      </c>
      <c r="J944" s="131">
        <v>7708</v>
      </c>
      <c r="K944" s="131">
        <v>0</v>
      </c>
      <c r="L944" s="131">
        <v>938</v>
      </c>
      <c r="M944" s="131">
        <v>17865</v>
      </c>
      <c r="N944" s="130"/>
      <c r="O944" s="132">
        <v>4</v>
      </c>
      <c r="P944" s="132">
        <v>0</v>
      </c>
      <c r="Q944" s="133">
        <v>67708</v>
      </c>
      <c r="R944" s="133">
        <v>0</v>
      </c>
      <c r="S944" s="133">
        <f t="shared" si="28"/>
        <v>0</v>
      </c>
      <c r="T944" s="133">
        <v>3752</v>
      </c>
      <c r="U944" s="134">
        <f t="shared" si="29"/>
        <v>71460</v>
      </c>
      <c r="V944" s="144"/>
      <c r="W944" s="173">
        <v>0</v>
      </c>
      <c r="X944" s="174">
        <v>0.09</v>
      </c>
      <c r="Y944" s="174">
        <v>2.0954973967769355E-3</v>
      </c>
      <c r="Z944" s="175">
        <v>0</v>
      </c>
      <c r="AA944" s="168"/>
      <c r="AB944" s="176">
        <v>0</v>
      </c>
      <c r="AC944" s="177">
        <v>0</v>
      </c>
      <c r="AD944" s="134">
        <v>0</v>
      </c>
      <c r="AE944" s="177">
        <v>0</v>
      </c>
      <c r="AF944" s="182">
        <v>0</v>
      </c>
      <c r="AG944" s="172"/>
    </row>
    <row r="945" spans="1:33" s="110" customFormat="1" x14ac:dyDescent="0.2">
      <c r="A945" s="138">
        <v>3503</v>
      </c>
      <c r="B945" s="139">
        <v>3503160056</v>
      </c>
      <c r="C945" s="140" t="s">
        <v>551</v>
      </c>
      <c r="D945" s="141">
        <v>160</v>
      </c>
      <c r="E945" s="140" t="s">
        <v>192</v>
      </c>
      <c r="F945" s="141">
        <v>56</v>
      </c>
      <c r="G945" s="142" t="s">
        <v>88</v>
      </c>
      <c r="H945" s="130"/>
      <c r="I945" s="131">
        <v>11090</v>
      </c>
      <c r="J945" s="131">
        <v>3946</v>
      </c>
      <c r="K945" s="131">
        <v>0</v>
      </c>
      <c r="L945" s="131">
        <v>938</v>
      </c>
      <c r="M945" s="131">
        <v>15974</v>
      </c>
      <c r="N945" s="130"/>
      <c r="O945" s="132">
        <v>8</v>
      </c>
      <c r="P945" s="132">
        <v>0</v>
      </c>
      <c r="Q945" s="133">
        <v>120288</v>
      </c>
      <c r="R945" s="133">
        <v>0</v>
      </c>
      <c r="S945" s="133">
        <f t="shared" si="28"/>
        <v>0</v>
      </c>
      <c r="T945" s="133">
        <v>7504</v>
      </c>
      <c r="U945" s="134">
        <f t="shared" si="29"/>
        <v>127792</v>
      </c>
      <c r="V945" s="144"/>
      <c r="W945" s="173">
        <v>0</v>
      </c>
      <c r="X945" s="174">
        <v>0.09</v>
      </c>
      <c r="Y945" s="174">
        <v>2.0791282108235349E-2</v>
      </c>
      <c r="Z945" s="175">
        <v>0</v>
      </c>
      <c r="AA945" s="168"/>
      <c r="AB945" s="176">
        <v>0</v>
      </c>
      <c r="AC945" s="177">
        <v>0</v>
      </c>
      <c r="AD945" s="134">
        <v>0</v>
      </c>
      <c r="AE945" s="177">
        <v>0</v>
      </c>
      <c r="AF945" s="182">
        <v>0</v>
      </c>
      <c r="AG945" s="172"/>
    </row>
    <row r="946" spans="1:33" s="110" customFormat="1" x14ac:dyDescent="0.2">
      <c r="A946" s="138">
        <v>3503</v>
      </c>
      <c r="B946" s="139">
        <v>3503160079</v>
      </c>
      <c r="C946" s="140" t="s">
        <v>551</v>
      </c>
      <c r="D946" s="141">
        <v>160</v>
      </c>
      <c r="E946" s="140" t="s">
        <v>192</v>
      </c>
      <c r="F946" s="141">
        <v>79</v>
      </c>
      <c r="G946" s="142" t="s">
        <v>111</v>
      </c>
      <c r="H946" s="130"/>
      <c r="I946" s="131">
        <v>10326</v>
      </c>
      <c r="J946" s="131">
        <v>0</v>
      </c>
      <c r="K946" s="131">
        <v>0</v>
      </c>
      <c r="L946" s="131">
        <v>938</v>
      </c>
      <c r="M946" s="131">
        <v>11264</v>
      </c>
      <c r="N946" s="130"/>
      <c r="O946" s="132">
        <v>59</v>
      </c>
      <c r="P946" s="132">
        <v>0</v>
      </c>
      <c r="Q946" s="133">
        <v>609234</v>
      </c>
      <c r="R946" s="133">
        <v>0</v>
      </c>
      <c r="S946" s="133">
        <f t="shared" si="28"/>
        <v>0</v>
      </c>
      <c r="T946" s="133">
        <v>55342</v>
      </c>
      <c r="U946" s="134">
        <f t="shared" si="29"/>
        <v>664576</v>
      </c>
      <c r="V946" s="144"/>
      <c r="W946" s="173">
        <v>0</v>
      </c>
      <c r="X946" s="174">
        <v>0.09</v>
      </c>
      <c r="Y946" s="174">
        <v>6.7920734957925458E-2</v>
      </c>
      <c r="Z946" s="175">
        <v>0</v>
      </c>
      <c r="AA946" s="168"/>
      <c r="AB946" s="176">
        <v>0</v>
      </c>
      <c r="AC946" s="177">
        <v>0</v>
      </c>
      <c r="AD946" s="134">
        <v>0</v>
      </c>
      <c r="AE946" s="177">
        <v>0</v>
      </c>
      <c r="AF946" s="182">
        <v>0</v>
      </c>
      <c r="AG946" s="172"/>
    </row>
    <row r="947" spans="1:33" s="110" customFormat="1" x14ac:dyDescent="0.2">
      <c r="A947" s="138">
        <v>3503</v>
      </c>
      <c r="B947" s="139">
        <v>3503160160</v>
      </c>
      <c r="C947" s="140" t="s">
        <v>551</v>
      </c>
      <c r="D947" s="141">
        <v>160</v>
      </c>
      <c r="E947" s="140" t="s">
        <v>192</v>
      </c>
      <c r="F947" s="141">
        <v>160</v>
      </c>
      <c r="G947" s="142" t="s">
        <v>192</v>
      </c>
      <c r="H947" s="130"/>
      <c r="I947" s="131">
        <v>12509</v>
      </c>
      <c r="J947" s="131">
        <v>30</v>
      </c>
      <c r="K947" s="131">
        <v>0</v>
      </c>
      <c r="L947" s="131">
        <v>938</v>
      </c>
      <c r="M947" s="131">
        <v>13477</v>
      </c>
      <c r="N947" s="130"/>
      <c r="O947" s="132">
        <v>929</v>
      </c>
      <c r="P947" s="132">
        <v>0</v>
      </c>
      <c r="Q947" s="133">
        <v>11648731</v>
      </c>
      <c r="R947" s="133">
        <v>0</v>
      </c>
      <c r="S947" s="133">
        <f t="shared" si="28"/>
        <v>0</v>
      </c>
      <c r="T947" s="133">
        <v>871402</v>
      </c>
      <c r="U947" s="134">
        <f t="shared" si="29"/>
        <v>12520133</v>
      </c>
      <c r="V947" s="144"/>
      <c r="W947" s="173">
        <v>0</v>
      </c>
      <c r="X947" s="174">
        <v>0.09</v>
      </c>
      <c r="Y947" s="174">
        <v>0.11163351287280188</v>
      </c>
      <c r="Z947" s="175">
        <v>0</v>
      </c>
      <c r="AA947" s="168"/>
      <c r="AB947" s="176">
        <v>0</v>
      </c>
      <c r="AC947" s="177">
        <v>0</v>
      </c>
      <c r="AD947" s="134">
        <v>0</v>
      </c>
      <c r="AE947" s="177">
        <v>0</v>
      </c>
      <c r="AF947" s="182">
        <v>0</v>
      </c>
      <c r="AG947" s="172"/>
    </row>
    <row r="948" spans="1:33" s="110" customFormat="1" x14ac:dyDescent="0.2">
      <c r="A948" s="138">
        <v>3503</v>
      </c>
      <c r="B948" s="139">
        <v>3503160301</v>
      </c>
      <c r="C948" s="140" t="s">
        <v>551</v>
      </c>
      <c r="D948" s="141">
        <v>160</v>
      </c>
      <c r="E948" s="140" t="s">
        <v>192</v>
      </c>
      <c r="F948" s="141">
        <v>301</v>
      </c>
      <c r="G948" s="142" t="s">
        <v>333</v>
      </c>
      <c r="H948" s="130"/>
      <c r="I948" s="131">
        <v>14480</v>
      </c>
      <c r="J948" s="131">
        <v>5235</v>
      </c>
      <c r="K948" s="131">
        <v>0</v>
      </c>
      <c r="L948" s="131">
        <v>938</v>
      </c>
      <c r="M948" s="131">
        <v>20653</v>
      </c>
      <c r="N948" s="130"/>
      <c r="O948" s="132">
        <v>5</v>
      </c>
      <c r="P948" s="132">
        <v>0</v>
      </c>
      <c r="Q948" s="133">
        <v>98575</v>
      </c>
      <c r="R948" s="133">
        <v>0</v>
      </c>
      <c r="S948" s="133">
        <f t="shared" si="28"/>
        <v>0</v>
      </c>
      <c r="T948" s="133">
        <v>4690</v>
      </c>
      <c r="U948" s="134">
        <f t="shared" si="29"/>
        <v>103265</v>
      </c>
      <c r="V948" s="144"/>
      <c r="W948" s="173">
        <v>0</v>
      </c>
      <c r="X948" s="174">
        <v>0.09</v>
      </c>
      <c r="Y948" s="174">
        <v>5.2999942048717712E-2</v>
      </c>
      <c r="Z948" s="175">
        <v>0</v>
      </c>
      <c r="AA948" s="168"/>
      <c r="AB948" s="176">
        <v>0</v>
      </c>
      <c r="AC948" s="177">
        <v>0</v>
      </c>
      <c r="AD948" s="134">
        <v>0</v>
      </c>
      <c r="AE948" s="177">
        <v>0</v>
      </c>
      <c r="AF948" s="182">
        <v>0</v>
      </c>
      <c r="AG948" s="172"/>
    </row>
    <row r="949" spans="1:33" s="110" customFormat="1" x14ac:dyDescent="0.2">
      <c r="A949" s="138">
        <v>3503</v>
      </c>
      <c r="B949" s="139">
        <v>3503160326</v>
      </c>
      <c r="C949" s="140" t="s">
        <v>551</v>
      </c>
      <c r="D949" s="141">
        <v>160</v>
      </c>
      <c r="E949" s="140" t="s">
        <v>192</v>
      </c>
      <c r="F949" s="141">
        <v>326</v>
      </c>
      <c r="G949" s="142" t="s">
        <v>358</v>
      </c>
      <c r="H949" s="130"/>
      <c r="I949" s="131">
        <v>10492.063201940613</v>
      </c>
      <c r="J949" s="131">
        <v>4382</v>
      </c>
      <c r="K949" s="131">
        <v>0</v>
      </c>
      <c r="L949" s="131">
        <v>938</v>
      </c>
      <c r="M949" s="131">
        <v>15812.063201940613</v>
      </c>
      <c r="N949" s="130"/>
      <c r="O949" s="132">
        <v>1</v>
      </c>
      <c r="P949" s="132">
        <v>0</v>
      </c>
      <c r="Q949" s="133">
        <v>14874</v>
      </c>
      <c r="R949" s="133">
        <v>0</v>
      </c>
      <c r="S949" s="133">
        <f t="shared" si="28"/>
        <v>0</v>
      </c>
      <c r="T949" s="133">
        <v>938</v>
      </c>
      <c r="U949" s="134">
        <f t="shared" si="29"/>
        <v>15812</v>
      </c>
      <c r="V949" s="144"/>
      <c r="W949" s="173">
        <v>0</v>
      </c>
      <c r="X949" s="174">
        <v>0.09</v>
      </c>
      <c r="Y949" s="174">
        <v>4.4985457431288541E-3</v>
      </c>
      <c r="Z949" s="175">
        <v>0</v>
      </c>
      <c r="AA949" s="168"/>
      <c r="AB949" s="176">
        <v>0</v>
      </c>
      <c r="AC949" s="177">
        <v>0</v>
      </c>
      <c r="AD949" s="134">
        <v>0</v>
      </c>
      <c r="AE949" s="177">
        <v>0</v>
      </c>
      <c r="AF949" s="182">
        <v>0</v>
      </c>
      <c r="AG949" s="172"/>
    </row>
    <row r="950" spans="1:33" s="110" customFormat="1" x14ac:dyDescent="0.2">
      <c r="A950" s="138">
        <v>3503</v>
      </c>
      <c r="B950" s="139">
        <v>3503160600</v>
      </c>
      <c r="C950" s="140" t="s">
        <v>551</v>
      </c>
      <c r="D950" s="141">
        <v>160</v>
      </c>
      <c r="E950" s="140" t="s">
        <v>192</v>
      </c>
      <c r="F950" s="141">
        <v>600</v>
      </c>
      <c r="G950" s="142" t="s">
        <v>386</v>
      </c>
      <c r="H950" s="130"/>
      <c r="I950" s="131">
        <v>10907.815000506233</v>
      </c>
      <c r="J950" s="131">
        <v>4631</v>
      </c>
      <c r="K950" s="131">
        <v>0</v>
      </c>
      <c r="L950" s="131">
        <v>938</v>
      </c>
      <c r="M950" s="131">
        <v>16476.815000506234</v>
      </c>
      <c r="N950" s="130"/>
      <c r="O950" s="132">
        <v>1</v>
      </c>
      <c r="P950" s="132">
        <v>0</v>
      </c>
      <c r="Q950" s="133">
        <v>15539</v>
      </c>
      <c r="R950" s="133">
        <v>0</v>
      </c>
      <c r="S950" s="133">
        <f t="shared" si="28"/>
        <v>0</v>
      </c>
      <c r="T950" s="133">
        <v>938</v>
      </c>
      <c r="U950" s="134">
        <f t="shared" si="29"/>
        <v>16477</v>
      </c>
      <c r="V950" s="144"/>
      <c r="W950" s="173">
        <v>0</v>
      </c>
      <c r="X950" s="174">
        <v>0.09</v>
      </c>
      <c r="Y950" s="174">
        <v>5.3121185145494918E-3</v>
      </c>
      <c r="Z950" s="175">
        <v>0</v>
      </c>
      <c r="AA950" s="168"/>
      <c r="AB950" s="176">
        <v>0</v>
      </c>
      <c r="AC950" s="177">
        <v>0</v>
      </c>
      <c r="AD950" s="134">
        <v>0</v>
      </c>
      <c r="AE950" s="177">
        <v>0</v>
      </c>
      <c r="AF950" s="182">
        <v>0</v>
      </c>
      <c r="AG950" s="172"/>
    </row>
    <row r="951" spans="1:33" s="110" customFormat="1" x14ac:dyDescent="0.2">
      <c r="A951" s="138">
        <v>3503</v>
      </c>
      <c r="B951" s="139">
        <v>3503160673</v>
      </c>
      <c r="C951" s="140" t="s">
        <v>551</v>
      </c>
      <c r="D951" s="141">
        <v>160</v>
      </c>
      <c r="E951" s="140" t="s">
        <v>192</v>
      </c>
      <c r="F951" s="141">
        <v>673</v>
      </c>
      <c r="G951" s="142" t="s">
        <v>408</v>
      </c>
      <c r="H951" s="130"/>
      <c r="I951" s="131">
        <v>9305</v>
      </c>
      <c r="J951" s="131">
        <v>5474</v>
      </c>
      <c r="K951" s="131">
        <v>0</v>
      </c>
      <c r="L951" s="131">
        <v>938</v>
      </c>
      <c r="M951" s="131">
        <v>15717</v>
      </c>
      <c r="N951" s="130"/>
      <c r="O951" s="132">
        <v>1</v>
      </c>
      <c r="P951" s="132">
        <v>0</v>
      </c>
      <c r="Q951" s="133">
        <v>14779</v>
      </c>
      <c r="R951" s="133">
        <v>0</v>
      </c>
      <c r="S951" s="133">
        <f t="shared" si="28"/>
        <v>0</v>
      </c>
      <c r="T951" s="133">
        <v>938</v>
      </c>
      <c r="U951" s="134">
        <f t="shared" si="29"/>
        <v>15717</v>
      </c>
      <c r="V951" s="144"/>
      <c r="W951" s="173">
        <v>0</v>
      </c>
      <c r="X951" s="174">
        <v>0.09</v>
      </c>
      <c r="Y951" s="174">
        <v>1.7183147643384224E-2</v>
      </c>
      <c r="Z951" s="175">
        <v>0</v>
      </c>
      <c r="AA951" s="168"/>
      <c r="AB951" s="176">
        <v>0</v>
      </c>
      <c r="AC951" s="177">
        <v>0</v>
      </c>
      <c r="AD951" s="134">
        <v>0</v>
      </c>
      <c r="AE951" s="177">
        <v>0</v>
      </c>
      <c r="AF951" s="182">
        <v>0</v>
      </c>
      <c r="AG951" s="172"/>
    </row>
    <row r="952" spans="1:33" s="110" customFormat="1" x14ac:dyDescent="0.2">
      <c r="A952" s="138">
        <v>3503</v>
      </c>
      <c r="B952" s="139">
        <v>3503160735</v>
      </c>
      <c r="C952" s="140" t="s">
        <v>551</v>
      </c>
      <c r="D952" s="141">
        <v>160</v>
      </c>
      <c r="E952" s="140" t="s">
        <v>192</v>
      </c>
      <c r="F952" s="141">
        <v>735</v>
      </c>
      <c r="G952" s="142" t="s">
        <v>427</v>
      </c>
      <c r="H952" s="130"/>
      <c r="I952" s="131">
        <v>9305</v>
      </c>
      <c r="J952" s="131">
        <v>3801</v>
      </c>
      <c r="K952" s="131">
        <v>0</v>
      </c>
      <c r="L952" s="131">
        <v>938</v>
      </c>
      <c r="M952" s="131">
        <v>14044</v>
      </c>
      <c r="N952" s="130"/>
      <c r="O952" s="132">
        <v>3</v>
      </c>
      <c r="P952" s="132">
        <v>0</v>
      </c>
      <c r="Q952" s="133">
        <v>39318</v>
      </c>
      <c r="R952" s="133">
        <v>0</v>
      </c>
      <c r="S952" s="133">
        <f t="shared" si="28"/>
        <v>0</v>
      </c>
      <c r="T952" s="133">
        <v>2814</v>
      </c>
      <c r="U952" s="134">
        <f t="shared" si="29"/>
        <v>42132</v>
      </c>
      <c r="V952" s="144"/>
      <c r="W952" s="173">
        <v>0</v>
      </c>
      <c r="X952" s="174">
        <v>0.09</v>
      </c>
      <c r="Y952" s="174">
        <v>1.7576043976977616E-2</v>
      </c>
      <c r="Z952" s="175">
        <v>0</v>
      </c>
      <c r="AA952" s="168"/>
      <c r="AB952" s="176">
        <v>0</v>
      </c>
      <c r="AC952" s="177">
        <v>0</v>
      </c>
      <c r="AD952" s="134">
        <v>0</v>
      </c>
      <c r="AE952" s="177">
        <v>0</v>
      </c>
      <c r="AF952" s="182">
        <v>0</v>
      </c>
      <c r="AG952" s="172"/>
    </row>
    <row r="953" spans="1:33" s="110" customFormat="1" x14ac:dyDescent="0.2">
      <c r="A953" s="138">
        <v>3506</v>
      </c>
      <c r="B953" s="139">
        <v>3506262030</v>
      </c>
      <c r="C953" s="140" t="s">
        <v>553</v>
      </c>
      <c r="D953" s="141">
        <v>262</v>
      </c>
      <c r="E953" s="140" t="s">
        <v>294</v>
      </c>
      <c r="F953" s="141">
        <v>30</v>
      </c>
      <c r="G953" s="142" t="s">
        <v>62</v>
      </c>
      <c r="H953" s="130"/>
      <c r="I953" s="131">
        <v>11077</v>
      </c>
      <c r="J953" s="131">
        <v>2727</v>
      </c>
      <c r="K953" s="131">
        <v>0</v>
      </c>
      <c r="L953" s="131">
        <v>938</v>
      </c>
      <c r="M953" s="131">
        <v>14742</v>
      </c>
      <c r="N953" s="130"/>
      <c r="O953" s="132">
        <v>2</v>
      </c>
      <c r="P953" s="132">
        <v>0</v>
      </c>
      <c r="Q953" s="133">
        <v>26862</v>
      </c>
      <c r="R953" s="133">
        <v>0</v>
      </c>
      <c r="S953" s="133">
        <f t="shared" si="28"/>
        <v>0</v>
      </c>
      <c r="T953" s="133">
        <v>1826</v>
      </c>
      <c r="U953" s="134">
        <f t="shared" si="29"/>
        <v>28688</v>
      </c>
      <c r="V953" s="144"/>
      <c r="W953" s="173">
        <v>5.4054054054054057E-2</v>
      </c>
      <c r="X953" s="174">
        <v>0.09</v>
      </c>
      <c r="Y953" s="174">
        <v>2.1901614943994636E-3</v>
      </c>
      <c r="Z953" s="175">
        <v>0</v>
      </c>
      <c r="AA953" s="168"/>
      <c r="AB953" s="176">
        <v>2</v>
      </c>
      <c r="AC953" s="177">
        <v>0</v>
      </c>
      <c r="AD953" s="134">
        <v>0</v>
      </c>
      <c r="AE953" s="177">
        <v>0</v>
      </c>
      <c r="AF953" s="182">
        <v>0</v>
      </c>
      <c r="AG953" s="172"/>
    </row>
    <row r="954" spans="1:33" s="110" customFormat="1" x14ac:dyDescent="0.2">
      <c r="A954" s="138">
        <v>3506</v>
      </c>
      <c r="B954" s="139">
        <v>3506262049</v>
      </c>
      <c r="C954" s="140" t="s">
        <v>553</v>
      </c>
      <c r="D954" s="141">
        <v>262</v>
      </c>
      <c r="E954" s="140" t="s">
        <v>294</v>
      </c>
      <c r="F954" s="141">
        <v>49</v>
      </c>
      <c r="G954" s="142" t="s">
        <v>81</v>
      </c>
      <c r="H954" s="130"/>
      <c r="I954" s="131">
        <v>15452</v>
      </c>
      <c r="J954" s="131">
        <v>19463</v>
      </c>
      <c r="K954" s="131">
        <v>0</v>
      </c>
      <c r="L954" s="131">
        <v>938</v>
      </c>
      <c r="M954" s="131">
        <v>35853</v>
      </c>
      <c r="N954" s="130"/>
      <c r="O954" s="132">
        <v>2</v>
      </c>
      <c r="P954" s="132">
        <v>0</v>
      </c>
      <c r="Q954" s="133">
        <v>67942</v>
      </c>
      <c r="R954" s="133">
        <v>0</v>
      </c>
      <c r="S954" s="133">
        <f t="shared" si="28"/>
        <v>0</v>
      </c>
      <c r="T954" s="133">
        <v>1826</v>
      </c>
      <c r="U954" s="134">
        <f t="shared" si="29"/>
        <v>69768</v>
      </c>
      <c r="V954" s="144"/>
      <c r="W954" s="173">
        <v>5.4054054054054057E-2</v>
      </c>
      <c r="X954" s="174">
        <v>0.09</v>
      </c>
      <c r="Y954" s="174">
        <v>6.940969313408521E-2</v>
      </c>
      <c r="Z954" s="175">
        <v>0</v>
      </c>
      <c r="AA954" s="168"/>
      <c r="AB954" s="176">
        <v>1</v>
      </c>
      <c r="AC954" s="177">
        <v>0</v>
      </c>
      <c r="AD954" s="134">
        <v>0</v>
      </c>
      <c r="AE954" s="177">
        <v>0</v>
      </c>
      <c r="AF954" s="182">
        <v>0</v>
      </c>
      <c r="AG954" s="172"/>
    </row>
    <row r="955" spans="1:33" s="110" customFormat="1" x14ac:dyDescent="0.2">
      <c r="A955" s="138">
        <v>3506</v>
      </c>
      <c r="B955" s="139">
        <v>3506262071</v>
      </c>
      <c r="C955" s="140" t="s">
        <v>553</v>
      </c>
      <c r="D955" s="141">
        <v>262</v>
      </c>
      <c r="E955" s="140" t="s">
        <v>294</v>
      </c>
      <c r="F955" s="141">
        <v>71</v>
      </c>
      <c r="G955" s="142" t="s">
        <v>103</v>
      </c>
      <c r="H955" s="130"/>
      <c r="I955" s="131">
        <v>10164</v>
      </c>
      <c r="J955" s="131">
        <v>4800</v>
      </c>
      <c r="K955" s="131">
        <v>0</v>
      </c>
      <c r="L955" s="131">
        <v>938</v>
      </c>
      <c r="M955" s="131">
        <v>15902</v>
      </c>
      <c r="N955" s="130"/>
      <c r="O955" s="132">
        <v>3</v>
      </c>
      <c r="P955" s="132">
        <v>0</v>
      </c>
      <c r="Q955" s="133">
        <v>43680</v>
      </c>
      <c r="R955" s="133">
        <v>0</v>
      </c>
      <c r="S955" s="133">
        <f t="shared" si="28"/>
        <v>0</v>
      </c>
      <c r="T955" s="133">
        <v>2739</v>
      </c>
      <c r="U955" s="134">
        <f t="shared" si="29"/>
        <v>46419</v>
      </c>
      <c r="V955" s="144"/>
      <c r="W955" s="173">
        <v>8.1081081081081086E-2</v>
      </c>
      <c r="X955" s="174">
        <v>0.09</v>
      </c>
      <c r="Y955" s="174">
        <v>2.6559893315912506E-3</v>
      </c>
      <c r="Z955" s="175">
        <v>0</v>
      </c>
      <c r="AA955" s="168"/>
      <c r="AB955" s="176">
        <v>1</v>
      </c>
      <c r="AC955" s="177">
        <v>0</v>
      </c>
      <c r="AD955" s="134">
        <v>0</v>
      </c>
      <c r="AE955" s="177">
        <v>0</v>
      </c>
      <c r="AF955" s="182">
        <v>0</v>
      </c>
      <c r="AG955" s="172"/>
    </row>
    <row r="956" spans="1:33" s="110" customFormat="1" x14ac:dyDescent="0.2">
      <c r="A956" s="138">
        <v>3506</v>
      </c>
      <c r="B956" s="139">
        <v>3506262093</v>
      </c>
      <c r="C956" s="140" t="s">
        <v>553</v>
      </c>
      <c r="D956" s="141">
        <v>262</v>
      </c>
      <c r="E956" s="140" t="s">
        <v>294</v>
      </c>
      <c r="F956" s="141">
        <v>93</v>
      </c>
      <c r="G956" s="142" t="s">
        <v>125</v>
      </c>
      <c r="H956" s="130"/>
      <c r="I956" s="131">
        <v>12958</v>
      </c>
      <c r="J956" s="131">
        <v>133</v>
      </c>
      <c r="K956" s="131">
        <v>0</v>
      </c>
      <c r="L956" s="131">
        <v>938</v>
      </c>
      <c r="M956" s="131">
        <v>14029</v>
      </c>
      <c r="N956" s="130"/>
      <c r="O956" s="132">
        <v>4</v>
      </c>
      <c r="P956" s="132">
        <v>0</v>
      </c>
      <c r="Q956" s="133">
        <v>50948</v>
      </c>
      <c r="R956" s="133">
        <v>0</v>
      </c>
      <c r="S956" s="133">
        <f t="shared" si="28"/>
        <v>0</v>
      </c>
      <c r="T956" s="133">
        <v>3652</v>
      </c>
      <c r="U956" s="134">
        <f t="shared" si="29"/>
        <v>54600</v>
      </c>
      <c r="V956" s="144"/>
      <c r="W956" s="173">
        <v>0.10810810810810811</v>
      </c>
      <c r="X956" s="174">
        <v>0.09</v>
      </c>
      <c r="Y956" s="174">
        <v>7.1507714979920325E-2</v>
      </c>
      <c r="Z956" s="175">
        <v>0</v>
      </c>
      <c r="AA956" s="168"/>
      <c r="AB956" s="176">
        <v>0</v>
      </c>
      <c r="AC956" s="177">
        <v>0</v>
      </c>
      <c r="AD956" s="134">
        <v>0</v>
      </c>
      <c r="AE956" s="177">
        <v>0</v>
      </c>
      <c r="AF956" s="182">
        <v>0</v>
      </c>
      <c r="AG956" s="172"/>
    </row>
    <row r="957" spans="1:33" s="110" customFormat="1" x14ac:dyDescent="0.2">
      <c r="A957" s="138">
        <v>3506</v>
      </c>
      <c r="B957" s="139">
        <v>3506262149</v>
      </c>
      <c r="C957" s="140" t="s">
        <v>553</v>
      </c>
      <c r="D957" s="141">
        <v>262</v>
      </c>
      <c r="E957" s="140" t="s">
        <v>294</v>
      </c>
      <c r="F957" s="141">
        <v>149</v>
      </c>
      <c r="G957" s="142" t="s">
        <v>181</v>
      </c>
      <c r="H957" s="130"/>
      <c r="I957" s="131">
        <v>13886</v>
      </c>
      <c r="J957" s="131">
        <v>0</v>
      </c>
      <c r="K957" s="131">
        <v>0</v>
      </c>
      <c r="L957" s="131">
        <v>938</v>
      </c>
      <c r="M957" s="131">
        <v>14824</v>
      </c>
      <c r="N957" s="130"/>
      <c r="O957" s="132">
        <v>2</v>
      </c>
      <c r="P957" s="132">
        <v>0</v>
      </c>
      <c r="Q957" s="133">
        <v>27022</v>
      </c>
      <c r="R957" s="133">
        <v>0</v>
      </c>
      <c r="S957" s="133">
        <f t="shared" si="28"/>
        <v>0</v>
      </c>
      <c r="T957" s="133">
        <v>1826</v>
      </c>
      <c r="U957" s="134">
        <f t="shared" si="29"/>
        <v>28848</v>
      </c>
      <c r="V957" s="144"/>
      <c r="W957" s="173">
        <v>5.4054054054054057E-2</v>
      </c>
      <c r="X957" s="174">
        <v>0.09</v>
      </c>
      <c r="Y957" s="174">
        <v>0.11034618339224084</v>
      </c>
      <c r="Z957" s="175">
        <v>0</v>
      </c>
      <c r="AA957" s="168"/>
      <c r="AB957" s="176">
        <v>1</v>
      </c>
      <c r="AC957" s="177">
        <v>0</v>
      </c>
      <c r="AD957" s="134">
        <v>0</v>
      </c>
      <c r="AE957" s="177">
        <v>0</v>
      </c>
      <c r="AF957" s="182">
        <v>0</v>
      </c>
      <c r="AG957" s="172"/>
    </row>
    <row r="958" spans="1:33" s="110" customFormat="1" x14ac:dyDescent="0.2">
      <c r="A958" s="138">
        <v>3506</v>
      </c>
      <c r="B958" s="139">
        <v>3506262163</v>
      </c>
      <c r="C958" s="140" t="s">
        <v>553</v>
      </c>
      <c r="D958" s="141">
        <v>262</v>
      </c>
      <c r="E958" s="140" t="s">
        <v>294</v>
      </c>
      <c r="F958" s="141">
        <v>163</v>
      </c>
      <c r="G958" s="142" t="s">
        <v>195</v>
      </c>
      <c r="H958" s="130"/>
      <c r="I958" s="131">
        <v>12593</v>
      </c>
      <c r="J958" s="131">
        <v>0</v>
      </c>
      <c r="K958" s="131">
        <v>0</v>
      </c>
      <c r="L958" s="131">
        <v>938</v>
      </c>
      <c r="M958" s="131">
        <v>13531</v>
      </c>
      <c r="N958" s="130"/>
      <c r="O958" s="132">
        <v>156</v>
      </c>
      <c r="P958" s="132">
        <v>0</v>
      </c>
      <c r="Q958" s="133">
        <v>1911468</v>
      </c>
      <c r="R958" s="133">
        <v>0</v>
      </c>
      <c r="S958" s="133">
        <f t="shared" si="28"/>
        <v>0</v>
      </c>
      <c r="T958" s="133">
        <v>142428</v>
      </c>
      <c r="U958" s="134">
        <f t="shared" si="29"/>
        <v>2053896</v>
      </c>
      <c r="V958" s="144"/>
      <c r="W958" s="173">
        <v>4.2162162162162264</v>
      </c>
      <c r="X958" s="174">
        <v>0.09</v>
      </c>
      <c r="Y958" s="174">
        <v>8.8627773551063604E-2</v>
      </c>
      <c r="Z958" s="175">
        <v>0</v>
      </c>
      <c r="AA958" s="168"/>
      <c r="AB958" s="176">
        <v>34</v>
      </c>
      <c r="AC958" s="177">
        <v>0</v>
      </c>
      <c r="AD958" s="134">
        <v>0</v>
      </c>
      <c r="AE958" s="177">
        <v>0</v>
      </c>
      <c r="AF958" s="182">
        <v>0</v>
      </c>
      <c r="AG958" s="172"/>
    </row>
    <row r="959" spans="1:33" s="110" customFormat="1" x14ac:dyDescent="0.2">
      <c r="A959" s="138">
        <v>3506</v>
      </c>
      <c r="B959" s="139">
        <v>3506262165</v>
      </c>
      <c r="C959" s="140" t="s">
        <v>553</v>
      </c>
      <c r="D959" s="141">
        <v>262</v>
      </c>
      <c r="E959" s="140" t="s">
        <v>294</v>
      </c>
      <c r="F959" s="141">
        <v>165</v>
      </c>
      <c r="G959" s="142" t="s">
        <v>197</v>
      </c>
      <c r="H959" s="130"/>
      <c r="I959" s="131">
        <v>12213</v>
      </c>
      <c r="J959" s="131">
        <v>353</v>
      </c>
      <c r="K959" s="131">
        <v>0</v>
      </c>
      <c r="L959" s="131">
        <v>938</v>
      </c>
      <c r="M959" s="131">
        <v>13504</v>
      </c>
      <c r="N959" s="130"/>
      <c r="O959" s="132">
        <v>34</v>
      </c>
      <c r="P959" s="132">
        <v>0</v>
      </c>
      <c r="Q959" s="133">
        <v>415684</v>
      </c>
      <c r="R959" s="133">
        <v>0</v>
      </c>
      <c r="S959" s="133">
        <f t="shared" si="28"/>
        <v>0</v>
      </c>
      <c r="T959" s="133">
        <v>31042</v>
      </c>
      <c r="U959" s="134">
        <f t="shared" si="29"/>
        <v>446726</v>
      </c>
      <c r="V959" s="144"/>
      <c r="W959" s="173">
        <v>0.91891891891891819</v>
      </c>
      <c r="X959" s="174">
        <v>0.09</v>
      </c>
      <c r="Y959" s="174">
        <v>9.9821303328220382E-2</v>
      </c>
      <c r="Z959" s="175">
        <v>0</v>
      </c>
      <c r="AA959" s="168"/>
      <c r="AB959" s="176">
        <v>18</v>
      </c>
      <c r="AC959" s="177">
        <v>0.72676711826956741</v>
      </c>
      <c r="AD959" s="134">
        <v>9810</v>
      </c>
      <c r="AE959" s="177">
        <v>0</v>
      </c>
      <c r="AF959" s="182">
        <v>0</v>
      </c>
      <c r="AG959" s="172"/>
    </row>
    <row r="960" spans="1:33" s="110" customFormat="1" x14ac:dyDescent="0.2">
      <c r="A960" s="138">
        <v>3506</v>
      </c>
      <c r="B960" s="139">
        <v>3506262176</v>
      </c>
      <c r="C960" s="140" t="s">
        <v>553</v>
      </c>
      <c r="D960" s="141">
        <v>262</v>
      </c>
      <c r="E960" s="140" t="s">
        <v>294</v>
      </c>
      <c r="F960" s="141">
        <v>176</v>
      </c>
      <c r="G960" s="142" t="s">
        <v>208</v>
      </c>
      <c r="H960" s="130"/>
      <c r="I960" s="131">
        <v>12279</v>
      </c>
      <c r="J960" s="131">
        <v>6069</v>
      </c>
      <c r="K960" s="131">
        <v>0</v>
      </c>
      <c r="L960" s="131">
        <v>938</v>
      </c>
      <c r="M960" s="131">
        <v>19286</v>
      </c>
      <c r="N960" s="130"/>
      <c r="O960" s="132">
        <v>11</v>
      </c>
      <c r="P960" s="132">
        <v>0</v>
      </c>
      <c r="Q960" s="133">
        <v>196372</v>
      </c>
      <c r="R960" s="133">
        <v>0</v>
      </c>
      <c r="S960" s="133">
        <f t="shared" si="28"/>
        <v>0</v>
      </c>
      <c r="T960" s="133">
        <v>10036</v>
      </c>
      <c r="U960" s="134">
        <f t="shared" si="29"/>
        <v>206408</v>
      </c>
      <c r="V960" s="144"/>
      <c r="W960" s="173">
        <v>0.29729729729729731</v>
      </c>
      <c r="X960" s="174">
        <v>0.09</v>
      </c>
      <c r="Y960" s="174">
        <v>9.052839396861978E-2</v>
      </c>
      <c r="Z960" s="175">
        <v>0</v>
      </c>
      <c r="AA960" s="168"/>
      <c r="AB960" s="176">
        <v>7</v>
      </c>
      <c r="AC960" s="177">
        <v>0.18223382647671676</v>
      </c>
      <c r="AD960" s="134">
        <v>3514</v>
      </c>
      <c r="AE960" s="177">
        <v>0</v>
      </c>
      <c r="AF960" s="182">
        <v>0</v>
      </c>
      <c r="AG960" s="172"/>
    </row>
    <row r="961" spans="1:33" s="110" customFormat="1" x14ac:dyDescent="0.2">
      <c r="A961" s="138">
        <v>3506</v>
      </c>
      <c r="B961" s="139">
        <v>3506262178</v>
      </c>
      <c r="C961" s="140" t="s">
        <v>553</v>
      </c>
      <c r="D961" s="141">
        <v>262</v>
      </c>
      <c r="E961" s="140" t="s">
        <v>294</v>
      </c>
      <c r="F961" s="141">
        <v>178</v>
      </c>
      <c r="G961" s="142" t="s">
        <v>210</v>
      </c>
      <c r="H961" s="130"/>
      <c r="I961" s="131">
        <v>11770</v>
      </c>
      <c r="J961" s="131">
        <v>1967</v>
      </c>
      <c r="K961" s="131">
        <v>0</v>
      </c>
      <c r="L961" s="131">
        <v>938</v>
      </c>
      <c r="M961" s="131">
        <v>14675</v>
      </c>
      <c r="N961" s="130"/>
      <c r="O961" s="132">
        <v>6</v>
      </c>
      <c r="P961" s="132">
        <v>0</v>
      </c>
      <c r="Q961" s="133">
        <v>80196</v>
      </c>
      <c r="R961" s="133">
        <v>0</v>
      </c>
      <c r="S961" s="133">
        <f t="shared" si="28"/>
        <v>0</v>
      </c>
      <c r="T961" s="133">
        <v>5478</v>
      </c>
      <c r="U961" s="134">
        <f t="shared" si="29"/>
        <v>85674</v>
      </c>
      <c r="V961" s="144"/>
      <c r="W961" s="173">
        <v>0.16216216216216217</v>
      </c>
      <c r="X961" s="174">
        <v>0.09</v>
      </c>
      <c r="Y961" s="174">
        <v>6.0447595444622373E-2</v>
      </c>
      <c r="Z961" s="175">
        <v>0</v>
      </c>
      <c r="AA961" s="168"/>
      <c r="AB961" s="176">
        <v>2</v>
      </c>
      <c r="AC961" s="177">
        <v>0</v>
      </c>
      <c r="AD961" s="134">
        <v>0</v>
      </c>
      <c r="AE961" s="177">
        <v>0</v>
      </c>
      <c r="AF961" s="182">
        <v>0</v>
      </c>
      <c r="AG961" s="172"/>
    </row>
    <row r="962" spans="1:33" s="110" customFormat="1" x14ac:dyDescent="0.2">
      <c r="A962" s="138">
        <v>3506</v>
      </c>
      <c r="B962" s="139">
        <v>3506262229</v>
      </c>
      <c r="C962" s="140" t="s">
        <v>553</v>
      </c>
      <c r="D962" s="141">
        <v>262</v>
      </c>
      <c r="E962" s="140" t="s">
        <v>294</v>
      </c>
      <c r="F962" s="141">
        <v>229</v>
      </c>
      <c r="G962" s="142" t="s">
        <v>261</v>
      </c>
      <c r="H962" s="130"/>
      <c r="I962" s="131">
        <v>11577</v>
      </c>
      <c r="J962" s="131">
        <v>1891</v>
      </c>
      <c r="K962" s="131">
        <v>0</v>
      </c>
      <c r="L962" s="131">
        <v>938</v>
      </c>
      <c r="M962" s="131">
        <v>14406</v>
      </c>
      <c r="N962" s="130"/>
      <c r="O962" s="132">
        <v>21</v>
      </c>
      <c r="P962" s="132">
        <v>0</v>
      </c>
      <c r="Q962" s="133">
        <v>275184</v>
      </c>
      <c r="R962" s="133">
        <v>0</v>
      </c>
      <c r="S962" s="133">
        <f t="shared" si="28"/>
        <v>0</v>
      </c>
      <c r="T962" s="133">
        <v>19173</v>
      </c>
      <c r="U962" s="134">
        <f t="shared" si="29"/>
        <v>294357</v>
      </c>
      <c r="V962" s="144"/>
      <c r="W962" s="173">
        <v>0.56756756756756754</v>
      </c>
      <c r="X962" s="174">
        <v>0.09</v>
      </c>
      <c r="Y962" s="174">
        <v>1.1769343228562689E-2</v>
      </c>
      <c r="Z962" s="175">
        <v>0</v>
      </c>
      <c r="AA962" s="168"/>
      <c r="AB962" s="176">
        <v>2</v>
      </c>
      <c r="AC962" s="177">
        <v>0</v>
      </c>
      <c r="AD962" s="134">
        <v>0</v>
      </c>
      <c r="AE962" s="177">
        <v>0</v>
      </c>
      <c r="AF962" s="182">
        <v>0</v>
      </c>
      <c r="AG962" s="172"/>
    </row>
    <row r="963" spans="1:33" s="110" customFormat="1" x14ac:dyDescent="0.2">
      <c r="A963" s="138">
        <v>3506</v>
      </c>
      <c r="B963" s="139">
        <v>3506262248</v>
      </c>
      <c r="C963" s="140" t="s">
        <v>553</v>
      </c>
      <c r="D963" s="141">
        <v>262</v>
      </c>
      <c r="E963" s="140" t="s">
        <v>294</v>
      </c>
      <c r="F963" s="141">
        <v>248</v>
      </c>
      <c r="G963" s="142" t="s">
        <v>280</v>
      </c>
      <c r="H963" s="130"/>
      <c r="I963" s="131">
        <v>11994</v>
      </c>
      <c r="J963" s="131">
        <v>941</v>
      </c>
      <c r="K963" s="131">
        <v>0</v>
      </c>
      <c r="L963" s="131">
        <v>938</v>
      </c>
      <c r="M963" s="131">
        <v>13873</v>
      </c>
      <c r="N963" s="130"/>
      <c r="O963" s="132">
        <v>14</v>
      </c>
      <c r="P963" s="132">
        <v>0</v>
      </c>
      <c r="Q963" s="133">
        <v>176190</v>
      </c>
      <c r="R963" s="133">
        <v>0</v>
      </c>
      <c r="S963" s="133">
        <f t="shared" si="28"/>
        <v>0</v>
      </c>
      <c r="T963" s="133">
        <v>12782</v>
      </c>
      <c r="U963" s="134">
        <f t="shared" si="29"/>
        <v>188972</v>
      </c>
      <c r="V963" s="144"/>
      <c r="W963" s="173">
        <v>0.3783783783783784</v>
      </c>
      <c r="X963" s="174">
        <v>0.09</v>
      </c>
      <c r="Y963" s="174">
        <v>5.6553829441961169E-2</v>
      </c>
      <c r="Z963" s="175">
        <v>0</v>
      </c>
      <c r="AA963" s="168"/>
      <c r="AB963" s="176">
        <v>6</v>
      </c>
      <c r="AC963" s="177">
        <v>0</v>
      </c>
      <c r="AD963" s="134">
        <v>0</v>
      </c>
      <c r="AE963" s="177">
        <v>0</v>
      </c>
      <c r="AF963" s="182">
        <v>0</v>
      </c>
      <c r="AG963" s="172"/>
    </row>
    <row r="964" spans="1:33" s="110" customFormat="1" x14ac:dyDescent="0.2">
      <c r="A964" s="138">
        <v>3506</v>
      </c>
      <c r="B964" s="139">
        <v>3506262258</v>
      </c>
      <c r="C964" s="140" t="s">
        <v>553</v>
      </c>
      <c r="D964" s="141">
        <v>262</v>
      </c>
      <c r="E964" s="140" t="s">
        <v>294</v>
      </c>
      <c r="F964" s="141">
        <v>258</v>
      </c>
      <c r="G964" s="142" t="s">
        <v>290</v>
      </c>
      <c r="H964" s="130"/>
      <c r="I964" s="131">
        <v>13073</v>
      </c>
      <c r="J964" s="131">
        <v>3838</v>
      </c>
      <c r="K964" s="131">
        <v>0</v>
      </c>
      <c r="L964" s="131">
        <v>938</v>
      </c>
      <c r="M964" s="131">
        <v>17849</v>
      </c>
      <c r="N964" s="130"/>
      <c r="O964" s="132">
        <v>8</v>
      </c>
      <c r="P964" s="132">
        <v>0</v>
      </c>
      <c r="Q964" s="133">
        <v>131632</v>
      </c>
      <c r="R964" s="133">
        <v>0</v>
      </c>
      <c r="S964" s="133">
        <f t="shared" si="28"/>
        <v>0</v>
      </c>
      <c r="T964" s="133">
        <v>7304</v>
      </c>
      <c r="U964" s="134">
        <f t="shared" si="29"/>
        <v>138936</v>
      </c>
      <c r="V964" s="144"/>
      <c r="W964" s="173">
        <v>0.21621621621621623</v>
      </c>
      <c r="X964" s="174">
        <v>0.09</v>
      </c>
      <c r="Y964" s="174">
        <v>9.5749828728083172E-2</v>
      </c>
      <c r="Z964" s="175">
        <v>0</v>
      </c>
      <c r="AA964" s="168"/>
      <c r="AB964" s="176">
        <v>0</v>
      </c>
      <c r="AC964" s="177">
        <v>0</v>
      </c>
      <c r="AD964" s="134">
        <v>0</v>
      </c>
      <c r="AE964" s="177">
        <v>0</v>
      </c>
      <c r="AF964" s="182">
        <v>0</v>
      </c>
      <c r="AG964" s="172"/>
    </row>
    <row r="965" spans="1:33" s="110" customFormat="1" x14ac:dyDescent="0.2">
      <c r="A965" s="138">
        <v>3506</v>
      </c>
      <c r="B965" s="139">
        <v>3506262262</v>
      </c>
      <c r="C965" s="140" t="s">
        <v>553</v>
      </c>
      <c r="D965" s="141">
        <v>262</v>
      </c>
      <c r="E965" s="140" t="s">
        <v>294</v>
      </c>
      <c r="F965" s="141">
        <v>262</v>
      </c>
      <c r="G965" s="142" t="s">
        <v>294</v>
      </c>
      <c r="H965" s="130"/>
      <c r="I965" s="131">
        <v>11550</v>
      </c>
      <c r="J965" s="131">
        <v>4280</v>
      </c>
      <c r="K965" s="131">
        <v>0</v>
      </c>
      <c r="L965" s="131">
        <v>938</v>
      </c>
      <c r="M965" s="131">
        <v>16768</v>
      </c>
      <c r="N965" s="130"/>
      <c r="O965" s="132">
        <v>90</v>
      </c>
      <c r="P965" s="132">
        <v>0</v>
      </c>
      <c r="Q965" s="133">
        <v>1386180</v>
      </c>
      <c r="R965" s="133">
        <v>0</v>
      </c>
      <c r="S965" s="133">
        <f t="shared" si="28"/>
        <v>0</v>
      </c>
      <c r="T965" s="133">
        <v>82170</v>
      </c>
      <c r="U965" s="134">
        <f t="shared" si="29"/>
        <v>1468350</v>
      </c>
      <c r="V965" s="144"/>
      <c r="W965" s="173">
        <v>2.432432432432432</v>
      </c>
      <c r="X965" s="174">
        <v>0.09</v>
      </c>
      <c r="Y965" s="174">
        <v>7.8477422572232697E-2</v>
      </c>
      <c r="Z965" s="175">
        <v>0</v>
      </c>
      <c r="AA965" s="168"/>
      <c r="AB965" s="176">
        <v>24</v>
      </c>
      <c r="AC965" s="177">
        <v>0</v>
      </c>
      <c r="AD965" s="134">
        <v>0</v>
      </c>
      <c r="AE965" s="177">
        <v>0</v>
      </c>
      <c r="AF965" s="182">
        <v>0</v>
      </c>
      <c r="AG965" s="172"/>
    </row>
    <row r="966" spans="1:33" s="110" customFormat="1" x14ac:dyDescent="0.2">
      <c r="A966" s="138">
        <v>3506</v>
      </c>
      <c r="B966" s="139">
        <v>3506262274</v>
      </c>
      <c r="C966" s="140" t="s">
        <v>553</v>
      </c>
      <c r="D966" s="141">
        <v>262</v>
      </c>
      <c r="E966" s="140" t="s">
        <v>294</v>
      </c>
      <c r="F966" s="141">
        <v>274</v>
      </c>
      <c r="G966" s="142" t="s">
        <v>306</v>
      </c>
      <c r="H966" s="130"/>
      <c r="I966" s="131">
        <v>11397</v>
      </c>
      <c r="J966" s="131">
        <v>4713</v>
      </c>
      <c r="K966" s="131">
        <v>0</v>
      </c>
      <c r="L966" s="131">
        <v>938</v>
      </c>
      <c r="M966" s="131">
        <v>17048</v>
      </c>
      <c r="N966" s="130"/>
      <c r="O966" s="132">
        <v>4</v>
      </c>
      <c r="P966" s="132">
        <v>0</v>
      </c>
      <c r="Q966" s="133">
        <v>62700</v>
      </c>
      <c r="R966" s="133">
        <v>0</v>
      </c>
      <c r="S966" s="133">
        <f t="shared" si="28"/>
        <v>0</v>
      </c>
      <c r="T966" s="133">
        <v>3652</v>
      </c>
      <c r="U966" s="134">
        <f t="shared" si="29"/>
        <v>66352</v>
      </c>
      <c r="V966" s="144"/>
      <c r="W966" s="173">
        <v>0.10810810810810811</v>
      </c>
      <c r="X966" s="174">
        <v>0.09</v>
      </c>
      <c r="Y966" s="174">
        <v>6.8430321307466249E-2</v>
      </c>
      <c r="Z966" s="175">
        <v>0</v>
      </c>
      <c r="AA966" s="168"/>
      <c r="AB966" s="176">
        <v>2</v>
      </c>
      <c r="AC966" s="177">
        <v>0</v>
      </c>
      <c r="AD966" s="134">
        <v>0</v>
      </c>
      <c r="AE966" s="177">
        <v>0</v>
      </c>
      <c r="AF966" s="182">
        <v>0</v>
      </c>
      <c r="AG966" s="172"/>
    </row>
    <row r="967" spans="1:33" s="110" customFormat="1" x14ac:dyDescent="0.2">
      <c r="A967" s="138">
        <v>3506</v>
      </c>
      <c r="B967" s="139">
        <v>3506262284</v>
      </c>
      <c r="C967" s="140" t="s">
        <v>553</v>
      </c>
      <c r="D967" s="141">
        <v>262</v>
      </c>
      <c r="E967" s="140" t="s">
        <v>294</v>
      </c>
      <c r="F967" s="141">
        <v>284</v>
      </c>
      <c r="G967" s="142" t="s">
        <v>316</v>
      </c>
      <c r="H967" s="130"/>
      <c r="I967" s="131">
        <v>11397</v>
      </c>
      <c r="J967" s="131">
        <v>4517</v>
      </c>
      <c r="K967" s="131">
        <v>0</v>
      </c>
      <c r="L967" s="131">
        <v>938</v>
      </c>
      <c r="M967" s="131">
        <v>16852</v>
      </c>
      <c r="N967" s="130"/>
      <c r="O967" s="132">
        <v>4</v>
      </c>
      <c r="P967" s="132">
        <v>0</v>
      </c>
      <c r="Q967" s="133">
        <v>61936</v>
      </c>
      <c r="R967" s="133">
        <v>0</v>
      </c>
      <c r="S967" s="133">
        <f t="shared" si="28"/>
        <v>0</v>
      </c>
      <c r="T967" s="133">
        <v>3652</v>
      </c>
      <c r="U967" s="134">
        <f t="shared" si="29"/>
        <v>65588</v>
      </c>
      <c r="V967" s="144"/>
      <c r="W967" s="173">
        <v>0.10810810810810811</v>
      </c>
      <c r="X967" s="174">
        <v>0.09</v>
      </c>
      <c r="Y967" s="174">
        <v>4.4135895835476766E-2</v>
      </c>
      <c r="Z967" s="175">
        <v>0</v>
      </c>
      <c r="AA967" s="168"/>
      <c r="AB967" s="176">
        <v>2</v>
      </c>
      <c r="AC967" s="177">
        <v>0</v>
      </c>
      <c r="AD967" s="134">
        <v>0</v>
      </c>
      <c r="AE967" s="177">
        <v>0</v>
      </c>
      <c r="AF967" s="182">
        <v>0</v>
      </c>
      <c r="AG967" s="172"/>
    </row>
    <row r="968" spans="1:33" s="110" customFormat="1" x14ac:dyDescent="0.2">
      <c r="A968" s="138">
        <v>3506</v>
      </c>
      <c r="B968" s="139">
        <v>3506262295</v>
      </c>
      <c r="C968" s="140" t="s">
        <v>553</v>
      </c>
      <c r="D968" s="141">
        <v>262</v>
      </c>
      <c r="E968" s="140" t="s">
        <v>294</v>
      </c>
      <c r="F968" s="141">
        <v>295</v>
      </c>
      <c r="G968" s="142" t="s">
        <v>327</v>
      </c>
      <c r="H968" s="130"/>
      <c r="I968" s="131">
        <v>10766</v>
      </c>
      <c r="J968" s="131">
        <v>6114</v>
      </c>
      <c r="K968" s="131">
        <v>0</v>
      </c>
      <c r="L968" s="131">
        <v>938</v>
      </c>
      <c r="M968" s="131">
        <v>17818</v>
      </c>
      <c r="N968" s="130"/>
      <c r="O968" s="132">
        <v>1</v>
      </c>
      <c r="P968" s="132">
        <v>0</v>
      </c>
      <c r="Q968" s="133">
        <v>16424</v>
      </c>
      <c r="R968" s="133">
        <v>0</v>
      </c>
      <c r="S968" s="133">
        <f t="shared" si="28"/>
        <v>0</v>
      </c>
      <c r="T968" s="133">
        <v>913</v>
      </c>
      <c r="U968" s="134">
        <f t="shared" si="29"/>
        <v>17337</v>
      </c>
      <c r="V968" s="144"/>
      <c r="W968" s="173">
        <v>2.7027027027027029E-2</v>
      </c>
      <c r="X968" s="174">
        <v>0.09</v>
      </c>
      <c r="Y968" s="174">
        <v>1.4820543263222623E-2</v>
      </c>
      <c r="Z968" s="175">
        <v>0</v>
      </c>
      <c r="AA968" s="168"/>
      <c r="AB968" s="176">
        <v>1</v>
      </c>
      <c r="AC968" s="177">
        <v>0</v>
      </c>
      <c r="AD968" s="134">
        <v>0</v>
      </c>
      <c r="AE968" s="177">
        <v>0</v>
      </c>
      <c r="AF968" s="182">
        <v>0</v>
      </c>
      <c r="AG968" s="172"/>
    </row>
    <row r="969" spans="1:33" s="110" customFormat="1" x14ac:dyDescent="0.2">
      <c r="A969" s="138">
        <v>3506</v>
      </c>
      <c r="B969" s="139">
        <v>3506262346</v>
      </c>
      <c r="C969" s="140" t="s">
        <v>553</v>
      </c>
      <c r="D969" s="141">
        <v>262</v>
      </c>
      <c r="E969" s="140" t="s">
        <v>294</v>
      </c>
      <c r="F969" s="141">
        <v>346</v>
      </c>
      <c r="G969" s="142" t="s">
        <v>378</v>
      </c>
      <c r="H969" s="130"/>
      <c r="I969" s="131">
        <v>10766</v>
      </c>
      <c r="J969" s="131">
        <v>1566</v>
      </c>
      <c r="K969" s="131">
        <v>0</v>
      </c>
      <c r="L969" s="131">
        <v>938</v>
      </c>
      <c r="M969" s="131">
        <v>13270</v>
      </c>
      <c r="N969" s="130"/>
      <c r="O969" s="132">
        <v>2</v>
      </c>
      <c r="P969" s="132">
        <v>0</v>
      </c>
      <c r="Q969" s="133">
        <v>23998</v>
      </c>
      <c r="R969" s="133">
        <v>0</v>
      </c>
      <c r="S969" s="133">
        <f t="shared" si="28"/>
        <v>0</v>
      </c>
      <c r="T969" s="133">
        <v>1826</v>
      </c>
      <c r="U969" s="134">
        <f t="shared" si="29"/>
        <v>25824</v>
      </c>
      <c r="V969" s="144"/>
      <c r="W969" s="173">
        <v>5.4054054054054057E-2</v>
      </c>
      <c r="X969" s="174">
        <v>0.09</v>
      </c>
      <c r="Y969" s="174">
        <v>1.2674679089738451E-2</v>
      </c>
      <c r="Z969" s="175">
        <v>0</v>
      </c>
      <c r="AA969" s="168"/>
      <c r="AB969" s="176">
        <v>2</v>
      </c>
      <c r="AC969" s="177">
        <v>0</v>
      </c>
      <c r="AD969" s="134">
        <v>0</v>
      </c>
      <c r="AE969" s="177">
        <v>0</v>
      </c>
      <c r="AF969" s="182">
        <v>0</v>
      </c>
      <c r="AG969" s="172"/>
    </row>
    <row r="970" spans="1:33" s="110" customFormat="1" x14ac:dyDescent="0.2">
      <c r="A970" s="138">
        <v>3506</v>
      </c>
      <c r="B970" s="139">
        <v>3506262347</v>
      </c>
      <c r="C970" s="140" t="s">
        <v>553</v>
      </c>
      <c r="D970" s="141">
        <v>262</v>
      </c>
      <c r="E970" s="140" t="s">
        <v>294</v>
      </c>
      <c r="F970" s="141">
        <v>347</v>
      </c>
      <c r="G970" s="142" t="s">
        <v>379</v>
      </c>
      <c r="H970" s="130"/>
      <c r="I970" s="131">
        <v>11497</v>
      </c>
      <c r="J970" s="131">
        <v>5188</v>
      </c>
      <c r="K970" s="131">
        <v>0</v>
      </c>
      <c r="L970" s="131">
        <v>938</v>
      </c>
      <c r="M970" s="131">
        <v>17623</v>
      </c>
      <c r="N970" s="130"/>
      <c r="O970" s="132">
        <v>6</v>
      </c>
      <c r="P970" s="132">
        <v>0</v>
      </c>
      <c r="Q970" s="133">
        <v>97404</v>
      </c>
      <c r="R970" s="133">
        <v>0</v>
      </c>
      <c r="S970" s="133">
        <f t="shared" ref="S970:S1033" si="30">IFERROR(VLOOKUP(B970,transp,2,FALSE),0)</f>
        <v>0</v>
      </c>
      <c r="T970" s="133">
        <v>5478</v>
      </c>
      <c r="U970" s="134">
        <f t="shared" ref="U970:U1033" si="31">SUM(Q970:T970)</f>
        <v>102882</v>
      </c>
      <c r="V970" s="144"/>
      <c r="W970" s="173">
        <v>0.16216216216216217</v>
      </c>
      <c r="X970" s="174">
        <v>0.09</v>
      </c>
      <c r="Y970" s="174">
        <v>8.2100919438836198E-3</v>
      </c>
      <c r="Z970" s="175">
        <v>0</v>
      </c>
      <c r="AA970" s="168"/>
      <c r="AB970" s="176">
        <v>5</v>
      </c>
      <c r="AC970" s="177">
        <v>0</v>
      </c>
      <c r="AD970" s="134">
        <v>0</v>
      </c>
      <c r="AE970" s="177">
        <v>0</v>
      </c>
      <c r="AF970" s="182">
        <v>0</v>
      </c>
      <c r="AG970" s="172"/>
    </row>
    <row r="971" spans="1:33" s="110" customFormat="1" x14ac:dyDescent="0.2">
      <c r="A971" s="138">
        <v>3508</v>
      </c>
      <c r="B971" s="139">
        <v>3508281061</v>
      </c>
      <c r="C971" s="140" t="s">
        <v>603</v>
      </c>
      <c r="D971" s="141">
        <v>281</v>
      </c>
      <c r="E971" s="140" t="s">
        <v>313</v>
      </c>
      <c r="F971" s="141">
        <v>61</v>
      </c>
      <c r="G971" s="142" t="s">
        <v>93</v>
      </c>
      <c r="H971" s="130"/>
      <c r="I971" s="131">
        <v>14518</v>
      </c>
      <c r="J971" s="131">
        <v>797</v>
      </c>
      <c r="K971" s="131">
        <v>0</v>
      </c>
      <c r="L971" s="131">
        <v>938</v>
      </c>
      <c r="M971" s="131">
        <v>16253</v>
      </c>
      <c r="N971" s="130"/>
      <c r="O971" s="132">
        <v>2</v>
      </c>
      <c r="P971" s="132">
        <v>0</v>
      </c>
      <c r="Q971" s="133">
        <v>30630</v>
      </c>
      <c r="R971" s="133">
        <v>0</v>
      </c>
      <c r="S971" s="133">
        <f t="shared" si="30"/>
        <v>0</v>
      </c>
      <c r="T971" s="133">
        <v>1876</v>
      </c>
      <c r="U971" s="134">
        <f t="shared" si="31"/>
        <v>32506</v>
      </c>
      <c r="V971" s="144"/>
      <c r="W971" s="173">
        <v>0</v>
      </c>
      <c r="X971" s="174">
        <v>0.09</v>
      </c>
      <c r="Y971" s="174">
        <v>3.86634106654625E-2</v>
      </c>
      <c r="Z971" s="175">
        <v>0</v>
      </c>
      <c r="AA971" s="168"/>
      <c r="AB971" s="176">
        <v>0</v>
      </c>
      <c r="AC971" s="177">
        <v>0</v>
      </c>
      <c r="AD971" s="134">
        <v>0</v>
      </c>
      <c r="AE971" s="177">
        <v>0</v>
      </c>
      <c r="AF971" s="182">
        <v>0</v>
      </c>
      <c r="AG971" s="172"/>
    </row>
    <row r="972" spans="1:33" s="110" customFormat="1" x14ac:dyDescent="0.2">
      <c r="A972" s="138">
        <v>3508</v>
      </c>
      <c r="B972" s="139">
        <v>3508281137</v>
      </c>
      <c r="C972" s="140" t="s">
        <v>603</v>
      </c>
      <c r="D972" s="141">
        <v>281</v>
      </c>
      <c r="E972" s="140" t="s">
        <v>313</v>
      </c>
      <c r="F972" s="141">
        <v>137</v>
      </c>
      <c r="G972" s="142" t="s">
        <v>169</v>
      </c>
      <c r="H972" s="130"/>
      <c r="I972" s="131">
        <v>16710</v>
      </c>
      <c r="J972" s="131">
        <v>0</v>
      </c>
      <c r="K972" s="131">
        <v>0</v>
      </c>
      <c r="L972" s="131">
        <v>938</v>
      </c>
      <c r="M972" s="131">
        <v>17648</v>
      </c>
      <c r="N972" s="130"/>
      <c r="O972" s="132">
        <v>3</v>
      </c>
      <c r="P972" s="132">
        <v>0</v>
      </c>
      <c r="Q972" s="133">
        <v>50130</v>
      </c>
      <c r="R972" s="133">
        <v>0</v>
      </c>
      <c r="S972" s="133">
        <f t="shared" si="30"/>
        <v>0</v>
      </c>
      <c r="T972" s="133">
        <v>2814</v>
      </c>
      <c r="U972" s="134">
        <f t="shared" si="31"/>
        <v>52944</v>
      </c>
      <c r="V972" s="144"/>
      <c r="W972" s="173">
        <v>0</v>
      </c>
      <c r="X972" s="174">
        <v>0.09</v>
      </c>
      <c r="Y972" s="174">
        <v>0.10436769884755796</v>
      </c>
      <c r="Z972" s="175">
        <v>0</v>
      </c>
      <c r="AA972" s="168"/>
      <c r="AB972" s="176">
        <v>0</v>
      </c>
      <c r="AC972" s="177">
        <v>0</v>
      </c>
      <c r="AD972" s="134">
        <v>0</v>
      </c>
      <c r="AE972" s="177">
        <v>0</v>
      </c>
      <c r="AF972" s="182">
        <v>0</v>
      </c>
      <c r="AG972" s="172"/>
    </row>
    <row r="973" spans="1:33" s="110" customFormat="1" x14ac:dyDescent="0.2">
      <c r="A973" s="138">
        <v>3508</v>
      </c>
      <c r="B973" s="139">
        <v>3508281227</v>
      </c>
      <c r="C973" s="140" t="s">
        <v>603</v>
      </c>
      <c r="D973" s="141">
        <v>281</v>
      </c>
      <c r="E973" s="140" t="s">
        <v>313</v>
      </c>
      <c r="F973" s="141">
        <v>227</v>
      </c>
      <c r="G973" s="142" t="s">
        <v>259</v>
      </c>
      <c r="H973" s="130"/>
      <c r="I973" s="131">
        <v>12081.55337579618</v>
      </c>
      <c r="J973" s="131">
        <v>3681</v>
      </c>
      <c r="K973" s="131">
        <v>0</v>
      </c>
      <c r="L973" s="131">
        <v>938</v>
      </c>
      <c r="M973" s="131">
        <v>16700.553375796182</v>
      </c>
      <c r="N973" s="130"/>
      <c r="O973" s="132">
        <v>1</v>
      </c>
      <c r="P973" s="132">
        <v>0</v>
      </c>
      <c r="Q973" s="133">
        <v>15763</v>
      </c>
      <c r="R973" s="133">
        <v>0</v>
      </c>
      <c r="S973" s="133">
        <f t="shared" si="30"/>
        <v>0</v>
      </c>
      <c r="T973" s="133">
        <v>938</v>
      </c>
      <c r="U973" s="134">
        <f t="shared" si="31"/>
        <v>16701</v>
      </c>
      <c r="V973" s="144"/>
      <c r="W973" s="173">
        <v>0</v>
      </c>
      <c r="X973" s="174">
        <v>0.09</v>
      </c>
      <c r="Y973" s="174">
        <v>1.6342360250268979E-2</v>
      </c>
      <c r="Z973" s="175">
        <v>0</v>
      </c>
      <c r="AA973" s="168"/>
      <c r="AB973" s="176">
        <v>0</v>
      </c>
      <c r="AC973" s="177">
        <v>0</v>
      </c>
      <c r="AD973" s="134">
        <v>0</v>
      </c>
      <c r="AE973" s="177">
        <v>0</v>
      </c>
      <c r="AF973" s="182">
        <v>0</v>
      </c>
      <c r="AG973" s="172"/>
    </row>
    <row r="974" spans="1:33" s="110" customFormat="1" x14ac:dyDescent="0.2">
      <c r="A974" s="138">
        <v>3508</v>
      </c>
      <c r="B974" s="139">
        <v>3508281281</v>
      </c>
      <c r="C974" s="140" t="s">
        <v>603</v>
      </c>
      <c r="D974" s="141">
        <v>281</v>
      </c>
      <c r="E974" s="140" t="s">
        <v>313</v>
      </c>
      <c r="F974" s="141">
        <v>281</v>
      </c>
      <c r="G974" s="142" t="s">
        <v>313</v>
      </c>
      <c r="H974" s="130"/>
      <c r="I974" s="131">
        <v>15462</v>
      </c>
      <c r="J974" s="131">
        <v>674</v>
      </c>
      <c r="K974" s="131">
        <v>0</v>
      </c>
      <c r="L974" s="131">
        <v>938</v>
      </c>
      <c r="M974" s="131">
        <v>17074</v>
      </c>
      <c r="N974" s="130"/>
      <c r="O974" s="132">
        <v>200</v>
      </c>
      <c r="P974" s="132">
        <v>0</v>
      </c>
      <c r="Q974" s="133">
        <v>3227200</v>
      </c>
      <c r="R974" s="133">
        <v>0</v>
      </c>
      <c r="S974" s="133">
        <f t="shared" si="30"/>
        <v>0</v>
      </c>
      <c r="T974" s="133">
        <v>187600</v>
      </c>
      <c r="U974" s="134">
        <f t="shared" si="31"/>
        <v>3414800</v>
      </c>
      <c r="V974" s="144"/>
      <c r="W974" s="173">
        <v>0</v>
      </c>
      <c r="X974" s="174">
        <v>0.09</v>
      </c>
      <c r="Y974" s="174">
        <v>0.13635645477999814</v>
      </c>
      <c r="Z974" s="175">
        <v>0</v>
      </c>
      <c r="AA974" s="168"/>
      <c r="AB974" s="176">
        <v>0</v>
      </c>
      <c r="AC974" s="177">
        <v>0</v>
      </c>
      <c r="AD974" s="134">
        <v>0</v>
      </c>
      <c r="AE974" s="177">
        <v>0</v>
      </c>
      <c r="AF974" s="182">
        <v>0</v>
      </c>
      <c r="AG974" s="172"/>
    </row>
    <row r="975" spans="1:33" s="110" customFormat="1" x14ac:dyDescent="0.2">
      <c r="A975" s="138">
        <v>3508</v>
      </c>
      <c r="B975" s="139">
        <v>3508281325</v>
      </c>
      <c r="C975" s="140" t="s">
        <v>603</v>
      </c>
      <c r="D975" s="141">
        <v>281</v>
      </c>
      <c r="E975" s="140" t="s">
        <v>313</v>
      </c>
      <c r="F975" s="141">
        <v>325</v>
      </c>
      <c r="G975" s="142" t="s">
        <v>357</v>
      </c>
      <c r="H975" s="130"/>
      <c r="I975" s="131">
        <v>12505.803428461981</v>
      </c>
      <c r="J975" s="131">
        <v>1764</v>
      </c>
      <c r="K975" s="131">
        <v>0</v>
      </c>
      <c r="L975" s="131">
        <v>938</v>
      </c>
      <c r="M975" s="131">
        <v>15207.803428461981</v>
      </c>
      <c r="N975" s="130"/>
      <c r="O975" s="132">
        <v>1</v>
      </c>
      <c r="P975" s="132">
        <v>0</v>
      </c>
      <c r="Q975" s="133">
        <v>14270</v>
      </c>
      <c r="R975" s="133">
        <v>0</v>
      </c>
      <c r="S975" s="133">
        <f t="shared" si="30"/>
        <v>0</v>
      </c>
      <c r="T975" s="133">
        <v>938</v>
      </c>
      <c r="U975" s="134">
        <f t="shared" si="31"/>
        <v>15208</v>
      </c>
      <c r="V975" s="144"/>
      <c r="W975" s="173">
        <v>0</v>
      </c>
      <c r="X975" s="174">
        <v>0.09</v>
      </c>
      <c r="Y975" s="174">
        <v>1.1963246350875503E-2</v>
      </c>
      <c r="Z975" s="175">
        <v>0</v>
      </c>
      <c r="AA975" s="168"/>
      <c r="AB975" s="176">
        <v>0</v>
      </c>
      <c r="AC975" s="177">
        <v>0</v>
      </c>
      <c r="AD975" s="134">
        <v>0</v>
      </c>
      <c r="AE975" s="177">
        <v>0</v>
      </c>
      <c r="AF975" s="182">
        <v>0</v>
      </c>
      <c r="AG975" s="172"/>
    </row>
    <row r="976" spans="1:33" s="110" customFormat="1" x14ac:dyDescent="0.2">
      <c r="A976" s="138">
        <v>3508</v>
      </c>
      <c r="B976" s="139">
        <v>3508281332</v>
      </c>
      <c r="C976" s="140" t="s">
        <v>603</v>
      </c>
      <c r="D976" s="141">
        <v>281</v>
      </c>
      <c r="E976" s="140" t="s">
        <v>313</v>
      </c>
      <c r="F976" s="141">
        <v>332</v>
      </c>
      <c r="G976" s="142" t="s">
        <v>364</v>
      </c>
      <c r="H976" s="130"/>
      <c r="I976" s="131">
        <v>16608</v>
      </c>
      <c r="J976" s="131">
        <v>1284</v>
      </c>
      <c r="K976" s="131">
        <v>0</v>
      </c>
      <c r="L976" s="131">
        <v>938</v>
      </c>
      <c r="M976" s="131">
        <v>18830</v>
      </c>
      <c r="N976" s="130"/>
      <c r="O976" s="132">
        <v>1</v>
      </c>
      <c r="P976" s="132">
        <v>0</v>
      </c>
      <c r="Q976" s="133">
        <v>17892</v>
      </c>
      <c r="R976" s="133">
        <v>0</v>
      </c>
      <c r="S976" s="133">
        <f t="shared" si="30"/>
        <v>0</v>
      </c>
      <c r="T976" s="133">
        <v>938</v>
      </c>
      <c r="U976" s="134">
        <f t="shared" si="31"/>
        <v>18830</v>
      </c>
      <c r="V976" s="144"/>
      <c r="W976" s="173">
        <v>0</v>
      </c>
      <c r="X976" s="174">
        <v>0.09</v>
      </c>
      <c r="Y976" s="174">
        <v>1.6930667635616913E-2</v>
      </c>
      <c r="Z976" s="175">
        <v>0</v>
      </c>
      <c r="AA976" s="168"/>
      <c r="AB976" s="176">
        <v>0</v>
      </c>
      <c r="AC976" s="177">
        <v>0</v>
      </c>
      <c r="AD976" s="134">
        <v>0</v>
      </c>
      <c r="AE976" s="177">
        <v>0</v>
      </c>
      <c r="AF976" s="182">
        <v>0</v>
      </c>
      <c r="AG976" s="172"/>
    </row>
    <row r="977" spans="1:33" s="110" customFormat="1" x14ac:dyDescent="0.2">
      <c r="A977" s="138">
        <v>3509</v>
      </c>
      <c r="B977" s="139">
        <v>3509095027</v>
      </c>
      <c r="C977" s="140" t="s">
        <v>556</v>
      </c>
      <c r="D977" s="141">
        <v>95</v>
      </c>
      <c r="E977" s="140" t="s">
        <v>127</v>
      </c>
      <c r="F977" s="141">
        <v>27</v>
      </c>
      <c r="G977" s="142" t="s">
        <v>59</v>
      </c>
      <c r="H977" s="130"/>
      <c r="I977" s="131">
        <v>10490.709659685865</v>
      </c>
      <c r="J977" s="131">
        <v>1724</v>
      </c>
      <c r="K977" s="131">
        <v>0</v>
      </c>
      <c r="L977" s="131">
        <v>938</v>
      </c>
      <c r="M977" s="131">
        <v>13152.709659685865</v>
      </c>
      <c r="N977" s="130"/>
      <c r="O977" s="132">
        <v>1</v>
      </c>
      <c r="P977" s="132">
        <v>0</v>
      </c>
      <c r="Q977" s="133">
        <v>12215</v>
      </c>
      <c r="R977" s="133">
        <v>0</v>
      </c>
      <c r="S977" s="133">
        <f t="shared" si="30"/>
        <v>0</v>
      </c>
      <c r="T977" s="133">
        <v>938</v>
      </c>
      <c r="U977" s="134">
        <f t="shared" si="31"/>
        <v>13153</v>
      </c>
      <c r="V977" s="144"/>
      <c r="W977" s="173">
        <v>0</v>
      </c>
      <c r="X977" s="174">
        <v>0.09</v>
      </c>
      <c r="Y977" s="174">
        <v>2.5878811761540711E-3</v>
      </c>
      <c r="Z977" s="175">
        <v>0</v>
      </c>
      <c r="AA977" s="168"/>
      <c r="AB977" s="176">
        <v>0</v>
      </c>
      <c r="AC977" s="177">
        <v>0</v>
      </c>
      <c r="AD977" s="134">
        <v>0</v>
      </c>
      <c r="AE977" s="177">
        <v>0</v>
      </c>
      <c r="AF977" s="182">
        <v>0</v>
      </c>
      <c r="AG977" s="172"/>
    </row>
    <row r="978" spans="1:33" s="110" customFormat="1" x14ac:dyDescent="0.2">
      <c r="A978" s="138">
        <v>3509</v>
      </c>
      <c r="B978" s="139">
        <v>3509095072</v>
      </c>
      <c r="C978" s="140" t="s">
        <v>556</v>
      </c>
      <c r="D978" s="141">
        <v>95</v>
      </c>
      <c r="E978" s="140" t="s">
        <v>127</v>
      </c>
      <c r="F978" s="141">
        <v>72</v>
      </c>
      <c r="G978" s="142" t="s">
        <v>104</v>
      </c>
      <c r="H978" s="130"/>
      <c r="I978" s="131">
        <v>12765</v>
      </c>
      <c r="J978" s="131">
        <v>3319</v>
      </c>
      <c r="K978" s="131">
        <v>0</v>
      </c>
      <c r="L978" s="131">
        <v>938</v>
      </c>
      <c r="M978" s="131">
        <v>17022</v>
      </c>
      <c r="N978" s="130"/>
      <c r="O978" s="132">
        <v>1</v>
      </c>
      <c r="P978" s="132">
        <v>0</v>
      </c>
      <c r="Q978" s="133">
        <v>16084</v>
      </c>
      <c r="R978" s="133">
        <v>0</v>
      </c>
      <c r="S978" s="133">
        <f t="shared" si="30"/>
        <v>0</v>
      </c>
      <c r="T978" s="133">
        <v>938</v>
      </c>
      <c r="U978" s="134">
        <f t="shared" si="31"/>
        <v>17022</v>
      </c>
      <c r="V978" s="144"/>
      <c r="W978" s="173">
        <v>0</v>
      </c>
      <c r="X978" s="174">
        <v>0.09</v>
      </c>
      <c r="Y978" s="174">
        <v>3.6637913883488527E-3</v>
      </c>
      <c r="Z978" s="175">
        <v>0</v>
      </c>
      <c r="AA978" s="168"/>
      <c r="AB978" s="176">
        <v>0</v>
      </c>
      <c r="AC978" s="177">
        <v>0</v>
      </c>
      <c r="AD978" s="134">
        <v>0</v>
      </c>
      <c r="AE978" s="177">
        <v>0</v>
      </c>
      <c r="AF978" s="182">
        <v>0</v>
      </c>
      <c r="AG978" s="172"/>
    </row>
    <row r="979" spans="1:33" s="110" customFormat="1" x14ac:dyDescent="0.2">
      <c r="A979" s="138">
        <v>3509</v>
      </c>
      <c r="B979" s="139">
        <v>3509095095</v>
      </c>
      <c r="C979" s="140" t="s">
        <v>556</v>
      </c>
      <c r="D979" s="141">
        <v>95</v>
      </c>
      <c r="E979" s="140" t="s">
        <v>127</v>
      </c>
      <c r="F979" s="141">
        <v>95</v>
      </c>
      <c r="G979" s="142" t="s">
        <v>127</v>
      </c>
      <c r="H979" s="130"/>
      <c r="I979" s="131">
        <v>13275</v>
      </c>
      <c r="J979" s="131">
        <v>73</v>
      </c>
      <c r="K979" s="131">
        <v>0</v>
      </c>
      <c r="L979" s="131">
        <v>938</v>
      </c>
      <c r="M979" s="131">
        <v>14286</v>
      </c>
      <c r="N979" s="130"/>
      <c r="O979" s="132">
        <v>558</v>
      </c>
      <c r="P979" s="132">
        <v>0</v>
      </c>
      <c r="Q979" s="133">
        <v>7448184</v>
      </c>
      <c r="R979" s="133">
        <v>0</v>
      </c>
      <c r="S979" s="133">
        <f t="shared" si="30"/>
        <v>0</v>
      </c>
      <c r="T979" s="133">
        <v>523404</v>
      </c>
      <c r="U979" s="134">
        <f t="shared" si="31"/>
        <v>7971588</v>
      </c>
      <c r="V979" s="144"/>
      <c r="W979" s="173">
        <v>0</v>
      </c>
      <c r="X979" s="174">
        <v>0.09</v>
      </c>
      <c r="Y979" s="174">
        <v>0.13273566724253313</v>
      </c>
      <c r="Z979" s="175">
        <v>0</v>
      </c>
      <c r="AA979" s="168"/>
      <c r="AB979" s="176">
        <v>0</v>
      </c>
      <c r="AC979" s="177">
        <v>0</v>
      </c>
      <c r="AD979" s="134">
        <v>0</v>
      </c>
      <c r="AE979" s="177">
        <v>0</v>
      </c>
      <c r="AF979" s="182">
        <v>0</v>
      </c>
      <c r="AG979" s="172"/>
    </row>
    <row r="980" spans="1:33" s="110" customFormat="1" x14ac:dyDescent="0.2">
      <c r="A980" s="138">
        <v>3509</v>
      </c>
      <c r="B980" s="139">
        <v>3509095201</v>
      </c>
      <c r="C980" s="140" t="s">
        <v>556</v>
      </c>
      <c r="D980" s="141">
        <v>95</v>
      </c>
      <c r="E980" s="140" t="s">
        <v>127</v>
      </c>
      <c r="F980" s="141">
        <v>201</v>
      </c>
      <c r="G980" s="142" t="s">
        <v>233</v>
      </c>
      <c r="H980" s="130"/>
      <c r="I980" s="131">
        <v>15446</v>
      </c>
      <c r="J980" s="131">
        <v>0</v>
      </c>
      <c r="K980" s="131">
        <v>0</v>
      </c>
      <c r="L980" s="131">
        <v>938</v>
      </c>
      <c r="M980" s="131">
        <v>16384</v>
      </c>
      <c r="N980" s="130"/>
      <c r="O980" s="132">
        <v>3</v>
      </c>
      <c r="P980" s="132">
        <v>0</v>
      </c>
      <c r="Q980" s="133">
        <v>46338</v>
      </c>
      <c r="R980" s="133">
        <v>0</v>
      </c>
      <c r="S980" s="133">
        <f t="shared" si="30"/>
        <v>0</v>
      </c>
      <c r="T980" s="133">
        <v>2814</v>
      </c>
      <c r="U980" s="134">
        <f t="shared" si="31"/>
        <v>49152</v>
      </c>
      <c r="V980" s="144"/>
      <c r="W980" s="173">
        <v>0</v>
      </c>
      <c r="X980" s="174">
        <v>0.09</v>
      </c>
      <c r="Y980" s="174">
        <v>8.0994879057764799E-2</v>
      </c>
      <c r="Z980" s="175">
        <v>0</v>
      </c>
      <c r="AA980" s="168"/>
      <c r="AB980" s="176">
        <v>0</v>
      </c>
      <c r="AC980" s="177">
        <v>0</v>
      </c>
      <c r="AD980" s="134">
        <v>0</v>
      </c>
      <c r="AE980" s="177">
        <v>0</v>
      </c>
      <c r="AF980" s="182">
        <v>0</v>
      </c>
      <c r="AG980" s="172"/>
    </row>
    <row r="981" spans="1:33" s="110" customFormat="1" x14ac:dyDescent="0.2">
      <c r="A981" s="138">
        <v>3509</v>
      </c>
      <c r="B981" s="139">
        <v>3509095265</v>
      </c>
      <c r="C981" s="140" t="s">
        <v>556</v>
      </c>
      <c r="D981" s="141">
        <v>95</v>
      </c>
      <c r="E981" s="140" t="s">
        <v>127</v>
      </c>
      <c r="F981" s="141">
        <v>265</v>
      </c>
      <c r="G981" s="142" t="s">
        <v>297</v>
      </c>
      <c r="H981" s="130"/>
      <c r="I981" s="131">
        <v>16575</v>
      </c>
      <c r="J981" s="131">
        <v>7426</v>
      </c>
      <c r="K981" s="131">
        <v>0</v>
      </c>
      <c r="L981" s="131">
        <v>938</v>
      </c>
      <c r="M981" s="131">
        <v>24939</v>
      </c>
      <c r="N981" s="130"/>
      <c r="O981" s="132">
        <v>1</v>
      </c>
      <c r="P981" s="132">
        <v>0</v>
      </c>
      <c r="Q981" s="133">
        <v>24001</v>
      </c>
      <c r="R981" s="133">
        <v>0</v>
      </c>
      <c r="S981" s="133">
        <f t="shared" si="30"/>
        <v>0</v>
      </c>
      <c r="T981" s="133">
        <v>938</v>
      </c>
      <c r="U981" s="134">
        <f t="shared" si="31"/>
        <v>24939</v>
      </c>
      <c r="V981" s="144"/>
      <c r="W981" s="173">
        <v>0</v>
      </c>
      <c r="X981" s="174">
        <v>0.09</v>
      </c>
      <c r="Y981" s="174">
        <v>1.6733878836207347E-3</v>
      </c>
      <c r="Z981" s="175">
        <v>0</v>
      </c>
      <c r="AA981" s="168"/>
      <c r="AB981" s="176">
        <v>0</v>
      </c>
      <c r="AC981" s="177">
        <v>0</v>
      </c>
      <c r="AD981" s="134">
        <v>0</v>
      </c>
      <c r="AE981" s="177">
        <v>0</v>
      </c>
      <c r="AF981" s="182">
        <v>0</v>
      </c>
      <c r="AG981" s="172"/>
    </row>
    <row r="982" spans="1:33" s="110" customFormat="1" x14ac:dyDescent="0.2">
      <c r="A982" s="138">
        <v>3509</v>
      </c>
      <c r="B982" s="139">
        <v>3509095273</v>
      </c>
      <c r="C982" s="140" t="s">
        <v>556</v>
      </c>
      <c r="D982" s="141">
        <v>95</v>
      </c>
      <c r="E982" s="140" t="s">
        <v>127</v>
      </c>
      <c r="F982" s="141">
        <v>273</v>
      </c>
      <c r="G982" s="142" t="s">
        <v>305</v>
      </c>
      <c r="H982" s="130"/>
      <c r="I982" s="131">
        <v>12960</v>
      </c>
      <c r="J982" s="131">
        <v>4697</v>
      </c>
      <c r="K982" s="131">
        <v>0</v>
      </c>
      <c r="L982" s="131">
        <v>938</v>
      </c>
      <c r="M982" s="131">
        <v>18595</v>
      </c>
      <c r="N982" s="130"/>
      <c r="O982" s="132">
        <v>1</v>
      </c>
      <c r="P982" s="132">
        <v>0</v>
      </c>
      <c r="Q982" s="133">
        <v>17657</v>
      </c>
      <c r="R982" s="133">
        <v>0</v>
      </c>
      <c r="S982" s="133">
        <f t="shared" si="30"/>
        <v>0</v>
      </c>
      <c r="T982" s="133">
        <v>938</v>
      </c>
      <c r="U982" s="134">
        <f t="shared" si="31"/>
        <v>18595</v>
      </c>
      <c r="V982" s="144"/>
      <c r="W982" s="173">
        <v>0</v>
      </c>
      <c r="X982" s="174">
        <v>0.09</v>
      </c>
      <c r="Y982" s="174">
        <v>4.9591628812044146E-3</v>
      </c>
      <c r="Z982" s="175">
        <v>0</v>
      </c>
      <c r="AA982" s="168"/>
      <c r="AB982" s="176">
        <v>0</v>
      </c>
      <c r="AC982" s="177">
        <v>0</v>
      </c>
      <c r="AD982" s="134">
        <v>0</v>
      </c>
      <c r="AE982" s="177">
        <v>0</v>
      </c>
      <c r="AF982" s="182">
        <v>0</v>
      </c>
      <c r="AG982" s="172"/>
    </row>
    <row r="983" spans="1:33" s="110" customFormat="1" x14ac:dyDescent="0.2">
      <c r="A983" s="138">
        <v>3509</v>
      </c>
      <c r="B983" s="139">
        <v>3509095292</v>
      </c>
      <c r="C983" s="140" t="s">
        <v>556</v>
      </c>
      <c r="D983" s="141">
        <v>95</v>
      </c>
      <c r="E983" s="140" t="s">
        <v>127</v>
      </c>
      <c r="F983" s="141">
        <v>292</v>
      </c>
      <c r="G983" s="142" t="s">
        <v>324</v>
      </c>
      <c r="H983" s="130"/>
      <c r="I983" s="131">
        <v>10816.904193853428</v>
      </c>
      <c r="J983" s="131">
        <v>1880</v>
      </c>
      <c r="K983" s="131">
        <v>0</v>
      </c>
      <c r="L983" s="131">
        <v>938</v>
      </c>
      <c r="M983" s="131">
        <v>13634.904193853428</v>
      </c>
      <c r="N983" s="130"/>
      <c r="O983" s="132">
        <v>1</v>
      </c>
      <c r="P983" s="132">
        <v>0</v>
      </c>
      <c r="Q983" s="133">
        <v>12697</v>
      </c>
      <c r="R983" s="133">
        <v>0</v>
      </c>
      <c r="S983" s="133">
        <f t="shared" si="30"/>
        <v>0</v>
      </c>
      <c r="T983" s="133">
        <v>938</v>
      </c>
      <c r="U983" s="134">
        <f t="shared" si="31"/>
        <v>13635</v>
      </c>
      <c r="V983" s="144"/>
      <c r="W983" s="173">
        <v>0</v>
      </c>
      <c r="X983" s="174">
        <v>0.09</v>
      </c>
      <c r="Y983" s="174">
        <v>5.4253909825971395E-3</v>
      </c>
      <c r="Z983" s="175">
        <v>0</v>
      </c>
      <c r="AA983" s="168"/>
      <c r="AB983" s="176">
        <v>0</v>
      </c>
      <c r="AC983" s="177">
        <v>0</v>
      </c>
      <c r="AD983" s="134">
        <v>0</v>
      </c>
      <c r="AE983" s="177">
        <v>0</v>
      </c>
      <c r="AF983" s="182">
        <v>0</v>
      </c>
      <c r="AG983" s="172"/>
    </row>
    <row r="984" spans="1:33" s="110" customFormat="1" x14ac:dyDescent="0.2">
      <c r="A984" s="138">
        <v>3509</v>
      </c>
      <c r="B984" s="139">
        <v>3509095310</v>
      </c>
      <c r="C984" s="140" t="s">
        <v>556</v>
      </c>
      <c r="D984" s="141">
        <v>95</v>
      </c>
      <c r="E984" s="140" t="s">
        <v>127</v>
      </c>
      <c r="F984" s="141">
        <v>310</v>
      </c>
      <c r="G984" s="142" t="s">
        <v>342</v>
      </c>
      <c r="H984" s="130"/>
      <c r="I984" s="131">
        <v>12482.688406158968</v>
      </c>
      <c r="J984" s="131">
        <v>2105</v>
      </c>
      <c r="K984" s="131">
        <v>0</v>
      </c>
      <c r="L984" s="131">
        <v>938</v>
      </c>
      <c r="M984" s="131">
        <v>15525.688406158968</v>
      </c>
      <c r="N984" s="130"/>
      <c r="O984" s="132">
        <v>1</v>
      </c>
      <c r="P984" s="132">
        <v>0</v>
      </c>
      <c r="Q984" s="133">
        <v>14588</v>
      </c>
      <c r="R984" s="133">
        <v>0</v>
      </c>
      <c r="S984" s="133">
        <f t="shared" si="30"/>
        <v>0</v>
      </c>
      <c r="T984" s="133">
        <v>938</v>
      </c>
      <c r="U984" s="134">
        <f t="shared" si="31"/>
        <v>15526</v>
      </c>
      <c r="V984" s="144"/>
      <c r="W984" s="173">
        <v>0</v>
      </c>
      <c r="X984" s="174">
        <v>0.09</v>
      </c>
      <c r="Y984" s="174">
        <v>4.1037898115870206E-2</v>
      </c>
      <c r="Z984" s="175">
        <v>0</v>
      </c>
      <c r="AA984" s="168"/>
      <c r="AB984" s="176">
        <v>0</v>
      </c>
      <c r="AC984" s="177">
        <v>0</v>
      </c>
      <c r="AD984" s="134">
        <v>0</v>
      </c>
      <c r="AE984" s="177">
        <v>0</v>
      </c>
      <c r="AF984" s="182">
        <v>0</v>
      </c>
      <c r="AG984" s="172"/>
    </row>
    <row r="985" spans="1:33" s="110" customFormat="1" x14ac:dyDescent="0.2">
      <c r="A985" s="138">
        <v>3509</v>
      </c>
      <c r="B985" s="139">
        <v>3509095331</v>
      </c>
      <c r="C985" s="140" t="s">
        <v>556</v>
      </c>
      <c r="D985" s="141">
        <v>95</v>
      </c>
      <c r="E985" s="140" t="s">
        <v>127</v>
      </c>
      <c r="F985" s="141">
        <v>331</v>
      </c>
      <c r="G985" s="142" t="s">
        <v>363</v>
      </c>
      <c r="H985" s="130"/>
      <c r="I985" s="131">
        <v>10766</v>
      </c>
      <c r="J985" s="131">
        <v>3257</v>
      </c>
      <c r="K985" s="131">
        <v>0</v>
      </c>
      <c r="L985" s="131">
        <v>938</v>
      </c>
      <c r="M985" s="131">
        <v>14961</v>
      </c>
      <c r="N985" s="130"/>
      <c r="O985" s="132">
        <v>2</v>
      </c>
      <c r="P985" s="132">
        <v>0</v>
      </c>
      <c r="Q985" s="133">
        <v>28046</v>
      </c>
      <c r="R985" s="133">
        <v>0</v>
      </c>
      <c r="S985" s="133">
        <f t="shared" si="30"/>
        <v>0</v>
      </c>
      <c r="T985" s="133">
        <v>1876</v>
      </c>
      <c r="U985" s="134">
        <f t="shared" si="31"/>
        <v>29922</v>
      </c>
      <c r="V985" s="144"/>
      <c r="W985" s="173">
        <v>0</v>
      </c>
      <c r="X985" s="174">
        <v>0.09</v>
      </c>
      <c r="Y985" s="174">
        <v>2.1006334521876148E-2</v>
      </c>
      <c r="Z985" s="175">
        <v>0</v>
      </c>
      <c r="AA985" s="168"/>
      <c r="AB985" s="176">
        <v>0</v>
      </c>
      <c r="AC985" s="177">
        <v>0</v>
      </c>
      <c r="AD985" s="134">
        <v>0</v>
      </c>
      <c r="AE985" s="177">
        <v>0</v>
      </c>
      <c r="AF985" s="182">
        <v>0</v>
      </c>
      <c r="AG985" s="172"/>
    </row>
    <row r="986" spans="1:33" s="110" customFormat="1" x14ac:dyDescent="0.2">
      <c r="A986" s="138">
        <v>3509</v>
      </c>
      <c r="B986" s="139">
        <v>3509095650</v>
      </c>
      <c r="C986" s="140" t="s">
        <v>556</v>
      </c>
      <c r="D986" s="141">
        <v>95</v>
      </c>
      <c r="E986" s="140" t="s">
        <v>127</v>
      </c>
      <c r="F986" s="141">
        <v>650</v>
      </c>
      <c r="G986" s="142" t="s">
        <v>400</v>
      </c>
      <c r="H986" s="130"/>
      <c r="I986" s="131">
        <v>8960</v>
      </c>
      <c r="J986" s="131">
        <v>2484</v>
      </c>
      <c r="K986" s="131">
        <v>0</v>
      </c>
      <c r="L986" s="131">
        <v>938</v>
      </c>
      <c r="M986" s="131">
        <v>12382</v>
      </c>
      <c r="N986" s="130"/>
      <c r="O986" s="132">
        <v>1</v>
      </c>
      <c r="P986" s="132">
        <v>0</v>
      </c>
      <c r="Q986" s="133">
        <v>11444</v>
      </c>
      <c r="R986" s="133">
        <v>0</v>
      </c>
      <c r="S986" s="133">
        <f t="shared" si="30"/>
        <v>0</v>
      </c>
      <c r="T986" s="133">
        <v>938</v>
      </c>
      <c r="U986" s="134">
        <f t="shared" si="31"/>
        <v>12382</v>
      </c>
      <c r="V986" s="144"/>
      <c r="W986" s="173">
        <v>0</v>
      </c>
      <c r="X986" s="174">
        <v>0.09</v>
      </c>
      <c r="Y986" s="174">
        <v>2.1263116125592061E-3</v>
      </c>
      <c r="Z986" s="175">
        <v>0</v>
      </c>
      <c r="AA986" s="168"/>
      <c r="AB986" s="176">
        <v>0</v>
      </c>
      <c r="AC986" s="177">
        <v>0</v>
      </c>
      <c r="AD986" s="134">
        <v>0</v>
      </c>
      <c r="AE986" s="177">
        <v>0</v>
      </c>
      <c r="AF986" s="182">
        <v>0</v>
      </c>
      <c r="AG986" s="172"/>
    </row>
    <row r="987" spans="1:33" s="110" customFormat="1" x14ac:dyDescent="0.2">
      <c r="A987" s="138">
        <v>3509</v>
      </c>
      <c r="B987" s="139">
        <v>3509095763</v>
      </c>
      <c r="C987" s="140" t="s">
        <v>556</v>
      </c>
      <c r="D987" s="141">
        <v>95</v>
      </c>
      <c r="E987" s="140" t="s">
        <v>127</v>
      </c>
      <c r="F987" s="141">
        <v>763</v>
      </c>
      <c r="G987" s="142" t="s">
        <v>434</v>
      </c>
      <c r="H987" s="130"/>
      <c r="I987" s="131">
        <v>14723</v>
      </c>
      <c r="J987" s="131">
        <v>3371</v>
      </c>
      <c r="K987" s="131">
        <v>0</v>
      </c>
      <c r="L987" s="131">
        <v>938</v>
      </c>
      <c r="M987" s="131">
        <v>19032</v>
      </c>
      <c r="N987" s="130"/>
      <c r="O987" s="132">
        <v>1</v>
      </c>
      <c r="P987" s="132">
        <v>0</v>
      </c>
      <c r="Q987" s="133">
        <v>18094</v>
      </c>
      <c r="R987" s="133">
        <v>0</v>
      </c>
      <c r="S987" s="133">
        <f t="shared" si="30"/>
        <v>0</v>
      </c>
      <c r="T987" s="133">
        <v>938</v>
      </c>
      <c r="U987" s="134">
        <f t="shared" si="31"/>
        <v>19032</v>
      </c>
      <c r="V987" s="144"/>
      <c r="W987" s="173">
        <v>0</v>
      </c>
      <c r="X987" s="174">
        <v>0.09</v>
      </c>
      <c r="Y987" s="174">
        <v>5.4960152697555945E-3</v>
      </c>
      <c r="Z987" s="175">
        <v>0</v>
      </c>
      <c r="AA987" s="168"/>
      <c r="AB987" s="176">
        <v>0</v>
      </c>
      <c r="AC987" s="177">
        <v>0</v>
      </c>
      <c r="AD987" s="134">
        <v>0</v>
      </c>
      <c r="AE987" s="177">
        <v>0</v>
      </c>
      <c r="AF987" s="182">
        <v>0</v>
      </c>
      <c r="AG987" s="172"/>
    </row>
    <row r="988" spans="1:33" s="110" customFormat="1" x14ac:dyDescent="0.2">
      <c r="A988" s="138">
        <v>3510</v>
      </c>
      <c r="B988" s="139">
        <v>3510281061</v>
      </c>
      <c r="C988" s="140" t="s">
        <v>557</v>
      </c>
      <c r="D988" s="141">
        <v>281</v>
      </c>
      <c r="E988" s="140" t="s">
        <v>313</v>
      </c>
      <c r="F988" s="141">
        <v>61</v>
      </c>
      <c r="G988" s="142" t="s">
        <v>93</v>
      </c>
      <c r="H988" s="130"/>
      <c r="I988" s="131">
        <v>13985</v>
      </c>
      <c r="J988" s="131">
        <v>767</v>
      </c>
      <c r="K988" s="131">
        <v>0</v>
      </c>
      <c r="L988" s="131">
        <v>938</v>
      </c>
      <c r="M988" s="131">
        <v>15690</v>
      </c>
      <c r="N988" s="130"/>
      <c r="O988" s="132">
        <v>3</v>
      </c>
      <c r="P988" s="132">
        <v>0</v>
      </c>
      <c r="Q988" s="133">
        <v>44256</v>
      </c>
      <c r="R988" s="133">
        <v>0</v>
      </c>
      <c r="S988" s="133">
        <f t="shared" si="30"/>
        <v>0</v>
      </c>
      <c r="T988" s="133">
        <v>2814</v>
      </c>
      <c r="U988" s="134">
        <f t="shared" si="31"/>
        <v>47070</v>
      </c>
      <c r="V988" s="144"/>
      <c r="W988" s="173">
        <v>0</v>
      </c>
      <c r="X988" s="174">
        <v>0.09</v>
      </c>
      <c r="Y988" s="174">
        <v>3.86634106654625E-2</v>
      </c>
      <c r="Z988" s="175">
        <v>0</v>
      </c>
      <c r="AA988" s="168"/>
      <c r="AB988" s="176">
        <v>0</v>
      </c>
      <c r="AC988" s="177">
        <v>0</v>
      </c>
      <c r="AD988" s="134">
        <v>0</v>
      </c>
      <c r="AE988" s="177">
        <v>0</v>
      </c>
      <c r="AF988" s="182">
        <v>0</v>
      </c>
      <c r="AG988" s="172"/>
    </row>
    <row r="989" spans="1:33" s="110" customFormat="1" x14ac:dyDescent="0.2">
      <c r="A989" s="138">
        <v>3510</v>
      </c>
      <c r="B989" s="139">
        <v>3510281087</v>
      </c>
      <c r="C989" s="140" t="s">
        <v>557</v>
      </c>
      <c r="D989" s="141">
        <v>281</v>
      </c>
      <c r="E989" s="140" t="s">
        <v>313</v>
      </c>
      <c r="F989" s="141">
        <v>87</v>
      </c>
      <c r="G989" s="142" t="s">
        <v>119</v>
      </c>
      <c r="H989" s="130"/>
      <c r="I989" s="131">
        <v>10983.843991676127</v>
      </c>
      <c r="J989" s="131">
        <v>3929</v>
      </c>
      <c r="K989" s="131">
        <v>0</v>
      </c>
      <c r="L989" s="131">
        <v>938</v>
      </c>
      <c r="M989" s="131">
        <v>15850.843991676127</v>
      </c>
      <c r="N989" s="130"/>
      <c r="O989" s="132">
        <v>1</v>
      </c>
      <c r="P989" s="132">
        <v>0</v>
      </c>
      <c r="Q989" s="133">
        <v>14913</v>
      </c>
      <c r="R989" s="133">
        <v>0</v>
      </c>
      <c r="S989" s="133">
        <f t="shared" si="30"/>
        <v>0</v>
      </c>
      <c r="T989" s="133">
        <v>938</v>
      </c>
      <c r="U989" s="134">
        <f t="shared" si="31"/>
        <v>15851</v>
      </c>
      <c r="V989" s="144"/>
      <c r="W989" s="173">
        <v>0</v>
      </c>
      <c r="X989" s="174">
        <v>0.09</v>
      </c>
      <c r="Y989" s="174">
        <v>3.9928942158308726E-3</v>
      </c>
      <c r="Z989" s="175">
        <v>0</v>
      </c>
      <c r="AA989" s="168"/>
      <c r="AB989" s="176">
        <v>0</v>
      </c>
      <c r="AC989" s="177">
        <v>0</v>
      </c>
      <c r="AD989" s="134">
        <v>0</v>
      </c>
      <c r="AE989" s="177">
        <v>0</v>
      </c>
      <c r="AF989" s="182">
        <v>0</v>
      </c>
      <c r="AG989" s="172"/>
    </row>
    <row r="990" spans="1:33" s="110" customFormat="1" x14ac:dyDescent="0.2">
      <c r="A990" s="138">
        <v>3510</v>
      </c>
      <c r="B990" s="139">
        <v>3510281137</v>
      </c>
      <c r="C990" s="140" t="s">
        <v>557</v>
      </c>
      <c r="D990" s="141">
        <v>281</v>
      </c>
      <c r="E990" s="140" t="s">
        <v>313</v>
      </c>
      <c r="F990" s="141">
        <v>137</v>
      </c>
      <c r="G990" s="142" t="s">
        <v>169</v>
      </c>
      <c r="H990" s="130"/>
      <c r="I990" s="131">
        <v>14566</v>
      </c>
      <c r="J990" s="131">
        <v>0</v>
      </c>
      <c r="K990" s="131">
        <v>0</v>
      </c>
      <c r="L990" s="131">
        <v>938</v>
      </c>
      <c r="M990" s="131">
        <v>15504</v>
      </c>
      <c r="N990" s="130"/>
      <c r="O990" s="132">
        <v>6</v>
      </c>
      <c r="P990" s="132">
        <v>0</v>
      </c>
      <c r="Q990" s="133">
        <v>87396</v>
      </c>
      <c r="R990" s="133">
        <v>0</v>
      </c>
      <c r="S990" s="133">
        <f t="shared" si="30"/>
        <v>0</v>
      </c>
      <c r="T990" s="133">
        <v>5628</v>
      </c>
      <c r="U990" s="134">
        <f t="shared" si="31"/>
        <v>93024</v>
      </c>
      <c r="V990" s="144"/>
      <c r="W990" s="173">
        <v>0</v>
      </c>
      <c r="X990" s="174">
        <v>0.09</v>
      </c>
      <c r="Y990" s="174">
        <v>0.10436769884755796</v>
      </c>
      <c r="Z990" s="175">
        <v>0</v>
      </c>
      <c r="AA990" s="168"/>
      <c r="AB990" s="176">
        <v>0</v>
      </c>
      <c r="AC990" s="177">
        <v>0</v>
      </c>
      <c r="AD990" s="134">
        <v>0</v>
      </c>
      <c r="AE990" s="177">
        <v>0</v>
      </c>
      <c r="AF990" s="182">
        <v>0</v>
      </c>
      <c r="AG990" s="172"/>
    </row>
    <row r="991" spans="1:33" s="110" customFormat="1" x14ac:dyDescent="0.2">
      <c r="A991" s="138">
        <v>3510</v>
      </c>
      <c r="B991" s="139">
        <v>3510281159</v>
      </c>
      <c r="C991" s="140" t="s">
        <v>557</v>
      </c>
      <c r="D991" s="141">
        <v>281</v>
      </c>
      <c r="E991" s="140" t="s">
        <v>313</v>
      </c>
      <c r="F991" s="141">
        <v>159</v>
      </c>
      <c r="G991" s="142" t="s">
        <v>191</v>
      </c>
      <c r="H991" s="130"/>
      <c r="I991" s="131">
        <v>10412.355010683761</v>
      </c>
      <c r="J991" s="131">
        <v>4893</v>
      </c>
      <c r="K991" s="131">
        <v>0</v>
      </c>
      <c r="L991" s="131">
        <v>938</v>
      </c>
      <c r="M991" s="131">
        <v>16243.355010683761</v>
      </c>
      <c r="N991" s="130"/>
      <c r="O991" s="132">
        <v>1</v>
      </c>
      <c r="P991" s="132">
        <v>0</v>
      </c>
      <c r="Q991" s="133">
        <v>15305</v>
      </c>
      <c r="R991" s="133">
        <v>0</v>
      </c>
      <c r="S991" s="133">
        <f t="shared" si="30"/>
        <v>0</v>
      </c>
      <c r="T991" s="133">
        <v>938</v>
      </c>
      <c r="U991" s="134">
        <f t="shared" si="31"/>
        <v>16243</v>
      </c>
      <c r="V991" s="144"/>
      <c r="W991" s="173">
        <v>0</v>
      </c>
      <c r="X991" s="174">
        <v>0.09</v>
      </c>
      <c r="Y991" s="174">
        <v>2.9927370927350411E-3</v>
      </c>
      <c r="Z991" s="175">
        <v>0</v>
      </c>
      <c r="AA991" s="168"/>
      <c r="AB991" s="176">
        <v>0</v>
      </c>
      <c r="AC991" s="177">
        <v>0</v>
      </c>
      <c r="AD991" s="134">
        <v>0</v>
      </c>
      <c r="AE991" s="177">
        <v>0</v>
      </c>
      <c r="AF991" s="182">
        <v>0</v>
      </c>
      <c r="AG991" s="172"/>
    </row>
    <row r="992" spans="1:33" s="110" customFormat="1" x14ac:dyDescent="0.2">
      <c r="A992" s="138">
        <v>3510</v>
      </c>
      <c r="B992" s="139">
        <v>3510281281</v>
      </c>
      <c r="C992" s="140" t="s">
        <v>557</v>
      </c>
      <c r="D992" s="141">
        <v>281</v>
      </c>
      <c r="E992" s="140" t="s">
        <v>313</v>
      </c>
      <c r="F992" s="141">
        <v>281</v>
      </c>
      <c r="G992" s="142" t="s">
        <v>313</v>
      </c>
      <c r="H992" s="130"/>
      <c r="I992" s="131">
        <v>13147</v>
      </c>
      <c r="J992" s="131">
        <v>573</v>
      </c>
      <c r="K992" s="131">
        <v>0</v>
      </c>
      <c r="L992" s="131">
        <v>938</v>
      </c>
      <c r="M992" s="131">
        <v>14658</v>
      </c>
      <c r="N992" s="130"/>
      <c r="O992" s="132">
        <v>357</v>
      </c>
      <c r="P992" s="132">
        <v>0</v>
      </c>
      <c r="Q992" s="133">
        <v>4898040</v>
      </c>
      <c r="R992" s="133">
        <v>0</v>
      </c>
      <c r="S992" s="133">
        <f t="shared" si="30"/>
        <v>0</v>
      </c>
      <c r="T992" s="133">
        <v>334866</v>
      </c>
      <c r="U992" s="134">
        <f t="shared" si="31"/>
        <v>5232906</v>
      </c>
      <c r="V992" s="144"/>
      <c r="W992" s="173">
        <v>0</v>
      </c>
      <c r="X992" s="174">
        <v>0.09</v>
      </c>
      <c r="Y992" s="174">
        <v>0.13635645477999814</v>
      </c>
      <c r="Z992" s="175">
        <v>0</v>
      </c>
      <c r="AA992" s="168"/>
      <c r="AB992" s="176">
        <v>0</v>
      </c>
      <c r="AC992" s="177">
        <v>0</v>
      </c>
      <c r="AD992" s="134">
        <v>0</v>
      </c>
      <c r="AE992" s="177">
        <v>0</v>
      </c>
      <c r="AF992" s="182">
        <v>0</v>
      </c>
      <c r="AG992" s="172"/>
    </row>
    <row r="993" spans="1:33" s="110" customFormat="1" x14ac:dyDescent="0.2">
      <c r="A993" s="138">
        <v>3510</v>
      </c>
      <c r="B993" s="139">
        <v>3510281293</v>
      </c>
      <c r="C993" s="140" t="s">
        <v>557</v>
      </c>
      <c r="D993" s="141">
        <v>281</v>
      </c>
      <c r="E993" s="140" t="s">
        <v>313</v>
      </c>
      <c r="F993" s="141">
        <v>293</v>
      </c>
      <c r="G993" s="142" t="s">
        <v>325</v>
      </c>
      <c r="H993" s="130"/>
      <c r="I993" s="131">
        <v>12760.161431036608</v>
      </c>
      <c r="J993" s="131">
        <v>574</v>
      </c>
      <c r="K993" s="131">
        <v>0</v>
      </c>
      <c r="L993" s="131">
        <v>938</v>
      </c>
      <c r="M993" s="131">
        <v>14272.161431036608</v>
      </c>
      <c r="N993" s="130"/>
      <c r="O993" s="132">
        <v>3</v>
      </c>
      <c r="P993" s="132">
        <v>0</v>
      </c>
      <c r="Q993" s="133">
        <v>40002</v>
      </c>
      <c r="R993" s="133">
        <v>0</v>
      </c>
      <c r="S993" s="133">
        <f t="shared" si="30"/>
        <v>0</v>
      </c>
      <c r="T993" s="133">
        <v>2814</v>
      </c>
      <c r="U993" s="134">
        <f t="shared" si="31"/>
        <v>42816</v>
      </c>
      <c r="V993" s="144"/>
      <c r="W993" s="173">
        <v>0</v>
      </c>
      <c r="X993" s="174">
        <v>0.09</v>
      </c>
      <c r="Y993" s="174">
        <v>9.3562641416421403E-3</v>
      </c>
      <c r="Z993" s="175">
        <v>0</v>
      </c>
      <c r="AA993" s="168"/>
      <c r="AB993" s="176">
        <v>0</v>
      </c>
      <c r="AC993" s="177">
        <v>0</v>
      </c>
      <c r="AD993" s="134">
        <v>0</v>
      </c>
      <c r="AE993" s="177">
        <v>0</v>
      </c>
      <c r="AF993" s="182">
        <v>0</v>
      </c>
      <c r="AG993" s="172"/>
    </row>
    <row r="994" spans="1:33" s="110" customFormat="1" x14ac:dyDescent="0.2">
      <c r="A994" s="138">
        <v>3510</v>
      </c>
      <c r="B994" s="139">
        <v>3510281325</v>
      </c>
      <c r="C994" s="140" t="s">
        <v>557</v>
      </c>
      <c r="D994" s="141">
        <v>281</v>
      </c>
      <c r="E994" s="140" t="s">
        <v>313</v>
      </c>
      <c r="F994" s="141">
        <v>325</v>
      </c>
      <c r="G994" s="142" t="s">
        <v>357</v>
      </c>
      <c r="H994" s="130"/>
      <c r="I994" s="131">
        <v>12505.803428461981</v>
      </c>
      <c r="J994" s="131">
        <v>1764</v>
      </c>
      <c r="K994" s="131">
        <v>0</v>
      </c>
      <c r="L994" s="131">
        <v>938</v>
      </c>
      <c r="M994" s="131">
        <v>15207.803428461981</v>
      </c>
      <c r="N994" s="130"/>
      <c r="O994" s="132">
        <v>1</v>
      </c>
      <c r="P994" s="132">
        <v>0</v>
      </c>
      <c r="Q994" s="133">
        <v>14270</v>
      </c>
      <c r="R994" s="133">
        <v>0</v>
      </c>
      <c r="S994" s="133">
        <f t="shared" si="30"/>
        <v>0</v>
      </c>
      <c r="T994" s="133">
        <v>938</v>
      </c>
      <c r="U994" s="134">
        <f t="shared" si="31"/>
        <v>15208</v>
      </c>
      <c r="V994" s="144"/>
      <c r="W994" s="173">
        <v>0</v>
      </c>
      <c r="X994" s="174">
        <v>0.09</v>
      </c>
      <c r="Y994" s="174">
        <v>1.1963246350875503E-2</v>
      </c>
      <c r="Z994" s="175">
        <v>0</v>
      </c>
      <c r="AA994" s="168"/>
      <c r="AB994" s="176">
        <v>0</v>
      </c>
      <c r="AC994" s="177">
        <v>0</v>
      </c>
      <c r="AD994" s="134">
        <v>0</v>
      </c>
      <c r="AE994" s="177">
        <v>0</v>
      </c>
      <c r="AF994" s="182">
        <v>0</v>
      </c>
      <c r="AG994" s="172"/>
    </row>
    <row r="995" spans="1:33" s="110" customFormat="1" x14ac:dyDescent="0.2">
      <c r="A995" s="138">
        <v>3510</v>
      </c>
      <c r="B995" s="139">
        <v>3510281332</v>
      </c>
      <c r="C995" s="140" t="s">
        <v>557</v>
      </c>
      <c r="D995" s="141">
        <v>281</v>
      </c>
      <c r="E995" s="140" t="s">
        <v>313</v>
      </c>
      <c r="F995" s="141">
        <v>332</v>
      </c>
      <c r="G995" s="142" t="s">
        <v>364</v>
      </c>
      <c r="H995" s="130"/>
      <c r="I995" s="131">
        <v>12357</v>
      </c>
      <c r="J995" s="131">
        <v>955</v>
      </c>
      <c r="K995" s="131">
        <v>0</v>
      </c>
      <c r="L995" s="131">
        <v>938</v>
      </c>
      <c r="M995" s="131">
        <v>14250</v>
      </c>
      <c r="N995" s="130"/>
      <c r="O995" s="132">
        <v>5</v>
      </c>
      <c r="P995" s="132">
        <v>0</v>
      </c>
      <c r="Q995" s="133">
        <v>66560</v>
      </c>
      <c r="R995" s="133">
        <v>0</v>
      </c>
      <c r="S995" s="133">
        <f t="shared" si="30"/>
        <v>0</v>
      </c>
      <c r="T995" s="133">
        <v>4690</v>
      </c>
      <c r="U995" s="134">
        <f t="shared" si="31"/>
        <v>71250</v>
      </c>
      <c r="V995" s="144"/>
      <c r="W995" s="173">
        <v>0</v>
      </c>
      <c r="X995" s="174">
        <v>0.09</v>
      </c>
      <c r="Y995" s="174">
        <v>1.6930667635616913E-2</v>
      </c>
      <c r="Z995" s="175">
        <v>0</v>
      </c>
      <c r="AA995" s="168"/>
      <c r="AB995" s="176">
        <v>0</v>
      </c>
      <c r="AC995" s="177">
        <v>0</v>
      </c>
      <c r="AD995" s="134">
        <v>0</v>
      </c>
      <c r="AE995" s="177">
        <v>0</v>
      </c>
      <c r="AF995" s="182">
        <v>0</v>
      </c>
      <c r="AG995" s="172"/>
    </row>
    <row r="996" spans="1:33" s="110" customFormat="1" x14ac:dyDescent="0.2">
      <c r="A996" s="138">
        <v>3510</v>
      </c>
      <c r="B996" s="139">
        <v>3510281680</v>
      </c>
      <c r="C996" s="140" t="s">
        <v>557</v>
      </c>
      <c r="D996" s="141">
        <v>281</v>
      </c>
      <c r="E996" s="140" t="s">
        <v>313</v>
      </c>
      <c r="F996" s="141">
        <v>680</v>
      </c>
      <c r="G996" s="142" t="s">
        <v>411</v>
      </c>
      <c r="H996" s="130"/>
      <c r="I996" s="131">
        <v>10858.967824597465</v>
      </c>
      <c r="J996" s="131">
        <v>3824</v>
      </c>
      <c r="K996" s="131">
        <v>0</v>
      </c>
      <c r="L996" s="131">
        <v>938</v>
      </c>
      <c r="M996" s="131">
        <v>15620.967824597465</v>
      </c>
      <c r="N996" s="130"/>
      <c r="O996" s="132">
        <v>1</v>
      </c>
      <c r="P996" s="132">
        <v>0</v>
      </c>
      <c r="Q996" s="133">
        <v>14683</v>
      </c>
      <c r="R996" s="133">
        <v>0</v>
      </c>
      <c r="S996" s="133">
        <f t="shared" si="30"/>
        <v>0</v>
      </c>
      <c r="T996" s="133">
        <v>938</v>
      </c>
      <c r="U996" s="134">
        <f t="shared" si="31"/>
        <v>15621</v>
      </c>
      <c r="V996" s="144"/>
      <c r="W996" s="173">
        <v>0</v>
      </c>
      <c r="X996" s="174">
        <v>0.09</v>
      </c>
      <c r="Y996" s="174">
        <v>3.7530942847175865E-3</v>
      </c>
      <c r="Z996" s="175">
        <v>0</v>
      </c>
      <c r="AA996" s="168"/>
      <c r="AB996" s="176">
        <v>0</v>
      </c>
      <c r="AC996" s="177">
        <v>0</v>
      </c>
      <c r="AD996" s="134">
        <v>0</v>
      </c>
      <c r="AE996" s="177">
        <v>0</v>
      </c>
      <c r="AF996" s="182">
        <v>0</v>
      </c>
      <c r="AG996" s="172"/>
    </row>
    <row r="997" spans="1:33" s="110" customFormat="1" x14ac:dyDescent="0.2">
      <c r="A997" s="138">
        <v>3513</v>
      </c>
      <c r="B997" s="139">
        <v>3513044001</v>
      </c>
      <c r="C997" s="140" t="s">
        <v>558</v>
      </c>
      <c r="D997" s="141">
        <v>44</v>
      </c>
      <c r="E997" s="140" t="s">
        <v>76</v>
      </c>
      <c r="F997" s="141">
        <v>1</v>
      </c>
      <c r="G997" s="142" t="s">
        <v>33</v>
      </c>
      <c r="H997" s="130"/>
      <c r="I997" s="131">
        <v>11530.517394155666</v>
      </c>
      <c r="J997" s="131">
        <v>2031</v>
      </c>
      <c r="K997" s="131">
        <v>0</v>
      </c>
      <c r="L997" s="131">
        <v>938</v>
      </c>
      <c r="M997" s="131">
        <v>14499.517394155666</v>
      </c>
      <c r="N997" s="130"/>
      <c r="O997" s="132">
        <v>1</v>
      </c>
      <c r="P997" s="132">
        <v>0</v>
      </c>
      <c r="Q997" s="133">
        <v>13434</v>
      </c>
      <c r="R997" s="133">
        <v>0</v>
      </c>
      <c r="S997" s="133">
        <f t="shared" si="30"/>
        <v>0</v>
      </c>
      <c r="T997" s="133">
        <v>929</v>
      </c>
      <c r="U997" s="134">
        <f t="shared" si="31"/>
        <v>14363</v>
      </c>
      <c r="V997" s="144"/>
      <c r="W997" s="173">
        <v>9.433962264150943E-3</v>
      </c>
      <c r="X997" s="174">
        <v>0.09</v>
      </c>
      <c r="Y997" s="174">
        <v>1.3258846923171308E-2</v>
      </c>
      <c r="Z997" s="175">
        <v>0</v>
      </c>
      <c r="AA997" s="168"/>
      <c r="AB997" s="176">
        <v>0</v>
      </c>
      <c r="AC997" s="177">
        <v>0</v>
      </c>
      <c r="AD997" s="134">
        <v>0</v>
      </c>
      <c r="AE997" s="177">
        <v>0</v>
      </c>
      <c r="AF997" s="182">
        <v>0</v>
      </c>
      <c r="AG997" s="172"/>
    </row>
    <row r="998" spans="1:33" s="110" customFormat="1" x14ac:dyDescent="0.2">
      <c r="A998" s="138">
        <v>3513</v>
      </c>
      <c r="B998" s="139">
        <v>3513044018</v>
      </c>
      <c r="C998" s="140" t="s">
        <v>558</v>
      </c>
      <c r="D998" s="141">
        <v>44</v>
      </c>
      <c r="E998" s="140" t="s">
        <v>76</v>
      </c>
      <c r="F998" s="141">
        <v>18</v>
      </c>
      <c r="G998" s="142" t="s">
        <v>50</v>
      </c>
      <c r="H998" s="130"/>
      <c r="I998" s="131">
        <v>14340</v>
      </c>
      <c r="J998" s="131">
        <v>8771</v>
      </c>
      <c r="K998" s="131">
        <v>0</v>
      </c>
      <c r="L998" s="131">
        <v>938</v>
      </c>
      <c r="M998" s="131">
        <v>24049</v>
      </c>
      <c r="N998" s="130"/>
      <c r="O998" s="132">
        <v>2</v>
      </c>
      <c r="P998" s="132">
        <v>0</v>
      </c>
      <c r="Q998" s="133">
        <v>45786</v>
      </c>
      <c r="R998" s="133">
        <v>0</v>
      </c>
      <c r="S998" s="133">
        <f t="shared" si="30"/>
        <v>0</v>
      </c>
      <c r="T998" s="133">
        <v>1858</v>
      </c>
      <c r="U998" s="134">
        <f t="shared" si="31"/>
        <v>47644</v>
      </c>
      <c r="V998" s="144"/>
      <c r="W998" s="173">
        <v>1.8867924528301886E-2</v>
      </c>
      <c r="X998" s="174">
        <v>0.09</v>
      </c>
      <c r="Y998" s="174">
        <v>3.1641020074603801E-2</v>
      </c>
      <c r="Z998" s="175">
        <v>0</v>
      </c>
      <c r="AA998" s="168"/>
      <c r="AB998" s="176">
        <v>0</v>
      </c>
      <c r="AC998" s="177">
        <v>0</v>
      </c>
      <c r="AD998" s="134">
        <v>0</v>
      </c>
      <c r="AE998" s="177">
        <v>0</v>
      </c>
      <c r="AF998" s="182">
        <v>0</v>
      </c>
      <c r="AG998" s="172"/>
    </row>
    <row r="999" spans="1:33" s="110" customFormat="1" x14ac:dyDescent="0.2">
      <c r="A999" s="138">
        <v>3513</v>
      </c>
      <c r="B999" s="139">
        <v>3513044035</v>
      </c>
      <c r="C999" s="140" t="s">
        <v>558</v>
      </c>
      <c r="D999" s="141">
        <v>44</v>
      </c>
      <c r="E999" s="140" t="s">
        <v>76</v>
      </c>
      <c r="F999" s="141">
        <v>35</v>
      </c>
      <c r="G999" s="142" t="s">
        <v>67</v>
      </c>
      <c r="H999" s="130"/>
      <c r="I999" s="131">
        <v>13641</v>
      </c>
      <c r="J999" s="131">
        <v>5700</v>
      </c>
      <c r="K999" s="131">
        <v>0</v>
      </c>
      <c r="L999" s="131">
        <v>938</v>
      </c>
      <c r="M999" s="131">
        <v>20279</v>
      </c>
      <c r="N999" s="130"/>
      <c r="O999" s="132">
        <v>6</v>
      </c>
      <c r="P999" s="132">
        <v>0</v>
      </c>
      <c r="Q999" s="133">
        <v>114954</v>
      </c>
      <c r="R999" s="133">
        <v>0</v>
      </c>
      <c r="S999" s="133">
        <f t="shared" si="30"/>
        <v>0</v>
      </c>
      <c r="T999" s="133">
        <v>5574</v>
      </c>
      <c r="U999" s="134">
        <f t="shared" si="31"/>
        <v>120528</v>
      </c>
      <c r="V999" s="144"/>
      <c r="W999" s="173">
        <v>5.6603773584905655E-2</v>
      </c>
      <c r="X999" s="174">
        <v>0.09</v>
      </c>
      <c r="Y999" s="174">
        <v>0.15770762668239399</v>
      </c>
      <c r="Z999" s="175">
        <v>0</v>
      </c>
      <c r="AA999" s="168"/>
      <c r="AB999" s="176">
        <v>0</v>
      </c>
      <c r="AC999" s="177">
        <v>0</v>
      </c>
      <c r="AD999" s="134">
        <v>0</v>
      </c>
      <c r="AE999" s="177">
        <v>0</v>
      </c>
      <c r="AF999" s="182">
        <v>0</v>
      </c>
      <c r="AG999" s="172"/>
    </row>
    <row r="1000" spans="1:33" s="110" customFormat="1" x14ac:dyDescent="0.2">
      <c r="A1000" s="138">
        <v>3513</v>
      </c>
      <c r="B1000" s="139">
        <v>3513044044</v>
      </c>
      <c r="C1000" s="140" t="s">
        <v>558</v>
      </c>
      <c r="D1000" s="141">
        <v>44</v>
      </c>
      <c r="E1000" s="140" t="s">
        <v>76</v>
      </c>
      <c r="F1000" s="141">
        <v>44</v>
      </c>
      <c r="G1000" s="142" t="s">
        <v>76</v>
      </c>
      <c r="H1000" s="130"/>
      <c r="I1000" s="131">
        <v>12660</v>
      </c>
      <c r="J1000" s="131">
        <v>102</v>
      </c>
      <c r="K1000" s="131">
        <v>0</v>
      </c>
      <c r="L1000" s="131">
        <v>938</v>
      </c>
      <c r="M1000" s="131">
        <v>13700</v>
      </c>
      <c r="N1000" s="130"/>
      <c r="O1000" s="132">
        <v>598</v>
      </c>
      <c r="P1000" s="132">
        <v>0</v>
      </c>
      <c r="Q1000" s="133">
        <v>7559916</v>
      </c>
      <c r="R1000" s="133">
        <v>0</v>
      </c>
      <c r="S1000" s="133">
        <f t="shared" si="30"/>
        <v>0</v>
      </c>
      <c r="T1000" s="133">
        <v>555542</v>
      </c>
      <c r="U1000" s="134">
        <f t="shared" si="31"/>
        <v>8115458</v>
      </c>
      <c r="V1000" s="144"/>
      <c r="W1000" s="173">
        <v>5.6415094339622396</v>
      </c>
      <c r="X1000" s="174">
        <v>0.09</v>
      </c>
      <c r="Y1000" s="174">
        <v>7.373348924494201E-2</v>
      </c>
      <c r="Z1000" s="175">
        <v>0</v>
      </c>
      <c r="AA1000" s="168"/>
      <c r="AB1000" s="176">
        <v>48</v>
      </c>
      <c r="AC1000" s="177">
        <v>0</v>
      </c>
      <c r="AD1000" s="134">
        <v>0</v>
      </c>
      <c r="AE1000" s="177">
        <v>0</v>
      </c>
      <c r="AF1000" s="182">
        <v>0</v>
      </c>
      <c r="AG1000" s="172"/>
    </row>
    <row r="1001" spans="1:33" s="110" customFormat="1" x14ac:dyDescent="0.2">
      <c r="A1001" s="138">
        <v>3513</v>
      </c>
      <c r="B1001" s="139">
        <v>3513044050</v>
      </c>
      <c r="C1001" s="140" t="s">
        <v>558</v>
      </c>
      <c r="D1001" s="141">
        <v>44</v>
      </c>
      <c r="E1001" s="140" t="s">
        <v>76</v>
      </c>
      <c r="F1001" s="141">
        <v>50</v>
      </c>
      <c r="G1001" s="142" t="s">
        <v>82</v>
      </c>
      <c r="H1001" s="130"/>
      <c r="I1001" s="131">
        <v>12875</v>
      </c>
      <c r="J1001" s="131">
        <v>6654</v>
      </c>
      <c r="K1001" s="131">
        <v>0</v>
      </c>
      <c r="L1001" s="131">
        <v>938</v>
      </c>
      <c r="M1001" s="131">
        <v>20467</v>
      </c>
      <c r="N1001" s="130"/>
      <c r="O1001" s="132">
        <v>2</v>
      </c>
      <c r="P1001" s="132">
        <v>0</v>
      </c>
      <c r="Q1001" s="133">
        <v>38690</v>
      </c>
      <c r="R1001" s="133">
        <v>0</v>
      </c>
      <c r="S1001" s="133">
        <f t="shared" si="30"/>
        <v>0</v>
      </c>
      <c r="T1001" s="133">
        <v>1858</v>
      </c>
      <c r="U1001" s="134">
        <f t="shared" si="31"/>
        <v>40548</v>
      </c>
      <c r="V1001" s="144"/>
      <c r="W1001" s="173">
        <v>1.8867924528301886E-2</v>
      </c>
      <c r="X1001" s="174">
        <v>0.09</v>
      </c>
      <c r="Y1001" s="174">
        <v>6.2541441687275602E-3</v>
      </c>
      <c r="Z1001" s="175">
        <v>0</v>
      </c>
      <c r="AA1001" s="168"/>
      <c r="AB1001" s="176">
        <v>1</v>
      </c>
      <c r="AC1001" s="177">
        <v>0</v>
      </c>
      <c r="AD1001" s="134">
        <v>0</v>
      </c>
      <c r="AE1001" s="177">
        <v>0</v>
      </c>
      <c r="AF1001" s="182">
        <v>0</v>
      </c>
      <c r="AG1001" s="172"/>
    </row>
    <row r="1002" spans="1:33" s="110" customFormat="1" x14ac:dyDescent="0.2">
      <c r="A1002" s="138">
        <v>3513</v>
      </c>
      <c r="B1002" s="139">
        <v>3513044093</v>
      </c>
      <c r="C1002" s="140" t="s">
        <v>558</v>
      </c>
      <c r="D1002" s="141">
        <v>44</v>
      </c>
      <c r="E1002" s="140" t="s">
        <v>76</v>
      </c>
      <c r="F1002" s="141">
        <v>93</v>
      </c>
      <c r="G1002" s="142" t="s">
        <v>125</v>
      </c>
      <c r="H1002" s="130"/>
      <c r="I1002" s="131">
        <v>14253.981201881861</v>
      </c>
      <c r="J1002" s="131">
        <v>146</v>
      </c>
      <c r="K1002" s="131">
        <v>0</v>
      </c>
      <c r="L1002" s="131">
        <v>938</v>
      </c>
      <c r="M1002" s="131">
        <v>15337.981201881861</v>
      </c>
      <c r="N1002" s="130"/>
      <c r="O1002" s="132">
        <v>1</v>
      </c>
      <c r="P1002" s="132">
        <v>0</v>
      </c>
      <c r="Q1002" s="133">
        <v>14264</v>
      </c>
      <c r="R1002" s="133">
        <v>0</v>
      </c>
      <c r="S1002" s="133">
        <f t="shared" si="30"/>
        <v>0</v>
      </c>
      <c r="T1002" s="133">
        <v>929</v>
      </c>
      <c r="U1002" s="134">
        <f t="shared" si="31"/>
        <v>15193</v>
      </c>
      <c r="V1002" s="144"/>
      <c r="W1002" s="173">
        <v>9.433962264150943E-3</v>
      </c>
      <c r="X1002" s="174">
        <v>0.09</v>
      </c>
      <c r="Y1002" s="174">
        <v>7.1507714979920325E-2</v>
      </c>
      <c r="Z1002" s="175">
        <v>0</v>
      </c>
      <c r="AA1002" s="168"/>
      <c r="AB1002" s="176">
        <v>0</v>
      </c>
      <c r="AC1002" s="177">
        <v>0</v>
      </c>
      <c r="AD1002" s="134">
        <v>0</v>
      </c>
      <c r="AE1002" s="177">
        <v>0</v>
      </c>
      <c r="AF1002" s="182">
        <v>0</v>
      </c>
      <c r="AG1002" s="172"/>
    </row>
    <row r="1003" spans="1:33" s="110" customFormat="1" x14ac:dyDescent="0.2">
      <c r="A1003" s="138">
        <v>3513</v>
      </c>
      <c r="B1003" s="139">
        <v>3513044095</v>
      </c>
      <c r="C1003" s="140" t="s">
        <v>558</v>
      </c>
      <c r="D1003" s="141">
        <v>44</v>
      </c>
      <c r="E1003" s="140" t="s">
        <v>76</v>
      </c>
      <c r="F1003" s="141">
        <v>95</v>
      </c>
      <c r="G1003" s="142" t="s">
        <v>127</v>
      </c>
      <c r="H1003" s="130"/>
      <c r="I1003" s="131">
        <v>14855</v>
      </c>
      <c r="J1003" s="131">
        <v>81</v>
      </c>
      <c r="K1003" s="131">
        <v>0</v>
      </c>
      <c r="L1003" s="131">
        <v>938</v>
      </c>
      <c r="M1003" s="131">
        <v>15874</v>
      </c>
      <c r="N1003" s="130"/>
      <c r="O1003" s="132">
        <v>3</v>
      </c>
      <c r="P1003" s="132">
        <v>0</v>
      </c>
      <c r="Q1003" s="133">
        <v>44385</v>
      </c>
      <c r="R1003" s="133">
        <v>0</v>
      </c>
      <c r="S1003" s="133">
        <f t="shared" si="30"/>
        <v>0</v>
      </c>
      <c r="T1003" s="133">
        <v>2787</v>
      </c>
      <c r="U1003" s="134">
        <f t="shared" si="31"/>
        <v>47172</v>
      </c>
      <c r="V1003" s="144"/>
      <c r="W1003" s="173">
        <v>2.8301886792452831E-2</v>
      </c>
      <c r="X1003" s="174">
        <v>0.09</v>
      </c>
      <c r="Y1003" s="174">
        <v>0.13273566724253313</v>
      </c>
      <c r="Z1003" s="175">
        <v>0</v>
      </c>
      <c r="AA1003" s="168"/>
      <c r="AB1003" s="176">
        <v>0</v>
      </c>
      <c r="AC1003" s="177">
        <v>0</v>
      </c>
      <c r="AD1003" s="134">
        <v>0</v>
      </c>
      <c r="AE1003" s="177">
        <v>0</v>
      </c>
      <c r="AF1003" s="182">
        <v>0</v>
      </c>
      <c r="AG1003" s="172"/>
    </row>
    <row r="1004" spans="1:33" s="110" customFormat="1" x14ac:dyDescent="0.2">
      <c r="A1004" s="138">
        <v>3513</v>
      </c>
      <c r="B1004" s="139">
        <v>3513044133</v>
      </c>
      <c r="C1004" s="140" t="s">
        <v>558</v>
      </c>
      <c r="D1004" s="141">
        <v>44</v>
      </c>
      <c r="E1004" s="140" t="s">
        <v>76</v>
      </c>
      <c r="F1004" s="141">
        <v>133</v>
      </c>
      <c r="G1004" s="142" t="s">
        <v>165</v>
      </c>
      <c r="H1004" s="130"/>
      <c r="I1004" s="131">
        <v>11958.499763432394</v>
      </c>
      <c r="J1004" s="131">
        <v>2067</v>
      </c>
      <c r="K1004" s="131">
        <v>0</v>
      </c>
      <c r="L1004" s="131">
        <v>938</v>
      </c>
      <c r="M1004" s="131">
        <v>14963.499763432394</v>
      </c>
      <c r="N1004" s="130"/>
      <c r="O1004" s="132">
        <v>2</v>
      </c>
      <c r="P1004" s="132">
        <v>0</v>
      </c>
      <c r="Q1004" s="133">
        <v>27786</v>
      </c>
      <c r="R1004" s="133">
        <v>0</v>
      </c>
      <c r="S1004" s="133">
        <f t="shared" si="30"/>
        <v>0</v>
      </c>
      <c r="T1004" s="133">
        <v>1858</v>
      </c>
      <c r="U1004" s="134">
        <f t="shared" si="31"/>
        <v>29644</v>
      </c>
      <c r="V1004" s="144"/>
      <c r="W1004" s="173">
        <v>1.8867924528301886E-2</v>
      </c>
      <c r="X1004" s="174">
        <v>0.09</v>
      </c>
      <c r="Y1004" s="174">
        <v>3.3142175375676215E-2</v>
      </c>
      <c r="Z1004" s="175">
        <v>0</v>
      </c>
      <c r="AA1004" s="168"/>
      <c r="AB1004" s="176">
        <v>1</v>
      </c>
      <c r="AC1004" s="177">
        <v>0</v>
      </c>
      <c r="AD1004" s="134">
        <v>0</v>
      </c>
      <c r="AE1004" s="177">
        <v>0</v>
      </c>
      <c r="AF1004" s="182">
        <v>0</v>
      </c>
      <c r="AG1004" s="172"/>
    </row>
    <row r="1005" spans="1:33" s="110" customFormat="1" x14ac:dyDescent="0.2">
      <c r="A1005" s="138">
        <v>3513</v>
      </c>
      <c r="B1005" s="139">
        <v>3513044182</v>
      </c>
      <c r="C1005" s="140" t="s">
        <v>558</v>
      </c>
      <c r="D1005" s="141">
        <v>44</v>
      </c>
      <c r="E1005" s="140" t="s">
        <v>76</v>
      </c>
      <c r="F1005" s="141">
        <v>182</v>
      </c>
      <c r="G1005" s="142" t="s">
        <v>214</v>
      </c>
      <c r="H1005" s="130"/>
      <c r="I1005" s="131">
        <v>15771</v>
      </c>
      <c r="J1005" s="131">
        <v>3214</v>
      </c>
      <c r="K1005" s="131">
        <v>0</v>
      </c>
      <c r="L1005" s="131">
        <v>938</v>
      </c>
      <c r="M1005" s="131">
        <v>19923</v>
      </c>
      <c r="N1005" s="130"/>
      <c r="O1005" s="132">
        <v>4</v>
      </c>
      <c r="P1005" s="132">
        <v>0</v>
      </c>
      <c r="Q1005" s="133">
        <v>75224</v>
      </c>
      <c r="R1005" s="133">
        <v>0</v>
      </c>
      <c r="S1005" s="133">
        <f t="shared" si="30"/>
        <v>0</v>
      </c>
      <c r="T1005" s="133">
        <v>3716</v>
      </c>
      <c r="U1005" s="134">
        <f t="shared" si="31"/>
        <v>78940</v>
      </c>
      <c r="V1005" s="144"/>
      <c r="W1005" s="173">
        <v>3.7735849056603772E-2</v>
      </c>
      <c r="X1005" s="174">
        <v>0.09</v>
      </c>
      <c r="Y1005" s="174">
        <v>1.9864812443296912E-2</v>
      </c>
      <c r="Z1005" s="175">
        <v>0</v>
      </c>
      <c r="AA1005" s="168"/>
      <c r="AB1005" s="176">
        <v>0</v>
      </c>
      <c r="AC1005" s="177">
        <v>0</v>
      </c>
      <c r="AD1005" s="134">
        <v>0</v>
      </c>
      <c r="AE1005" s="177">
        <v>0</v>
      </c>
      <c r="AF1005" s="182">
        <v>0</v>
      </c>
      <c r="AG1005" s="172"/>
    </row>
    <row r="1006" spans="1:33" s="110" customFormat="1" x14ac:dyDescent="0.2">
      <c r="A1006" s="138">
        <v>3513</v>
      </c>
      <c r="B1006" s="139">
        <v>3513044244</v>
      </c>
      <c r="C1006" s="140" t="s">
        <v>558</v>
      </c>
      <c r="D1006" s="141">
        <v>44</v>
      </c>
      <c r="E1006" s="140" t="s">
        <v>76</v>
      </c>
      <c r="F1006" s="141">
        <v>244</v>
      </c>
      <c r="G1006" s="142" t="s">
        <v>276</v>
      </c>
      <c r="H1006" s="130"/>
      <c r="I1006" s="131">
        <v>12418</v>
      </c>
      <c r="J1006" s="131">
        <v>4478</v>
      </c>
      <c r="K1006" s="131">
        <v>0</v>
      </c>
      <c r="L1006" s="131">
        <v>938</v>
      </c>
      <c r="M1006" s="131">
        <v>17834</v>
      </c>
      <c r="N1006" s="130"/>
      <c r="O1006" s="132">
        <v>79</v>
      </c>
      <c r="P1006" s="132">
        <v>0</v>
      </c>
      <c r="Q1006" s="133">
        <v>1322223</v>
      </c>
      <c r="R1006" s="133">
        <v>0</v>
      </c>
      <c r="S1006" s="133">
        <f t="shared" si="30"/>
        <v>0</v>
      </c>
      <c r="T1006" s="133">
        <v>73391</v>
      </c>
      <c r="U1006" s="134">
        <f t="shared" si="31"/>
        <v>1395614</v>
      </c>
      <c r="V1006" s="144"/>
      <c r="W1006" s="173">
        <v>0.74528301886792447</v>
      </c>
      <c r="X1006" s="174">
        <v>0.09</v>
      </c>
      <c r="Y1006" s="174">
        <v>0.13694619371909225</v>
      </c>
      <c r="Z1006" s="175">
        <v>0</v>
      </c>
      <c r="AA1006" s="168"/>
      <c r="AB1006" s="176">
        <v>10</v>
      </c>
      <c r="AC1006" s="177">
        <v>8.9963494692107719</v>
      </c>
      <c r="AD1006" s="134">
        <v>160450</v>
      </c>
      <c r="AE1006" s="177">
        <v>0</v>
      </c>
      <c r="AF1006" s="182">
        <v>0</v>
      </c>
      <c r="AG1006" s="172"/>
    </row>
    <row r="1007" spans="1:33" s="110" customFormat="1" x14ac:dyDescent="0.2">
      <c r="A1007" s="138">
        <v>3513</v>
      </c>
      <c r="B1007" s="139">
        <v>3513044293</v>
      </c>
      <c r="C1007" s="140" t="s">
        <v>558</v>
      </c>
      <c r="D1007" s="141">
        <v>44</v>
      </c>
      <c r="E1007" s="140" t="s">
        <v>76</v>
      </c>
      <c r="F1007" s="141">
        <v>293</v>
      </c>
      <c r="G1007" s="142" t="s">
        <v>325</v>
      </c>
      <c r="H1007" s="130"/>
      <c r="I1007" s="131">
        <v>11440</v>
      </c>
      <c r="J1007" s="131">
        <v>514</v>
      </c>
      <c r="K1007" s="131">
        <v>0</v>
      </c>
      <c r="L1007" s="131">
        <v>938</v>
      </c>
      <c r="M1007" s="131">
        <v>12892</v>
      </c>
      <c r="N1007" s="130"/>
      <c r="O1007" s="132">
        <v>38</v>
      </c>
      <c r="P1007" s="132">
        <v>0</v>
      </c>
      <c r="Q1007" s="133">
        <v>449958</v>
      </c>
      <c r="R1007" s="133">
        <v>0</v>
      </c>
      <c r="S1007" s="133">
        <f t="shared" si="30"/>
        <v>0</v>
      </c>
      <c r="T1007" s="133">
        <v>35302</v>
      </c>
      <c r="U1007" s="134">
        <f t="shared" si="31"/>
        <v>485260</v>
      </c>
      <c r="V1007" s="144"/>
      <c r="W1007" s="173">
        <v>0.35849056603773582</v>
      </c>
      <c r="X1007" s="174">
        <v>0.09</v>
      </c>
      <c r="Y1007" s="174">
        <v>9.3562641416421403E-3</v>
      </c>
      <c r="Z1007" s="175">
        <v>0</v>
      </c>
      <c r="AA1007" s="168"/>
      <c r="AB1007" s="176">
        <v>3</v>
      </c>
      <c r="AC1007" s="177">
        <v>0</v>
      </c>
      <c r="AD1007" s="134">
        <v>0</v>
      </c>
      <c r="AE1007" s="177">
        <v>0</v>
      </c>
      <c r="AF1007" s="182">
        <v>0</v>
      </c>
      <c r="AG1007" s="172"/>
    </row>
    <row r="1008" spans="1:33" s="110" customFormat="1" x14ac:dyDescent="0.2">
      <c r="A1008" s="138">
        <v>3513</v>
      </c>
      <c r="B1008" s="139">
        <v>3513044323</v>
      </c>
      <c r="C1008" s="140" t="s">
        <v>558</v>
      </c>
      <c r="D1008" s="141">
        <v>44</v>
      </c>
      <c r="E1008" s="140" t="s">
        <v>76</v>
      </c>
      <c r="F1008" s="141">
        <v>323</v>
      </c>
      <c r="G1008" s="142" t="s">
        <v>355</v>
      </c>
      <c r="H1008" s="130"/>
      <c r="I1008" s="131">
        <v>10989.445627822945</v>
      </c>
      <c r="J1008" s="131">
        <v>3463</v>
      </c>
      <c r="K1008" s="131">
        <v>0</v>
      </c>
      <c r="L1008" s="131">
        <v>938</v>
      </c>
      <c r="M1008" s="131">
        <v>15390.445627822945</v>
      </c>
      <c r="N1008" s="130"/>
      <c r="O1008" s="132">
        <v>2</v>
      </c>
      <c r="P1008" s="132">
        <v>0</v>
      </c>
      <c r="Q1008" s="133">
        <v>28632</v>
      </c>
      <c r="R1008" s="133">
        <v>0</v>
      </c>
      <c r="S1008" s="133">
        <f t="shared" si="30"/>
        <v>0</v>
      </c>
      <c r="T1008" s="133">
        <v>1858</v>
      </c>
      <c r="U1008" s="134">
        <f t="shared" si="31"/>
        <v>30490</v>
      </c>
      <c r="V1008" s="144"/>
      <c r="W1008" s="173">
        <v>1.8867924528301886E-2</v>
      </c>
      <c r="X1008" s="174">
        <v>0.09</v>
      </c>
      <c r="Y1008" s="174">
        <v>4.3354156093882001E-3</v>
      </c>
      <c r="Z1008" s="175">
        <v>0</v>
      </c>
      <c r="AA1008" s="168"/>
      <c r="AB1008" s="176">
        <v>0</v>
      </c>
      <c r="AC1008" s="177">
        <v>0</v>
      </c>
      <c r="AD1008" s="134">
        <v>0</v>
      </c>
      <c r="AE1008" s="177">
        <v>0</v>
      </c>
      <c r="AF1008" s="182">
        <v>0</v>
      </c>
      <c r="AG1008" s="172"/>
    </row>
    <row r="1009" spans="1:33" s="110" customFormat="1" x14ac:dyDescent="0.2">
      <c r="A1009" s="138">
        <v>3513</v>
      </c>
      <c r="B1009" s="139">
        <v>3513044625</v>
      </c>
      <c r="C1009" s="140" t="s">
        <v>558</v>
      </c>
      <c r="D1009" s="141">
        <v>44</v>
      </c>
      <c r="E1009" s="140" t="s">
        <v>76</v>
      </c>
      <c r="F1009" s="141">
        <v>625</v>
      </c>
      <c r="G1009" s="142" t="s">
        <v>395</v>
      </c>
      <c r="H1009" s="130"/>
      <c r="I1009" s="131">
        <v>14723</v>
      </c>
      <c r="J1009" s="131">
        <v>2206</v>
      </c>
      <c r="K1009" s="131">
        <v>0</v>
      </c>
      <c r="L1009" s="131">
        <v>938</v>
      </c>
      <c r="M1009" s="131">
        <v>17867</v>
      </c>
      <c r="N1009" s="130"/>
      <c r="O1009" s="132">
        <v>1</v>
      </c>
      <c r="P1009" s="132">
        <v>0</v>
      </c>
      <c r="Q1009" s="133">
        <v>16769</v>
      </c>
      <c r="R1009" s="133">
        <v>0</v>
      </c>
      <c r="S1009" s="133">
        <f t="shared" si="30"/>
        <v>0</v>
      </c>
      <c r="T1009" s="133">
        <v>929</v>
      </c>
      <c r="U1009" s="134">
        <f t="shared" si="31"/>
        <v>17698</v>
      </c>
      <c r="V1009" s="144"/>
      <c r="W1009" s="173">
        <v>9.433962264150943E-3</v>
      </c>
      <c r="X1009" s="174">
        <v>0.09</v>
      </c>
      <c r="Y1009" s="174">
        <v>4.633895738588174E-3</v>
      </c>
      <c r="Z1009" s="175">
        <v>0</v>
      </c>
      <c r="AA1009" s="168"/>
      <c r="AB1009" s="176">
        <v>0</v>
      </c>
      <c r="AC1009" s="177">
        <v>0</v>
      </c>
      <c r="AD1009" s="134">
        <v>0</v>
      </c>
      <c r="AE1009" s="177">
        <v>0</v>
      </c>
      <c r="AF1009" s="182">
        <v>0</v>
      </c>
      <c r="AG1009" s="172"/>
    </row>
    <row r="1010" spans="1:33" s="110" customFormat="1" x14ac:dyDescent="0.2">
      <c r="A1010" s="138">
        <v>3513</v>
      </c>
      <c r="B1010" s="139">
        <v>3513044760</v>
      </c>
      <c r="C1010" s="140" t="s">
        <v>558</v>
      </c>
      <c r="D1010" s="141">
        <v>44</v>
      </c>
      <c r="E1010" s="140" t="s">
        <v>76</v>
      </c>
      <c r="F1010" s="141">
        <v>760</v>
      </c>
      <c r="G1010" s="142" t="s">
        <v>433</v>
      </c>
      <c r="H1010" s="130"/>
      <c r="I1010" s="131">
        <v>12147.763307967482</v>
      </c>
      <c r="J1010" s="131">
        <v>2771</v>
      </c>
      <c r="K1010" s="131">
        <v>0</v>
      </c>
      <c r="L1010" s="131">
        <v>938</v>
      </c>
      <c r="M1010" s="131">
        <v>15856.763307967482</v>
      </c>
      <c r="N1010" s="130"/>
      <c r="O1010" s="132">
        <v>2</v>
      </c>
      <c r="P1010" s="132">
        <v>0</v>
      </c>
      <c r="Q1010" s="133">
        <v>29556</v>
      </c>
      <c r="R1010" s="133">
        <v>0</v>
      </c>
      <c r="S1010" s="133">
        <f t="shared" si="30"/>
        <v>0</v>
      </c>
      <c r="T1010" s="133">
        <v>1858</v>
      </c>
      <c r="U1010" s="134">
        <f t="shared" si="31"/>
        <v>31414</v>
      </c>
      <c r="V1010" s="144"/>
      <c r="W1010" s="173">
        <v>1.8867924528301886E-2</v>
      </c>
      <c r="X1010" s="174">
        <v>0.09</v>
      </c>
      <c r="Y1010" s="174">
        <v>3.9337888016929688E-2</v>
      </c>
      <c r="Z1010" s="175">
        <v>0</v>
      </c>
      <c r="AA1010" s="168"/>
      <c r="AB1010" s="176">
        <v>1</v>
      </c>
      <c r="AC1010" s="177">
        <v>0</v>
      </c>
      <c r="AD1010" s="134">
        <v>0</v>
      </c>
      <c r="AE1010" s="177">
        <v>0</v>
      </c>
      <c r="AF1010" s="182">
        <v>0</v>
      </c>
      <c r="AG1010" s="172"/>
    </row>
    <row r="1011" spans="1:33" s="110" customFormat="1" x14ac:dyDescent="0.2">
      <c r="A1011" s="138">
        <v>3513</v>
      </c>
      <c r="B1011" s="139">
        <v>3513044780</v>
      </c>
      <c r="C1011" s="140" t="s">
        <v>558</v>
      </c>
      <c r="D1011" s="141">
        <v>44</v>
      </c>
      <c r="E1011" s="140" t="s">
        <v>76</v>
      </c>
      <c r="F1011" s="141">
        <v>780</v>
      </c>
      <c r="G1011" s="142" t="s">
        <v>443</v>
      </c>
      <c r="H1011" s="130"/>
      <c r="I1011" s="131">
        <v>14765</v>
      </c>
      <c r="J1011" s="131">
        <v>3492</v>
      </c>
      <c r="K1011" s="131">
        <v>0</v>
      </c>
      <c r="L1011" s="131">
        <v>938</v>
      </c>
      <c r="M1011" s="131">
        <v>19195</v>
      </c>
      <c r="N1011" s="130"/>
      <c r="O1011" s="132">
        <v>1</v>
      </c>
      <c r="P1011" s="132">
        <v>0</v>
      </c>
      <c r="Q1011" s="133">
        <v>18085</v>
      </c>
      <c r="R1011" s="133">
        <v>0</v>
      </c>
      <c r="S1011" s="133">
        <f t="shared" si="30"/>
        <v>0</v>
      </c>
      <c r="T1011" s="133">
        <v>929</v>
      </c>
      <c r="U1011" s="134">
        <f t="shared" si="31"/>
        <v>19014</v>
      </c>
      <c r="V1011" s="144"/>
      <c r="W1011" s="173">
        <v>9.433962264150943E-3</v>
      </c>
      <c r="X1011" s="174">
        <v>0.09</v>
      </c>
      <c r="Y1011" s="174">
        <v>1.3777722098592998E-2</v>
      </c>
      <c r="Z1011" s="175">
        <v>0</v>
      </c>
      <c r="AA1011" s="168"/>
      <c r="AB1011" s="176">
        <v>0</v>
      </c>
      <c r="AC1011" s="177">
        <v>0</v>
      </c>
      <c r="AD1011" s="134">
        <v>0</v>
      </c>
      <c r="AE1011" s="177">
        <v>0</v>
      </c>
      <c r="AF1011" s="182">
        <v>0</v>
      </c>
      <c r="AG1011" s="172"/>
    </row>
    <row r="1012" spans="1:33" s="110" customFormat="1" x14ac:dyDescent="0.2">
      <c r="A1012" s="138">
        <v>3514</v>
      </c>
      <c r="B1012" s="139">
        <v>3514281061</v>
      </c>
      <c r="C1012" s="140" t="s">
        <v>559</v>
      </c>
      <c r="D1012" s="141">
        <v>281</v>
      </c>
      <c r="E1012" s="140" t="s">
        <v>313</v>
      </c>
      <c r="F1012" s="141">
        <v>61</v>
      </c>
      <c r="G1012" s="142" t="s">
        <v>93</v>
      </c>
      <c r="H1012" s="130"/>
      <c r="I1012" s="131">
        <v>13205.804251750098</v>
      </c>
      <c r="J1012" s="131">
        <v>725</v>
      </c>
      <c r="K1012" s="131">
        <v>0</v>
      </c>
      <c r="L1012" s="131">
        <v>938</v>
      </c>
      <c r="M1012" s="131">
        <v>14868.804251750098</v>
      </c>
      <c r="N1012" s="130"/>
      <c r="O1012" s="132">
        <v>2</v>
      </c>
      <c r="P1012" s="132">
        <v>0</v>
      </c>
      <c r="Q1012" s="133">
        <v>27862</v>
      </c>
      <c r="R1012" s="133">
        <v>0</v>
      </c>
      <c r="S1012" s="133">
        <f t="shared" si="30"/>
        <v>0</v>
      </c>
      <c r="T1012" s="133">
        <v>1876</v>
      </c>
      <c r="U1012" s="134">
        <f t="shared" si="31"/>
        <v>29738</v>
      </c>
      <c r="V1012" s="144"/>
      <c r="W1012" s="173">
        <v>0</v>
      </c>
      <c r="X1012" s="174">
        <v>0.09</v>
      </c>
      <c r="Y1012" s="174">
        <v>3.86634106654625E-2</v>
      </c>
      <c r="Z1012" s="175">
        <v>0</v>
      </c>
      <c r="AA1012" s="168"/>
      <c r="AB1012" s="176">
        <v>0</v>
      </c>
      <c r="AC1012" s="177">
        <v>0</v>
      </c>
      <c r="AD1012" s="134">
        <v>0</v>
      </c>
      <c r="AE1012" s="177">
        <v>0</v>
      </c>
      <c r="AF1012" s="182">
        <v>0</v>
      </c>
      <c r="AG1012" s="172"/>
    </row>
    <row r="1013" spans="1:33" s="110" customFormat="1" x14ac:dyDescent="0.2">
      <c r="A1013" s="138">
        <v>3514</v>
      </c>
      <c r="B1013" s="139">
        <v>3514281281</v>
      </c>
      <c r="C1013" s="140" t="s">
        <v>559</v>
      </c>
      <c r="D1013" s="141">
        <v>281</v>
      </c>
      <c r="E1013" s="140" t="s">
        <v>313</v>
      </c>
      <c r="F1013" s="141">
        <v>281</v>
      </c>
      <c r="G1013" s="142" t="s">
        <v>313</v>
      </c>
      <c r="H1013" s="130"/>
      <c r="I1013" s="131">
        <v>13787</v>
      </c>
      <c r="J1013" s="131">
        <v>601</v>
      </c>
      <c r="K1013" s="131">
        <v>0</v>
      </c>
      <c r="L1013" s="131">
        <v>938</v>
      </c>
      <c r="M1013" s="131">
        <v>15326</v>
      </c>
      <c r="N1013" s="130"/>
      <c r="O1013" s="132">
        <v>258</v>
      </c>
      <c r="P1013" s="132">
        <v>0</v>
      </c>
      <c r="Q1013" s="133">
        <v>3712104</v>
      </c>
      <c r="R1013" s="133">
        <v>0</v>
      </c>
      <c r="S1013" s="133">
        <f t="shared" si="30"/>
        <v>0</v>
      </c>
      <c r="T1013" s="133">
        <v>242004</v>
      </c>
      <c r="U1013" s="134">
        <f t="shared" si="31"/>
        <v>3954108</v>
      </c>
      <c r="V1013" s="144"/>
      <c r="W1013" s="173">
        <v>0</v>
      </c>
      <c r="X1013" s="174">
        <v>0.09</v>
      </c>
      <c r="Y1013" s="174">
        <v>0.13635645477999814</v>
      </c>
      <c r="Z1013" s="175">
        <v>0</v>
      </c>
      <c r="AA1013" s="168"/>
      <c r="AB1013" s="176">
        <v>0</v>
      </c>
      <c r="AC1013" s="177">
        <v>0</v>
      </c>
      <c r="AD1013" s="134">
        <v>0</v>
      </c>
      <c r="AE1013" s="177">
        <v>0</v>
      </c>
      <c r="AF1013" s="182">
        <v>0</v>
      </c>
      <c r="AG1013" s="172"/>
    </row>
    <row r="1014" spans="1:33" s="110" customFormat="1" x14ac:dyDescent="0.2">
      <c r="A1014" s="138">
        <v>3515</v>
      </c>
      <c r="B1014" s="139">
        <v>3515287005</v>
      </c>
      <c r="C1014" s="140" t="s">
        <v>604</v>
      </c>
      <c r="D1014" s="141">
        <v>287</v>
      </c>
      <c r="E1014" s="140" t="s">
        <v>319</v>
      </c>
      <c r="F1014" s="141">
        <v>5</v>
      </c>
      <c r="G1014" s="142" t="s">
        <v>37</v>
      </c>
      <c r="H1014" s="130"/>
      <c r="I1014" s="131">
        <v>11710.596052994757</v>
      </c>
      <c r="J1014" s="131">
        <v>5484</v>
      </c>
      <c r="K1014" s="131">
        <v>0</v>
      </c>
      <c r="L1014" s="131">
        <v>938</v>
      </c>
      <c r="M1014" s="131">
        <v>18132.596052994755</v>
      </c>
      <c r="N1014" s="130"/>
      <c r="O1014" s="132">
        <v>2</v>
      </c>
      <c r="P1014" s="132">
        <v>0</v>
      </c>
      <c r="Q1014" s="133">
        <v>34390</v>
      </c>
      <c r="R1014" s="133">
        <v>0</v>
      </c>
      <c r="S1014" s="133">
        <f t="shared" si="30"/>
        <v>0</v>
      </c>
      <c r="T1014" s="133">
        <v>1876</v>
      </c>
      <c r="U1014" s="134">
        <f t="shared" si="31"/>
        <v>36266</v>
      </c>
      <c r="V1014" s="144"/>
      <c r="W1014" s="173">
        <v>0</v>
      </c>
      <c r="X1014" s="174">
        <v>0.09</v>
      </c>
      <c r="Y1014" s="174">
        <v>1.4619597414722192E-2</v>
      </c>
      <c r="Z1014" s="175">
        <v>0</v>
      </c>
      <c r="AA1014" s="168"/>
      <c r="AB1014" s="176">
        <v>0</v>
      </c>
      <c r="AC1014" s="177">
        <v>0</v>
      </c>
      <c r="AD1014" s="134">
        <v>0</v>
      </c>
      <c r="AE1014" s="177">
        <v>0</v>
      </c>
      <c r="AF1014" s="182">
        <v>0</v>
      </c>
      <c r="AG1014" s="172"/>
    </row>
    <row r="1015" spans="1:33" s="110" customFormat="1" x14ac:dyDescent="0.2">
      <c r="A1015" s="138">
        <v>3515</v>
      </c>
      <c r="B1015" s="139">
        <v>3515287043</v>
      </c>
      <c r="C1015" s="140" t="s">
        <v>604</v>
      </c>
      <c r="D1015" s="141">
        <v>287</v>
      </c>
      <c r="E1015" s="140" t="s">
        <v>319</v>
      </c>
      <c r="F1015" s="141">
        <v>43</v>
      </c>
      <c r="G1015" s="142" t="s">
        <v>75</v>
      </c>
      <c r="H1015" s="130"/>
      <c r="I1015" s="131">
        <v>10349</v>
      </c>
      <c r="J1015" s="131">
        <v>3518</v>
      </c>
      <c r="K1015" s="131">
        <v>0</v>
      </c>
      <c r="L1015" s="131">
        <v>938</v>
      </c>
      <c r="M1015" s="131">
        <v>14805</v>
      </c>
      <c r="N1015" s="130"/>
      <c r="O1015" s="132">
        <v>3</v>
      </c>
      <c r="P1015" s="132">
        <v>0</v>
      </c>
      <c r="Q1015" s="133">
        <v>41601</v>
      </c>
      <c r="R1015" s="133">
        <v>0</v>
      </c>
      <c r="S1015" s="133">
        <f t="shared" si="30"/>
        <v>0</v>
      </c>
      <c r="T1015" s="133">
        <v>2814</v>
      </c>
      <c r="U1015" s="134">
        <f t="shared" si="31"/>
        <v>44415</v>
      </c>
      <c r="V1015" s="144"/>
      <c r="W1015" s="173">
        <v>0</v>
      </c>
      <c r="X1015" s="174">
        <v>0.09</v>
      </c>
      <c r="Y1015" s="174">
        <v>9.878036265811992E-3</v>
      </c>
      <c r="Z1015" s="175">
        <v>0</v>
      </c>
      <c r="AA1015" s="168"/>
      <c r="AB1015" s="176">
        <v>0</v>
      </c>
      <c r="AC1015" s="177">
        <v>0</v>
      </c>
      <c r="AD1015" s="134">
        <v>0</v>
      </c>
      <c r="AE1015" s="177">
        <v>0</v>
      </c>
      <c r="AF1015" s="182">
        <v>0</v>
      </c>
      <c r="AG1015" s="172"/>
    </row>
    <row r="1016" spans="1:33" s="110" customFormat="1" x14ac:dyDescent="0.2">
      <c r="A1016" s="138">
        <v>3515</v>
      </c>
      <c r="B1016" s="139">
        <v>3515287045</v>
      </c>
      <c r="C1016" s="140" t="s">
        <v>604</v>
      </c>
      <c r="D1016" s="141">
        <v>287</v>
      </c>
      <c r="E1016" s="140" t="s">
        <v>319</v>
      </c>
      <c r="F1016" s="141">
        <v>45</v>
      </c>
      <c r="G1016" s="142" t="s">
        <v>77</v>
      </c>
      <c r="H1016" s="130"/>
      <c r="I1016" s="131">
        <v>9269</v>
      </c>
      <c r="J1016" s="131">
        <v>2151</v>
      </c>
      <c r="K1016" s="131">
        <v>0</v>
      </c>
      <c r="L1016" s="131">
        <v>938</v>
      </c>
      <c r="M1016" s="131">
        <v>12358</v>
      </c>
      <c r="N1016" s="130"/>
      <c r="O1016" s="132">
        <v>7</v>
      </c>
      <c r="P1016" s="132">
        <v>0</v>
      </c>
      <c r="Q1016" s="133">
        <v>79940</v>
      </c>
      <c r="R1016" s="133">
        <v>0</v>
      </c>
      <c r="S1016" s="133">
        <f t="shared" si="30"/>
        <v>0</v>
      </c>
      <c r="T1016" s="133">
        <v>6566</v>
      </c>
      <c r="U1016" s="134">
        <f t="shared" si="31"/>
        <v>86506</v>
      </c>
      <c r="V1016" s="144"/>
      <c r="W1016" s="173">
        <v>0</v>
      </c>
      <c r="X1016" s="174">
        <v>0.09</v>
      </c>
      <c r="Y1016" s="174">
        <v>2.2382325563916304E-2</v>
      </c>
      <c r="Z1016" s="175">
        <v>0</v>
      </c>
      <c r="AA1016" s="168"/>
      <c r="AB1016" s="176">
        <v>0</v>
      </c>
      <c r="AC1016" s="177">
        <v>0</v>
      </c>
      <c r="AD1016" s="134">
        <v>0</v>
      </c>
      <c r="AE1016" s="177">
        <v>0</v>
      </c>
      <c r="AF1016" s="182">
        <v>0</v>
      </c>
      <c r="AG1016" s="172"/>
    </row>
    <row r="1017" spans="1:33" s="110" customFormat="1" x14ac:dyDescent="0.2">
      <c r="A1017" s="138">
        <v>3515</v>
      </c>
      <c r="B1017" s="139">
        <v>3515287135</v>
      </c>
      <c r="C1017" s="140" t="s">
        <v>604</v>
      </c>
      <c r="D1017" s="141">
        <v>287</v>
      </c>
      <c r="E1017" s="140" t="s">
        <v>319</v>
      </c>
      <c r="F1017" s="141">
        <v>135</v>
      </c>
      <c r="G1017" s="142" t="s">
        <v>167</v>
      </c>
      <c r="H1017" s="130"/>
      <c r="I1017" s="131">
        <v>10430</v>
      </c>
      <c r="J1017" s="131">
        <v>5857</v>
      </c>
      <c r="K1017" s="131">
        <v>0</v>
      </c>
      <c r="L1017" s="131">
        <v>938</v>
      </c>
      <c r="M1017" s="131">
        <v>17225</v>
      </c>
      <c r="N1017" s="130"/>
      <c r="O1017" s="132">
        <v>5</v>
      </c>
      <c r="P1017" s="132">
        <v>0</v>
      </c>
      <c r="Q1017" s="133">
        <v>81435</v>
      </c>
      <c r="R1017" s="133">
        <v>0</v>
      </c>
      <c r="S1017" s="133">
        <f t="shared" si="30"/>
        <v>0</v>
      </c>
      <c r="T1017" s="133">
        <v>4690</v>
      </c>
      <c r="U1017" s="134">
        <f t="shared" si="31"/>
        <v>86125</v>
      </c>
      <c r="V1017" s="144"/>
      <c r="W1017" s="173">
        <v>0</v>
      </c>
      <c r="X1017" s="174">
        <v>0.09</v>
      </c>
      <c r="Y1017" s="174">
        <v>2.6675944595247258E-2</v>
      </c>
      <c r="Z1017" s="175">
        <v>0</v>
      </c>
      <c r="AA1017" s="168"/>
      <c r="AB1017" s="176">
        <v>0</v>
      </c>
      <c r="AC1017" s="177">
        <v>0</v>
      </c>
      <c r="AD1017" s="134">
        <v>0</v>
      </c>
      <c r="AE1017" s="177">
        <v>0</v>
      </c>
      <c r="AF1017" s="182">
        <v>0</v>
      </c>
      <c r="AG1017" s="172"/>
    </row>
    <row r="1018" spans="1:33" s="110" customFormat="1" x14ac:dyDescent="0.2">
      <c r="A1018" s="138">
        <v>3515</v>
      </c>
      <c r="B1018" s="139">
        <v>3515287151</v>
      </c>
      <c r="C1018" s="140" t="s">
        <v>604</v>
      </c>
      <c r="D1018" s="141">
        <v>287</v>
      </c>
      <c r="E1018" s="140" t="s">
        <v>319</v>
      </c>
      <c r="F1018" s="141">
        <v>151</v>
      </c>
      <c r="G1018" s="142" t="s">
        <v>183</v>
      </c>
      <c r="H1018" s="130"/>
      <c r="I1018" s="131">
        <v>9305</v>
      </c>
      <c r="J1018" s="131">
        <v>1067</v>
      </c>
      <c r="K1018" s="131">
        <v>0</v>
      </c>
      <c r="L1018" s="131">
        <v>938</v>
      </c>
      <c r="M1018" s="131">
        <v>11310</v>
      </c>
      <c r="N1018" s="130"/>
      <c r="O1018" s="132">
        <v>1</v>
      </c>
      <c r="P1018" s="132">
        <v>0</v>
      </c>
      <c r="Q1018" s="133">
        <v>10372</v>
      </c>
      <c r="R1018" s="133">
        <v>0</v>
      </c>
      <c r="S1018" s="133">
        <f t="shared" si="30"/>
        <v>0</v>
      </c>
      <c r="T1018" s="133">
        <v>938</v>
      </c>
      <c r="U1018" s="134">
        <f t="shared" si="31"/>
        <v>11310</v>
      </c>
      <c r="V1018" s="144"/>
      <c r="W1018" s="173">
        <v>0</v>
      </c>
      <c r="X1018" s="174">
        <v>0.09</v>
      </c>
      <c r="Y1018" s="174">
        <v>1.6673086011863073E-2</v>
      </c>
      <c r="Z1018" s="175">
        <v>0</v>
      </c>
      <c r="AA1018" s="168"/>
      <c r="AB1018" s="176">
        <v>0</v>
      </c>
      <c r="AC1018" s="177">
        <v>0</v>
      </c>
      <c r="AD1018" s="134">
        <v>0</v>
      </c>
      <c r="AE1018" s="177">
        <v>0</v>
      </c>
      <c r="AF1018" s="182">
        <v>0</v>
      </c>
      <c r="AG1018" s="172"/>
    </row>
    <row r="1019" spans="1:33" s="110" customFormat="1" x14ac:dyDescent="0.2">
      <c r="A1019" s="138">
        <v>3515</v>
      </c>
      <c r="B1019" s="139">
        <v>3515287191</v>
      </c>
      <c r="C1019" s="140" t="s">
        <v>604</v>
      </c>
      <c r="D1019" s="141">
        <v>287</v>
      </c>
      <c r="E1019" s="140" t="s">
        <v>319</v>
      </c>
      <c r="F1019" s="141">
        <v>191</v>
      </c>
      <c r="G1019" s="142" t="s">
        <v>223</v>
      </c>
      <c r="H1019" s="130"/>
      <c r="I1019" s="131">
        <v>9882</v>
      </c>
      <c r="J1019" s="131">
        <v>3058</v>
      </c>
      <c r="K1019" s="131">
        <v>0</v>
      </c>
      <c r="L1019" s="131">
        <v>938</v>
      </c>
      <c r="M1019" s="131">
        <v>13878</v>
      </c>
      <c r="N1019" s="130"/>
      <c r="O1019" s="132">
        <v>34</v>
      </c>
      <c r="P1019" s="132">
        <v>0</v>
      </c>
      <c r="Q1019" s="133">
        <v>439960</v>
      </c>
      <c r="R1019" s="133">
        <v>0</v>
      </c>
      <c r="S1019" s="133">
        <f t="shared" si="30"/>
        <v>0</v>
      </c>
      <c r="T1019" s="133">
        <v>31892</v>
      </c>
      <c r="U1019" s="134">
        <f t="shared" si="31"/>
        <v>471852</v>
      </c>
      <c r="V1019" s="144"/>
      <c r="W1019" s="173">
        <v>0</v>
      </c>
      <c r="X1019" s="174">
        <v>0.09</v>
      </c>
      <c r="Y1019" s="174">
        <v>4.1400601973992451E-2</v>
      </c>
      <c r="Z1019" s="175">
        <v>0</v>
      </c>
      <c r="AA1019" s="168"/>
      <c r="AB1019" s="176">
        <v>0</v>
      </c>
      <c r="AC1019" s="177">
        <v>0</v>
      </c>
      <c r="AD1019" s="134">
        <v>0</v>
      </c>
      <c r="AE1019" s="177">
        <v>0</v>
      </c>
      <c r="AF1019" s="182">
        <v>0</v>
      </c>
      <c r="AG1019" s="172"/>
    </row>
    <row r="1020" spans="1:33" s="110" customFormat="1" x14ac:dyDescent="0.2">
      <c r="A1020" s="138">
        <v>3515</v>
      </c>
      <c r="B1020" s="139">
        <v>3515287215</v>
      </c>
      <c r="C1020" s="140" t="s">
        <v>604</v>
      </c>
      <c r="D1020" s="141">
        <v>287</v>
      </c>
      <c r="E1020" s="140" t="s">
        <v>319</v>
      </c>
      <c r="F1020" s="141">
        <v>215</v>
      </c>
      <c r="G1020" s="142" t="s">
        <v>247</v>
      </c>
      <c r="H1020" s="130"/>
      <c r="I1020" s="131">
        <v>10412</v>
      </c>
      <c r="J1020" s="131">
        <v>1946</v>
      </c>
      <c r="K1020" s="131">
        <v>0</v>
      </c>
      <c r="L1020" s="131">
        <v>938</v>
      </c>
      <c r="M1020" s="131">
        <v>13296</v>
      </c>
      <c r="N1020" s="130"/>
      <c r="O1020" s="132">
        <v>12</v>
      </c>
      <c r="P1020" s="132">
        <v>0</v>
      </c>
      <c r="Q1020" s="133">
        <v>148296</v>
      </c>
      <c r="R1020" s="133">
        <v>0</v>
      </c>
      <c r="S1020" s="133">
        <f t="shared" si="30"/>
        <v>0</v>
      </c>
      <c r="T1020" s="133">
        <v>11256</v>
      </c>
      <c r="U1020" s="134">
        <f t="shared" si="31"/>
        <v>159552</v>
      </c>
      <c r="V1020" s="144"/>
      <c r="W1020" s="173">
        <v>0</v>
      </c>
      <c r="X1020" s="174">
        <v>0.09</v>
      </c>
      <c r="Y1020" s="174">
        <v>1.776108029321628E-2</v>
      </c>
      <c r="Z1020" s="175">
        <v>0</v>
      </c>
      <c r="AA1020" s="168"/>
      <c r="AB1020" s="176">
        <v>0</v>
      </c>
      <c r="AC1020" s="177">
        <v>0</v>
      </c>
      <c r="AD1020" s="134">
        <v>0</v>
      </c>
      <c r="AE1020" s="177">
        <v>0</v>
      </c>
      <c r="AF1020" s="182">
        <v>0</v>
      </c>
      <c r="AG1020" s="172"/>
    </row>
    <row r="1021" spans="1:33" s="110" customFormat="1" x14ac:dyDescent="0.2">
      <c r="A1021" s="138">
        <v>3515</v>
      </c>
      <c r="B1021" s="139">
        <v>3515287227</v>
      </c>
      <c r="C1021" s="140" t="s">
        <v>604</v>
      </c>
      <c r="D1021" s="141">
        <v>287</v>
      </c>
      <c r="E1021" s="140" t="s">
        <v>319</v>
      </c>
      <c r="F1021" s="141">
        <v>227</v>
      </c>
      <c r="G1021" s="142" t="s">
        <v>259</v>
      </c>
      <c r="H1021" s="130"/>
      <c r="I1021" s="131">
        <v>11817</v>
      </c>
      <c r="J1021" s="131">
        <v>3600</v>
      </c>
      <c r="K1021" s="131">
        <v>0</v>
      </c>
      <c r="L1021" s="131">
        <v>938</v>
      </c>
      <c r="M1021" s="131">
        <v>16355</v>
      </c>
      <c r="N1021" s="130"/>
      <c r="O1021" s="132">
        <v>12</v>
      </c>
      <c r="P1021" s="132">
        <v>0</v>
      </c>
      <c r="Q1021" s="133">
        <v>185004</v>
      </c>
      <c r="R1021" s="133">
        <v>0</v>
      </c>
      <c r="S1021" s="133">
        <f t="shared" si="30"/>
        <v>0</v>
      </c>
      <c r="T1021" s="133">
        <v>11256</v>
      </c>
      <c r="U1021" s="134">
        <f t="shared" si="31"/>
        <v>196260</v>
      </c>
      <c r="V1021" s="144"/>
      <c r="W1021" s="173">
        <v>0</v>
      </c>
      <c r="X1021" s="174">
        <v>0.09</v>
      </c>
      <c r="Y1021" s="174">
        <v>1.6342360250268979E-2</v>
      </c>
      <c r="Z1021" s="175">
        <v>0</v>
      </c>
      <c r="AA1021" s="168"/>
      <c r="AB1021" s="176">
        <v>0</v>
      </c>
      <c r="AC1021" s="177">
        <v>0</v>
      </c>
      <c r="AD1021" s="134">
        <v>0</v>
      </c>
      <c r="AE1021" s="177">
        <v>0</v>
      </c>
      <c r="AF1021" s="182">
        <v>0</v>
      </c>
      <c r="AG1021" s="172"/>
    </row>
    <row r="1022" spans="1:33" s="110" customFormat="1" x14ac:dyDescent="0.2">
      <c r="A1022" s="138">
        <v>3515</v>
      </c>
      <c r="B1022" s="139">
        <v>3515287277</v>
      </c>
      <c r="C1022" s="140" t="s">
        <v>604</v>
      </c>
      <c r="D1022" s="141">
        <v>287</v>
      </c>
      <c r="E1022" s="140" t="s">
        <v>319</v>
      </c>
      <c r="F1022" s="141">
        <v>277</v>
      </c>
      <c r="G1022" s="142" t="s">
        <v>309</v>
      </c>
      <c r="H1022" s="130"/>
      <c r="I1022" s="131">
        <v>11862</v>
      </c>
      <c r="J1022" s="131">
        <v>1122</v>
      </c>
      <c r="K1022" s="131">
        <v>0</v>
      </c>
      <c r="L1022" s="131">
        <v>938</v>
      </c>
      <c r="M1022" s="131">
        <v>13922</v>
      </c>
      <c r="N1022" s="130"/>
      <c r="O1022" s="132">
        <v>102</v>
      </c>
      <c r="P1022" s="132">
        <v>0</v>
      </c>
      <c r="Q1022" s="133">
        <v>1324368</v>
      </c>
      <c r="R1022" s="133">
        <v>0</v>
      </c>
      <c r="S1022" s="133">
        <f t="shared" si="30"/>
        <v>0</v>
      </c>
      <c r="T1022" s="133">
        <v>95676</v>
      </c>
      <c r="U1022" s="134">
        <f t="shared" si="31"/>
        <v>1420044</v>
      </c>
      <c r="V1022" s="144"/>
      <c r="W1022" s="173">
        <v>0</v>
      </c>
      <c r="X1022" s="174">
        <v>0.09</v>
      </c>
      <c r="Y1022" s="174">
        <v>4.230909574003492E-2</v>
      </c>
      <c r="Z1022" s="175">
        <v>0</v>
      </c>
      <c r="AA1022" s="168"/>
      <c r="AB1022" s="176">
        <v>0</v>
      </c>
      <c r="AC1022" s="177">
        <v>0</v>
      </c>
      <c r="AD1022" s="134">
        <v>0</v>
      </c>
      <c r="AE1022" s="177">
        <v>0</v>
      </c>
      <c r="AF1022" s="182">
        <v>0</v>
      </c>
      <c r="AG1022" s="172"/>
    </row>
    <row r="1023" spans="1:33" s="110" customFormat="1" x14ac:dyDescent="0.2">
      <c r="A1023" s="138">
        <v>3515</v>
      </c>
      <c r="B1023" s="139">
        <v>3515287287</v>
      </c>
      <c r="C1023" s="140" t="s">
        <v>604</v>
      </c>
      <c r="D1023" s="141">
        <v>287</v>
      </c>
      <c r="E1023" s="140" t="s">
        <v>319</v>
      </c>
      <c r="F1023" s="141">
        <v>287</v>
      </c>
      <c r="G1023" s="142" t="s">
        <v>319</v>
      </c>
      <c r="H1023" s="130"/>
      <c r="I1023" s="131">
        <v>10073</v>
      </c>
      <c r="J1023" s="131">
        <v>4191</v>
      </c>
      <c r="K1023" s="131">
        <v>0</v>
      </c>
      <c r="L1023" s="131">
        <v>938</v>
      </c>
      <c r="M1023" s="131">
        <v>15202</v>
      </c>
      <c r="N1023" s="130"/>
      <c r="O1023" s="132">
        <v>12</v>
      </c>
      <c r="P1023" s="132">
        <v>0</v>
      </c>
      <c r="Q1023" s="133">
        <v>171168</v>
      </c>
      <c r="R1023" s="133">
        <v>0</v>
      </c>
      <c r="S1023" s="133">
        <f t="shared" si="30"/>
        <v>0</v>
      </c>
      <c r="T1023" s="133">
        <v>11256</v>
      </c>
      <c r="U1023" s="134">
        <f t="shared" si="31"/>
        <v>182424</v>
      </c>
      <c r="V1023" s="144"/>
      <c r="W1023" s="173">
        <v>0</v>
      </c>
      <c r="X1023" s="174">
        <v>0.09</v>
      </c>
      <c r="Y1023" s="174">
        <v>1.3136271859922744E-2</v>
      </c>
      <c r="Z1023" s="175">
        <v>0</v>
      </c>
      <c r="AA1023" s="168"/>
      <c r="AB1023" s="176">
        <v>0</v>
      </c>
      <c r="AC1023" s="177">
        <v>0</v>
      </c>
      <c r="AD1023" s="134">
        <v>0</v>
      </c>
      <c r="AE1023" s="177">
        <v>0</v>
      </c>
      <c r="AF1023" s="182">
        <v>0</v>
      </c>
      <c r="AG1023" s="172"/>
    </row>
    <row r="1024" spans="1:33" s="110" customFormat="1" x14ac:dyDescent="0.2">
      <c r="A1024" s="138">
        <v>3515</v>
      </c>
      <c r="B1024" s="139">
        <v>3515287306</v>
      </c>
      <c r="C1024" s="140" t="s">
        <v>604</v>
      </c>
      <c r="D1024" s="141">
        <v>287</v>
      </c>
      <c r="E1024" s="140" t="s">
        <v>319</v>
      </c>
      <c r="F1024" s="141">
        <v>306</v>
      </c>
      <c r="G1024" s="142" t="s">
        <v>338</v>
      </c>
      <c r="H1024" s="130"/>
      <c r="I1024" s="131">
        <v>9852</v>
      </c>
      <c r="J1024" s="131">
        <v>3918</v>
      </c>
      <c r="K1024" s="131">
        <v>0</v>
      </c>
      <c r="L1024" s="131">
        <v>938</v>
      </c>
      <c r="M1024" s="131">
        <v>14708</v>
      </c>
      <c r="N1024" s="130"/>
      <c r="O1024" s="132">
        <v>9</v>
      </c>
      <c r="P1024" s="132">
        <v>0</v>
      </c>
      <c r="Q1024" s="133">
        <v>123930</v>
      </c>
      <c r="R1024" s="133">
        <v>0</v>
      </c>
      <c r="S1024" s="133">
        <f t="shared" si="30"/>
        <v>0</v>
      </c>
      <c r="T1024" s="133">
        <v>8442</v>
      </c>
      <c r="U1024" s="134">
        <f t="shared" si="31"/>
        <v>132372</v>
      </c>
      <c r="V1024" s="144"/>
      <c r="W1024" s="173">
        <v>0</v>
      </c>
      <c r="X1024" s="174">
        <v>0.09</v>
      </c>
      <c r="Y1024" s="174">
        <v>5.3292709408957056E-2</v>
      </c>
      <c r="Z1024" s="175">
        <v>0</v>
      </c>
      <c r="AA1024" s="168"/>
      <c r="AB1024" s="176">
        <v>0</v>
      </c>
      <c r="AC1024" s="177">
        <v>0</v>
      </c>
      <c r="AD1024" s="134">
        <v>0</v>
      </c>
      <c r="AE1024" s="177">
        <v>0</v>
      </c>
      <c r="AF1024" s="182">
        <v>0</v>
      </c>
      <c r="AG1024" s="172"/>
    </row>
    <row r="1025" spans="1:33" s="110" customFormat="1" x14ac:dyDescent="0.2">
      <c r="A1025" s="138">
        <v>3515</v>
      </c>
      <c r="B1025" s="139">
        <v>3515287316</v>
      </c>
      <c r="C1025" s="140" t="s">
        <v>604</v>
      </c>
      <c r="D1025" s="141">
        <v>287</v>
      </c>
      <c r="E1025" s="140" t="s">
        <v>319</v>
      </c>
      <c r="F1025" s="141">
        <v>316</v>
      </c>
      <c r="G1025" s="142" t="s">
        <v>348</v>
      </c>
      <c r="H1025" s="130"/>
      <c r="I1025" s="131">
        <v>11048</v>
      </c>
      <c r="J1025" s="131">
        <v>826</v>
      </c>
      <c r="K1025" s="131">
        <v>0</v>
      </c>
      <c r="L1025" s="131">
        <v>938</v>
      </c>
      <c r="M1025" s="131">
        <v>12812</v>
      </c>
      <c r="N1025" s="130"/>
      <c r="O1025" s="132">
        <v>14</v>
      </c>
      <c r="P1025" s="132">
        <v>0</v>
      </c>
      <c r="Q1025" s="133">
        <v>166236</v>
      </c>
      <c r="R1025" s="133">
        <v>0</v>
      </c>
      <c r="S1025" s="133">
        <f t="shared" si="30"/>
        <v>0</v>
      </c>
      <c r="T1025" s="133">
        <v>13132</v>
      </c>
      <c r="U1025" s="134">
        <f t="shared" si="31"/>
        <v>179368</v>
      </c>
      <c r="V1025" s="144"/>
      <c r="W1025" s="173">
        <v>0</v>
      </c>
      <c r="X1025" s="174">
        <v>0.09</v>
      </c>
      <c r="Y1025" s="174">
        <v>1.0800180626045883E-2</v>
      </c>
      <c r="Z1025" s="175">
        <v>0</v>
      </c>
      <c r="AA1025" s="168"/>
      <c r="AB1025" s="176">
        <v>0</v>
      </c>
      <c r="AC1025" s="177">
        <v>0</v>
      </c>
      <c r="AD1025" s="134">
        <v>0</v>
      </c>
      <c r="AE1025" s="177">
        <v>0</v>
      </c>
      <c r="AF1025" s="182">
        <v>0</v>
      </c>
      <c r="AG1025" s="172"/>
    </row>
    <row r="1026" spans="1:33" s="110" customFormat="1" x14ac:dyDescent="0.2">
      <c r="A1026" s="138">
        <v>3515</v>
      </c>
      <c r="B1026" s="139">
        <v>3515287658</v>
      </c>
      <c r="C1026" s="140" t="s">
        <v>604</v>
      </c>
      <c r="D1026" s="141">
        <v>287</v>
      </c>
      <c r="E1026" s="140" t="s">
        <v>319</v>
      </c>
      <c r="F1026" s="141">
        <v>658</v>
      </c>
      <c r="G1026" s="142" t="s">
        <v>402</v>
      </c>
      <c r="H1026" s="130"/>
      <c r="I1026" s="131">
        <v>9805</v>
      </c>
      <c r="J1026" s="131">
        <v>1480</v>
      </c>
      <c r="K1026" s="131">
        <v>0</v>
      </c>
      <c r="L1026" s="131">
        <v>938</v>
      </c>
      <c r="M1026" s="131">
        <v>12223</v>
      </c>
      <c r="N1026" s="130"/>
      <c r="O1026" s="132">
        <v>11</v>
      </c>
      <c r="P1026" s="132">
        <v>0</v>
      </c>
      <c r="Q1026" s="133">
        <v>124135</v>
      </c>
      <c r="R1026" s="133">
        <v>0</v>
      </c>
      <c r="S1026" s="133">
        <f t="shared" si="30"/>
        <v>0</v>
      </c>
      <c r="T1026" s="133">
        <v>10318</v>
      </c>
      <c r="U1026" s="134">
        <f t="shared" si="31"/>
        <v>134453</v>
      </c>
      <c r="V1026" s="144"/>
      <c r="W1026" s="173">
        <v>0</v>
      </c>
      <c r="X1026" s="174">
        <v>0.09</v>
      </c>
      <c r="Y1026" s="174">
        <v>3.9116093287280091E-3</v>
      </c>
      <c r="Z1026" s="175">
        <v>0</v>
      </c>
      <c r="AA1026" s="168"/>
      <c r="AB1026" s="176">
        <v>0</v>
      </c>
      <c r="AC1026" s="177">
        <v>0</v>
      </c>
      <c r="AD1026" s="134">
        <v>0</v>
      </c>
      <c r="AE1026" s="177">
        <v>0</v>
      </c>
      <c r="AF1026" s="182">
        <v>0</v>
      </c>
      <c r="AG1026" s="172"/>
    </row>
    <row r="1027" spans="1:33" s="110" customFormat="1" x14ac:dyDescent="0.2">
      <c r="A1027" s="138">
        <v>3515</v>
      </c>
      <c r="B1027" s="139">
        <v>3515287767</v>
      </c>
      <c r="C1027" s="140" t="s">
        <v>604</v>
      </c>
      <c r="D1027" s="141">
        <v>287</v>
      </c>
      <c r="E1027" s="140" t="s">
        <v>319</v>
      </c>
      <c r="F1027" s="141">
        <v>767</v>
      </c>
      <c r="G1027" s="142" t="s">
        <v>437</v>
      </c>
      <c r="H1027" s="130"/>
      <c r="I1027" s="131">
        <v>10176</v>
      </c>
      <c r="J1027" s="131">
        <v>2572</v>
      </c>
      <c r="K1027" s="131">
        <v>0</v>
      </c>
      <c r="L1027" s="131">
        <v>938</v>
      </c>
      <c r="M1027" s="131">
        <v>13686</v>
      </c>
      <c r="N1027" s="130"/>
      <c r="O1027" s="132">
        <v>53</v>
      </c>
      <c r="P1027" s="132">
        <v>0</v>
      </c>
      <c r="Q1027" s="133">
        <v>675644</v>
      </c>
      <c r="R1027" s="133">
        <v>0</v>
      </c>
      <c r="S1027" s="133">
        <f t="shared" si="30"/>
        <v>0</v>
      </c>
      <c r="T1027" s="133">
        <v>49714</v>
      </c>
      <c r="U1027" s="134">
        <f t="shared" si="31"/>
        <v>725358</v>
      </c>
      <c r="V1027" s="144"/>
      <c r="W1027" s="173">
        <v>0</v>
      </c>
      <c r="X1027" s="174">
        <v>0.09</v>
      </c>
      <c r="Y1027" s="174">
        <v>3.6319281798165771E-2</v>
      </c>
      <c r="Z1027" s="175">
        <v>0</v>
      </c>
      <c r="AA1027" s="168"/>
      <c r="AB1027" s="176">
        <v>0</v>
      </c>
      <c r="AC1027" s="177">
        <v>0</v>
      </c>
      <c r="AD1027" s="134">
        <v>0</v>
      </c>
      <c r="AE1027" s="177">
        <v>0</v>
      </c>
      <c r="AF1027" s="182">
        <v>0</v>
      </c>
      <c r="AG1027" s="172"/>
    </row>
    <row r="1028" spans="1:33" s="110" customFormat="1" x14ac:dyDescent="0.2">
      <c r="A1028" s="138">
        <v>3515</v>
      </c>
      <c r="B1028" s="139">
        <v>3515287778</v>
      </c>
      <c r="C1028" s="140" t="s">
        <v>604</v>
      </c>
      <c r="D1028" s="141">
        <v>287</v>
      </c>
      <c r="E1028" s="140" t="s">
        <v>319</v>
      </c>
      <c r="F1028" s="141">
        <v>778</v>
      </c>
      <c r="G1028" s="142" t="s">
        <v>442</v>
      </c>
      <c r="H1028" s="130"/>
      <c r="I1028" s="131">
        <v>11594</v>
      </c>
      <c r="J1028" s="131">
        <v>1439</v>
      </c>
      <c r="K1028" s="131">
        <v>0</v>
      </c>
      <c r="L1028" s="131">
        <v>938</v>
      </c>
      <c r="M1028" s="131">
        <v>13971</v>
      </c>
      <c r="N1028" s="130"/>
      <c r="O1028" s="132">
        <v>3</v>
      </c>
      <c r="P1028" s="132">
        <v>0</v>
      </c>
      <c r="Q1028" s="133">
        <v>39099</v>
      </c>
      <c r="R1028" s="133">
        <v>0</v>
      </c>
      <c r="S1028" s="133">
        <f t="shared" si="30"/>
        <v>0</v>
      </c>
      <c r="T1028" s="133">
        <v>2814</v>
      </c>
      <c r="U1028" s="134">
        <f t="shared" si="31"/>
        <v>41913</v>
      </c>
      <c r="V1028" s="144"/>
      <c r="W1028" s="173">
        <v>0</v>
      </c>
      <c r="X1028" s="174">
        <v>0.09</v>
      </c>
      <c r="Y1028" s="174">
        <v>2.4548977691826171E-3</v>
      </c>
      <c r="Z1028" s="175">
        <v>0</v>
      </c>
      <c r="AA1028" s="168"/>
      <c r="AB1028" s="176">
        <v>0</v>
      </c>
      <c r="AC1028" s="177">
        <v>0</v>
      </c>
      <c r="AD1028" s="134">
        <v>0</v>
      </c>
      <c r="AE1028" s="177">
        <v>0</v>
      </c>
      <c r="AF1028" s="182">
        <v>0</v>
      </c>
      <c r="AG1028" s="172"/>
    </row>
    <row r="1029" spans="1:33" s="110" customFormat="1" x14ac:dyDescent="0.2">
      <c r="A1029" s="138">
        <v>3516</v>
      </c>
      <c r="B1029" s="139">
        <v>3516332005</v>
      </c>
      <c r="C1029" s="140" t="s">
        <v>561</v>
      </c>
      <c r="D1029" s="141">
        <v>332</v>
      </c>
      <c r="E1029" s="140" t="s">
        <v>364</v>
      </c>
      <c r="F1029" s="141">
        <v>5</v>
      </c>
      <c r="G1029" s="142" t="s">
        <v>37</v>
      </c>
      <c r="H1029" s="130"/>
      <c r="I1029" s="131">
        <v>10853</v>
      </c>
      <c r="J1029" s="131">
        <v>5082</v>
      </c>
      <c r="K1029" s="131">
        <v>0</v>
      </c>
      <c r="L1029" s="131">
        <v>938</v>
      </c>
      <c r="M1029" s="131">
        <v>16873</v>
      </c>
      <c r="N1029" s="130"/>
      <c r="O1029" s="132">
        <v>38</v>
      </c>
      <c r="P1029" s="132">
        <v>0</v>
      </c>
      <c r="Q1029" s="133">
        <v>605530</v>
      </c>
      <c r="R1029" s="133">
        <v>0</v>
      </c>
      <c r="S1029" s="133">
        <f t="shared" si="30"/>
        <v>0</v>
      </c>
      <c r="T1029" s="133">
        <v>35644</v>
      </c>
      <c r="U1029" s="134">
        <f t="shared" si="31"/>
        <v>641174</v>
      </c>
      <c r="V1029" s="144"/>
      <c r="W1029" s="173">
        <v>0</v>
      </c>
      <c r="X1029" s="174">
        <v>0.09</v>
      </c>
      <c r="Y1029" s="174">
        <v>1.4619597414722192E-2</v>
      </c>
      <c r="Z1029" s="175">
        <v>0</v>
      </c>
      <c r="AA1029" s="168"/>
      <c r="AB1029" s="176">
        <v>0</v>
      </c>
      <c r="AC1029" s="177">
        <v>0</v>
      </c>
      <c r="AD1029" s="134">
        <v>0</v>
      </c>
      <c r="AE1029" s="177">
        <v>0</v>
      </c>
      <c r="AF1029" s="182">
        <v>0</v>
      </c>
      <c r="AG1029" s="172"/>
    </row>
    <row r="1030" spans="1:33" s="110" customFormat="1" x14ac:dyDescent="0.2">
      <c r="A1030" s="138">
        <v>3516</v>
      </c>
      <c r="B1030" s="139">
        <v>3516332061</v>
      </c>
      <c r="C1030" s="140" t="s">
        <v>561</v>
      </c>
      <c r="D1030" s="141">
        <v>332</v>
      </c>
      <c r="E1030" s="140" t="s">
        <v>364</v>
      </c>
      <c r="F1030" s="141">
        <v>61</v>
      </c>
      <c r="G1030" s="142" t="s">
        <v>93</v>
      </c>
      <c r="H1030" s="130"/>
      <c r="I1030" s="131">
        <v>12562</v>
      </c>
      <c r="J1030" s="131">
        <v>689</v>
      </c>
      <c r="K1030" s="131">
        <v>0</v>
      </c>
      <c r="L1030" s="131">
        <v>938</v>
      </c>
      <c r="M1030" s="131">
        <v>14189</v>
      </c>
      <c r="N1030" s="130"/>
      <c r="O1030" s="132">
        <v>10</v>
      </c>
      <c r="P1030" s="132">
        <v>0</v>
      </c>
      <c r="Q1030" s="133">
        <v>132510</v>
      </c>
      <c r="R1030" s="133">
        <v>0</v>
      </c>
      <c r="S1030" s="133">
        <f t="shared" si="30"/>
        <v>0</v>
      </c>
      <c r="T1030" s="133">
        <v>9380</v>
      </c>
      <c r="U1030" s="134">
        <f t="shared" si="31"/>
        <v>141890</v>
      </c>
      <c r="V1030" s="144"/>
      <c r="W1030" s="173">
        <v>0</v>
      </c>
      <c r="X1030" s="174">
        <v>0.09</v>
      </c>
      <c r="Y1030" s="174">
        <v>3.86634106654625E-2</v>
      </c>
      <c r="Z1030" s="175">
        <v>0</v>
      </c>
      <c r="AA1030" s="168"/>
      <c r="AB1030" s="176">
        <v>0</v>
      </c>
      <c r="AC1030" s="177">
        <v>0</v>
      </c>
      <c r="AD1030" s="134">
        <v>0</v>
      </c>
      <c r="AE1030" s="177">
        <v>0</v>
      </c>
      <c r="AF1030" s="182">
        <v>0</v>
      </c>
      <c r="AG1030" s="172"/>
    </row>
    <row r="1031" spans="1:33" s="110" customFormat="1" x14ac:dyDescent="0.2">
      <c r="A1031" s="138">
        <v>3516</v>
      </c>
      <c r="B1031" s="139">
        <v>3516332086</v>
      </c>
      <c r="C1031" s="140" t="s">
        <v>561</v>
      </c>
      <c r="D1031" s="141">
        <v>332</v>
      </c>
      <c r="E1031" s="140" t="s">
        <v>364</v>
      </c>
      <c r="F1031" s="141">
        <v>86</v>
      </c>
      <c r="G1031" s="142" t="s">
        <v>118</v>
      </c>
      <c r="H1031" s="130"/>
      <c r="I1031" s="131">
        <v>11682.95186154741</v>
      </c>
      <c r="J1031" s="131">
        <v>1866</v>
      </c>
      <c r="K1031" s="131">
        <v>0</v>
      </c>
      <c r="L1031" s="131">
        <v>938</v>
      </c>
      <c r="M1031" s="131">
        <v>14486.95186154741</v>
      </c>
      <c r="N1031" s="130"/>
      <c r="O1031" s="132">
        <v>1</v>
      </c>
      <c r="P1031" s="132">
        <v>0</v>
      </c>
      <c r="Q1031" s="133">
        <v>13549</v>
      </c>
      <c r="R1031" s="133">
        <v>0</v>
      </c>
      <c r="S1031" s="133">
        <f t="shared" si="30"/>
        <v>0</v>
      </c>
      <c r="T1031" s="133">
        <v>938</v>
      </c>
      <c r="U1031" s="134">
        <f t="shared" si="31"/>
        <v>14487</v>
      </c>
      <c r="V1031" s="144"/>
      <c r="W1031" s="173">
        <v>0</v>
      </c>
      <c r="X1031" s="174">
        <v>0.09</v>
      </c>
      <c r="Y1031" s="174">
        <v>6.0585026871723437E-2</v>
      </c>
      <c r="Z1031" s="175">
        <v>0</v>
      </c>
      <c r="AA1031" s="168"/>
      <c r="AB1031" s="176">
        <v>0</v>
      </c>
      <c r="AC1031" s="177">
        <v>0</v>
      </c>
      <c r="AD1031" s="134">
        <v>0</v>
      </c>
      <c r="AE1031" s="177">
        <v>0</v>
      </c>
      <c r="AF1031" s="182">
        <v>0</v>
      </c>
      <c r="AG1031" s="172"/>
    </row>
    <row r="1032" spans="1:33" s="110" customFormat="1" x14ac:dyDescent="0.2">
      <c r="A1032" s="138">
        <v>3516</v>
      </c>
      <c r="B1032" s="139">
        <v>3516332087</v>
      </c>
      <c r="C1032" s="140" t="s">
        <v>561</v>
      </c>
      <c r="D1032" s="141">
        <v>332</v>
      </c>
      <c r="E1032" s="140" t="s">
        <v>364</v>
      </c>
      <c r="F1032" s="141">
        <v>87</v>
      </c>
      <c r="G1032" s="142" t="s">
        <v>119</v>
      </c>
      <c r="H1032" s="130"/>
      <c r="I1032" s="131">
        <v>16660</v>
      </c>
      <c r="J1032" s="131">
        <v>5960</v>
      </c>
      <c r="K1032" s="131">
        <v>0</v>
      </c>
      <c r="L1032" s="131">
        <v>938</v>
      </c>
      <c r="M1032" s="131">
        <v>23558</v>
      </c>
      <c r="N1032" s="130"/>
      <c r="O1032" s="132">
        <v>2</v>
      </c>
      <c r="P1032" s="132">
        <v>0</v>
      </c>
      <c r="Q1032" s="133">
        <v>45240</v>
      </c>
      <c r="R1032" s="133">
        <v>0</v>
      </c>
      <c r="S1032" s="133">
        <f t="shared" si="30"/>
        <v>0</v>
      </c>
      <c r="T1032" s="133">
        <v>1876</v>
      </c>
      <c r="U1032" s="134">
        <f t="shared" si="31"/>
        <v>47116</v>
      </c>
      <c r="V1032" s="144"/>
      <c r="W1032" s="173">
        <v>0</v>
      </c>
      <c r="X1032" s="174">
        <v>0.09</v>
      </c>
      <c r="Y1032" s="174">
        <v>3.9928942158308726E-3</v>
      </c>
      <c r="Z1032" s="175">
        <v>0</v>
      </c>
      <c r="AA1032" s="168"/>
      <c r="AB1032" s="176">
        <v>0</v>
      </c>
      <c r="AC1032" s="177">
        <v>0</v>
      </c>
      <c r="AD1032" s="134">
        <v>0</v>
      </c>
      <c r="AE1032" s="177">
        <v>0</v>
      </c>
      <c r="AF1032" s="182">
        <v>0</v>
      </c>
      <c r="AG1032" s="172"/>
    </row>
    <row r="1033" spans="1:33" s="110" customFormat="1" x14ac:dyDescent="0.2">
      <c r="A1033" s="138">
        <v>3516</v>
      </c>
      <c r="B1033" s="139">
        <v>3516332137</v>
      </c>
      <c r="C1033" s="140" t="s">
        <v>561</v>
      </c>
      <c r="D1033" s="141">
        <v>332</v>
      </c>
      <c r="E1033" s="140" t="s">
        <v>364</v>
      </c>
      <c r="F1033" s="141">
        <v>137</v>
      </c>
      <c r="G1033" s="142" t="s">
        <v>169</v>
      </c>
      <c r="H1033" s="130"/>
      <c r="I1033" s="131">
        <v>12710</v>
      </c>
      <c r="J1033" s="131">
        <v>0</v>
      </c>
      <c r="K1033" s="131">
        <v>0</v>
      </c>
      <c r="L1033" s="131">
        <v>938</v>
      </c>
      <c r="M1033" s="131">
        <v>13648</v>
      </c>
      <c r="N1033" s="130"/>
      <c r="O1033" s="132">
        <v>56</v>
      </c>
      <c r="P1033" s="132">
        <v>0</v>
      </c>
      <c r="Q1033" s="133">
        <v>711760</v>
      </c>
      <c r="R1033" s="133">
        <v>0</v>
      </c>
      <c r="S1033" s="133">
        <f t="shared" si="30"/>
        <v>0</v>
      </c>
      <c r="T1033" s="133">
        <v>52528</v>
      </c>
      <c r="U1033" s="134">
        <f t="shared" si="31"/>
        <v>764288</v>
      </c>
      <c r="V1033" s="144"/>
      <c r="W1033" s="173">
        <v>0</v>
      </c>
      <c r="X1033" s="174">
        <v>0.09</v>
      </c>
      <c r="Y1033" s="174">
        <v>0.10436769884755796</v>
      </c>
      <c r="Z1033" s="175">
        <v>0</v>
      </c>
      <c r="AA1033" s="168"/>
      <c r="AB1033" s="176">
        <v>0</v>
      </c>
      <c r="AC1033" s="177">
        <v>0</v>
      </c>
      <c r="AD1033" s="134">
        <v>0</v>
      </c>
      <c r="AE1033" s="177">
        <v>0</v>
      </c>
      <c r="AF1033" s="182">
        <v>0</v>
      </c>
      <c r="AG1033" s="172"/>
    </row>
    <row r="1034" spans="1:33" s="110" customFormat="1" x14ac:dyDescent="0.2">
      <c r="A1034" s="138">
        <v>3516</v>
      </c>
      <c r="B1034" s="139">
        <v>3516332275</v>
      </c>
      <c r="C1034" s="140" t="s">
        <v>561</v>
      </c>
      <c r="D1034" s="141">
        <v>332</v>
      </c>
      <c r="E1034" s="140" t="s">
        <v>364</v>
      </c>
      <c r="F1034" s="141">
        <v>275</v>
      </c>
      <c r="G1034" s="142" t="s">
        <v>307</v>
      </c>
      <c r="H1034" s="130"/>
      <c r="I1034" s="131">
        <v>10763.091623376622</v>
      </c>
      <c r="J1034" s="131">
        <v>4450</v>
      </c>
      <c r="K1034" s="131">
        <v>0</v>
      </c>
      <c r="L1034" s="131">
        <v>938</v>
      </c>
      <c r="M1034" s="131">
        <v>16151.091623376622</v>
      </c>
      <c r="N1034" s="130"/>
      <c r="O1034" s="132">
        <v>1</v>
      </c>
      <c r="P1034" s="132">
        <v>0</v>
      </c>
      <c r="Q1034" s="133">
        <v>15213</v>
      </c>
      <c r="R1034" s="133">
        <v>0</v>
      </c>
      <c r="S1034" s="133">
        <f t="shared" ref="S1034:S1069" si="32">IFERROR(VLOOKUP(B1034,transp,2,FALSE),0)</f>
        <v>0</v>
      </c>
      <c r="T1034" s="133">
        <v>938</v>
      </c>
      <c r="U1034" s="134">
        <f t="shared" ref="U1034:U1069" si="33">SUM(Q1034:T1034)</f>
        <v>16151</v>
      </c>
      <c r="V1034" s="144"/>
      <c r="W1034" s="173">
        <v>0</v>
      </c>
      <c r="X1034" s="174">
        <v>0.09</v>
      </c>
      <c r="Y1034" s="174">
        <v>1.8831596337733968E-2</v>
      </c>
      <c r="Z1034" s="175">
        <v>0</v>
      </c>
      <c r="AA1034" s="168"/>
      <c r="AB1034" s="176">
        <v>0</v>
      </c>
      <c r="AC1034" s="177">
        <v>0</v>
      </c>
      <c r="AD1034" s="134">
        <v>0</v>
      </c>
      <c r="AE1034" s="177">
        <v>0</v>
      </c>
      <c r="AF1034" s="182">
        <v>0</v>
      </c>
      <c r="AG1034" s="172"/>
    </row>
    <row r="1035" spans="1:33" s="110" customFormat="1" x14ac:dyDescent="0.2">
      <c r="A1035" s="138">
        <v>3516</v>
      </c>
      <c r="B1035" s="139">
        <v>3516332278</v>
      </c>
      <c r="C1035" s="140" t="s">
        <v>561</v>
      </c>
      <c r="D1035" s="141">
        <v>332</v>
      </c>
      <c r="E1035" s="140" t="s">
        <v>364</v>
      </c>
      <c r="F1035" s="141">
        <v>278</v>
      </c>
      <c r="G1035" s="142" t="s">
        <v>310</v>
      </c>
      <c r="H1035" s="130"/>
      <c r="I1035" s="131">
        <v>10766</v>
      </c>
      <c r="J1035" s="131">
        <v>1965</v>
      </c>
      <c r="K1035" s="131">
        <v>0</v>
      </c>
      <c r="L1035" s="131">
        <v>938</v>
      </c>
      <c r="M1035" s="131">
        <v>13669</v>
      </c>
      <c r="N1035" s="130"/>
      <c r="O1035" s="132">
        <v>4</v>
      </c>
      <c r="P1035" s="132">
        <v>0</v>
      </c>
      <c r="Q1035" s="133">
        <v>50924</v>
      </c>
      <c r="R1035" s="133">
        <v>0</v>
      </c>
      <c r="S1035" s="133">
        <f t="shared" si="32"/>
        <v>0</v>
      </c>
      <c r="T1035" s="133">
        <v>3752</v>
      </c>
      <c r="U1035" s="134">
        <f t="shared" si="33"/>
        <v>54676</v>
      </c>
      <c r="V1035" s="144"/>
      <c r="W1035" s="173">
        <v>0</v>
      </c>
      <c r="X1035" s="174">
        <v>0.09</v>
      </c>
      <c r="Y1035" s="174">
        <v>6.1284530034066587E-2</v>
      </c>
      <c r="Z1035" s="175">
        <v>0</v>
      </c>
      <c r="AA1035" s="168"/>
      <c r="AB1035" s="176">
        <v>0</v>
      </c>
      <c r="AC1035" s="177">
        <v>0</v>
      </c>
      <c r="AD1035" s="134">
        <v>0</v>
      </c>
      <c r="AE1035" s="177">
        <v>0</v>
      </c>
      <c r="AF1035" s="182">
        <v>0</v>
      </c>
      <c r="AG1035" s="172"/>
    </row>
    <row r="1036" spans="1:33" s="110" customFormat="1" x14ac:dyDescent="0.2">
      <c r="A1036" s="138">
        <v>3516</v>
      </c>
      <c r="B1036" s="139">
        <v>3516332281</v>
      </c>
      <c r="C1036" s="140" t="s">
        <v>561</v>
      </c>
      <c r="D1036" s="141">
        <v>332</v>
      </c>
      <c r="E1036" s="140" t="s">
        <v>364</v>
      </c>
      <c r="F1036" s="141">
        <v>281</v>
      </c>
      <c r="G1036" s="142" t="s">
        <v>313</v>
      </c>
      <c r="H1036" s="130"/>
      <c r="I1036" s="131">
        <v>12821</v>
      </c>
      <c r="J1036" s="131">
        <v>559</v>
      </c>
      <c r="K1036" s="131">
        <v>0</v>
      </c>
      <c r="L1036" s="131">
        <v>938</v>
      </c>
      <c r="M1036" s="131">
        <v>14318</v>
      </c>
      <c r="N1036" s="130"/>
      <c r="O1036" s="132">
        <v>134</v>
      </c>
      <c r="P1036" s="132">
        <v>0</v>
      </c>
      <c r="Q1036" s="133">
        <v>1792920</v>
      </c>
      <c r="R1036" s="133">
        <v>0</v>
      </c>
      <c r="S1036" s="133">
        <f t="shared" si="32"/>
        <v>0</v>
      </c>
      <c r="T1036" s="133">
        <v>125692</v>
      </c>
      <c r="U1036" s="134">
        <f t="shared" si="33"/>
        <v>1918612</v>
      </c>
      <c r="V1036" s="144"/>
      <c r="W1036" s="173">
        <v>0</v>
      </c>
      <c r="X1036" s="174">
        <v>0.09</v>
      </c>
      <c r="Y1036" s="174">
        <v>0.13635645477999814</v>
      </c>
      <c r="Z1036" s="175">
        <v>0</v>
      </c>
      <c r="AA1036" s="168"/>
      <c r="AB1036" s="176">
        <v>0</v>
      </c>
      <c r="AC1036" s="177">
        <v>0</v>
      </c>
      <c r="AD1036" s="134">
        <v>0</v>
      </c>
      <c r="AE1036" s="177">
        <v>0</v>
      </c>
      <c r="AF1036" s="182">
        <v>0</v>
      </c>
      <c r="AG1036" s="172"/>
    </row>
    <row r="1037" spans="1:33" s="110" customFormat="1" x14ac:dyDescent="0.2">
      <c r="A1037" s="138">
        <v>3516</v>
      </c>
      <c r="B1037" s="139">
        <v>3516332325</v>
      </c>
      <c r="C1037" s="140" t="s">
        <v>561</v>
      </c>
      <c r="D1037" s="141">
        <v>332</v>
      </c>
      <c r="E1037" s="140" t="s">
        <v>364</v>
      </c>
      <c r="F1037" s="141">
        <v>325</v>
      </c>
      <c r="G1037" s="142" t="s">
        <v>357</v>
      </c>
      <c r="H1037" s="130"/>
      <c r="I1037" s="131">
        <v>10092</v>
      </c>
      <c r="J1037" s="131">
        <v>1424</v>
      </c>
      <c r="K1037" s="131">
        <v>0</v>
      </c>
      <c r="L1037" s="131">
        <v>938</v>
      </c>
      <c r="M1037" s="131">
        <v>12454</v>
      </c>
      <c r="N1037" s="130"/>
      <c r="O1037" s="132">
        <v>42</v>
      </c>
      <c r="P1037" s="132">
        <v>0</v>
      </c>
      <c r="Q1037" s="133">
        <v>483672</v>
      </c>
      <c r="R1037" s="133">
        <v>0</v>
      </c>
      <c r="S1037" s="133">
        <f t="shared" si="32"/>
        <v>0</v>
      </c>
      <c r="T1037" s="133">
        <v>39396</v>
      </c>
      <c r="U1037" s="134">
        <f t="shared" si="33"/>
        <v>523068</v>
      </c>
      <c r="V1037" s="144"/>
      <c r="W1037" s="173">
        <v>0</v>
      </c>
      <c r="X1037" s="174">
        <v>0.09</v>
      </c>
      <c r="Y1037" s="174">
        <v>1.1963246350875503E-2</v>
      </c>
      <c r="Z1037" s="175">
        <v>0</v>
      </c>
      <c r="AA1037" s="168"/>
      <c r="AB1037" s="176">
        <v>0</v>
      </c>
      <c r="AC1037" s="177">
        <v>0</v>
      </c>
      <c r="AD1037" s="134">
        <v>0</v>
      </c>
      <c r="AE1037" s="177">
        <v>0</v>
      </c>
      <c r="AF1037" s="182">
        <v>0</v>
      </c>
      <c r="AG1037" s="172"/>
    </row>
    <row r="1038" spans="1:33" s="110" customFormat="1" x14ac:dyDescent="0.2">
      <c r="A1038" s="138">
        <v>3516</v>
      </c>
      <c r="B1038" s="139">
        <v>3516332332</v>
      </c>
      <c r="C1038" s="140" t="s">
        <v>561</v>
      </c>
      <c r="D1038" s="141">
        <v>332</v>
      </c>
      <c r="E1038" s="140" t="s">
        <v>364</v>
      </c>
      <c r="F1038" s="141">
        <v>332</v>
      </c>
      <c r="G1038" s="142" t="s">
        <v>364</v>
      </c>
      <c r="H1038" s="130"/>
      <c r="I1038" s="131">
        <v>11786</v>
      </c>
      <c r="J1038" s="131">
        <v>911</v>
      </c>
      <c r="K1038" s="131">
        <v>0</v>
      </c>
      <c r="L1038" s="131">
        <v>938</v>
      </c>
      <c r="M1038" s="131">
        <v>13635</v>
      </c>
      <c r="N1038" s="130"/>
      <c r="O1038" s="132">
        <v>32</v>
      </c>
      <c r="P1038" s="132">
        <v>0</v>
      </c>
      <c r="Q1038" s="133">
        <v>406304</v>
      </c>
      <c r="R1038" s="133">
        <v>0</v>
      </c>
      <c r="S1038" s="133">
        <f t="shared" si="32"/>
        <v>0</v>
      </c>
      <c r="T1038" s="133">
        <v>30016</v>
      </c>
      <c r="U1038" s="134">
        <f t="shared" si="33"/>
        <v>436320</v>
      </c>
      <c r="V1038" s="144"/>
      <c r="W1038" s="173">
        <v>0</v>
      </c>
      <c r="X1038" s="174">
        <v>0.09</v>
      </c>
      <c r="Y1038" s="174">
        <v>1.6930667635616913E-2</v>
      </c>
      <c r="Z1038" s="175">
        <v>0</v>
      </c>
      <c r="AA1038" s="168"/>
      <c r="AB1038" s="176">
        <v>0</v>
      </c>
      <c r="AC1038" s="177">
        <v>0</v>
      </c>
      <c r="AD1038" s="134">
        <v>0</v>
      </c>
      <c r="AE1038" s="177">
        <v>0</v>
      </c>
      <c r="AF1038" s="182">
        <v>0</v>
      </c>
      <c r="AG1038" s="172"/>
    </row>
    <row r="1039" spans="1:33" s="110" customFormat="1" x14ac:dyDescent="0.2">
      <c r="A1039" s="138">
        <v>3517</v>
      </c>
      <c r="B1039" s="139">
        <v>3517239020</v>
      </c>
      <c r="C1039" s="140" t="s">
        <v>562</v>
      </c>
      <c r="D1039" s="141">
        <v>239</v>
      </c>
      <c r="E1039" s="140" t="s">
        <v>271</v>
      </c>
      <c r="F1039" s="141">
        <v>20</v>
      </c>
      <c r="G1039" s="142" t="s">
        <v>52</v>
      </c>
      <c r="H1039" s="130"/>
      <c r="I1039" s="131">
        <v>11076</v>
      </c>
      <c r="J1039" s="131">
        <v>3075</v>
      </c>
      <c r="K1039" s="131">
        <v>0</v>
      </c>
      <c r="L1039" s="131">
        <v>938</v>
      </c>
      <c r="M1039" s="131">
        <v>15089</v>
      </c>
      <c r="N1039" s="130"/>
      <c r="O1039" s="132">
        <v>1</v>
      </c>
      <c r="P1039" s="132">
        <v>0</v>
      </c>
      <c r="Q1039" s="133">
        <v>13052</v>
      </c>
      <c r="R1039" s="133">
        <v>0</v>
      </c>
      <c r="S1039" s="133">
        <f t="shared" si="32"/>
        <v>0</v>
      </c>
      <c r="T1039" s="133">
        <v>865</v>
      </c>
      <c r="U1039" s="134">
        <f t="shared" si="33"/>
        <v>13917</v>
      </c>
      <c r="V1039" s="144"/>
      <c r="W1039" s="173">
        <v>7.7669902912621352E-2</v>
      </c>
      <c r="X1039" s="174">
        <v>0.09</v>
      </c>
      <c r="Y1039" s="174">
        <v>5.0545921757774857E-2</v>
      </c>
      <c r="Z1039" s="175">
        <v>0</v>
      </c>
      <c r="AA1039" s="168"/>
      <c r="AB1039" s="176">
        <v>0</v>
      </c>
      <c r="AC1039" s="177">
        <v>0</v>
      </c>
      <c r="AD1039" s="134">
        <v>0</v>
      </c>
      <c r="AE1039" s="177">
        <v>0</v>
      </c>
      <c r="AF1039" s="182">
        <v>0</v>
      </c>
      <c r="AG1039" s="172"/>
    </row>
    <row r="1040" spans="1:33" s="110" customFormat="1" x14ac:dyDescent="0.2">
      <c r="A1040" s="138">
        <v>3517</v>
      </c>
      <c r="B1040" s="139">
        <v>3517239036</v>
      </c>
      <c r="C1040" s="140" t="s">
        <v>562</v>
      </c>
      <c r="D1040" s="141">
        <v>239</v>
      </c>
      <c r="E1040" s="140" t="s">
        <v>271</v>
      </c>
      <c r="F1040" s="141">
        <v>36</v>
      </c>
      <c r="G1040" s="142" t="s">
        <v>68</v>
      </c>
      <c r="H1040" s="130"/>
      <c r="I1040" s="131">
        <v>15483</v>
      </c>
      <c r="J1040" s="131">
        <v>5631</v>
      </c>
      <c r="K1040" s="131">
        <v>0</v>
      </c>
      <c r="L1040" s="131">
        <v>938</v>
      </c>
      <c r="M1040" s="131">
        <v>22052</v>
      </c>
      <c r="N1040" s="130"/>
      <c r="O1040" s="132">
        <v>5</v>
      </c>
      <c r="P1040" s="132">
        <v>0</v>
      </c>
      <c r="Q1040" s="133">
        <v>97370</v>
      </c>
      <c r="R1040" s="133">
        <v>0</v>
      </c>
      <c r="S1040" s="133">
        <f t="shared" si="32"/>
        <v>0</v>
      </c>
      <c r="T1040" s="133">
        <v>4325</v>
      </c>
      <c r="U1040" s="134">
        <f t="shared" si="33"/>
        <v>101695</v>
      </c>
      <c r="V1040" s="144"/>
      <c r="W1040" s="173">
        <v>0.38834951456310673</v>
      </c>
      <c r="X1040" s="174">
        <v>0.09</v>
      </c>
      <c r="Y1040" s="174">
        <v>6.6887395097122576E-2</v>
      </c>
      <c r="Z1040" s="175">
        <v>0</v>
      </c>
      <c r="AA1040" s="168"/>
      <c r="AB1040" s="176">
        <v>0</v>
      </c>
      <c r="AC1040" s="177">
        <v>0</v>
      </c>
      <c r="AD1040" s="134">
        <v>0</v>
      </c>
      <c r="AE1040" s="177">
        <v>0</v>
      </c>
      <c r="AF1040" s="182">
        <v>0</v>
      </c>
      <c r="AG1040" s="172"/>
    </row>
    <row r="1041" spans="1:33" s="110" customFormat="1" x14ac:dyDescent="0.2">
      <c r="A1041" s="138">
        <v>3517</v>
      </c>
      <c r="B1041" s="139">
        <v>3517239052</v>
      </c>
      <c r="C1041" s="140" t="s">
        <v>562</v>
      </c>
      <c r="D1041" s="141">
        <v>239</v>
      </c>
      <c r="E1041" s="140" t="s">
        <v>271</v>
      </c>
      <c r="F1041" s="141">
        <v>52</v>
      </c>
      <c r="G1041" s="142" t="s">
        <v>84</v>
      </c>
      <c r="H1041" s="130"/>
      <c r="I1041" s="131">
        <v>12726</v>
      </c>
      <c r="J1041" s="131">
        <v>3793</v>
      </c>
      <c r="K1041" s="131">
        <v>0</v>
      </c>
      <c r="L1041" s="131">
        <v>938</v>
      </c>
      <c r="M1041" s="131">
        <v>17457</v>
      </c>
      <c r="N1041" s="130"/>
      <c r="O1041" s="132">
        <v>18</v>
      </c>
      <c r="P1041" s="132">
        <v>0</v>
      </c>
      <c r="Q1041" s="133">
        <v>274248</v>
      </c>
      <c r="R1041" s="133">
        <v>0</v>
      </c>
      <c r="S1041" s="133">
        <f t="shared" si="32"/>
        <v>0</v>
      </c>
      <c r="T1041" s="133">
        <v>15570</v>
      </c>
      <c r="U1041" s="134">
        <f t="shared" si="33"/>
        <v>289818</v>
      </c>
      <c r="V1041" s="144"/>
      <c r="W1041" s="173">
        <v>1.3980582524271841</v>
      </c>
      <c r="X1041" s="174">
        <v>0.09</v>
      </c>
      <c r="Y1041" s="174">
        <v>3.9673872206416487E-2</v>
      </c>
      <c r="Z1041" s="175">
        <v>0</v>
      </c>
      <c r="AA1041" s="168"/>
      <c r="AB1041" s="176">
        <v>0</v>
      </c>
      <c r="AC1041" s="177">
        <v>0</v>
      </c>
      <c r="AD1041" s="134">
        <v>0</v>
      </c>
      <c r="AE1041" s="177">
        <v>0</v>
      </c>
      <c r="AF1041" s="182">
        <v>0</v>
      </c>
      <c r="AG1041" s="172"/>
    </row>
    <row r="1042" spans="1:33" s="110" customFormat="1" x14ac:dyDescent="0.2">
      <c r="A1042" s="138">
        <v>3517</v>
      </c>
      <c r="B1042" s="139">
        <v>3517239072</v>
      </c>
      <c r="C1042" s="140" t="s">
        <v>562</v>
      </c>
      <c r="D1042" s="141">
        <v>239</v>
      </c>
      <c r="E1042" s="140" t="s">
        <v>271</v>
      </c>
      <c r="F1042" s="141">
        <v>72</v>
      </c>
      <c r="G1042" s="142" t="s">
        <v>104</v>
      </c>
      <c r="H1042" s="130"/>
      <c r="I1042" s="131">
        <v>11027.890924083025</v>
      </c>
      <c r="J1042" s="131">
        <v>2867</v>
      </c>
      <c r="K1042" s="131">
        <v>0</v>
      </c>
      <c r="L1042" s="131">
        <v>938</v>
      </c>
      <c r="M1042" s="131">
        <v>14832.890924083025</v>
      </c>
      <c r="N1042" s="130"/>
      <c r="O1042" s="132">
        <v>1</v>
      </c>
      <c r="P1042" s="132">
        <v>0</v>
      </c>
      <c r="Q1042" s="133">
        <v>12816</v>
      </c>
      <c r="R1042" s="133">
        <v>0</v>
      </c>
      <c r="S1042" s="133">
        <f t="shared" si="32"/>
        <v>0</v>
      </c>
      <c r="T1042" s="133">
        <v>865</v>
      </c>
      <c r="U1042" s="134">
        <f t="shared" si="33"/>
        <v>13681</v>
      </c>
      <c r="V1042" s="144"/>
      <c r="W1042" s="173">
        <v>7.7669902912621352E-2</v>
      </c>
      <c r="X1042" s="174">
        <v>0.09</v>
      </c>
      <c r="Y1042" s="174">
        <v>3.6637913883488527E-3</v>
      </c>
      <c r="Z1042" s="175">
        <v>0</v>
      </c>
      <c r="AA1042" s="168"/>
      <c r="AB1042" s="176">
        <v>0</v>
      </c>
      <c r="AC1042" s="177">
        <v>0</v>
      </c>
      <c r="AD1042" s="134">
        <v>0</v>
      </c>
      <c r="AE1042" s="177">
        <v>0</v>
      </c>
      <c r="AF1042" s="182">
        <v>0</v>
      </c>
      <c r="AG1042" s="172"/>
    </row>
    <row r="1043" spans="1:33" s="110" customFormat="1" x14ac:dyDescent="0.2">
      <c r="A1043" s="138">
        <v>3517</v>
      </c>
      <c r="B1043" s="139">
        <v>3517239083</v>
      </c>
      <c r="C1043" s="140" t="s">
        <v>562</v>
      </c>
      <c r="D1043" s="141">
        <v>239</v>
      </c>
      <c r="E1043" s="140" t="s">
        <v>271</v>
      </c>
      <c r="F1043" s="141">
        <v>83</v>
      </c>
      <c r="G1043" s="142" t="s">
        <v>115</v>
      </c>
      <c r="H1043" s="130"/>
      <c r="I1043" s="131">
        <v>10949.382884347422</v>
      </c>
      <c r="J1043" s="131">
        <v>1940</v>
      </c>
      <c r="K1043" s="131">
        <v>0</v>
      </c>
      <c r="L1043" s="131">
        <v>938</v>
      </c>
      <c r="M1043" s="131">
        <v>13827.382884347422</v>
      </c>
      <c r="N1043" s="130"/>
      <c r="O1043" s="132">
        <v>1</v>
      </c>
      <c r="P1043" s="132">
        <v>0</v>
      </c>
      <c r="Q1043" s="133">
        <v>11888</v>
      </c>
      <c r="R1043" s="133">
        <v>0</v>
      </c>
      <c r="S1043" s="133">
        <f t="shared" si="32"/>
        <v>0</v>
      </c>
      <c r="T1043" s="133">
        <v>865</v>
      </c>
      <c r="U1043" s="134">
        <f t="shared" si="33"/>
        <v>12753</v>
      </c>
      <c r="V1043" s="144"/>
      <c r="W1043" s="173">
        <v>7.7669902912621352E-2</v>
      </c>
      <c r="X1043" s="174">
        <v>0.09</v>
      </c>
      <c r="Y1043" s="174">
        <v>5.9804503358968772E-3</v>
      </c>
      <c r="Z1043" s="175">
        <v>0</v>
      </c>
      <c r="AA1043" s="168"/>
      <c r="AB1043" s="176">
        <v>0</v>
      </c>
      <c r="AC1043" s="177">
        <v>0</v>
      </c>
      <c r="AD1043" s="134">
        <v>0</v>
      </c>
      <c r="AE1043" s="177">
        <v>0</v>
      </c>
      <c r="AF1043" s="182">
        <v>0</v>
      </c>
      <c r="AG1043" s="172"/>
    </row>
    <row r="1044" spans="1:33" s="110" customFormat="1" x14ac:dyDescent="0.2">
      <c r="A1044" s="138">
        <v>3517</v>
      </c>
      <c r="B1044" s="139">
        <v>3517239095</v>
      </c>
      <c r="C1044" s="140" t="s">
        <v>562</v>
      </c>
      <c r="D1044" s="141">
        <v>239</v>
      </c>
      <c r="E1044" s="140" t="s">
        <v>271</v>
      </c>
      <c r="F1044" s="141">
        <v>95</v>
      </c>
      <c r="G1044" s="142" t="s">
        <v>127</v>
      </c>
      <c r="H1044" s="130"/>
      <c r="I1044" s="131">
        <v>14048.368555601484</v>
      </c>
      <c r="J1044" s="131">
        <v>77</v>
      </c>
      <c r="K1044" s="131">
        <v>0</v>
      </c>
      <c r="L1044" s="131">
        <v>938</v>
      </c>
      <c r="M1044" s="131">
        <v>15063.368555601484</v>
      </c>
      <c r="N1044" s="130"/>
      <c r="O1044" s="132">
        <v>2</v>
      </c>
      <c r="P1044" s="132">
        <v>0</v>
      </c>
      <c r="Q1044" s="133">
        <v>26056</v>
      </c>
      <c r="R1044" s="133">
        <v>0</v>
      </c>
      <c r="S1044" s="133">
        <f t="shared" si="32"/>
        <v>0</v>
      </c>
      <c r="T1044" s="133">
        <v>1730</v>
      </c>
      <c r="U1044" s="134">
        <f t="shared" si="33"/>
        <v>27786</v>
      </c>
      <c r="V1044" s="144"/>
      <c r="W1044" s="173">
        <v>0.1553398058252427</v>
      </c>
      <c r="X1044" s="174">
        <v>0.09</v>
      </c>
      <c r="Y1044" s="174">
        <v>0.13273566724253313</v>
      </c>
      <c r="Z1044" s="175">
        <v>0</v>
      </c>
      <c r="AA1044" s="168"/>
      <c r="AB1044" s="176">
        <v>0</v>
      </c>
      <c r="AC1044" s="177">
        <v>0</v>
      </c>
      <c r="AD1044" s="134">
        <v>0</v>
      </c>
      <c r="AE1044" s="177">
        <v>0</v>
      </c>
      <c r="AF1044" s="182">
        <v>0</v>
      </c>
      <c r="AG1044" s="172"/>
    </row>
    <row r="1045" spans="1:33" s="110" customFormat="1" x14ac:dyDescent="0.2">
      <c r="A1045" s="138">
        <v>3517</v>
      </c>
      <c r="B1045" s="139">
        <v>3517239096</v>
      </c>
      <c r="C1045" s="140" t="s">
        <v>562</v>
      </c>
      <c r="D1045" s="141">
        <v>239</v>
      </c>
      <c r="E1045" s="140" t="s">
        <v>271</v>
      </c>
      <c r="F1045" s="141">
        <v>96</v>
      </c>
      <c r="G1045" s="142" t="s">
        <v>128</v>
      </c>
      <c r="H1045" s="130"/>
      <c r="I1045" s="131">
        <v>11829.130412915241</v>
      </c>
      <c r="J1045" s="131">
        <v>6717</v>
      </c>
      <c r="K1045" s="131">
        <v>0</v>
      </c>
      <c r="L1045" s="131">
        <v>938</v>
      </c>
      <c r="M1045" s="131">
        <v>19484.130412915241</v>
      </c>
      <c r="N1045" s="130"/>
      <c r="O1045" s="132">
        <v>3</v>
      </c>
      <c r="P1045" s="132">
        <v>0</v>
      </c>
      <c r="Q1045" s="133">
        <v>51318</v>
      </c>
      <c r="R1045" s="133">
        <v>0</v>
      </c>
      <c r="S1045" s="133">
        <f t="shared" si="32"/>
        <v>0</v>
      </c>
      <c r="T1045" s="133">
        <v>2595</v>
      </c>
      <c r="U1045" s="134">
        <f t="shared" si="33"/>
        <v>53913</v>
      </c>
      <c r="V1045" s="144"/>
      <c r="W1045" s="173">
        <v>0.23300970873786406</v>
      </c>
      <c r="X1045" s="174">
        <v>0.09</v>
      </c>
      <c r="Y1045" s="174">
        <v>3.3366009670385492E-2</v>
      </c>
      <c r="Z1045" s="175">
        <v>0</v>
      </c>
      <c r="AA1045" s="168"/>
      <c r="AB1045" s="176">
        <v>0</v>
      </c>
      <c r="AC1045" s="177">
        <v>0</v>
      </c>
      <c r="AD1045" s="134">
        <v>0</v>
      </c>
      <c r="AE1045" s="177">
        <v>0</v>
      </c>
      <c r="AF1045" s="182">
        <v>0</v>
      </c>
      <c r="AG1045" s="172"/>
    </row>
    <row r="1046" spans="1:33" s="110" customFormat="1" x14ac:dyDescent="0.2">
      <c r="A1046" s="138">
        <v>3517</v>
      </c>
      <c r="B1046" s="139">
        <v>3517239099</v>
      </c>
      <c r="C1046" s="140" t="s">
        <v>562</v>
      </c>
      <c r="D1046" s="141">
        <v>239</v>
      </c>
      <c r="E1046" s="140" t="s">
        <v>271</v>
      </c>
      <c r="F1046" s="141">
        <v>99</v>
      </c>
      <c r="G1046" s="142" t="s">
        <v>131</v>
      </c>
      <c r="H1046" s="130"/>
      <c r="I1046" s="131">
        <v>11076</v>
      </c>
      <c r="J1046" s="131">
        <v>5882</v>
      </c>
      <c r="K1046" s="131">
        <v>0</v>
      </c>
      <c r="L1046" s="131">
        <v>938</v>
      </c>
      <c r="M1046" s="131">
        <v>17896</v>
      </c>
      <c r="N1046" s="130"/>
      <c r="O1046" s="132">
        <v>1</v>
      </c>
      <c r="P1046" s="132">
        <v>0</v>
      </c>
      <c r="Q1046" s="133">
        <v>15641</v>
      </c>
      <c r="R1046" s="133">
        <v>0</v>
      </c>
      <c r="S1046" s="133">
        <f t="shared" si="32"/>
        <v>0</v>
      </c>
      <c r="T1046" s="133">
        <v>865</v>
      </c>
      <c r="U1046" s="134">
        <f t="shared" si="33"/>
        <v>16506</v>
      </c>
      <c r="V1046" s="144"/>
      <c r="W1046" s="173">
        <v>7.7669902912621352E-2</v>
      </c>
      <c r="X1046" s="174">
        <v>0.09</v>
      </c>
      <c r="Y1046" s="174">
        <v>4.0469673920385904E-2</v>
      </c>
      <c r="Z1046" s="175">
        <v>0</v>
      </c>
      <c r="AA1046" s="168"/>
      <c r="AB1046" s="176">
        <v>0</v>
      </c>
      <c r="AC1046" s="177">
        <v>0</v>
      </c>
      <c r="AD1046" s="134">
        <v>0</v>
      </c>
      <c r="AE1046" s="177">
        <v>0</v>
      </c>
      <c r="AF1046" s="182">
        <v>0</v>
      </c>
      <c r="AG1046" s="172"/>
    </row>
    <row r="1047" spans="1:33" s="110" customFormat="1" x14ac:dyDescent="0.2">
      <c r="A1047" s="138">
        <v>3517</v>
      </c>
      <c r="B1047" s="139">
        <v>3517239131</v>
      </c>
      <c r="C1047" s="140" t="s">
        <v>562</v>
      </c>
      <c r="D1047" s="141">
        <v>239</v>
      </c>
      <c r="E1047" s="140" t="s">
        <v>271</v>
      </c>
      <c r="F1047" s="141">
        <v>131</v>
      </c>
      <c r="G1047" s="142" t="s">
        <v>163</v>
      </c>
      <c r="H1047" s="130"/>
      <c r="I1047" s="131">
        <v>11076</v>
      </c>
      <c r="J1047" s="131">
        <v>3158</v>
      </c>
      <c r="K1047" s="131">
        <v>0</v>
      </c>
      <c r="L1047" s="131">
        <v>938</v>
      </c>
      <c r="M1047" s="131">
        <v>15172</v>
      </c>
      <c r="N1047" s="130"/>
      <c r="O1047" s="132">
        <v>2</v>
      </c>
      <c r="P1047" s="132">
        <v>0</v>
      </c>
      <c r="Q1047" s="133">
        <v>26256</v>
      </c>
      <c r="R1047" s="133">
        <v>0</v>
      </c>
      <c r="S1047" s="133">
        <f t="shared" si="32"/>
        <v>0</v>
      </c>
      <c r="T1047" s="133">
        <v>1730</v>
      </c>
      <c r="U1047" s="134">
        <f t="shared" si="33"/>
        <v>27986</v>
      </c>
      <c r="V1047" s="144"/>
      <c r="W1047" s="173">
        <v>0.1553398058252427</v>
      </c>
      <c r="X1047" s="174">
        <v>0.09</v>
      </c>
      <c r="Y1047" s="174">
        <v>3.1477719237164347E-3</v>
      </c>
      <c r="Z1047" s="175">
        <v>0</v>
      </c>
      <c r="AA1047" s="168"/>
      <c r="AB1047" s="176">
        <v>0</v>
      </c>
      <c r="AC1047" s="177">
        <v>0</v>
      </c>
      <c r="AD1047" s="134">
        <v>0</v>
      </c>
      <c r="AE1047" s="177">
        <v>0</v>
      </c>
      <c r="AF1047" s="182">
        <v>0</v>
      </c>
      <c r="AG1047" s="172"/>
    </row>
    <row r="1048" spans="1:33" s="110" customFormat="1" x14ac:dyDescent="0.2">
      <c r="A1048" s="138">
        <v>3517</v>
      </c>
      <c r="B1048" s="139">
        <v>3517239167</v>
      </c>
      <c r="C1048" s="140" t="s">
        <v>562</v>
      </c>
      <c r="D1048" s="141">
        <v>239</v>
      </c>
      <c r="E1048" s="140" t="s">
        <v>271</v>
      </c>
      <c r="F1048" s="141">
        <v>167</v>
      </c>
      <c r="G1048" s="142" t="s">
        <v>199</v>
      </c>
      <c r="H1048" s="130"/>
      <c r="I1048" s="131">
        <v>15113</v>
      </c>
      <c r="J1048" s="131">
        <v>6809</v>
      </c>
      <c r="K1048" s="131">
        <v>0</v>
      </c>
      <c r="L1048" s="131">
        <v>938</v>
      </c>
      <c r="M1048" s="131">
        <v>22860</v>
      </c>
      <c r="N1048" s="130"/>
      <c r="O1048" s="132">
        <v>1</v>
      </c>
      <c r="P1048" s="132">
        <v>0</v>
      </c>
      <c r="Q1048" s="133">
        <v>20219</v>
      </c>
      <c r="R1048" s="133">
        <v>0</v>
      </c>
      <c r="S1048" s="133">
        <f t="shared" si="32"/>
        <v>0</v>
      </c>
      <c r="T1048" s="133">
        <v>865</v>
      </c>
      <c r="U1048" s="134">
        <f t="shared" si="33"/>
        <v>21084</v>
      </c>
      <c r="V1048" s="144"/>
      <c r="W1048" s="173">
        <v>7.7669902912621352E-2</v>
      </c>
      <c r="X1048" s="174">
        <v>0.09</v>
      </c>
      <c r="Y1048" s="174">
        <v>2.0878303274758144E-2</v>
      </c>
      <c r="Z1048" s="175">
        <v>0</v>
      </c>
      <c r="AA1048" s="168"/>
      <c r="AB1048" s="176">
        <v>0</v>
      </c>
      <c r="AC1048" s="177">
        <v>0</v>
      </c>
      <c r="AD1048" s="134">
        <v>0</v>
      </c>
      <c r="AE1048" s="177">
        <v>0</v>
      </c>
      <c r="AF1048" s="182">
        <v>0</v>
      </c>
      <c r="AG1048" s="172"/>
    </row>
    <row r="1049" spans="1:33" s="110" customFormat="1" x14ac:dyDescent="0.2">
      <c r="A1049" s="138">
        <v>3517</v>
      </c>
      <c r="B1049" s="139">
        <v>3517239171</v>
      </c>
      <c r="C1049" s="140" t="s">
        <v>562</v>
      </c>
      <c r="D1049" s="141">
        <v>239</v>
      </c>
      <c r="E1049" s="140" t="s">
        <v>271</v>
      </c>
      <c r="F1049" s="141">
        <v>171</v>
      </c>
      <c r="G1049" s="142" t="s">
        <v>203</v>
      </c>
      <c r="H1049" s="130"/>
      <c r="I1049" s="131">
        <v>13095</v>
      </c>
      <c r="J1049" s="131">
        <v>3879</v>
      </c>
      <c r="K1049" s="131">
        <v>0</v>
      </c>
      <c r="L1049" s="131">
        <v>938</v>
      </c>
      <c r="M1049" s="131">
        <v>17912</v>
      </c>
      <c r="N1049" s="130"/>
      <c r="O1049" s="132">
        <v>6</v>
      </c>
      <c r="P1049" s="132">
        <v>0</v>
      </c>
      <c r="Q1049" s="133">
        <v>93936</v>
      </c>
      <c r="R1049" s="133">
        <v>0</v>
      </c>
      <c r="S1049" s="133">
        <f t="shared" si="32"/>
        <v>0</v>
      </c>
      <c r="T1049" s="133">
        <v>5190</v>
      </c>
      <c r="U1049" s="134">
        <f t="shared" si="33"/>
        <v>99126</v>
      </c>
      <c r="V1049" s="144"/>
      <c r="W1049" s="173">
        <v>0.46601941747572806</v>
      </c>
      <c r="X1049" s="174">
        <v>0.09</v>
      </c>
      <c r="Y1049" s="174">
        <v>8.8459273537648993E-3</v>
      </c>
      <c r="Z1049" s="175">
        <v>0</v>
      </c>
      <c r="AA1049" s="168"/>
      <c r="AB1049" s="176">
        <v>0</v>
      </c>
      <c r="AC1049" s="177">
        <v>0</v>
      </c>
      <c r="AD1049" s="134">
        <v>0</v>
      </c>
      <c r="AE1049" s="177">
        <v>0</v>
      </c>
      <c r="AF1049" s="182">
        <v>0</v>
      </c>
      <c r="AG1049" s="172"/>
    </row>
    <row r="1050" spans="1:33" s="110" customFormat="1" x14ac:dyDescent="0.2">
      <c r="A1050" s="138">
        <v>3517</v>
      </c>
      <c r="B1050" s="139">
        <v>3517239182</v>
      </c>
      <c r="C1050" s="140" t="s">
        <v>562</v>
      </c>
      <c r="D1050" s="141">
        <v>239</v>
      </c>
      <c r="E1050" s="140" t="s">
        <v>271</v>
      </c>
      <c r="F1050" s="141">
        <v>182</v>
      </c>
      <c r="G1050" s="142" t="s">
        <v>214</v>
      </c>
      <c r="H1050" s="130"/>
      <c r="I1050" s="131">
        <v>14836</v>
      </c>
      <c r="J1050" s="131">
        <v>3024</v>
      </c>
      <c r="K1050" s="131">
        <v>0</v>
      </c>
      <c r="L1050" s="131">
        <v>938</v>
      </c>
      <c r="M1050" s="131">
        <v>18798</v>
      </c>
      <c r="N1050" s="130"/>
      <c r="O1050" s="132">
        <v>9</v>
      </c>
      <c r="P1050" s="132">
        <v>0</v>
      </c>
      <c r="Q1050" s="133">
        <v>148257</v>
      </c>
      <c r="R1050" s="133">
        <v>0</v>
      </c>
      <c r="S1050" s="133">
        <f t="shared" si="32"/>
        <v>0</v>
      </c>
      <c r="T1050" s="133">
        <v>7785</v>
      </c>
      <c r="U1050" s="134">
        <f t="shared" si="33"/>
        <v>156042</v>
      </c>
      <c r="V1050" s="144"/>
      <c r="W1050" s="173">
        <v>0.69902912621359203</v>
      </c>
      <c r="X1050" s="174">
        <v>0.09</v>
      </c>
      <c r="Y1050" s="174">
        <v>1.9864812443296912E-2</v>
      </c>
      <c r="Z1050" s="175">
        <v>0</v>
      </c>
      <c r="AA1050" s="168"/>
      <c r="AB1050" s="176">
        <v>0</v>
      </c>
      <c r="AC1050" s="177">
        <v>0</v>
      </c>
      <c r="AD1050" s="134">
        <v>0</v>
      </c>
      <c r="AE1050" s="177">
        <v>0</v>
      </c>
      <c r="AF1050" s="182">
        <v>0</v>
      </c>
      <c r="AG1050" s="172"/>
    </row>
    <row r="1051" spans="1:33" s="110" customFormat="1" x14ac:dyDescent="0.2">
      <c r="A1051" s="138">
        <v>3517</v>
      </c>
      <c r="B1051" s="139">
        <v>3517239201</v>
      </c>
      <c r="C1051" s="140" t="s">
        <v>562</v>
      </c>
      <c r="D1051" s="141">
        <v>239</v>
      </c>
      <c r="E1051" s="140" t="s">
        <v>271</v>
      </c>
      <c r="F1051" s="141">
        <v>201</v>
      </c>
      <c r="G1051" s="142" t="s">
        <v>233</v>
      </c>
      <c r="H1051" s="130"/>
      <c r="I1051" s="131">
        <v>13845.041456828223</v>
      </c>
      <c r="J1051" s="131">
        <v>0</v>
      </c>
      <c r="K1051" s="131">
        <v>0</v>
      </c>
      <c r="L1051" s="131">
        <v>938</v>
      </c>
      <c r="M1051" s="131">
        <v>14783.041456828223</v>
      </c>
      <c r="N1051" s="130"/>
      <c r="O1051" s="132">
        <v>1</v>
      </c>
      <c r="P1051" s="132">
        <v>0</v>
      </c>
      <c r="Q1051" s="133">
        <v>12770</v>
      </c>
      <c r="R1051" s="133">
        <v>0</v>
      </c>
      <c r="S1051" s="133">
        <f t="shared" si="32"/>
        <v>0</v>
      </c>
      <c r="T1051" s="133">
        <v>865</v>
      </c>
      <c r="U1051" s="134">
        <f t="shared" si="33"/>
        <v>13635</v>
      </c>
      <c r="V1051" s="144"/>
      <c r="W1051" s="173">
        <v>7.7669902912621352E-2</v>
      </c>
      <c r="X1051" s="174">
        <v>0.09</v>
      </c>
      <c r="Y1051" s="174">
        <v>8.0994879057764799E-2</v>
      </c>
      <c r="Z1051" s="175">
        <v>0</v>
      </c>
      <c r="AA1051" s="168"/>
      <c r="AB1051" s="176">
        <v>0</v>
      </c>
      <c r="AC1051" s="177">
        <v>0</v>
      </c>
      <c r="AD1051" s="134">
        <v>0</v>
      </c>
      <c r="AE1051" s="177">
        <v>0</v>
      </c>
      <c r="AF1051" s="182">
        <v>0</v>
      </c>
      <c r="AG1051" s="172"/>
    </row>
    <row r="1052" spans="1:33" s="110" customFormat="1" x14ac:dyDescent="0.2">
      <c r="A1052" s="138">
        <v>3517</v>
      </c>
      <c r="B1052" s="139">
        <v>3517239207</v>
      </c>
      <c r="C1052" s="140" t="s">
        <v>562</v>
      </c>
      <c r="D1052" s="141">
        <v>239</v>
      </c>
      <c r="E1052" s="140" t="s">
        <v>271</v>
      </c>
      <c r="F1052" s="141">
        <v>207</v>
      </c>
      <c r="G1052" s="142" t="s">
        <v>239</v>
      </c>
      <c r="H1052" s="130"/>
      <c r="I1052" s="131">
        <v>11191.073589537058</v>
      </c>
      <c r="J1052" s="131">
        <v>7591</v>
      </c>
      <c r="K1052" s="131">
        <v>0</v>
      </c>
      <c r="L1052" s="131">
        <v>938</v>
      </c>
      <c r="M1052" s="131">
        <v>19720.07358953706</v>
      </c>
      <c r="N1052" s="130"/>
      <c r="O1052" s="132">
        <v>1</v>
      </c>
      <c r="P1052" s="132">
        <v>0</v>
      </c>
      <c r="Q1052" s="133">
        <v>17323</v>
      </c>
      <c r="R1052" s="133">
        <v>0</v>
      </c>
      <c r="S1052" s="133">
        <f t="shared" si="32"/>
        <v>0</v>
      </c>
      <c r="T1052" s="133">
        <v>865</v>
      </c>
      <c r="U1052" s="134">
        <f t="shared" si="33"/>
        <v>18188</v>
      </c>
      <c r="V1052" s="144"/>
      <c r="W1052" s="173">
        <v>7.7669902912621352E-2</v>
      </c>
      <c r="X1052" s="174">
        <v>0.09</v>
      </c>
      <c r="Y1052" s="174">
        <v>3.8536931744191899E-4</v>
      </c>
      <c r="Z1052" s="175">
        <v>0</v>
      </c>
      <c r="AA1052" s="168"/>
      <c r="AB1052" s="176">
        <v>0</v>
      </c>
      <c r="AC1052" s="177">
        <v>0</v>
      </c>
      <c r="AD1052" s="134">
        <v>0</v>
      </c>
      <c r="AE1052" s="177">
        <v>0</v>
      </c>
      <c r="AF1052" s="182">
        <v>0</v>
      </c>
      <c r="AG1052" s="172"/>
    </row>
    <row r="1053" spans="1:33" s="110" customFormat="1" x14ac:dyDescent="0.2">
      <c r="A1053" s="138">
        <v>3517</v>
      </c>
      <c r="B1053" s="139">
        <v>3517239231</v>
      </c>
      <c r="C1053" s="140" t="s">
        <v>562</v>
      </c>
      <c r="D1053" s="141">
        <v>239</v>
      </c>
      <c r="E1053" s="140" t="s">
        <v>271</v>
      </c>
      <c r="F1053" s="141">
        <v>231</v>
      </c>
      <c r="G1053" s="142" t="s">
        <v>263</v>
      </c>
      <c r="H1053" s="130"/>
      <c r="I1053" s="131">
        <v>14216</v>
      </c>
      <c r="J1053" s="131">
        <v>3741</v>
      </c>
      <c r="K1053" s="131">
        <v>0</v>
      </c>
      <c r="L1053" s="131">
        <v>938</v>
      </c>
      <c r="M1053" s="131">
        <v>18895</v>
      </c>
      <c r="N1053" s="130"/>
      <c r="O1053" s="132">
        <v>13</v>
      </c>
      <c r="P1053" s="132">
        <v>0</v>
      </c>
      <c r="Q1053" s="133">
        <v>215306</v>
      </c>
      <c r="R1053" s="133">
        <v>0</v>
      </c>
      <c r="S1053" s="133">
        <f t="shared" si="32"/>
        <v>0</v>
      </c>
      <c r="T1053" s="133">
        <v>11245</v>
      </c>
      <c r="U1053" s="134">
        <f t="shared" si="33"/>
        <v>226551</v>
      </c>
      <c r="V1053" s="144"/>
      <c r="W1053" s="173">
        <v>1.0097087378640774</v>
      </c>
      <c r="X1053" s="174">
        <v>0.09</v>
      </c>
      <c r="Y1053" s="174">
        <v>1.9425804475676635E-2</v>
      </c>
      <c r="Z1053" s="175">
        <v>0</v>
      </c>
      <c r="AA1053" s="168"/>
      <c r="AB1053" s="176">
        <v>0</v>
      </c>
      <c r="AC1053" s="177">
        <v>0</v>
      </c>
      <c r="AD1053" s="134">
        <v>0</v>
      </c>
      <c r="AE1053" s="177">
        <v>0</v>
      </c>
      <c r="AF1053" s="182">
        <v>0</v>
      </c>
      <c r="AG1053" s="172"/>
    </row>
    <row r="1054" spans="1:33" s="110" customFormat="1" x14ac:dyDescent="0.2">
      <c r="A1054" s="138">
        <v>3517</v>
      </c>
      <c r="B1054" s="139">
        <v>3517239239</v>
      </c>
      <c r="C1054" s="140" t="s">
        <v>562</v>
      </c>
      <c r="D1054" s="141">
        <v>239</v>
      </c>
      <c r="E1054" s="140" t="s">
        <v>271</v>
      </c>
      <c r="F1054" s="141">
        <v>239</v>
      </c>
      <c r="G1054" s="142" t="s">
        <v>271</v>
      </c>
      <c r="H1054" s="130"/>
      <c r="I1054" s="131">
        <v>13629</v>
      </c>
      <c r="J1054" s="131">
        <v>5349</v>
      </c>
      <c r="K1054" s="131">
        <v>0</v>
      </c>
      <c r="L1054" s="131">
        <v>938</v>
      </c>
      <c r="M1054" s="131">
        <v>19916</v>
      </c>
      <c r="N1054" s="130"/>
      <c r="O1054" s="132">
        <v>86</v>
      </c>
      <c r="P1054" s="132">
        <v>0</v>
      </c>
      <c r="Q1054" s="133">
        <v>1505344</v>
      </c>
      <c r="R1054" s="133">
        <v>0</v>
      </c>
      <c r="S1054" s="133">
        <f t="shared" si="32"/>
        <v>0</v>
      </c>
      <c r="T1054" s="133">
        <v>74390</v>
      </c>
      <c r="U1054" s="134">
        <f t="shared" si="33"/>
        <v>1579734</v>
      </c>
      <c r="V1054" s="144"/>
      <c r="W1054" s="173">
        <v>6.6796116504854348</v>
      </c>
      <c r="X1054" s="174">
        <v>0.09</v>
      </c>
      <c r="Y1054" s="174">
        <v>5.7825597946749137E-2</v>
      </c>
      <c r="Z1054" s="175">
        <v>0</v>
      </c>
      <c r="AA1054" s="168"/>
      <c r="AB1054" s="176">
        <v>0</v>
      </c>
      <c r="AC1054" s="177">
        <v>0</v>
      </c>
      <c r="AD1054" s="134">
        <v>0</v>
      </c>
      <c r="AE1054" s="177">
        <v>0</v>
      </c>
      <c r="AF1054" s="182">
        <v>0</v>
      </c>
      <c r="AG1054" s="172"/>
    </row>
    <row r="1055" spans="1:33" s="110" customFormat="1" x14ac:dyDescent="0.2">
      <c r="A1055" s="138">
        <v>3517</v>
      </c>
      <c r="B1055" s="139">
        <v>3517239243</v>
      </c>
      <c r="C1055" s="140" t="s">
        <v>562</v>
      </c>
      <c r="D1055" s="141">
        <v>239</v>
      </c>
      <c r="E1055" s="140" t="s">
        <v>271</v>
      </c>
      <c r="F1055" s="141">
        <v>243</v>
      </c>
      <c r="G1055" s="142" t="s">
        <v>275</v>
      </c>
      <c r="H1055" s="130"/>
      <c r="I1055" s="131">
        <v>11076</v>
      </c>
      <c r="J1055" s="131">
        <v>2292</v>
      </c>
      <c r="K1055" s="131">
        <v>0</v>
      </c>
      <c r="L1055" s="131">
        <v>938</v>
      </c>
      <c r="M1055" s="131">
        <v>14306</v>
      </c>
      <c r="N1055" s="130"/>
      <c r="O1055" s="132">
        <v>1</v>
      </c>
      <c r="P1055" s="132">
        <v>0</v>
      </c>
      <c r="Q1055" s="133">
        <v>12330</v>
      </c>
      <c r="R1055" s="133">
        <v>0</v>
      </c>
      <c r="S1055" s="133">
        <f t="shared" si="32"/>
        <v>0</v>
      </c>
      <c r="T1055" s="133">
        <v>865</v>
      </c>
      <c r="U1055" s="134">
        <f t="shared" si="33"/>
        <v>13195</v>
      </c>
      <c r="V1055" s="144"/>
      <c r="W1055" s="173">
        <v>7.7669902912621352E-2</v>
      </c>
      <c r="X1055" s="174">
        <v>0.09</v>
      </c>
      <c r="Y1055" s="174">
        <v>6.02635208616264E-3</v>
      </c>
      <c r="Z1055" s="175">
        <v>0</v>
      </c>
      <c r="AA1055" s="168"/>
      <c r="AB1055" s="176">
        <v>0</v>
      </c>
      <c r="AC1055" s="177">
        <v>0</v>
      </c>
      <c r="AD1055" s="134">
        <v>0</v>
      </c>
      <c r="AE1055" s="177">
        <v>0</v>
      </c>
      <c r="AF1055" s="182">
        <v>0</v>
      </c>
      <c r="AG1055" s="172"/>
    </row>
    <row r="1056" spans="1:33" s="110" customFormat="1" x14ac:dyDescent="0.2">
      <c r="A1056" s="138">
        <v>3517</v>
      </c>
      <c r="B1056" s="139">
        <v>3517239261</v>
      </c>
      <c r="C1056" s="140" t="s">
        <v>562</v>
      </c>
      <c r="D1056" s="141">
        <v>239</v>
      </c>
      <c r="E1056" s="140" t="s">
        <v>271</v>
      </c>
      <c r="F1056" s="141">
        <v>261</v>
      </c>
      <c r="G1056" s="142" t="s">
        <v>293</v>
      </c>
      <c r="H1056" s="130"/>
      <c r="I1056" s="131">
        <v>13116</v>
      </c>
      <c r="J1056" s="131">
        <v>8474</v>
      </c>
      <c r="K1056" s="131">
        <v>0</v>
      </c>
      <c r="L1056" s="131">
        <v>938</v>
      </c>
      <c r="M1056" s="131">
        <v>22528</v>
      </c>
      <c r="N1056" s="130"/>
      <c r="O1056" s="132">
        <v>1</v>
      </c>
      <c r="P1056" s="132">
        <v>0</v>
      </c>
      <c r="Q1056" s="133">
        <v>19913</v>
      </c>
      <c r="R1056" s="133">
        <v>0</v>
      </c>
      <c r="S1056" s="133">
        <f t="shared" si="32"/>
        <v>0</v>
      </c>
      <c r="T1056" s="133">
        <v>865</v>
      </c>
      <c r="U1056" s="134">
        <f t="shared" si="33"/>
        <v>20778</v>
      </c>
      <c r="V1056" s="144"/>
      <c r="W1056" s="173">
        <v>7.7669902912621352E-2</v>
      </c>
      <c r="X1056" s="174">
        <v>0.09</v>
      </c>
      <c r="Y1056" s="174">
        <v>7.8503171675436786E-2</v>
      </c>
      <c r="Z1056" s="175">
        <v>0</v>
      </c>
      <c r="AA1056" s="168"/>
      <c r="AB1056" s="176">
        <v>0</v>
      </c>
      <c r="AC1056" s="177">
        <v>0</v>
      </c>
      <c r="AD1056" s="134">
        <v>0</v>
      </c>
      <c r="AE1056" s="177">
        <v>0</v>
      </c>
      <c r="AF1056" s="182">
        <v>0</v>
      </c>
      <c r="AG1056" s="172"/>
    </row>
    <row r="1057" spans="1:33" s="110" customFormat="1" x14ac:dyDescent="0.2">
      <c r="A1057" s="138">
        <v>3517</v>
      </c>
      <c r="B1057" s="139">
        <v>3517239274</v>
      </c>
      <c r="C1057" s="140" t="s">
        <v>562</v>
      </c>
      <c r="D1057" s="141">
        <v>239</v>
      </c>
      <c r="E1057" s="140" t="s">
        <v>271</v>
      </c>
      <c r="F1057" s="141">
        <v>274</v>
      </c>
      <c r="G1057" s="142" t="s">
        <v>306</v>
      </c>
      <c r="H1057" s="130"/>
      <c r="I1057" s="131">
        <v>13692.844141302538</v>
      </c>
      <c r="J1057" s="131">
        <v>5663</v>
      </c>
      <c r="K1057" s="131">
        <v>0</v>
      </c>
      <c r="L1057" s="131">
        <v>938</v>
      </c>
      <c r="M1057" s="131">
        <v>20293.844141302536</v>
      </c>
      <c r="N1057" s="130"/>
      <c r="O1057" s="132">
        <v>1</v>
      </c>
      <c r="P1057" s="132">
        <v>0</v>
      </c>
      <c r="Q1057" s="133">
        <v>17852</v>
      </c>
      <c r="R1057" s="133">
        <v>0</v>
      </c>
      <c r="S1057" s="133">
        <f t="shared" si="32"/>
        <v>0</v>
      </c>
      <c r="T1057" s="133">
        <v>865</v>
      </c>
      <c r="U1057" s="134">
        <f t="shared" si="33"/>
        <v>18717</v>
      </c>
      <c r="V1057" s="144"/>
      <c r="W1057" s="173">
        <v>7.7669902912621352E-2</v>
      </c>
      <c r="X1057" s="174">
        <v>0.09</v>
      </c>
      <c r="Y1057" s="174">
        <v>6.8430321307466249E-2</v>
      </c>
      <c r="Z1057" s="175">
        <v>0</v>
      </c>
      <c r="AA1057" s="168"/>
      <c r="AB1057" s="176">
        <v>0</v>
      </c>
      <c r="AC1057" s="177">
        <v>0</v>
      </c>
      <c r="AD1057" s="134">
        <v>0</v>
      </c>
      <c r="AE1057" s="177">
        <v>0</v>
      </c>
      <c r="AF1057" s="182">
        <v>0</v>
      </c>
      <c r="AG1057" s="172"/>
    </row>
    <row r="1058" spans="1:33" s="110" customFormat="1" x14ac:dyDescent="0.2">
      <c r="A1058" s="138">
        <v>3517</v>
      </c>
      <c r="B1058" s="139">
        <v>3517239293</v>
      </c>
      <c r="C1058" s="140" t="s">
        <v>562</v>
      </c>
      <c r="D1058" s="141">
        <v>239</v>
      </c>
      <c r="E1058" s="140" t="s">
        <v>271</v>
      </c>
      <c r="F1058" s="141">
        <v>293</v>
      </c>
      <c r="G1058" s="142" t="s">
        <v>325</v>
      </c>
      <c r="H1058" s="130"/>
      <c r="I1058" s="131">
        <v>14224</v>
      </c>
      <c r="J1058" s="131">
        <v>640</v>
      </c>
      <c r="K1058" s="131">
        <v>0</v>
      </c>
      <c r="L1058" s="131">
        <v>938</v>
      </c>
      <c r="M1058" s="131">
        <v>15802</v>
      </c>
      <c r="N1058" s="130"/>
      <c r="O1058" s="132">
        <v>3</v>
      </c>
      <c r="P1058" s="132">
        <v>0</v>
      </c>
      <c r="Q1058" s="133">
        <v>41130</v>
      </c>
      <c r="R1058" s="133">
        <v>0</v>
      </c>
      <c r="S1058" s="133">
        <f t="shared" si="32"/>
        <v>0</v>
      </c>
      <c r="T1058" s="133">
        <v>2595</v>
      </c>
      <c r="U1058" s="134">
        <f t="shared" si="33"/>
        <v>43725</v>
      </c>
      <c r="V1058" s="144"/>
      <c r="W1058" s="173">
        <v>0.23300970873786406</v>
      </c>
      <c r="X1058" s="174">
        <v>0.09</v>
      </c>
      <c r="Y1058" s="174">
        <v>9.3562641416421403E-3</v>
      </c>
      <c r="Z1058" s="175">
        <v>0</v>
      </c>
      <c r="AA1058" s="168"/>
      <c r="AB1058" s="176">
        <v>0</v>
      </c>
      <c r="AC1058" s="177">
        <v>0</v>
      </c>
      <c r="AD1058" s="134">
        <v>0</v>
      </c>
      <c r="AE1058" s="177">
        <v>0</v>
      </c>
      <c r="AF1058" s="182">
        <v>0</v>
      </c>
      <c r="AG1058" s="172"/>
    </row>
    <row r="1059" spans="1:33" s="110" customFormat="1" x14ac:dyDescent="0.2">
      <c r="A1059" s="138">
        <v>3517</v>
      </c>
      <c r="B1059" s="139">
        <v>3517239310</v>
      </c>
      <c r="C1059" s="140" t="s">
        <v>562</v>
      </c>
      <c r="D1059" s="141">
        <v>239</v>
      </c>
      <c r="E1059" s="140" t="s">
        <v>271</v>
      </c>
      <c r="F1059" s="141">
        <v>310</v>
      </c>
      <c r="G1059" s="142" t="s">
        <v>342</v>
      </c>
      <c r="H1059" s="130"/>
      <c r="I1059" s="131">
        <v>14869</v>
      </c>
      <c r="J1059" s="131">
        <v>2508</v>
      </c>
      <c r="K1059" s="131">
        <v>0</v>
      </c>
      <c r="L1059" s="131">
        <v>938</v>
      </c>
      <c r="M1059" s="131">
        <v>18315</v>
      </c>
      <c r="N1059" s="130"/>
      <c r="O1059" s="132">
        <v>24</v>
      </c>
      <c r="P1059" s="132">
        <v>0</v>
      </c>
      <c r="Q1059" s="133">
        <v>384648</v>
      </c>
      <c r="R1059" s="133">
        <v>0</v>
      </c>
      <c r="S1059" s="133">
        <f t="shared" si="32"/>
        <v>0</v>
      </c>
      <c r="T1059" s="133">
        <v>20760</v>
      </c>
      <c r="U1059" s="134">
        <f t="shared" si="33"/>
        <v>405408</v>
      </c>
      <c r="V1059" s="144"/>
      <c r="W1059" s="173">
        <v>1.864077669902912</v>
      </c>
      <c r="X1059" s="174">
        <v>0.09</v>
      </c>
      <c r="Y1059" s="174">
        <v>4.1037898115870206E-2</v>
      </c>
      <c r="Z1059" s="175">
        <v>0</v>
      </c>
      <c r="AA1059" s="168"/>
      <c r="AB1059" s="176">
        <v>0</v>
      </c>
      <c r="AC1059" s="177">
        <v>0</v>
      </c>
      <c r="AD1059" s="134">
        <v>0</v>
      </c>
      <c r="AE1059" s="177">
        <v>0</v>
      </c>
      <c r="AF1059" s="182">
        <v>0</v>
      </c>
      <c r="AG1059" s="172"/>
    </row>
    <row r="1060" spans="1:33" s="110" customFormat="1" x14ac:dyDescent="0.2">
      <c r="A1060" s="138">
        <v>3517</v>
      </c>
      <c r="B1060" s="139">
        <v>3517239336</v>
      </c>
      <c r="C1060" s="140" t="s">
        <v>562</v>
      </c>
      <c r="D1060" s="141">
        <v>239</v>
      </c>
      <c r="E1060" s="140" t="s">
        <v>271</v>
      </c>
      <c r="F1060" s="141">
        <v>336</v>
      </c>
      <c r="G1060" s="142" t="s">
        <v>368</v>
      </c>
      <c r="H1060" s="130"/>
      <c r="I1060" s="131">
        <v>15588</v>
      </c>
      <c r="J1060" s="131">
        <v>3637</v>
      </c>
      <c r="K1060" s="131">
        <v>0</v>
      </c>
      <c r="L1060" s="131">
        <v>938</v>
      </c>
      <c r="M1060" s="131">
        <v>20163</v>
      </c>
      <c r="N1060" s="130"/>
      <c r="O1060" s="132">
        <v>1</v>
      </c>
      <c r="P1060" s="132">
        <v>0</v>
      </c>
      <c r="Q1060" s="133">
        <v>17732</v>
      </c>
      <c r="R1060" s="133">
        <v>0</v>
      </c>
      <c r="S1060" s="133">
        <f t="shared" si="32"/>
        <v>0</v>
      </c>
      <c r="T1060" s="133">
        <v>865</v>
      </c>
      <c r="U1060" s="134">
        <f t="shared" si="33"/>
        <v>18597</v>
      </c>
      <c r="V1060" s="144"/>
      <c r="W1060" s="173">
        <v>7.7669902912621352E-2</v>
      </c>
      <c r="X1060" s="174">
        <v>0.09</v>
      </c>
      <c r="Y1060" s="174">
        <v>4.1979274786514191E-2</v>
      </c>
      <c r="Z1060" s="175">
        <v>0</v>
      </c>
      <c r="AA1060" s="168"/>
      <c r="AB1060" s="176">
        <v>0</v>
      </c>
      <c r="AC1060" s="177">
        <v>0</v>
      </c>
      <c r="AD1060" s="134">
        <v>0</v>
      </c>
      <c r="AE1060" s="177">
        <v>0</v>
      </c>
      <c r="AF1060" s="182">
        <v>0</v>
      </c>
      <c r="AG1060" s="172"/>
    </row>
    <row r="1061" spans="1:33" s="110" customFormat="1" x14ac:dyDescent="0.2">
      <c r="A1061" s="138">
        <v>3517</v>
      </c>
      <c r="B1061" s="139">
        <v>3517239625</v>
      </c>
      <c r="C1061" s="140" t="s">
        <v>562</v>
      </c>
      <c r="D1061" s="141">
        <v>239</v>
      </c>
      <c r="E1061" s="140" t="s">
        <v>271</v>
      </c>
      <c r="F1061" s="141">
        <v>625</v>
      </c>
      <c r="G1061" s="142" t="s">
        <v>395</v>
      </c>
      <c r="H1061" s="130"/>
      <c r="I1061" s="131">
        <v>11076</v>
      </c>
      <c r="J1061" s="131">
        <v>1660</v>
      </c>
      <c r="K1061" s="131">
        <v>0</v>
      </c>
      <c r="L1061" s="131">
        <v>938</v>
      </c>
      <c r="M1061" s="131">
        <v>13674</v>
      </c>
      <c r="N1061" s="130"/>
      <c r="O1061" s="132">
        <v>1</v>
      </c>
      <c r="P1061" s="132">
        <v>0</v>
      </c>
      <c r="Q1061" s="133">
        <v>11747</v>
      </c>
      <c r="R1061" s="133">
        <v>0</v>
      </c>
      <c r="S1061" s="133">
        <f t="shared" si="32"/>
        <v>0</v>
      </c>
      <c r="T1061" s="133">
        <v>865</v>
      </c>
      <c r="U1061" s="134">
        <f t="shared" si="33"/>
        <v>12612</v>
      </c>
      <c r="V1061" s="144"/>
      <c r="W1061" s="173">
        <v>7.7669902912621352E-2</v>
      </c>
      <c r="X1061" s="174">
        <v>0.09</v>
      </c>
      <c r="Y1061" s="174">
        <v>4.633895738588174E-3</v>
      </c>
      <c r="Z1061" s="175">
        <v>0</v>
      </c>
      <c r="AA1061" s="168"/>
      <c r="AB1061" s="176">
        <v>0</v>
      </c>
      <c r="AC1061" s="177">
        <v>0</v>
      </c>
      <c r="AD1061" s="134">
        <v>0</v>
      </c>
      <c r="AE1061" s="177">
        <v>0</v>
      </c>
      <c r="AF1061" s="182">
        <v>0</v>
      </c>
      <c r="AG1061" s="172"/>
    </row>
    <row r="1062" spans="1:33" s="110" customFormat="1" x14ac:dyDescent="0.2">
      <c r="A1062" s="138">
        <v>3517</v>
      </c>
      <c r="B1062" s="139">
        <v>3517239665</v>
      </c>
      <c r="C1062" s="140" t="s">
        <v>562</v>
      </c>
      <c r="D1062" s="141">
        <v>239</v>
      </c>
      <c r="E1062" s="140" t="s">
        <v>271</v>
      </c>
      <c r="F1062" s="141">
        <v>665</v>
      </c>
      <c r="G1062" s="142" t="s">
        <v>405</v>
      </c>
      <c r="H1062" s="130"/>
      <c r="I1062" s="131">
        <v>15157</v>
      </c>
      <c r="J1062" s="131">
        <v>2618</v>
      </c>
      <c r="K1062" s="131">
        <v>0</v>
      </c>
      <c r="L1062" s="131">
        <v>938</v>
      </c>
      <c r="M1062" s="131">
        <v>18713</v>
      </c>
      <c r="N1062" s="130"/>
      <c r="O1062" s="132">
        <v>1</v>
      </c>
      <c r="P1062" s="132">
        <v>0</v>
      </c>
      <c r="Q1062" s="133">
        <v>16394</v>
      </c>
      <c r="R1062" s="133">
        <v>0</v>
      </c>
      <c r="S1062" s="133">
        <f t="shared" si="32"/>
        <v>0</v>
      </c>
      <c r="T1062" s="133">
        <v>865</v>
      </c>
      <c r="U1062" s="134">
        <f t="shared" si="33"/>
        <v>17259</v>
      </c>
      <c r="V1062" s="144"/>
      <c r="W1062" s="173">
        <v>7.7669902912621352E-2</v>
      </c>
      <c r="X1062" s="174">
        <v>0.09</v>
      </c>
      <c r="Y1062" s="174">
        <v>5.8392099041383646E-3</v>
      </c>
      <c r="Z1062" s="175">
        <v>0</v>
      </c>
      <c r="AA1062" s="168"/>
      <c r="AB1062" s="176">
        <v>0</v>
      </c>
      <c r="AC1062" s="177">
        <v>0</v>
      </c>
      <c r="AD1062" s="134">
        <v>0</v>
      </c>
      <c r="AE1062" s="177">
        <v>0</v>
      </c>
      <c r="AF1062" s="182">
        <v>0</v>
      </c>
      <c r="AG1062" s="172"/>
    </row>
    <row r="1063" spans="1:33" s="110" customFormat="1" x14ac:dyDescent="0.2">
      <c r="A1063" s="138">
        <v>3517</v>
      </c>
      <c r="B1063" s="139">
        <v>3517239740</v>
      </c>
      <c r="C1063" s="140" t="s">
        <v>562</v>
      </c>
      <c r="D1063" s="141">
        <v>239</v>
      </c>
      <c r="E1063" s="140" t="s">
        <v>271</v>
      </c>
      <c r="F1063" s="141">
        <v>740</v>
      </c>
      <c r="G1063" s="142" t="s">
        <v>428</v>
      </c>
      <c r="H1063" s="130"/>
      <c r="I1063" s="131">
        <v>15113</v>
      </c>
      <c r="J1063" s="131">
        <v>6914</v>
      </c>
      <c r="K1063" s="131">
        <v>0</v>
      </c>
      <c r="L1063" s="131">
        <v>938</v>
      </c>
      <c r="M1063" s="131">
        <v>22965</v>
      </c>
      <c r="N1063" s="130"/>
      <c r="O1063" s="132">
        <v>1</v>
      </c>
      <c r="P1063" s="132">
        <v>0</v>
      </c>
      <c r="Q1063" s="133">
        <v>20316</v>
      </c>
      <c r="R1063" s="133">
        <v>0</v>
      </c>
      <c r="S1063" s="133">
        <f t="shared" si="32"/>
        <v>0</v>
      </c>
      <c r="T1063" s="133">
        <v>865</v>
      </c>
      <c r="U1063" s="134">
        <f t="shared" si="33"/>
        <v>21181</v>
      </c>
      <c r="V1063" s="144"/>
      <c r="W1063" s="173">
        <v>7.7669902912621352E-2</v>
      </c>
      <c r="X1063" s="174">
        <v>0.09</v>
      </c>
      <c r="Y1063" s="174">
        <v>5.2197127786001336E-3</v>
      </c>
      <c r="Z1063" s="175">
        <v>0</v>
      </c>
      <c r="AA1063" s="168"/>
      <c r="AB1063" s="176">
        <v>0</v>
      </c>
      <c r="AC1063" s="177">
        <v>0</v>
      </c>
      <c r="AD1063" s="134">
        <v>0</v>
      </c>
      <c r="AE1063" s="177">
        <v>0</v>
      </c>
      <c r="AF1063" s="182">
        <v>0</v>
      </c>
      <c r="AG1063" s="172"/>
    </row>
    <row r="1064" spans="1:33" s="110" customFormat="1" x14ac:dyDescent="0.2">
      <c r="A1064" s="138">
        <v>3517</v>
      </c>
      <c r="B1064" s="139">
        <v>3517239760</v>
      </c>
      <c r="C1064" s="140" t="s">
        <v>562</v>
      </c>
      <c r="D1064" s="141">
        <v>239</v>
      </c>
      <c r="E1064" s="140" t="s">
        <v>271</v>
      </c>
      <c r="F1064" s="141">
        <v>760</v>
      </c>
      <c r="G1064" s="142" t="s">
        <v>433</v>
      </c>
      <c r="H1064" s="130"/>
      <c r="I1064" s="131">
        <v>12436</v>
      </c>
      <c r="J1064" s="131">
        <v>2837</v>
      </c>
      <c r="K1064" s="131">
        <v>0</v>
      </c>
      <c r="L1064" s="131">
        <v>938</v>
      </c>
      <c r="M1064" s="131">
        <v>16211</v>
      </c>
      <c r="N1064" s="130"/>
      <c r="O1064" s="132">
        <v>17</v>
      </c>
      <c r="P1064" s="132">
        <v>0</v>
      </c>
      <c r="Q1064" s="133">
        <v>239479</v>
      </c>
      <c r="R1064" s="133">
        <v>0</v>
      </c>
      <c r="S1064" s="133">
        <f t="shared" si="32"/>
        <v>0</v>
      </c>
      <c r="T1064" s="133">
        <v>14705</v>
      </c>
      <c r="U1064" s="134">
        <f t="shared" si="33"/>
        <v>254184</v>
      </c>
      <c r="V1064" s="144"/>
      <c r="W1064" s="173">
        <v>1.3203883495145627</v>
      </c>
      <c r="X1064" s="174">
        <v>0.09</v>
      </c>
      <c r="Y1064" s="174">
        <v>3.9337888016929688E-2</v>
      </c>
      <c r="Z1064" s="175">
        <v>0</v>
      </c>
      <c r="AA1064" s="168"/>
      <c r="AB1064" s="176">
        <v>0</v>
      </c>
      <c r="AC1064" s="177">
        <v>0</v>
      </c>
      <c r="AD1064" s="134">
        <v>0</v>
      </c>
      <c r="AE1064" s="177">
        <v>0</v>
      </c>
      <c r="AF1064" s="182">
        <v>0</v>
      </c>
      <c r="AG1064" s="172"/>
    </row>
    <row r="1065" spans="1:33" s="110" customFormat="1" x14ac:dyDescent="0.2">
      <c r="A1065" s="138">
        <v>3517</v>
      </c>
      <c r="B1065" s="139">
        <v>3517239763</v>
      </c>
      <c r="C1065" s="140" t="s">
        <v>562</v>
      </c>
      <c r="D1065" s="141">
        <v>239</v>
      </c>
      <c r="E1065" s="140" t="s">
        <v>271</v>
      </c>
      <c r="F1065" s="141">
        <v>763</v>
      </c>
      <c r="G1065" s="142" t="s">
        <v>434</v>
      </c>
      <c r="H1065" s="130"/>
      <c r="I1065" s="131">
        <v>12010.527887049659</v>
      </c>
      <c r="J1065" s="131">
        <v>2750</v>
      </c>
      <c r="K1065" s="131">
        <v>0</v>
      </c>
      <c r="L1065" s="131">
        <v>938</v>
      </c>
      <c r="M1065" s="131">
        <v>15698.527887049659</v>
      </c>
      <c r="N1065" s="130"/>
      <c r="O1065" s="132">
        <v>1</v>
      </c>
      <c r="P1065" s="132">
        <v>0</v>
      </c>
      <c r="Q1065" s="133">
        <v>13614</v>
      </c>
      <c r="R1065" s="133">
        <v>0</v>
      </c>
      <c r="S1065" s="133">
        <f t="shared" si="32"/>
        <v>0</v>
      </c>
      <c r="T1065" s="133">
        <v>865</v>
      </c>
      <c r="U1065" s="134">
        <f t="shared" si="33"/>
        <v>14479</v>
      </c>
      <c r="V1065" s="144"/>
      <c r="W1065" s="173">
        <v>7.7669902912621352E-2</v>
      </c>
      <c r="X1065" s="174">
        <v>0.09</v>
      </c>
      <c r="Y1065" s="174">
        <v>5.4960152697555945E-3</v>
      </c>
      <c r="Z1065" s="175">
        <v>0</v>
      </c>
      <c r="AA1065" s="168"/>
      <c r="AB1065" s="176">
        <v>0</v>
      </c>
      <c r="AC1065" s="177">
        <v>0</v>
      </c>
      <c r="AD1065" s="134">
        <v>0</v>
      </c>
      <c r="AE1065" s="177">
        <v>0</v>
      </c>
      <c r="AF1065" s="182">
        <v>0</v>
      </c>
      <c r="AG1065" s="172"/>
    </row>
    <row r="1066" spans="1:33" s="110" customFormat="1" x14ac:dyDescent="0.2">
      <c r="A1066" s="138">
        <v>3517</v>
      </c>
      <c r="B1066" s="139">
        <v>3517239780</v>
      </c>
      <c r="C1066" s="140" t="s">
        <v>562</v>
      </c>
      <c r="D1066" s="141">
        <v>239</v>
      </c>
      <c r="E1066" s="140" t="s">
        <v>271</v>
      </c>
      <c r="F1066" s="141">
        <v>780</v>
      </c>
      <c r="G1066" s="142" t="s">
        <v>443</v>
      </c>
      <c r="H1066" s="130"/>
      <c r="I1066" s="131">
        <v>11076</v>
      </c>
      <c r="J1066" s="131">
        <v>2619</v>
      </c>
      <c r="K1066" s="131">
        <v>0</v>
      </c>
      <c r="L1066" s="131">
        <v>938</v>
      </c>
      <c r="M1066" s="131">
        <v>14633</v>
      </c>
      <c r="N1066" s="130"/>
      <c r="O1066" s="132">
        <v>3</v>
      </c>
      <c r="P1066" s="132">
        <v>0</v>
      </c>
      <c r="Q1066" s="133">
        <v>37893</v>
      </c>
      <c r="R1066" s="133">
        <v>0</v>
      </c>
      <c r="S1066" s="133">
        <f t="shared" si="32"/>
        <v>0</v>
      </c>
      <c r="T1066" s="133">
        <v>2595</v>
      </c>
      <c r="U1066" s="134">
        <f t="shared" si="33"/>
        <v>40488</v>
      </c>
      <c r="V1066" s="144"/>
      <c r="W1066" s="173">
        <v>0.23300970873786406</v>
      </c>
      <c r="X1066" s="174">
        <v>0.09</v>
      </c>
      <c r="Y1066" s="174">
        <v>1.3777722098592998E-2</v>
      </c>
      <c r="Z1066" s="175">
        <v>0</v>
      </c>
      <c r="AA1066" s="168"/>
      <c r="AB1066" s="176">
        <v>0</v>
      </c>
      <c r="AC1066" s="177">
        <v>0</v>
      </c>
      <c r="AD1066" s="134">
        <v>0</v>
      </c>
      <c r="AE1066" s="177">
        <v>0</v>
      </c>
      <c r="AF1066" s="182">
        <v>0</v>
      </c>
      <c r="AG1066" s="172"/>
    </row>
    <row r="1067" spans="1:33" s="110" customFormat="1" x14ac:dyDescent="0.2">
      <c r="A1067" s="138">
        <v>3518</v>
      </c>
      <c r="B1067" s="139">
        <v>3518149128</v>
      </c>
      <c r="C1067" s="140" t="s">
        <v>605</v>
      </c>
      <c r="D1067" s="141">
        <v>149</v>
      </c>
      <c r="E1067" s="140" t="s">
        <v>181</v>
      </c>
      <c r="F1067" s="141">
        <v>128</v>
      </c>
      <c r="G1067" s="142" t="s">
        <v>160</v>
      </c>
      <c r="H1067" s="130"/>
      <c r="I1067" s="131">
        <v>14772</v>
      </c>
      <c r="J1067" s="131">
        <v>856</v>
      </c>
      <c r="K1067" s="131">
        <v>0</v>
      </c>
      <c r="L1067" s="131">
        <v>938</v>
      </c>
      <c r="M1067" s="131">
        <v>16566</v>
      </c>
      <c r="N1067" s="130"/>
      <c r="O1067" s="132">
        <v>22</v>
      </c>
      <c r="P1067" s="132">
        <v>0</v>
      </c>
      <c r="Q1067" s="133">
        <v>343816</v>
      </c>
      <c r="R1067" s="133">
        <v>0</v>
      </c>
      <c r="S1067" s="133">
        <f t="shared" si="32"/>
        <v>0</v>
      </c>
      <c r="T1067" s="133">
        <v>20636</v>
      </c>
      <c r="U1067" s="134">
        <f t="shared" si="33"/>
        <v>364452</v>
      </c>
      <c r="V1067" s="144"/>
      <c r="W1067" s="173">
        <v>0</v>
      </c>
      <c r="X1067" s="174">
        <v>0.09</v>
      </c>
      <c r="Y1067" s="174">
        <v>3.7584627697760359E-2</v>
      </c>
      <c r="Z1067" s="175">
        <v>0</v>
      </c>
      <c r="AA1067" s="168"/>
      <c r="AB1067" s="176">
        <v>0</v>
      </c>
      <c r="AC1067" s="177">
        <v>0</v>
      </c>
      <c r="AD1067" s="134">
        <v>0</v>
      </c>
      <c r="AE1067" s="177">
        <v>0</v>
      </c>
      <c r="AF1067" s="182">
        <v>0</v>
      </c>
      <c r="AG1067" s="172"/>
    </row>
    <row r="1068" spans="1:33" s="110" customFormat="1" x14ac:dyDescent="0.2">
      <c r="A1068" s="138">
        <v>3518</v>
      </c>
      <c r="B1068" s="139">
        <v>3518149149</v>
      </c>
      <c r="C1068" s="140" t="s">
        <v>605</v>
      </c>
      <c r="D1068" s="141">
        <v>149</v>
      </c>
      <c r="E1068" s="140" t="s">
        <v>181</v>
      </c>
      <c r="F1068" s="141">
        <v>149</v>
      </c>
      <c r="G1068" s="142" t="s">
        <v>181</v>
      </c>
      <c r="H1068" s="130"/>
      <c r="I1068" s="131">
        <v>15531</v>
      </c>
      <c r="J1068" s="131">
        <v>0</v>
      </c>
      <c r="K1068" s="131">
        <v>0</v>
      </c>
      <c r="L1068" s="131">
        <v>938</v>
      </c>
      <c r="M1068" s="131">
        <v>16469</v>
      </c>
      <c r="N1068" s="130"/>
      <c r="O1068" s="132">
        <v>128</v>
      </c>
      <c r="P1068" s="132">
        <v>0</v>
      </c>
      <c r="Q1068" s="133">
        <v>1987968</v>
      </c>
      <c r="R1068" s="133">
        <v>0</v>
      </c>
      <c r="S1068" s="133">
        <f t="shared" si="32"/>
        <v>0</v>
      </c>
      <c r="T1068" s="133">
        <v>120064</v>
      </c>
      <c r="U1068" s="134">
        <f t="shared" si="33"/>
        <v>2108032</v>
      </c>
      <c r="V1068" s="144"/>
      <c r="W1068" s="173">
        <v>0</v>
      </c>
      <c r="X1068" s="174">
        <v>0.09</v>
      </c>
      <c r="Y1068" s="174">
        <v>0.11034618339224084</v>
      </c>
      <c r="Z1068" s="175">
        <v>0</v>
      </c>
      <c r="AA1068" s="168"/>
      <c r="AB1068" s="176">
        <v>0</v>
      </c>
      <c r="AC1068" s="177">
        <v>0</v>
      </c>
      <c r="AD1068" s="134">
        <v>0</v>
      </c>
      <c r="AE1068" s="177">
        <v>0</v>
      </c>
      <c r="AF1068" s="182">
        <v>0</v>
      </c>
      <c r="AG1068" s="172"/>
    </row>
    <row r="1069" spans="1:33" s="110" customFormat="1" x14ac:dyDescent="0.2">
      <c r="A1069" s="138">
        <v>3518</v>
      </c>
      <c r="B1069" s="139">
        <v>3518149181</v>
      </c>
      <c r="C1069" s="140" t="s">
        <v>605</v>
      </c>
      <c r="D1069" s="141">
        <v>149</v>
      </c>
      <c r="E1069" s="140" t="s">
        <v>181</v>
      </c>
      <c r="F1069" s="141">
        <v>181</v>
      </c>
      <c r="G1069" s="142" t="s">
        <v>213</v>
      </c>
      <c r="H1069" s="130"/>
      <c r="I1069" s="131">
        <v>14003</v>
      </c>
      <c r="J1069" s="131">
        <v>249</v>
      </c>
      <c r="K1069" s="131">
        <v>0</v>
      </c>
      <c r="L1069" s="131">
        <v>938</v>
      </c>
      <c r="M1069" s="131">
        <v>15190</v>
      </c>
      <c r="N1069" s="130"/>
      <c r="O1069" s="132">
        <v>9</v>
      </c>
      <c r="P1069" s="132">
        <v>0</v>
      </c>
      <c r="Q1069" s="133">
        <v>128268</v>
      </c>
      <c r="R1069" s="133">
        <v>0</v>
      </c>
      <c r="S1069" s="133">
        <f t="shared" si="32"/>
        <v>0</v>
      </c>
      <c r="T1069" s="133">
        <v>8442</v>
      </c>
      <c r="U1069" s="134">
        <f t="shared" si="33"/>
        <v>136710</v>
      </c>
      <c r="V1069" s="144"/>
      <c r="W1069" s="173">
        <v>0</v>
      </c>
      <c r="X1069" s="174">
        <v>0.09</v>
      </c>
      <c r="Y1069" s="174">
        <v>1.7495467260397888E-2</v>
      </c>
      <c r="Z1069" s="175">
        <v>0</v>
      </c>
      <c r="AA1069" s="168"/>
      <c r="AB1069" s="176">
        <v>0</v>
      </c>
      <c r="AC1069" s="177">
        <v>0</v>
      </c>
      <c r="AD1069" s="134">
        <v>0</v>
      </c>
      <c r="AE1069" s="177">
        <v>0</v>
      </c>
      <c r="AF1069" s="182">
        <v>0</v>
      </c>
      <c r="AG1069" s="172"/>
    </row>
    <row r="1070" spans="1:33" ht="5.65" customHeight="1" x14ac:dyDescent="0.2">
      <c r="A1070" s="138"/>
      <c r="B1070" s="139"/>
      <c r="C1070" s="140"/>
      <c r="D1070" s="141"/>
      <c r="E1070" s="140"/>
      <c r="F1070" s="141"/>
      <c r="G1070" s="142"/>
      <c r="H1070" s="130"/>
      <c r="I1070" s="143"/>
      <c r="J1070" s="143"/>
      <c r="K1070" s="143"/>
      <c r="L1070" s="143"/>
      <c r="M1070" s="143"/>
      <c r="N1070" s="130"/>
      <c r="O1070" s="132"/>
      <c r="P1070" s="133"/>
      <c r="Q1070" s="133"/>
      <c r="R1070" s="133"/>
      <c r="S1070" s="133"/>
      <c r="T1070" s="134"/>
      <c r="U1070" s="135"/>
      <c r="V1070" s="136"/>
      <c r="W1070" s="136"/>
      <c r="X1070" s="132"/>
      <c r="Y1070" s="132"/>
      <c r="Z1070" s="132"/>
      <c r="AA1070" s="135"/>
      <c r="AB1070" s="132"/>
      <c r="AC1070" s="132"/>
      <c r="AD1070" s="132"/>
      <c r="AE1070" s="132"/>
      <c r="AF1070" s="157"/>
      <c r="AG1070" s="144"/>
    </row>
    <row r="1071" spans="1:33" ht="12.75" thickBot="1" x14ac:dyDescent="0.25">
      <c r="A1071" s="145">
        <v>9999</v>
      </c>
      <c r="B1071" s="146" t="s">
        <v>565</v>
      </c>
      <c r="C1071" s="147" t="s">
        <v>565</v>
      </c>
      <c r="D1071" s="148" t="s">
        <v>565</v>
      </c>
      <c r="E1071" s="148" t="s">
        <v>565</v>
      </c>
      <c r="F1071" s="148" t="s">
        <v>565</v>
      </c>
      <c r="G1071" s="149" t="s">
        <v>565</v>
      </c>
      <c r="H1071" s="110" t="s">
        <v>484</v>
      </c>
      <c r="I1071" s="150" t="s">
        <v>565</v>
      </c>
      <c r="J1071" s="151" t="s">
        <v>565</v>
      </c>
      <c r="K1071" s="151" t="s">
        <v>565</v>
      </c>
      <c r="L1071" s="151" t="s">
        <v>565</v>
      </c>
      <c r="M1071" s="151" t="s">
        <v>565</v>
      </c>
      <c r="N1071" s="110" t="s">
        <v>484</v>
      </c>
      <c r="O1071" s="152">
        <f t="shared" ref="O1071:U1071" si="34">SUBTOTAL(9,O10:O1069)</f>
        <v>46000</v>
      </c>
      <c r="P1071" s="152">
        <f t="shared" si="34"/>
        <v>0</v>
      </c>
      <c r="Q1071" s="153">
        <f t="shared" si="34"/>
        <v>700709139</v>
      </c>
      <c r="R1071" s="153">
        <f t="shared" si="34"/>
        <v>0</v>
      </c>
      <c r="S1071" s="153">
        <f t="shared" si="34"/>
        <v>4005835</v>
      </c>
      <c r="T1071" s="153">
        <f t="shared" si="34"/>
        <v>42871748</v>
      </c>
      <c r="U1071" s="154">
        <f t="shared" si="34"/>
        <v>747586722</v>
      </c>
      <c r="V1071" s="155"/>
      <c r="W1071" s="178">
        <f t="shared" ref="W1071" si="35">SUBTOTAL(9,W10:W1069)</f>
        <v>294.99999999999983</v>
      </c>
      <c r="X1071" s="154" t="s">
        <v>565</v>
      </c>
      <c r="Y1071" s="154" t="s">
        <v>565</v>
      </c>
      <c r="Z1071" s="179" t="s">
        <v>565</v>
      </c>
      <c r="AA1071" s="155"/>
      <c r="AB1071" s="180">
        <f t="shared" ref="AB1071:AF1071" si="36">SUBTOTAL(9,AB10:AB1069)</f>
        <v>1920</v>
      </c>
      <c r="AC1071" s="180">
        <f t="shared" si="36"/>
        <v>216.59007862136596</v>
      </c>
      <c r="AD1071" s="153">
        <f t="shared" si="36"/>
        <v>3796228</v>
      </c>
      <c r="AE1071" s="154">
        <f t="shared" si="36"/>
        <v>0</v>
      </c>
      <c r="AF1071" s="154">
        <f t="shared" si="36"/>
        <v>0</v>
      </c>
      <c r="AG1071" s="155"/>
    </row>
  </sheetData>
  <autoFilter ref="A9:AF1069" xr:uid="{EFB6C1EE-7054-4108-A481-6983596EA9DB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F102-1130-4ADD-86E3-97EE47908225}">
  <dimension ref="A1:AH1071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RowHeight="12" x14ac:dyDescent="0.2"/>
  <cols>
    <col min="1" max="1" width="6.33203125" customWidth="1"/>
    <col min="2" max="2" width="13.1640625" customWidth="1"/>
    <col min="3" max="3" width="30.83203125" customWidth="1"/>
    <col min="4" max="4" width="7.1640625" customWidth="1"/>
    <col min="5" max="5" width="15.6640625" customWidth="1"/>
    <col min="6" max="6" width="6.33203125" customWidth="1"/>
    <col min="7" max="7" width="21.5" customWidth="1"/>
    <col min="8" max="8" width="1.1640625" customWidth="1"/>
    <col min="9" max="13" width="11.83203125" customWidth="1"/>
    <col min="14" max="14" width="0.83203125" customWidth="1"/>
    <col min="15" max="16" width="10.5" customWidth="1"/>
    <col min="17" max="17" width="15" customWidth="1"/>
    <col min="18" max="18" width="12.6640625" customWidth="1"/>
    <col min="19" max="19" width="12.1640625" customWidth="1"/>
    <col min="20" max="20" width="12.6640625" customWidth="1"/>
    <col min="21" max="21" width="16" customWidth="1"/>
    <col min="22" max="22" width="0.83203125" customWidth="1"/>
    <col min="23" max="23" width="10.6640625" customWidth="1"/>
    <col min="24" max="24" width="10.1640625" customWidth="1"/>
    <col min="25" max="25" width="12.6640625" customWidth="1"/>
    <col min="26" max="26" width="13.83203125" customWidth="1"/>
    <col min="27" max="27" width="0.83203125" customWidth="1"/>
    <col min="28" max="32" width="11.83203125" customWidth="1"/>
  </cols>
  <sheetData>
    <row r="1" spans="1:34" ht="22.7" customHeight="1" x14ac:dyDescent="0.4">
      <c r="A1" s="104" t="s">
        <v>566</v>
      </c>
      <c r="S1" s="159" t="s">
        <v>606</v>
      </c>
      <c r="T1" s="68"/>
      <c r="U1" s="159" t="s">
        <v>606</v>
      </c>
      <c r="AG1" s="67"/>
    </row>
    <row r="2" spans="1:34" ht="17.649999999999999" customHeight="1" x14ac:dyDescent="0.25">
      <c r="A2" s="187" t="s">
        <v>567</v>
      </c>
      <c r="AG2" s="67"/>
    </row>
    <row r="3" spans="1:34" s="185" customFormat="1" ht="21" customHeight="1" x14ac:dyDescent="0.2">
      <c r="A3" s="188" t="s">
        <v>608</v>
      </c>
      <c r="AG3" s="186"/>
    </row>
    <row r="4" spans="1:34" ht="15" hidden="1" x14ac:dyDescent="0.25">
      <c r="AG4" s="72"/>
    </row>
    <row r="5" spans="1:34" ht="15" hidden="1" x14ac:dyDescent="0.25">
      <c r="AG5" s="72"/>
    </row>
    <row r="6" spans="1:34" s="183" customFormat="1" ht="9" x14ac:dyDescent="0.2">
      <c r="A6" s="183" t="s">
        <v>475</v>
      </c>
      <c r="B6" s="183">
        <v>1</v>
      </c>
      <c r="C6" s="183">
        <v>2</v>
      </c>
      <c r="D6" s="183">
        <v>3</v>
      </c>
      <c r="E6" s="183">
        <v>4</v>
      </c>
      <c r="F6" s="183">
        <v>5</v>
      </c>
      <c r="G6" s="183">
        <v>6</v>
      </c>
      <c r="H6" s="183">
        <v>7</v>
      </c>
      <c r="I6" s="183">
        <v>8</v>
      </c>
      <c r="J6" s="183">
        <v>9</v>
      </c>
      <c r="K6" s="183">
        <v>10</v>
      </c>
      <c r="L6" s="183">
        <v>11</v>
      </c>
      <c r="M6" s="183">
        <v>12</v>
      </c>
      <c r="N6" s="183">
        <v>13</v>
      </c>
      <c r="O6" s="183">
        <v>14</v>
      </c>
      <c r="P6" s="183">
        <v>15</v>
      </c>
      <c r="Q6" s="183">
        <v>16</v>
      </c>
      <c r="R6" s="183">
        <v>17</v>
      </c>
      <c r="S6" s="183">
        <v>18</v>
      </c>
      <c r="T6" s="183">
        <v>19</v>
      </c>
      <c r="U6" s="183">
        <v>20</v>
      </c>
      <c r="V6" s="183">
        <v>21</v>
      </c>
      <c r="W6" s="183">
        <v>22</v>
      </c>
      <c r="X6" s="183">
        <v>23</v>
      </c>
      <c r="Y6" s="183">
        <v>24</v>
      </c>
      <c r="Z6" s="183">
        <v>25</v>
      </c>
      <c r="AA6" s="183">
        <v>26</v>
      </c>
      <c r="AB6" s="183">
        <v>27</v>
      </c>
      <c r="AC6" s="183">
        <v>28</v>
      </c>
      <c r="AD6" s="183">
        <v>29</v>
      </c>
      <c r="AE6" s="183">
        <v>30</v>
      </c>
      <c r="AF6" s="183">
        <v>31</v>
      </c>
      <c r="AG6" s="183">
        <v>32</v>
      </c>
      <c r="AH6" s="183">
        <v>33</v>
      </c>
    </row>
    <row r="7" spans="1:34" ht="13.5" thickBot="1" x14ac:dyDescent="0.25">
      <c r="A7" s="160" t="s">
        <v>568</v>
      </c>
      <c r="B7" s="161"/>
      <c r="C7" s="162"/>
      <c r="D7" s="161"/>
      <c r="E7" s="161"/>
      <c r="F7" s="161"/>
      <c r="G7" s="162"/>
      <c r="H7" s="163"/>
      <c r="I7" s="161" t="s">
        <v>569</v>
      </c>
      <c r="J7" s="161"/>
      <c r="K7" s="161"/>
      <c r="L7" s="161"/>
      <c r="M7" s="161" t="s">
        <v>484</v>
      </c>
      <c r="N7" s="164"/>
      <c r="O7" s="160" t="s">
        <v>570</v>
      </c>
      <c r="P7" s="160"/>
      <c r="Q7" s="161"/>
      <c r="R7" s="161"/>
      <c r="S7" s="161"/>
      <c r="T7" s="161"/>
      <c r="U7" s="161"/>
      <c r="V7" s="164"/>
      <c r="W7" s="160" t="s">
        <v>571</v>
      </c>
      <c r="X7" s="161"/>
      <c r="Y7" s="161"/>
      <c r="Z7" s="161"/>
      <c r="AA7" s="164"/>
      <c r="AB7" s="160" t="s">
        <v>572</v>
      </c>
      <c r="AC7" s="160"/>
      <c r="AD7" s="160"/>
      <c r="AE7" s="160"/>
      <c r="AF7" s="160"/>
      <c r="AG7" s="109"/>
    </row>
    <row r="8" spans="1:34" ht="48" x14ac:dyDescent="0.2">
      <c r="A8" s="111" t="s">
        <v>476</v>
      </c>
      <c r="B8" s="112" t="s">
        <v>573</v>
      </c>
      <c r="C8" s="113" t="s">
        <v>478</v>
      </c>
      <c r="D8" s="112" t="s">
        <v>479</v>
      </c>
      <c r="E8" s="112" t="s">
        <v>480</v>
      </c>
      <c r="F8" s="112" t="s">
        <v>481</v>
      </c>
      <c r="G8" s="114" t="s">
        <v>482</v>
      </c>
      <c r="H8" s="115"/>
      <c r="I8" s="111" t="s">
        <v>574</v>
      </c>
      <c r="J8" s="112" t="s">
        <v>575</v>
      </c>
      <c r="K8" s="112" t="s">
        <v>487</v>
      </c>
      <c r="L8" s="112" t="s">
        <v>576</v>
      </c>
      <c r="M8" s="112" t="s">
        <v>489</v>
      </c>
      <c r="N8" s="115"/>
      <c r="O8" s="116" t="s">
        <v>483</v>
      </c>
      <c r="P8" s="116" t="s">
        <v>583</v>
      </c>
      <c r="Q8" s="116" t="s">
        <v>577</v>
      </c>
      <c r="R8" s="116" t="s">
        <v>578</v>
      </c>
      <c r="S8" s="116" t="s">
        <v>579</v>
      </c>
      <c r="T8" s="116" t="s">
        <v>580</v>
      </c>
      <c r="U8" s="117" t="s">
        <v>581</v>
      </c>
      <c r="V8" s="118"/>
      <c r="W8" s="116" t="s">
        <v>582</v>
      </c>
      <c r="X8" s="116" t="s">
        <v>584</v>
      </c>
      <c r="Y8" s="116" t="s">
        <v>585</v>
      </c>
      <c r="Z8" s="117" t="s">
        <v>586</v>
      </c>
      <c r="AA8" s="118"/>
      <c r="AB8" s="116" t="s">
        <v>587</v>
      </c>
      <c r="AC8" s="116" t="s">
        <v>588</v>
      </c>
      <c r="AD8" s="116" t="s">
        <v>589</v>
      </c>
      <c r="AE8" s="116" t="s">
        <v>590</v>
      </c>
      <c r="AF8" s="117" t="s">
        <v>591</v>
      </c>
      <c r="AG8" s="119"/>
    </row>
    <row r="9" spans="1:34" ht="10.9" customHeight="1" thickBot="1" x14ac:dyDescent="0.25">
      <c r="A9" s="120" t="s">
        <v>476</v>
      </c>
      <c r="B9" s="121" t="s">
        <v>573</v>
      </c>
      <c r="C9" s="121" t="s">
        <v>478</v>
      </c>
      <c r="D9" s="121" t="s">
        <v>479</v>
      </c>
      <c r="E9" s="121" t="s">
        <v>480</v>
      </c>
      <c r="F9" s="121" t="s">
        <v>481</v>
      </c>
      <c r="G9" s="122" t="s">
        <v>482</v>
      </c>
      <c r="H9" s="115"/>
      <c r="I9" s="120" t="s">
        <v>592</v>
      </c>
      <c r="J9" s="121" t="s">
        <v>486</v>
      </c>
      <c r="K9" s="121" t="s">
        <v>487</v>
      </c>
      <c r="L9" s="121" t="s">
        <v>488</v>
      </c>
      <c r="M9" s="121" t="s">
        <v>489</v>
      </c>
      <c r="N9" s="115"/>
      <c r="O9" s="123" t="s">
        <v>593</v>
      </c>
      <c r="P9" s="123" t="s">
        <v>583</v>
      </c>
      <c r="Q9" s="123"/>
      <c r="R9" s="123" t="s">
        <v>579</v>
      </c>
      <c r="S9" s="123" t="s">
        <v>594</v>
      </c>
      <c r="T9" s="123" t="s">
        <v>595</v>
      </c>
      <c r="U9" s="124" t="s">
        <v>596</v>
      </c>
      <c r="V9" s="118"/>
      <c r="W9" s="123" t="s">
        <v>582</v>
      </c>
      <c r="X9" s="123" t="s">
        <v>597</v>
      </c>
      <c r="Y9" s="123" t="s">
        <v>598</v>
      </c>
      <c r="Z9" s="123" t="s">
        <v>599</v>
      </c>
      <c r="AA9" s="118"/>
      <c r="AB9" s="123" t="s">
        <v>593</v>
      </c>
      <c r="AC9" s="123" t="s">
        <v>593</v>
      </c>
      <c r="AD9" s="123"/>
      <c r="AE9" s="123"/>
      <c r="AF9" s="123" t="s">
        <v>596</v>
      </c>
      <c r="AG9" s="119"/>
    </row>
    <row r="10" spans="1:34" s="110" customFormat="1" x14ac:dyDescent="0.2">
      <c r="A10" s="125">
        <v>409</v>
      </c>
      <c r="B10" s="126">
        <v>409201003</v>
      </c>
      <c r="C10" s="127" t="s">
        <v>490</v>
      </c>
      <c r="D10" s="128">
        <v>201</v>
      </c>
      <c r="E10" s="127" t="s">
        <v>233</v>
      </c>
      <c r="F10" s="128">
        <v>3</v>
      </c>
      <c r="G10" s="129" t="s">
        <v>35</v>
      </c>
      <c r="H10" s="130"/>
      <c r="I10" s="131">
        <v>9132</v>
      </c>
      <c r="J10" s="131">
        <v>1244</v>
      </c>
      <c r="K10" s="131">
        <v>0</v>
      </c>
      <c r="L10" s="131">
        <v>938</v>
      </c>
      <c r="M10" s="131">
        <v>11314</v>
      </c>
      <c r="N10" s="130"/>
      <c r="O10" s="132">
        <v>2</v>
      </c>
      <c r="P10" s="132">
        <v>0</v>
      </c>
      <c r="Q10" s="133">
        <v>20752</v>
      </c>
      <c r="R10" s="133">
        <v>0</v>
      </c>
      <c r="S10" s="133">
        <f t="shared" ref="S10:S73" si="0">IFERROR(VLOOKUP(B10,transp,2,FALSE),0)</f>
        <v>0</v>
      </c>
      <c r="T10" s="133">
        <v>1876</v>
      </c>
      <c r="U10" s="134">
        <f t="shared" ref="U10:U73" si="1">SUM(Q10:T10)</f>
        <v>22628</v>
      </c>
      <c r="V10" s="144"/>
      <c r="W10" s="165">
        <v>0</v>
      </c>
      <c r="X10" s="166">
        <v>0.09</v>
      </c>
      <c r="Y10" s="166">
        <v>2.1018038962989714E-3</v>
      </c>
      <c r="Z10" s="167">
        <v>0</v>
      </c>
      <c r="AA10" s="168"/>
      <c r="AB10" s="169">
        <v>0</v>
      </c>
      <c r="AC10" s="170">
        <v>0</v>
      </c>
      <c r="AD10" s="171">
        <v>0</v>
      </c>
      <c r="AE10" s="170">
        <v>0</v>
      </c>
      <c r="AF10" s="181">
        <v>0</v>
      </c>
      <c r="AG10" s="172"/>
    </row>
    <row r="11" spans="1:34" s="110" customFormat="1" x14ac:dyDescent="0.2">
      <c r="A11" s="138">
        <v>409</v>
      </c>
      <c r="B11" s="139">
        <v>409201072</v>
      </c>
      <c r="C11" s="140" t="s">
        <v>490</v>
      </c>
      <c r="D11" s="141">
        <v>201</v>
      </c>
      <c r="E11" s="140" t="s">
        <v>233</v>
      </c>
      <c r="F11" s="141">
        <v>72</v>
      </c>
      <c r="G11" s="142" t="s">
        <v>104</v>
      </c>
      <c r="H11" s="130"/>
      <c r="I11" s="131">
        <v>13304</v>
      </c>
      <c r="J11" s="131">
        <v>3482</v>
      </c>
      <c r="K11" s="131">
        <v>0</v>
      </c>
      <c r="L11" s="131">
        <v>938</v>
      </c>
      <c r="M11" s="131">
        <v>17724</v>
      </c>
      <c r="N11" s="130"/>
      <c r="O11" s="132">
        <v>1</v>
      </c>
      <c r="P11" s="132">
        <v>0</v>
      </c>
      <c r="Q11" s="133">
        <v>16786</v>
      </c>
      <c r="R11" s="133">
        <v>0</v>
      </c>
      <c r="S11" s="133">
        <f t="shared" si="0"/>
        <v>0</v>
      </c>
      <c r="T11" s="133">
        <v>938</v>
      </c>
      <c r="U11" s="134">
        <f t="shared" si="1"/>
        <v>17724</v>
      </c>
      <c r="V11" s="144"/>
      <c r="W11" s="173">
        <v>0</v>
      </c>
      <c r="X11" s="174">
        <v>0.09</v>
      </c>
      <c r="Y11" s="174">
        <v>3.6636689277330771E-3</v>
      </c>
      <c r="Z11" s="175">
        <v>0</v>
      </c>
      <c r="AA11" s="168"/>
      <c r="AB11" s="176">
        <v>0</v>
      </c>
      <c r="AC11" s="177">
        <v>0</v>
      </c>
      <c r="AD11" s="134">
        <v>0</v>
      </c>
      <c r="AE11" s="177">
        <v>0</v>
      </c>
      <c r="AF11" s="182">
        <v>0</v>
      </c>
      <c r="AG11" s="172"/>
    </row>
    <row r="12" spans="1:34" s="110" customFormat="1" x14ac:dyDescent="0.2">
      <c r="A12" s="138">
        <v>409</v>
      </c>
      <c r="B12" s="139">
        <v>409201094</v>
      </c>
      <c r="C12" s="140" t="s">
        <v>490</v>
      </c>
      <c r="D12" s="141">
        <v>201</v>
      </c>
      <c r="E12" s="140" t="s">
        <v>233</v>
      </c>
      <c r="F12" s="141">
        <v>94</v>
      </c>
      <c r="G12" s="142" t="s">
        <v>126</v>
      </c>
      <c r="H12" s="130"/>
      <c r="I12" s="131">
        <v>13565</v>
      </c>
      <c r="J12" s="131">
        <v>973</v>
      </c>
      <c r="K12" s="131">
        <v>0</v>
      </c>
      <c r="L12" s="131">
        <v>938</v>
      </c>
      <c r="M12" s="131">
        <v>15476</v>
      </c>
      <c r="N12" s="130"/>
      <c r="O12" s="132">
        <v>3</v>
      </c>
      <c r="P12" s="132">
        <v>0</v>
      </c>
      <c r="Q12" s="133">
        <v>43614</v>
      </c>
      <c r="R12" s="133">
        <v>0</v>
      </c>
      <c r="S12" s="133">
        <f t="shared" si="0"/>
        <v>0</v>
      </c>
      <c r="T12" s="133">
        <v>2814</v>
      </c>
      <c r="U12" s="134">
        <f t="shared" si="1"/>
        <v>46428</v>
      </c>
      <c r="V12" s="144"/>
      <c r="W12" s="173">
        <v>0</v>
      </c>
      <c r="X12" s="174">
        <v>0.09</v>
      </c>
      <c r="Y12" s="174">
        <v>2.7933468145295869E-3</v>
      </c>
      <c r="Z12" s="175">
        <v>0</v>
      </c>
      <c r="AA12" s="168"/>
      <c r="AB12" s="176">
        <v>0</v>
      </c>
      <c r="AC12" s="177">
        <v>0</v>
      </c>
      <c r="AD12" s="134">
        <v>0</v>
      </c>
      <c r="AE12" s="177">
        <v>0</v>
      </c>
      <c r="AF12" s="182">
        <v>0</v>
      </c>
      <c r="AG12" s="172"/>
    </row>
    <row r="13" spans="1:34" s="110" customFormat="1" x14ac:dyDescent="0.2">
      <c r="A13" s="138">
        <v>409</v>
      </c>
      <c r="B13" s="139">
        <v>409201201</v>
      </c>
      <c r="C13" s="140" t="s">
        <v>490</v>
      </c>
      <c r="D13" s="141">
        <v>201</v>
      </c>
      <c r="E13" s="140" t="s">
        <v>233</v>
      </c>
      <c r="F13" s="141">
        <v>201</v>
      </c>
      <c r="G13" s="142" t="s">
        <v>233</v>
      </c>
      <c r="H13" s="130"/>
      <c r="I13" s="131">
        <v>13155</v>
      </c>
      <c r="J13" s="131">
        <v>0</v>
      </c>
      <c r="K13" s="131">
        <v>0</v>
      </c>
      <c r="L13" s="131">
        <v>938</v>
      </c>
      <c r="M13" s="131">
        <v>14093</v>
      </c>
      <c r="N13" s="130"/>
      <c r="O13" s="132">
        <v>788</v>
      </c>
      <c r="P13" s="132">
        <v>0</v>
      </c>
      <c r="Q13" s="133">
        <v>10366140</v>
      </c>
      <c r="R13" s="133">
        <v>0</v>
      </c>
      <c r="S13" s="133">
        <f t="shared" si="0"/>
        <v>0</v>
      </c>
      <c r="T13" s="133">
        <v>739144</v>
      </c>
      <c r="U13" s="134">
        <f t="shared" si="1"/>
        <v>11105284</v>
      </c>
      <c r="V13" s="144"/>
      <c r="W13" s="173">
        <v>0</v>
      </c>
      <c r="X13" s="174">
        <v>0.09</v>
      </c>
      <c r="Y13" s="174">
        <v>8.1890022232671528E-2</v>
      </c>
      <c r="Z13" s="175">
        <v>0</v>
      </c>
      <c r="AA13" s="168"/>
      <c r="AB13" s="176">
        <v>0</v>
      </c>
      <c r="AC13" s="177">
        <v>0</v>
      </c>
      <c r="AD13" s="134">
        <v>0</v>
      </c>
      <c r="AE13" s="177">
        <v>0</v>
      </c>
      <c r="AF13" s="182">
        <v>0</v>
      </c>
      <c r="AG13" s="172"/>
    </row>
    <row r="14" spans="1:34" s="110" customFormat="1" x14ac:dyDescent="0.2">
      <c r="A14" s="138">
        <v>409</v>
      </c>
      <c r="B14" s="139">
        <v>409201293</v>
      </c>
      <c r="C14" s="140" t="s">
        <v>490</v>
      </c>
      <c r="D14" s="141">
        <v>201</v>
      </c>
      <c r="E14" s="140" t="s">
        <v>233</v>
      </c>
      <c r="F14" s="141">
        <v>293</v>
      </c>
      <c r="G14" s="142" t="s">
        <v>325</v>
      </c>
      <c r="H14" s="130"/>
      <c r="I14" s="131">
        <v>9305</v>
      </c>
      <c r="J14" s="131">
        <v>445</v>
      </c>
      <c r="K14" s="131">
        <v>0</v>
      </c>
      <c r="L14" s="131">
        <v>938</v>
      </c>
      <c r="M14" s="131">
        <v>10688</v>
      </c>
      <c r="N14" s="130"/>
      <c r="O14" s="132">
        <v>1</v>
      </c>
      <c r="P14" s="132">
        <v>0</v>
      </c>
      <c r="Q14" s="133">
        <v>9750</v>
      </c>
      <c r="R14" s="133">
        <v>0</v>
      </c>
      <c r="S14" s="133">
        <f t="shared" si="0"/>
        <v>0</v>
      </c>
      <c r="T14" s="133">
        <v>938</v>
      </c>
      <c r="U14" s="134">
        <f t="shared" si="1"/>
        <v>10688</v>
      </c>
      <c r="V14" s="144"/>
      <c r="W14" s="173">
        <v>0</v>
      </c>
      <c r="X14" s="174">
        <v>0.09</v>
      </c>
      <c r="Y14" s="174">
        <v>9.3535691382725869E-3</v>
      </c>
      <c r="Z14" s="175">
        <v>0</v>
      </c>
      <c r="AA14" s="168"/>
      <c r="AB14" s="176">
        <v>0</v>
      </c>
      <c r="AC14" s="177">
        <v>0</v>
      </c>
      <c r="AD14" s="134">
        <v>0</v>
      </c>
      <c r="AE14" s="177">
        <v>0</v>
      </c>
      <c r="AF14" s="182">
        <v>0</v>
      </c>
      <c r="AG14" s="172"/>
    </row>
    <row r="15" spans="1:34" s="110" customFormat="1" x14ac:dyDescent="0.2">
      <c r="A15" s="138">
        <v>409</v>
      </c>
      <c r="B15" s="139">
        <v>409201331</v>
      </c>
      <c r="C15" s="140" t="s">
        <v>490</v>
      </c>
      <c r="D15" s="141">
        <v>201</v>
      </c>
      <c r="E15" s="140" t="s">
        <v>233</v>
      </c>
      <c r="F15" s="141">
        <v>331</v>
      </c>
      <c r="G15" s="142" t="s">
        <v>363</v>
      </c>
      <c r="H15" s="130"/>
      <c r="I15" s="131">
        <v>9190</v>
      </c>
      <c r="J15" s="131">
        <v>2868</v>
      </c>
      <c r="K15" s="131">
        <v>0</v>
      </c>
      <c r="L15" s="131">
        <v>938</v>
      </c>
      <c r="M15" s="131">
        <v>12996</v>
      </c>
      <c r="N15" s="130"/>
      <c r="O15" s="132">
        <v>2</v>
      </c>
      <c r="P15" s="132">
        <v>0</v>
      </c>
      <c r="Q15" s="133">
        <v>24116</v>
      </c>
      <c r="R15" s="133">
        <v>0</v>
      </c>
      <c r="S15" s="133">
        <f t="shared" si="0"/>
        <v>0</v>
      </c>
      <c r="T15" s="133">
        <v>1876</v>
      </c>
      <c r="U15" s="134">
        <f t="shared" si="1"/>
        <v>25992</v>
      </c>
      <c r="V15" s="144"/>
      <c r="W15" s="173">
        <v>0</v>
      </c>
      <c r="X15" s="174">
        <v>0.09</v>
      </c>
      <c r="Y15" s="174">
        <v>2.1003421858042316E-2</v>
      </c>
      <c r="Z15" s="175">
        <v>0</v>
      </c>
      <c r="AA15" s="168"/>
      <c r="AB15" s="176">
        <v>0</v>
      </c>
      <c r="AC15" s="177">
        <v>0</v>
      </c>
      <c r="AD15" s="134">
        <v>0</v>
      </c>
      <c r="AE15" s="177">
        <v>0</v>
      </c>
      <c r="AF15" s="182">
        <v>0</v>
      </c>
      <c r="AG15" s="172"/>
    </row>
    <row r="16" spans="1:34" s="110" customFormat="1" x14ac:dyDescent="0.2">
      <c r="A16" s="138">
        <v>410</v>
      </c>
      <c r="B16" s="139">
        <v>410035031</v>
      </c>
      <c r="C16" s="140" t="s">
        <v>491</v>
      </c>
      <c r="D16" s="141">
        <v>35</v>
      </c>
      <c r="E16" s="140" t="s">
        <v>67</v>
      </c>
      <c r="F16" s="141">
        <v>31</v>
      </c>
      <c r="G16" s="142" t="s">
        <v>63</v>
      </c>
      <c r="H16" s="130"/>
      <c r="I16" s="131">
        <v>11519</v>
      </c>
      <c r="J16" s="131">
        <v>5688</v>
      </c>
      <c r="K16" s="131">
        <v>0</v>
      </c>
      <c r="L16" s="131">
        <v>938</v>
      </c>
      <c r="M16" s="131">
        <v>18145</v>
      </c>
      <c r="N16" s="130"/>
      <c r="O16" s="132">
        <v>1</v>
      </c>
      <c r="P16" s="132">
        <v>0</v>
      </c>
      <c r="Q16" s="133">
        <v>17207</v>
      </c>
      <c r="R16" s="133">
        <v>0</v>
      </c>
      <c r="S16" s="133">
        <f t="shared" si="0"/>
        <v>0</v>
      </c>
      <c r="T16" s="133">
        <v>938</v>
      </c>
      <c r="U16" s="134">
        <f t="shared" si="1"/>
        <v>18145</v>
      </c>
      <c r="V16" s="144"/>
      <c r="W16" s="173">
        <v>0</v>
      </c>
      <c r="X16" s="174">
        <v>0.09</v>
      </c>
      <c r="Y16" s="174">
        <v>1.9232317000431619E-2</v>
      </c>
      <c r="Z16" s="175">
        <v>0</v>
      </c>
      <c r="AA16" s="168"/>
      <c r="AB16" s="176">
        <v>0</v>
      </c>
      <c r="AC16" s="177">
        <v>0</v>
      </c>
      <c r="AD16" s="134">
        <v>0</v>
      </c>
      <c r="AE16" s="177">
        <v>0</v>
      </c>
      <c r="AF16" s="182">
        <v>0</v>
      </c>
      <c r="AG16" s="172"/>
    </row>
    <row r="17" spans="1:33" s="110" customFormat="1" x14ac:dyDescent="0.2">
      <c r="A17" s="138">
        <v>410</v>
      </c>
      <c r="B17" s="139">
        <v>410035035</v>
      </c>
      <c r="C17" s="140" t="s">
        <v>491</v>
      </c>
      <c r="D17" s="141">
        <v>35</v>
      </c>
      <c r="E17" s="140" t="s">
        <v>67</v>
      </c>
      <c r="F17" s="141">
        <v>35</v>
      </c>
      <c r="G17" s="142" t="s">
        <v>67</v>
      </c>
      <c r="H17" s="130"/>
      <c r="I17" s="131">
        <v>13437</v>
      </c>
      <c r="J17" s="131">
        <v>5630</v>
      </c>
      <c r="K17" s="131">
        <v>0</v>
      </c>
      <c r="L17" s="131">
        <v>938</v>
      </c>
      <c r="M17" s="131">
        <v>20005</v>
      </c>
      <c r="N17" s="130"/>
      <c r="O17" s="132">
        <v>646</v>
      </c>
      <c r="P17" s="132">
        <v>0</v>
      </c>
      <c r="Q17" s="133">
        <v>12317282</v>
      </c>
      <c r="R17" s="133">
        <v>0</v>
      </c>
      <c r="S17" s="133">
        <f t="shared" si="0"/>
        <v>0</v>
      </c>
      <c r="T17" s="133">
        <v>605948</v>
      </c>
      <c r="U17" s="134">
        <f t="shared" si="1"/>
        <v>12923230</v>
      </c>
      <c r="V17" s="144"/>
      <c r="W17" s="173">
        <v>0</v>
      </c>
      <c r="X17" s="174">
        <v>0.09</v>
      </c>
      <c r="Y17" s="174">
        <v>0.15770398323994761</v>
      </c>
      <c r="Z17" s="175">
        <v>0</v>
      </c>
      <c r="AA17" s="168"/>
      <c r="AB17" s="176">
        <v>30</v>
      </c>
      <c r="AC17" s="177">
        <v>0</v>
      </c>
      <c r="AD17" s="134">
        <v>0</v>
      </c>
      <c r="AE17" s="177">
        <v>0</v>
      </c>
      <c r="AF17" s="182">
        <v>0</v>
      </c>
      <c r="AG17" s="172"/>
    </row>
    <row r="18" spans="1:33" s="110" customFormat="1" x14ac:dyDescent="0.2">
      <c r="A18" s="138">
        <v>410</v>
      </c>
      <c r="B18" s="139">
        <v>410035057</v>
      </c>
      <c r="C18" s="140" t="s">
        <v>491</v>
      </c>
      <c r="D18" s="141">
        <v>35</v>
      </c>
      <c r="E18" s="140" t="s">
        <v>67</v>
      </c>
      <c r="F18" s="141">
        <v>57</v>
      </c>
      <c r="G18" s="142" t="s">
        <v>89</v>
      </c>
      <c r="H18" s="130"/>
      <c r="I18" s="131">
        <v>14056</v>
      </c>
      <c r="J18" s="131">
        <v>435</v>
      </c>
      <c r="K18" s="131">
        <v>0</v>
      </c>
      <c r="L18" s="131">
        <v>938</v>
      </c>
      <c r="M18" s="131">
        <v>15429</v>
      </c>
      <c r="N18" s="130"/>
      <c r="O18" s="132">
        <v>406</v>
      </c>
      <c r="P18" s="132">
        <v>0</v>
      </c>
      <c r="Q18" s="133">
        <v>5883346</v>
      </c>
      <c r="R18" s="133">
        <v>0</v>
      </c>
      <c r="S18" s="133">
        <f t="shared" si="0"/>
        <v>0</v>
      </c>
      <c r="T18" s="133">
        <v>380828</v>
      </c>
      <c r="U18" s="134">
        <f t="shared" si="1"/>
        <v>6264174</v>
      </c>
      <c r="V18" s="144"/>
      <c r="W18" s="173">
        <v>0</v>
      </c>
      <c r="X18" s="174">
        <v>0.09</v>
      </c>
      <c r="Y18" s="174">
        <v>0.12834529957447405</v>
      </c>
      <c r="Z18" s="175">
        <v>0</v>
      </c>
      <c r="AA18" s="168"/>
      <c r="AB18" s="176">
        <v>20</v>
      </c>
      <c r="AC18" s="177">
        <v>0</v>
      </c>
      <c r="AD18" s="134">
        <v>0</v>
      </c>
      <c r="AE18" s="177">
        <v>0</v>
      </c>
      <c r="AF18" s="182">
        <v>0</v>
      </c>
      <c r="AG18" s="172"/>
    </row>
    <row r="19" spans="1:33" s="110" customFormat="1" x14ac:dyDescent="0.2">
      <c r="A19" s="138">
        <v>410</v>
      </c>
      <c r="B19" s="139">
        <v>410035093</v>
      </c>
      <c r="C19" s="140" t="s">
        <v>491</v>
      </c>
      <c r="D19" s="141">
        <v>35</v>
      </c>
      <c r="E19" s="140" t="s">
        <v>67</v>
      </c>
      <c r="F19" s="141">
        <v>93</v>
      </c>
      <c r="G19" s="142" t="s">
        <v>125</v>
      </c>
      <c r="H19" s="130"/>
      <c r="I19" s="131">
        <v>14616</v>
      </c>
      <c r="J19" s="131">
        <v>125</v>
      </c>
      <c r="K19" s="131">
        <v>0</v>
      </c>
      <c r="L19" s="131">
        <v>938</v>
      </c>
      <c r="M19" s="131">
        <v>15679</v>
      </c>
      <c r="N19" s="130"/>
      <c r="O19" s="132">
        <v>6</v>
      </c>
      <c r="P19" s="132">
        <v>0</v>
      </c>
      <c r="Q19" s="133">
        <v>88446</v>
      </c>
      <c r="R19" s="133">
        <v>0</v>
      </c>
      <c r="S19" s="133">
        <f t="shared" si="0"/>
        <v>0</v>
      </c>
      <c r="T19" s="133">
        <v>5628</v>
      </c>
      <c r="U19" s="134">
        <f t="shared" si="1"/>
        <v>94074</v>
      </c>
      <c r="V19" s="144"/>
      <c r="W19" s="173">
        <v>0</v>
      </c>
      <c r="X19" s="174">
        <v>0.09</v>
      </c>
      <c r="Y19" s="174">
        <v>7.1519966797242693E-2</v>
      </c>
      <c r="Z19" s="175">
        <v>0</v>
      </c>
      <c r="AA19" s="168"/>
      <c r="AB19" s="176">
        <v>0</v>
      </c>
      <c r="AC19" s="177">
        <v>0</v>
      </c>
      <c r="AD19" s="134">
        <v>0</v>
      </c>
      <c r="AE19" s="177">
        <v>0</v>
      </c>
      <c r="AF19" s="182">
        <v>0</v>
      </c>
      <c r="AG19" s="172"/>
    </row>
    <row r="20" spans="1:33" s="110" customFormat="1" x14ac:dyDescent="0.2">
      <c r="A20" s="138">
        <v>410</v>
      </c>
      <c r="B20" s="139">
        <v>410035149</v>
      </c>
      <c r="C20" s="140" t="s">
        <v>491</v>
      </c>
      <c r="D20" s="141">
        <v>35</v>
      </c>
      <c r="E20" s="140" t="s">
        <v>67</v>
      </c>
      <c r="F20" s="141">
        <v>149</v>
      </c>
      <c r="G20" s="142" t="s">
        <v>181</v>
      </c>
      <c r="H20" s="130"/>
      <c r="I20" s="131">
        <v>14237.416310275265</v>
      </c>
      <c r="J20" s="131">
        <v>0</v>
      </c>
      <c r="K20" s="131">
        <v>0</v>
      </c>
      <c r="L20" s="131">
        <v>938</v>
      </c>
      <c r="M20" s="131">
        <v>15175.416310275265</v>
      </c>
      <c r="N20" s="130"/>
      <c r="O20" s="132">
        <v>1</v>
      </c>
      <c r="P20" s="132">
        <v>0</v>
      </c>
      <c r="Q20" s="133">
        <v>14237</v>
      </c>
      <c r="R20" s="133">
        <v>0</v>
      </c>
      <c r="S20" s="133">
        <f t="shared" si="0"/>
        <v>0</v>
      </c>
      <c r="T20" s="133">
        <v>938</v>
      </c>
      <c r="U20" s="134">
        <f t="shared" si="1"/>
        <v>15175</v>
      </c>
      <c r="V20" s="144"/>
      <c r="W20" s="173">
        <v>0</v>
      </c>
      <c r="X20" s="174">
        <v>0.09</v>
      </c>
      <c r="Y20" s="174">
        <v>0.11134417107727042</v>
      </c>
      <c r="Z20" s="175">
        <v>0</v>
      </c>
      <c r="AA20" s="168"/>
      <c r="AB20" s="176">
        <v>0</v>
      </c>
      <c r="AC20" s="177">
        <v>0</v>
      </c>
      <c r="AD20" s="134">
        <v>0</v>
      </c>
      <c r="AE20" s="177">
        <v>0</v>
      </c>
      <c r="AF20" s="182">
        <v>0</v>
      </c>
      <c r="AG20" s="172"/>
    </row>
    <row r="21" spans="1:33" s="110" customFormat="1" x14ac:dyDescent="0.2">
      <c r="A21" s="138">
        <v>410</v>
      </c>
      <c r="B21" s="139">
        <v>410035163</v>
      </c>
      <c r="C21" s="140" t="s">
        <v>491</v>
      </c>
      <c r="D21" s="141">
        <v>35</v>
      </c>
      <c r="E21" s="140" t="s">
        <v>67</v>
      </c>
      <c r="F21" s="141">
        <v>163</v>
      </c>
      <c r="G21" s="142" t="s">
        <v>195</v>
      </c>
      <c r="H21" s="130"/>
      <c r="I21" s="131">
        <v>13729</v>
      </c>
      <c r="J21" s="131">
        <v>0</v>
      </c>
      <c r="K21" s="131">
        <v>0</v>
      </c>
      <c r="L21" s="131">
        <v>938</v>
      </c>
      <c r="M21" s="131">
        <v>14667</v>
      </c>
      <c r="N21" s="130"/>
      <c r="O21" s="132">
        <v>17</v>
      </c>
      <c r="P21" s="132">
        <v>0</v>
      </c>
      <c r="Q21" s="133">
        <v>233393</v>
      </c>
      <c r="R21" s="133">
        <v>0</v>
      </c>
      <c r="S21" s="133">
        <f t="shared" si="0"/>
        <v>0</v>
      </c>
      <c r="T21" s="133">
        <v>15946</v>
      </c>
      <c r="U21" s="134">
        <f t="shared" si="1"/>
        <v>249339</v>
      </c>
      <c r="V21" s="144"/>
      <c r="W21" s="173">
        <v>0</v>
      </c>
      <c r="X21" s="174">
        <v>0.09</v>
      </c>
      <c r="Y21" s="174">
        <v>9.1878359281349797E-2</v>
      </c>
      <c r="Z21" s="175">
        <v>0</v>
      </c>
      <c r="AA21" s="168"/>
      <c r="AB21" s="176">
        <v>2</v>
      </c>
      <c r="AC21" s="177">
        <v>0</v>
      </c>
      <c r="AD21" s="134">
        <v>0</v>
      </c>
      <c r="AE21" s="177">
        <v>0</v>
      </c>
      <c r="AF21" s="182">
        <v>0</v>
      </c>
      <c r="AG21" s="172"/>
    </row>
    <row r="22" spans="1:33" s="110" customFormat="1" x14ac:dyDescent="0.2">
      <c r="A22" s="138">
        <v>410</v>
      </c>
      <c r="B22" s="139">
        <v>410035165</v>
      </c>
      <c r="C22" s="140" t="s">
        <v>491</v>
      </c>
      <c r="D22" s="141">
        <v>35</v>
      </c>
      <c r="E22" s="140" t="s">
        <v>67</v>
      </c>
      <c r="F22" s="141">
        <v>165</v>
      </c>
      <c r="G22" s="142" t="s">
        <v>197</v>
      </c>
      <c r="H22" s="130"/>
      <c r="I22" s="131">
        <v>12265</v>
      </c>
      <c r="J22" s="131">
        <v>374</v>
      </c>
      <c r="K22" s="131">
        <v>0</v>
      </c>
      <c r="L22" s="131">
        <v>938</v>
      </c>
      <c r="M22" s="131">
        <v>13577</v>
      </c>
      <c r="N22" s="130"/>
      <c r="O22" s="132">
        <v>6</v>
      </c>
      <c r="P22" s="132">
        <v>0</v>
      </c>
      <c r="Q22" s="133">
        <v>75834</v>
      </c>
      <c r="R22" s="133">
        <v>0</v>
      </c>
      <c r="S22" s="133">
        <f t="shared" si="0"/>
        <v>0</v>
      </c>
      <c r="T22" s="133">
        <v>5628</v>
      </c>
      <c r="U22" s="134">
        <f t="shared" si="1"/>
        <v>81462</v>
      </c>
      <c r="V22" s="144"/>
      <c r="W22" s="173">
        <v>0</v>
      </c>
      <c r="X22" s="174">
        <v>0.09</v>
      </c>
      <c r="Y22" s="174">
        <v>9.9806676197540647E-2</v>
      </c>
      <c r="Z22" s="175">
        <v>0</v>
      </c>
      <c r="AA22" s="168"/>
      <c r="AB22" s="176">
        <v>3</v>
      </c>
      <c r="AC22" s="177">
        <v>0.12331367219107733</v>
      </c>
      <c r="AD22" s="134">
        <v>1677</v>
      </c>
      <c r="AE22" s="177">
        <v>0</v>
      </c>
      <c r="AF22" s="182">
        <v>0</v>
      </c>
      <c r="AG22" s="172"/>
    </row>
    <row r="23" spans="1:33" s="110" customFormat="1" x14ac:dyDescent="0.2">
      <c r="A23" s="138">
        <v>410</v>
      </c>
      <c r="B23" s="139">
        <v>410035217</v>
      </c>
      <c r="C23" s="140" t="s">
        <v>491</v>
      </c>
      <c r="D23" s="141">
        <v>35</v>
      </c>
      <c r="E23" s="140" t="s">
        <v>67</v>
      </c>
      <c r="F23" s="141">
        <v>217</v>
      </c>
      <c r="G23" s="142" t="s">
        <v>249</v>
      </c>
      <c r="H23" s="130"/>
      <c r="I23" s="131">
        <v>11519</v>
      </c>
      <c r="J23" s="131">
        <v>5973</v>
      </c>
      <c r="K23" s="131">
        <v>0</v>
      </c>
      <c r="L23" s="131">
        <v>938</v>
      </c>
      <c r="M23" s="131">
        <v>18430</v>
      </c>
      <c r="N23" s="130"/>
      <c r="O23" s="132">
        <v>1</v>
      </c>
      <c r="P23" s="132">
        <v>0</v>
      </c>
      <c r="Q23" s="133">
        <v>17492</v>
      </c>
      <c r="R23" s="133">
        <v>0</v>
      </c>
      <c r="S23" s="133">
        <f t="shared" si="0"/>
        <v>0</v>
      </c>
      <c r="T23" s="133">
        <v>938</v>
      </c>
      <c r="U23" s="134">
        <f t="shared" si="1"/>
        <v>18430</v>
      </c>
      <c r="V23" s="144"/>
      <c r="W23" s="173">
        <v>0</v>
      </c>
      <c r="X23" s="174">
        <v>0.09</v>
      </c>
      <c r="Y23" s="174">
        <v>8.7482990403123717E-4</v>
      </c>
      <c r="Z23" s="175">
        <v>0</v>
      </c>
      <c r="AA23" s="168"/>
      <c r="AB23" s="176">
        <v>0</v>
      </c>
      <c r="AC23" s="177">
        <v>0</v>
      </c>
      <c r="AD23" s="134">
        <v>0</v>
      </c>
      <c r="AE23" s="177">
        <v>0</v>
      </c>
      <c r="AF23" s="182">
        <v>0</v>
      </c>
      <c r="AG23" s="172"/>
    </row>
    <row r="24" spans="1:33" s="110" customFormat="1" x14ac:dyDescent="0.2">
      <c r="A24" s="138">
        <v>410</v>
      </c>
      <c r="B24" s="139">
        <v>410035244</v>
      </c>
      <c r="C24" s="140" t="s">
        <v>491</v>
      </c>
      <c r="D24" s="141">
        <v>35</v>
      </c>
      <c r="E24" s="140" t="s">
        <v>67</v>
      </c>
      <c r="F24" s="141">
        <v>244</v>
      </c>
      <c r="G24" s="142" t="s">
        <v>276</v>
      </c>
      <c r="H24" s="130"/>
      <c r="I24" s="131">
        <v>12923.998454132687</v>
      </c>
      <c r="J24" s="131">
        <v>4660</v>
      </c>
      <c r="K24" s="131">
        <v>0</v>
      </c>
      <c r="L24" s="131">
        <v>938</v>
      </c>
      <c r="M24" s="131">
        <v>18521.998454132685</v>
      </c>
      <c r="N24" s="130"/>
      <c r="O24" s="132">
        <v>1</v>
      </c>
      <c r="P24" s="132">
        <v>0</v>
      </c>
      <c r="Q24" s="133">
        <v>17584</v>
      </c>
      <c r="R24" s="133">
        <v>0</v>
      </c>
      <c r="S24" s="133">
        <f t="shared" si="0"/>
        <v>0</v>
      </c>
      <c r="T24" s="133">
        <v>938</v>
      </c>
      <c r="U24" s="134">
        <f t="shared" si="1"/>
        <v>18522</v>
      </c>
      <c r="V24" s="144"/>
      <c r="W24" s="173">
        <v>0</v>
      </c>
      <c r="X24" s="174">
        <v>0.09</v>
      </c>
      <c r="Y24" s="174">
        <v>0.13694619371909225</v>
      </c>
      <c r="Z24" s="175">
        <v>0</v>
      </c>
      <c r="AA24" s="168"/>
      <c r="AB24" s="176">
        <v>0</v>
      </c>
      <c r="AC24" s="177">
        <v>0</v>
      </c>
      <c r="AD24" s="134">
        <v>0</v>
      </c>
      <c r="AE24" s="177">
        <v>0</v>
      </c>
      <c r="AF24" s="182">
        <v>0</v>
      </c>
      <c r="AG24" s="172"/>
    </row>
    <row r="25" spans="1:33" s="110" customFormat="1" x14ac:dyDescent="0.2">
      <c r="A25" s="138">
        <v>410</v>
      </c>
      <c r="B25" s="139">
        <v>410035248</v>
      </c>
      <c r="C25" s="140" t="s">
        <v>491</v>
      </c>
      <c r="D25" s="141">
        <v>35</v>
      </c>
      <c r="E25" s="140" t="s">
        <v>67</v>
      </c>
      <c r="F25" s="141">
        <v>248</v>
      </c>
      <c r="G25" s="142" t="s">
        <v>280</v>
      </c>
      <c r="H25" s="130"/>
      <c r="I25" s="131">
        <v>13958</v>
      </c>
      <c r="J25" s="131">
        <v>1101</v>
      </c>
      <c r="K25" s="131">
        <v>0</v>
      </c>
      <c r="L25" s="131">
        <v>938</v>
      </c>
      <c r="M25" s="131">
        <v>15997</v>
      </c>
      <c r="N25" s="130"/>
      <c r="O25" s="132">
        <v>54</v>
      </c>
      <c r="P25" s="132">
        <v>0</v>
      </c>
      <c r="Q25" s="133">
        <v>813186</v>
      </c>
      <c r="R25" s="133">
        <v>0</v>
      </c>
      <c r="S25" s="133">
        <f t="shared" si="0"/>
        <v>0</v>
      </c>
      <c r="T25" s="133">
        <v>50652</v>
      </c>
      <c r="U25" s="134">
        <f t="shared" si="1"/>
        <v>863838</v>
      </c>
      <c r="V25" s="144"/>
      <c r="W25" s="173">
        <v>0</v>
      </c>
      <c r="X25" s="174">
        <v>0.09</v>
      </c>
      <c r="Y25" s="174">
        <v>5.6552295572975878E-2</v>
      </c>
      <c r="Z25" s="175">
        <v>0</v>
      </c>
      <c r="AA25" s="168"/>
      <c r="AB25" s="176">
        <v>1</v>
      </c>
      <c r="AC25" s="177">
        <v>0</v>
      </c>
      <c r="AD25" s="134">
        <v>0</v>
      </c>
      <c r="AE25" s="177">
        <v>0</v>
      </c>
      <c r="AF25" s="182">
        <v>0</v>
      </c>
      <c r="AG25" s="172"/>
    </row>
    <row r="26" spans="1:33" s="110" customFormat="1" x14ac:dyDescent="0.2">
      <c r="A26" s="138">
        <v>410</v>
      </c>
      <c r="B26" s="139">
        <v>410035258</v>
      </c>
      <c r="C26" s="140" t="s">
        <v>491</v>
      </c>
      <c r="D26" s="141">
        <v>35</v>
      </c>
      <c r="E26" s="140" t="s">
        <v>67</v>
      </c>
      <c r="F26" s="141">
        <v>258</v>
      </c>
      <c r="G26" s="142" t="s">
        <v>290</v>
      </c>
      <c r="H26" s="130"/>
      <c r="I26" s="131">
        <v>13104.532544091708</v>
      </c>
      <c r="J26" s="131">
        <v>3856</v>
      </c>
      <c r="K26" s="131">
        <v>0</v>
      </c>
      <c r="L26" s="131">
        <v>938</v>
      </c>
      <c r="M26" s="131">
        <v>17898.532544091708</v>
      </c>
      <c r="N26" s="130"/>
      <c r="O26" s="132">
        <v>1</v>
      </c>
      <c r="P26" s="132">
        <v>0</v>
      </c>
      <c r="Q26" s="133">
        <v>16961</v>
      </c>
      <c r="R26" s="133">
        <v>0</v>
      </c>
      <c r="S26" s="133">
        <f t="shared" si="0"/>
        <v>0</v>
      </c>
      <c r="T26" s="133">
        <v>938</v>
      </c>
      <c r="U26" s="134">
        <f t="shared" si="1"/>
        <v>17899</v>
      </c>
      <c r="V26" s="144"/>
      <c r="W26" s="173">
        <v>0</v>
      </c>
      <c r="X26" s="174">
        <v>0.09</v>
      </c>
      <c r="Y26" s="174">
        <v>9.5754511072472237E-2</v>
      </c>
      <c r="Z26" s="175">
        <v>0</v>
      </c>
      <c r="AA26" s="168"/>
      <c r="AB26" s="176">
        <v>1</v>
      </c>
      <c r="AC26" s="177">
        <v>0.19897819970798442</v>
      </c>
      <c r="AD26" s="134">
        <v>3562</v>
      </c>
      <c r="AE26" s="177">
        <v>0</v>
      </c>
      <c r="AF26" s="182">
        <v>0</v>
      </c>
      <c r="AG26" s="172"/>
    </row>
    <row r="27" spans="1:33" s="110" customFormat="1" x14ac:dyDescent="0.2">
      <c r="A27" s="138">
        <v>410</v>
      </c>
      <c r="B27" s="139">
        <v>410035262</v>
      </c>
      <c r="C27" s="140" t="s">
        <v>491</v>
      </c>
      <c r="D27" s="141">
        <v>35</v>
      </c>
      <c r="E27" s="140" t="s">
        <v>67</v>
      </c>
      <c r="F27" s="141">
        <v>262</v>
      </c>
      <c r="G27" s="142" t="s">
        <v>294</v>
      </c>
      <c r="H27" s="130"/>
      <c r="I27" s="131">
        <v>14021</v>
      </c>
      <c r="J27" s="131">
        <v>5196</v>
      </c>
      <c r="K27" s="131">
        <v>0</v>
      </c>
      <c r="L27" s="131">
        <v>938</v>
      </c>
      <c r="M27" s="131">
        <v>20155</v>
      </c>
      <c r="N27" s="130"/>
      <c r="O27" s="132">
        <v>5</v>
      </c>
      <c r="P27" s="132">
        <v>0</v>
      </c>
      <c r="Q27" s="133">
        <v>96085</v>
      </c>
      <c r="R27" s="133">
        <v>0</v>
      </c>
      <c r="S27" s="133">
        <f t="shared" si="0"/>
        <v>0</v>
      </c>
      <c r="T27" s="133">
        <v>4690</v>
      </c>
      <c r="U27" s="134">
        <f t="shared" si="1"/>
        <v>100775</v>
      </c>
      <c r="V27" s="144"/>
      <c r="W27" s="173">
        <v>0</v>
      </c>
      <c r="X27" s="174">
        <v>0.09</v>
      </c>
      <c r="Y27" s="174">
        <v>7.8425009701722004E-2</v>
      </c>
      <c r="Z27" s="175">
        <v>0</v>
      </c>
      <c r="AA27" s="168"/>
      <c r="AB27" s="176">
        <v>0</v>
      </c>
      <c r="AC27" s="177">
        <v>0</v>
      </c>
      <c r="AD27" s="134">
        <v>0</v>
      </c>
      <c r="AE27" s="177">
        <v>0</v>
      </c>
      <c r="AF27" s="182">
        <v>0</v>
      </c>
      <c r="AG27" s="172"/>
    </row>
    <row r="28" spans="1:33" s="110" customFormat="1" x14ac:dyDescent="0.2">
      <c r="A28" s="138">
        <v>410</v>
      </c>
      <c r="B28" s="139">
        <v>410035284</v>
      </c>
      <c r="C28" s="140" t="s">
        <v>491</v>
      </c>
      <c r="D28" s="141">
        <v>35</v>
      </c>
      <c r="E28" s="140" t="s">
        <v>67</v>
      </c>
      <c r="F28" s="141">
        <v>284</v>
      </c>
      <c r="G28" s="142" t="s">
        <v>316</v>
      </c>
      <c r="H28" s="130"/>
      <c r="I28" s="131">
        <v>11142.294935999998</v>
      </c>
      <c r="J28" s="131">
        <v>4433</v>
      </c>
      <c r="K28" s="131">
        <v>0</v>
      </c>
      <c r="L28" s="131">
        <v>938</v>
      </c>
      <c r="M28" s="131">
        <v>16513.294935999998</v>
      </c>
      <c r="N28" s="130"/>
      <c r="O28" s="132">
        <v>1</v>
      </c>
      <c r="P28" s="132">
        <v>0</v>
      </c>
      <c r="Q28" s="133">
        <v>15575</v>
      </c>
      <c r="R28" s="133">
        <v>0</v>
      </c>
      <c r="S28" s="133">
        <f t="shared" si="0"/>
        <v>0</v>
      </c>
      <c r="T28" s="133">
        <v>938</v>
      </c>
      <c r="U28" s="134">
        <f t="shared" si="1"/>
        <v>16513</v>
      </c>
      <c r="V28" s="144"/>
      <c r="W28" s="173">
        <v>0</v>
      </c>
      <c r="X28" s="174">
        <v>0.09</v>
      </c>
      <c r="Y28" s="174">
        <v>4.4134450406464527E-2</v>
      </c>
      <c r="Z28" s="175">
        <v>0</v>
      </c>
      <c r="AA28" s="168"/>
      <c r="AB28" s="176">
        <v>0</v>
      </c>
      <c r="AC28" s="177">
        <v>0</v>
      </c>
      <c r="AD28" s="134">
        <v>0</v>
      </c>
      <c r="AE28" s="177">
        <v>0</v>
      </c>
      <c r="AF28" s="182">
        <v>0</v>
      </c>
      <c r="AG28" s="172"/>
    </row>
    <row r="29" spans="1:33" s="110" customFormat="1" x14ac:dyDescent="0.2">
      <c r="A29" s="138">
        <v>410</v>
      </c>
      <c r="B29" s="139">
        <v>410035346</v>
      </c>
      <c r="C29" s="140" t="s">
        <v>491</v>
      </c>
      <c r="D29" s="141">
        <v>35</v>
      </c>
      <c r="E29" s="140" t="s">
        <v>67</v>
      </c>
      <c r="F29" s="141">
        <v>346</v>
      </c>
      <c r="G29" s="142" t="s">
        <v>378</v>
      </c>
      <c r="H29" s="130"/>
      <c r="I29" s="131">
        <v>13550</v>
      </c>
      <c r="J29" s="131">
        <v>1989</v>
      </c>
      <c r="K29" s="131">
        <v>0</v>
      </c>
      <c r="L29" s="131">
        <v>938</v>
      </c>
      <c r="M29" s="131">
        <v>16477</v>
      </c>
      <c r="N29" s="130"/>
      <c r="O29" s="132">
        <v>8</v>
      </c>
      <c r="P29" s="132">
        <v>0</v>
      </c>
      <c r="Q29" s="133">
        <v>124312</v>
      </c>
      <c r="R29" s="133">
        <v>0</v>
      </c>
      <c r="S29" s="133">
        <f t="shared" si="0"/>
        <v>0</v>
      </c>
      <c r="T29" s="133">
        <v>7504</v>
      </c>
      <c r="U29" s="134">
        <f t="shared" si="1"/>
        <v>131816</v>
      </c>
      <c r="V29" s="144"/>
      <c r="W29" s="173">
        <v>0</v>
      </c>
      <c r="X29" s="174">
        <v>0.09</v>
      </c>
      <c r="Y29" s="174">
        <v>1.267409712277673E-2</v>
      </c>
      <c r="Z29" s="175">
        <v>0</v>
      </c>
      <c r="AA29" s="168"/>
      <c r="AB29" s="176">
        <v>0</v>
      </c>
      <c r="AC29" s="177">
        <v>0</v>
      </c>
      <c r="AD29" s="134">
        <v>0</v>
      </c>
      <c r="AE29" s="177">
        <v>0</v>
      </c>
      <c r="AF29" s="182">
        <v>0</v>
      </c>
      <c r="AG29" s="172"/>
    </row>
    <row r="30" spans="1:33" s="110" customFormat="1" x14ac:dyDescent="0.2">
      <c r="A30" s="138">
        <v>410</v>
      </c>
      <c r="B30" s="139">
        <v>410057035</v>
      </c>
      <c r="C30" s="140" t="s">
        <v>491</v>
      </c>
      <c r="D30" s="141">
        <v>57</v>
      </c>
      <c r="E30" s="140" t="s">
        <v>89</v>
      </c>
      <c r="F30" s="141">
        <v>35</v>
      </c>
      <c r="G30" s="142" t="s">
        <v>67</v>
      </c>
      <c r="H30" s="130"/>
      <c r="I30" s="131">
        <v>14113</v>
      </c>
      <c r="J30" s="131">
        <v>5914</v>
      </c>
      <c r="K30" s="131">
        <v>0</v>
      </c>
      <c r="L30" s="131">
        <v>938</v>
      </c>
      <c r="M30" s="131">
        <v>20965</v>
      </c>
      <c r="N30" s="130"/>
      <c r="O30" s="132">
        <v>10</v>
      </c>
      <c r="P30" s="132">
        <v>0</v>
      </c>
      <c r="Q30" s="133">
        <v>200270</v>
      </c>
      <c r="R30" s="133">
        <v>0</v>
      </c>
      <c r="S30" s="133">
        <f t="shared" si="0"/>
        <v>0</v>
      </c>
      <c r="T30" s="133">
        <v>9380</v>
      </c>
      <c r="U30" s="134">
        <f t="shared" si="1"/>
        <v>209650</v>
      </c>
      <c r="V30" s="144"/>
      <c r="W30" s="173">
        <v>0</v>
      </c>
      <c r="X30" s="174">
        <v>0.09</v>
      </c>
      <c r="Y30" s="174">
        <v>0.15770398323994761</v>
      </c>
      <c r="Z30" s="175">
        <v>0</v>
      </c>
      <c r="AA30" s="168"/>
      <c r="AB30" s="176">
        <v>2</v>
      </c>
      <c r="AC30" s="177">
        <v>0</v>
      </c>
      <c r="AD30" s="134">
        <v>0</v>
      </c>
      <c r="AE30" s="177">
        <v>0</v>
      </c>
      <c r="AF30" s="182">
        <v>0</v>
      </c>
      <c r="AG30" s="172"/>
    </row>
    <row r="31" spans="1:33" s="110" customFormat="1" x14ac:dyDescent="0.2">
      <c r="A31" s="138">
        <v>410</v>
      </c>
      <c r="B31" s="139">
        <v>410057057</v>
      </c>
      <c r="C31" s="140" t="s">
        <v>491</v>
      </c>
      <c r="D31" s="141">
        <v>57</v>
      </c>
      <c r="E31" s="140" t="s">
        <v>89</v>
      </c>
      <c r="F31" s="141">
        <v>57</v>
      </c>
      <c r="G31" s="142" t="s">
        <v>89</v>
      </c>
      <c r="H31" s="130"/>
      <c r="I31" s="131">
        <v>12691</v>
      </c>
      <c r="J31" s="131">
        <v>393</v>
      </c>
      <c r="K31" s="131">
        <v>0</v>
      </c>
      <c r="L31" s="131">
        <v>938</v>
      </c>
      <c r="M31" s="131">
        <v>14022</v>
      </c>
      <c r="N31" s="130"/>
      <c r="O31" s="132">
        <v>207</v>
      </c>
      <c r="P31" s="132">
        <v>0</v>
      </c>
      <c r="Q31" s="133">
        <v>2708388</v>
      </c>
      <c r="R31" s="133">
        <v>0</v>
      </c>
      <c r="S31" s="133">
        <f t="shared" si="0"/>
        <v>0</v>
      </c>
      <c r="T31" s="133">
        <v>194166</v>
      </c>
      <c r="U31" s="134">
        <f t="shared" si="1"/>
        <v>2902554</v>
      </c>
      <c r="V31" s="144"/>
      <c r="W31" s="173">
        <v>0</v>
      </c>
      <c r="X31" s="174">
        <v>0.09</v>
      </c>
      <c r="Y31" s="174">
        <v>0.12834529957447405</v>
      </c>
      <c r="Z31" s="175">
        <v>0</v>
      </c>
      <c r="AA31" s="168"/>
      <c r="AB31" s="176">
        <v>21</v>
      </c>
      <c r="AC31" s="177">
        <v>0</v>
      </c>
      <c r="AD31" s="134">
        <v>0</v>
      </c>
      <c r="AE31" s="177">
        <v>0</v>
      </c>
      <c r="AF31" s="182">
        <v>0</v>
      </c>
      <c r="AG31" s="172"/>
    </row>
    <row r="32" spans="1:33" s="110" customFormat="1" x14ac:dyDescent="0.2">
      <c r="A32" s="138">
        <v>410</v>
      </c>
      <c r="B32" s="139">
        <v>410057093</v>
      </c>
      <c r="C32" s="140" t="s">
        <v>491</v>
      </c>
      <c r="D32" s="141">
        <v>57</v>
      </c>
      <c r="E32" s="140" t="s">
        <v>89</v>
      </c>
      <c r="F32" s="141">
        <v>93</v>
      </c>
      <c r="G32" s="142" t="s">
        <v>125</v>
      </c>
      <c r="H32" s="130"/>
      <c r="I32" s="131">
        <v>11656</v>
      </c>
      <c r="J32" s="131">
        <v>99</v>
      </c>
      <c r="K32" s="131">
        <v>0</v>
      </c>
      <c r="L32" s="131">
        <v>938</v>
      </c>
      <c r="M32" s="131">
        <v>12693</v>
      </c>
      <c r="N32" s="130"/>
      <c r="O32" s="132">
        <v>5</v>
      </c>
      <c r="P32" s="132">
        <v>0</v>
      </c>
      <c r="Q32" s="133">
        <v>58775</v>
      </c>
      <c r="R32" s="133">
        <v>0</v>
      </c>
      <c r="S32" s="133">
        <f t="shared" si="0"/>
        <v>0</v>
      </c>
      <c r="T32" s="133">
        <v>4690</v>
      </c>
      <c r="U32" s="134">
        <f t="shared" si="1"/>
        <v>63465</v>
      </c>
      <c r="V32" s="144"/>
      <c r="W32" s="173">
        <v>0</v>
      </c>
      <c r="X32" s="174">
        <v>0.09</v>
      </c>
      <c r="Y32" s="174">
        <v>7.1519966797242693E-2</v>
      </c>
      <c r="Z32" s="175">
        <v>0</v>
      </c>
      <c r="AA32" s="168"/>
      <c r="AB32" s="176">
        <v>0</v>
      </c>
      <c r="AC32" s="177">
        <v>0</v>
      </c>
      <c r="AD32" s="134">
        <v>0</v>
      </c>
      <c r="AE32" s="177">
        <v>0</v>
      </c>
      <c r="AF32" s="182">
        <v>0</v>
      </c>
      <c r="AG32" s="172"/>
    </row>
    <row r="33" spans="1:33" s="110" customFormat="1" x14ac:dyDescent="0.2">
      <c r="A33" s="138">
        <v>410</v>
      </c>
      <c r="B33" s="139">
        <v>410057163</v>
      </c>
      <c r="C33" s="140" t="s">
        <v>491</v>
      </c>
      <c r="D33" s="141">
        <v>57</v>
      </c>
      <c r="E33" s="140" t="s">
        <v>89</v>
      </c>
      <c r="F33" s="141">
        <v>163</v>
      </c>
      <c r="G33" s="142" t="s">
        <v>195</v>
      </c>
      <c r="H33" s="130"/>
      <c r="I33" s="131">
        <v>12582</v>
      </c>
      <c r="J33" s="131">
        <v>0</v>
      </c>
      <c r="K33" s="131">
        <v>0</v>
      </c>
      <c r="L33" s="131">
        <v>938</v>
      </c>
      <c r="M33" s="131">
        <v>13520</v>
      </c>
      <c r="N33" s="130"/>
      <c r="O33" s="132">
        <v>5</v>
      </c>
      <c r="P33" s="132">
        <v>0</v>
      </c>
      <c r="Q33" s="133">
        <v>62910</v>
      </c>
      <c r="R33" s="133">
        <v>0</v>
      </c>
      <c r="S33" s="133">
        <f t="shared" si="0"/>
        <v>0</v>
      </c>
      <c r="T33" s="133">
        <v>4690</v>
      </c>
      <c r="U33" s="134">
        <f t="shared" si="1"/>
        <v>67600</v>
      </c>
      <c r="V33" s="144"/>
      <c r="W33" s="173">
        <v>0</v>
      </c>
      <c r="X33" s="174">
        <v>0.09</v>
      </c>
      <c r="Y33" s="174">
        <v>9.1878359281349797E-2</v>
      </c>
      <c r="Z33" s="175">
        <v>0</v>
      </c>
      <c r="AA33" s="168"/>
      <c r="AB33" s="176">
        <v>0</v>
      </c>
      <c r="AC33" s="177">
        <v>0</v>
      </c>
      <c r="AD33" s="134">
        <v>0</v>
      </c>
      <c r="AE33" s="177">
        <v>0</v>
      </c>
      <c r="AF33" s="182">
        <v>0</v>
      </c>
      <c r="AG33" s="172"/>
    </row>
    <row r="34" spans="1:33" s="110" customFormat="1" x14ac:dyDescent="0.2">
      <c r="A34" s="138">
        <v>410</v>
      </c>
      <c r="B34" s="139">
        <v>410057248</v>
      </c>
      <c r="C34" s="140" t="s">
        <v>491</v>
      </c>
      <c r="D34" s="141">
        <v>57</v>
      </c>
      <c r="E34" s="140" t="s">
        <v>89</v>
      </c>
      <c r="F34" s="141">
        <v>248</v>
      </c>
      <c r="G34" s="142" t="s">
        <v>280</v>
      </c>
      <c r="H34" s="130"/>
      <c r="I34" s="131">
        <v>11498</v>
      </c>
      <c r="J34" s="131">
        <v>907</v>
      </c>
      <c r="K34" s="131">
        <v>0</v>
      </c>
      <c r="L34" s="131">
        <v>938</v>
      </c>
      <c r="M34" s="131">
        <v>13343</v>
      </c>
      <c r="N34" s="130"/>
      <c r="O34" s="132">
        <v>8</v>
      </c>
      <c r="P34" s="132">
        <v>0</v>
      </c>
      <c r="Q34" s="133">
        <v>99240</v>
      </c>
      <c r="R34" s="133">
        <v>0</v>
      </c>
      <c r="S34" s="133">
        <f t="shared" si="0"/>
        <v>0</v>
      </c>
      <c r="T34" s="133">
        <v>7504</v>
      </c>
      <c r="U34" s="134">
        <f t="shared" si="1"/>
        <v>106744</v>
      </c>
      <c r="V34" s="144"/>
      <c r="W34" s="173">
        <v>0</v>
      </c>
      <c r="X34" s="174">
        <v>0.09</v>
      </c>
      <c r="Y34" s="174">
        <v>5.6552295572975878E-2</v>
      </c>
      <c r="Z34" s="175">
        <v>0</v>
      </c>
      <c r="AA34" s="168"/>
      <c r="AB34" s="176">
        <v>4</v>
      </c>
      <c r="AC34" s="177">
        <v>0</v>
      </c>
      <c r="AD34" s="134">
        <v>0</v>
      </c>
      <c r="AE34" s="177">
        <v>0</v>
      </c>
      <c r="AF34" s="182">
        <v>0</v>
      </c>
      <c r="AG34" s="172"/>
    </row>
    <row r="35" spans="1:33" s="110" customFormat="1" x14ac:dyDescent="0.2">
      <c r="A35" s="138">
        <v>412</v>
      </c>
      <c r="B35" s="139">
        <v>412035035</v>
      </c>
      <c r="C35" s="140" t="s">
        <v>492</v>
      </c>
      <c r="D35" s="141">
        <v>35</v>
      </c>
      <c r="E35" s="140" t="s">
        <v>67</v>
      </c>
      <c r="F35" s="141">
        <v>35</v>
      </c>
      <c r="G35" s="142" t="s">
        <v>67</v>
      </c>
      <c r="H35" s="130"/>
      <c r="I35" s="131">
        <v>13259</v>
      </c>
      <c r="J35" s="131">
        <v>5556</v>
      </c>
      <c r="K35" s="131">
        <v>0</v>
      </c>
      <c r="L35" s="131">
        <v>938</v>
      </c>
      <c r="M35" s="131">
        <v>19753</v>
      </c>
      <c r="N35" s="130"/>
      <c r="O35" s="132">
        <v>497</v>
      </c>
      <c r="P35" s="132">
        <v>0</v>
      </c>
      <c r="Q35" s="133">
        <v>9351055</v>
      </c>
      <c r="R35" s="133">
        <v>0</v>
      </c>
      <c r="S35" s="133">
        <f t="shared" si="0"/>
        <v>0</v>
      </c>
      <c r="T35" s="133">
        <v>466186</v>
      </c>
      <c r="U35" s="134">
        <f t="shared" si="1"/>
        <v>9817241</v>
      </c>
      <c r="V35" s="144"/>
      <c r="W35" s="173">
        <v>0</v>
      </c>
      <c r="X35" s="174">
        <v>0.09</v>
      </c>
      <c r="Y35" s="174">
        <v>0.15770398323994761</v>
      </c>
      <c r="Z35" s="175">
        <v>0</v>
      </c>
      <c r="AA35" s="168"/>
      <c r="AB35" s="176">
        <v>23</v>
      </c>
      <c r="AC35" s="177">
        <v>0</v>
      </c>
      <c r="AD35" s="134">
        <v>0</v>
      </c>
      <c r="AE35" s="177">
        <v>0</v>
      </c>
      <c r="AF35" s="182">
        <v>0</v>
      </c>
      <c r="AG35" s="172"/>
    </row>
    <row r="36" spans="1:33" s="110" customFormat="1" x14ac:dyDescent="0.2">
      <c r="A36" s="138">
        <v>412</v>
      </c>
      <c r="B36" s="139">
        <v>412035044</v>
      </c>
      <c r="C36" s="140" t="s">
        <v>492</v>
      </c>
      <c r="D36" s="141">
        <v>35</v>
      </c>
      <c r="E36" s="140" t="s">
        <v>67</v>
      </c>
      <c r="F36" s="141">
        <v>44</v>
      </c>
      <c r="G36" s="142" t="s">
        <v>76</v>
      </c>
      <c r="H36" s="130"/>
      <c r="I36" s="131">
        <v>13400</v>
      </c>
      <c r="J36" s="131">
        <v>114</v>
      </c>
      <c r="K36" s="131">
        <v>0</v>
      </c>
      <c r="L36" s="131">
        <v>938</v>
      </c>
      <c r="M36" s="131">
        <v>14452</v>
      </c>
      <c r="N36" s="130"/>
      <c r="O36" s="132">
        <v>13</v>
      </c>
      <c r="P36" s="132">
        <v>0</v>
      </c>
      <c r="Q36" s="133">
        <v>175682</v>
      </c>
      <c r="R36" s="133">
        <v>0</v>
      </c>
      <c r="S36" s="133">
        <f t="shared" si="0"/>
        <v>0</v>
      </c>
      <c r="T36" s="133">
        <v>12194</v>
      </c>
      <c r="U36" s="134">
        <f t="shared" si="1"/>
        <v>187876</v>
      </c>
      <c r="V36" s="144"/>
      <c r="W36" s="173">
        <v>0</v>
      </c>
      <c r="X36" s="174">
        <v>0.09</v>
      </c>
      <c r="Y36" s="174">
        <v>7.3731603227047346E-2</v>
      </c>
      <c r="Z36" s="175">
        <v>0</v>
      </c>
      <c r="AA36" s="168"/>
      <c r="AB36" s="176">
        <v>1</v>
      </c>
      <c r="AC36" s="177">
        <v>0</v>
      </c>
      <c r="AD36" s="134">
        <v>0</v>
      </c>
      <c r="AE36" s="177">
        <v>0</v>
      </c>
      <c r="AF36" s="182">
        <v>0</v>
      </c>
      <c r="AG36" s="172"/>
    </row>
    <row r="37" spans="1:33" s="110" customFormat="1" x14ac:dyDescent="0.2">
      <c r="A37" s="138">
        <v>412</v>
      </c>
      <c r="B37" s="139">
        <v>412035207</v>
      </c>
      <c r="C37" s="140" t="s">
        <v>492</v>
      </c>
      <c r="D37" s="141">
        <v>35</v>
      </c>
      <c r="E37" s="140" t="s">
        <v>67</v>
      </c>
      <c r="F37" s="141">
        <v>207</v>
      </c>
      <c r="G37" s="142" t="s">
        <v>239</v>
      </c>
      <c r="H37" s="130"/>
      <c r="I37" s="131">
        <v>11191.073589537058</v>
      </c>
      <c r="J37" s="131">
        <v>7600</v>
      </c>
      <c r="K37" s="131">
        <v>0</v>
      </c>
      <c r="L37" s="131">
        <v>938</v>
      </c>
      <c r="M37" s="131">
        <v>19729.07358953706</v>
      </c>
      <c r="N37" s="130"/>
      <c r="O37" s="132">
        <v>1</v>
      </c>
      <c r="P37" s="132">
        <v>0</v>
      </c>
      <c r="Q37" s="133">
        <v>18791</v>
      </c>
      <c r="R37" s="133">
        <v>0</v>
      </c>
      <c r="S37" s="133">
        <f t="shared" si="0"/>
        <v>0</v>
      </c>
      <c r="T37" s="133">
        <v>938</v>
      </c>
      <c r="U37" s="134">
        <f t="shared" si="1"/>
        <v>19729</v>
      </c>
      <c r="V37" s="144"/>
      <c r="W37" s="173">
        <v>0</v>
      </c>
      <c r="X37" s="174">
        <v>0.09</v>
      </c>
      <c r="Y37" s="174">
        <v>3.8538473032468106E-4</v>
      </c>
      <c r="Z37" s="175">
        <v>0</v>
      </c>
      <c r="AA37" s="168"/>
      <c r="AB37" s="176">
        <v>0</v>
      </c>
      <c r="AC37" s="177">
        <v>0</v>
      </c>
      <c r="AD37" s="134">
        <v>0</v>
      </c>
      <c r="AE37" s="177">
        <v>0</v>
      </c>
      <c r="AF37" s="182">
        <v>0</v>
      </c>
      <c r="AG37" s="172"/>
    </row>
    <row r="38" spans="1:33" s="110" customFormat="1" x14ac:dyDescent="0.2">
      <c r="A38" s="138">
        <v>412</v>
      </c>
      <c r="B38" s="139">
        <v>412035220</v>
      </c>
      <c r="C38" s="140" t="s">
        <v>492</v>
      </c>
      <c r="D38" s="141">
        <v>35</v>
      </c>
      <c r="E38" s="140" t="s">
        <v>67</v>
      </c>
      <c r="F38" s="141">
        <v>220</v>
      </c>
      <c r="G38" s="142" t="s">
        <v>252</v>
      </c>
      <c r="H38" s="130"/>
      <c r="I38" s="131">
        <v>12624</v>
      </c>
      <c r="J38" s="131">
        <v>5613</v>
      </c>
      <c r="K38" s="131">
        <v>0</v>
      </c>
      <c r="L38" s="131">
        <v>938</v>
      </c>
      <c r="M38" s="131">
        <v>19175</v>
      </c>
      <c r="N38" s="130"/>
      <c r="O38" s="132">
        <v>3</v>
      </c>
      <c r="P38" s="132">
        <v>0</v>
      </c>
      <c r="Q38" s="133">
        <v>54711</v>
      </c>
      <c r="R38" s="133">
        <v>0</v>
      </c>
      <c r="S38" s="133">
        <f t="shared" si="0"/>
        <v>0</v>
      </c>
      <c r="T38" s="133">
        <v>2814</v>
      </c>
      <c r="U38" s="134">
        <f t="shared" si="1"/>
        <v>57525</v>
      </c>
      <c r="V38" s="144"/>
      <c r="W38" s="173">
        <v>0</v>
      </c>
      <c r="X38" s="174">
        <v>0.09</v>
      </c>
      <c r="Y38" s="174">
        <v>1.754036096391854E-2</v>
      </c>
      <c r="Z38" s="175">
        <v>0</v>
      </c>
      <c r="AA38" s="168"/>
      <c r="AB38" s="176">
        <v>0</v>
      </c>
      <c r="AC38" s="177">
        <v>0</v>
      </c>
      <c r="AD38" s="134">
        <v>0</v>
      </c>
      <c r="AE38" s="177">
        <v>0</v>
      </c>
      <c r="AF38" s="182">
        <v>0</v>
      </c>
      <c r="AG38" s="172"/>
    </row>
    <row r="39" spans="1:33" s="110" customFormat="1" x14ac:dyDescent="0.2">
      <c r="A39" s="138">
        <v>412</v>
      </c>
      <c r="B39" s="139">
        <v>412035243</v>
      </c>
      <c r="C39" s="140" t="s">
        <v>492</v>
      </c>
      <c r="D39" s="141">
        <v>35</v>
      </c>
      <c r="E39" s="140" t="s">
        <v>67</v>
      </c>
      <c r="F39" s="141">
        <v>243</v>
      </c>
      <c r="G39" s="142" t="s">
        <v>275</v>
      </c>
      <c r="H39" s="130"/>
      <c r="I39" s="131">
        <v>13392.987389876773</v>
      </c>
      <c r="J39" s="131">
        <v>2772</v>
      </c>
      <c r="K39" s="131">
        <v>0</v>
      </c>
      <c r="L39" s="131">
        <v>938</v>
      </c>
      <c r="M39" s="131">
        <v>17102.987389876773</v>
      </c>
      <c r="N39" s="130"/>
      <c r="O39" s="132">
        <v>1</v>
      </c>
      <c r="P39" s="132">
        <v>0</v>
      </c>
      <c r="Q39" s="133">
        <v>16165</v>
      </c>
      <c r="R39" s="133">
        <v>0</v>
      </c>
      <c r="S39" s="133">
        <f t="shared" si="0"/>
        <v>0</v>
      </c>
      <c r="T39" s="133">
        <v>938</v>
      </c>
      <c r="U39" s="134">
        <f t="shared" si="1"/>
        <v>17103</v>
      </c>
      <c r="V39" s="144"/>
      <c r="W39" s="173">
        <v>0</v>
      </c>
      <c r="X39" s="174">
        <v>0.09</v>
      </c>
      <c r="Y39" s="174">
        <v>6.0081463507488378E-3</v>
      </c>
      <c r="Z39" s="175">
        <v>0</v>
      </c>
      <c r="AA39" s="168"/>
      <c r="AB39" s="176">
        <v>0</v>
      </c>
      <c r="AC39" s="177">
        <v>0</v>
      </c>
      <c r="AD39" s="134">
        <v>0</v>
      </c>
      <c r="AE39" s="177">
        <v>0</v>
      </c>
      <c r="AF39" s="182">
        <v>0</v>
      </c>
      <c r="AG39" s="172"/>
    </row>
    <row r="40" spans="1:33" s="110" customFormat="1" x14ac:dyDescent="0.2">
      <c r="A40" s="138">
        <v>412</v>
      </c>
      <c r="B40" s="139">
        <v>412035244</v>
      </c>
      <c r="C40" s="140" t="s">
        <v>492</v>
      </c>
      <c r="D40" s="141">
        <v>35</v>
      </c>
      <c r="E40" s="140" t="s">
        <v>67</v>
      </c>
      <c r="F40" s="141">
        <v>244</v>
      </c>
      <c r="G40" s="142" t="s">
        <v>276</v>
      </c>
      <c r="H40" s="130"/>
      <c r="I40" s="131">
        <v>13353</v>
      </c>
      <c r="J40" s="131">
        <v>4815</v>
      </c>
      <c r="K40" s="131">
        <v>0</v>
      </c>
      <c r="L40" s="131">
        <v>938</v>
      </c>
      <c r="M40" s="131">
        <v>19106</v>
      </c>
      <c r="N40" s="130"/>
      <c r="O40" s="132">
        <v>14</v>
      </c>
      <c r="P40" s="132">
        <v>0</v>
      </c>
      <c r="Q40" s="133">
        <v>254352</v>
      </c>
      <c r="R40" s="133">
        <v>0</v>
      </c>
      <c r="S40" s="133">
        <f t="shared" si="0"/>
        <v>0</v>
      </c>
      <c r="T40" s="133">
        <v>13132</v>
      </c>
      <c r="U40" s="134">
        <f t="shared" si="1"/>
        <v>267484</v>
      </c>
      <c r="V40" s="144"/>
      <c r="W40" s="173">
        <v>0</v>
      </c>
      <c r="X40" s="174">
        <v>0.09</v>
      </c>
      <c r="Y40" s="174">
        <v>0.13694619371909225</v>
      </c>
      <c r="Z40" s="175">
        <v>0</v>
      </c>
      <c r="AA40" s="168"/>
      <c r="AB40" s="176">
        <v>1</v>
      </c>
      <c r="AC40" s="177">
        <v>0.90820289879651572</v>
      </c>
      <c r="AD40" s="134">
        <v>17352</v>
      </c>
      <c r="AE40" s="177">
        <v>0</v>
      </c>
      <c r="AF40" s="182">
        <v>0</v>
      </c>
      <c r="AG40" s="172"/>
    </row>
    <row r="41" spans="1:33" s="110" customFormat="1" x14ac:dyDescent="0.2">
      <c r="A41" s="138">
        <v>412</v>
      </c>
      <c r="B41" s="139">
        <v>412035285</v>
      </c>
      <c r="C41" s="140" t="s">
        <v>492</v>
      </c>
      <c r="D41" s="141">
        <v>35</v>
      </c>
      <c r="E41" s="140" t="s">
        <v>67</v>
      </c>
      <c r="F41" s="141">
        <v>285</v>
      </c>
      <c r="G41" s="142" t="s">
        <v>317</v>
      </c>
      <c r="H41" s="130"/>
      <c r="I41" s="131">
        <v>10964</v>
      </c>
      <c r="J41" s="131">
        <v>3200</v>
      </c>
      <c r="K41" s="131">
        <v>0</v>
      </c>
      <c r="L41" s="131">
        <v>938</v>
      </c>
      <c r="M41" s="131">
        <v>15102</v>
      </c>
      <c r="N41" s="130"/>
      <c r="O41" s="132">
        <v>8</v>
      </c>
      <c r="P41" s="132">
        <v>0</v>
      </c>
      <c r="Q41" s="133">
        <v>113312</v>
      </c>
      <c r="R41" s="133">
        <v>0</v>
      </c>
      <c r="S41" s="133">
        <f t="shared" si="0"/>
        <v>0</v>
      </c>
      <c r="T41" s="133">
        <v>7504</v>
      </c>
      <c r="U41" s="134">
        <f t="shared" si="1"/>
        <v>120816</v>
      </c>
      <c r="V41" s="144"/>
      <c r="W41" s="173">
        <v>0</v>
      </c>
      <c r="X41" s="174">
        <v>0.09</v>
      </c>
      <c r="Y41" s="174">
        <v>3.5492476603498753E-2</v>
      </c>
      <c r="Z41" s="175">
        <v>0</v>
      </c>
      <c r="AA41" s="168"/>
      <c r="AB41" s="176">
        <v>0</v>
      </c>
      <c r="AC41" s="177">
        <v>0</v>
      </c>
      <c r="AD41" s="134">
        <v>0</v>
      </c>
      <c r="AE41" s="177">
        <v>0</v>
      </c>
      <c r="AF41" s="182">
        <v>0</v>
      </c>
      <c r="AG41" s="172"/>
    </row>
    <row r="42" spans="1:33" s="110" customFormat="1" x14ac:dyDescent="0.2">
      <c r="A42" s="138">
        <v>412</v>
      </c>
      <c r="B42" s="139">
        <v>412035293</v>
      </c>
      <c r="C42" s="140" t="s">
        <v>492</v>
      </c>
      <c r="D42" s="141">
        <v>35</v>
      </c>
      <c r="E42" s="140" t="s">
        <v>67</v>
      </c>
      <c r="F42" s="141">
        <v>293</v>
      </c>
      <c r="G42" s="142" t="s">
        <v>325</v>
      </c>
      <c r="H42" s="130"/>
      <c r="I42" s="131">
        <v>10877</v>
      </c>
      <c r="J42" s="131">
        <v>520</v>
      </c>
      <c r="K42" s="131">
        <v>0</v>
      </c>
      <c r="L42" s="131">
        <v>938</v>
      </c>
      <c r="M42" s="131">
        <v>12335</v>
      </c>
      <c r="N42" s="130"/>
      <c r="O42" s="132">
        <v>1</v>
      </c>
      <c r="P42" s="132">
        <v>0</v>
      </c>
      <c r="Q42" s="133">
        <v>11397</v>
      </c>
      <c r="R42" s="133">
        <v>0</v>
      </c>
      <c r="S42" s="133">
        <f t="shared" si="0"/>
        <v>0</v>
      </c>
      <c r="T42" s="133">
        <v>938</v>
      </c>
      <c r="U42" s="134">
        <f t="shared" si="1"/>
        <v>12335</v>
      </c>
      <c r="V42" s="144"/>
      <c r="W42" s="173">
        <v>0</v>
      </c>
      <c r="X42" s="174">
        <v>0.09</v>
      </c>
      <c r="Y42" s="174">
        <v>9.3535691382725869E-3</v>
      </c>
      <c r="Z42" s="175">
        <v>0</v>
      </c>
      <c r="AA42" s="168"/>
      <c r="AB42" s="176">
        <v>0</v>
      </c>
      <c r="AC42" s="177">
        <v>0</v>
      </c>
      <c r="AD42" s="134">
        <v>0</v>
      </c>
      <c r="AE42" s="177">
        <v>0</v>
      </c>
      <c r="AF42" s="182">
        <v>0</v>
      </c>
      <c r="AG42" s="172"/>
    </row>
    <row r="43" spans="1:33" s="110" customFormat="1" x14ac:dyDescent="0.2">
      <c r="A43" s="138">
        <v>412</v>
      </c>
      <c r="B43" s="139">
        <v>412035314</v>
      </c>
      <c r="C43" s="140" t="s">
        <v>492</v>
      </c>
      <c r="D43" s="141">
        <v>35</v>
      </c>
      <c r="E43" s="140" t="s">
        <v>67</v>
      </c>
      <c r="F43" s="141">
        <v>314</v>
      </c>
      <c r="G43" s="142" t="s">
        <v>346</v>
      </c>
      <c r="H43" s="130"/>
      <c r="I43" s="131">
        <v>11519</v>
      </c>
      <c r="J43" s="131">
        <v>9234</v>
      </c>
      <c r="K43" s="131">
        <v>0</v>
      </c>
      <c r="L43" s="131">
        <v>938</v>
      </c>
      <c r="M43" s="131">
        <v>21691</v>
      </c>
      <c r="N43" s="130"/>
      <c r="O43" s="132">
        <v>1</v>
      </c>
      <c r="P43" s="132">
        <v>0</v>
      </c>
      <c r="Q43" s="133">
        <v>20753</v>
      </c>
      <c r="R43" s="133">
        <v>0</v>
      </c>
      <c r="S43" s="133">
        <f t="shared" si="0"/>
        <v>0</v>
      </c>
      <c r="T43" s="133">
        <v>938</v>
      </c>
      <c r="U43" s="134">
        <f t="shared" si="1"/>
        <v>21691</v>
      </c>
      <c r="V43" s="144"/>
      <c r="W43" s="173">
        <v>0</v>
      </c>
      <c r="X43" s="174">
        <v>0.09</v>
      </c>
      <c r="Y43" s="174">
        <v>3.8161226829166398E-3</v>
      </c>
      <c r="Z43" s="175">
        <v>0</v>
      </c>
      <c r="AA43" s="168"/>
      <c r="AB43" s="176">
        <v>0</v>
      </c>
      <c r="AC43" s="177">
        <v>0</v>
      </c>
      <c r="AD43" s="134">
        <v>0</v>
      </c>
      <c r="AE43" s="177">
        <v>0</v>
      </c>
      <c r="AF43" s="182">
        <v>0</v>
      </c>
      <c r="AG43" s="172"/>
    </row>
    <row r="44" spans="1:33" s="110" customFormat="1" x14ac:dyDescent="0.2">
      <c r="A44" s="138">
        <v>412</v>
      </c>
      <c r="B44" s="139">
        <v>412035336</v>
      </c>
      <c r="C44" s="140" t="s">
        <v>492</v>
      </c>
      <c r="D44" s="141">
        <v>35</v>
      </c>
      <c r="E44" s="140" t="s">
        <v>67</v>
      </c>
      <c r="F44" s="141">
        <v>336</v>
      </c>
      <c r="G44" s="142" t="s">
        <v>368</v>
      </c>
      <c r="H44" s="130"/>
      <c r="I44" s="131">
        <v>11519</v>
      </c>
      <c r="J44" s="131">
        <v>2695</v>
      </c>
      <c r="K44" s="131">
        <v>0</v>
      </c>
      <c r="L44" s="131">
        <v>938</v>
      </c>
      <c r="M44" s="131">
        <v>15152</v>
      </c>
      <c r="N44" s="130"/>
      <c r="O44" s="132">
        <v>1</v>
      </c>
      <c r="P44" s="132">
        <v>0</v>
      </c>
      <c r="Q44" s="133">
        <v>14214</v>
      </c>
      <c r="R44" s="133">
        <v>0</v>
      </c>
      <c r="S44" s="133">
        <f t="shared" si="0"/>
        <v>0</v>
      </c>
      <c r="T44" s="133">
        <v>938</v>
      </c>
      <c r="U44" s="134">
        <f t="shared" si="1"/>
        <v>15152</v>
      </c>
      <c r="V44" s="144"/>
      <c r="W44" s="173">
        <v>0</v>
      </c>
      <c r="X44" s="174">
        <v>0.09</v>
      </c>
      <c r="Y44" s="174">
        <v>4.197805479662331E-2</v>
      </c>
      <c r="Z44" s="175">
        <v>0</v>
      </c>
      <c r="AA44" s="168"/>
      <c r="AB44" s="176">
        <v>0</v>
      </c>
      <c r="AC44" s="177">
        <v>0</v>
      </c>
      <c r="AD44" s="134">
        <v>0</v>
      </c>
      <c r="AE44" s="177">
        <v>0</v>
      </c>
      <c r="AF44" s="182">
        <v>0</v>
      </c>
      <c r="AG44" s="172"/>
    </row>
    <row r="45" spans="1:33" s="110" customFormat="1" x14ac:dyDescent="0.2">
      <c r="A45" s="138">
        <v>413</v>
      </c>
      <c r="B45" s="139">
        <v>413114091</v>
      </c>
      <c r="C45" s="140" t="s">
        <v>493</v>
      </c>
      <c r="D45" s="141">
        <v>114</v>
      </c>
      <c r="E45" s="140" t="s">
        <v>146</v>
      </c>
      <c r="F45" s="141">
        <v>91</v>
      </c>
      <c r="G45" s="142" t="s">
        <v>123</v>
      </c>
      <c r="H45" s="130"/>
      <c r="I45" s="131">
        <v>12953</v>
      </c>
      <c r="J45" s="131">
        <v>17977</v>
      </c>
      <c r="K45" s="131">
        <v>0</v>
      </c>
      <c r="L45" s="131">
        <v>938</v>
      </c>
      <c r="M45" s="131">
        <v>31868</v>
      </c>
      <c r="N45" s="130"/>
      <c r="O45" s="132">
        <v>2</v>
      </c>
      <c r="P45" s="132">
        <v>0</v>
      </c>
      <c r="Q45" s="133">
        <v>61860</v>
      </c>
      <c r="R45" s="133">
        <v>0</v>
      </c>
      <c r="S45" s="133">
        <f t="shared" si="0"/>
        <v>0</v>
      </c>
      <c r="T45" s="133">
        <v>1876</v>
      </c>
      <c r="U45" s="134">
        <f t="shared" si="1"/>
        <v>63736</v>
      </c>
      <c r="V45" s="144"/>
      <c r="W45" s="173">
        <v>0</v>
      </c>
      <c r="X45" s="174">
        <v>0.09</v>
      </c>
      <c r="Y45" s="174">
        <v>1.7847643158450967E-2</v>
      </c>
      <c r="Z45" s="175">
        <v>0</v>
      </c>
      <c r="AA45" s="168"/>
      <c r="AB45" s="176">
        <v>0</v>
      </c>
      <c r="AC45" s="177">
        <v>0</v>
      </c>
      <c r="AD45" s="134">
        <v>0</v>
      </c>
      <c r="AE45" s="177">
        <v>0</v>
      </c>
      <c r="AF45" s="182">
        <v>0</v>
      </c>
      <c r="AG45" s="172"/>
    </row>
    <row r="46" spans="1:33" s="110" customFormat="1" x14ac:dyDescent="0.2">
      <c r="A46" s="138">
        <v>413</v>
      </c>
      <c r="B46" s="139">
        <v>413114114</v>
      </c>
      <c r="C46" s="140" t="s">
        <v>493</v>
      </c>
      <c r="D46" s="141">
        <v>114</v>
      </c>
      <c r="E46" s="140" t="s">
        <v>146</v>
      </c>
      <c r="F46" s="141">
        <v>114</v>
      </c>
      <c r="G46" s="142" t="s">
        <v>146</v>
      </c>
      <c r="H46" s="130"/>
      <c r="I46" s="131">
        <v>11664</v>
      </c>
      <c r="J46" s="131">
        <v>2063</v>
      </c>
      <c r="K46" s="131">
        <v>0</v>
      </c>
      <c r="L46" s="131">
        <v>938</v>
      </c>
      <c r="M46" s="131">
        <v>14665</v>
      </c>
      <c r="N46" s="130"/>
      <c r="O46" s="132">
        <v>76</v>
      </c>
      <c r="P46" s="132">
        <v>0</v>
      </c>
      <c r="Q46" s="133">
        <v>1043252</v>
      </c>
      <c r="R46" s="133">
        <v>0</v>
      </c>
      <c r="S46" s="133">
        <f t="shared" si="0"/>
        <v>0</v>
      </c>
      <c r="T46" s="133">
        <v>71288</v>
      </c>
      <c r="U46" s="134">
        <f t="shared" si="1"/>
        <v>1114540</v>
      </c>
      <c r="V46" s="144"/>
      <c r="W46" s="173">
        <v>0</v>
      </c>
      <c r="X46" s="174">
        <v>0.09</v>
      </c>
      <c r="Y46" s="174">
        <v>4.4987265260286596E-2</v>
      </c>
      <c r="Z46" s="175">
        <v>0</v>
      </c>
      <c r="AA46" s="168"/>
      <c r="AB46" s="176">
        <v>0</v>
      </c>
      <c r="AC46" s="177">
        <v>0</v>
      </c>
      <c r="AD46" s="134">
        <v>0</v>
      </c>
      <c r="AE46" s="177">
        <v>0</v>
      </c>
      <c r="AF46" s="182">
        <v>0</v>
      </c>
      <c r="AG46" s="172"/>
    </row>
    <row r="47" spans="1:33" s="110" customFormat="1" x14ac:dyDescent="0.2">
      <c r="A47" s="138">
        <v>413</v>
      </c>
      <c r="B47" s="139">
        <v>413114127</v>
      </c>
      <c r="C47" s="140" t="s">
        <v>493</v>
      </c>
      <c r="D47" s="141">
        <v>114</v>
      </c>
      <c r="E47" s="140" t="s">
        <v>146</v>
      </c>
      <c r="F47" s="141">
        <v>127</v>
      </c>
      <c r="G47" s="142" t="s">
        <v>159</v>
      </c>
      <c r="H47" s="130"/>
      <c r="I47" s="131">
        <v>10766</v>
      </c>
      <c r="J47" s="131">
        <v>5050</v>
      </c>
      <c r="K47" s="131">
        <v>0</v>
      </c>
      <c r="L47" s="131">
        <v>938</v>
      </c>
      <c r="M47" s="131">
        <v>16754</v>
      </c>
      <c r="N47" s="130"/>
      <c r="O47" s="132">
        <v>1</v>
      </c>
      <c r="P47" s="132">
        <v>0</v>
      </c>
      <c r="Q47" s="133">
        <v>15816</v>
      </c>
      <c r="R47" s="133">
        <v>0</v>
      </c>
      <c r="S47" s="133">
        <f t="shared" si="0"/>
        <v>0</v>
      </c>
      <c r="T47" s="133">
        <v>938</v>
      </c>
      <c r="U47" s="134">
        <f t="shared" si="1"/>
        <v>16754</v>
      </c>
      <c r="V47" s="144"/>
      <c r="W47" s="173">
        <v>0</v>
      </c>
      <c r="X47" s="174">
        <v>0.09</v>
      </c>
      <c r="Y47" s="174">
        <v>3.0719183771992856E-2</v>
      </c>
      <c r="Z47" s="175">
        <v>0</v>
      </c>
      <c r="AA47" s="168"/>
      <c r="AB47" s="176">
        <v>0</v>
      </c>
      <c r="AC47" s="177">
        <v>0</v>
      </c>
      <c r="AD47" s="134">
        <v>0</v>
      </c>
      <c r="AE47" s="177">
        <v>0</v>
      </c>
      <c r="AF47" s="182">
        <v>0</v>
      </c>
      <c r="AG47" s="172"/>
    </row>
    <row r="48" spans="1:33" s="110" customFormat="1" x14ac:dyDescent="0.2">
      <c r="A48" s="138">
        <v>413</v>
      </c>
      <c r="B48" s="139">
        <v>413114253</v>
      </c>
      <c r="C48" s="140" t="s">
        <v>493</v>
      </c>
      <c r="D48" s="141">
        <v>114</v>
      </c>
      <c r="E48" s="140" t="s">
        <v>146</v>
      </c>
      <c r="F48" s="141">
        <v>253</v>
      </c>
      <c r="G48" s="142" t="s">
        <v>285</v>
      </c>
      <c r="H48" s="130"/>
      <c r="I48" s="131">
        <v>8960</v>
      </c>
      <c r="J48" s="131">
        <v>23460</v>
      </c>
      <c r="K48" s="131">
        <v>0</v>
      </c>
      <c r="L48" s="131">
        <v>938</v>
      </c>
      <c r="M48" s="131">
        <v>33358</v>
      </c>
      <c r="N48" s="130"/>
      <c r="O48" s="132">
        <v>1</v>
      </c>
      <c r="P48" s="132">
        <v>0</v>
      </c>
      <c r="Q48" s="133">
        <v>32420</v>
      </c>
      <c r="R48" s="133">
        <v>0</v>
      </c>
      <c r="S48" s="133">
        <f t="shared" si="0"/>
        <v>0</v>
      </c>
      <c r="T48" s="133">
        <v>938</v>
      </c>
      <c r="U48" s="134">
        <f t="shared" si="1"/>
        <v>33358</v>
      </c>
      <c r="V48" s="144"/>
      <c r="W48" s="173">
        <v>0</v>
      </c>
      <c r="X48" s="174">
        <v>0.09</v>
      </c>
      <c r="Y48" s="174">
        <v>1.7190344093582027E-2</v>
      </c>
      <c r="Z48" s="175">
        <v>0</v>
      </c>
      <c r="AA48" s="168"/>
      <c r="AB48" s="176">
        <v>0</v>
      </c>
      <c r="AC48" s="177">
        <v>0</v>
      </c>
      <c r="AD48" s="134">
        <v>0</v>
      </c>
      <c r="AE48" s="177">
        <v>0</v>
      </c>
      <c r="AF48" s="182">
        <v>0</v>
      </c>
      <c r="AG48" s="172"/>
    </row>
    <row r="49" spans="1:33" s="110" customFormat="1" x14ac:dyDescent="0.2">
      <c r="A49" s="138">
        <v>413</v>
      </c>
      <c r="B49" s="139">
        <v>413114278</v>
      </c>
      <c r="C49" s="140" t="s">
        <v>493</v>
      </c>
      <c r="D49" s="141">
        <v>114</v>
      </c>
      <c r="E49" s="140" t="s">
        <v>146</v>
      </c>
      <c r="F49" s="141">
        <v>278</v>
      </c>
      <c r="G49" s="142" t="s">
        <v>310</v>
      </c>
      <c r="H49" s="130"/>
      <c r="I49" s="131">
        <v>11621.946980937662</v>
      </c>
      <c r="J49" s="131">
        <v>2142</v>
      </c>
      <c r="K49" s="131">
        <v>0</v>
      </c>
      <c r="L49" s="131">
        <v>938</v>
      </c>
      <c r="M49" s="131">
        <v>14701.946980937662</v>
      </c>
      <c r="N49" s="130"/>
      <c r="O49" s="132">
        <v>1</v>
      </c>
      <c r="P49" s="132">
        <v>0</v>
      </c>
      <c r="Q49" s="133">
        <v>13764</v>
      </c>
      <c r="R49" s="133">
        <v>0</v>
      </c>
      <c r="S49" s="133">
        <f t="shared" si="0"/>
        <v>0</v>
      </c>
      <c r="T49" s="133">
        <v>938</v>
      </c>
      <c r="U49" s="134">
        <f t="shared" si="1"/>
        <v>14702</v>
      </c>
      <c r="V49" s="144"/>
      <c r="W49" s="173">
        <v>0</v>
      </c>
      <c r="X49" s="174">
        <v>0.09</v>
      </c>
      <c r="Y49" s="174">
        <v>6.1279010948665294E-2</v>
      </c>
      <c r="Z49" s="175">
        <v>0</v>
      </c>
      <c r="AA49" s="168"/>
      <c r="AB49" s="176">
        <v>0</v>
      </c>
      <c r="AC49" s="177">
        <v>0</v>
      </c>
      <c r="AD49" s="134">
        <v>0</v>
      </c>
      <c r="AE49" s="177">
        <v>0</v>
      </c>
      <c r="AF49" s="182">
        <v>0</v>
      </c>
      <c r="AG49" s="172"/>
    </row>
    <row r="50" spans="1:33" s="110" customFormat="1" x14ac:dyDescent="0.2">
      <c r="A50" s="138">
        <v>413</v>
      </c>
      <c r="B50" s="139">
        <v>413114605</v>
      </c>
      <c r="C50" s="140" t="s">
        <v>493</v>
      </c>
      <c r="D50" s="141">
        <v>114</v>
      </c>
      <c r="E50" s="140" t="s">
        <v>146</v>
      </c>
      <c r="F50" s="141">
        <v>605</v>
      </c>
      <c r="G50" s="142" t="s">
        <v>388</v>
      </c>
      <c r="H50" s="130"/>
      <c r="I50" s="131">
        <v>15039</v>
      </c>
      <c r="J50" s="131">
        <v>10763</v>
      </c>
      <c r="K50" s="131">
        <v>0</v>
      </c>
      <c r="L50" s="131">
        <v>938</v>
      </c>
      <c r="M50" s="131">
        <v>26740</v>
      </c>
      <c r="N50" s="130"/>
      <c r="O50" s="132">
        <v>2</v>
      </c>
      <c r="P50" s="132">
        <v>0</v>
      </c>
      <c r="Q50" s="133">
        <v>51604</v>
      </c>
      <c r="R50" s="133">
        <v>0</v>
      </c>
      <c r="S50" s="133">
        <f t="shared" si="0"/>
        <v>0</v>
      </c>
      <c r="T50" s="133">
        <v>1876</v>
      </c>
      <c r="U50" s="134">
        <f t="shared" si="1"/>
        <v>53480</v>
      </c>
      <c r="V50" s="144"/>
      <c r="W50" s="173">
        <v>0</v>
      </c>
      <c r="X50" s="174">
        <v>0.09</v>
      </c>
      <c r="Y50" s="174">
        <v>5.7936474062486115E-2</v>
      </c>
      <c r="Z50" s="175">
        <v>0</v>
      </c>
      <c r="AA50" s="168"/>
      <c r="AB50" s="176">
        <v>0</v>
      </c>
      <c r="AC50" s="177">
        <v>0</v>
      </c>
      <c r="AD50" s="134">
        <v>0</v>
      </c>
      <c r="AE50" s="177">
        <v>0</v>
      </c>
      <c r="AF50" s="182">
        <v>0</v>
      </c>
      <c r="AG50" s="172"/>
    </row>
    <row r="51" spans="1:33" s="110" customFormat="1" x14ac:dyDescent="0.2">
      <c r="A51" s="138">
        <v>413</v>
      </c>
      <c r="B51" s="139">
        <v>413114670</v>
      </c>
      <c r="C51" s="140" t="s">
        <v>493</v>
      </c>
      <c r="D51" s="141">
        <v>114</v>
      </c>
      <c r="E51" s="140" t="s">
        <v>146</v>
      </c>
      <c r="F51" s="141">
        <v>670</v>
      </c>
      <c r="G51" s="142" t="s">
        <v>406</v>
      </c>
      <c r="H51" s="130"/>
      <c r="I51" s="131">
        <v>10738</v>
      </c>
      <c r="J51" s="131">
        <v>8461</v>
      </c>
      <c r="K51" s="131">
        <v>0</v>
      </c>
      <c r="L51" s="131">
        <v>938</v>
      </c>
      <c r="M51" s="131">
        <v>20137</v>
      </c>
      <c r="N51" s="130"/>
      <c r="O51" s="132">
        <v>26</v>
      </c>
      <c r="P51" s="132">
        <v>0</v>
      </c>
      <c r="Q51" s="133">
        <v>499174</v>
      </c>
      <c r="R51" s="133">
        <v>0</v>
      </c>
      <c r="S51" s="133">
        <f t="shared" si="0"/>
        <v>0</v>
      </c>
      <c r="T51" s="133">
        <v>24388</v>
      </c>
      <c r="U51" s="134">
        <f t="shared" si="1"/>
        <v>523562</v>
      </c>
      <c r="V51" s="144"/>
      <c r="W51" s="173">
        <v>0</v>
      </c>
      <c r="X51" s="174">
        <v>0.09</v>
      </c>
      <c r="Y51" s="174">
        <v>7.0670845220703479E-2</v>
      </c>
      <c r="Z51" s="175">
        <v>0</v>
      </c>
      <c r="AA51" s="168"/>
      <c r="AB51" s="176">
        <v>0</v>
      </c>
      <c r="AC51" s="177">
        <v>0</v>
      </c>
      <c r="AD51" s="134">
        <v>0</v>
      </c>
      <c r="AE51" s="177">
        <v>0</v>
      </c>
      <c r="AF51" s="182">
        <v>0</v>
      </c>
      <c r="AG51" s="172"/>
    </row>
    <row r="52" spans="1:33" s="110" customFormat="1" x14ac:dyDescent="0.2">
      <c r="A52" s="138">
        <v>413</v>
      </c>
      <c r="B52" s="139">
        <v>413114674</v>
      </c>
      <c r="C52" s="140" t="s">
        <v>493</v>
      </c>
      <c r="D52" s="141">
        <v>114</v>
      </c>
      <c r="E52" s="140" t="s">
        <v>146</v>
      </c>
      <c r="F52" s="141">
        <v>674</v>
      </c>
      <c r="G52" s="142" t="s">
        <v>409</v>
      </c>
      <c r="H52" s="130"/>
      <c r="I52" s="131">
        <v>11681</v>
      </c>
      <c r="J52" s="131">
        <v>4134</v>
      </c>
      <c r="K52" s="131">
        <v>0</v>
      </c>
      <c r="L52" s="131">
        <v>938</v>
      </c>
      <c r="M52" s="131">
        <v>16753</v>
      </c>
      <c r="N52" s="130"/>
      <c r="O52" s="132">
        <v>42</v>
      </c>
      <c r="P52" s="132">
        <v>0</v>
      </c>
      <c r="Q52" s="133">
        <v>664230</v>
      </c>
      <c r="R52" s="133">
        <v>0</v>
      </c>
      <c r="S52" s="133">
        <f t="shared" si="0"/>
        <v>0</v>
      </c>
      <c r="T52" s="133">
        <v>39396</v>
      </c>
      <c r="U52" s="134">
        <f t="shared" si="1"/>
        <v>703626</v>
      </c>
      <c r="V52" s="144"/>
      <c r="W52" s="173">
        <v>0</v>
      </c>
      <c r="X52" s="174">
        <v>0.09</v>
      </c>
      <c r="Y52" s="174">
        <v>5.2981408578429832E-2</v>
      </c>
      <c r="Z52" s="175">
        <v>0</v>
      </c>
      <c r="AA52" s="168"/>
      <c r="AB52" s="176">
        <v>0</v>
      </c>
      <c r="AC52" s="177">
        <v>0</v>
      </c>
      <c r="AD52" s="134">
        <v>0</v>
      </c>
      <c r="AE52" s="177">
        <v>0</v>
      </c>
      <c r="AF52" s="182">
        <v>0</v>
      </c>
      <c r="AG52" s="172"/>
    </row>
    <row r="53" spans="1:33" s="110" customFormat="1" x14ac:dyDescent="0.2">
      <c r="A53" s="138">
        <v>413</v>
      </c>
      <c r="B53" s="139">
        <v>413114683</v>
      </c>
      <c r="C53" s="140" t="s">
        <v>493</v>
      </c>
      <c r="D53" s="141">
        <v>114</v>
      </c>
      <c r="E53" s="140" t="s">
        <v>146</v>
      </c>
      <c r="F53" s="141">
        <v>683</v>
      </c>
      <c r="G53" s="142" t="s">
        <v>412</v>
      </c>
      <c r="H53" s="130"/>
      <c r="I53" s="131">
        <v>10766</v>
      </c>
      <c r="J53" s="131">
        <v>7686</v>
      </c>
      <c r="K53" s="131">
        <v>0</v>
      </c>
      <c r="L53" s="131">
        <v>938</v>
      </c>
      <c r="M53" s="131">
        <v>19390</v>
      </c>
      <c r="N53" s="130"/>
      <c r="O53" s="132">
        <v>1</v>
      </c>
      <c r="P53" s="132">
        <v>0</v>
      </c>
      <c r="Q53" s="133">
        <v>18452</v>
      </c>
      <c r="R53" s="133">
        <v>0</v>
      </c>
      <c r="S53" s="133">
        <f t="shared" si="0"/>
        <v>0</v>
      </c>
      <c r="T53" s="133">
        <v>938</v>
      </c>
      <c r="U53" s="134">
        <f t="shared" si="1"/>
        <v>19390</v>
      </c>
      <c r="V53" s="144"/>
      <c r="W53" s="173">
        <v>0</v>
      </c>
      <c r="X53" s="174">
        <v>0.09</v>
      </c>
      <c r="Y53" s="174">
        <v>3.1153524382792602E-2</v>
      </c>
      <c r="Z53" s="175">
        <v>0</v>
      </c>
      <c r="AA53" s="168"/>
      <c r="AB53" s="176">
        <v>0</v>
      </c>
      <c r="AC53" s="177">
        <v>0</v>
      </c>
      <c r="AD53" s="134">
        <v>0</v>
      </c>
      <c r="AE53" s="177">
        <v>0</v>
      </c>
      <c r="AF53" s="182">
        <v>0</v>
      </c>
      <c r="AG53" s="172"/>
    </row>
    <row r="54" spans="1:33" s="110" customFormat="1" x14ac:dyDescent="0.2">
      <c r="A54" s="138">
        <v>413</v>
      </c>
      <c r="B54" s="139">
        <v>413114717</v>
      </c>
      <c r="C54" s="140" t="s">
        <v>493</v>
      </c>
      <c r="D54" s="141">
        <v>114</v>
      </c>
      <c r="E54" s="140" t="s">
        <v>146</v>
      </c>
      <c r="F54" s="141">
        <v>717</v>
      </c>
      <c r="G54" s="142" t="s">
        <v>422</v>
      </c>
      <c r="H54" s="130"/>
      <c r="I54" s="131">
        <v>11962</v>
      </c>
      <c r="J54" s="131">
        <v>5550</v>
      </c>
      <c r="K54" s="131">
        <v>0</v>
      </c>
      <c r="L54" s="131">
        <v>938</v>
      </c>
      <c r="M54" s="131">
        <v>18450</v>
      </c>
      <c r="N54" s="130"/>
      <c r="O54" s="132">
        <v>37</v>
      </c>
      <c r="P54" s="132">
        <v>0</v>
      </c>
      <c r="Q54" s="133">
        <v>647944</v>
      </c>
      <c r="R54" s="133">
        <v>0</v>
      </c>
      <c r="S54" s="133">
        <f t="shared" si="0"/>
        <v>0</v>
      </c>
      <c r="T54" s="133">
        <v>34706</v>
      </c>
      <c r="U54" s="134">
        <f t="shared" si="1"/>
        <v>682650</v>
      </c>
      <c r="V54" s="144"/>
      <c r="W54" s="173">
        <v>0</v>
      </c>
      <c r="X54" s="174">
        <v>0.09</v>
      </c>
      <c r="Y54" s="174">
        <v>4.0897093910679014E-2</v>
      </c>
      <c r="Z54" s="175">
        <v>0</v>
      </c>
      <c r="AA54" s="168"/>
      <c r="AB54" s="176">
        <v>0</v>
      </c>
      <c r="AC54" s="177">
        <v>0</v>
      </c>
      <c r="AD54" s="134">
        <v>0</v>
      </c>
      <c r="AE54" s="177">
        <v>0</v>
      </c>
      <c r="AF54" s="182">
        <v>0</v>
      </c>
      <c r="AG54" s="172"/>
    </row>
    <row r="55" spans="1:33" s="110" customFormat="1" x14ac:dyDescent="0.2">
      <c r="A55" s="138">
        <v>413</v>
      </c>
      <c r="B55" s="139">
        <v>413114750</v>
      </c>
      <c r="C55" s="140" t="s">
        <v>493</v>
      </c>
      <c r="D55" s="141">
        <v>114</v>
      </c>
      <c r="E55" s="140" t="s">
        <v>146</v>
      </c>
      <c r="F55" s="141">
        <v>750</v>
      </c>
      <c r="G55" s="142" t="s">
        <v>430</v>
      </c>
      <c r="H55" s="130"/>
      <c r="I55" s="131">
        <v>10856</v>
      </c>
      <c r="J55" s="131">
        <v>7008</v>
      </c>
      <c r="K55" s="131">
        <v>0</v>
      </c>
      <c r="L55" s="131">
        <v>938</v>
      </c>
      <c r="M55" s="131">
        <v>18802</v>
      </c>
      <c r="N55" s="130"/>
      <c r="O55" s="132">
        <v>22</v>
      </c>
      <c r="P55" s="132">
        <v>0</v>
      </c>
      <c r="Q55" s="133">
        <v>393008</v>
      </c>
      <c r="R55" s="133">
        <v>0</v>
      </c>
      <c r="S55" s="133">
        <f t="shared" si="0"/>
        <v>0</v>
      </c>
      <c r="T55" s="133">
        <v>20636</v>
      </c>
      <c r="U55" s="134">
        <f t="shared" si="1"/>
        <v>413644</v>
      </c>
      <c r="V55" s="144"/>
      <c r="W55" s="173">
        <v>0</v>
      </c>
      <c r="X55" s="174">
        <v>0.09</v>
      </c>
      <c r="Y55" s="174">
        <v>3.4981221949141959E-2</v>
      </c>
      <c r="Z55" s="175">
        <v>0</v>
      </c>
      <c r="AA55" s="168"/>
      <c r="AB55" s="176">
        <v>0</v>
      </c>
      <c r="AC55" s="177">
        <v>0</v>
      </c>
      <c r="AD55" s="134">
        <v>0</v>
      </c>
      <c r="AE55" s="177">
        <v>0</v>
      </c>
      <c r="AF55" s="182">
        <v>0</v>
      </c>
      <c r="AG55" s="172"/>
    </row>
    <row r="56" spans="1:33" s="110" customFormat="1" x14ac:dyDescent="0.2">
      <c r="A56" s="138">
        <v>413</v>
      </c>
      <c r="B56" s="139">
        <v>413114755</v>
      </c>
      <c r="C56" s="140" t="s">
        <v>493</v>
      </c>
      <c r="D56" s="141">
        <v>114</v>
      </c>
      <c r="E56" s="140" t="s">
        <v>146</v>
      </c>
      <c r="F56" s="141">
        <v>755</v>
      </c>
      <c r="G56" s="142" t="s">
        <v>432</v>
      </c>
      <c r="H56" s="130"/>
      <c r="I56" s="131">
        <v>11153</v>
      </c>
      <c r="J56" s="131">
        <v>5276</v>
      </c>
      <c r="K56" s="131">
        <v>0</v>
      </c>
      <c r="L56" s="131">
        <v>938</v>
      </c>
      <c r="M56" s="131">
        <v>17367</v>
      </c>
      <c r="N56" s="130"/>
      <c r="O56" s="132">
        <v>4</v>
      </c>
      <c r="P56" s="132">
        <v>0</v>
      </c>
      <c r="Q56" s="133">
        <v>65716</v>
      </c>
      <c r="R56" s="133">
        <v>0</v>
      </c>
      <c r="S56" s="133">
        <f t="shared" si="0"/>
        <v>0</v>
      </c>
      <c r="T56" s="133">
        <v>3752</v>
      </c>
      <c r="U56" s="134">
        <f t="shared" si="1"/>
        <v>69468</v>
      </c>
      <c r="V56" s="144"/>
      <c r="W56" s="173">
        <v>0</v>
      </c>
      <c r="X56" s="174">
        <v>0.09</v>
      </c>
      <c r="Y56" s="174">
        <v>1.6869241337101826E-2</v>
      </c>
      <c r="Z56" s="175">
        <v>0</v>
      </c>
      <c r="AA56" s="168"/>
      <c r="AB56" s="176">
        <v>0</v>
      </c>
      <c r="AC56" s="177">
        <v>0</v>
      </c>
      <c r="AD56" s="134">
        <v>0</v>
      </c>
      <c r="AE56" s="177">
        <v>0</v>
      </c>
      <c r="AF56" s="182">
        <v>0</v>
      </c>
      <c r="AG56" s="172"/>
    </row>
    <row r="57" spans="1:33" s="110" customFormat="1" x14ac:dyDescent="0.2">
      <c r="A57" s="138">
        <v>414</v>
      </c>
      <c r="B57" s="139">
        <v>414603063</v>
      </c>
      <c r="C57" s="140" t="s">
        <v>494</v>
      </c>
      <c r="D57" s="141">
        <v>603</v>
      </c>
      <c r="E57" s="140" t="s">
        <v>495</v>
      </c>
      <c r="F57" s="141">
        <v>63</v>
      </c>
      <c r="G57" s="142" t="s">
        <v>95</v>
      </c>
      <c r="H57" s="130"/>
      <c r="I57" s="131">
        <v>11727.089883040933</v>
      </c>
      <c r="J57" s="131">
        <v>2096</v>
      </c>
      <c r="K57" s="131">
        <v>0</v>
      </c>
      <c r="L57" s="131">
        <v>938</v>
      </c>
      <c r="M57" s="131">
        <v>14761.089883040933</v>
      </c>
      <c r="N57" s="130"/>
      <c r="O57" s="132">
        <v>3</v>
      </c>
      <c r="P57" s="132">
        <v>0</v>
      </c>
      <c r="Q57" s="133">
        <v>40467</v>
      </c>
      <c r="R57" s="133">
        <v>0</v>
      </c>
      <c r="S57" s="133">
        <f t="shared" si="0"/>
        <v>0</v>
      </c>
      <c r="T57" s="133">
        <v>2745</v>
      </c>
      <c r="U57" s="134">
        <f t="shared" si="1"/>
        <v>43212</v>
      </c>
      <c r="V57" s="144"/>
      <c r="W57" s="173">
        <v>7.2580645161290314E-2</v>
      </c>
      <c r="X57" s="174">
        <v>0.09</v>
      </c>
      <c r="Y57" s="174">
        <v>1.5033441063246158E-2</v>
      </c>
      <c r="Z57" s="175">
        <v>0</v>
      </c>
      <c r="AA57" s="168"/>
      <c r="AB57" s="176">
        <v>0</v>
      </c>
      <c r="AC57" s="177">
        <v>0</v>
      </c>
      <c r="AD57" s="134">
        <v>0</v>
      </c>
      <c r="AE57" s="177">
        <v>0</v>
      </c>
      <c r="AF57" s="182">
        <v>0</v>
      </c>
      <c r="AG57" s="172"/>
    </row>
    <row r="58" spans="1:33" s="110" customFormat="1" x14ac:dyDescent="0.2">
      <c r="A58" s="138">
        <v>414</v>
      </c>
      <c r="B58" s="139">
        <v>414603098</v>
      </c>
      <c r="C58" s="140" t="s">
        <v>494</v>
      </c>
      <c r="D58" s="141">
        <v>603</v>
      </c>
      <c r="E58" s="140" t="s">
        <v>495</v>
      </c>
      <c r="F58" s="141">
        <v>98</v>
      </c>
      <c r="G58" s="142" t="s">
        <v>130</v>
      </c>
      <c r="H58" s="130"/>
      <c r="I58" s="131">
        <v>11021</v>
      </c>
      <c r="J58" s="131">
        <v>11065</v>
      </c>
      <c r="K58" s="131">
        <v>0</v>
      </c>
      <c r="L58" s="131">
        <v>938</v>
      </c>
      <c r="M58" s="131">
        <v>23024</v>
      </c>
      <c r="N58" s="130"/>
      <c r="O58" s="132">
        <v>1</v>
      </c>
      <c r="P58" s="132">
        <v>0</v>
      </c>
      <c r="Q58" s="133">
        <v>21552</v>
      </c>
      <c r="R58" s="133">
        <v>0</v>
      </c>
      <c r="S58" s="133">
        <f t="shared" si="0"/>
        <v>0</v>
      </c>
      <c r="T58" s="133">
        <v>915</v>
      </c>
      <c r="U58" s="134">
        <f t="shared" si="1"/>
        <v>22467</v>
      </c>
      <c r="V58" s="144"/>
      <c r="W58" s="173">
        <v>2.4193548387096774E-2</v>
      </c>
      <c r="X58" s="174">
        <v>0.09</v>
      </c>
      <c r="Y58" s="174">
        <v>1.1574783571051744E-2</v>
      </c>
      <c r="Z58" s="175">
        <v>0</v>
      </c>
      <c r="AA58" s="168"/>
      <c r="AB58" s="176">
        <v>0</v>
      </c>
      <c r="AC58" s="177">
        <v>0</v>
      </c>
      <c r="AD58" s="134">
        <v>0</v>
      </c>
      <c r="AE58" s="177">
        <v>0</v>
      </c>
      <c r="AF58" s="182">
        <v>0</v>
      </c>
      <c r="AG58" s="172"/>
    </row>
    <row r="59" spans="1:33" s="110" customFormat="1" x14ac:dyDescent="0.2">
      <c r="A59" s="138">
        <v>414</v>
      </c>
      <c r="B59" s="139">
        <v>414603152</v>
      </c>
      <c r="C59" s="140" t="s">
        <v>494</v>
      </c>
      <c r="D59" s="141">
        <v>603</v>
      </c>
      <c r="E59" s="140" t="s">
        <v>495</v>
      </c>
      <c r="F59" s="141">
        <v>152</v>
      </c>
      <c r="G59" s="142" t="s">
        <v>184</v>
      </c>
      <c r="H59" s="130"/>
      <c r="I59" s="131">
        <v>10766</v>
      </c>
      <c r="J59" s="131">
        <v>14330</v>
      </c>
      <c r="K59" s="131">
        <v>0</v>
      </c>
      <c r="L59" s="131">
        <v>938</v>
      </c>
      <c r="M59" s="131">
        <v>26034</v>
      </c>
      <c r="N59" s="130"/>
      <c r="O59" s="132">
        <v>2</v>
      </c>
      <c r="P59" s="132">
        <v>0</v>
      </c>
      <c r="Q59" s="133">
        <v>48978</v>
      </c>
      <c r="R59" s="133">
        <v>0</v>
      </c>
      <c r="S59" s="133">
        <f t="shared" si="0"/>
        <v>0</v>
      </c>
      <c r="T59" s="133">
        <v>1830</v>
      </c>
      <c r="U59" s="134">
        <f t="shared" si="1"/>
        <v>50808</v>
      </c>
      <c r="V59" s="144"/>
      <c r="W59" s="173">
        <v>4.8387096774193547E-2</v>
      </c>
      <c r="X59" s="174">
        <v>0.09</v>
      </c>
      <c r="Y59" s="174">
        <v>3.5188081806345347E-3</v>
      </c>
      <c r="Z59" s="175">
        <v>0</v>
      </c>
      <c r="AA59" s="168"/>
      <c r="AB59" s="176">
        <v>0</v>
      </c>
      <c r="AC59" s="177">
        <v>0</v>
      </c>
      <c r="AD59" s="134">
        <v>0</v>
      </c>
      <c r="AE59" s="177">
        <v>0</v>
      </c>
      <c r="AF59" s="182">
        <v>0</v>
      </c>
      <c r="AG59" s="172"/>
    </row>
    <row r="60" spans="1:33" s="110" customFormat="1" x14ac:dyDescent="0.2">
      <c r="A60" s="138">
        <v>414</v>
      </c>
      <c r="B60" s="139">
        <v>414603209</v>
      </c>
      <c r="C60" s="140" t="s">
        <v>494</v>
      </c>
      <c r="D60" s="141">
        <v>603</v>
      </c>
      <c r="E60" s="140" t="s">
        <v>495</v>
      </c>
      <c r="F60" s="141">
        <v>209</v>
      </c>
      <c r="G60" s="142" t="s">
        <v>241</v>
      </c>
      <c r="H60" s="130"/>
      <c r="I60" s="131">
        <v>12277</v>
      </c>
      <c r="J60" s="131">
        <v>2623</v>
      </c>
      <c r="K60" s="131">
        <v>0</v>
      </c>
      <c r="L60" s="131">
        <v>938</v>
      </c>
      <c r="M60" s="131">
        <v>15838</v>
      </c>
      <c r="N60" s="130"/>
      <c r="O60" s="132">
        <v>65</v>
      </c>
      <c r="P60" s="132">
        <v>0</v>
      </c>
      <c r="Q60" s="133">
        <v>945100</v>
      </c>
      <c r="R60" s="133">
        <v>0</v>
      </c>
      <c r="S60" s="133">
        <f t="shared" si="0"/>
        <v>0</v>
      </c>
      <c r="T60" s="133">
        <v>59475</v>
      </c>
      <c r="U60" s="134">
        <f t="shared" si="1"/>
        <v>1004575</v>
      </c>
      <c r="V60" s="144"/>
      <c r="W60" s="173">
        <v>1.5725806451612894</v>
      </c>
      <c r="X60" s="174">
        <v>0.09</v>
      </c>
      <c r="Y60" s="174">
        <v>4.2509906951074622E-2</v>
      </c>
      <c r="Z60" s="175">
        <v>0</v>
      </c>
      <c r="AA60" s="168"/>
      <c r="AB60" s="176">
        <v>0</v>
      </c>
      <c r="AC60" s="177">
        <v>0</v>
      </c>
      <c r="AD60" s="134">
        <v>0</v>
      </c>
      <c r="AE60" s="177">
        <v>0</v>
      </c>
      <c r="AF60" s="182">
        <v>0</v>
      </c>
      <c r="AG60" s="172"/>
    </row>
    <row r="61" spans="1:33" s="110" customFormat="1" x14ac:dyDescent="0.2">
      <c r="A61" s="138">
        <v>414</v>
      </c>
      <c r="B61" s="139">
        <v>414603236</v>
      </c>
      <c r="C61" s="140" t="s">
        <v>494</v>
      </c>
      <c r="D61" s="141">
        <v>603</v>
      </c>
      <c r="E61" s="140" t="s">
        <v>495</v>
      </c>
      <c r="F61" s="141">
        <v>236</v>
      </c>
      <c r="G61" s="142" t="s">
        <v>268</v>
      </c>
      <c r="H61" s="130"/>
      <c r="I61" s="131">
        <v>12341</v>
      </c>
      <c r="J61" s="131">
        <v>2347</v>
      </c>
      <c r="K61" s="131">
        <v>0</v>
      </c>
      <c r="L61" s="131">
        <v>938</v>
      </c>
      <c r="M61" s="131">
        <v>15626</v>
      </c>
      <c r="N61" s="130"/>
      <c r="O61" s="132">
        <v>195</v>
      </c>
      <c r="P61" s="132">
        <v>0</v>
      </c>
      <c r="Q61" s="133">
        <v>2794935</v>
      </c>
      <c r="R61" s="133">
        <v>0</v>
      </c>
      <c r="S61" s="133">
        <f t="shared" si="0"/>
        <v>0</v>
      </c>
      <c r="T61" s="133">
        <v>178425</v>
      </c>
      <c r="U61" s="134">
        <f t="shared" si="1"/>
        <v>2973360</v>
      </c>
      <c r="V61" s="144"/>
      <c r="W61" s="173">
        <v>4.7177419354838923</v>
      </c>
      <c r="X61" s="174">
        <v>0.09</v>
      </c>
      <c r="Y61" s="174">
        <v>3.0245879024830318E-2</v>
      </c>
      <c r="Z61" s="175">
        <v>0</v>
      </c>
      <c r="AA61" s="168"/>
      <c r="AB61" s="176">
        <v>0</v>
      </c>
      <c r="AC61" s="177">
        <v>0</v>
      </c>
      <c r="AD61" s="134">
        <v>0</v>
      </c>
      <c r="AE61" s="177">
        <v>0</v>
      </c>
      <c r="AF61" s="182">
        <v>0</v>
      </c>
      <c r="AG61" s="172"/>
    </row>
    <row r="62" spans="1:33" s="110" customFormat="1" x14ac:dyDescent="0.2">
      <c r="A62" s="138">
        <v>414</v>
      </c>
      <c r="B62" s="139">
        <v>414603263</v>
      </c>
      <c r="C62" s="140" t="s">
        <v>494</v>
      </c>
      <c r="D62" s="141">
        <v>603</v>
      </c>
      <c r="E62" s="140" t="s">
        <v>495</v>
      </c>
      <c r="F62" s="141">
        <v>263</v>
      </c>
      <c r="G62" s="142" t="s">
        <v>295</v>
      </c>
      <c r="H62" s="130"/>
      <c r="I62" s="131">
        <v>10164</v>
      </c>
      <c r="J62" s="131">
        <v>2483</v>
      </c>
      <c r="K62" s="131">
        <v>0</v>
      </c>
      <c r="L62" s="131">
        <v>938</v>
      </c>
      <c r="M62" s="131">
        <v>13585</v>
      </c>
      <c r="N62" s="130"/>
      <c r="O62" s="132">
        <v>3</v>
      </c>
      <c r="P62" s="132">
        <v>0</v>
      </c>
      <c r="Q62" s="133">
        <v>37023</v>
      </c>
      <c r="R62" s="133">
        <v>0</v>
      </c>
      <c r="S62" s="133">
        <f t="shared" si="0"/>
        <v>0</v>
      </c>
      <c r="T62" s="133">
        <v>2745</v>
      </c>
      <c r="U62" s="134">
        <f t="shared" si="1"/>
        <v>39768</v>
      </c>
      <c r="V62" s="144"/>
      <c r="W62" s="173">
        <v>7.2580645161290314E-2</v>
      </c>
      <c r="X62" s="174">
        <v>0.09</v>
      </c>
      <c r="Y62" s="174">
        <v>3.7417131861780799E-2</v>
      </c>
      <c r="Z62" s="175">
        <v>0</v>
      </c>
      <c r="AA62" s="168"/>
      <c r="AB62" s="176">
        <v>0</v>
      </c>
      <c r="AC62" s="177">
        <v>0</v>
      </c>
      <c r="AD62" s="134">
        <v>0</v>
      </c>
      <c r="AE62" s="177">
        <v>0</v>
      </c>
      <c r="AF62" s="182">
        <v>0</v>
      </c>
      <c r="AG62" s="172"/>
    </row>
    <row r="63" spans="1:33" s="110" customFormat="1" x14ac:dyDescent="0.2">
      <c r="A63" s="138">
        <v>414</v>
      </c>
      <c r="B63" s="139">
        <v>414603603</v>
      </c>
      <c r="C63" s="140" t="s">
        <v>494</v>
      </c>
      <c r="D63" s="141">
        <v>603</v>
      </c>
      <c r="E63" s="140" t="s">
        <v>495</v>
      </c>
      <c r="F63" s="141">
        <v>603</v>
      </c>
      <c r="G63" s="142" t="s">
        <v>495</v>
      </c>
      <c r="H63" s="130"/>
      <c r="I63" s="131">
        <v>12146</v>
      </c>
      <c r="J63" s="131">
        <v>1908</v>
      </c>
      <c r="K63" s="131">
        <v>0</v>
      </c>
      <c r="L63" s="131">
        <v>938</v>
      </c>
      <c r="M63" s="131">
        <v>14992</v>
      </c>
      <c r="N63" s="130"/>
      <c r="O63" s="132">
        <v>68</v>
      </c>
      <c r="P63" s="132">
        <v>0</v>
      </c>
      <c r="Q63" s="133">
        <v>932552</v>
      </c>
      <c r="R63" s="133">
        <v>0</v>
      </c>
      <c r="S63" s="133">
        <f t="shared" si="0"/>
        <v>0</v>
      </c>
      <c r="T63" s="133">
        <v>62220</v>
      </c>
      <c r="U63" s="134">
        <f t="shared" si="1"/>
        <v>994772</v>
      </c>
      <c r="V63" s="144"/>
      <c r="W63" s="173">
        <v>1.6451612903225796</v>
      </c>
      <c r="X63" s="174">
        <v>0.09</v>
      </c>
      <c r="Y63" s="174">
        <v>5.1864385947398263E-2</v>
      </c>
      <c r="Z63" s="175">
        <v>0</v>
      </c>
      <c r="AA63" s="168"/>
      <c r="AB63" s="176">
        <v>0</v>
      </c>
      <c r="AC63" s="177">
        <v>0</v>
      </c>
      <c r="AD63" s="134">
        <v>0</v>
      </c>
      <c r="AE63" s="177">
        <v>0</v>
      </c>
      <c r="AF63" s="182">
        <v>0</v>
      </c>
      <c r="AG63" s="172"/>
    </row>
    <row r="64" spans="1:33" s="110" customFormat="1" x14ac:dyDescent="0.2">
      <c r="A64" s="138">
        <v>414</v>
      </c>
      <c r="B64" s="139">
        <v>414603635</v>
      </c>
      <c r="C64" s="140" t="s">
        <v>494</v>
      </c>
      <c r="D64" s="141">
        <v>603</v>
      </c>
      <c r="E64" s="140" t="s">
        <v>495</v>
      </c>
      <c r="F64" s="141">
        <v>635</v>
      </c>
      <c r="G64" s="142" t="s">
        <v>397</v>
      </c>
      <c r="H64" s="130"/>
      <c r="I64" s="131">
        <v>10739</v>
      </c>
      <c r="J64" s="131">
        <v>4894</v>
      </c>
      <c r="K64" s="131">
        <v>0</v>
      </c>
      <c r="L64" s="131">
        <v>938</v>
      </c>
      <c r="M64" s="131">
        <v>16571</v>
      </c>
      <c r="N64" s="130"/>
      <c r="O64" s="132">
        <v>26</v>
      </c>
      <c r="P64" s="132">
        <v>0</v>
      </c>
      <c r="Q64" s="133">
        <v>396630</v>
      </c>
      <c r="R64" s="133">
        <v>0</v>
      </c>
      <c r="S64" s="133">
        <f t="shared" si="0"/>
        <v>0</v>
      </c>
      <c r="T64" s="133">
        <v>23790</v>
      </c>
      <c r="U64" s="134">
        <f t="shared" si="1"/>
        <v>420420</v>
      </c>
      <c r="V64" s="144"/>
      <c r="W64" s="173">
        <v>0.6290322580645159</v>
      </c>
      <c r="X64" s="174">
        <v>0.09</v>
      </c>
      <c r="Y64" s="174">
        <v>1.6086191826115356E-2</v>
      </c>
      <c r="Z64" s="175">
        <v>0</v>
      </c>
      <c r="AA64" s="168"/>
      <c r="AB64" s="176">
        <v>0</v>
      </c>
      <c r="AC64" s="177">
        <v>0</v>
      </c>
      <c r="AD64" s="134">
        <v>0</v>
      </c>
      <c r="AE64" s="177">
        <v>0</v>
      </c>
      <c r="AF64" s="182">
        <v>0</v>
      </c>
      <c r="AG64" s="172"/>
    </row>
    <row r="65" spans="1:33" s="110" customFormat="1" x14ac:dyDescent="0.2">
      <c r="A65" s="138">
        <v>414</v>
      </c>
      <c r="B65" s="139">
        <v>414603715</v>
      </c>
      <c r="C65" s="140" t="s">
        <v>494</v>
      </c>
      <c r="D65" s="141">
        <v>603</v>
      </c>
      <c r="E65" s="140" t="s">
        <v>495</v>
      </c>
      <c r="F65" s="141">
        <v>715</v>
      </c>
      <c r="G65" s="142" t="s">
        <v>421</v>
      </c>
      <c r="H65" s="130"/>
      <c r="I65" s="131">
        <v>11078</v>
      </c>
      <c r="J65" s="131">
        <v>8437</v>
      </c>
      <c r="K65" s="131">
        <v>0</v>
      </c>
      <c r="L65" s="131">
        <v>938</v>
      </c>
      <c r="M65" s="131">
        <v>20453</v>
      </c>
      <c r="N65" s="130"/>
      <c r="O65" s="132">
        <v>9</v>
      </c>
      <c r="P65" s="132">
        <v>0</v>
      </c>
      <c r="Q65" s="133">
        <v>171387</v>
      </c>
      <c r="R65" s="133">
        <v>0</v>
      </c>
      <c r="S65" s="133">
        <f t="shared" si="0"/>
        <v>0</v>
      </c>
      <c r="T65" s="133">
        <v>8235</v>
      </c>
      <c r="U65" s="134">
        <f t="shared" si="1"/>
        <v>179622</v>
      </c>
      <c r="V65" s="144"/>
      <c r="W65" s="173">
        <v>0.217741935483871</v>
      </c>
      <c r="X65" s="174">
        <v>0.09</v>
      </c>
      <c r="Y65" s="174">
        <v>8.3901001253764013E-3</v>
      </c>
      <c r="Z65" s="175">
        <v>0</v>
      </c>
      <c r="AA65" s="168"/>
      <c r="AB65" s="176">
        <v>0</v>
      </c>
      <c r="AC65" s="177">
        <v>0</v>
      </c>
      <c r="AD65" s="134">
        <v>0</v>
      </c>
      <c r="AE65" s="177">
        <v>0</v>
      </c>
      <c r="AF65" s="182">
        <v>0</v>
      </c>
      <c r="AG65" s="172"/>
    </row>
    <row r="66" spans="1:33" s="110" customFormat="1" x14ac:dyDescent="0.2">
      <c r="A66" s="138">
        <v>416</v>
      </c>
      <c r="B66" s="139">
        <v>416035001</v>
      </c>
      <c r="C66" s="140" t="s">
        <v>496</v>
      </c>
      <c r="D66" s="141">
        <v>35</v>
      </c>
      <c r="E66" s="140" t="s">
        <v>67</v>
      </c>
      <c r="F66" s="141">
        <v>1</v>
      </c>
      <c r="G66" s="142" t="s">
        <v>33</v>
      </c>
      <c r="H66" s="130"/>
      <c r="I66" s="131">
        <v>11519</v>
      </c>
      <c r="J66" s="131">
        <v>2038</v>
      </c>
      <c r="K66" s="131">
        <v>0</v>
      </c>
      <c r="L66" s="131">
        <v>938</v>
      </c>
      <c r="M66" s="131">
        <v>14495</v>
      </c>
      <c r="N66" s="130"/>
      <c r="O66" s="132">
        <v>2</v>
      </c>
      <c r="P66" s="132">
        <v>0</v>
      </c>
      <c r="Q66" s="133">
        <v>25982</v>
      </c>
      <c r="R66" s="133">
        <v>0</v>
      </c>
      <c r="S66" s="133">
        <f t="shared" si="0"/>
        <v>0</v>
      </c>
      <c r="T66" s="133">
        <v>1798</v>
      </c>
      <c r="U66" s="134">
        <f t="shared" si="1"/>
        <v>27780</v>
      </c>
      <c r="V66" s="144"/>
      <c r="W66" s="173">
        <v>8.3457526080476907E-2</v>
      </c>
      <c r="X66" s="174">
        <v>0.09</v>
      </c>
      <c r="Y66" s="174">
        <v>1.3258181383061613E-2</v>
      </c>
      <c r="Z66" s="175">
        <v>0</v>
      </c>
      <c r="AA66" s="168"/>
      <c r="AB66" s="176">
        <v>0</v>
      </c>
      <c r="AC66" s="177">
        <v>0</v>
      </c>
      <c r="AD66" s="134">
        <v>0</v>
      </c>
      <c r="AE66" s="177">
        <v>0</v>
      </c>
      <c r="AF66" s="182">
        <v>0</v>
      </c>
      <c r="AG66" s="172"/>
    </row>
    <row r="67" spans="1:33" s="110" customFormat="1" x14ac:dyDescent="0.2">
      <c r="A67" s="138">
        <v>416</v>
      </c>
      <c r="B67" s="139">
        <v>416035035</v>
      </c>
      <c r="C67" s="140" t="s">
        <v>496</v>
      </c>
      <c r="D67" s="141">
        <v>35</v>
      </c>
      <c r="E67" s="140" t="s">
        <v>67</v>
      </c>
      <c r="F67" s="141">
        <v>35</v>
      </c>
      <c r="G67" s="142" t="s">
        <v>67</v>
      </c>
      <c r="H67" s="130"/>
      <c r="I67" s="131">
        <v>14127</v>
      </c>
      <c r="J67" s="131">
        <v>5919</v>
      </c>
      <c r="K67" s="131">
        <v>0</v>
      </c>
      <c r="L67" s="131">
        <v>938</v>
      </c>
      <c r="M67" s="131">
        <v>20984</v>
      </c>
      <c r="N67" s="130"/>
      <c r="O67" s="132">
        <v>642</v>
      </c>
      <c r="P67" s="132">
        <v>0</v>
      </c>
      <c r="Q67" s="133">
        <v>12332820</v>
      </c>
      <c r="R67" s="133">
        <v>0</v>
      </c>
      <c r="S67" s="133">
        <f t="shared" si="0"/>
        <v>40963</v>
      </c>
      <c r="T67" s="133">
        <v>577158</v>
      </c>
      <c r="U67" s="134">
        <f t="shared" si="1"/>
        <v>12950941</v>
      </c>
      <c r="V67" s="144"/>
      <c r="W67" s="173">
        <v>26.789865871833136</v>
      </c>
      <c r="X67" s="174">
        <v>0.09</v>
      </c>
      <c r="Y67" s="174">
        <v>0.15770398323994761</v>
      </c>
      <c r="Z67" s="175">
        <v>0</v>
      </c>
      <c r="AA67" s="168"/>
      <c r="AB67" s="176">
        <v>0</v>
      </c>
      <c r="AC67" s="177">
        <v>0</v>
      </c>
      <c r="AD67" s="134">
        <v>0</v>
      </c>
      <c r="AE67" s="177">
        <v>0</v>
      </c>
      <c r="AF67" s="182">
        <v>0</v>
      </c>
      <c r="AG67" s="172"/>
    </row>
    <row r="68" spans="1:33" s="110" customFormat="1" x14ac:dyDescent="0.2">
      <c r="A68" s="138">
        <v>416</v>
      </c>
      <c r="B68" s="139">
        <v>416035044</v>
      </c>
      <c r="C68" s="140" t="s">
        <v>496</v>
      </c>
      <c r="D68" s="141">
        <v>35</v>
      </c>
      <c r="E68" s="140" t="s">
        <v>67</v>
      </c>
      <c r="F68" s="141">
        <v>44</v>
      </c>
      <c r="G68" s="142" t="s">
        <v>76</v>
      </c>
      <c r="H68" s="130"/>
      <c r="I68" s="131">
        <v>12958</v>
      </c>
      <c r="J68" s="131">
        <v>110</v>
      </c>
      <c r="K68" s="131">
        <v>0</v>
      </c>
      <c r="L68" s="131">
        <v>938</v>
      </c>
      <c r="M68" s="131">
        <v>14006</v>
      </c>
      <c r="N68" s="130"/>
      <c r="O68" s="132">
        <v>6</v>
      </c>
      <c r="P68" s="132">
        <v>0</v>
      </c>
      <c r="Q68" s="133">
        <v>75138</v>
      </c>
      <c r="R68" s="133">
        <v>0</v>
      </c>
      <c r="S68" s="133">
        <f t="shared" si="0"/>
        <v>0</v>
      </c>
      <c r="T68" s="133">
        <v>5394</v>
      </c>
      <c r="U68" s="134">
        <f t="shared" si="1"/>
        <v>80532</v>
      </c>
      <c r="V68" s="144"/>
      <c r="W68" s="173">
        <v>0.25037257824143072</v>
      </c>
      <c r="X68" s="174">
        <v>0.09</v>
      </c>
      <c r="Y68" s="174">
        <v>7.3731603227047346E-2</v>
      </c>
      <c r="Z68" s="175">
        <v>0</v>
      </c>
      <c r="AA68" s="168"/>
      <c r="AB68" s="176">
        <v>0</v>
      </c>
      <c r="AC68" s="177">
        <v>0</v>
      </c>
      <c r="AD68" s="134">
        <v>0</v>
      </c>
      <c r="AE68" s="177">
        <v>0</v>
      </c>
      <c r="AF68" s="182">
        <v>0</v>
      </c>
      <c r="AG68" s="172"/>
    </row>
    <row r="69" spans="1:33" s="110" customFormat="1" x14ac:dyDescent="0.2">
      <c r="A69" s="138">
        <v>416</v>
      </c>
      <c r="B69" s="139">
        <v>416035048</v>
      </c>
      <c r="C69" s="140" t="s">
        <v>496</v>
      </c>
      <c r="D69" s="141">
        <v>35</v>
      </c>
      <c r="E69" s="140" t="s">
        <v>67</v>
      </c>
      <c r="F69" s="141">
        <v>48</v>
      </c>
      <c r="G69" s="142" t="s">
        <v>80</v>
      </c>
      <c r="H69" s="130"/>
      <c r="I69" s="131">
        <v>11373.557741625926</v>
      </c>
      <c r="J69" s="131">
        <v>9514</v>
      </c>
      <c r="K69" s="131">
        <v>0</v>
      </c>
      <c r="L69" s="131">
        <v>938</v>
      </c>
      <c r="M69" s="131">
        <v>21825.557741625926</v>
      </c>
      <c r="N69" s="130"/>
      <c r="O69" s="132">
        <v>1</v>
      </c>
      <c r="P69" s="132">
        <v>0</v>
      </c>
      <c r="Q69" s="133">
        <v>20016</v>
      </c>
      <c r="R69" s="133">
        <v>0</v>
      </c>
      <c r="S69" s="133">
        <f t="shared" si="0"/>
        <v>0</v>
      </c>
      <c r="T69" s="133">
        <v>899</v>
      </c>
      <c r="U69" s="134">
        <f t="shared" si="1"/>
        <v>20915</v>
      </c>
      <c r="V69" s="144"/>
      <c r="W69" s="173">
        <v>4.1728763040238454E-2</v>
      </c>
      <c r="X69" s="174">
        <v>0.09</v>
      </c>
      <c r="Y69" s="174">
        <v>2.0955193206317413E-3</v>
      </c>
      <c r="Z69" s="175">
        <v>0</v>
      </c>
      <c r="AA69" s="168"/>
      <c r="AB69" s="176">
        <v>0</v>
      </c>
      <c r="AC69" s="177">
        <v>0</v>
      </c>
      <c r="AD69" s="134">
        <v>0</v>
      </c>
      <c r="AE69" s="177">
        <v>0</v>
      </c>
      <c r="AF69" s="182">
        <v>0</v>
      </c>
      <c r="AG69" s="172"/>
    </row>
    <row r="70" spans="1:33" s="110" customFormat="1" x14ac:dyDescent="0.2">
      <c r="A70" s="138">
        <v>416</v>
      </c>
      <c r="B70" s="139">
        <v>416035073</v>
      </c>
      <c r="C70" s="140" t="s">
        <v>496</v>
      </c>
      <c r="D70" s="141">
        <v>35</v>
      </c>
      <c r="E70" s="140" t="s">
        <v>67</v>
      </c>
      <c r="F70" s="141">
        <v>73</v>
      </c>
      <c r="G70" s="142" t="s">
        <v>105</v>
      </c>
      <c r="H70" s="130"/>
      <c r="I70" s="131">
        <v>12306</v>
      </c>
      <c r="J70" s="131">
        <v>8498</v>
      </c>
      <c r="K70" s="131">
        <v>0</v>
      </c>
      <c r="L70" s="131">
        <v>938</v>
      </c>
      <c r="M70" s="131">
        <v>21742</v>
      </c>
      <c r="N70" s="130"/>
      <c r="O70" s="132">
        <v>3</v>
      </c>
      <c r="P70" s="132">
        <v>0</v>
      </c>
      <c r="Q70" s="133">
        <v>59808</v>
      </c>
      <c r="R70" s="133">
        <v>0</v>
      </c>
      <c r="S70" s="133">
        <f t="shared" si="0"/>
        <v>0</v>
      </c>
      <c r="T70" s="133">
        <v>2697</v>
      </c>
      <c r="U70" s="134">
        <f t="shared" si="1"/>
        <v>62505</v>
      </c>
      <c r="V70" s="144"/>
      <c r="W70" s="173">
        <v>0.12518628912071536</v>
      </c>
      <c r="X70" s="174">
        <v>0.09</v>
      </c>
      <c r="Y70" s="174">
        <v>1.4564401003145426E-2</v>
      </c>
      <c r="Z70" s="175">
        <v>0</v>
      </c>
      <c r="AA70" s="168"/>
      <c r="AB70" s="176">
        <v>0</v>
      </c>
      <c r="AC70" s="177">
        <v>0</v>
      </c>
      <c r="AD70" s="134">
        <v>0</v>
      </c>
      <c r="AE70" s="177">
        <v>0</v>
      </c>
      <c r="AF70" s="182">
        <v>0</v>
      </c>
      <c r="AG70" s="172"/>
    </row>
    <row r="71" spans="1:33" s="110" customFormat="1" x14ac:dyDescent="0.2">
      <c r="A71" s="138">
        <v>416</v>
      </c>
      <c r="B71" s="139">
        <v>416035133</v>
      </c>
      <c r="C71" s="140" t="s">
        <v>496</v>
      </c>
      <c r="D71" s="141">
        <v>35</v>
      </c>
      <c r="E71" s="140" t="s">
        <v>67</v>
      </c>
      <c r="F71" s="141">
        <v>133</v>
      </c>
      <c r="G71" s="142" t="s">
        <v>165</v>
      </c>
      <c r="H71" s="130"/>
      <c r="I71" s="131">
        <v>11958.499763432394</v>
      </c>
      <c r="J71" s="131">
        <v>2082</v>
      </c>
      <c r="K71" s="131">
        <v>0</v>
      </c>
      <c r="L71" s="131">
        <v>938</v>
      </c>
      <c r="M71" s="131">
        <v>14978.499763432394</v>
      </c>
      <c r="N71" s="130"/>
      <c r="O71" s="132">
        <v>1</v>
      </c>
      <c r="P71" s="132">
        <v>0</v>
      </c>
      <c r="Q71" s="133">
        <v>13455</v>
      </c>
      <c r="R71" s="133">
        <v>0</v>
      </c>
      <c r="S71" s="133">
        <f t="shared" si="0"/>
        <v>0</v>
      </c>
      <c r="T71" s="133">
        <v>899</v>
      </c>
      <c r="U71" s="134">
        <f t="shared" si="1"/>
        <v>14354</v>
      </c>
      <c r="V71" s="144"/>
      <c r="W71" s="173">
        <v>4.1728763040238454E-2</v>
      </c>
      <c r="X71" s="174">
        <v>0.09</v>
      </c>
      <c r="Y71" s="174">
        <v>3.3137535378547495E-2</v>
      </c>
      <c r="Z71" s="175">
        <v>0</v>
      </c>
      <c r="AA71" s="168"/>
      <c r="AB71" s="176">
        <v>0</v>
      </c>
      <c r="AC71" s="177">
        <v>0</v>
      </c>
      <c r="AD71" s="134">
        <v>0</v>
      </c>
      <c r="AE71" s="177">
        <v>0</v>
      </c>
      <c r="AF71" s="182">
        <v>0</v>
      </c>
      <c r="AG71" s="172"/>
    </row>
    <row r="72" spans="1:33" s="110" customFormat="1" x14ac:dyDescent="0.2">
      <c r="A72" s="138">
        <v>416</v>
      </c>
      <c r="B72" s="139">
        <v>416035220</v>
      </c>
      <c r="C72" s="140" t="s">
        <v>496</v>
      </c>
      <c r="D72" s="141">
        <v>35</v>
      </c>
      <c r="E72" s="140" t="s">
        <v>67</v>
      </c>
      <c r="F72" s="141">
        <v>220</v>
      </c>
      <c r="G72" s="142" t="s">
        <v>252</v>
      </c>
      <c r="H72" s="130"/>
      <c r="I72" s="131">
        <v>16118</v>
      </c>
      <c r="J72" s="131">
        <v>7166</v>
      </c>
      <c r="K72" s="131">
        <v>0</v>
      </c>
      <c r="L72" s="131">
        <v>938</v>
      </c>
      <c r="M72" s="131">
        <v>24222</v>
      </c>
      <c r="N72" s="130"/>
      <c r="O72" s="132">
        <v>1</v>
      </c>
      <c r="P72" s="132">
        <v>0</v>
      </c>
      <c r="Q72" s="133">
        <v>22312</v>
      </c>
      <c r="R72" s="133">
        <v>0</v>
      </c>
      <c r="S72" s="133">
        <f t="shared" si="0"/>
        <v>0</v>
      </c>
      <c r="T72" s="133">
        <v>899</v>
      </c>
      <c r="U72" s="134">
        <f t="shared" si="1"/>
        <v>23211</v>
      </c>
      <c r="V72" s="144"/>
      <c r="W72" s="173">
        <v>4.1728763040238454E-2</v>
      </c>
      <c r="X72" s="174">
        <v>0.09</v>
      </c>
      <c r="Y72" s="174">
        <v>1.754036096391854E-2</v>
      </c>
      <c r="Z72" s="175">
        <v>0</v>
      </c>
      <c r="AA72" s="168"/>
      <c r="AB72" s="176">
        <v>0</v>
      </c>
      <c r="AC72" s="177">
        <v>0</v>
      </c>
      <c r="AD72" s="134">
        <v>0</v>
      </c>
      <c r="AE72" s="177">
        <v>0</v>
      </c>
      <c r="AF72" s="182">
        <v>0</v>
      </c>
      <c r="AG72" s="172"/>
    </row>
    <row r="73" spans="1:33" s="110" customFormat="1" x14ac:dyDescent="0.2">
      <c r="A73" s="138">
        <v>416</v>
      </c>
      <c r="B73" s="139">
        <v>416035244</v>
      </c>
      <c r="C73" s="140" t="s">
        <v>496</v>
      </c>
      <c r="D73" s="141">
        <v>35</v>
      </c>
      <c r="E73" s="140" t="s">
        <v>67</v>
      </c>
      <c r="F73" s="141">
        <v>244</v>
      </c>
      <c r="G73" s="142" t="s">
        <v>276</v>
      </c>
      <c r="H73" s="130"/>
      <c r="I73" s="131">
        <v>13659</v>
      </c>
      <c r="J73" s="131">
        <v>4925</v>
      </c>
      <c r="K73" s="131">
        <v>0</v>
      </c>
      <c r="L73" s="131">
        <v>938</v>
      </c>
      <c r="M73" s="131">
        <v>19522</v>
      </c>
      <c r="N73" s="130"/>
      <c r="O73" s="132">
        <v>10</v>
      </c>
      <c r="P73" s="132">
        <v>0</v>
      </c>
      <c r="Q73" s="133">
        <v>178090</v>
      </c>
      <c r="R73" s="133">
        <v>0</v>
      </c>
      <c r="S73" s="133">
        <f t="shared" si="0"/>
        <v>0</v>
      </c>
      <c r="T73" s="133">
        <v>8990</v>
      </c>
      <c r="U73" s="134">
        <f t="shared" si="1"/>
        <v>187080</v>
      </c>
      <c r="V73" s="144"/>
      <c r="W73" s="173">
        <v>0.41728763040238448</v>
      </c>
      <c r="X73" s="174">
        <v>0.09</v>
      </c>
      <c r="Y73" s="174">
        <v>0.13694619371909225</v>
      </c>
      <c r="Z73" s="175">
        <v>0</v>
      </c>
      <c r="AA73" s="168"/>
      <c r="AB73" s="176">
        <v>0</v>
      </c>
      <c r="AC73" s="177">
        <v>0</v>
      </c>
      <c r="AD73" s="134">
        <v>0</v>
      </c>
      <c r="AE73" s="177">
        <v>0</v>
      </c>
      <c r="AF73" s="182">
        <v>0</v>
      </c>
      <c r="AG73" s="172"/>
    </row>
    <row r="74" spans="1:33" s="110" customFormat="1" x14ac:dyDescent="0.2">
      <c r="A74" s="138">
        <v>416</v>
      </c>
      <c r="B74" s="139">
        <v>416035285</v>
      </c>
      <c r="C74" s="140" t="s">
        <v>496</v>
      </c>
      <c r="D74" s="141">
        <v>35</v>
      </c>
      <c r="E74" s="140" t="s">
        <v>67</v>
      </c>
      <c r="F74" s="141">
        <v>285</v>
      </c>
      <c r="G74" s="142" t="s">
        <v>317</v>
      </c>
      <c r="H74" s="130"/>
      <c r="I74" s="131">
        <v>10872</v>
      </c>
      <c r="J74" s="131">
        <v>3173</v>
      </c>
      <c r="K74" s="131">
        <v>0</v>
      </c>
      <c r="L74" s="131">
        <v>938</v>
      </c>
      <c r="M74" s="131">
        <v>14983</v>
      </c>
      <c r="N74" s="130"/>
      <c r="O74" s="132">
        <v>4</v>
      </c>
      <c r="P74" s="132">
        <v>0</v>
      </c>
      <c r="Q74" s="133">
        <v>53836</v>
      </c>
      <c r="R74" s="133">
        <v>0</v>
      </c>
      <c r="S74" s="133">
        <f t="shared" ref="S74:S137" si="2">IFERROR(VLOOKUP(B74,transp,2,FALSE),0)</f>
        <v>0</v>
      </c>
      <c r="T74" s="133">
        <v>3596</v>
      </c>
      <c r="U74" s="134">
        <f t="shared" ref="U74:U137" si="3">SUM(Q74:T74)</f>
        <v>57432</v>
      </c>
      <c r="V74" s="144"/>
      <c r="W74" s="173">
        <v>0.16691505216095381</v>
      </c>
      <c r="X74" s="174">
        <v>0.09</v>
      </c>
      <c r="Y74" s="174">
        <v>3.5492476603498753E-2</v>
      </c>
      <c r="Z74" s="175">
        <v>0</v>
      </c>
      <c r="AA74" s="168"/>
      <c r="AB74" s="176">
        <v>0</v>
      </c>
      <c r="AC74" s="177">
        <v>0</v>
      </c>
      <c r="AD74" s="134">
        <v>0</v>
      </c>
      <c r="AE74" s="177">
        <v>0</v>
      </c>
      <c r="AF74" s="182">
        <v>0</v>
      </c>
      <c r="AG74" s="172"/>
    </row>
    <row r="75" spans="1:33" s="110" customFormat="1" x14ac:dyDescent="0.2">
      <c r="A75" s="138">
        <v>416</v>
      </c>
      <c r="B75" s="139">
        <v>416035307</v>
      </c>
      <c r="C75" s="140" t="s">
        <v>496</v>
      </c>
      <c r="D75" s="141">
        <v>35</v>
      </c>
      <c r="E75" s="140" t="s">
        <v>67</v>
      </c>
      <c r="F75" s="141">
        <v>307</v>
      </c>
      <c r="G75" s="142" t="s">
        <v>339</v>
      </c>
      <c r="H75" s="130"/>
      <c r="I75" s="131">
        <v>9576</v>
      </c>
      <c r="J75" s="131">
        <v>4165</v>
      </c>
      <c r="K75" s="131">
        <v>0</v>
      </c>
      <c r="L75" s="131">
        <v>938</v>
      </c>
      <c r="M75" s="131">
        <v>14679</v>
      </c>
      <c r="N75" s="130"/>
      <c r="O75" s="132">
        <v>1</v>
      </c>
      <c r="P75" s="132">
        <v>0</v>
      </c>
      <c r="Q75" s="133">
        <v>13168</v>
      </c>
      <c r="R75" s="133">
        <v>0</v>
      </c>
      <c r="S75" s="133">
        <f t="shared" si="2"/>
        <v>0</v>
      </c>
      <c r="T75" s="133">
        <v>899</v>
      </c>
      <c r="U75" s="134">
        <f t="shared" si="3"/>
        <v>14067</v>
      </c>
      <c r="V75" s="144"/>
      <c r="W75" s="173">
        <v>4.1728763040238454E-2</v>
      </c>
      <c r="X75" s="174">
        <v>0.09</v>
      </c>
      <c r="Y75" s="174">
        <v>1.1291848488502803E-2</v>
      </c>
      <c r="Z75" s="175">
        <v>0</v>
      </c>
      <c r="AA75" s="168"/>
      <c r="AB75" s="176">
        <v>0</v>
      </c>
      <c r="AC75" s="177">
        <v>0</v>
      </c>
      <c r="AD75" s="134">
        <v>0</v>
      </c>
      <c r="AE75" s="177">
        <v>0</v>
      </c>
      <c r="AF75" s="182">
        <v>0</v>
      </c>
      <c r="AG75" s="172"/>
    </row>
    <row r="76" spans="1:33" s="110" customFormat="1" x14ac:dyDescent="0.2">
      <c r="A76" s="138">
        <v>417</v>
      </c>
      <c r="B76" s="139">
        <v>417035035</v>
      </c>
      <c r="C76" s="140" t="s">
        <v>497</v>
      </c>
      <c r="D76" s="141">
        <v>35</v>
      </c>
      <c r="E76" s="140" t="s">
        <v>67</v>
      </c>
      <c r="F76" s="141">
        <v>35</v>
      </c>
      <c r="G76" s="142" t="s">
        <v>67</v>
      </c>
      <c r="H76" s="130"/>
      <c r="I76" s="131">
        <v>14236</v>
      </c>
      <c r="J76" s="131">
        <v>5965</v>
      </c>
      <c r="K76" s="131">
        <v>0</v>
      </c>
      <c r="L76" s="131">
        <v>938</v>
      </c>
      <c r="M76" s="131">
        <v>21139</v>
      </c>
      <c r="N76" s="130"/>
      <c r="O76" s="132">
        <v>313</v>
      </c>
      <c r="P76" s="132">
        <v>0</v>
      </c>
      <c r="Q76" s="133">
        <v>6266886</v>
      </c>
      <c r="R76" s="133">
        <v>0</v>
      </c>
      <c r="S76" s="133">
        <f t="shared" si="2"/>
        <v>0</v>
      </c>
      <c r="T76" s="133">
        <v>291090</v>
      </c>
      <c r="U76" s="134">
        <f t="shared" si="3"/>
        <v>6557976</v>
      </c>
      <c r="V76" s="144"/>
      <c r="W76" s="173">
        <v>2.7781065088757342</v>
      </c>
      <c r="X76" s="174">
        <v>0.09</v>
      </c>
      <c r="Y76" s="174">
        <v>0.15770398323994761</v>
      </c>
      <c r="Z76" s="175">
        <v>0</v>
      </c>
      <c r="AA76" s="168"/>
      <c r="AB76" s="176">
        <v>0</v>
      </c>
      <c r="AC76" s="177">
        <v>0</v>
      </c>
      <c r="AD76" s="134">
        <v>0</v>
      </c>
      <c r="AE76" s="177">
        <v>0</v>
      </c>
      <c r="AF76" s="182">
        <v>0</v>
      </c>
      <c r="AG76" s="172"/>
    </row>
    <row r="77" spans="1:33" s="110" customFormat="1" x14ac:dyDescent="0.2">
      <c r="A77" s="138">
        <v>417</v>
      </c>
      <c r="B77" s="139">
        <v>417035044</v>
      </c>
      <c r="C77" s="140" t="s">
        <v>497</v>
      </c>
      <c r="D77" s="141">
        <v>35</v>
      </c>
      <c r="E77" s="140" t="s">
        <v>67</v>
      </c>
      <c r="F77" s="141">
        <v>44</v>
      </c>
      <c r="G77" s="142" t="s">
        <v>76</v>
      </c>
      <c r="H77" s="130"/>
      <c r="I77" s="131">
        <v>14989</v>
      </c>
      <c r="J77" s="131">
        <v>128</v>
      </c>
      <c r="K77" s="131">
        <v>0</v>
      </c>
      <c r="L77" s="131">
        <v>938</v>
      </c>
      <c r="M77" s="131">
        <v>16055</v>
      </c>
      <c r="N77" s="130"/>
      <c r="O77" s="132">
        <v>2</v>
      </c>
      <c r="P77" s="132">
        <v>0</v>
      </c>
      <c r="Q77" s="133">
        <v>29966</v>
      </c>
      <c r="R77" s="133">
        <v>0</v>
      </c>
      <c r="S77" s="133">
        <f t="shared" si="2"/>
        <v>0</v>
      </c>
      <c r="T77" s="133">
        <v>1860</v>
      </c>
      <c r="U77" s="134">
        <f t="shared" si="3"/>
        <v>31826</v>
      </c>
      <c r="V77" s="144"/>
      <c r="W77" s="173">
        <v>1.7751479289940829E-2</v>
      </c>
      <c r="X77" s="174">
        <v>0.09</v>
      </c>
      <c r="Y77" s="174">
        <v>7.3731603227047346E-2</v>
      </c>
      <c r="Z77" s="175">
        <v>0</v>
      </c>
      <c r="AA77" s="168"/>
      <c r="AB77" s="176">
        <v>0</v>
      </c>
      <c r="AC77" s="177">
        <v>0</v>
      </c>
      <c r="AD77" s="134">
        <v>0</v>
      </c>
      <c r="AE77" s="177">
        <v>0</v>
      </c>
      <c r="AF77" s="182">
        <v>0</v>
      </c>
      <c r="AG77" s="172"/>
    </row>
    <row r="78" spans="1:33" s="110" customFormat="1" x14ac:dyDescent="0.2">
      <c r="A78" s="138">
        <v>417</v>
      </c>
      <c r="B78" s="139">
        <v>417035100</v>
      </c>
      <c r="C78" s="140" t="s">
        <v>497</v>
      </c>
      <c r="D78" s="141">
        <v>35</v>
      </c>
      <c r="E78" s="140" t="s">
        <v>67</v>
      </c>
      <c r="F78" s="141">
        <v>100</v>
      </c>
      <c r="G78" s="142" t="s">
        <v>132</v>
      </c>
      <c r="H78" s="130"/>
      <c r="I78" s="131">
        <v>13488</v>
      </c>
      <c r="J78" s="131">
        <v>5555</v>
      </c>
      <c r="K78" s="131">
        <v>0</v>
      </c>
      <c r="L78" s="131">
        <v>938</v>
      </c>
      <c r="M78" s="131">
        <v>19981</v>
      </c>
      <c r="N78" s="130"/>
      <c r="O78" s="132">
        <v>4</v>
      </c>
      <c r="P78" s="132">
        <v>0</v>
      </c>
      <c r="Q78" s="133">
        <v>75496</v>
      </c>
      <c r="R78" s="133">
        <v>0</v>
      </c>
      <c r="S78" s="133">
        <f t="shared" si="2"/>
        <v>0</v>
      </c>
      <c r="T78" s="133">
        <v>3720</v>
      </c>
      <c r="U78" s="134">
        <f t="shared" si="3"/>
        <v>79216</v>
      </c>
      <c r="V78" s="144"/>
      <c r="W78" s="173">
        <v>3.5502958579881658E-2</v>
      </c>
      <c r="X78" s="174">
        <v>0.09</v>
      </c>
      <c r="Y78" s="174">
        <v>3.35561818000732E-2</v>
      </c>
      <c r="Z78" s="175">
        <v>0</v>
      </c>
      <c r="AA78" s="168"/>
      <c r="AB78" s="176">
        <v>0</v>
      </c>
      <c r="AC78" s="177">
        <v>0</v>
      </c>
      <c r="AD78" s="134">
        <v>0</v>
      </c>
      <c r="AE78" s="177">
        <v>0</v>
      </c>
      <c r="AF78" s="182">
        <v>0</v>
      </c>
      <c r="AG78" s="172"/>
    </row>
    <row r="79" spans="1:33" s="110" customFormat="1" x14ac:dyDescent="0.2">
      <c r="A79" s="138">
        <v>417</v>
      </c>
      <c r="B79" s="139">
        <v>417035133</v>
      </c>
      <c r="C79" s="140" t="s">
        <v>497</v>
      </c>
      <c r="D79" s="141">
        <v>35</v>
      </c>
      <c r="E79" s="140" t="s">
        <v>67</v>
      </c>
      <c r="F79" s="141">
        <v>133</v>
      </c>
      <c r="G79" s="142" t="s">
        <v>165</v>
      </c>
      <c r="H79" s="130"/>
      <c r="I79" s="131">
        <v>9738</v>
      </c>
      <c r="J79" s="131">
        <v>1696</v>
      </c>
      <c r="K79" s="131">
        <v>0</v>
      </c>
      <c r="L79" s="131">
        <v>938</v>
      </c>
      <c r="M79" s="131">
        <v>12372</v>
      </c>
      <c r="N79" s="130"/>
      <c r="O79" s="132">
        <v>3</v>
      </c>
      <c r="P79" s="132">
        <v>0</v>
      </c>
      <c r="Q79" s="133">
        <v>33999</v>
      </c>
      <c r="R79" s="133">
        <v>0</v>
      </c>
      <c r="S79" s="133">
        <f t="shared" si="2"/>
        <v>0</v>
      </c>
      <c r="T79" s="133">
        <v>2790</v>
      </c>
      <c r="U79" s="134">
        <f t="shared" si="3"/>
        <v>36789</v>
      </c>
      <c r="V79" s="144"/>
      <c r="W79" s="173">
        <v>2.6627218934911243E-2</v>
      </c>
      <c r="X79" s="174">
        <v>0.09</v>
      </c>
      <c r="Y79" s="174">
        <v>3.3137535378547495E-2</v>
      </c>
      <c r="Z79" s="175">
        <v>0</v>
      </c>
      <c r="AA79" s="168"/>
      <c r="AB79" s="176">
        <v>0</v>
      </c>
      <c r="AC79" s="177">
        <v>0</v>
      </c>
      <c r="AD79" s="134">
        <v>0</v>
      </c>
      <c r="AE79" s="177">
        <v>0</v>
      </c>
      <c r="AF79" s="182">
        <v>0</v>
      </c>
      <c r="AG79" s="172"/>
    </row>
    <row r="80" spans="1:33" s="110" customFormat="1" x14ac:dyDescent="0.2">
      <c r="A80" s="138">
        <v>417</v>
      </c>
      <c r="B80" s="139">
        <v>417035243</v>
      </c>
      <c r="C80" s="140" t="s">
        <v>497</v>
      </c>
      <c r="D80" s="141">
        <v>35</v>
      </c>
      <c r="E80" s="140" t="s">
        <v>67</v>
      </c>
      <c r="F80" s="141">
        <v>243</v>
      </c>
      <c r="G80" s="142" t="s">
        <v>275</v>
      </c>
      <c r="H80" s="130"/>
      <c r="I80" s="131">
        <v>9952</v>
      </c>
      <c r="J80" s="131">
        <v>2060</v>
      </c>
      <c r="K80" s="131">
        <v>0</v>
      </c>
      <c r="L80" s="131">
        <v>938</v>
      </c>
      <c r="M80" s="131">
        <v>12950</v>
      </c>
      <c r="N80" s="130"/>
      <c r="O80" s="132">
        <v>1</v>
      </c>
      <c r="P80" s="132">
        <v>0</v>
      </c>
      <c r="Q80" s="133">
        <v>11905</v>
      </c>
      <c r="R80" s="133">
        <v>0</v>
      </c>
      <c r="S80" s="133">
        <f t="shared" si="2"/>
        <v>0</v>
      </c>
      <c r="T80" s="133">
        <v>930</v>
      </c>
      <c r="U80" s="134">
        <f t="shared" si="3"/>
        <v>12835</v>
      </c>
      <c r="V80" s="144"/>
      <c r="W80" s="173">
        <v>8.8757396449704144E-3</v>
      </c>
      <c r="X80" s="174">
        <v>0.09</v>
      </c>
      <c r="Y80" s="174">
        <v>6.0081463507488378E-3</v>
      </c>
      <c r="Z80" s="175">
        <v>0</v>
      </c>
      <c r="AA80" s="168"/>
      <c r="AB80" s="176">
        <v>0</v>
      </c>
      <c r="AC80" s="177">
        <v>0</v>
      </c>
      <c r="AD80" s="134">
        <v>0</v>
      </c>
      <c r="AE80" s="177">
        <v>0</v>
      </c>
      <c r="AF80" s="182">
        <v>0</v>
      </c>
      <c r="AG80" s="172"/>
    </row>
    <row r="81" spans="1:33" s="110" customFormat="1" x14ac:dyDescent="0.2">
      <c r="A81" s="138">
        <v>417</v>
      </c>
      <c r="B81" s="139">
        <v>417035244</v>
      </c>
      <c r="C81" s="140" t="s">
        <v>497</v>
      </c>
      <c r="D81" s="141">
        <v>35</v>
      </c>
      <c r="E81" s="140" t="s">
        <v>67</v>
      </c>
      <c r="F81" s="141">
        <v>244</v>
      </c>
      <c r="G81" s="142" t="s">
        <v>276</v>
      </c>
      <c r="H81" s="130"/>
      <c r="I81" s="131">
        <v>13157</v>
      </c>
      <c r="J81" s="131">
        <v>4744</v>
      </c>
      <c r="K81" s="131">
        <v>0</v>
      </c>
      <c r="L81" s="131">
        <v>938</v>
      </c>
      <c r="M81" s="131">
        <v>18839</v>
      </c>
      <c r="N81" s="130"/>
      <c r="O81" s="132">
        <v>10</v>
      </c>
      <c r="P81" s="132">
        <v>0</v>
      </c>
      <c r="Q81" s="133">
        <v>177420</v>
      </c>
      <c r="R81" s="133">
        <v>0</v>
      </c>
      <c r="S81" s="133">
        <f t="shared" si="2"/>
        <v>0</v>
      </c>
      <c r="T81" s="133">
        <v>9297</v>
      </c>
      <c r="U81" s="134">
        <f t="shared" si="3"/>
        <v>186717</v>
      </c>
      <c r="V81" s="144"/>
      <c r="W81" s="173">
        <v>8.8757396449704165E-2</v>
      </c>
      <c r="X81" s="174">
        <v>0.09</v>
      </c>
      <c r="Y81" s="174">
        <v>0.13694619371909225</v>
      </c>
      <c r="Z81" s="175">
        <v>0</v>
      </c>
      <c r="AA81" s="168"/>
      <c r="AB81" s="176">
        <v>3</v>
      </c>
      <c r="AC81" s="177">
        <v>2.7004257789659714</v>
      </c>
      <c r="AD81" s="134">
        <v>50871</v>
      </c>
      <c r="AE81" s="177">
        <v>0</v>
      </c>
      <c r="AF81" s="182">
        <v>0</v>
      </c>
      <c r="AG81" s="172"/>
    </row>
    <row r="82" spans="1:33" s="110" customFormat="1" x14ac:dyDescent="0.2">
      <c r="A82" s="138">
        <v>417</v>
      </c>
      <c r="B82" s="139">
        <v>417035258</v>
      </c>
      <c r="C82" s="140" t="s">
        <v>497</v>
      </c>
      <c r="D82" s="141">
        <v>35</v>
      </c>
      <c r="E82" s="140" t="s">
        <v>67</v>
      </c>
      <c r="F82" s="141">
        <v>258</v>
      </c>
      <c r="G82" s="142" t="s">
        <v>290</v>
      </c>
      <c r="H82" s="130"/>
      <c r="I82" s="131">
        <v>14801</v>
      </c>
      <c r="J82" s="131">
        <v>4355</v>
      </c>
      <c r="K82" s="131">
        <v>0</v>
      </c>
      <c r="L82" s="131">
        <v>938</v>
      </c>
      <c r="M82" s="131">
        <v>20094</v>
      </c>
      <c r="N82" s="130"/>
      <c r="O82" s="132">
        <v>2</v>
      </c>
      <c r="P82" s="132">
        <v>0</v>
      </c>
      <c r="Q82" s="133">
        <v>37972</v>
      </c>
      <c r="R82" s="133">
        <v>0</v>
      </c>
      <c r="S82" s="133">
        <f t="shared" si="2"/>
        <v>0</v>
      </c>
      <c r="T82" s="133">
        <v>1860</v>
      </c>
      <c r="U82" s="134">
        <f t="shared" si="3"/>
        <v>39832</v>
      </c>
      <c r="V82" s="144"/>
      <c r="W82" s="173">
        <v>1.7751479289940829E-2</v>
      </c>
      <c r="X82" s="174">
        <v>0.09</v>
      </c>
      <c r="Y82" s="174">
        <v>9.5754511072472237E-2</v>
      </c>
      <c r="Z82" s="175">
        <v>0</v>
      </c>
      <c r="AA82" s="168"/>
      <c r="AB82" s="176">
        <v>0</v>
      </c>
      <c r="AC82" s="177">
        <v>0</v>
      </c>
      <c r="AD82" s="134">
        <v>0</v>
      </c>
      <c r="AE82" s="177">
        <v>0</v>
      </c>
      <c r="AF82" s="182">
        <v>0</v>
      </c>
      <c r="AG82" s="172"/>
    </row>
    <row r="83" spans="1:33" s="110" customFormat="1" x14ac:dyDescent="0.2">
      <c r="A83" s="138">
        <v>417</v>
      </c>
      <c r="B83" s="139">
        <v>417035285</v>
      </c>
      <c r="C83" s="140" t="s">
        <v>497</v>
      </c>
      <c r="D83" s="141">
        <v>35</v>
      </c>
      <c r="E83" s="140" t="s">
        <v>67</v>
      </c>
      <c r="F83" s="141">
        <v>285</v>
      </c>
      <c r="G83" s="142" t="s">
        <v>317</v>
      </c>
      <c r="H83" s="130"/>
      <c r="I83" s="131">
        <v>9755</v>
      </c>
      <c r="J83" s="131">
        <v>2847</v>
      </c>
      <c r="K83" s="131">
        <v>0</v>
      </c>
      <c r="L83" s="131">
        <v>938</v>
      </c>
      <c r="M83" s="131">
        <v>13540</v>
      </c>
      <c r="N83" s="130"/>
      <c r="O83" s="132">
        <v>3</v>
      </c>
      <c r="P83" s="132">
        <v>0</v>
      </c>
      <c r="Q83" s="133">
        <v>37470</v>
      </c>
      <c r="R83" s="133">
        <v>0</v>
      </c>
      <c r="S83" s="133">
        <f t="shared" si="2"/>
        <v>0</v>
      </c>
      <c r="T83" s="133">
        <v>2790</v>
      </c>
      <c r="U83" s="134">
        <f t="shared" si="3"/>
        <v>40260</v>
      </c>
      <c r="V83" s="144"/>
      <c r="W83" s="173">
        <v>2.6627218934911243E-2</v>
      </c>
      <c r="X83" s="174">
        <v>0.09</v>
      </c>
      <c r="Y83" s="174">
        <v>3.5492476603498753E-2</v>
      </c>
      <c r="Z83" s="175">
        <v>0</v>
      </c>
      <c r="AA83" s="168"/>
      <c r="AB83" s="176">
        <v>0</v>
      </c>
      <c r="AC83" s="177">
        <v>0</v>
      </c>
      <c r="AD83" s="134">
        <v>0</v>
      </c>
      <c r="AE83" s="177">
        <v>0</v>
      </c>
      <c r="AF83" s="182">
        <v>0</v>
      </c>
      <c r="AG83" s="172"/>
    </row>
    <row r="84" spans="1:33" s="110" customFormat="1" x14ac:dyDescent="0.2">
      <c r="A84" s="138">
        <v>418</v>
      </c>
      <c r="B84" s="139">
        <v>418100014</v>
      </c>
      <c r="C84" s="140" t="s">
        <v>498</v>
      </c>
      <c r="D84" s="141">
        <v>100</v>
      </c>
      <c r="E84" s="140" t="s">
        <v>132</v>
      </c>
      <c r="F84" s="141">
        <v>14</v>
      </c>
      <c r="G84" s="142" t="s">
        <v>46</v>
      </c>
      <c r="H84" s="130"/>
      <c r="I84" s="131">
        <v>11182</v>
      </c>
      <c r="J84" s="131">
        <v>3019</v>
      </c>
      <c r="K84" s="131">
        <v>0</v>
      </c>
      <c r="L84" s="131">
        <v>938</v>
      </c>
      <c r="M84" s="131">
        <v>15139</v>
      </c>
      <c r="N84" s="130"/>
      <c r="O84" s="132">
        <v>1</v>
      </c>
      <c r="P84" s="132">
        <v>0</v>
      </c>
      <c r="Q84" s="133">
        <v>14094</v>
      </c>
      <c r="R84" s="133">
        <v>0</v>
      </c>
      <c r="S84" s="133">
        <f t="shared" si="2"/>
        <v>0</v>
      </c>
      <c r="T84" s="133">
        <v>931</v>
      </c>
      <c r="U84" s="134">
        <f t="shared" si="3"/>
        <v>15025</v>
      </c>
      <c r="V84" s="144"/>
      <c r="W84" s="173">
        <v>7.5187969924812026E-3</v>
      </c>
      <c r="X84" s="174">
        <v>0.09</v>
      </c>
      <c r="Y84" s="174">
        <v>1.7927713850383116E-3</v>
      </c>
      <c r="Z84" s="175">
        <v>0</v>
      </c>
      <c r="AA84" s="168"/>
      <c r="AB84" s="176">
        <v>0</v>
      </c>
      <c r="AC84" s="177">
        <v>0</v>
      </c>
      <c r="AD84" s="134">
        <v>0</v>
      </c>
      <c r="AE84" s="177">
        <v>0</v>
      </c>
      <c r="AF84" s="182">
        <v>0</v>
      </c>
      <c r="AG84" s="172"/>
    </row>
    <row r="85" spans="1:33" s="110" customFormat="1" x14ac:dyDescent="0.2">
      <c r="A85" s="138">
        <v>418</v>
      </c>
      <c r="B85" s="139">
        <v>418100100</v>
      </c>
      <c r="C85" s="140" t="s">
        <v>498</v>
      </c>
      <c r="D85" s="141">
        <v>100</v>
      </c>
      <c r="E85" s="140" t="s">
        <v>132</v>
      </c>
      <c r="F85" s="141">
        <v>100</v>
      </c>
      <c r="G85" s="142" t="s">
        <v>132</v>
      </c>
      <c r="H85" s="130"/>
      <c r="I85" s="131">
        <v>10907</v>
      </c>
      <c r="J85" s="131">
        <v>4492</v>
      </c>
      <c r="K85" s="131">
        <v>0</v>
      </c>
      <c r="L85" s="131">
        <v>938</v>
      </c>
      <c r="M85" s="131">
        <v>16337</v>
      </c>
      <c r="N85" s="130"/>
      <c r="O85" s="132">
        <v>357</v>
      </c>
      <c r="P85" s="132">
        <v>0</v>
      </c>
      <c r="Q85" s="133">
        <v>5456031</v>
      </c>
      <c r="R85" s="133">
        <v>0</v>
      </c>
      <c r="S85" s="133">
        <f t="shared" si="2"/>
        <v>0</v>
      </c>
      <c r="T85" s="133">
        <v>332367</v>
      </c>
      <c r="U85" s="134">
        <f t="shared" si="3"/>
        <v>5788398</v>
      </c>
      <c r="V85" s="144"/>
      <c r="W85" s="173">
        <v>2.6842105263157849</v>
      </c>
      <c r="X85" s="174">
        <v>0.09</v>
      </c>
      <c r="Y85" s="174">
        <v>3.35561818000732E-2</v>
      </c>
      <c r="Z85" s="175">
        <v>0</v>
      </c>
      <c r="AA85" s="168"/>
      <c r="AB85" s="176">
        <v>0</v>
      </c>
      <c r="AC85" s="177">
        <v>0</v>
      </c>
      <c r="AD85" s="134">
        <v>0</v>
      </c>
      <c r="AE85" s="177">
        <v>0</v>
      </c>
      <c r="AF85" s="182">
        <v>0</v>
      </c>
      <c r="AG85" s="172"/>
    </row>
    <row r="86" spans="1:33" s="110" customFormat="1" x14ac:dyDescent="0.2">
      <c r="A86" s="138">
        <v>418</v>
      </c>
      <c r="B86" s="139">
        <v>418100101</v>
      </c>
      <c r="C86" s="140" t="s">
        <v>498</v>
      </c>
      <c r="D86" s="141">
        <v>100</v>
      </c>
      <c r="E86" s="140" t="s">
        <v>132</v>
      </c>
      <c r="F86" s="141">
        <v>101</v>
      </c>
      <c r="G86" s="142" t="s">
        <v>133</v>
      </c>
      <c r="H86" s="130"/>
      <c r="I86" s="131">
        <v>10918.139429199784</v>
      </c>
      <c r="J86" s="131">
        <v>2926</v>
      </c>
      <c r="K86" s="131">
        <v>0</v>
      </c>
      <c r="L86" s="131">
        <v>938</v>
      </c>
      <c r="M86" s="131">
        <v>14782.139429199784</v>
      </c>
      <c r="N86" s="130"/>
      <c r="O86" s="132">
        <v>1</v>
      </c>
      <c r="P86" s="132">
        <v>0</v>
      </c>
      <c r="Q86" s="133">
        <v>13740</v>
      </c>
      <c r="R86" s="133">
        <v>0</v>
      </c>
      <c r="S86" s="133">
        <f t="shared" si="2"/>
        <v>0</v>
      </c>
      <c r="T86" s="133">
        <v>931</v>
      </c>
      <c r="U86" s="134">
        <f t="shared" si="3"/>
        <v>14671</v>
      </c>
      <c r="V86" s="144"/>
      <c r="W86" s="173">
        <v>7.5187969924812026E-3</v>
      </c>
      <c r="X86" s="174">
        <v>0.09</v>
      </c>
      <c r="Y86" s="174">
        <v>5.9718154460060201E-2</v>
      </c>
      <c r="Z86" s="175">
        <v>0</v>
      </c>
      <c r="AA86" s="168"/>
      <c r="AB86" s="176">
        <v>0</v>
      </c>
      <c r="AC86" s="177">
        <v>0</v>
      </c>
      <c r="AD86" s="134">
        <v>0</v>
      </c>
      <c r="AE86" s="177">
        <v>0</v>
      </c>
      <c r="AF86" s="182">
        <v>0</v>
      </c>
      <c r="AG86" s="172"/>
    </row>
    <row r="87" spans="1:33" s="110" customFormat="1" x14ac:dyDescent="0.2">
      <c r="A87" s="138">
        <v>418</v>
      </c>
      <c r="B87" s="139">
        <v>418100136</v>
      </c>
      <c r="C87" s="140" t="s">
        <v>498</v>
      </c>
      <c r="D87" s="141">
        <v>100</v>
      </c>
      <c r="E87" s="140" t="s">
        <v>132</v>
      </c>
      <c r="F87" s="141">
        <v>136</v>
      </c>
      <c r="G87" s="142" t="s">
        <v>168</v>
      </c>
      <c r="H87" s="130"/>
      <c r="I87" s="131">
        <v>10147</v>
      </c>
      <c r="J87" s="131">
        <v>3224</v>
      </c>
      <c r="K87" s="131">
        <v>0</v>
      </c>
      <c r="L87" s="131">
        <v>938</v>
      </c>
      <c r="M87" s="131">
        <v>14309</v>
      </c>
      <c r="N87" s="130"/>
      <c r="O87" s="132">
        <v>9</v>
      </c>
      <c r="P87" s="132">
        <v>0</v>
      </c>
      <c r="Q87" s="133">
        <v>119430</v>
      </c>
      <c r="R87" s="133">
        <v>0</v>
      </c>
      <c r="S87" s="133">
        <f t="shared" si="2"/>
        <v>0</v>
      </c>
      <c r="T87" s="133">
        <v>8379</v>
      </c>
      <c r="U87" s="134">
        <f t="shared" si="3"/>
        <v>127809</v>
      </c>
      <c r="V87" s="144"/>
      <c r="W87" s="173">
        <v>6.7669172932330823E-2</v>
      </c>
      <c r="X87" s="174">
        <v>0.09</v>
      </c>
      <c r="Y87" s="174">
        <v>5.7430664077997825E-3</v>
      </c>
      <c r="Z87" s="175">
        <v>0</v>
      </c>
      <c r="AA87" s="168"/>
      <c r="AB87" s="176">
        <v>0</v>
      </c>
      <c r="AC87" s="177">
        <v>0</v>
      </c>
      <c r="AD87" s="134">
        <v>0</v>
      </c>
      <c r="AE87" s="177">
        <v>0</v>
      </c>
      <c r="AF87" s="182">
        <v>0</v>
      </c>
      <c r="AG87" s="172"/>
    </row>
    <row r="88" spans="1:33" s="110" customFormat="1" x14ac:dyDescent="0.2">
      <c r="A88" s="138">
        <v>418</v>
      </c>
      <c r="B88" s="139">
        <v>418100139</v>
      </c>
      <c r="C88" s="140" t="s">
        <v>498</v>
      </c>
      <c r="D88" s="141">
        <v>100</v>
      </c>
      <c r="E88" s="140" t="s">
        <v>132</v>
      </c>
      <c r="F88" s="141">
        <v>139</v>
      </c>
      <c r="G88" s="142" t="s">
        <v>171</v>
      </c>
      <c r="H88" s="130"/>
      <c r="I88" s="131">
        <v>10137</v>
      </c>
      <c r="J88" s="131">
        <v>3496</v>
      </c>
      <c r="K88" s="131">
        <v>0</v>
      </c>
      <c r="L88" s="131">
        <v>938</v>
      </c>
      <c r="M88" s="131">
        <v>14571</v>
      </c>
      <c r="N88" s="130"/>
      <c r="O88" s="132">
        <v>3</v>
      </c>
      <c r="P88" s="132">
        <v>0</v>
      </c>
      <c r="Q88" s="133">
        <v>40590</v>
      </c>
      <c r="R88" s="133">
        <v>0</v>
      </c>
      <c r="S88" s="133">
        <f t="shared" si="2"/>
        <v>0</v>
      </c>
      <c r="T88" s="133">
        <v>2793</v>
      </c>
      <c r="U88" s="134">
        <f t="shared" si="3"/>
        <v>43383</v>
      </c>
      <c r="V88" s="144"/>
      <c r="W88" s="173">
        <v>2.2556390977443608E-2</v>
      </c>
      <c r="X88" s="174">
        <v>0.09</v>
      </c>
      <c r="Y88" s="174">
        <v>2.7780117854586694E-3</v>
      </c>
      <c r="Z88" s="175">
        <v>0</v>
      </c>
      <c r="AA88" s="168"/>
      <c r="AB88" s="176">
        <v>0</v>
      </c>
      <c r="AC88" s="177">
        <v>0</v>
      </c>
      <c r="AD88" s="134">
        <v>0</v>
      </c>
      <c r="AE88" s="177">
        <v>0</v>
      </c>
      <c r="AF88" s="182">
        <v>0</v>
      </c>
      <c r="AG88" s="172"/>
    </row>
    <row r="89" spans="1:33" s="110" customFormat="1" x14ac:dyDescent="0.2">
      <c r="A89" s="138">
        <v>418</v>
      </c>
      <c r="B89" s="139">
        <v>418100170</v>
      </c>
      <c r="C89" s="140" t="s">
        <v>498</v>
      </c>
      <c r="D89" s="141">
        <v>100</v>
      </c>
      <c r="E89" s="140" t="s">
        <v>132</v>
      </c>
      <c r="F89" s="141">
        <v>170</v>
      </c>
      <c r="G89" s="142" t="s">
        <v>202</v>
      </c>
      <c r="H89" s="130"/>
      <c r="I89" s="131">
        <v>11166</v>
      </c>
      <c r="J89" s="131">
        <v>2947</v>
      </c>
      <c r="K89" s="131">
        <v>0</v>
      </c>
      <c r="L89" s="131">
        <v>938</v>
      </c>
      <c r="M89" s="131">
        <v>15051</v>
      </c>
      <c r="N89" s="130"/>
      <c r="O89" s="132">
        <v>7</v>
      </c>
      <c r="P89" s="132">
        <v>0</v>
      </c>
      <c r="Q89" s="133">
        <v>98049</v>
      </c>
      <c r="R89" s="133">
        <v>0</v>
      </c>
      <c r="S89" s="133">
        <f t="shared" si="2"/>
        <v>0</v>
      </c>
      <c r="T89" s="133">
        <v>6517</v>
      </c>
      <c r="U89" s="134">
        <f t="shared" si="3"/>
        <v>104566</v>
      </c>
      <c r="V89" s="144"/>
      <c r="W89" s="173">
        <v>5.2631578947368418E-2</v>
      </c>
      <c r="X89" s="174">
        <v>0.09</v>
      </c>
      <c r="Y89" s="174">
        <v>7.9113817500743797E-2</v>
      </c>
      <c r="Z89" s="175">
        <v>0</v>
      </c>
      <c r="AA89" s="168"/>
      <c r="AB89" s="176">
        <v>0</v>
      </c>
      <c r="AC89" s="177">
        <v>0</v>
      </c>
      <c r="AD89" s="134">
        <v>0</v>
      </c>
      <c r="AE89" s="177">
        <v>0</v>
      </c>
      <c r="AF89" s="182">
        <v>0</v>
      </c>
      <c r="AG89" s="172"/>
    </row>
    <row r="90" spans="1:33" s="110" customFormat="1" x14ac:dyDescent="0.2">
      <c r="A90" s="138">
        <v>418</v>
      </c>
      <c r="B90" s="139">
        <v>418100174</v>
      </c>
      <c r="C90" s="140" t="s">
        <v>498</v>
      </c>
      <c r="D90" s="141">
        <v>100</v>
      </c>
      <c r="E90" s="140" t="s">
        <v>132</v>
      </c>
      <c r="F90" s="141">
        <v>174</v>
      </c>
      <c r="G90" s="142" t="s">
        <v>206</v>
      </c>
      <c r="H90" s="130"/>
      <c r="I90" s="131">
        <v>11456.11396570115</v>
      </c>
      <c r="J90" s="131">
        <v>7358</v>
      </c>
      <c r="K90" s="131">
        <v>0</v>
      </c>
      <c r="L90" s="131">
        <v>938</v>
      </c>
      <c r="M90" s="131">
        <v>19752.113965701152</v>
      </c>
      <c r="N90" s="130"/>
      <c r="O90" s="132">
        <v>1</v>
      </c>
      <c r="P90" s="132">
        <v>0</v>
      </c>
      <c r="Q90" s="133">
        <v>18673</v>
      </c>
      <c r="R90" s="133">
        <v>0</v>
      </c>
      <c r="S90" s="133">
        <f t="shared" si="2"/>
        <v>0</v>
      </c>
      <c r="T90" s="133">
        <v>931</v>
      </c>
      <c r="U90" s="134">
        <f t="shared" si="3"/>
        <v>19604</v>
      </c>
      <c r="V90" s="144"/>
      <c r="W90" s="173">
        <v>7.5187969924812026E-3</v>
      </c>
      <c r="X90" s="174">
        <v>0.09</v>
      </c>
      <c r="Y90" s="174">
        <v>5.1338587500576877E-2</v>
      </c>
      <c r="Z90" s="175">
        <v>0</v>
      </c>
      <c r="AA90" s="168"/>
      <c r="AB90" s="176">
        <v>0</v>
      </c>
      <c r="AC90" s="177">
        <v>0</v>
      </c>
      <c r="AD90" s="134">
        <v>0</v>
      </c>
      <c r="AE90" s="177">
        <v>0</v>
      </c>
      <c r="AF90" s="182">
        <v>0</v>
      </c>
      <c r="AG90" s="172"/>
    </row>
    <row r="91" spans="1:33" s="110" customFormat="1" x14ac:dyDescent="0.2">
      <c r="A91" s="138">
        <v>418</v>
      </c>
      <c r="B91" s="139">
        <v>418100185</v>
      </c>
      <c r="C91" s="140" t="s">
        <v>498</v>
      </c>
      <c r="D91" s="141">
        <v>100</v>
      </c>
      <c r="E91" s="140" t="s">
        <v>132</v>
      </c>
      <c r="F91" s="141">
        <v>185</v>
      </c>
      <c r="G91" s="142" t="s">
        <v>217</v>
      </c>
      <c r="H91" s="130"/>
      <c r="I91" s="131">
        <v>9156</v>
      </c>
      <c r="J91" s="131">
        <v>1158</v>
      </c>
      <c r="K91" s="131">
        <v>0</v>
      </c>
      <c r="L91" s="131">
        <v>938</v>
      </c>
      <c r="M91" s="131">
        <v>11252</v>
      </c>
      <c r="N91" s="130"/>
      <c r="O91" s="132">
        <v>2</v>
      </c>
      <c r="P91" s="132">
        <v>0</v>
      </c>
      <c r="Q91" s="133">
        <v>20472</v>
      </c>
      <c r="R91" s="133">
        <v>0</v>
      </c>
      <c r="S91" s="133">
        <f t="shared" si="2"/>
        <v>0</v>
      </c>
      <c r="T91" s="133">
        <v>1862</v>
      </c>
      <c r="U91" s="134">
        <f t="shared" si="3"/>
        <v>22334</v>
      </c>
      <c r="V91" s="144"/>
      <c r="W91" s="173">
        <v>1.5037593984962405E-2</v>
      </c>
      <c r="X91" s="174">
        <v>0.09</v>
      </c>
      <c r="Y91" s="174">
        <v>1.8366287992816255E-2</v>
      </c>
      <c r="Z91" s="175">
        <v>0</v>
      </c>
      <c r="AA91" s="168"/>
      <c r="AB91" s="176">
        <v>0</v>
      </c>
      <c r="AC91" s="177">
        <v>0</v>
      </c>
      <c r="AD91" s="134">
        <v>0</v>
      </c>
      <c r="AE91" s="177">
        <v>0</v>
      </c>
      <c r="AF91" s="182">
        <v>0</v>
      </c>
      <c r="AG91" s="172"/>
    </row>
    <row r="92" spans="1:33" s="110" customFormat="1" x14ac:dyDescent="0.2">
      <c r="A92" s="138">
        <v>418</v>
      </c>
      <c r="B92" s="139">
        <v>418100198</v>
      </c>
      <c r="C92" s="140" t="s">
        <v>498</v>
      </c>
      <c r="D92" s="141">
        <v>100</v>
      </c>
      <c r="E92" s="140" t="s">
        <v>132</v>
      </c>
      <c r="F92" s="141">
        <v>198</v>
      </c>
      <c r="G92" s="142" t="s">
        <v>230</v>
      </c>
      <c r="H92" s="130"/>
      <c r="I92" s="131">
        <v>9597</v>
      </c>
      <c r="J92" s="131">
        <v>3546</v>
      </c>
      <c r="K92" s="131">
        <v>0</v>
      </c>
      <c r="L92" s="131">
        <v>938</v>
      </c>
      <c r="M92" s="131">
        <v>14081</v>
      </c>
      <c r="N92" s="130"/>
      <c r="O92" s="132">
        <v>13</v>
      </c>
      <c r="P92" s="132">
        <v>0</v>
      </c>
      <c r="Q92" s="133">
        <v>169572</v>
      </c>
      <c r="R92" s="133">
        <v>0</v>
      </c>
      <c r="S92" s="133">
        <f t="shared" si="2"/>
        <v>0</v>
      </c>
      <c r="T92" s="133">
        <v>12103</v>
      </c>
      <c r="U92" s="134">
        <f t="shared" si="3"/>
        <v>181675</v>
      </c>
      <c r="V92" s="144"/>
      <c r="W92" s="173">
        <v>9.7744360902255634E-2</v>
      </c>
      <c r="X92" s="174">
        <v>0.09</v>
      </c>
      <c r="Y92" s="174">
        <v>2.7175206399434062E-3</v>
      </c>
      <c r="Z92" s="175">
        <v>0</v>
      </c>
      <c r="AA92" s="168"/>
      <c r="AB92" s="176">
        <v>0</v>
      </c>
      <c r="AC92" s="177">
        <v>0</v>
      </c>
      <c r="AD92" s="134">
        <v>0</v>
      </c>
      <c r="AE92" s="177">
        <v>0</v>
      </c>
      <c r="AF92" s="182">
        <v>0</v>
      </c>
      <c r="AG92" s="172"/>
    </row>
    <row r="93" spans="1:33" s="110" customFormat="1" x14ac:dyDescent="0.2">
      <c r="A93" s="138">
        <v>418</v>
      </c>
      <c r="B93" s="139">
        <v>418100288</v>
      </c>
      <c r="C93" s="140" t="s">
        <v>498</v>
      </c>
      <c r="D93" s="141">
        <v>100</v>
      </c>
      <c r="E93" s="140" t="s">
        <v>132</v>
      </c>
      <c r="F93" s="141">
        <v>288</v>
      </c>
      <c r="G93" s="142" t="s">
        <v>320</v>
      </c>
      <c r="H93" s="130"/>
      <c r="I93" s="131">
        <v>11771</v>
      </c>
      <c r="J93" s="131">
        <v>8032</v>
      </c>
      <c r="K93" s="131">
        <v>0</v>
      </c>
      <c r="L93" s="131">
        <v>938</v>
      </c>
      <c r="M93" s="131">
        <v>20741</v>
      </c>
      <c r="N93" s="130"/>
      <c r="O93" s="132">
        <v>4</v>
      </c>
      <c r="P93" s="132">
        <v>0</v>
      </c>
      <c r="Q93" s="133">
        <v>78616</v>
      </c>
      <c r="R93" s="133">
        <v>0</v>
      </c>
      <c r="S93" s="133">
        <f t="shared" si="2"/>
        <v>0</v>
      </c>
      <c r="T93" s="133">
        <v>3724</v>
      </c>
      <c r="U93" s="134">
        <f t="shared" si="3"/>
        <v>82340</v>
      </c>
      <c r="V93" s="144"/>
      <c r="W93" s="173">
        <v>3.007518796992481E-2</v>
      </c>
      <c r="X93" s="174">
        <v>0.09</v>
      </c>
      <c r="Y93" s="174">
        <v>2.7324872944528115E-3</v>
      </c>
      <c r="Z93" s="175">
        <v>0</v>
      </c>
      <c r="AA93" s="168"/>
      <c r="AB93" s="176">
        <v>0</v>
      </c>
      <c r="AC93" s="177">
        <v>0</v>
      </c>
      <c r="AD93" s="134">
        <v>0</v>
      </c>
      <c r="AE93" s="177">
        <v>0</v>
      </c>
      <c r="AF93" s="182">
        <v>0</v>
      </c>
      <c r="AG93" s="172"/>
    </row>
    <row r="94" spans="1:33" s="110" customFormat="1" x14ac:dyDescent="0.2">
      <c r="A94" s="138">
        <v>418</v>
      </c>
      <c r="B94" s="139">
        <v>418100317</v>
      </c>
      <c r="C94" s="140" t="s">
        <v>498</v>
      </c>
      <c r="D94" s="141">
        <v>100</v>
      </c>
      <c r="E94" s="140" t="s">
        <v>132</v>
      </c>
      <c r="F94" s="141">
        <v>317</v>
      </c>
      <c r="G94" s="142" t="s">
        <v>349</v>
      </c>
      <c r="H94" s="130"/>
      <c r="I94" s="131">
        <v>10843.570749017637</v>
      </c>
      <c r="J94" s="131">
        <v>8688</v>
      </c>
      <c r="K94" s="131">
        <v>0</v>
      </c>
      <c r="L94" s="131">
        <v>938</v>
      </c>
      <c r="M94" s="131">
        <v>20469.570749017636</v>
      </c>
      <c r="N94" s="130"/>
      <c r="O94" s="132">
        <v>1</v>
      </c>
      <c r="P94" s="132">
        <v>0</v>
      </c>
      <c r="Q94" s="133">
        <v>19385</v>
      </c>
      <c r="R94" s="133">
        <v>0</v>
      </c>
      <c r="S94" s="133">
        <f t="shared" si="2"/>
        <v>0</v>
      </c>
      <c r="T94" s="133">
        <v>931</v>
      </c>
      <c r="U94" s="134">
        <f t="shared" si="3"/>
        <v>20316</v>
      </c>
      <c r="V94" s="144"/>
      <c r="W94" s="173">
        <v>7.5187969924812026E-3</v>
      </c>
      <c r="X94" s="174">
        <v>0.09</v>
      </c>
      <c r="Y94" s="174">
        <v>1.9913163415444523E-4</v>
      </c>
      <c r="Z94" s="175">
        <v>0</v>
      </c>
      <c r="AA94" s="168"/>
      <c r="AB94" s="176">
        <v>0</v>
      </c>
      <c r="AC94" s="177">
        <v>0</v>
      </c>
      <c r="AD94" s="134">
        <v>0</v>
      </c>
      <c r="AE94" s="177">
        <v>0</v>
      </c>
      <c r="AF94" s="182">
        <v>0</v>
      </c>
      <c r="AG94" s="172"/>
    </row>
    <row r="95" spans="1:33" s="110" customFormat="1" x14ac:dyDescent="0.2">
      <c r="A95" s="138">
        <v>419</v>
      </c>
      <c r="B95" s="139">
        <v>419035035</v>
      </c>
      <c r="C95" s="140" t="s">
        <v>499</v>
      </c>
      <c r="D95" s="141">
        <v>35</v>
      </c>
      <c r="E95" s="140" t="s">
        <v>67</v>
      </c>
      <c r="F95" s="141">
        <v>35</v>
      </c>
      <c r="G95" s="142" t="s">
        <v>67</v>
      </c>
      <c r="H95" s="130"/>
      <c r="I95" s="131">
        <v>13070</v>
      </c>
      <c r="J95" s="131">
        <v>5477</v>
      </c>
      <c r="K95" s="131">
        <v>0</v>
      </c>
      <c r="L95" s="131">
        <v>938</v>
      </c>
      <c r="M95" s="131">
        <v>19485</v>
      </c>
      <c r="N95" s="130"/>
      <c r="O95" s="132">
        <v>174</v>
      </c>
      <c r="P95" s="132">
        <v>0</v>
      </c>
      <c r="Q95" s="133">
        <v>3227178</v>
      </c>
      <c r="R95" s="133">
        <v>0</v>
      </c>
      <c r="S95" s="133">
        <f t="shared" si="2"/>
        <v>0</v>
      </c>
      <c r="T95" s="133">
        <v>163212</v>
      </c>
      <c r="U95" s="134">
        <f t="shared" si="3"/>
        <v>3390390</v>
      </c>
      <c r="V95" s="144"/>
      <c r="W95" s="173">
        <v>0</v>
      </c>
      <c r="X95" s="174">
        <v>0.09</v>
      </c>
      <c r="Y95" s="174">
        <v>0.15770398323994761</v>
      </c>
      <c r="Z95" s="175">
        <v>0</v>
      </c>
      <c r="AA95" s="168"/>
      <c r="AB95" s="176">
        <v>0</v>
      </c>
      <c r="AC95" s="177">
        <v>0</v>
      </c>
      <c r="AD95" s="134">
        <v>0</v>
      </c>
      <c r="AE95" s="177">
        <v>0</v>
      </c>
      <c r="AF95" s="182">
        <v>0</v>
      </c>
      <c r="AG95" s="172"/>
    </row>
    <row r="96" spans="1:33" s="110" customFormat="1" x14ac:dyDescent="0.2">
      <c r="A96" s="138">
        <v>419</v>
      </c>
      <c r="B96" s="139">
        <v>419035044</v>
      </c>
      <c r="C96" s="140" t="s">
        <v>499</v>
      </c>
      <c r="D96" s="141">
        <v>35</v>
      </c>
      <c r="E96" s="140" t="s">
        <v>67</v>
      </c>
      <c r="F96" s="141">
        <v>44</v>
      </c>
      <c r="G96" s="142" t="s">
        <v>76</v>
      </c>
      <c r="H96" s="130"/>
      <c r="I96" s="131">
        <v>12094</v>
      </c>
      <c r="J96" s="131">
        <v>103</v>
      </c>
      <c r="K96" s="131">
        <v>0</v>
      </c>
      <c r="L96" s="131">
        <v>938</v>
      </c>
      <c r="M96" s="131">
        <v>13135</v>
      </c>
      <c r="N96" s="130"/>
      <c r="O96" s="132">
        <v>4</v>
      </c>
      <c r="P96" s="132">
        <v>0</v>
      </c>
      <c r="Q96" s="133">
        <v>48788</v>
      </c>
      <c r="R96" s="133">
        <v>0</v>
      </c>
      <c r="S96" s="133">
        <f t="shared" si="2"/>
        <v>0</v>
      </c>
      <c r="T96" s="133">
        <v>3752</v>
      </c>
      <c r="U96" s="134">
        <f t="shared" si="3"/>
        <v>52540</v>
      </c>
      <c r="V96" s="144"/>
      <c r="W96" s="173">
        <v>0</v>
      </c>
      <c r="X96" s="174">
        <v>0.09</v>
      </c>
      <c r="Y96" s="174">
        <v>7.3731603227047346E-2</v>
      </c>
      <c r="Z96" s="175">
        <v>0</v>
      </c>
      <c r="AA96" s="168"/>
      <c r="AB96" s="176">
        <v>0</v>
      </c>
      <c r="AC96" s="177">
        <v>0</v>
      </c>
      <c r="AD96" s="134">
        <v>0</v>
      </c>
      <c r="AE96" s="177">
        <v>0</v>
      </c>
      <c r="AF96" s="182">
        <v>0</v>
      </c>
      <c r="AG96" s="172"/>
    </row>
    <row r="97" spans="1:33" s="110" customFormat="1" x14ac:dyDescent="0.2">
      <c r="A97" s="138">
        <v>419</v>
      </c>
      <c r="B97" s="139">
        <v>419035165</v>
      </c>
      <c r="C97" s="140" t="s">
        <v>499</v>
      </c>
      <c r="D97" s="141">
        <v>35</v>
      </c>
      <c r="E97" s="140" t="s">
        <v>67</v>
      </c>
      <c r="F97" s="141">
        <v>165</v>
      </c>
      <c r="G97" s="142" t="s">
        <v>197</v>
      </c>
      <c r="H97" s="130"/>
      <c r="I97" s="131">
        <v>9576</v>
      </c>
      <c r="J97" s="131">
        <v>292</v>
      </c>
      <c r="K97" s="131">
        <v>0</v>
      </c>
      <c r="L97" s="131">
        <v>938</v>
      </c>
      <c r="M97" s="131">
        <v>10806</v>
      </c>
      <c r="N97" s="130"/>
      <c r="O97" s="132">
        <v>2</v>
      </c>
      <c r="P97" s="132">
        <v>0</v>
      </c>
      <c r="Q97" s="133">
        <v>19736</v>
      </c>
      <c r="R97" s="133">
        <v>0</v>
      </c>
      <c r="S97" s="133">
        <f t="shared" si="2"/>
        <v>0</v>
      </c>
      <c r="T97" s="133">
        <v>1876</v>
      </c>
      <c r="U97" s="134">
        <f t="shared" si="3"/>
        <v>21612</v>
      </c>
      <c r="V97" s="144"/>
      <c r="W97" s="173">
        <v>0</v>
      </c>
      <c r="X97" s="174">
        <v>0.09</v>
      </c>
      <c r="Y97" s="174">
        <v>9.9806676197540647E-2</v>
      </c>
      <c r="Z97" s="175">
        <v>0</v>
      </c>
      <c r="AA97" s="168"/>
      <c r="AB97" s="176">
        <v>0</v>
      </c>
      <c r="AC97" s="177">
        <v>0</v>
      </c>
      <c r="AD97" s="134">
        <v>0</v>
      </c>
      <c r="AE97" s="177">
        <v>0</v>
      </c>
      <c r="AF97" s="182">
        <v>0</v>
      </c>
      <c r="AG97" s="172"/>
    </row>
    <row r="98" spans="1:33" s="110" customFormat="1" x14ac:dyDescent="0.2">
      <c r="A98" s="138">
        <v>419</v>
      </c>
      <c r="B98" s="139">
        <v>419035243</v>
      </c>
      <c r="C98" s="140" t="s">
        <v>499</v>
      </c>
      <c r="D98" s="141">
        <v>35</v>
      </c>
      <c r="E98" s="140" t="s">
        <v>67</v>
      </c>
      <c r="F98" s="141">
        <v>243</v>
      </c>
      <c r="G98" s="142" t="s">
        <v>275</v>
      </c>
      <c r="H98" s="130"/>
      <c r="I98" s="131">
        <v>11985</v>
      </c>
      <c r="J98" s="131">
        <v>2481</v>
      </c>
      <c r="K98" s="131">
        <v>0</v>
      </c>
      <c r="L98" s="131">
        <v>938</v>
      </c>
      <c r="M98" s="131">
        <v>15404</v>
      </c>
      <c r="N98" s="130"/>
      <c r="O98" s="132">
        <v>4</v>
      </c>
      <c r="P98" s="132">
        <v>0</v>
      </c>
      <c r="Q98" s="133">
        <v>57864</v>
      </c>
      <c r="R98" s="133">
        <v>0</v>
      </c>
      <c r="S98" s="133">
        <f t="shared" si="2"/>
        <v>0</v>
      </c>
      <c r="T98" s="133">
        <v>3752</v>
      </c>
      <c r="U98" s="134">
        <f t="shared" si="3"/>
        <v>61616</v>
      </c>
      <c r="V98" s="144"/>
      <c r="W98" s="173">
        <v>0</v>
      </c>
      <c r="X98" s="174">
        <v>0.09</v>
      </c>
      <c r="Y98" s="174">
        <v>6.0081463507488378E-3</v>
      </c>
      <c r="Z98" s="175">
        <v>0</v>
      </c>
      <c r="AA98" s="168"/>
      <c r="AB98" s="176">
        <v>0</v>
      </c>
      <c r="AC98" s="177">
        <v>0</v>
      </c>
      <c r="AD98" s="134">
        <v>0</v>
      </c>
      <c r="AE98" s="177">
        <v>0</v>
      </c>
      <c r="AF98" s="182">
        <v>0</v>
      </c>
      <c r="AG98" s="172"/>
    </row>
    <row r="99" spans="1:33" s="110" customFormat="1" x14ac:dyDescent="0.2">
      <c r="A99" s="138">
        <v>419</v>
      </c>
      <c r="B99" s="139">
        <v>419035244</v>
      </c>
      <c r="C99" s="140" t="s">
        <v>499</v>
      </c>
      <c r="D99" s="141">
        <v>35</v>
      </c>
      <c r="E99" s="140" t="s">
        <v>67</v>
      </c>
      <c r="F99" s="141">
        <v>244</v>
      </c>
      <c r="G99" s="142" t="s">
        <v>276</v>
      </c>
      <c r="H99" s="130"/>
      <c r="I99" s="131">
        <v>14503</v>
      </c>
      <c r="J99" s="131">
        <v>5230</v>
      </c>
      <c r="K99" s="131">
        <v>0</v>
      </c>
      <c r="L99" s="131">
        <v>938</v>
      </c>
      <c r="M99" s="131">
        <v>20671</v>
      </c>
      <c r="N99" s="130"/>
      <c r="O99" s="132">
        <v>8</v>
      </c>
      <c r="P99" s="132">
        <v>0</v>
      </c>
      <c r="Q99" s="133">
        <v>157864</v>
      </c>
      <c r="R99" s="133">
        <v>0</v>
      </c>
      <c r="S99" s="133">
        <f t="shared" si="2"/>
        <v>0</v>
      </c>
      <c r="T99" s="133">
        <v>7504</v>
      </c>
      <c r="U99" s="134">
        <f t="shared" si="3"/>
        <v>165368</v>
      </c>
      <c r="V99" s="144"/>
      <c r="W99" s="173">
        <v>0</v>
      </c>
      <c r="X99" s="174">
        <v>0.09</v>
      </c>
      <c r="Y99" s="174">
        <v>0.13694619371909225</v>
      </c>
      <c r="Z99" s="175">
        <v>0</v>
      </c>
      <c r="AA99" s="168"/>
      <c r="AB99" s="176">
        <v>0</v>
      </c>
      <c r="AC99" s="177">
        <v>0</v>
      </c>
      <c r="AD99" s="134">
        <v>0</v>
      </c>
      <c r="AE99" s="177">
        <v>0</v>
      </c>
      <c r="AF99" s="182">
        <v>0</v>
      </c>
      <c r="AG99" s="172"/>
    </row>
    <row r="100" spans="1:33" s="110" customFormat="1" x14ac:dyDescent="0.2">
      <c r="A100" s="138">
        <v>419</v>
      </c>
      <c r="B100" s="139">
        <v>419035293</v>
      </c>
      <c r="C100" s="140" t="s">
        <v>499</v>
      </c>
      <c r="D100" s="141">
        <v>35</v>
      </c>
      <c r="E100" s="140" t="s">
        <v>67</v>
      </c>
      <c r="F100" s="141">
        <v>293</v>
      </c>
      <c r="G100" s="142" t="s">
        <v>325</v>
      </c>
      <c r="H100" s="130"/>
      <c r="I100" s="131">
        <v>12760.161431036608</v>
      </c>
      <c r="J100" s="131">
        <v>610</v>
      </c>
      <c r="K100" s="131">
        <v>0</v>
      </c>
      <c r="L100" s="131">
        <v>938</v>
      </c>
      <c r="M100" s="131">
        <v>14308.161431036608</v>
      </c>
      <c r="N100" s="130"/>
      <c r="O100" s="132">
        <v>1</v>
      </c>
      <c r="P100" s="132">
        <v>0</v>
      </c>
      <c r="Q100" s="133">
        <v>13370</v>
      </c>
      <c r="R100" s="133">
        <v>0</v>
      </c>
      <c r="S100" s="133">
        <f t="shared" si="2"/>
        <v>0</v>
      </c>
      <c r="T100" s="133">
        <v>938</v>
      </c>
      <c r="U100" s="134">
        <f t="shared" si="3"/>
        <v>14308</v>
      </c>
      <c r="V100" s="144"/>
      <c r="W100" s="173">
        <v>0</v>
      </c>
      <c r="X100" s="174">
        <v>0.09</v>
      </c>
      <c r="Y100" s="174">
        <v>9.3535691382725869E-3</v>
      </c>
      <c r="Z100" s="175">
        <v>0</v>
      </c>
      <c r="AA100" s="168"/>
      <c r="AB100" s="176">
        <v>0</v>
      </c>
      <c r="AC100" s="177">
        <v>0</v>
      </c>
      <c r="AD100" s="134">
        <v>0</v>
      </c>
      <c r="AE100" s="177">
        <v>0</v>
      </c>
      <c r="AF100" s="182">
        <v>0</v>
      </c>
      <c r="AG100" s="172"/>
    </row>
    <row r="101" spans="1:33" s="110" customFormat="1" x14ac:dyDescent="0.2">
      <c r="A101" s="138">
        <v>420</v>
      </c>
      <c r="B101" s="139">
        <v>420049010</v>
      </c>
      <c r="C101" s="140" t="s">
        <v>500</v>
      </c>
      <c r="D101" s="141">
        <v>49</v>
      </c>
      <c r="E101" s="140" t="s">
        <v>81</v>
      </c>
      <c r="F101" s="141">
        <v>10</v>
      </c>
      <c r="G101" s="142" t="s">
        <v>42</v>
      </c>
      <c r="H101" s="130"/>
      <c r="I101" s="131">
        <v>14374</v>
      </c>
      <c r="J101" s="131">
        <v>5377</v>
      </c>
      <c r="K101" s="131">
        <v>0</v>
      </c>
      <c r="L101" s="131">
        <v>938</v>
      </c>
      <c r="M101" s="131">
        <v>20689</v>
      </c>
      <c r="N101" s="130"/>
      <c r="O101" s="132">
        <v>3</v>
      </c>
      <c r="P101" s="132">
        <v>0</v>
      </c>
      <c r="Q101" s="133">
        <v>59253</v>
      </c>
      <c r="R101" s="133">
        <v>0</v>
      </c>
      <c r="S101" s="133">
        <f t="shared" si="2"/>
        <v>0</v>
      </c>
      <c r="T101" s="133">
        <v>2814</v>
      </c>
      <c r="U101" s="134">
        <f t="shared" si="3"/>
        <v>62067</v>
      </c>
      <c r="V101" s="144"/>
      <c r="W101" s="173">
        <v>0</v>
      </c>
      <c r="X101" s="174">
        <v>0.09</v>
      </c>
      <c r="Y101" s="174">
        <v>2.1150370648516602E-3</v>
      </c>
      <c r="Z101" s="175">
        <v>0</v>
      </c>
      <c r="AA101" s="168"/>
      <c r="AB101" s="176">
        <v>0</v>
      </c>
      <c r="AC101" s="177">
        <v>0</v>
      </c>
      <c r="AD101" s="134">
        <v>0</v>
      </c>
      <c r="AE101" s="177">
        <v>0</v>
      </c>
      <c r="AF101" s="182">
        <v>0</v>
      </c>
      <c r="AG101" s="172"/>
    </row>
    <row r="102" spans="1:33" s="110" customFormat="1" x14ac:dyDescent="0.2">
      <c r="A102" s="138">
        <v>420</v>
      </c>
      <c r="B102" s="139">
        <v>420049026</v>
      </c>
      <c r="C102" s="140" t="s">
        <v>500</v>
      </c>
      <c r="D102" s="141">
        <v>49</v>
      </c>
      <c r="E102" s="140" t="s">
        <v>81</v>
      </c>
      <c r="F102" s="141">
        <v>26</v>
      </c>
      <c r="G102" s="142" t="s">
        <v>58</v>
      </c>
      <c r="H102" s="130"/>
      <c r="I102" s="131">
        <v>14347</v>
      </c>
      <c r="J102" s="131">
        <v>4685</v>
      </c>
      <c r="K102" s="131">
        <v>0</v>
      </c>
      <c r="L102" s="131">
        <v>938</v>
      </c>
      <c r="M102" s="131">
        <v>19970</v>
      </c>
      <c r="N102" s="130"/>
      <c r="O102" s="132">
        <v>3</v>
      </c>
      <c r="P102" s="132">
        <v>0</v>
      </c>
      <c r="Q102" s="133">
        <v>57096</v>
      </c>
      <c r="R102" s="133">
        <v>0</v>
      </c>
      <c r="S102" s="133">
        <f t="shared" si="2"/>
        <v>0</v>
      </c>
      <c r="T102" s="133">
        <v>2814</v>
      </c>
      <c r="U102" s="134">
        <f t="shared" si="3"/>
        <v>59910</v>
      </c>
      <c r="V102" s="144"/>
      <c r="W102" s="173">
        <v>0</v>
      </c>
      <c r="X102" s="174">
        <v>0.09</v>
      </c>
      <c r="Y102" s="174">
        <v>8.3847124756918393E-4</v>
      </c>
      <c r="Z102" s="175">
        <v>0</v>
      </c>
      <c r="AA102" s="168"/>
      <c r="AB102" s="176">
        <v>0</v>
      </c>
      <c r="AC102" s="177">
        <v>0</v>
      </c>
      <c r="AD102" s="134">
        <v>0</v>
      </c>
      <c r="AE102" s="177">
        <v>0</v>
      </c>
      <c r="AF102" s="182">
        <v>0</v>
      </c>
      <c r="AG102" s="172"/>
    </row>
    <row r="103" spans="1:33" s="110" customFormat="1" x14ac:dyDescent="0.2">
      <c r="A103" s="138">
        <v>420</v>
      </c>
      <c r="B103" s="139">
        <v>420049031</v>
      </c>
      <c r="C103" s="140" t="s">
        <v>500</v>
      </c>
      <c r="D103" s="141">
        <v>49</v>
      </c>
      <c r="E103" s="140" t="s">
        <v>81</v>
      </c>
      <c r="F103" s="141">
        <v>31</v>
      </c>
      <c r="G103" s="142" t="s">
        <v>63</v>
      </c>
      <c r="H103" s="130"/>
      <c r="I103" s="131">
        <v>10128</v>
      </c>
      <c r="J103" s="131">
        <v>5002</v>
      </c>
      <c r="K103" s="131">
        <v>0</v>
      </c>
      <c r="L103" s="131">
        <v>938</v>
      </c>
      <c r="M103" s="131">
        <v>16068</v>
      </c>
      <c r="N103" s="130"/>
      <c r="O103" s="132">
        <v>3</v>
      </c>
      <c r="P103" s="132">
        <v>0</v>
      </c>
      <c r="Q103" s="133">
        <v>45390</v>
      </c>
      <c r="R103" s="133">
        <v>0</v>
      </c>
      <c r="S103" s="133">
        <f t="shared" si="2"/>
        <v>0</v>
      </c>
      <c r="T103" s="133">
        <v>2814</v>
      </c>
      <c r="U103" s="134">
        <f t="shared" si="3"/>
        <v>48204</v>
      </c>
      <c r="V103" s="144"/>
      <c r="W103" s="173">
        <v>0</v>
      </c>
      <c r="X103" s="174">
        <v>0.09</v>
      </c>
      <c r="Y103" s="174">
        <v>1.9232317000431619E-2</v>
      </c>
      <c r="Z103" s="175">
        <v>0</v>
      </c>
      <c r="AA103" s="168"/>
      <c r="AB103" s="176">
        <v>0</v>
      </c>
      <c r="AC103" s="177">
        <v>0</v>
      </c>
      <c r="AD103" s="134">
        <v>0</v>
      </c>
      <c r="AE103" s="177">
        <v>0</v>
      </c>
      <c r="AF103" s="182">
        <v>0</v>
      </c>
      <c r="AG103" s="172"/>
    </row>
    <row r="104" spans="1:33" s="110" customFormat="1" x14ac:dyDescent="0.2">
      <c r="A104" s="138">
        <v>420</v>
      </c>
      <c r="B104" s="139">
        <v>420049035</v>
      </c>
      <c r="C104" s="140" t="s">
        <v>500</v>
      </c>
      <c r="D104" s="141">
        <v>49</v>
      </c>
      <c r="E104" s="140" t="s">
        <v>81</v>
      </c>
      <c r="F104" s="141">
        <v>35</v>
      </c>
      <c r="G104" s="142" t="s">
        <v>67</v>
      </c>
      <c r="H104" s="130"/>
      <c r="I104" s="131">
        <v>13612</v>
      </c>
      <c r="J104" s="131">
        <v>5704</v>
      </c>
      <c r="K104" s="131">
        <v>0</v>
      </c>
      <c r="L104" s="131">
        <v>938</v>
      </c>
      <c r="M104" s="131">
        <v>20254</v>
      </c>
      <c r="N104" s="130"/>
      <c r="O104" s="132">
        <v>51</v>
      </c>
      <c r="P104" s="132">
        <v>0</v>
      </c>
      <c r="Q104" s="133">
        <v>985116</v>
      </c>
      <c r="R104" s="133">
        <v>0</v>
      </c>
      <c r="S104" s="133">
        <f t="shared" si="2"/>
        <v>0</v>
      </c>
      <c r="T104" s="133">
        <v>47838</v>
      </c>
      <c r="U104" s="134">
        <f t="shared" si="3"/>
        <v>1032954</v>
      </c>
      <c r="V104" s="144"/>
      <c r="W104" s="173">
        <v>0</v>
      </c>
      <c r="X104" s="174">
        <v>0.09</v>
      </c>
      <c r="Y104" s="174">
        <v>0.15770398323994761</v>
      </c>
      <c r="Z104" s="175">
        <v>0</v>
      </c>
      <c r="AA104" s="168"/>
      <c r="AB104" s="176">
        <v>0</v>
      </c>
      <c r="AC104" s="177">
        <v>0</v>
      </c>
      <c r="AD104" s="134">
        <v>0</v>
      </c>
      <c r="AE104" s="177">
        <v>0</v>
      </c>
      <c r="AF104" s="182">
        <v>0</v>
      </c>
      <c r="AG104" s="172"/>
    </row>
    <row r="105" spans="1:33" s="110" customFormat="1" x14ac:dyDescent="0.2">
      <c r="A105" s="138">
        <v>420</v>
      </c>
      <c r="B105" s="139">
        <v>420049044</v>
      </c>
      <c r="C105" s="140" t="s">
        <v>500</v>
      </c>
      <c r="D105" s="141">
        <v>49</v>
      </c>
      <c r="E105" s="140" t="s">
        <v>81</v>
      </c>
      <c r="F105" s="141">
        <v>44</v>
      </c>
      <c r="G105" s="142" t="s">
        <v>76</v>
      </c>
      <c r="H105" s="130"/>
      <c r="I105" s="131">
        <v>15260</v>
      </c>
      <c r="J105" s="131">
        <v>130</v>
      </c>
      <c r="K105" s="131">
        <v>0</v>
      </c>
      <c r="L105" s="131">
        <v>938</v>
      </c>
      <c r="M105" s="131">
        <v>16328</v>
      </c>
      <c r="N105" s="130"/>
      <c r="O105" s="132">
        <v>6</v>
      </c>
      <c r="P105" s="132">
        <v>0</v>
      </c>
      <c r="Q105" s="133">
        <v>92340</v>
      </c>
      <c r="R105" s="133">
        <v>0</v>
      </c>
      <c r="S105" s="133">
        <f t="shared" si="2"/>
        <v>0</v>
      </c>
      <c r="T105" s="133">
        <v>5628</v>
      </c>
      <c r="U105" s="134">
        <f t="shared" si="3"/>
        <v>97968</v>
      </c>
      <c r="V105" s="144"/>
      <c r="W105" s="173">
        <v>0</v>
      </c>
      <c r="X105" s="174">
        <v>0.09</v>
      </c>
      <c r="Y105" s="174">
        <v>7.3731603227047346E-2</v>
      </c>
      <c r="Z105" s="175">
        <v>0</v>
      </c>
      <c r="AA105" s="168"/>
      <c r="AB105" s="176">
        <v>0</v>
      </c>
      <c r="AC105" s="177">
        <v>0</v>
      </c>
      <c r="AD105" s="134">
        <v>0</v>
      </c>
      <c r="AE105" s="177">
        <v>0</v>
      </c>
      <c r="AF105" s="182">
        <v>0</v>
      </c>
      <c r="AG105" s="172"/>
    </row>
    <row r="106" spans="1:33" s="110" customFormat="1" x14ac:dyDescent="0.2">
      <c r="A106" s="138">
        <v>420</v>
      </c>
      <c r="B106" s="139">
        <v>420049049</v>
      </c>
      <c r="C106" s="140" t="s">
        <v>500</v>
      </c>
      <c r="D106" s="141">
        <v>49</v>
      </c>
      <c r="E106" s="140" t="s">
        <v>81</v>
      </c>
      <c r="F106" s="141">
        <v>49</v>
      </c>
      <c r="G106" s="142" t="s">
        <v>81</v>
      </c>
      <c r="H106" s="130"/>
      <c r="I106" s="131">
        <v>13164</v>
      </c>
      <c r="J106" s="131">
        <v>16578</v>
      </c>
      <c r="K106" s="131">
        <v>0</v>
      </c>
      <c r="L106" s="131">
        <v>938</v>
      </c>
      <c r="M106" s="131">
        <v>30680</v>
      </c>
      <c r="N106" s="130"/>
      <c r="O106" s="132">
        <v>195</v>
      </c>
      <c r="P106" s="132">
        <v>0</v>
      </c>
      <c r="Q106" s="133">
        <v>5799690</v>
      </c>
      <c r="R106" s="133">
        <v>0</v>
      </c>
      <c r="S106" s="133">
        <f t="shared" si="2"/>
        <v>0</v>
      </c>
      <c r="T106" s="133">
        <v>182910</v>
      </c>
      <c r="U106" s="134">
        <f t="shared" si="3"/>
        <v>5982600</v>
      </c>
      <c r="V106" s="144"/>
      <c r="W106" s="173">
        <v>0</v>
      </c>
      <c r="X106" s="174">
        <v>0.09</v>
      </c>
      <c r="Y106" s="174">
        <v>6.9409420794539448E-2</v>
      </c>
      <c r="Z106" s="175">
        <v>0</v>
      </c>
      <c r="AA106" s="168"/>
      <c r="AB106" s="176">
        <v>0</v>
      </c>
      <c r="AC106" s="177">
        <v>0</v>
      </c>
      <c r="AD106" s="134">
        <v>0</v>
      </c>
      <c r="AE106" s="177">
        <v>0</v>
      </c>
      <c r="AF106" s="182">
        <v>0</v>
      </c>
      <c r="AG106" s="172"/>
    </row>
    <row r="107" spans="1:33" s="110" customFormat="1" x14ac:dyDescent="0.2">
      <c r="A107" s="138">
        <v>420</v>
      </c>
      <c r="B107" s="139">
        <v>420049057</v>
      </c>
      <c r="C107" s="140" t="s">
        <v>500</v>
      </c>
      <c r="D107" s="141">
        <v>49</v>
      </c>
      <c r="E107" s="140" t="s">
        <v>81</v>
      </c>
      <c r="F107" s="141">
        <v>57</v>
      </c>
      <c r="G107" s="142" t="s">
        <v>89</v>
      </c>
      <c r="H107" s="130"/>
      <c r="I107" s="131">
        <v>10910</v>
      </c>
      <c r="J107" s="131">
        <v>338</v>
      </c>
      <c r="K107" s="131">
        <v>0</v>
      </c>
      <c r="L107" s="131">
        <v>938</v>
      </c>
      <c r="M107" s="131">
        <v>12186</v>
      </c>
      <c r="N107" s="130"/>
      <c r="O107" s="132">
        <v>4</v>
      </c>
      <c r="P107" s="132">
        <v>0</v>
      </c>
      <c r="Q107" s="133">
        <v>44992</v>
      </c>
      <c r="R107" s="133">
        <v>0</v>
      </c>
      <c r="S107" s="133">
        <f t="shared" si="2"/>
        <v>0</v>
      </c>
      <c r="T107" s="133">
        <v>3752</v>
      </c>
      <c r="U107" s="134">
        <f t="shared" si="3"/>
        <v>48744</v>
      </c>
      <c r="V107" s="144"/>
      <c r="W107" s="173">
        <v>0</v>
      </c>
      <c r="X107" s="174">
        <v>0.09</v>
      </c>
      <c r="Y107" s="174">
        <v>0.12834529957447405</v>
      </c>
      <c r="Z107" s="175">
        <v>0</v>
      </c>
      <c r="AA107" s="168"/>
      <c r="AB107" s="176">
        <v>0</v>
      </c>
      <c r="AC107" s="177">
        <v>0</v>
      </c>
      <c r="AD107" s="134">
        <v>0</v>
      </c>
      <c r="AE107" s="177">
        <v>0</v>
      </c>
      <c r="AF107" s="182">
        <v>0</v>
      </c>
      <c r="AG107" s="172"/>
    </row>
    <row r="108" spans="1:33" s="110" customFormat="1" x14ac:dyDescent="0.2">
      <c r="A108" s="138">
        <v>420</v>
      </c>
      <c r="B108" s="139">
        <v>420049067</v>
      </c>
      <c r="C108" s="140" t="s">
        <v>500</v>
      </c>
      <c r="D108" s="141">
        <v>49</v>
      </c>
      <c r="E108" s="140" t="s">
        <v>81</v>
      </c>
      <c r="F108" s="141">
        <v>67</v>
      </c>
      <c r="G108" s="142" t="s">
        <v>99</v>
      </c>
      <c r="H108" s="130"/>
      <c r="I108" s="131">
        <v>10128</v>
      </c>
      <c r="J108" s="131">
        <v>10141</v>
      </c>
      <c r="K108" s="131">
        <v>0</v>
      </c>
      <c r="L108" s="131">
        <v>938</v>
      </c>
      <c r="M108" s="131">
        <v>21207</v>
      </c>
      <c r="N108" s="130"/>
      <c r="O108" s="132">
        <v>1</v>
      </c>
      <c r="P108" s="132">
        <v>0</v>
      </c>
      <c r="Q108" s="133">
        <v>20269</v>
      </c>
      <c r="R108" s="133">
        <v>0</v>
      </c>
      <c r="S108" s="133">
        <f t="shared" si="2"/>
        <v>0</v>
      </c>
      <c r="T108" s="133">
        <v>938</v>
      </c>
      <c r="U108" s="134">
        <f t="shared" si="3"/>
        <v>21207</v>
      </c>
      <c r="V108" s="144"/>
      <c r="W108" s="173">
        <v>0</v>
      </c>
      <c r="X108" s="174">
        <v>0.09</v>
      </c>
      <c r="Y108" s="174">
        <v>8.9815087536233666E-4</v>
      </c>
      <c r="Z108" s="175">
        <v>0</v>
      </c>
      <c r="AA108" s="168"/>
      <c r="AB108" s="176">
        <v>0</v>
      </c>
      <c r="AC108" s="177">
        <v>0</v>
      </c>
      <c r="AD108" s="134">
        <v>0</v>
      </c>
      <c r="AE108" s="177">
        <v>0</v>
      </c>
      <c r="AF108" s="182">
        <v>0</v>
      </c>
      <c r="AG108" s="172"/>
    </row>
    <row r="109" spans="1:33" s="110" customFormat="1" x14ac:dyDescent="0.2">
      <c r="A109" s="138">
        <v>420</v>
      </c>
      <c r="B109" s="139">
        <v>420049093</v>
      </c>
      <c r="C109" s="140" t="s">
        <v>500</v>
      </c>
      <c r="D109" s="141">
        <v>49</v>
      </c>
      <c r="E109" s="140" t="s">
        <v>81</v>
      </c>
      <c r="F109" s="141">
        <v>93</v>
      </c>
      <c r="G109" s="142" t="s">
        <v>125</v>
      </c>
      <c r="H109" s="130"/>
      <c r="I109" s="131">
        <v>12315</v>
      </c>
      <c r="J109" s="131">
        <v>105</v>
      </c>
      <c r="K109" s="131">
        <v>0</v>
      </c>
      <c r="L109" s="131">
        <v>938</v>
      </c>
      <c r="M109" s="131">
        <v>13358</v>
      </c>
      <c r="N109" s="130"/>
      <c r="O109" s="132">
        <v>18</v>
      </c>
      <c r="P109" s="132">
        <v>0</v>
      </c>
      <c r="Q109" s="133">
        <v>223560</v>
      </c>
      <c r="R109" s="133">
        <v>0</v>
      </c>
      <c r="S109" s="133">
        <f t="shared" si="2"/>
        <v>0</v>
      </c>
      <c r="T109" s="133">
        <v>16884</v>
      </c>
      <c r="U109" s="134">
        <f t="shared" si="3"/>
        <v>240444</v>
      </c>
      <c r="V109" s="144"/>
      <c r="W109" s="173">
        <v>0</v>
      </c>
      <c r="X109" s="174">
        <v>0.09</v>
      </c>
      <c r="Y109" s="174">
        <v>7.1519966797242693E-2</v>
      </c>
      <c r="Z109" s="175">
        <v>0</v>
      </c>
      <c r="AA109" s="168"/>
      <c r="AB109" s="176">
        <v>7</v>
      </c>
      <c r="AC109" s="177">
        <v>0</v>
      </c>
      <c r="AD109" s="134">
        <v>0</v>
      </c>
      <c r="AE109" s="177">
        <v>0</v>
      </c>
      <c r="AF109" s="182">
        <v>0</v>
      </c>
      <c r="AG109" s="172"/>
    </row>
    <row r="110" spans="1:33" s="110" customFormat="1" x14ac:dyDescent="0.2">
      <c r="A110" s="138">
        <v>420</v>
      </c>
      <c r="B110" s="139">
        <v>420049128</v>
      </c>
      <c r="C110" s="140" t="s">
        <v>500</v>
      </c>
      <c r="D110" s="141">
        <v>49</v>
      </c>
      <c r="E110" s="140" t="s">
        <v>81</v>
      </c>
      <c r="F110" s="141">
        <v>128</v>
      </c>
      <c r="G110" s="142" t="s">
        <v>160</v>
      </c>
      <c r="H110" s="130"/>
      <c r="I110" s="131">
        <v>12549.540432084312</v>
      </c>
      <c r="J110" s="131">
        <v>722</v>
      </c>
      <c r="K110" s="131">
        <v>0</v>
      </c>
      <c r="L110" s="131">
        <v>938</v>
      </c>
      <c r="M110" s="131">
        <v>14209.540432084312</v>
      </c>
      <c r="N110" s="130"/>
      <c r="O110" s="132">
        <v>1</v>
      </c>
      <c r="P110" s="132">
        <v>0</v>
      </c>
      <c r="Q110" s="133">
        <v>13272</v>
      </c>
      <c r="R110" s="133">
        <v>0</v>
      </c>
      <c r="S110" s="133">
        <f t="shared" si="2"/>
        <v>0</v>
      </c>
      <c r="T110" s="133">
        <v>938</v>
      </c>
      <c r="U110" s="134">
        <f t="shared" si="3"/>
        <v>14210</v>
      </c>
      <c r="V110" s="144"/>
      <c r="W110" s="173">
        <v>0</v>
      </c>
      <c r="X110" s="174">
        <v>0.09</v>
      </c>
      <c r="Y110" s="174">
        <v>3.7584375200623479E-2</v>
      </c>
      <c r="Z110" s="175">
        <v>0</v>
      </c>
      <c r="AA110" s="168"/>
      <c r="AB110" s="176">
        <v>0</v>
      </c>
      <c r="AC110" s="177">
        <v>0</v>
      </c>
      <c r="AD110" s="134">
        <v>0</v>
      </c>
      <c r="AE110" s="177">
        <v>0</v>
      </c>
      <c r="AF110" s="182">
        <v>0</v>
      </c>
      <c r="AG110" s="172"/>
    </row>
    <row r="111" spans="1:33" s="110" customFormat="1" x14ac:dyDescent="0.2">
      <c r="A111" s="138">
        <v>420</v>
      </c>
      <c r="B111" s="139">
        <v>420049153</v>
      </c>
      <c r="C111" s="140" t="s">
        <v>500</v>
      </c>
      <c r="D111" s="141">
        <v>49</v>
      </c>
      <c r="E111" s="140" t="s">
        <v>81</v>
      </c>
      <c r="F111" s="141">
        <v>153</v>
      </c>
      <c r="G111" s="142" t="s">
        <v>185</v>
      </c>
      <c r="H111" s="130"/>
      <c r="I111" s="131">
        <v>12895.517110247692</v>
      </c>
      <c r="J111" s="131">
        <v>99</v>
      </c>
      <c r="K111" s="131">
        <v>0</v>
      </c>
      <c r="L111" s="131">
        <v>938</v>
      </c>
      <c r="M111" s="131">
        <v>13932.517110247692</v>
      </c>
      <c r="N111" s="130"/>
      <c r="O111" s="132">
        <v>1</v>
      </c>
      <c r="P111" s="132">
        <v>0</v>
      </c>
      <c r="Q111" s="133">
        <v>12995</v>
      </c>
      <c r="R111" s="133">
        <v>0</v>
      </c>
      <c r="S111" s="133">
        <f t="shared" si="2"/>
        <v>0</v>
      </c>
      <c r="T111" s="133">
        <v>938</v>
      </c>
      <c r="U111" s="134">
        <f t="shared" si="3"/>
        <v>13933</v>
      </c>
      <c r="V111" s="144"/>
      <c r="W111" s="173">
        <v>0</v>
      </c>
      <c r="X111" s="174">
        <v>0.09</v>
      </c>
      <c r="Y111" s="174">
        <v>1.3212610460566583E-2</v>
      </c>
      <c r="Z111" s="175">
        <v>0</v>
      </c>
      <c r="AA111" s="168"/>
      <c r="AB111" s="176">
        <v>0</v>
      </c>
      <c r="AC111" s="177">
        <v>0</v>
      </c>
      <c r="AD111" s="134">
        <v>0</v>
      </c>
      <c r="AE111" s="177">
        <v>0</v>
      </c>
      <c r="AF111" s="182">
        <v>0</v>
      </c>
      <c r="AG111" s="172"/>
    </row>
    <row r="112" spans="1:33" s="110" customFormat="1" x14ac:dyDescent="0.2">
      <c r="A112" s="138">
        <v>420</v>
      </c>
      <c r="B112" s="139">
        <v>420049155</v>
      </c>
      <c r="C112" s="140" t="s">
        <v>500</v>
      </c>
      <c r="D112" s="141">
        <v>49</v>
      </c>
      <c r="E112" s="140" t="s">
        <v>81</v>
      </c>
      <c r="F112" s="141">
        <v>155</v>
      </c>
      <c r="G112" s="142" t="s">
        <v>187</v>
      </c>
      <c r="H112" s="130"/>
      <c r="I112" s="131">
        <v>14327</v>
      </c>
      <c r="J112" s="131">
        <v>9544</v>
      </c>
      <c r="K112" s="131">
        <v>0</v>
      </c>
      <c r="L112" s="131">
        <v>938</v>
      </c>
      <c r="M112" s="131">
        <v>24809</v>
      </c>
      <c r="N112" s="130"/>
      <c r="O112" s="132">
        <v>2</v>
      </c>
      <c r="P112" s="132">
        <v>0</v>
      </c>
      <c r="Q112" s="133">
        <v>47742</v>
      </c>
      <c r="R112" s="133">
        <v>0</v>
      </c>
      <c r="S112" s="133">
        <f t="shared" si="2"/>
        <v>0</v>
      </c>
      <c r="T112" s="133">
        <v>1876</v>
      </c>
      <c r="U112" s="134">
        <f t="shared" si="3"/>
        <v>49618</v>
      </c>
      <c r="V112" s="144"/>
      <c r="W112" s="173">
        <v>0</v>
      </c>
      <c r="X112" s="174">
        <v>0.09</v>
      </c>
      <c r="Y112" s="174">
        <v>7.2807476186626191E-4</v>
      </c>
      <c r="Z112" s="175">
        <v>0</v>
      </c>
      <c r="AA112" s="168"/>
      <c r="AB112" s="176">
        <v>0</v>
      </c>
      <c r="AC112" s="177">
        <v>0</v>
      </c>
      <c r="AD112" s="134">
        <v>0</v>
      </c>
      <c r="AE112" s="177">
        <v>0</v>
      </c>
      <c r="AF112" s="182">
        <v>0</v>
      </c>
      <c r="AG112" s="172"/>
    </row>
    <row r="113" spans="1:33" s="110" customFormat="1" x14ac:dyDescent="0.2">
      <c r="A113" s="138">
        <v>420</v>
      </c>
      <c r="B113" s="139">
        <v>420049163</v>
      </c>
      <c r="C113" s="140" t="s">
        <v>500</v>
      </c>
      <c r="D113" s="141">
        <v>49</v>
      </c>
      <c r="E113" s="140" t="s">
        <v>81</v>
      </c>
      <c r="F113" s="141">
        <v>163</v>
      </c>
      <c r="G113" s="142" t="s">
        <v>195</v>
      </c>
      <c r="H113" s="130"/>
      <c r="I113" s="131">
        <v>15207</v>
      </c>
      <c r="J113" s="131">
        <v>0</v>
      </c>
      <c r="K113" s="131">
        <v>0</v>
      </c>
      <c r="L113" s="131">
        <v>938</v>
      </c>
      <c r="M113" s="131">
        <v>16145</v>
      </c>
      <c r="N113" s="130"/>
      <c r="O113" s="132">
        <v>2</v>
      </c>
      <c r="P113" s="132">
        <v>0</v>
      </c>
      <c r="Q113" s="133">
        <v>30414</v>
      </c>
      <c r="R113" s="133">
        <v>0</v>
      </c>
      <c r="S113" s="133">
        <f t="shared" si="2"/>
        <v>0</v>
      </c>
      <c r="T113" s="133">
        <v>1876</v>
      </c>
      <c r="U113" s="134">
        <f t="shared" si="3"/>
        <v>32290</v>
      </c>
      <c r="V113" s="144"/>
      <c r="W113" s="173">
        <v>0</v>
      </c>
      <c r="X113" s="174">
        <v>0.09</v>
      </c>
      <c r="Y113" s="174">
        <v>9.1878359281349797E-2</v>
      </c>
      <c r="Z113" s="175">
        <v>0</v>
      </c>
      <c r="AA113" s="168"/>
      <c r="AB113" s="176">
        <v>0</v>
      </c>
      <c r="AC113" s="177">
        <v>0</v>
      </c>
      <c r="AD113" s="134">
        <v>0</v>
      </c>
      <c r="AE113" s="177">
        <v>0</v>
      </c>
      <c r="AF113" s="182">
        <v>0</v>
      </c>
      <c r="AG113" s="172"/>
    </row>
    <row r="114" spans="1:33" s="110" customFormat="1" x14ac:dyDescent="0.2">
      <c r="A114" s="138">
        <v>420</v>
      </c>
      <c r="B114" s="139">
        <v>420049165</v>
      </c>
      <c r="C114" s="140" t="s">
        <v>500</v>
      </c>
      <c r="D114" s="141">
        <v>49</v>
      </c>
      <c r="E114" s="140" t="s">
        <v>81</v>
      </c>
      <c r="F114" s="141">
        <v>165</v>
      </c>
      <c r="G114" s="142" t="s">
        <v>197</v>
      </c>
      <c r="H114" s="130"/>
      <c r="I114" s="131">
        <v>13604</v>
      </c>
      <c r="J114" s="131">
        <v>414</v>
      </c>
      <c r="K114" s="131">
        <v>0</v>
      </c>
      <c r="L114" s="131">
        <v>938</v>
      </c>
      <c r="M114" s="131">
        <v>14956</v>
      </c>
      <c r="N114" s="130"/>
      <c r="O114" s="132">
        <v>14</v>
      </c>
      <c r="P114" s="132">
        <v>0</v>
      </c>
      <c r="Q114" s="133">
        <v>196252</v>
      </c>
      <c r="R114" s="133">
        <v>0</v>
      </c>
      <c r="S114" s="133">
        <f t="shared" si="2"/>
        <v>0</v>
      </c>
      <c r="T114" s="133">
        <v>13132</v>
      </c>
      <c r="U114" s="134">
        <f t="shared" si="3"/>
        <v>209384</v>
      </c>
      <c r="V114" s="144"/>
      <c r="W114" s="173">
        <v>0</v>
      </c>
      <c r="X114" s="174">
        <v>0.09</v>
      </c>
      <c r="Y114" s="174">
        <v>9.9806676197540647E-2</v>
      </c>
      <c r="Z114" s="175">
        <v>0</v>
      </c>
      <c r="AA114" s="168"/>
      <c r="AB114" s="176">
        <v>4</v>
      </c>
      <c r="AC114" s="177">
        <v>0.16441822958810312</v>
      </c>
      <c r="AD114" s="134">
        <v>2460</v>
      </c>
      <c r="AE114" s="177">
        <v>0</v>
      </c>
      <c r="AF114" s="182">
        <v>0</v>
      </c>
      <c r="AG114" s="172"/>
    </row>
    <row r="115" spans="1:33" s="110" customFormat="1" x14ac:dyDescent="0.2">
      <c r="A115" s="138">
        <v>420</v>
      </c>
      <c r="B115" s="139">
        <v>420049176</v>
      </c>
      <c r="C115" s="140" t="s">
        <v>500</v>
      </c>
      <c r="D115" s="141">
        <v>49</v>
      </c>
      <c r="E115" s="140" t="s">
        <v>81</v>
      </c>
      <c r="F115" s="141">
        <v>176</v>
      </c>
      <c r="G115" s="142" t="s">
        <v>208</v>
      </c>
      <c r="H115" s="130"/>
      <c r="I115" s="131">
        <v>10009</v>
      </c>
      <c r="J115" s="131">
        <v>4932</v>
      </c>
      <c r="K115" s="131">
        <v>0</v>
      </c>
      <c r="L115" s="131">
        <v>938</v>
      </c>
      <c r="M115" s="131">
        <v>15879</v>
      </c>
      <c r="N115" s="130"/>
      <c r="O115" s="132">
        <v>11</v>
      </c>
      <c r="P115" s="132">
        <v>0</v>
      </c>
      <c r="Q115" s="133">
        <v>164351</v>
      </c>
      <c r="R115" s="133">
        <v>0</v>
      </c>
      <c r="S115" s="133">
        <f t="shared" si="2"/>
        <v>0</v>
      </c>
      <c r="T115" s="133">
        <v>10318</v>
      </c>
      <c r="U115" s="134">
        <f t="shared" si="3"/>
        <v>174669</v>
      </c>
      <c r="V115" s="144"/>
      <c r="W115" s="173">
        <v>0</v>
      </c>
      <c r="X115" s="174">
        <v>0.09</v>
      </c>
      <c r="Y115" s="174">
        <v>9.0530554144467798E-2</v>
      </c>
      <c r="Z115" s="175">
        <v>0</v>
      </c>
      <c r="AA115" s="168"/>
      <c r="AB115" s="176">
        <v>1</v>
      </c>
      <c r="AC115" s="177">
        <v>2.6865096297712207E-2</v>
      </c>
      <c r="AD115" s="134">
        <v>426</v>
      </c>
      <c r="AE115" s="177">
        <v>0</v>
      </c>
      <c r="AF115" s="182">
        <v>0</v>
      </c>
      <c r="AG115" s="172"/>
    </row>
    <row r="116" spans="1:33" s="110" customFormat="1" x14ac:dyDescent="0.2">
      <c r="A116" s="138">
        <v>420</v>
      </c>
      <c r="B116" s="139">
        <v>420049181</v>
      </c>
      <c r="C116" s="140" t="s">
        <v>500</v>
      </c>
      <c r="D116" s="141">
        <v>49</v>
      </c>
      <c r="E116" s="140" t="s">
        <v>81</v>
      </c>
      <c r="F116" s="141">
        <v>181</v>
      </c>
      <c r="G116" s="142" t="s">
        <v>213</v>
      </c>
      <c r="H116" s="130"/>
      <c r="I116" s="131">
        <v>11201</v>
      </c>
      <c r="J116" s="131">
        <v>205</v>
      </c>
      <c r="K116" s="131">
        <v>0</v>
      </c>
      <c r="L116" s="131">
        <v>938</v>
      </c>
      <c r="M116" s="131">
        <v>12344</v>
      </c>
      <c r="N116" s="130"/>
      <c r="O116" s="132">
        <v>1</v>
      </c>
      <c r="P116" s="132">
        <v>0</v>
      </c>
      <c r="Q116" s="133">
        <v>11406</v>
      </c>
      <c r="R116" s="133">
        <v>0</v>
      </c>
      <c r="S116" s="133">
        <f t="shared" si="2"/>
        <v>0</v>
      </c>
      <c r="T116" s="133">
        <v>938</v>
      </c>
      <c r="U116" s="134">
        <f t="shared" si="3"/>
        <v>12344</v>
      </c>
      <c r="V116" s="144"/>
      <c r="W116" s="173">
        <v>0</v>
      </c>
      <c r="X116" s="174">
        <v>0.09</v>
      </c>
      <c r="Y116" s="174">
        <v>1.7494466340225587E-2</v>
      </c>
      <c r="Z116" s="175">
        <v>0</v>
      </c>
      <c r="AA116" s="168"/>
      <c r="AB116" s="176">
        <v>0</v>
      </c>
      <c r="AC116" s="177">
        <v>0</v>
      </c>
      <c r="AD116" s="134">
        <v>0</v>
      </c>
      <c r="AE116" s="177">
        <v>0</v>
      </c>
      <c r="AF116" s="182">
        <v>0</v>
      </c>
      <c r="AG116" s="172"/>
    </row>
    <row r="117" spans="1:33" s="110" customFormat="1" x14ac:dyDescent="0.2">
      <c r="A117" s="138">
        <v>420</v>
      </c>
      <c r="B117" s="139">
        <v>420049199</v>
      </c>
      <c r="C117" s="140" t="s">
        <v>500</v>
      </c>
      <c r="D117" s="141">
        <v>49</v>
      </c>
      <c r="E117" s="140" t="s">
        <v>81</v>
      </c>
      <c r="F117" s="141">
        <v>199</v>
      </c>
      <c r="G117" s="142" t="s">
        <v>231</v>
      </c>
      <c r="H117" s="130"/>
      <c r="I117" s="131">
        <v>15593</v>
      </c>
      <c r="J117" s="131">
        <v>10462</v>
      </c>
      <c r="K117" s="131">
        <v>0</v>
      </c>
      <c r="L117" s="131">
        <v>938</v>
      </c>
      <c r="M117" s="131">
        <v>26993</v>
      </c>
      <c r="N117" s="130"/>
      <c r="O117" s="132">
        <v>2</v>
      </c>
      <c r="P117" s="132">
        <v>0</v>
      </c>
      <c r="Q117" s="133">
        <v>52110</v>
      </c>
      <c r="R117" s="133">
        <v>0</v>
      </c>
      <c r="S117" s="133">
        <f t="shared" si="2"/>
        <v>0</v>
      </c>
      <c r="T117" s="133">
        <v>1876</v>
      </c>
      <c r="U117" s="134">
        <f t="shared" si="3"/>
        <v>53986</v>
      </c>
      <c r="V117" s="144"/>
      <c r="W117" s="173">
        <v>0</v>
      </c>
      <c r="X117" s="174">
        <v>0.09</v>
      </c>
      <c r="Y117" s="174">
        <v>7.2830885012923642E-4</v>
      </c>
      <c r="Z117" s="175">
        <v>0</v>
      </c>
      <c r="AA117" s="168"/>
      <c r="AB117" s="176">
        <v>0</v>
      </c>
      <c r="AC117" s="177">
        <v>0</v>
      </c>
      <c r="AD117" s="134">
        <v>0</v>
      </c>
      <c r="AE117" s="177">
        <v>0</v>
      </c>
      <c r="AF117" s="182">
        <v>0</v>
      </c>
      <c r="AG117" s="172"/>
    </row>
    <row r="118" spans="1:33" s="110" customFormat="1" x14ac:dyDescent="0.2">
      <c r="A118" s="138">
        <v>420</v>
      </c>
      <c r="B118" s="139">
        <v>420049243</v>
      </c>
      <c r="C118" s="140" t="s">
        <v>500</v>
      </c>
      <c r="D118" s="141">
        <v>49</v>
      </c>
      <c r="E118" s="140" t="s">
        <v>81</v>
      </c>
      <c r="F118" s="141">
        <v>243</v>
      </c>
      <c r="G118" s="142" t="s">
        <v>275</v>
      </c>
      <c r="H118" s="130"/>
      <c r="I118" s="131">
        <v>11618</v>
      </c>
      <c r="J118" s="131">
        <v>2405</v>
      </c>
      <c r="K118" s="131">
        <v>0</v>
      </c>
      <c r="L118" s="131">
        <v>938</v>
      </c>
      <c r="M118" s="131">
        <v>14961</v>
      </c>
      <c r="N118" s="130"/>
      <c r="O118" s="132">
        <v>3</v>
      </c>
      <c r="P118" s="132">
        <v>0</v>
      </c>
      <c r="Q118" s="133">
        <v>42069</v>
      </c>
      <c r="R118" s="133">
        <v>0</v>
      </c>
      <c r="S118" s="133">
        <f t="shared" si="2"/>
        <v>0</v>
      </c>
      <c r="T118" s="133">
        <v>2814</v>
      </c>
      <c r="U118" s="134">
        <f t="shared" si="3"/>
        <v>44883</v>
      </c>
      <c r="V118" s="144"/>
      <c r="W118" s="173">
        <v>0</v>
      </c>
      <c r="X118" s="174">
        <v>0.09</v>
      </c>
      <c r="Y118" s="174">
        <v>6.0081463507488378E-3</v>
      </c>
      <c r="Z118" s="175">
        <v>0</v>
      </c>
      <c r="AA118" s="168"/>
      <c r="AB118" s="176">
        <v>0</v>
      </c>
      <c r="AC118" s="177">
        <v>0</v>
      </c>
      <c r="AD118" s="134">
        <v>0</v>
      </c>
      <c r="AE118" s="177">
        <v>0</v>
      </c>
      <c r="AF118" s="182">
        <v>0</v>
      </c>
      <c r="AG118" s="172"/>
    </row>
    <row r="119" spans="1:33" s="110" customFormat="1" x14ac:dyDescent="0.2">
      <c r="A119" s="138">
        <v>420</v>
      </c>
      <c r="B119" s="139">
        <v>420049244</v>
      </c>
      <c r="C119" s="140" t="s">
        <v>500</v>
      </c>
      <c r="D119" s="141">
        <v>49</v>
      </c>
      <c r="E119" s="140" t="s">
        <v>81</v>
      </c>
      <c r="F119" s="141">
        <v>244</v>
      </c>
      <c r="G119" s="142" t="s">
        <v>276</v>
      </c>
      <c r="H119" s="130"/>
      <c r="I119" s="131">
        <v>10031</v>
      </c>
      <c r="J119" s="131">
        <v>3617</v>
      </c>
      <c r="K119" s="131">
        <v>0</v>
      </c>
      <c r="L119" s="131">
        <v>938</v>
      </c>
      <c r="M119" s="131">
        <v>14586</v>
      </c>
      <c r="N119" s="130"/>
      <c r="O119" s="132">
        <v>4</v>
      </c>
      <c r="P119" s="132">
        <v>0</v>
      </c>
      <c r="Q119" s="133">
        <v>54592</v>
      </c>
      <c r="R119" s="133">
        <v>0</v>
      </c>
      <c r="S119" s="133">
        <f t="shared" si="2"/>
        <v>0</v>
      </c>
      <c r="T119" s="133">
        <v>3752</v>
      </c>
      <c r="U119" s="134">
        <f t="shared" si="3"/>
        <v>58344</v>
      </c>
      <c r="V119" s="144"/>
      <c r="W119" s="173">
        <v>0</v>
      </c>
      <c r="X119" s="174">
        <v>0.09</v>
      </c>
      <c r="Y119" s="174">
        <v>0.13694619371909225</v>
      </c>
      <c r="Z119" s="175">
        <v>0</v>
      </c>
      <c r="AA119" s="168"/>
      <c r="AB119" s="176">
        <v>2</v>
      </c>
      <c r="AC119" s="177">
        <v>1.8164057975930314</v>
      </c>
      <c r="AD119" s="134">
        <v>26494</v>
      </c>
      <c r="AE119" s="177">
        <v>0</v>
      </c>
      <c r="AF119" s="182">
        <v>0</v>
      </c>
      <c r="AG119" s="172"/>
    </row>
    <row r="120" spans="1:33" s="110" customFormat="1" x14ac:dyDescent="0.2">
      <c r="A120" s="138">
        <v>420</v>
      </c>
      <c r="B120" s="139">
        <v>420049248</v>
      </c>
      <c r="C120" s="140" t="s">
        <v>500</v>
      </c>
      <c r="D120" s="141">
        <v>49</v>
      </c>
      <c r="E120" s="140" t="s">
        <v>81</v>
      </c>
      <c r="F120" s="141">
        <v>248</v>
      </c>
      <c r="G120" s="142" t="s">
        <v>280</v>
      </c>
      <c r="H120" s="130"/>
      <c r="I120" s="131">
        <v>10837</v>
      </c>
      <c r="J120" s="131">
        <v>855</v>
      </c>
      <c r="K120" s="131">
        <v>0</v>
      </c>
      <c r="L120" s="131">
        <v>938</v>
      </c>
      <c r="M120" s="131">
        <v>12630</v>
      </c>
      <c r="N120" s="130"/>
      <c r="O120" s="132">
        <v>7</v>
      </c>
      <c r="P120" s="132">
        <v>0</v>
      </c>
      <c r="Q120" s="133">
        <v>81844</v>
      </c>
      <c r="R120" s="133">
        <v>0</v>
      </c>
      <c r="S120" s="133">
        <f t="shared" si="2"/>
        <v>0</v>
      </c>
      <c r="T120" s="133">
        <v>6566</v>
      </c>
      <c r="U120" s="134">
        <f t="shared" si="3"/>
        <v>88410</v>
      </c>
      <c r="V120" s="144"/>
      <c r="W120" s="173">
        <v>0</v>
      </c>
      <c r="X120" s="174">
        <v>0.09</v>
      </c>
      <c r="Y120" s="174">
        <v>5.6552295572975878E-2</v>
      </c>
      <c r="Z120" s="175">
        <v>0</v>
      </c>
      <c r="AA120" s="168"/>
      <c r="AB120" s="176">
        <v>0</v>
      </c>
      <c r="AC120" s="177">
        <v>0</v>
      </c>
      <c r="AD120" s="134">
        <v>0</v>
      </c>
      <c r="AE120" s="177">
        <v>0</v>
      </c>
      <c r="AF120" s="182">
        <v>0</v>
      </c>
      <c r="AG120" s="172"/>
    </row>
    <row r="121" spans="1:33" s="110" customFormat="1" x14ac:dyDescent="0.2">
      <c r="A121" s="138">
        <v>420</v>
      </c>
      <c r="B121" s="139">
        <v>420049262</v>
      </c>
      <c r="C121" s="140" t="s">
        <v>500</v>
      </c>
      <c r="D121" s="141">
        <v>49</v>
      </c>
      <c r="E121" s="140" t="s">
        <v>81</v>
      </c>
      <c r="F121" s="141">
        <v>262</v>
      </c>
      <c r="G121" s="142" t="s">
        <v>294</v>
      </c>
      <c r="H121" s="130"/>
      <c r="I121" s="131">
        <v>14984</v>
      </c>
      <c r="J121" s="131">
        <v>5552</v>
      </c>
      <c r="K121" s="131">
        <v>0</v>
      </c>
      <c r="L121" s="131">
        <v>938</v>
      </c>
      <c r="M121" s="131">
        <v>21474</v>
      </c>
      <c r="N121" s="130"/>
      <c r="O121" s="132">
        <v>1</v>
      </c>
      <c r="P121" s="132">
        <v>0</v>
      </c>
      <c r="Q121" s="133">
        <v>20536</v>
      </c>
      <c r="R121" s="133">
        <v>0</v>
      </c>
      <c r="S121" s="133">
        <f t="shared" si="2"/>
        <v>0</v>
      </c>
      <c r="T121" s="133">
        <v>938</v>
      </c>
      <c r="U121" s="134">
        <f t="shared" si="3"/>
        <v>21474</v>
      </c>
      <c r="V121" s="144"/>
      <c r="W121" s="173">
        <v>0</v>
      </c>
      <c r="X121" s="174">
        <v>0.09</v>
      </c>
      <c r="Y121" s="174">
        <v>7.8425009701722004E-2</v>
      </c>
      <c r="Z121" s="175">
        <v>0</v>
      </c>
      <c r="AA121" s="168"/>
      <c r="AB121" s="176">
        <v>0</v>
      </c>
      <c r="AC121" s="177">
        <v>0</v>
      </c>
      <c r="AD121" s="134">
        <v>0</v>
      </c>
      <c r="AE121" s="177">
        <v>0</v>
      </c>
      <c r="AF121" s="182">
        <v>0</v>
      </c>
      <c r="AG121" s="172"/>
    </row>
    <row r="122" spans="1:33" s="110" customFormat="1" x14ac:dyDescent="0.2">
      <c r="A122" s="138">
        <v>420</v>
      </c>
      <c r="B122" s="139">
        <v>420049274</v>
      </c>
      <c r="C122" s="140" t="s">
        <v>500</v>
      </c>
      <c r="D122" s="141">
        <v>49</v>
      </c>
      <c r="E122" s="140" t="s">
        <v>81</v>
      </c>
      <c r="F122" s="141">
        <v>274</v>
      </c>
      <c r="G122" s="142" t="s">
        <v>306</v>
      </c>
      <c r="H122" s="130"/>
      <c r="I122" s="131">
        <v>13692.844141302538</v>
      </c>
      <c r="J122" s="131">
        <v>5631</v>
      </c>
      <c r="K122" s="131">
        <v>0</v>
      </c>
      <c r="L122" s="131">
        <v>938</v>
      </c>
      <c r="M122" s="131">
        <v>20261.844141302536</v>
      </c>
      <c r="N122" s="130"/>
      <c r="O122" s="132">
        <v>2</v>
      </c>
      <c r="P122" s="132">
        <v>0</v>
      </c>
      <c r="Q122" s="133">
        <v>38648</v>
      </c>
      <c r="R122" s="133">
        <v>0</v>
      </c>
      <c r="S122" s="133">
        <f t="shared" si="2"/>
        <v>0</v>
      </c>
      <c r="T122" s="133">
        <v>1876</v>
      </c>
      <c r="U122" s="134">
        <f t="shared" si="3"/>
        <v>40524</v>
      </c>
      <c r="V122" s="144"/>
      <c r="W122" s="173">
        <v>0</v>
      </c>
      <c r="X122" s="174">
        <v>0.09</v>
      </c>
      <c r="Y122" s="174">
        <v>6.843597846090782E-2</v>
      </c>
      <c r="Z122" s="175">
        <v>0</v>
      </c>
      <c r="AA122" s="168"/>
      <c r="AB122" s="176">
        <v>0</v>
      </c>
      <c r="AC122" s="177">
        <v>0</v>
      </c>
      <c r="AD122" s="134">
        <v>0</v>
      </c>
      <c r="AE122" s="177">
        <v>0</v>
      </c>
      <c r="AF122" s="182">
        <v>0</v>
      </c>
      <c r="AG122" s="172"/>
    </row>
    <row r="123" spans="1:33" s="110" customFormat="1" x14ac:dyDescent="0.2">
      <c r="A123" s="138">
        <v>420</v>
      </c>
      <c r="B123" s="139">
        <v>420049284</v>
      </c>
      <c r="C123" s="140" t="s">
        <v>500</v>
      </c>
      <c r="D123" s="141">
        <v>49</v>
      </c>
      <c r="E123" s="140" t="s">
        <v>81</v>
      </c>
      <c r="F123" s="141">
        <v>284</v>
      </c>
      <c r="G123" s="142" t="s">
        <v>316</v>
      </c>
      <c r="H123" s="130"/>
      <c r="I123" s="131">
        <v>11142.294935999998</v>
      </c>
      <c r="J123" s="131">
        <v>4433</v>
      </c>
      <c r="K123" s="131">
        <v>0</v>
      </c>
      <c r="L123" s="131">
        <v>938</v>
      </c>
      <c r="M123" s="131">
        <v>16513.294935999998</v>
      </c>
      <c r="N123" s="130"/>
      <c r="O123" s="132">
        <v>1</v>
      </c>
      <c r="P123" s="132">
        <v>0</v>
      </c>
      <c r="Q123" s="133">
        <v>15575</v>
      </c>
      <c r="R123" s="133">
        <v>0</v>
      </c>
      <c r="S123" s="133">
        <f t="shared" si="2"/>
        <v>0</v>
      </c>
      <c r="T123" s="133">
        <v>938</v>
      </c>
      <c r="U123" s="134">
        <f t="shared" si="3"/>
        <v>16513</v>
      </c>
      <c r="V123" s="144"/>
      <c r="W123" s="173">
        <v>0</v>
      </c>
      <c r="X123" s="174">
        <v>0.09</v>
      </c>
      <c r="Y123" s="174">
        <v>4.4134450406464527E-2</v>
      </c>
      <c r="Z123" s="175">
        <v>0</v>
      </c>
      <c r="AA123" s="168"/>
      <c r="AB123" s="176">
        <v>0</v>
      </c>
      <c r="AC123" s="177">
        <v>0</v>
      </c>
      <c r="AD123" s="134">
        <v>0</v>
      </c>
      <c r="AE123" s="177">
        <v>0</v>
      </c>
      <c r="AF123" s="182">
        <v>0</v>
      </c>
      <c r="AG123" s="172"/>
    </row>
    <row r="124" spans="1:33" s="110" customFormat="1" x14ac:dyDescent="0.2">
      <c r="A124" s="138">
        <v>420</v>
      </c>
      <c r="B124" s="139">
        <v>420049295</v>
      </c>
      <c r="C124" s="140" t="s">
        <v>500</v>
      </c>
      <c r="D124" s="141">
        <v>49</v>
      </c>
      <c r="E124" s="140" t="s">
        <v>81</v>
      </c>
      <c r="F124" s="141">
        <v>295</v>
      </c>
      <c r="G124" s="142" t="s">
        <v>327</v>
      </c>
      <c r="H124" s="130"/>
      <c r="I124" s="131">
        <v>14420</v>
      </c>
      <c r="J124" s="131">
        <v>8182</v>
      </c>
      <c r="K124" s="131">
        <v>0</v>
      </c>
      <c r="L124" s="131">
        <v>938</v>
      </c>
      <c r="M124" s="131">
        <v>23540</v>
      </c>
      <c r="N124" s="130"/>
      <c r="O124" s="132">
        <v>1</v>
      </c>
      <c r="P124" s="132">
        <v>0</v>
      </c>
      <c r="Q124" s="133">
        <v>22602</v>
      </c>
      <c r="R124" s="133">
        <v>0</v>
      </c>
      <c r="S124" s="133">
        <f t="shared" si="2"/>
        <v>0</v>
      </c>
      <c r="T124" s="133">
        <v>938</v>
      </c>
      <c r="U124" s="134">
        <f t="shared" si="3"/>
        <v>23540</v>
      </c>
      <c r="V124" s="144"/>
      <c r="W124" s="173">
        <v>0</v>
      </c>
      <c r="X124" s="174">
        <v>0.09</v>
      </c>
      <c r="Y124" s="174">
        <v>1.4820289013260985E-2</v>
      </c>
      <c r="Z124" s="175">
        <v>0</v>
      </c>
      <c r="AA124" s="168"/>
      <c r="AB124" s="176">
        <v>0</v>
      </c>
      <c r="AC124" s="177">
        <v>0</v>
      </c>
      <c r="AD124" s="134">
        <v>0</v>
      </c>
      <c r="AE124" s="177">
        <v>0</v>
      </c>
      <c r="AF124" s="182">
        <v>0</v>
      </c>
      <c r="AG124" s="172"/>
    </row>
    <row r="125" spans="1:33" s="110" customFormat="1" x14ac:dyDescent="0.2">
      <c r="A125" s="138">
        <v>420</v>
      </c>
      <c r="B125" s="139">
        <v>420049314</v>
      </c>
      <c r="C125" s="140" t="s">
        <v>500</v>
      </c>
      <c r="D125" s="141">
        <v>49</v>
      </c>
      <c r="E125" s="140" t="s">
        <v>81</v>
      </c>
      <c r="F125" s="141">
        <v>314</v>
      </c>
      <c r="G125" s="142" t="s">
        <v>346</v>
      </c>
      <c r="H125" s="130"/>
      <c r="I125" s="131">
        <v>14926</v>
      </c>
      <c r="J125" s="131">
        <v>11965</v>
      </c>
      <c r="K125" s="131">
        <v>0</v>
      </c>
      <c r="L125" s="131">
        <v>938</v>
      </c>
      <c r="M125" s="131">
        <v>27829</v>
      </c>
      <c r="N125" s="130"/>
      <c r="O125" s="132">
        <v>2</v>
      </c>
      <c r="P125" s="132">
        <v>0</v>
      </c>
      <c r="Q125" s="133">
        <v>53782</v>
      </c>
      <c r="R125" s="133">
        <v>0</v>
      </c>
      <c r="S125" s="133">
        <f t="shared" si="2"/>
        <v>0</v>
      </c>
      <c r="T125" s="133">
        <v>1876</v>
      </c>
      <c r="U125" s="134">
        <f t="shared" si="3"/>
        <v>55658</v>
      </c>
      <c r="V125" s="144"/>
      <c r="W125" s="173">
        <v>0</v>
      </c>
      <c r="X125" s="174">
        <v>0.09</v>
      </c>
      <c r="Y125" s="174">
        <v>3.8161226829166398E-3</v>
      </c>
      <c r="Z125" s="175">
        <v>0</v>
      </c>
      <c r="AA125" s="168"/>
      <c r="AB125" s="176">
        <v>0</v>
      </c>
      <c r="AC125" s="177">
        <v>0</v>
      </c>
      <c r="AD125" s="134">
        <v>0</v>
      </c>
      <c r="AE125" s="177">
        <v>0</v>
      </c>
      <c r="AF125" s="182">
        <v>0</v>
      </c>
      <c r="AG125" s="172"/>
    </row>
    <row r="126" spans="1:33" s="110" customFormat="1" x14ac:dyDescent="0.2">
      <c r="A126" s="138">
        <v>420</v>
      </c>
      <c r="B126" s="139">
        <v>420049321</v>
      </c>
      <c r="C126" s="140" t="s">
        <v>500</v>
      </c>
      <c r="D126" s="141">
        <v>49</v>
      </c>
      <c r="E126" s="140" t="s">
        <v>81</v>
      </c>
      <c r="F126" s="141">
        <v>321</v>
      </c>
      <c r="G126" s="142" t="s">
        <v>353</v>
      </c>
      <c r="H126" s="130"/>
      <c r="I126" s="131">
        <v>10711.900348929423</v>
      </c>
      <c r="J126" s="131">
        <v>5421</v>
      </c>
      <c r="K126" s="131">
        <v>0</v>
      </c>
      <c r="L126" s="131">
        <v>938</v>
      </c>
      <c r="M126" s="131">
        <v>17070.900348929423</v>
      </c>
      <c r="N126" s="130"/>
      <c r="O126" s="132">
        <v>2</v>
      </c>
      <c r="P126" s="132">
        <v>0</v>
      </c>
      <c r="Q126" s="133">
        <v>32266</v>
      </c>
      <c r="R126" s="133">
        <v>0</v>
      </c>
      <c r="S126" s="133">
        <f t="shared" si="2"/>
        <v>0</v>
      </c>
      <c r="T126" s="133">
        <v>1876</v>
      </c>
      <c r="U126" s="134">
        <f t="shared" si="3"/>
        <v>34142</v>
      </c>
      <c r="V126" s="144"/>
      <c r="W126" s="173">
        <v>0</v>
      </c>
      <c r="X126" s="174">
        <v>0.09</v>
      </c>
      <c r="Y126" s="174">
        <v>3.0318136262350603E-3</v>
      </c>
      <c r="Z126" s="175">
        <v>0</v>
      </c>
      <c r="AA126" s="168"/>
      <c r="AB126" s="176">
        <v>0</v>
      </c>
      <c r="AC126" s="177">
        <v>0</v>
      </c>
      <c r="AD126" s="134">
        <v>0</v>
      </c>
      <c r="AE126" s="177">
        <v>0</v>
      </c>
      <c r="AF126" s="182">
        <v>0</v>
      </c>
      <c r="AG126" s="172"/>
    </row>
    <row r="127" spans="1:33" s="110" customFormat="1" x14ac:dyDescent="0.2">
      <c r="A127" s="138">
        <v>420</v>
      </c>
      <c r="B127" s="139">
        <v>420049347</v>
      </c>
      <c r="C127" s="140" t="s">
        <v>500</v>
      </c>
      <c r="D127" s="141">
        <v>49</v>
      </c>
      <c r="E127" s="140" t="s">
        <v>81</v>
      </c>
      <c r="F127" s="141">
        <v>347</v>
      </c>
      <c r="G127" s="142" t="s">
        <v>379</v>
      </c>
      <c r="H127" s="130"/>
      <c r="I127" s="131">
        <v>13180</v>
      </c>
      <c r="J127" s="131">
        <v>5966</v>
      </c>
      <c r="K127" s="131">
        <v>0</v>
      </c>
      <c r="L127" s="131">
        <v>938</v>
      </c>
      <c r="M127" s="131">
        <v>20084</v>
      </c>
      <c r="N127" s="130"/>
      <c r="O127" s="132">
        <v>1</v>
      </c>
      <c r="P127" s="132">
        <v>0</v>
      </c>
      <c r="Q127" s="133">
        <v>19146</v>
      </c>
      <c r="R127" s="133">
        <v>0</v>
      </c>
      <c r="S127" s="133">
        <f t="shared" si="2"/>
        <v>0</v>
      </c>
      <c r="T127" s="133">
        <v>938</v>
      </c>
      <c r="U127" s="134">
        <f t="shared" si="3"/>
        <v>20084</v>
      </c>
      <c r="V127" s="144"/>
      <c r="W127" s="173">
        <v>0</v>
      </c>
      <c r="X127" s="174">
        <v>0.09</v>
      </c>
      <c r="Y127" s="174">
        <v>8.2099456478914659E-3</v>
      </c>
      <c r="Z127" s="175">
        <v>0</v>
      </c>
      <c r="AA127" s="168"/>
      <c r="AB127" s="176">
        <v>0</v>
      </c>
      <c r="AC127" s="177">
        <v>0</v>
      </c>
      <c r="AD127" s="134">
        <v>0</v>
      </c>
      <c r="AE127" s="177">
        <v>0</v>
      </c>
      <c r="AF127" s="182">
        <v>0</v>
      </c>
      <c r="AG127" s="172"/>
    </row>
    <row r="128" spans="1:33" s="110" customFormat="1" x14ac:dyDescent="0.2">
      <c r="A128" s="138">
        <v>420</v>
      </c>
      <c r="B128" s="139">
        <v>420049348</v>
      </c>
      <c r="C128" s="140" t="s">
        <v>500</v>
      </c>
      <c r="D128" s="141">
        <v>49</v>
      </c>
      <c r="E128" s="140" t="s">
        <v>81</v>
      </c>
      <c r="F128" s="141">
        <v>348</v>
      </c>
      <c r="G128" s="142" t="s">
        <v>380</v>
      </c>
      <c r="H128" s="130"/>
      <c r="I128" s="131">
        <v>13942.386988193281</v>
      </c>
      <c r="J128" s="131">
        <v>270</v>
      </c>
      <c r="K128" s="131">
        <v>0</v>
      </c>
      <c r="L128" s="131">
        <v>938</v>
      </c>
      <c r="M128" s="131">
        <v>15150.386988193281</v>
      </c>
      <c r="N128" s="130"/>
      <c r="O128" s="132">
        <v>1</v>
      </c>
      <c r="P128" s="132">
        <v>0</v>
      </c>
      <c r="Q128" s="133">
        <v>14212</v>
      </c>
      <c r="R128" s="133">
        <v>0</v>
      </c>
      <c r="S128" s="133">
        <f t="shared" si="2"/>
        <v>0</v>
      </c>
      <c r="T128" s="133">
        <v>938</v>
      </c>
      <c r="U128" s="134">
        <f t="shared" si="3"/>
        <v>15150</v>
      </c>
      <c r="V128" s="144"/>
      <c r="W128" s="173">
        <v>0</v>
      </c>
      <c r="X128" s="174">
        <v>0.09</v>
      </c>
      <c r="Y128" s="174">
        <v>6.3594215263040002E-2</v>
      </c>
      <c r="Z128" s="175">
        <v>0</v>
      </c>
      <c r="AA128" s="168"/>
      <c r="AB128" s="176">
        <v>0</v>
      </c>
      <c r="AC128" s="177">
        <v>0</v>
      </c>
      <c r="AD128" s="134">
        <v>0</v>
      </c>
      <c r="AE128" s="177">
        <v>0</v>
      </c>
      <c r="AF128" s="182">
        <v>0</v>
      </c>
      <c r="AG128" s="172"/>
    </row>
    <row r="129" spans="1:33" s="110" customFormat="1" x14ac:dyDescent="0.2">
      <c r="A129" s="138">
        <v>420</v>
      </c>
      <c r="B129" s="139">
        <v>420049616</v>
      </c>
      <c r="C129" s="140" t="s">
        <v>500</v>
      </c>
      <c r="D129" s="141">
        <v>49</v>
      </c>
      <c r="E129" s="140" t="s">
        <v>81</v>
      </c>
      <c r="F129" s="141">
        <v>616</v>
      </c>
      <c r="G129" s="142" t="s">
        <v>391</v>
      </c>
      <c r="H129" s="130"/>
      <c r="I129" s="131">
        <v>10128</v>
      </c>
      <c r="J129" s="131">
        <v>3934</v>
      </c>
      <c r="K129" s="131">
        <v>0</v>
      </c>
      <c r="L129" s="131">
        <v>938</v>
      </c>
      <c r="M129" s="131">
        <v>15000</v>
      </c>
      <c r="N129" s="130"/>
      <c r="O129" s="132">
        <v>1</v>
      </c>
      <c r="P129" s="132">
        <v>0</v>
      </c>
      <c r="Q129" s="133">
        <v>14062</v>
      </c>
      <c r="R129" s="133">
        <v>0</v>
      </c>
      <c r="S129" s="133">
        <f t="shared" si="2"/>
        <v>0</v>
      </c>
      <c r="T129" s="133">
        <v>938</v>
      </c>
      <c r="U129" s="134">
        <f t="shared" si="3"/>
        <v>15000</v>
      </c>
      <c r="V129" s="144"/>
      <c r="W129" s="173">
        <v>0</v>
      </c>
      <c r="X129" s="174">
        <v>0.09</v>
      </c>
      <c r="Y129" s="174">
        <v>3.3928011157157136E-2</v>
      </c>
      <c r="Z129" s="175">
        <v>0</v>
      </c>
      <c r="AA129" s="168"/>
      <c r="AB129" s="176">
        <v>0</v>
      </c>
      <c r="AC129" s="177">
        <v>0</v>
      </c>
      <c r="AD129" s="134">
        <v>0</v>
      </c>
      <c r="AE129" s="177">
        <v>0</v>
      </c>
      <c r="AF129" s="182">
        <v>0</v>
      </c>
      <c r="AG129" s="172"/>
    </row>
    <row r="130" spans="1:33" s="110" customFormat="1" x14ac:dyDescent="0.2">
      <c r="A130" s="138">
        <v>426</v>
      </c>
      <c r="B130" s="139">
        <v>426149128</v>
      </c>
      <c r="C130" s="140" t="s">
        <v>501</v>
      </c>
      <c r="D130" s="141">
        <v>149</v>
      </c>
      <c r="E130" s="140" t="s">
        <v>181</v>
      </c>
      <c r="F130" s="141">
        <v>128</v>
      </c>
      <c r="G130" s="142" t="s">
        <v>160</v>
      </c>
      <c r="H130" s="130"/>
      <c r="I130" s="131">
        <v>12019</v>
      </c>
      <c r="J130" s="131">
        <v>692</v>
      </c>
      <c r="K130" s="131">
        <v>0</v>
      </c>
      <c r="L130" s="131">
        <v>938</v>
      </c>
      <c r="M130" s="131">
        <v>13649</v>
      </c>
      <c r="N130" s="130"/>
      <c r="O130" s="132">
        <v>13</v>
      </c>
      <c r="P130" s="132">
        <v>0</v>
      </c>
      <c r="Q130" s="133">
        <v>165243</v>
      </c>
      <c r="R130" s="133">
        <v>0</v>
      </c>
      <c r="S130" s="133">
        <f t="shared" si="2"/>
        <v>0</v>
      </c>
      <c r="T130" s="133">
        <v>12194</v>
      </c>
      <c r="U130" s="134">
        <f t="shared" si="3"/>
        <v>177437</v>
      </c>
      <c r="V130" s="144"/>
      <c r="W130" s="173">
        <v>0</v>
      </c>
      <c r="X130" s="174">
        <v>0.09</v>
      </c>
      <c r="Y130" s="174">
        <v>3.7584375200623479E-2</v>
      </c>
      <c r="Z130" s="175">
        <v>0</v>
      </c>
      <c r="AA130" s="168"/>
      <c r="AB130" s="176">
        <v>0</v>
      </c>
      <c r="AC130" s="177">
        <v>0</v>
      </c>
      <c r="AD130" s="134">
        <v>0</v>
      </c>
      <c r="AE130" s="177">
        <v>0</v>
      </c>
      <c r="AF130" s="182">
        <v>0</v>
      </c>
      <c r="AG130" s="172"/>
    </row>
    <row r="131" spans="1:33" s="110" customFormat="1" x14ac:dyDescent="0.2">
      <c r="A131" s="138">
        <v>426</v>
      </c>
      <c r="B131" s="139">
        <v>426149149</v>
      </c>
      <c r="C131" s="140" t="s">
        <v>501</v>
      </c>
      <c r="D131" s="141">
        <v>149</v>
      </c>
      <c r="E131" s="140" t="s">
        <v>181</v>
      </c>
      <c r="F131" s="141">
        <v>149</v>
      </c>
      <c r="G131" s="142" t="s">
        <v>181</v>
      </c>
      <c r="H131" s="130"/>
      <c r="I131" s="131">
        <v>12550</v>
      </c>
      <c r="J131" s="131">
        <v>0</v>
      </c>
      <c r="K131" s="131">
        <v>0</v>
      </c>
      <c r="L131" s="131">
        <v>938</v>
      </c>
      <c r="M131" s="131">
        <v>13488</v>
      </c>
      <c r="N131" s="130"/>
      <c r="O131" s="132">
        <v>368</v>
      </c>
      <c r="P131" s="132">
        <v>0</v>
      </c>
      <c r="Q131" s="133">
        <v>4618400</v>
      </c>
      <c r="R131" s="133">
        <v>0</v>
      </c>
      <c r="S131" s="133">
        <f t="shared" si="2"/>
        <v>246820</v>
      </c>
      <c r="T131" s="133">
        <v>345184</v>
      </c>
      <c r="U131" s="134">
        <f t="shared" si="3"/>
        <v>5210404</v>
      </c>
      <c r="V131" s="144"/>
      <c r="W131" s="173">
        <v>0</v>
      </c>
      <c r="X131" s="174">
        <v>0.09</v>
      </c>
      <c r="Y131" s="174">
        <v>0.11134417107727042</v>
      </c>
      <c r="Z131" s="175">
        <v>0</v>
      </c>
      <c r="AA131" s="168"/>
      <c r="AB131" s="176">
        <v>0</v>
      </c>
      <c r="AC131" s="177">
        <v>0</v>
      </c>
      <c r="AD131" s="134">
        <v>0</v>
      </c>
      <c r="AE131" s="177">
        <v>0</v>
      </c>
      <c r="AF131" s="182">
        <v>0</v>
      </c>
      <c r="AG131" s="172"/>
    </row>
    <row r="132" spans="1:33" s="110" customFormat="1" x14ac:dyDescent="0.2">
      <c r="A132" s="138">
        <v>426</v>
      </c>
      <c r="B132" s="139">
        <v>426149160</v>
      </c>
      <c r="C132" s="140" t="s">
        <v>501</v>
      </c>
      <c r="D132" s="141">
        <v>149</v>
      </c>
      <c r="E132" s="140" t="s">
        <v>181</v>
      </c>
      <c r="F132" s="141">
        <v>160</v>
      </c>
      <c r="G132" s="142" t="s">
        <v>192</v>
      </c>
      <c r="H132" s="130"/>
      <c r="I132" s="131">
        <v>13377.211333781801</v>
      </c>
      <c r="J132" s="131">
        <v>32</v>
      </c>
      <c r="K132" s="131">
        <v>0</v>
      </c>
      <c r="L132" s="131">
        <v>938</v>
      </c>
      <c r="M132" s="131">
        <v>14347.211333781801</v>
      </c>
      <c r="N132" s="130"/>
      <c r="O132" s="132">
        <v>1</v>
      </c>
      <c r="P132" s="132">
        <v>0</v>
      </c>
      <c r="Q132" s="133">
        <v>13409</v>
      </c>
      <c r="R132" s="133">
        <v>0</v>
      </c>
      <c r="S132" s="133">
        <f t="shared" si="2"/>
        <v>0</v>
      </c>
      <c r="T132" s="133">
        <v>938</v>
      </c>
      <c r="U132" s="134">
        <f t="shared" si="3"/>
        <v>14347</v>
      </c>
      <c r="V132" s="144"/>
      <c r="W132" s="173">
        <v>0</v>
      </c>
      <c r="X132" s="174">
        <v>0.09</v>
      </c>
      <c r="Y132" s="174">
        <v>0.11566881770231603</v>
      </c>
      <c r="Z132" s="175">
        <v>0</v>
      </c>
      <c r="AA132" s="168"/>
      <c r="AB132" s="176">
        <v>0</v>
      </c>
      <c r="AC132" s="177">
        <v>0</v>
      </c>
      <c r="AD132" s="134">
        <v>0</v>
      </c>
      <c r="AE132" s="177">
        <v>0</v>
      </c>
      <c r="AF132" s="182">
        <v>0</v>
      </c>
      <c r="AG132" s="172"/>
    </row>
    <row r="133" spans="1:33" s="110" customFormat="1" x14ac:dyDescent="0.2">
      <c r="A133" s="138">
        <v>426</v>
      </c>
      <c r="B133" s="139">
        <v>426149181</v>
      </c>
      <c r="C133" s="140" t="s">
        <v>501</v>
      </c>
      <c r="D133" s="141">
        <v>149</v>
      </c>
      <c r="E133" s="140" t="s">
        <v>181</v>
      </c>
      <c r="F133" s="141">
        <v>181</v>
      </c>
      <c r="G133" s="142" t="s">
        <v>213</v>
      </c>
      <c r="H133" s="130"/>
      <c r="I133" s="131">
        <v>10344</v>
      </c>
      <c r="J133" s="131">
        <v>189</v>
      </c>
      <c r="K133" s="131">
        <v>0</v>
      </c>
      <c r="L133" s="131">
        <v>938</v>
      </c>
      <c r="M133" s="131">
        <v>11471</v>
      </c>
      <c r="N133" s="130"/>
      <c r="O133" s="132">
        <v>17</v>
      </c>
      <c r="P133" s="132">
        <v>0</v>
      </c>
      <c r="Q133" s="133">
        <v>179061</v>
      </c>
      <c r="R133" s="133">
        <v>0</v>
      </c>
      <c r="S133" s="133">
        <f t="shared" si="2"/>
        <v>0</v>
      </c>
      <c r="T133" s="133">
        <v>15946</v>
      </c>
      <c r="U133" s="134">
        <f t="shared" si="3"/>
        <v>195007</v>
      </c>
      <c r="V133" s="144"/>
      <c r="W133" s="173">
        <v>0</v>
      </c>
      <c r="X133" s="174">
        <v>0.09</v>
      </c>
      <c r="Y133" s="174">
        <v>1.7494466340225587E-2</v>
      </c>
      <c r="Z133" s="175">
        <v>0</v>
      </c>
      <c r="AA133" s="168"/>
      <c r="AB133" s="176">
        <v>0</v>
      </c>
      <c r="AC133" s="177">
        <v>0</v>
      </c>
      <c r="AD133" s="134">
        <v>0</v>
      </c>
      <c r="AE133" s="177">
        <v>0</v>
      </c>
      <c r="AF133" s="182">
        <v>0</v>
      </c>
      <c r="AG133" s="172"/>
    </row>
    <row r="134" spans="1:33" s="110" customFormat="1" x14ac:dyDescent="0.2">
      <c r="A134" s="138">
        <v>426</v>
      </c>
      <c r="B134" s="139">
        <v>426149211</v>
      </c>
      <c r="C134" s="140" t="s">
        <v>501</v>
      </c>
      <c r="D134" s="141">
        <v>149</v>
      </c>
      <c r="E134" s="140" t="s">
        <v>181</v>
      </c>
      <c r="F134" s="141">
        <v>211</v>
      </c>
      <c r="G134" s="142" t="s">
        <v>243</v>
      </c>
      <c r="H134" s="130"/>
      <c r="I134" s="131">
        <v>13089</v>
      </c>
      <c r="J134" s="131">
        <v>2974</v>
      </c>
      <c r="K134" s="131">
        <v>0</v>
      </c>
      <c r="L134" s="131">
        <v>938</v>
      </c>
      <c r="M134" s="131">
        <v>17001</v>
      </c>
      <c r="N134" s="130"/>
      <c r="O134" s="132">
        <v>1</v>
      </c>
      <c r="P134" s="132">
        <v>0</v>
      </c>
      <c r="Q134" s="133">
        <v>16063</v>
      </c>
      <c r="R134" s="133">
        <v>0</v>
      </c>
      <c r="S134" s="133">
        <f t="shared" si="2"/>
        <v>0</v>
      </c>
      <c r="T134" s="133">
        <v>938</v>
      </c>
      <c r="U134" s="134">
        <f t="shared" si="3"/>
        <v>17001</v>
      </c>
      <c r="V134" s="144"/>
      <c r="W134" s="173">
        <v>0</v>
      </c>
      <c r="X134" s="174">
        <v>0.09</v>
      </c>
      <c r="Y134" s="174">
        <v>2.0408064169418114E-3</v>
      </c>
      <c r="Z134" s="175">
        <v>0</v>
      </c>
      <c r="AA134" s="168"/>
      <c r="AB134" s="176">
        <v>0</v>
      </c>
      <c r="AC134" s="177">
        <v>0</v>
      </c>
      <c r="AD134" s="134">
        <v>0</v>
      </c>
      <c r="AE134" s="177">
        <v>0</v>
      </c>
      <c r="AF134" s="182">
        <v>0</v>
      </c>
      <c r="AG134" s="172"/>
    </row>
    <row r="135" spans="1:33" s="110" customFormat="1" x14ac:dyDescent="0.2">
      <c r="A135" s="138">
        <v>428</v>
      </c>
      <c r="B135" s="139">
        <v>428035016</v>
      </c>
      <c r="C135" s="140" t="s">
        <v>502</v>
      </c>
      <c r="D135" s="141">
        <v>35</v>
      </c>
      <c r="E135" s="140" t="s">
        <v>67</v>
      </c>
      <c r="F135" s="141">
        <v>16</v>
      </c>
      <c r="G135" s="142" t="s">
        <v>48</v>
      </c>
      <c r="H135" s="130"/>
      <c r="I135" s="131">
        <v>10191</v>
      </c>
      <c r="J135" s="131">
        <v>488</v>
      </c>
      <c r="K135" s="131">
        <v>0</v>
      </c>
      <c r="L135" s="131">
        <v>938</v>
      </c>
      <c r="M135" s="131">
        <v>11617</v>
      </c>
      <c r="N135" s="130"/>
      <c r="O135" s="132">
        <v>6</v>
      </c>
      <c r="P135" s="132">
        <v>0</v>
      </c>
      <c r="Q135" s="133">
        <v>63636</v>
      </c>
      <c r="R135" s="133">
        <v>0</v>
      </c>
      <c r="S135" s="133">
        <f t="shared" si="2"/>
        <v>0</v>
      </c>
      <c r="T135" s="133">
        <v>5592</v>
      </c>
      <c r="U135" s="134">
        <f t="shared" si="3"/>
        <v>69228</v>
      </c>
      <c r="V135" s="144"/>
      <c r="W135" s="173">
        <v>4.0915733073550904E-2</v>
      </c>
      <c r="X135" s="174">
        <v>0.09</v>
      </c>
      <c r="Y135" s="174">
        <v>4.720736580028996E-2</v>
      </c>
      <c r="Z135" s="175">
        <v>0</v>
      </c>
      <c r="AA135" s="168"/>
      <c r="AB135" s="176">
        <v>0</v>
      </c>
      <c r="AC135" s="177">
        <v>0</v>
      </c>
      <c r="AD135" s="134">
        <v>0</v>
      </c>
      <c r="AE135" s="177">
        <v>0</v>
      </c>
      <c r="AF135" s="182">
        <v>0</v>
      </c>
      <c r="AG135" s="172"/>
    </row>
    <row r="136" spans="1:33" s="110" customFormat="1" x14ac:dyDescent="0.2">
      <c r="A136" s="138">
        <v>428</v>
      </c>
      <c r="B136" s="139">
        <v>428035018</v>
      </c>
      <c r="C136" s="140" t="s">
        <v>502</v>
      </c>
      <c r="D136" s="141">
        <v>35</v>
      </c>
      <c r="E136" s="140" t="s">
        <v>67</v>
      </c>
      <c r="F136" s="141">
        <v>18</v>
      </c>
      <c r="G136" s="142" t="s">
        <v>50</v>
      </c>
      <c r="H136" s="130"/>
      <c r="I136" s="131">
        <v>9952</v>
      </c>
      <c r="J136" s="131">
        <v>6125</v>
      </c>
      <c r="K136" s="131">
        <v>0</v>
      </c>
      <c r="L136" s="131">
        <v>938</v>
      </c>
      <c r="M136" s="131">
        <v>17015</v>
      </c>
      <c r="N136" s="130"/>
      <c r="O136" s="132">
        <v>1</v>
      </c>
      <c r="P136" s="132">
        <v>0</v>
      </c>
      <c r="Q136" s="133">
        <v>15967</v>
      </c>
      <c r="R136" s="133">
        <v>0</v>
      </c>
      <c r="S136" s="133">
        <f t="shared" si="2"/>
        <v>0</v>
      </c>
      <c r="T136" s="133">
        <v>932</v>
      </c>
      <c r="U136" s="134">
        <f t="shared" si="3"/>
        <v>16899</v>
      </c>
      <c r="V136" s="144"/>
      <c r="W136" s="173">
        <v>6.8192888455918168E-3</v>
      </c>
      <c r="X136" s="174">
        <v>0.09</v>
      </c>
      <c r="Y136" s="174">
        <v>3.1639295757096904E-2</v>
      </c>
      <c r="Z136" s="175">
        <v>0</v>
      </c>
      <c r="AA136" s="168"/>
      <c r="AB136" s="176">
        <v>0</v>
      </c>
      <c r="AC136" s="177">
        <v>0</v>
      </c>
      <c r="AD136" s="134">
        <v>0</v>
      </c>
      <c r="AE136" s="177">
        <v>0</v>
      </c>
      <c r="AF136" s="182">
        <v>0</v>
      </c>
      <c r="AG136" s="172"/>
    </row>
    <row r="137" spans="1:33" s="110" customFormat="1" x14ac:dyDescent="0.2">
      <c r="A137" s="138">
        <v>428</v>
      </c>
      <c r="B137" s="139">
        <v>428035035</v>
      </c>
      <c r="C137" s="140" t="s">
        <v>502</v>
      </c>
      <c r="D137" s="141">
        <v>35</v>
      </c>
      <c r="E137" s="140" t="s">
        <v>67</v>
      </c>
      <c r="F137" s="141">
        <v>35</v>
      </c>
      <c r="G137" s="142" t="s">
        <v>67</v>
      </c>
      <c r="H137" s="130"/>
      <c r="I137" s="131">
        <v>13176</v>
      </c>
      <c r="J137" s="131">
        <v>5521</v>
      </c>
      <c r="K137" s="131">
        <v>0</v>
      </c>
      <c r="L137" s="131">
        <v>938</v>
      </c>
      <c r="M137" s="131">
        <v>19635</v>
      </c>
      <c r="N137" s="130"/>
      <c r="O137" s="132">
        <v>1714</v>
      </c>
      <c r="P137" s="132">
        <v>0</v>
      </c>
      <c r="Q137" s="133">
        <v>31827266</v>
      </c>
      <c r="R137" s="133">
        <v>0</v>
      </c>
      <c r="S137" s="133">
        <f t="shared" si="2"/>
        <v>0</v>
      </c>
      <c r="T137" s="133">
        <v>1597448</v>
      </c>
      <c r="U137" s="134">
        <f t="shared" si="3"/>
        <v>33424714</v>
      </c>
      <c r="V137" s="144"/>
      <c r="W137" s="173">
        <v>11.688261081344189</v>
      </c>
      <c r="X137" s="174">
        <v>0.09</v>
      </c>
      <c r="Y137" s="174">
        <v>0.15770398323994761</v>
      </c>
      <c r="Z137" s="175">
        <v>0</v>
      </c>
      <c r="AA137" s="168"/>
      <c r="AB137" s="176">
        <v>0</v>
      </c>
      <c r="AC137" s="177">
        <v>0</v>
      </c>
      <c r="AD137" s="134">
        <v>0</v>
      </c>
      <c r="AE137" s="177">
        <v>0</v>
      </c>
      <c r="AF137" s="182">
        <v>0</v>
      </c>
      <c r="AG137" s="172"/>
    </row>
    <row r="138" spans="1:33" s="110" customFormat="1" x14ac:dyDescent="0.2">
      <c r="A138" s="138">
        <v>428</v>
      </c>
      <c r="B138" s="139">
        <v>428035040</v>
      </c>
      <c r="C138" s="140" t="s">
        <v>502</v>
      </c>
      <c r="D138" s="141">
        <v>35</v>
      </c>
      <c r="E138" s="140" t="s">
        <v>67</v>
      </c>
      <c r="F138" s="141">
        <v>40</v>
      </c>
      <c r="G138" s="142" t="s">
        <v>72</v>
      </c>
      <c r="H138" s="130"/>
      <c r="I138" s="131">
        <v>11339.378843972818</v>
      </c>
      <c r="J138" s="131">
        <v>2942</v>
      </c>
      <c r="K138" s="131">
        <v>0</v>
      </c>
      <c r="L138" s="131">
        <v>938</v>
      </c>
      <c r="M138" s="131">
        <v>15219.378843972818</v>
      </c>
      <c r="N138" s="130"/>
      <c r="O138" s="132">
        <v>1</v>
      </c>
      <c r="P138" s="132">
        <v>0</v>
      </c>
      <c r="Q138" s="133">
        <v>14184</v>
      </c>
      <c r="R138" s="133">
        <v>0</v>
      </c>
      <c r="S138" s="133">
        <f t="shared" ref="S138:S201" si="4">IFERROR(VLOOKUP(B138,transp,2,FALSE),0)</f>
        <v>0</v>
      </c>
      <c r="T138" s="133">
        <v>932</v>
      </c>
      <c r="U138" s="134">
        <f t="shared" ref="U138:U201" si="5">SUM(Q138:T138)</f>
        <v>15116</v>
      </c>
      <c r="V138" s="144"/>
      <c r="W138" s="173">
        <v>6.8192888455918168E-3</v>
      </c>
      <c r="X138" s="174">
        <v>0.09</v>
      </c>
      <c r="Y138" s="174">
        <v>1.5597689759527377E-3</v>
      </c>
      <c r="Z138" s="175">
        <v>0</v>
      </c>
      <c r="AA138" s="168"/>
      <c r="AB138" s="176">
        <v>0</v>
      </c>
      <c r="AC138" s="177">
        <v>0</v>
      </c>
      <c r="AD138" s="134">
        <v>0</v>
      </c>
      <c r="AE138" s="177">
        <v>0</v>
      </c>
      <c r="AF138" s="182">
        <v>0</v>
      </c>
      <c r="AG138" s="172"/>
    </row>
    <row r="139" spans="1:33" s="110" customFormat="1" x14ac:dyDescent="0.2">
      <c r="A139" s="138">
        <v>428</v>
      </c>
      <c r="B139" s="139">
        <v>428035044</v>
      </c>
      <c r="C139" s="140" t="s">
        <v>502</v>
      </c>
      <c r="D139" s="141">
        <v>35</v>
      </c>
      <c r="E139" s="140" t="s">
        <v>67</v>
      </c>
      <c r="F139" s="141">
        <v>44</v>
      </c>
      <c r="G139" s="142" t="s">
        <v>76</v>
      </c>
      <c r="H139" s="130"/>
      <c r="I139" s="131">
        <v>11724</v>
      </c>
      <c r="J139" s="131">
        <v>100</v>
      </c>
      <c r="K139" s="131">
        <v>0</v>
      </c>
      <c r="L139" s="131">
        <v>938</v>
      </c>
      <c r="M139" s="131">
        <v>12762</v>
      </c>
      <c r="N139" s="130"/>
      <c r="O139" s="132">
        <v>26</v>
      </c>
      <c r="P139" s="132">
        <v>0</v>
      </c>
      <c r="Q139" s="133">
        <v>305318</v>
      </c>
      <c r="R139" s="133">
        <v>0</v>
      </c>
      <c r="S139" s="133">
        <f t="shared" si="4"/>
        <v>0</v>
      </c>
      <c r="T139" s="133">
        <v>24232</v>
      </c>
      <c r="U139" s="134">
        <f t="shared" si="5"/>
        <v>329550</v>
      </c>
      <c r="V139" s="144"/>
      <c r="W139" s="173">
        <v>0.17730150998538727</v>
      </c>
      <c r="X139" s="174">
        <v>0.09</v>
      </c>
      <c r="Y139" s="174">
        <v>7.3731603227047346E-2</v>
      </c>
      <c r="Z139" s="175">
        <v>0</v>
      </c>
      <c r="AA139" s="168"/>
      <c r="AB139" s="176">
        <v>0</v>
      </c>
      <c r="AC139" s="177">
        <v>0</v>
      </c>
      <c r="AD139" s="134">
        <v>0</v>
      </c>
      <c r="AE139" s="177">
        <v>0</v>
      </c>
      <c r="AF139" s="182">
        <v>0</v>
      </c>
      <c r="AG139" s="172"/>
    </row>
    <row r="140" spans="1:33" s="110" customFormat="1" x14ac:dyDescent="0.2">
      <c r="A140" s="138">
        <v>428</v>
      </c>
      <c r="B140" s="139">
        <v>428035049</v>
      </c>
      <c r="C140" s="140" t="s">
        <v>502</v>
      </c>
      <c r="D140" s="141">
        <v>35</v>
      </c>
      <c r="E140" s="140" t="s">
        <v>67</v>
      </c>
      <c r="F140" s="141">
        <v>49</v>
      </c>
      <c r="G140" s="142" t="s">
        <v>81</v>
      </c>
      <c r="H140" s="130"/>
      <c r="I140" s="131">
        <v>14660</v>
      </c>
      <c r="J140" s="131">
        <v>18462</v>
      </c>
      <c r="K140" s="131">
        <v>0</v>
      </c>
      <c r="L140" s="131">
        <v>938</v>
      </c>
      <c r="M140" s="131">
        <v>34060</v>
      </c>
      <c r="N140" s="130"/>
      <c r="O140" s="132">
        <v>1</v>
      </c>
      <c r="P140" s="132">
        <v>0</v>
      </c>
      <c r="Q140" s="133">
        <v>32896</v>
      </c>
      <c r="R140" s="133">
        <v>0</v>
      </c>
      <c r="S140" s="133">
        <f t="shared" si="4"/>
        <v>0</v>
      </c>
      <c r="T140" s="133">
        <v>932</v>
      </c>
      <c r="U140" s="134">
        <f t="shared" si="5"/>
        <v>33828</v>
      </c>
      <c r="V140" s="144"/>
      <c r="W140" s="173">
        <v>6.8192888455918168E-3</v>
      </c>
      <c r="X140" s="174">
        <v>0.09</v>
      </c>
      <c r="Y140" s="174">
        <v>6.9409420794539448E-2</v>
      </c>
      <c r="Z140" s="175">
        <v>0</v>
      </c>
      <c r="AA140" s="168"/>
      <c r="AB140" s="176">
        <v>0</v>
      </c>
      <c r="AC140" s="177">
        <v>0</v>
      </c>
      <c r="AD140" s="134">
        <v>0</v>
      </c>
      <c r="AE140" s="177">
        <v>0</v>
      </c>
      <c r="AF140" s="182">
        <v>0</v>
      </c>
      <c r="AG140" s="172"/>
    </row>
    <row r="141" spans="1:33" s="110" customFormat="1" x14ac:dyDescent="0.2">
      <c r="A141" s="138">
        <v>428</v>
      </c>
      <c r="B141" s="139">
        <v>428035057</v>
      </c>
      <c r="C141" s="140" t="s">
        <v>502</v>
      </c>
      <c r="D141" s="141">
        <v>35</v>
      </c>
      <c r="E141" s="140" t="s">
        <v>67</v>
      </c>
      <c r="F141" s="141">
        <v>57</v>
      </c>
      <c r="G141" s="142" t="s">
        <v>89</v>
      </c>
      <c r="H141" s="130"/>
      <c r="I141" s="131">
        <v>13252</v>
      </c>
      <c r="J141" s="131">
        <v>410</v>
      </c>
      <c r="K141" s="131">
        <v>0</v>
      </c>
      <c r="L141" s="131">
        <v>938</v>
      </c>
      <c r="M141" s="131">
        <v>14600</v>
      </c>
      <c r="N141" s="130"/>
      <c r="O141" s="132">
        <v>168</v>
      </c>
      <c r="P141" s="132">
        <v>0</v>
      </c>
      <c r="Q141" s="133">
        <v>2279592</v>
      </c>
      <c r="R141" s="133">
        <v>0</v>
      </c>
      <c r="S141" s="133">
        <f t="shared" si="4"/>
        <v>0</v>
      </c>
      <c r="T141" s="133">
        <v>156576</v>
      </c>
      <c r="U141" s="134">
        <f t="shared" si="5"/>
        <v>2436168</v>
      </c>
      <c r="V141" s="144"/>
      <c r="W141" s="173">
        <v>1.1456405260594229</v>
      </c>
      <c r="X141" s="174">
        <v>0.09</v>
      </c>
      <c r="Y141" s="174">
        <v>0.12834529957447405</v>
      </c>
      <c r="Z141" s="175">
        <v>0</v>
      </c>
      <c r="AA141" s="168"/>
      <c r="AB141" s="176">
        <v>0</v>
      </c>
      <c r="AC141" s="177">
        <v>0</v>
      </c>
      <c r="AD141" s="134">
        <v>0</v>
      </c>
      <c r="AE141" s="177">
        <v>0</v>
      </c>
      <c r="AF141" s="182">
        <v>0</v>
      </c>
      <c r="AG141" s="172"/>
    </row>
    <row r="142" spans="1:33" s="110" customFormat="1" x14ac:dyDescent="0.2">
      <c r="A142" s="138">
        <v>428</v>
      </c>
      <c r="B142" s="139">
        <v>428035073</v>
      </c>
      <c r="C142" s="140" t="s">
        <v>502</v>
      </c>
      <c r="D142" s="141">
        <v>35</v>
      </c>
      <c r="E142" s="140" t="s">
        <v>67</v>
      </c>
      <c r="F142" s="141">
        <v>73</v>
      </c>
      <c r="G142" s="142" t="s">
        <v>105</v>
      </c>
      <c r="H142" s="130"/>
      <c r="I142" s="131">
        <v>12771</v>
      </c>
      <c r="J142" s="131">
        <v>8819</v>
      </c>
      <c r="K142" s="131">
        <v>0</v>
      </c>
      <c r="L142" s="131">
        <v>938</v>
      </c>
      <c r="M142" s="131">
        <v>22528</v>
      </c>
      <c r="N142" s="130"/>
      <c r="O142" s="132">
        <v>14</v>
      </c>
      <c r="P142" s="132">
        <v>0</v>
      </c>
      <c r="Q142" s="133">
        <v>300202</v>
      </c>
      <c r="R142" s="133">
        <v>0</v>
      </c>
      <c r="S142" s="133">
        <f t="shared" si="4"/>
        <v>0</v>
      </c>
      <c r="T142" s="133">
        <v>13048</v>
      </c>
      <c r="U142" s="134">
        <f t="shared" si="5"/>
        <v>313250</v>
      </c>
      <c r="V142" s="144"/>
      <c r="W142" s="173">
        <v>9.5470043838285418E-2</v>
      </c>
      <c r="X142" s="174">
        <v>0.09</v>
      </c>
      <c r="Y142" s="174">
        <v>1.4564401003145426E-2</v>
      </c>
      <c r="Z142" s="175">
        <v>0</v>
      </c>
      <c r="AA142" s="168"/>
      <c r="AB142" s="176">
        <v>0</v>
      </c>
      <c r="AC142" s="177">
        <v>0</v>
      </c>
      <c r="AD142" s="134">
        <v>0</v>
      </c>
      <c r="AE142" s="177">
        <v>0</v>
      </c>
      <c r="AF142" s="182">
        <v>0</v>
      </c>
      <c r="AG142" s="172"/>
    </row>
    <row r="143" spans="1:33" s="110" customFormat="1" x14ac:dyDescent="0.2">
      <c r="A143" s="138">
        <v>428</v>
      </c>
      <c r="B143" s="139">
        <v>428035079</v>
      </c>
      <c r="C143" s="140" t="s">
        <v>502</v>
      </c>
      <c r="D143" s="141">
        <v>35</v>
      </c>
      <c r="E143" s="140" t="s">
        <v>67</v>
      </c>
      <c r="F143" s="141">
        <v>79</v>
      </c>
      <c r="G143" s="142" t="s">
        <v>111</v>
      </c>
      <c r="H143" s="130"/>
      <c r="I143" s="131">
        <v>11124.295946014126</v>
      </c>
      <c r="J143" s="131">
        <v>0</v>
      </c>
      <c r="K143" s="131">
        <v>0</v>
      </c>
      <c r="L143" s="131">
        <v>938</v>
      </c>
      <c r="M143" s="131">
        <v>12062.295946014126</v>
      </c>
      <c r="N143" s="130"/>
      <c r="O143" s="132">
        <v>1</v>
      </c>
      <c r="P143" s="132">
        <v>0</v>
      </c>
      <c r="Q143" s="133">
        <v>11048</v>
      </c>
      <c r="R143" s="133">
        <v>0</v>
      </c>
      <c r="S143" s="133">
        <f t="shared" si="4"/>
        <v>0</v>
      </c>
      <c r="T143" s="133">
        <v>932</v>
      </c>
      <c r="U143" s="134">
        <f t="shared" si="5"/>
        <v>11980</v>
      </c>
      <c r="V143" s="144"/>
      <c r="W143" s="173">
        <v>6.8192888455918168E-3</v>
      </c>
      <c r="X143" s="174">
        <v>0.09</v>
      </c>
      <c r="Y143" s="174">
        <v>6.8195094499746076E-2</v>
      </c>
      <c r="Z143" s="175">
        <v>0</v>
      </c>
      <c r="AA143" s="168"/>
      <c r="AB143" s="176">
        <v>0</v>
      </c>
      <c r="AC143" s="177">
        <v>0</v>
      </c>
      <c r="AD143" s="134">
        <v>0</v>
      </c>
      <c r="AE143" s="177">
        <v>0</v>
      </c>
      <c r="AF143" s="182">
        <v>0</v>
      </c>
      <c r="AG143" s="172"/>
    </row>
    <row r="144" spans="1:33" s="110" customFormat="1" x14ac:dyDescent="0.2">
      <c r="A144" s="138">
        <v>428</v>
      </c>
      <c r="B144" s="139">
        <v>428035088</v>
      </c>
      <c r="C144" s="140" t="s">
        <v>502</v>
      </c>
      <c r="D144" s="141">
        <v>35</v>
      </c>
      <c r="E144" s="140" t="s">
        <v>67</v>
      </c>
      <c r="F144" s="141">
        <v>88</v>
      </c>
      <c r="G144" s="142" t="s">
        <v>120</v>
      </c>
      <c r="H144" s="130"/>
      <c r="I144" s="131">
        <v>13976</v>
      </c>
      <c r="J144" s="131">
        <v>4094</v>
      </c>
      <c r="K144" s="131">
        <v>0</v>
      </c>
      <c r="L144" s="131">
        <v>938</v>
      </c>
      <c r="M144" s="131">
        <v>19008</v>
      </c>
      <c r="N144" s="130"/>
      <c r="O144" s="132">
        <v>2</v>
      </c>
      <c r="P144" s="132">
        <v>0</v>
      </c>
      <c r="Q144" s="133">
        <v>35894</v>
      </c>
      <c r="R144" s="133">
        <v>0</v>
      </c>
      <c r="S144" s="133">
        <f t="shared" si="4"/>
        <v>0</v>
      </c>
      <c r="T144" s="133">
        <v>1864</v>
      </c>
      <c r="U144" s="134">
        <f t="shared" si="5"/>
        <v>37758</v>
      </c>
      <c r="V144" s="144"/>
      <c r="W144" s="173">
        <v>1.3638577691183634E-2</v>
      </c>
      <c r="X144" s="174">
        <v>0.09</v>
      </c>
      <c r="Y144" s="174">
        <v>5.7146009549491963E-3</v>
      </c>
      <c r="Z144" s="175">
        <v>0</v>
      </c>
      <c r="AA144" s="168"/>
      <c r="AB144" s="176">
        <v>0</v>
      </c>
      <c r="AC144" s="177">
        <v>0</v>
      </c>
      <c r="AD144" s="134">
        <v>0</v>
      </c>
      <c r="AE144" s="177">
        <v>0</v>
      </c>
      <c r="AF144" s="182">
        <v>0</v>
      </c>
      <c r="AG144" s="172"/>
    </row>
    <row r="145" spans="1:33" s="110" customFormat="1" x14ac:dyDescent="0.2">
      <c r="A145" s="138">
        <v>428</v>
      </c>
      <c r="B145" s="139">
        <v>428035093</v>
      </c>
      <c r="C145" s="140" t="s">
        <v>502</v>
      </c>
      <c r="D145" s="141">
        <v>35</v>
      </c>
      <c r="E145" s="140" t="s">
        <v>67</v>
      </c>
      <c r="F145" s="141">
        <v>93</v>
      </c>
      <c r="G145" s="142" t="s">
        <v>125</v>
      </c>
      <c r="H145" s="130"/>
      <c r="I145" s="131">
        <v>11767</v>
      </c>
      <c r="J145" s="131">
        <v>100</v>
      </c>
      <c r="K145" s="131">
        <v>0</v>
      </c>
      <c r="L145" s="131">
        <v>938</v>
      </c>
      <c r="M145" s="131">
        <v>12805</v>
      </c>
      <c r="N145" s="130"/>
      <c r="O145" s="132">
        <v>8</v>
      </c>
      <c r="P145" s="132">
        <v>0</v>
      </c>
      <c r="Q145" s="133">
        <v>94288</v>
      </c>
      <c r="R145" s="133">
        <v>0</v>
      </c>
      <c r="S145" s="133">
        <f t="shared" si="4"/>
        <v>0</v>
      </c>
      <c r="T145" s="133">
        <v>7456</v>
      </c>
      <c r="U145" s="134">
        <f t="shared" si="5"/>
        <v>101744</v>
      </c>
      <c r="V145" s="144"/>
      <c r="W145" s="173">
        <v>5.4554310764734541E-2</v>
      </c>
      <c r="X145" s="174">
        <v>0.09</v>
      </c>
      <c r="Y145" s="174">
        <v>7.1519966797242693E-2</v>
      </c>
      <c r="Z145" s="175">
        <v>0</v>
      </c>
      <c r="AA145" s="168"/>
      <c r="AB145" s="176">
        <v>2</v>
      </c>
      <c r="AC145" s="177">
        <v>0</v>
      </c>
      <c r="AD145" s="134">
        <v>0</v>
      </c>
      <c r="AE145" s="177">
        <v>0</v>
      </c>
      <c r="AF145" s="182">
        <v>0</v>
      </c>
      <c r="AG145" s="172"/>
    </row>
    <row r="146" spans="1:33" s="110" customFormat="1" x14ac:dyDescent="0.2">
      <c r="A146" s="138">
        <v>428</v>
      </c>
      <c r="B146" s="139">
        <v>428035095</v>
      </c>
      <c r="C146" s="140" t="s">
        <v>502</v>
      </c>
      <c r="D146" s="141">
        <v>35</v>
      </c>
      <c r="E146" s="140" t="s">
        <v>67</v>
      </c>
      <c r="F146" s="141">
        <v>95</v>
      </c>
      <c r="G146" s="142" t="s">
        <v>127</v>
      </c>
      <c r="H146" s="130"/>
      <c r="I146" s="131">
        <v>14048.368555601484</v>
      </c>
      <c r="J146" s="131">
        <v>98</v>
      </c>
      <c r="K146" s="131">
        <v>0</v>
      </c>
      <c r="L146" s="131">
        <v>938</v>
      </c>
      <c r="M146" s="131">
        <v>15084.368555601484</v>
      </c>
      <c r="N146" s="130"/>
      <c r="O146" s="132">
        <v>1</v>
      </c>
      <c r="P146" s="132">
        <v>0</v>
      </c>
      <c r="Q146" s="133">
        <v>14050</v>
      </c>
      <c r="R146" s="133">
        <v>0</v>
      </c>
      <c r="S146" s="133">
        <f t="shared" si="4"/>
        <v>0</v>
      </c>
      <c r="T146" s="133">
        <v>932</v>
      </c>
      <c r="U146" s="134">
        <f t="shared" si="5"/>
        <v>14982</v>
      </c>
      <c r="V146" s="144"/>
      <c r="W146" s="173">
        <v>6.8192888455918168E-3</v>
      </c>
      <c r="X146" s="174">
        <v>0.09</v>
      </c>
      <c r="Y146" s="174">
        <v>0.1327095393189828</v>
      </c>
      <c r="Z146" s="175">
        <v>0</v>
      </c>
      <c r="AA146" s="168"/>
      <c r="AB146" s="176">
        <v>0</v>
      </c>
      <c r="AC146" s="177">
        <v>0</v>
      </c>
      <c r="AD146" s="134">
        <v>0</v>
      </c>
      <c r="AE146" s="177">
        <v>0</v>
      </c>
      <c r="AF146" s="182">
        <v>0</v>
      </c>
      <c r="AG146" s="172"/>
    </row>
    <row r="147" spans="1:33" s="110" customFormat="1" x14ac:dyDescent="0.2">
      <c r="A147" s="138">
        <v>428</v>
      </c>
      <c r="B147" s="139">
        <v>428035128</v>
      </c>
      <c r="C147" s="140" t="s">
        <v>502</v>
      </c>
      <c r="D147" s="141">
        <v>35</v>
      </c>
      <c r="E147" s="140" t="s">
        <v>67</v>
      </c>
      <c r="F147" s="141">
        <v>128</v>
      </c>
      <c r="G147" s="142" t="s">
        <v>160</v>
      </c>
      <c r="H147" s="130"/>
      <c r="I147" s="131">
        <v>12549.540432084312</v>
      </c>
      <c r="J147" s="131">
        <v>722</v>
      </c>
      <c r="K147" s="131">
        <v>0</v>
      </c>
      <c r="L147" s="131">
        <v>938</v>
      </c>
      <c r="M147" s="131">
        <v>14209.540432084312</v>
      </c>
      <c r="N147" s="130"/>
      <c r="O147" s="132">
        <v>1</v>
      </c>
      <c r="P147" s="132">
        <v>0</v>
      </c>
      <c r="Q147" s="133">
        <v>13181</v>
      </c>
      <c r="R147" s="133">
        <v>0</v>
      </c>
      <c r="S147" s="133">
        <f t="shared" si="4"/>
        <v>0</v>
      </c>
      <c r="T147" s="133">
        <v>932</v>
      </c>
      <c r="U147" s="134">
        <f t="shared" si="5"/>
        <v>14113</v>
      </c>
      <c r="V147" s="144"/>
      <c r="W147" s="173">
        <v>6.8192888455918168E-3</v>
      </c>
      <c r="X147" s="174">
        <v>0.09</v>
      </c>
      <c r="Y147" s="174">
        <v>3.7584375200623479E-2</v>
      </c>
      <c r="Z147" s="175">
        <v>0</v>
      </c>
      <c r="AA147" s="168"/>
      <c r="AB147" s="176">
        <v>0</v>
      </c>
      <c r="AC147" s="177">
        <v>0</v>
      </c>
      <c r="AD147" s="134">
        <v>0</v>
      </c>
      <c r="AE147" s="177">
        <v>0</v>
      </c>
      <c r="AF147" s="182">
        <v>0</v>
      </c>
      <c r="AG147" s="172"/>
    </row>
    <row r="148" spans="1:33" s="110" customFormat="1" x14ac:dyDescent="0.2">
      <c r="A148" s="138">
        <v>428</v>
      </c>
      <c r="B148" s="139">
        <v>428035133</v>
      </c>
      <c r="C148" s="140" t="s">
        <v>502</v>
      </c>
      <c r="D148" s="141">
        <v>35</v>
      </c>
      <c r="E148" s="140" t="s">
        <v>67</v>
      </c>
      <c r="F148" s="141">
        <v>133</v>
      </c>
      <c r="G148" s="142" t="s">
        <v>165</v>
      </c>
      <c r="H148" s="130"/>
      <c r="I148" s="131">
        <v>14472</v>
      </c>
      <c r="J148" s="131">
        <v>2520</v>
      </c>
      <c r="K148" s="131">
        <v>0</v>
      </c>
      <c r="L148" s="131">
        <v>938</v>
      </c>
      <c r="M148" s="131">
        <v>17930</v>
      </c>
      <c r="N148" s="130"/>
      <c r="O148" s="132">
        <v>3</v>
      </c>
      <c r="P148" s="132">
        <v>0</v>
      </c>
      <c r="Q148" s="133">
        <v>50628</v>
      </c>
      <c r="R148" s="133">
        <v>0</v>
      </c>
      <c r="S148" s="133">
        <f t="shared" si="4"/>
        <v>0</v>
      </c>
      <c r="T148" s="133">
        <v>2796</v>
      </c>
      <c r="U148" s="134">
        <f t="shared" si="5"/>
        <v>53424</v>
      </c>
      <c r="V148" s="144"/>
      <c r="W148" s="173">
        <v>2.0457866536775449E-2</v>
      </c>
      <c r="X148" s="174">
        <v>0.09</v>
      </c>
      <c r="Y148" s="174">
        <v>3.3137535378547495E-2</v>
      </c>
      <c r="Z148" s="175">
        <v>0</v>
      </c>
      <c r="AA148" s="168"/>
      <c r="AB148" s="176">
        <v>0</v>
      </c>
      <c r="AC148" s="177">
        <v>0</v>
      </c>
      <c r="AD148" s="134">
        <v>0</v>
      </c>
      <c r="AE148" s="177">
        <v>0</v>
      </c>
      <c r="AF148" s="182">
        <v>0</v>
      </c>
      <c r="AG148" s="172"/>
    </row>
    <row r="149" spans="1:33" s="110" customFormat="1" x14ac:dyDescent="0.2">
      <c r="A149" s="138">
        <v>428</v>
      </c>
      <c r="B149" s="139">
        <v>428035163</v>
      </c>
      <c r="C149" s="140" t="s">
        <v>502</v>
      </c>
      <c r="D149" s="141">
        <v>35</v>
      </c>
      <c r="E149" s="140" t="s">
        <v>67</v>
      </c>
      <c r="F149" s="141">
        <v>163</v>
      </c>
      <c r="G149" s="142" t="s">
        <v>195</v>
      </c>
      <c r="H149" s="130"/>
      <c r="I149" s="131">
        <v>12167</v>
      </c>
      <c r="J149" s="131">
        <v>0</v>
      </c>
      <c r="K149" s="131">
        <v>0</v>
      </c>
      <c r="L149" s="131">
        <v>938</v>
      </c>
      <c r="M149" s="131">
        <v>13105</v>
      </c>
      <c r="N149" s="130"/>
      <c r="O149" s="132">
        <v>7</v>
      </c>
      <c r="P149" s="132">
        <v>0</v>
      </c>
      <c r="Q149" s="133">
        <v>84588</v>
      </c>
      <c r="R149" s="133">
        <v>0</v>
      </c>
      <c r="S149" s="133">
        <f t="shared" si="4"/>
        <v>0</v>
      </c>
      <c r="T149" s="133">
        <v>6524</v>
      </c>
      <c r="U149" s="134">
        <f t="shared" si="5"/>
        <v>91112</v>
      </c>
      <c r="V149" s="144"/>
      <c r="W149" s="173">
        <v>4.7735021919142723E-2</v>
      </c>
      <c r="X149" s="174">
        <v>0.09</v>
      </c>
      <c r="Y149" s="174">
        <v>9.1878359281349797E-2</v>
      </c>
      <c r="Z149" s="175">
        <v>0</v>
      </c>
      <c r="AA149" s="168"/>
      <c r="AB149" s="176">
        <v>2</v>
      </c>
      <c r="AC149" s="177">
        <v>0</v>
      </c>
      <c r="AD149" s="134">
        <v>0</v>
      </c>
      <c r="AE149" s="177">
        <v>0</v>
      </c>
      <c r="AF149" s="182">
        <v>0</v>
      </c>
      <c r="AG149" s="172"/>
    </row>
    <row r="150" spans="1:33" s="110" customFormat="1" x14ac:dyDescent="0.2">
      <c r="A150" s="138">
        <v>428</v>
      </c>
      <c r="B150" s="139">
        <v>428035165</v>
      </c>
      <c r="C150" s="140" t="s">
        <v>502</v>
      </c>
      <c r="D150" s="141">
        <v>35</v>
      </c>
      <c r="E150" s="140" t="s">
        <v>67</v>
      </c>
      <c r="F150" s="141">
        <v>165</v>
      </c>
      <c r="G150" s="142" t="s">
        <v>197</v>
      </c>
      <c r="H150" s="130"/>
      <c r="I150" s="131">
        <v>12117</v>
      </c>
      <c r="J150" s="131">
        <v>369</v>
      </c>
      <c r="K150" s="131">
        <v>0</v>
      </c>
      <c r="L150" s="131">
        <v>938</v>
      </c>
      <c r="M150" s="131">
        <v>13424</v>
      </c>
      <c r="N150" s="130"/>
      <c r="O150" s="132">
        <v>11</v>
      </c>
      <c r="P150" s="132">
        <v>0</v>
      </c>
      <c r="Q150" s="133">
        <v>136411</v>
      </c>
      <c r="R150" s="133">
        <v>0</v>
      </c>
      <c r="S150" s="133">
        <f t="shared" si="4"/>
        <v>0</v>
      </c>
      <c r="T150" s="133">
        <v>10250</v>
      </c>
      <c r="U150" s="134">
        <f t="shared" si="5"/>
        <v>146661</v>
      </c>
      <c r="V150" s="144"/>
      <c r="W150" s="173">
        <v>7.5012177301509983E-2</v>
      </c>
      <c r="X150" s="174">
        <v>0.09</v>
      </c>
      <c r="Y150" s="174">
        <v>9.9806676197540647E-2</v>
      </c>
      <c r="Z150" s="175">
        <v>0</v>
      </c>
      <c r="AA150" s="168"/>
      <c r="AB150" s="176">
        <v>2</v>
      </c>
      <c r="AC150" s="177">
        <v>8.1648507094530504E-2</v>
      </c>
      <c r="AD150" s="134">
        <v>1096</v>
      </c>
      <c r="AE150" s="177">
        <v>0</v>
      </c>
      <c r="AF150" s="182">
        <v>0</v>
      </c>
      <c r="AG150" s="172"/>
    </row>
    <row r="151" spans="1:33" s="110" customFormat="1" x14ac:dyDescent="0.2">
      <c r="A151" s="138">
        <v>428</v>
      </c>
      <c r="B151" s="139">
        <v>428035189</v>
      </c>
      <c r="C151" s="140" t="s">
        <v>502</v>
      </c>
      <c r="D151" s="141">
        <v>35</v>
      </c>
      <c r="E151" s="140" t="s">
        <v>67</v>
      </c>
      <c r="F151" s="141">
        <v>189</v>
      </c>
      <c r="G151" s="142" t="s">
        <v>221</v>
      </c>
      <c r="H151" s="130"/>
      <c r="I151" s="131">
        <v>9576</v>
      </c>
      <c r="J151" s="131">
        <v>3227</v>
      </c>
      <c r="K151" s="131">
        <v>0</v>
      </c>
      <c r="L151" s="131">
        <v>938</v>
      </c>
      <c r="M151" s="131">
        <v>13741</v>
      </c>
      <c r="N151" s="130"/>
      <c r="O151" s="132">
        <v>2</v>
      </c>
      <c r="P151" s="132">
        <v>0</v>
      </c>
      <c r="Q151" s="133">
        <v>25432</v>
      </c>
      <c r="R151" s="133">
        <v>0</v>
      </c>
      <c r="S151" s="133">
        <f t="shared" si="4"/>
        <v>0</v>
      </c>
      <c r="T151" s="133">
        <v>1864</v>
      </c>
      <c r="U151" s="134">
        <f t="shared" si="5"/>
        <v>27296</v>
      </c>
      <c r="V151" s="144"/>
      <c r="W151" s="173">
        <v>1.3638577691183634E-2</v>
      </c>
      <c r="X151" s="174">
        <v>0.09</v>
      </c>
      <c r="Y151" s="174">
        <v>1.2961795531237718E-3</v>
      </c>
      <c r="Z151" s="175">
        <v>0</v>
      </c>
      <c r="AA151" s="168"/>
      <c r="AB151" s="176">
        <v>0</v>
      </c>
      <c r="AC151" s="177">
        <v>0</v>
      </c>
      <c r="AD151" s="134">
        <v>0</v>
      </c>
      <c r="AE151" s="177">
        <v>0</v>
      </c>
      <c r="AF151" s="182">
        <v>0</v>
      </c>
      <c r="AG151" s="172"/>
    </row>
    <row r="152" spans="1:33" s="110" customFormat="1" x14ac:dyDescent="0.2">
      <c r="A152" s="138">
        <v>428</v>
      </c>
      <c r="B152" s="139">
        <v>428035220</v>
      </c>
      <c r="C152" s="140" t="s">
        <v>502</v>
      </c>
      <c r="D152" s="141">
        <v>35</v>
      </c>
      <c r="E152" s="140" t="s">
        <v>67</v>
      </c>
      <c r="F152" s="141">
        <v>220</v>
      </c>
      <c r="G152" s="142" t="s">
        <v>252</v>
      </c>
      <c r="H152" s="130"/>
      <c r="I152" s="131">
        <v>13858</v>
      </c>
      <c r="J152" s="131">
        <v>6162</v>
      </c>
      <c r="K152" s="131">
        <v>0</v>
      </c>
      <c r="L152" s="131">
        <v>938</v>
      </c>
      <c r="M152" s="131">
        <v>20958</v>
      </c>
      <c r="N152" s="130"/>
      <c r="O152" s="132">
        <v>6</v>
      </c>
      <c r="P152" s="132">
        <v>0</v>
      </c>
      <c r="Q152" s="133">
        <v>119298</v>
      </c>
      <c r="R152" s="133">
        <v>0</v>
      </c>
      <c r="S152" s="133">
        <f t="shared" si="4"/>
        <v>0</v>
      </c>
      <c r="T152" s="133">
        <v>5592</v>
      </c>
      <c r="U152" s="134">
        <f t="shared" si="5"/>
        <v>124890</v>
      </c>
      <c r="V152" s="144"/>
      <c r="W152" s="173">
        <v>4.0915733073550904E-2</v>
      </c>
      <c r="X152" s="174">
        <v>0.09</v>
      </c>
      <c r="Y152" s="174">
        <v>1.754036096391854E-2</v>
      </c>
      <c r="Z152" s="175">
        <v>0</v>
      </c>
      <c r="AA152" s="168"/>
      <c r="AB152" s="176">
        <v>0</v>
      </c>
      <c r="AC152" s="177">
        <v>0</v>
      </c>
      <c r="AD152" s="134">
        <v>0</v>
      </c>
      <c r="AE152" s="177">
        <v>0</v>
      </c>
      <c r="AF152" s="182">
        <v>0</v>
      </c>
      <c r="AG152" s="172"/>
    </row>
    <row r="153" spans="1:33" s="110" customFormat="1" x14ac:dyDescent="0.2">
      <c r="A153" s="138">
        <v>428</v>
      </c>
      <c r="B153" s="139">
        <v>428035243</v>
      </c>
      <c r="C153" s="140" t="s">
        <v>502</v>
      </c>
      <c r="D153" s="141">
        <v>35</v>
      </c>
      <c r="E153" s="140" t="s">
        <v>67</v>
      </c>
      <c r="F153" s="141">
        <v>243</v>
      </c>
      <c r="G153" s="142" t="s">
        <v>275</v>
      </c>
      <c r="H153" s="130"/>
      <c r="I153" s="131">
        <v>13156</v>
      </c>
      <c r="J153" s="131">
        <v>2723</v>
      </c>
      <c r="K153" s="131">
        <v>0</v>
      </c>
      <c r="L153" s="131">
        <v>938</v>
      </c>
      <c r="M153" s="131">
        <v>16817</v>
      </c>
      <c r="N153" s="130"/>
      <c r="O153" s="132">
        <v>6</v>
      </c>
      <c r="P153" s="132">
        <v>0</v>
      </c>
      <c r="Q153" s="133">
        <v>94626</v>
      </c>
      <c r="R153" s="133">
        <v>0</v>
      </c>
      <c r="S153" s="133">
        <f t="shared" si="4"/>
        <v>0</v>
      </c>
      <c r="T153" s="133">
        <v>5592</v>
      </c>
      <c r="U153" s="134">
        <f t="shared" si="5"/>
        <v>100218</v>
      </c>
      <c r="V153" s="144"/>
      <c r="W153" s="173">
        <v>4.0915733073550904E-2</v>
      </c>
      <c r="X153" s="174">
        <v>0.09</v>
      </c>
      <c r="Y153" s="174">
        <v>6.0081463507488378E-3</v>
      </c>
      <c r="Z153" s="175">
        <v>0</v>
      </c>
      <c r="AA153" s="168"/>
      <c r="AB153" s="176">
        <v>0</v>
      </c>
      <c r="AC153" s="177">
        <v>0</v>
      </c>
      <c r="AD153" s="134">
        <v>0</v>
      </c>
      <c r="AE153" s="177">
        <v>0</v>
      </c>
      <c r="AF153" s="182">
        <v>0</v>
      </c>
      <c r="AG153" s="172"/>
    </row>
    <row r="154" spans="1:33" s="110" customFormat="1" x14ac:dyDescent="0.2">
      <c r="A154" s="138">
        <v>428</v>
      </c>
      <c r="B154" s="139">
        <v>428035244</v>
      </c>
      <c r="C154" s="140" t="s">
        <v>502</v>
      </c>
      <c r="D154" s="141">
        <v>35</v>
      </c>
      <c r="E154" s="140" t="s">
        <v>67</v>
      </c>
      <c r="F154" s="141">
        <v>244</v>
      </c>
      <c r="G154" s="142" t="s">
        <v>276</v>
      </c>
      <c r="H154" s="130"/>
      <c r="I154" s="131">
        <v>11257</v>
      </c>
      <c r="J154" s="131">
        <v>4059</v>
      </c>
      <c r="K154" s="131">
        <v>0</v>
      </c>
      <c r="L154" s="131">
        <v>938</v>
      </c>
      <c r="M154" s="131">
        <v>16254</v>
      </c>
      <c r="N154" s="130"/>
      <c r="O154" s="132">
        <v>24</v>
      </c>
      <c r="P154" s="132">
        <v>0</v>
      </c>
      <c r="Q154" s="133">
        <v>365088</v>
      </c>
      <c r="R154" s="133">
        <v>0</v>
      </c>
      <c r="S154" s="133">
        <f t="shared" si="4"/>
        <v>0</v>
      </c>
      <c r="T154" s="133">
        <v>22368</v>
      </c>
      <c r="U154" s="134">
        <f t="shared" si="5"/>
        <v>387456</v>
      </c>
      <c r="V154" s="144"/>
      <c r="W154" s="173">
        <v>0.16366293229420362</v>
      </c>
      <c r="X154" s="174">
        <v>0.09</v>
      </c>
      <c r="Y154" s="174">
        <v>0.13694619371909225</v>
      </c>
      <c r="Z154" s="175">
        <v>0</v>
      </c>
      <c r="AA154" s="168"/>
      <c r="AB154" s="176">
        <v>8</v>
      </c>
      <c r="AC154" s="177">
        <v>7.2160768071937493</v>
      </c>
      <c r="AD154" s="134">
        <v>117296</v>
      </c>
      <c r="AE154" s="177">
        <v>0</v>
      </c>
      <c r="AF154" s="182">
        <v>0</v>
      </c>
      <c r="AG154" s="172"/>
    </row>
    <row r="155" spans="1:33" s="110" customFormat="1" x14ac:dyDescent="0.2">
      <c r="A155" s="138">
        <v>428</v>
      </c>
      <c r="B155" s="139">
        <v>428035248</v>
      </c>
      <c r="C155" s="140" t="s">
        <v>502</v>
      </c>
      <c r="D155" s="141">
        <v>35</v>
      </c>
      <c r="E155" s="140" t="s">
        <v>67</v>
      </c>
      <c r="F155" s="141">
        <v>248</v>
      </c>
      <c r="G155" s="142" t="s">
        <v>280</v>
      </c>
      <c r="H155" s="130"/>
      <c r="I155" s="131">
        <v>13732</v>
      </c>
      <c r="J155" s="131">
        <v>1083</v>
      </c>
      <c r="K155" s="131">
        <v>0</v>
      </c>
      <c r="L155" s="131">
        <v>938</v>
      </c>
      <c r="M155" s="131">
        <v>15753</v>
      </c>
      <c r="N155" s="130"/>
      <c r="O155" s="132">
        <v>26</v>
      </c>
      <c r="P155" s="132">
        <v>0</v>
      </c>
      <c r="Q155" s="133">
        <v>382564</v>
      </c>
      <c r="R155" s="133">
        <v>0</v>
      </c>
      <c r="S155" s="133">
        <f t="shared" si="4"/>
        <v>0</v>
      </c>
      <c r="T155" s="133">
        <v>24232</v>
      </c>
      <c r="U155" s="134">
        <f t="shared" si="5"/>
        <v>406796</v>
      </c>
      <c r="V155" s="144"/>
      <c r="W155" s="173">
        <v>0.17730150998538727</v>
      </c>
      <c r="X155" s="174">
        <v>0.09</v>
      </c>
      <c r="Y155" s="174">
        <v>5.6552295572975878E-2</v>
      </c>
      <c r="Z155" s="175">
        <v>0</v>
      </c>
      <c r="AA155" s="168"/>
      <c r="AB155" s="176">
        <v>1</v>
      </c>
      <c r="AC155" s="177">
        <v>0</v>
      </c>
      <c r="AD155" s="134">
        <v>0</v>
      </c>
      <c r="AE155" s="177">
        <v>0</v>
      </c>
      <c r="AF155" s="182">
        <v>0</v>
      </c>
      <c r="AG155" s="172"/>
    </row>
    <row r="156" spans="1:33" s="110" customFormat="1" x14ac:dyDescent="0.2">
      <c r="A156" s="138">
        <v>428</v>
      </c>
      <c r="B156" s="139">
        <v>428035262</v>
      </c>
      <c r="C156" s="140" t="s">
        <v>502</v>
      </c>
      <c r="D156" s="141">
        <v>35</v>
      </c>
      <c r="E156" s="140" t="s">
        <v>67</v>
      </c>
      <c r="F156" s="141">
        <v>262</v>
      </c>
      <c r="G156" s="142" t="s">
        <v>294</v>
      </c>
      <c r="H156" s="130"/>
      <c r="I156" s="131">
        <v>9764</v>
      </c>
      <c r="J156" s="131">
        <v>3618</v>
      </c>
      <c r="K156" s="131">
        <v>0</v>
      </c>
      <c r="L156" s="131">
        <v>938</v>
      </c>
      <c r="M156" s="131">
        <v>14320</v>
      </c>
      <c r="N156" s="130"/>
      <c r="O156" s="132">
        <v>4</v>
      </c>
      <c r="P156" s="132">
        <v>0</v>
      </c>
      <c r="Q156" s="133">
        <v>53164</v>
      </c>
      <c r="R156" s="133">
        <v>0</v>
      </c>
      <c r="S156" s="133">
        <f t="shared" si="4"/>
        <v>0</v>
      </c>
      <c r="T156" s="133">
        <v>3728</v>
      </c>
      <c r="U156" s="134">
        <f t="shared" si="5"/>
        <v>56892</v>
      </c>
      <c r="V156" s="144"/>
      <c r="W156" s="173">
        <v>2.7277155382367267E-2</v>
      </c>
      <c r="X156" s="174">
        <v>0.09</v>
      </c>
      <c r="Y156" s="174">
        <v>7.8425009701722004E-2</v>
      </c>
      <c r="Z156" s="175">
        <v>0</v>
      </c>
      <c r="AA156" s="168"/>
      <c r="AB156" s="176">
        <v>0</v>
      </c>
      <c r="AC156" s="177">
        <v>0</v>
      </c>
      <c r="AD156" s="134">
        <v>0</v>
      </c>
      <c r="AE156" s="177">
        <v>0</v>
      </c>
      <c r="AF156" s="182">
        <v>0</v>
      </c>
      <c r="AG156" s="172"/>
    </row>
    <row r="157" spans="1:33" s="110" customFormat="1" x14ac:dyDescent="0.2">
      <c r="A157" s="138">
        <v>428</v>
      </c>
      <c r="B157" s="139">
        <v>428035285</v>
      </c>
      <c r="C157" s="140" t="s">
        <v>502</v>
      </c>
      <c r="D157" s="141">
        <v>35</v>
      </c>
      <c r="E157" s="140" t="s">
        <v>67</v>
      </c>
      <c r="F157" s="141">
        <v>285</v>
      </c>
      <c r="G157" s="142" t="s">
        <v>317</v>
      </c>
      <c r="H157" s="130"/>
      <c r="I157" s="131">
        <v>11519</v>
      </c>
      <c r="J157" s="131">
        <v>3362</v>
      </c>
      <c r="K157" s="131">
        <v>0</v>
      </c>
      <c r="L157" s="131">
        <v>938</v>
      </c>
      <c r="M157" s="131">
        <v>15819</v>
      </c>
      <c r="N157" s="130"/>
      <c r="O157" s="132">
        <v>1</v>
      </c>
      <c r="P157" s="132">
        <v>0</v>
      </c>
      <c r="Q157" s="133">
        <v>14780</v>
      </c>
      <c r="R157" s="133">
        <v>0</v>
      </c>
      <c r="S157" s="133">
        <f t="shared" si="4"/>
        <v>0</v>
      </c>
      <c r="T157" s="133">
        <v>932</v>
      </c>
      <c r="U157" s="134">
        <f t="shared" si="5"/>
        <v>15712</v>
      </c>
      <c r="V157" s="144"/>
      <c r="W157" s="173">
        <v>6.8192888455918168E-3</v>
      </c>
      <c r="X157" s="174">
        <v>0.09</v>
      </c>
      <c r="Y157" s="174">
        <v>3.5492476603498753E-2</v>
      </c>
      <c r="Z157" s="175">
        <v>0</v>
      </c>
      <c r="AA157" s="168"/>
      <c r="AB157" s="176">
        <v>0</v>
      </c>
      <c r="AC157" s="177">
        <v>0</v>
      </c>
      <c r="AD157" s="134">
        <v>0</v>
      </c>
      <c r="AE157" s="177">
        <v>0</v>
      </c>
      <c r="AF157" s="182">
        <v>0</v>
      </c>
      <c r="AG157" s="172"/>
    </row>
    <row r="158" spans="1:33" s="110" customFormat="1" x14ac:dyDescent="0.2">
      <c r="A158" s="138">
        <v>428</v>
      </c>
      <c r="B158" s="139">
        <v>428035293</v>
      </c>
      <c r="C158" s="140" t="s">
        <v>502</v>
      </c>
      <c r="D158" s="141">
        <v>35</v>
      </c>
      <c r="E158" s="140" t="s">
        <v>67</v>
      </c>
      <c r="F158" s="141">
        <v>293</v>
      </c>
      <c r="G158" s="142" t="s">
        <v>325</v>
      </c>
      <c r="H158" s="130"/>
      <c r="I158" s="131">
        <v>15107</v>
      </c>
      <c r="J158" s="131">
        <v>723</v>
      </c>
      <c r="K158" s="131">
        <v>0</v>
      </c>
      <c r="L158" s="131">
        <v>938</v>
      </c>
      <c r="M158" s="131">
        <v>16768</v>
      </c>
      <c r="N158" s="130"/>
      <c r="O158" s="132">
        <v>4</v>
      </c>
      <c r="P158" s="132">
        <v>0</v>
      </c>
      <c r="Q158" s="133">
        <v>62888</v>
      </c>
      <c r="R158" s="133">
        <v>0</v>
      </c>
      <c r="S158" s="133">
        <f t="shared" si="4"/>
        <v>0</v>
      </c>
      <c r="T158" s="133">
        <v>3728</v>
      </c>
      <c r="U158" s="134">
        <f t="shared" si="5"/>
        <v>66616</v>
      </c>
      <c r="V158" s="144"/>
      <c r="W158" s="173">
        <v>2.7277155382367267E-2</v>
      </c>
      <c r="X158" s="174">
        <v>0.09</v>
      </c>
      <c r="Y158" s="174">
        <v>9.3535691382725869E-3</v>
      </c>
      <c r="Z158" s="175">
        <v>0</v>
      </c>
      <c r="AA158" s="168"/>
      <c r="AB158" s="176">
        <v>0</v>
      </c>
      <c r="AC158" s="177">
        <v>0</v>
      </c>
      <c r="AD158" s="134">
        <v>0</v>
      </c>
      <c r="AE158" s="177">
        <v>0</v>
      </c>
      <c r="AF158" s="182">
        <v>0</v>
      </c>
      <c r="AG158" s="172"/>
    </row>
    <row r="159" spans="1:33" s="110" customFormat="1" x14ac:dyDescent="0.2">
      <c r="A159" s="138">
        <v>428</v>
      </c>
      <c r="B159" s="139">
        <v>428035305</v>
      </c>
      <c r="C159" s="140" t="s">
        <v>502</v>
      </c>
      <c r="D159" s="141">
        <v>35</v>
      </c>
      <c r="E159" s="140" t="s">
        <v>67</v>
      </c>
      <c r="F159" s="141">
        <v>305</v>
      </c>
      <c r="G159" s="142" t="s">
        <v>337</v>
      </c>
      <c r="H159" s="130"/>
      <c r="I159" s="131">
        <v>9952</v>
      </c>
      <c r="J159" s="131">
        <v>4003</v>
      </c>
      <c r="K159" s="131">
        <v>0</v>
      </c>
      <c r="L159" s="131">
        <v>938</v>
      </c>
      <c r="M159" s="131">
        <v>14893</v>
      </c>
      <c r="N159" s="130"/>
      <c r="O159" s="132">
        <v>1</v>
      </c>
      <c r="P159" s="132">
        <v>0</v>
      </c>
      <c r="Q159" s="133">
        <v>13860</v>
      </c>
      <c r="R159" s="133">
        <v>0</v>
      </c>
      <c r="S159" s="133">
        <f t="shared" si="4"/>
        <v>0</v>
      </c>
      <c r="T159" s="133">
        <v>932</v>
      </c>
      <c r="U159" s="134">
        <f t="shared" si="5"/>
        <v>14792</v>
      </c>
      <c r="V159" s="144"/>
      <c r="W159" s="173">
        <v>6.8192888455918168E-3</v>
      </c>
      <c r="X159" s="174">
        <v>0.09</v>
      </c>
      <c r="Y159" s="174">
        <v>1.7053744075753583E-2</v>
      </c>
      <c r="Z159" s="175">
        <v>0</v>
      </c>
      <c r="AA159" s="168"/>
      <c r="AB159" s="176">
        <v>0</v>
      </c>
      <c r="AC159" s="177">
        <v>0</v>
      </c>
      <c r="AD159" s="134">
        <v>0</v>
      </c>
      <c r="AE159" s="177">
        <v>0</v>
      </c>
      <c r="AF159" s="182">
        <v>0</v>
      </c>
      <c r="AG159" s="172"/>
    </row>
    <row r="160" spans="1:33" s="110" customFormat="1" x14ac:dyDescent="0.2">
      <c r="A160" s="138">
        <v>428</v>
      </c>
      <c r="B160" s="139">
        <v>428035307</v>
      </c>
      <c r="C160" s="140" t="s">
        <v>502</v>
      </c>
      <c r="D160" s="141">
        <v>35</v>
      </c>
      <c r="E160" s="140" t="s">
        <v>67</v>
      </c>
      <c r="F160" s="141">
        <v>307</v>
      </c>
      <c r="G160" s="142" t="s">
        <v>339</v>
      </c>
      <c r="H160" s="130"/>
      <c r="I160" s="131">
        <v>12743</v>
      </c>
      <c r="J160" s="131">
        <v>5542</v>
      </c>
      <c r="K160" s="131">
        <v>0</v>
      </c>
      <c r="L160" s="131">
        <v>938</v>
      </c>
      <c r="M160" s="131">
        <v>19223</v>
      </c>
      <c r="N160" s="130"/>
      <c r="O160" s="132">
        <v>3</v>
      </c>
      <c r="P160" s="132">
        <v>0</v>
      </c>
      <c r="Q160" s="133">
        <v>54480</v>
      </c>
      <c r="R160" s="133">
        <v>0</v>
      </c>
      <c r="S160" s="133">
        <f t="shared" si="4"/>
        <v>0</v>
      </c>
      <c r="T160" s="133">
        <v>2796</v>
      </c>
      <c r="U160" s="134">
        <f t="shared" si="5"/>
        <v>57276</v>
      </c>
      <c r="V160" s="144"/>
      <c r="W160" s="173">
        <v>2.0457866536775449E-2</v>
      </c>
      <c r="X160" s="174">
        <v>0.09</v>
      </c>
      <c r="Y160" s="174">
        <v>1.1291848488502803E-2</v>
      </c>
      <c r="Z160" s="175">
        <v>0</v>
      </c>
      <c r="AA160" s="168"/>
      <c r="AB160" s="176">
        <v>0</v>
      </c>
      <c r="AC160" s="177">
        <v>0</v>
      </c>
      <c r="AD160" s="134">
        <v>0</v>
      </c>
      <c r="AE160" s="177">
        <v>0</v>
      </c>
      <c r="AF160" s="182">
        <v>0</v>
      </c>
      <c r="AG160" s="172"/>
    </row>
    <row r="161" spans="1:33" s="110" customFormat="1" x14ac:dyDescent="0.2">
      <c r="A161" s="138">
        <v>428</v>
      </c>
      <c r="B161" s="139">
        <v>428035314</v>
      </c>
      <c r="C161" s="140" t="s">
        <v>502</v>
      </c>
      <c r="D161" s="141">
        <v>35</v>
      </c>
      <c r="E161" s="140" t="s">
        <v>67</v>
      </c>
      <c r="F161" s="141">
        <v>314</v>
      </c>
      <c r="G161" s="142" t="s">
        <v>346</v>
      </c>
      <c r="H161" s="130"/>
      <c r="I161" s="131">
        <v>12378.014752158331</v>
      </c>
      <c r="J161" s="131">
        <v>9922</v>
      </c>
      <c r="K161" s="131">
        <v>0</v>
      </c>
      <c r="L161" s="131">
        <v>938</v>
      </c>
      <c r="M161" s="131">
        <v>23238.014752158331</v>
      </c>
      <c r="N161" s="130"/>
      <c r="O161" s="132">
        <v>1</v>
      </c>
      <c r="P161" s="132">
        <v>0</v>
      </c>
      <c r="Q161" s="133">
        <v>22148</v>
      </c>
      <c r="R161" s="133">
        <v>0</v>
      </c>
      <c r="S161" s="133">
        <f t="shared" si="4"/>
        <v>0</v>
      </c>
      <c r="T161" s="133">
        <v>932</v>
      </c>
      <c r="U161" s="134">
        <f t="shared" si="5"/>
        <v>23080</v>
      </c>
      <c r="V161" s="144"/>
      <c r="W161" s="173">
        <v>6.8192888455918168E-3</v>
      </c>
      <c r="X161" s="174">
        <v>0.09</v>
      </c>
      <c r="Y161" s="174">
        <v>3.8161226829166398E-3</v>
      </c>
      <c r="Z161" s="175">
        <v>0</v>
      </c>
      <c r="AA161" s="168"/>
      <c r="AB161" s="176">
        <v>0</v>
      </c>
      <c r="AC161" s="177">
        <v>0</v>
      </c>
      <c r="AD161" s="134">
        <v>0</v>
      </c>
      <c r="AE161" s="177">
        <v>0</v>
      </c>
      <c r="AF161" s="182">
        <v>0</v>
      </c>
      <c r="AG161" s="172"/>
    </row>
    <row r="162" spans="1:33" s="110" customFormat="1" x14ac:dyDescent="0.2">
      <c r="A162" s="138">
        <v>428</v>
      </c>
      <c r="B162" s="139">
        <v>428035336</v>
      </c>
      <c r="C162" s="140" t="s">
        <v>502</v>
      </c>
      <c r="D162" s="141">
        <v>35</v>
      </c>
      <c r="E162" s="140" t="s">
        <v>67</v>
      </c>
      <c r="F162" s="141">
        <v>336</v>
      </c>
      <c r="G162" s="142" t="s">
        <v>368</v>
      </c>
      <c r="H162" s="130"/>
      <c r="I162" s="131">
        <v>9952</v>
      </c>
      <c r="J162" s="131">
        <v>2328</v>
      </c>
      <c r="K162" s="131">
        <v>0</v>
      </c>
      <c r="L162" s="131">
        <v>938</v>
      </c>
      <c r="M162" s="131">
        <v>13218</v>
      </c>
      <c r="N162" s="130"/>
      <c r="O162" s="132">
        <v>2</v>
      </c>
      <c r="P162" s="132">
        <v>0</v>
      </c>
      <c r="Q162" s="133">
        <v>24392</v>
      </c>
      <c r="R162" s="133">
        <v>0</v>
      </c>
      <c r="S162" s="133">
        <f t="shared" si="4"/>
        <v>0</v>
      </c>
      <c r="T162" s="133">
        <v>1864</v>
      </c>
      <c r="U162" s="134">
        <f t="shared" si="5"/>
        <v>26256</v>
      </c>
      <c r="V162" s="144"/>
      <c r="W162" s="173">
        <v>1.3638577691183634E-2</v>
      </c>
      <c r="X162" s="174">
        <v>0.09</v>
      </c>
      <c r="Y162" s="174">
        <v>4.197805479662331E-2</v>
      </c>
      <c r="Z162" s="175">
        <v>0</v>
      </c>
      <c r="AA162" s="168"/>
      <c r="AB162" s="176">
        <v>0</v>
      </c>
      <c r="AC162" s="177">
        <v>0</v>
      </c>
      <c r="AD162" s="134">
        <v>0</v>
      </c>
      <c r="AE162" s="177">
        <v>0</v>
      </c>
      <c r="AF162" s="182">
        <v>0</v>
      </c>
      <c r="AG162" s="172"/>
    </row>
    <row r="163" spans="1:33" s="110" customFormat="1" x14ac:dyDescent="0.2">
      <c r="A163" s="138">
        <v>428</v>
      </c>
      <c r="B163" s="139">
        <v>428035346</v>
      </c>
      <c r="C163" s="140" t="s">
        <v>502</v>
      </c>
      <c r="D163" s="141">
        <v>35</v>
      </c>
      <c r="E163" s="140" t="s">
        <v>67</v>
      </c>
      <c r="F163" s="141">
        <v>346</v>
      </c>
      <c r="G163" s="142" t="s">
        <v>378</v>
      </c>
      <c r="H163" s="130"/>
      <c r="I163" s="131">
        <v>12510</v>
      </c>
      <c r="J163" s="131">
        <v>1836</v>
      </c>
      <c r="K163" s="131">
        <v>0</v>
      </c>
      <c r="L163" s="131">
        <v>938</v>
      </c>
      <c r="M163" s="131">
        <v>15284</v>
      </c>
      <c r="N163" s="130"/>
      <c r="O163" s="132">
        <v>8</v>
      </c>
      <c r="P163" s="132">
        <v>0</v>
      </c>
      <c r="Q163" s="133">
        <v>113984</v>
      </c>
      <c r="R163" s="133">
        <v>0</v>
      </c>
      <c r="S163" s="133">
        <f t="shared" si="4"/>
        <v>0</v>
      </c>
      <c r="T163" s="133">
        <v>7456</v>
      </c>
      <c r="U163" s="134">
        <f t="shared" si="5"/>
        <v>121440</v>
      </c>
      <c r="V163" s="144"/>
      <c r="W163" s="173">
        <v>5.4554310764734541E-2</v>
      </c>
      <c r="X163" s="174">
        <v>0.09</v>
      </c>
      <c r="Y163" s="174">
        <v>1.267409712277673E-2</v>
      </c>
      <c r="Z163" s="175">
        <v>0</v>
      </c>
      <c r="AA163" s="168"/>
      <c r="AB163" s="176">
        <v>0</v>
      </c>
      <c r="AC163" s="177">
        <v>0</v>
      </c>
      <c r="AD163" s="134">
        <v>0</v>
      </c>
      <c r="AE163" s="177">
        <v>0</v>
      </c>
      <c r="AF163" s="182">
        <v>0</v>
      </c>
      <c r="AG163" s="172"/>
    </row>
    <row r="164" spans="1:33" s="110" customFormat="1" x14ac:dyDescent="0.2">
      <c r="A164" s="138">
        <v>429</v>
      </c>
      <c r="B164" s="139">
        <v>429163030</v>
      </c>
      <c r="C164" s="140" t="s">
        <v>503</v>
      </c>
      <c r="D164" s="141">
        <v>163</v>
      </c>
      <c r="E164" s="140" t="s">
        <v>195</v>
      </c>
      <c r="F164" s="141">
        <v>30</v>
      </c>
      <c r="G164" s="142" t="s">
        <v>62</v>
      </c>
      <c r="H164" s="130"/>
      <c r="I164" s="131">
        <v>14194</v>
      </c>
      <c r="J164" s="131">
        <v>3494</v>
      </c>
      <c r="K164" s="131">
        <v>0</v>
      </c>
      <c r="L164" s="131">
        <v>938</v>
      </c>
      <c r="M164" s="131">
        <v>18626</v>
      </c>
      <c r="N164" s="130"/>
      <c r="O164" s="132">
        <v>2</v>
      </c>
      <c r="P164" s="132">
        <v>0</v>
      </c>
      <c r="Q164" s="133">
        <v>34740</v>
      </c>
      <c r="R164" s="133">
        <v>0</v>
      </c>
      <c r="S164" s="133">
        <f t="shared" si="4"/>
        <v>0</v>
      </c>
      <c r="T164" s="133">
        <v>1842</v>
      </c>
      <c r="U164" s="134">
        <f t="shared" si="5"/>
        <v>36582</v>
      </c>
      <c r="V164" s="144"/>
      <c r="W164" s="173">
        <v>3.5913312693498449E-2</v>
      </c>
      <c r="X164" s="174">
        <v>0.09</v>
      </c>
      <c r="Y164" s="174">
        <v>2.190197456056182E-3</v>
      </c>
      <c r="Z164" s="175">
        <v>0</v>
      </c>
      <c r="AA164" s="168"/>
      <c r="AB164" s="176">
        <v>0</v>
      </c>
      <c r="AC164" s="177">
        <v>0</v>
      </c>
      <c r="AD164" s="134">
        <v>0</v>
      </c>
      <c r="AE164" s="177">
        <v>0</v>
      </c>
      <c r="AF164" s="182">
        <v>0</v>
      </c>
      <c r="AG164" s="172"/>
    </row>
    <row r="165" spans="1:33" s="110" customFormat="1" x14ac:dyDescent="0.2">
      <c r="A165" s="138">
        <v>429</v>
      </c>
      <c r="B165" s="139">
        <v>429163049</v>
      </c>
      <c r="C165" s="140" t="s">
        <v>503</v>
      </c>
      <c r="D165" s="141">
        <v>163</v>
      </c>
      <c r="E165" s="140" t="s">
        <v>195</v>
      </c>
      <c r="F165" s="141">
        <v>49</v>
      </c>
      <c r="G165" s="142" t="s">
        <v>81</v>
      </c>
      <c r="H165" s="130"/>
      <c r="I165" s="131">
        <v>13012.071563633464</v>
      </c>
      <c r="J165" s="131">
        <v>16387</v>
      </c>
      <c r="K165" s="131">
        <v>0</v>
      </c>
      <c r="L165" s="131">
        <v>938</v>
      </c>
      <c r="M165" s="131">
        <v>30337.071563633464</v>
      </c>
      <c r="N165" s="130"/>
      <c r="O165" s="132">
        <v>1</v>
      </c>
      <c r="P165" s="132">
        <v>0</v>
      </c>
      <c r="Q165" s="133">
        <v>28871</v>
      </c>
      <c r="R165" s="133">
        <v>0</v>
      </c>
      <c r="S165" s="133">
        <f t="shared" si="4"/>
        <v>0</v>
      </c>
      <c r="T165" s="133">
        <v>921</v>
      </c>
      <c r="U165" s="134">
        <f t="shared" si="5"/>
        <v>29792</v>
      </c>
      <c r="V165" s="144"/>
      <c r="W165" s="173">
        <v>1.7956656346749224E-2</v>
      </c>
      <c r="X165" s="174">
        <v>0.09</v>
      </c>
      <c r="Y165" s="174">
        <v>6.9409420794539448E-2</v>
      </c>
      <c r="Z165" s="175">
        <v>0</v>
      </c>
      <c r="AA165" s="168"/>
      <c r="AB165" s="176">
        <v>0</v>
      </c>
      <c r="AC165" s="177">
        <v>0</v>
      </c>
      <c r="AD165" s="134">
        <v>0</v>
      </c>
      <c r="AE165" s="177">
        <v>0</v>
      </c>
      <c r="AF165" s="182">
        <v>0</v>
      </c>
      <c r="AG165" s="172"/>
    </row>
    <row r="166" spans="1:33" s="110" customFormat="1" x14ac:dyDescent="0.2">
      <c r="A166" s="138">
        <v>429</v>
      </c>
      <c r="B166" s="139">
        <v>429163057</v>
      </c>
      <c r="C166" s="140" t="s">
        <v>503</v>
      </c>
      <c r="D166" s="141">
        <v>163</v>
      </c>
      <c r="E166" s="140" t="s">
        <v>195</v>
      </c>
      <c r="F166" s="141">
        <v>57</v>
      </c>
      <c r="G166" s="142" t="s">
        <v>89</v>
      </c>
      <c r="H166" s="130"/>
      <c r="I166" s="131">
        <v>17342</v>
      </c>
      <c r="J166" s="131">
        <v>537</v>
      </c>
      <c r="K166" s="131">
        <v>0</v>
      </c>
      <c r="L166" s="131">
        <v>938</v>
      </c>
      <c r="M166" s="131">
        <v>18817</v>
      </c>
      <c r="N166" s="130"/>
      <c r="O166" s="132">
        <v>2</v>
      </c>
      <c r="P166" s="132">
        <v>0</v>
      </c>
      <c r="Q166" s="133">
        <v>35116</v>
      </c>
      <c r="R166" s="133">
        <v>0</v>
      </c>
      <c r="S166" s="133">
        <f t="shared" si="4"/>
        <v>0</v>
      </c>
      <c r="T166" s="133">
        <v>1842</v>
      </c>
      <c r="U166" s="134">
        <f t="shared" si="5"/>
        <v>36958</v>
      </c>
      <c r="V166" s="144"/>
      <c r="W166" s="173">
        <v>3.5913312693498449E-2</v>
      </c>
      <c r="X166" s="174">
        <v>0.09</v>
      </c>
      <c r="Y166" s="174">
        <v>0.12834529957447405</v>
      </c>
      <c r="Z166" s="175">
        <v>0</v>
      </c>
      <c r="AA166" s="168"/>
      <c r="AB166" s="176">
        <v>0</v>
      </c>
      <c r="AC166" s="177">
        <v>0</v>
      </c>
      <c r="AD166" s="134">
        <v>0</v>
      </c>
      <c r="AE166" s="177">
        <v>0</v>
      </c>
      <c r="AF166" s="182">
        <v>0</v>
      </c>
      <c r="AG166" s="172"/>
    </row>
    <row r="167" spans="1:33" s="110" customFormat="1" x14ac:dyDescent="0.2">
      <c r="A167" s="138">
        <v>429</v>
      </c>
      <c r="B167" s="139">
        <v>429163071</v>
      </c>
      <c r="C167" s="140" t="s">
        <v>503</v>
      </c>
      <c r="D167" s="141">
        <v>163</v>
      </c>
      <c r="E167" s="140" t="s">
        <v>195</v>
      </c>
      <c r="F167" s="141">
        <v>71</v>
      </c>
      <c r="G167" s="142" t="s">
        <v>103</v>
      </c>
      <c r="H167" s="130"/>
      <c r="I167" s="131">
        <v>10716.489239161645</v>
      </c>
      <c r="J167" s="131">
        <v>5046</v>
      </c>
      <c r="K167" s="131">
        <v>0</v>
      </c>
      <c r="L167" s="131">
        <v>938</v>
      </c>
      <c r="M167" s="131">
        <v>16700.489239161645</v>
      </c>
      <c r="N167" s="130"/>
      <c r="O167" s="132">
        <v>1</v>
      </c>
      <c r="P167" s="132">
        <v>0</v>
      </c>
      <c r="Q167" s="133">
        <v>15479</v>
      </c>
      <c r="R167" s="133">
        <v>0</v>
      </c>
      <c r="S167" s="133">
        <f t="shared" si="4"/>
        <v>0</v>
      </c>
      <c r="T167" s="133">
        <v>921</v>
      </c>
      <c r="U167" s="134">
        <f t="shared" si="5"/>
        <v>16400</v>
      </c>
      <c r="V167" s="144"/>
      <c r="W167" s="173">
        <v>1.7956656346749224E-2</v>
      </c>
      <c r="X167" s="174">
        <v>0.09</v>
      </c>
      <c r="Y167" s="174">
        <v>2.6560429163011434E-3</v>
      </c>
      <c r="Z167" s="175">
        <v>0</v>
      </c>
      <c r="AA167" s="168"/>
      <c r="AB167" s="176">
        <v>1</v>
      </c>
      <c r="AC167" s="177">
        <v>0</v>
      </c>
      <c r="AD167" s="134">
        <v>0</v>
      </c>
      <c r="AE167" s="177">
        <v>0</v>
      </c>
      <c r="AF167" s="182">
        <v>0</v>
      </c>
      <c r="AG167" s="172"/>
    </row>
    <row r="168" spans="1:33" s="110" customFormat="1" x14ac:dyDescent="0.2">
      <c r="A168" s="138">
        <v>429</v>
      </c>
      <c r="B168" s="139">
        <v>429163103</v>
      </c>
      <c r="C168" s="140" t="s">
        <v>503</v>
      </c>
      <c r="D168" s="141">
        <v>163</v>
      </c>
      <c r="E168" s="140" t="s">
        <v>195</v>
      </c>
      <c r="F168" s="141">
        <v>103</v>
      </c>
      <c r="G168" s="142" t="s">
        <v>135</v>
      </c>
      <c r="H168" s="130"/>
      <c r="I168" s="131">
        <v>12693.185529363111</v>
      </c>
      <c r="J168" s="131">
        <v>246</v>
      </c>
      <c r="K168" s="131">
        <v>0</v>
      </c>
      <c r="L168" s="131">
        <v>938</v>
      </c>
      <c r="M168" s="131">
        <v>13877.185529363111</v>
      </c>
      <c r="N168" s="130"/>
      <c r="O168" s="132">
        <v>1</v>
      </c>
      <c r="P168" s="132">
        <v>0</v>
      </c>
      <c r="Q168" s="133">
        <v>12707</v>
      </c>
      <c r="R168" s="133">
        <v>0</v>
      </c>
      <c r="S168" s="133">
        <f t="shared" si="4"/>
        <v>0</v>
      </c>
      <c r="T168" s="133">
        <v>921</v>
      </c>
      <c r="U168" s="134">
        <f t="shared" si="5"/>
        <v>13628</v>
      </c>
      <c r="V168" s="144"/>
      <c r="W168" s="173">
        <v>1.7956656346749224E-2</v>
      </c>
      <c r="X168" s="174">
        <v>0.09</v>
      </c>
      <c r="Y168" s="174">
        <v>1.3833427788670043E-2</v>
      </c>
      <c r="Z168" s="175">
        <v>0</v>
      </c>
      <c r="AA168" s="168"/>
      <c r="AB168" s="176">
        <v>0</v>
      </c>
      <c r="AC168" s="177">
        <v>0</v>
      </c>
      <c r="AD168" s="134">
        <v>0</v>
      </c>
      <c r="AE168" s="177">
        <v>0</v>
      </c>
      <c r="AF168" s="182">
        <v>0</v>
      </c>
      <c r="AG168" s="172"/>
    </row>
    <row r="169" spans="1:33" s="110" customFormat="1" x14ac:dyDescent="0.2">
      <c r="A169" s="138">
        <v>429</v>
      </c>
      <c r="B169" s="139">
        <v>429163128</v>
      </c>
      <c r="C169" s="140" t="s">
        <v>503</v>
      </c>
      <c r="D169" s="141">
        <v>163</v>
      </c>
      <c r="E169" s="140" t="s">
        <v>195</v>
      </c>
      <c r="F169" s="141">
        <v>128</v>
      </c>
      <c r="G169" s="142" t="s">
        <v>160</v>
      </c>
      <c r="H169" s="130"/>
      <c r="I169" s="131">
        <v>12549.540432084312</v>
      </c>
      <c r="J169" s="131">
        <v>722</v>
      </c>
      <c r="K169" s="131">
        <v>0</v>
      </c>
      <c r="L169" s="131">
        <v>938</v>
      </c>
      <c r="M169" s="131">
        <v>14209.540432084312</v>
      </c>
      <c r="N169" s="130"/>
      <c r="O169" s="132">
        <v>3</v>
      </c>
      <c r="P169" s="132">
        <v>0</v>
      </c>
      <c r="Q169" s="133">
        <v>39099</v>
      </c>
      <c r="R169" s="133">
        <v>0</v>
      </c>
      <c r="S169" s="133">
        <f t="shared" si="4"/>
        <v>0</v>
      </c>
      <c r="T169" s="133">
        <v>2763</v>
      </c>
      <c r="U169" s="134">
        <f t="shared" si="5"/>
        <v>41862</v>
      </c>
      <c r="V169" s="144"/>
      <c r="W169" s="173">
        <v>5.386996904024767E-2</v>
      </c>
      <c r="X169" s="174">
        <v>0.09</v>
      </c>
      <c r="Y169" s="174">
        <v>3.7584375200623479E-2</v>
      </c>
      <c r="Z169" s="175">
        <v>0</v>
      </c>
      <c r="AA169" s="168"/>
      <c r="AB169" s="176">
        <v>1</v>
      </c>
      <c r="AC169" s="177">
        <v>0</v>
      </c>
      <c r="AD169" s="134">
        <v>0</v>
      </c>
      <c r="AE169" s="177">
        <v>0</v>
      </c>
      <c r="AF169" s="182">
        <v>0</v>
      </c>
      <c r="AG169" s="172"/>
    </row>
    <row r="170" spans="1:33" s="110" customFormat="1" x14ac:dyDescent="0.2">
      <c r="A170" s="138">
        <v>429</v>
      </c>
      <c r="B170" s="139">
        <v>429163163</v>
      </c>
      <c r="C170" s="140" t="s">
        <v>503</v>
      </c>
      <c r="D170" s="141">
        <v>163</v>
      </c>
      <c r="E170" s="140" t="s">
        <v>195</v>
      </c>
      <c r="F170" s="141">
        <v>163</v>
      </c>
      <c r="G170" s="142" t="s">
        <v>195</v>
      </c>
      <c r="H170" s="130"/>
      <c r="I170" s="131">
        <v>12835</v>
      </c>
      <c r="J170" s="131">
        <v>0</v>
      </c>
      <c r="K170" s="131">
        <v>0</v>
      </c>
      <c r="L170" s="131">
        <v>938</v>
      </c>
      <c r="M170" s="131">
        <v>13773</v>
      </c>
      <c r="N170" s="130"/>
      <c r="O170" s="132">
        <v>1552</v>
      </c>
      <c r="P170" s="132">
        <v>0</v>
      </c>
      <c r="Q170" s="133">
        <v>19562960</v>
      </c>
      <c r="R170" s="133">
        <v>0</v>
      </c>
      <c r="S170" s="133">
        <f t="shared" si="4"/>
        <v>957699</v>
      </c>
      <c r="T170" s="133">
        <v>1429392</v>
      </c>
      <c r="U170" s="134">
        <f t="shared" si="5"/>
        <v>21950051</v>
      </c>
      <c r="V170" s="144"/>
      <c r="W170" s="173">
        <v>27.868730650154276</v>
      </c>
      <c r="X170" s="174">
        <v>0.09</v>
      </c>
      <c r="Y170" s="174">
        <v>9.1878359281349797E-2</v>
      </c>
      <c r="Z170" s="175">
        <v>0</v>
      </c>
      <c r="AA170" s="168"/>
      <c r="AB170" s="176">
        <v>308</v>
      </c>
      <c r="AC170" s="177">
        <v>0</v>
      </c>
      <c r="AD170" s="134">
        <v>0</v>
      </c>
      <c r="AE170" s="177">
        <v>0</v>
      </c>
      <c r="AF170" s="182">
        <v>0</v>
      </c>
      <c r="AG170" s="172"/>
    </row>
    <row r="171" spans="1:33" s="110" customFormat="1" x14ac:dyDescent="0.2">
      <c r="A171" s="138">
        <v>429</v>
      </c>
      <c r="B171" s="139">
        <v>429163164</v>
      </c>
      <c r="C171" s="140" t="s">
        <v>503</v>
      </c>
      <c r="D171" s="141">
        <v>163</v>
      </c>
      <c r="E171" s="140" t="s">
        <v>195</v>
      </c>
      <c r="F171" s="141">
        <v>164</v>
      </c>
      <c r="G171" s="142" t="s">
        <v>196</v>
      </c>
      <c r="H171" s="130"/>
      <c r="I171" s="131">
        <v>14638</v>
      </c>
      <c r="J171" s="131">
        <v>6901</v>
      </c>
      <c r="K171" s="131">
        <v>0</v>
      </c>
      <c r="L171" s="131">
        <v>938</v>
      </c>
      <c r="M171" s="131">
        <v>22477</v>
      </c>
      <c r="N171" s="130"/>
      <c r="O171" s="132">
        <v>1</v>
      </c>
      <c r="P171" s="132">
        <v>0</v>
      </c>
      <c r="Q171" s="133">
        <v>21152</v>
      </c>
      <c r="R171" s="133">
        <v>0</v>
      </c>
      <c r="S171" s="133">
        <f t="shared" si="4"/>
        <v>0</v>
      </c>
      <c r="T171" s="133">
        <v>921</v>
      </c>
      <c r="U171" s="134">
        <f t="shared" si="5"/>
        <v>22073</v>
      </c>
      <c r="V171" s="144"/>
      <c r="W171" s="173">
        <v>1.7956656346749224E-2</v>
      </c>
      <c r="X171" s="174">
        <v>0.09</v>
      </c>
      <c r="Y171" s="174">
        <v>2.650100048663037E-3</v>
      </c>
      <c r="Z171" s="175">
        <v>0</v>
      </c>
      <c r="AA171" s="168"/>
      <c r="AB171" s="176">
        <v>0</v>
      </c>
      <c r="AC171" s="177">
        <v>0</v>
      </c>
      <c r="AD171" s="134">
        <v>0</v>
      </c>
      <c r="AE171" s="177">
        <v>0</v>
      </c>
      <c r="AF171" s="182">
        <v>0</v>
      </c>
      <c r="AG171" s="172"/>
    </row>
    <row r="172" spans="1:33" s="110" customFormat="1" x14ac:dyDescent="0.2">
      <c r="A172" s="138">
        <v>429</v>
      </c>
      <c r="B172" s="139">
        <v>429163165</v>
      </c>
      <c r="C172" s="140" t="s">
        <v>503</v>
      </c>
      <c r="D172" s="141">
        <v>163</v>
      </c>
      <c r="E172" s="140" t="s">
        <v>195</v>
      </c>
      <c r="F172" s="141">
        <v>165</v>
      </c>
      <c r="G172" s="142" t="s">
        <v>197</v>
      </c>
      <c r="H172" s="130"/>
      <c r="I172" s="131">
        <v>14614</v>
      </c>
      <c r="J172" s="131">
        <v>445</v>
      </c>
      <c r="K172" s="131">
        <v>0</v>
      </c>
      <c r="L172" s="131">
        <v>938</v>
      </c>
      <c r="M172" s="131">
        <v>15997</v>
      </c>
      <c r="N172" s="130"/>
      <c r="O172" s="132">
        <v>2</v>
      </c>
      <c r="P172" s="132">
        <v>0</v>
      </c>
      <c r="Q172" s="133">
        <v>29578</v>
      </c>
      <c r="R172" s="133">
        <v>0</v>
      </c>
      <c r="S172" s="133">
        <f t="shared" si="4"/>
        <v>0</v>
      </c>
      <c r="T172" s="133">
        <v>1842</v>
      </c>
      <c r="U172" s="134">
        <f t="shared" si="5"/>
        <v>31420</v>
      </c>
      <c r="V172" s="144"/>
      <c r="W172" s="173">
        <v>3.5913312693498449E-2</v>
      </c>
      <c r="X172" s="174">
        <v>0.09</v>
      </c>
      <c r="Y172" s="174">
        <v>9.9806676197540647E-2</v>
      </c>
      <c r="Z172" s="175">
        <v>0</v>
      </c>
      <c r="AA172" s="168"/>
      <c r="AB172" s="176">
        <v>0</v>
      </c>
      <c r="AC172" s="177">
        <v>0</v>
      </c>
      <c r="AD172" s="134">
        <v>0</v>
      </c>
      <c r="AE172" s="177">
        <v>0</v>
      </c>
      <c r="AF172" s="182">
        <v>0</v>
      </c>
      <c r="AG172" s="172"/>
    </row>
    <row r="173" spans="1:33" s="110" customFormat="1" x14ac:dyDescent="0.2">
      <c r="A173" s="138">
        <v>429</v>
      </c>
      <c r="B173" s="139">
        <v>429163168</v>
      </c>
      <c r="C173" s="140" t="s">
        <v>503</v>
      </c>
      <c r="D173" s="141">
        <v>163</v>
      </c>
      <c r="E173" s="140" t="s">
        <v>195</v>
      </c>
      <c r="F173" s="141">
        <v>168</v>
      </c>
      <c r="G173" s="142" t="s">
        <v>200</v>
      </c>
      <c r="H173" s="130"/>
      <c r="I173" s="131">
        <v>10766</v>
      </c>
      <c r="J173" s="131">
        <v>6253</v>
      </c>
      <c r="K173" s="131">
        <v>0</v>
      </c>
      <c r="L173" s="131">
        <v>938</v>
      </c>
      <c r="M173" s="131">
        <v>17957</v>
      </c>
      <c r="N173" s="130"/>
      <c r="O173" s="132">
        <v>1</v>
      </c>
      <c r="P173" s="132">
        <v>0</v>
      </c>
      <c r="Q173" s="133">
        <v>16713</v>
      </c>
      <c r="R173" s="133">
        <v>0</v>
      </c>
      <c r="S173" s="133">
        <f t="shared" si="4"/>
        <v>0</v>
      </c>
      <c r="T173" s="133">
        <v>921</v>
      </c>
      <c r="U173" s="134">
        <f t="shared" si="5"/>
        <v>17634</v>
      </c>
      <c r="V173" s="144"/>
      <c r="W173" s="173">
        <v>1.7956656346749224E-2</v>
      </c>
      <c r="X173" s="174">
        <v>0.09</v>
      </c>
      <c r="Y173" s="174">
        <v>3.4063129357573392E-2</v>
      </c>
      <c r="Z173" s="175">
        <v>0</v>
      </c>
      <c r="AA173" s="168"/>
      <c r="AB173" s="176">
        <v>0</v>
      </c>
      <c r="AC173" s="177">
        <v>0</v>
      </c>
      <c r="AD173" s="134">
        <v>0</v>
      </c>
      <c r="AE173" s="177">
        <v>0</v>
      </c>
      <c r="AF173" s="182">
        <v>0</v>
      </c>
      <c r="AG173" s="172"/>
    </row>
    <row r="174" spans="1:33" s="110" customFormat="1" x14ac:dyDescent="0.2">
      <c r="A174" s="138">
        <v>429</v>
      </c>
      <c r="B174" s="139">
        <v>429163181</v>
      </c>
      <c r="C174" s="140" t="s">
        <v>503</v>
      </c>
      <c r="D174" s="141">
        <v>163</v>
      </c>
      <c r="E174" s="140" t="s">
        <v>195</v>
      </c>
      <c r="F174" s="141">
        <v>181</v>
      </c>
      <c r="G174" s="142" t="s">
        <v>213</v>
      </c>
      <c r="H174" s="130"/>
      <c r="I174" s="131">
        <v>10451</v>
      </c>
      <c r="J174" s="131">
        <v>191</v>
      </c>
      <c r="K174" s="131">
        <v>0</v>
      </c>
      <c r="L174" s="131">
        <v>938</v>
      </c>
      <c r="M174" s="131">
        <v>11580</v>
      </c>
      <c r="N174" s="130"/>
      <c r="O174" s="132">
        <v>2</v>
      </c>
      <c r="P174" s="132">
        <v>0</v>
      </c>
      <c r="Q174" s="133">
        <v>20902</v>
      </c>
      <c r="R174" s="133">
        <v>0</v>
      </c>
      <c r="S174" s="133">
        <f t="shared" si="4"/>
        <v>0</v>
      </c>
      <c r="T174" s="133">
        <v>1842</v>
      </c>
      <c r="U174" s="134">
        <f t="shared" si="5"/>
        <v>22744</v>
      </c>
      <c r="V174" s="144"/>
      <c r="W174" s="173">
        <v>3.5913312693498449E-2</v>
      </c>
      <c r="X174" s="174">
        <v>0.09</v>
      </c>
      <c r="Y174" s="174">
        <v>1.7494466340225587E-2</v>
      </c>
      <c r="Z174" s="175">
        <v>0</v>
      </c>
      <c r="AA174" s="168"/>
      <c r="AB174" s="176">
        <v>0</v>
      </c>
      <c r="AC174" s="177">
        <v>0</v>
      </c>
      <c r="AD174" s="134">
        <v>0</v>
      </c>
      <c r="AE174" s="177">
        <v>0</v>
      </c>
      <c r="AF174" s="182">
        <v>0</v>
      </c>
      <c r="AG174" s="172"/>
    </row>
    <row r="175" spans="1:33" s="110" customFormat="1" x14ac:dyDescent="0.2">
      <c r="A175" s="138">
        <v>429</v>
      </c>
      <c r="B175" s="139">
        <v>429163229</v>
      </c>
      <c r="C175" s="140" t="s">
        <v>503</v>
      </c>
      <c r="D175" s="141">
        <v>163</v>
      </c>
      <c r="E175" s="140" t="s">
        <v>195</v>
      </c>
      <c r="F175" s="141">
        <v>229</v>
      </c>
      <c r="G175" s="142" t="s">
        <v>261</v>
      </c>
      <c r="H175" s="130"/>
      <c r="I175" s="131">
        <v>13241</v>
      </c>
      <c r="J175" s="131">
        <v>2163</v>
      </c>
      <c r="K175" s="131">
        <v>0</v>
      </c>
      <c r="L175" s="131">
        <v>938</v>
      </c>
      <c r="M175" s="131">
        <v>16342</v>
      </c>
      <c r="N175" s="130"/>
      <c r="O175" s="132">
        <v>12</v>
      </c>
      <c r="P175" s="132">
        <v>0</v>
      </c>
      <c r="Q175" s="133">
        <v>181524</v>
      </c>
      <c r="R175" s="133">
        <v>0</v>
      </c>
      <c r="S175" s="133">
        <f t="shared" si="4"/>
        <v>0</v>
      </c>
      <c r="T175" s="133">
        <v>11052</v>
      </c>
      <c r="U175" s="134">
        <f t="shared" si="5"/>
        <v>192576</v>
      </c>
      <c r="V175" s="144"/>
      <c r="W175" s="173">
        <v>0.21547987616099071</v>
      </c>
      <c r="X175" s="174">
        <v>0.09</v>
      </c>
      <c r="Y175" s="174">
        <v>1.3155381747183561E-2</v>
      </c>
      <c r="Z175" s="175">
        <v>0</v>
      </c>
      <c r="AA175" s="168"/>
      <c r="AB175" s="176">
        <v>1</v>
      </c>
      <c r="AC175" s="177">
        <v>0</v>
      </c>
      <c r="AD175" s="134">
        <v>0</v>
      </c>
      <c r="AE175" s="177">
        <v>0</v>
      </c>
      <c r="AF175" s="182">
        <v>0</v>
      </c>
      <c r="AG175" s="172"/>
    </row>
    <row r="176" spans="1:33" s="110" customFormat="1" x14ac:dyDescent="0.2">
      <c r="A176" s="138">
        <v>429</v>
      </c>
      <c r="B176" s="139">
        <v>429163248</v>
      </c>
      <c r="C176" s="140" t="s">
        <v>503</v>
      </c>
      <c r="D176" s="141">
        <v>163</v>
      </c>
      <c r="E176" s="140" t="s">
        <v>195</v>
      </c>
      <c r="F176" s="141">
        <v>248</v>
      </c>
      <c r="G176" s="142" t="s">
        <v>280</v>
      </c>
      <c r="H176" s="130"/>
      <c r="I176" s="131">
        <v>12178</v>
      </c>
      <c r="J176" s="131">
        <v>960</v>
      </c>
      <c r="K176" s="131">
        <v>0</v>
      </c>
      <c r="L176" s="131">
        <v>938</v>
      </c>
      <c r="M176" s="131">
        <v>14076</v>
      </c>
      <c r="N176" s="130"/>
      <c r="O176" s="132">
        <v>5</v>
      </c>
      <c r="P176" s="132">
        <v>0</v>
      </c>
      <c r="Q176" s="133">
        <v>64510</v>
      </c>
      <c r="R176" s="133">
        <v>0</v>
      </c>
      <c r="S176" s="133">
        <f t="shared" si="4"/>
        <v>0</v>
      </c>
      <c r="T176" s="133">
        <v>4605</v>
      </c>
      <c r="U176" s="134">
        <f t="shared" si="5"/>
        <v>69115</v>
      </c>
      <c r="V176" s="144"/>
      <c r="W176" s="173">
        <v>8.9783281733746126E-2</v>
      </c>
      <c r="X176" s="174">
        <v>0.09</v>
      </c>
      <c r="Y176" s="174">
        <v>5.6552295572975878E-2</v>
      </c>
      <c r="Z176" s="175">
        <v>0</v>
      </c>
      <c r="AA176" s="168"/>
      <c r="AB176" s="176">
        <v>1</v>
      </c>
      <c r="AC176" s="177">
        <v>0</v>
      </c>
      <c r="AD176" s="134">
        <v>0</v>
      </c>
      <c r="AE176" s="177">
        <v>0</v>
      </c>
      <c r="AF176" s="182">
        <v>0</v>
      </c>
      <c r="AG176" s="172"/>
    </row>
    <row r="177" spans="1:33" s="110" customFormat="1" x14ac:dyDescent="0.2">
      <c r="A177" s="138">
        <v>429</v>
      </c>
      <c r="B177" s="139">
        <v>429163258</v>
      </c>
      <c r="C177" s="140" t="s">
        <v>503</v>
      </c>
      <c r="D177" s="141">
        <v>163</v>
      </c>
      <c r="E177" s="140" t="s">
        <v>195</v>
      </c>
      <c r="F177" s="141">
        <v>258</v>
      </c>
      <c r="G177" s="142" t="s">
        <v>290</v>
      </c>
      <c r="H177" s="130"/>
      <c r="I177" s="131">
        <v>13656</v>
      </c>
      <c r="J177" s="131">
        <v>4018</v>
      </c>
      <c r="K177" s="131">
        <v>0</v>
      </c>
      <c r="L177" s="131">
        <v>938</v>
      </c>
      <c r="M177" s="131">
        <v>18612</v>
      </c>
      <c r="N177" s="130"/>
      <c r="O177" s="132">
        <v>20</v>
      </c>
      <c r="P177" s="132">
        <v>0</v>
      </c>
      <c r="Q177" s="133">
        <v>347140</v>
      </c>
      <c r="R177" s="133">
        <v>0</v>
      </c>
      <c r="S177" s="133">
        <f t="shared" si="4"/>
        <v>0</v>
      </c>
      <c r="T177" s="133">
        <v>18420</v>
      </c>
      <c r="U177" s="134">
        <f t="shared" si="5"/>
        <v>365560</v>
      </c>
      <c r="V177" s="144"/>
      <c r="W177" s="173">
        <v>0.35913312693498434</v>
      </c>
      <c r="X177" s="174">
        <v>0.09</v>
      </c>
      <c r="Y177" s="174">
        <v>9.5754511072472237E-2</v>
      </c>
      <c r="Z177" s="175">
        <v>0</v>
      </c>
      <c r="AA177" s="168"/>
      <c r="AB177" s="176">
        <v>8</v>
      </c>
      <c r="AC177" s="177">
        <v>1.5632417324426664</v>
      </c>
      <c r="AD177" s="134">
        <v>29096</v>
      </c>
      <c r="AE177" s="177">
        <v>0</v>
      </c>
      <c r="AF177" s="182">
        <v>0</v>
      </c>
      <c r="AG177" s="172"/>
    </row>
    <row r="178" spans="1:33" s="110" customFormat="1" x14ac:dyDescent="0.2">
      <c r="A178" s="138">
        <v>429</v>
      </c>
      <c r="B178" s="139">
        <v>429163262</v>
      </c>
      <c r="C178" s="140" t="s">
        <v>503</v>
      </c>
      <c r="D178" s="141">
        <v>163</v>
      </c>
      <c r="E178" s="140" t="s">
        <v>195</v>
      </c>
      <c r="F178" s="141">
        <v>262</v>
      </c>
      <c r="G178" s="142" t="s">
        <v>294</v>
      </c>
      <c r="H178" s="130"/>
      <c r="I178" s="131">
        <v>10859</v>
      </c>
      <c r="J178" s="131">
        <v>4024</v>
      </c>
      <c r="K178" s="131">
        <v>0</v>
      </c>
      <c r="L178" s="131">
        <v>938</v>
      </c>
      <c r="M178" s="131">
        <v>15821</v>
      </c>
      <c r="N178" s="130"/>
      <c r="O178" s="132">
        <v>2</v>
      </c>
      <c r="P178" s="132">
        <v>0</v>
      </c>
      <c r="Q178" s="133">
        <v>29232</v>
      </c>
      <c r="R178" s="133">
        <v>0</v>
      </c>
      <c r="S178" s="133">
        <f t="shared" si="4"/>
        <v>0</v>
      </c>
      <c r="T178" s="133">
        <v>1842</v>
      </c>
      <c r="U178" s="134">
        <f t="shared" si="5"/>
        <v>31074</v>
      </c>
      <c r="V178" s="144"/>
      <c r="W178" s="173">
        <v>3.5913312693498449E-2</v>
      </c>
      <c r="X178" s="174">
        <v>0.09</v>
      </c>
      <c r="Y178" s="174">
        <v>7.8425009701722004E-2</v>
      </c>
      <c r="Z178" s="175">
        <v>0</v>
      </c>
      <c r="AA178" s="168"/>
      <c r="AB178" s="176">
        <v>1</v>
      </c>
      <c r="AC178" s="177">
        <v>0</v>
      </c>
      <c r="AD178" s="134">
        <v>0</v>
      </c>
      <c r="AE178" s="177">
        <v>0</v>
      </c>
      <c r="AF178" s="182">
        <v>0</v>
      </c>
      <c r="AG178" s="172"/>
    </row>
    <row r="179" spans="1:33" s="110" customFormat="1" x14ac:dyDescent="0.2">
      <c r="A179" s="138">
        <v>429</v>
      </c>
      <c r="B179" s="139">
        <v>429163291</v>
      </c>
      <c r="C179" s="140" t="s">
        <v>503</v>
      </c>
      <c r="D179" s="141">
        <v>163</v>
      </c>
      <c r="E179" s="140" t="s">
        <v>195</v>
      </c>
      <c r="F179" s="141">
        <v>291</v>
      </c>
      <c r="G179" s="142" t="s">
        <v>323</v>
      </c>
      <c r="H179" s="130"/>
      <c r="I179" s="131">
        <v>11841</v>
      </c>
      <c r="J179" s="131">
        <v>5796</v>
      </c>
      <c r="K179" s="131">
        <v>0</v>
      </c>
      <c r="L179" s="131">
        <v>938</v>
      </c>
      <c r="M179" s="131">
        <v>18575</v>
      </c>
      <c r="N179" s="130"/>
      <c r="O179" s="132">
        <v>4</v>
      </c>
      <c r="P179" s="132">
        <v>0</v>
      </c>
      <c r="Q179" s="133">
        <v>69280</v>
      </c>
      <c r="R179" s="133">
        <v>0</v>
      </c>
      <c r="S179" s="133">
        <f t="shared" si="4"/>
        <v>0</v>
      </c>
      <c r="T179" s="133">
        <v>3684</v>
      </c>
      <c r="U179" s="134">
        <f t="shared" si="5"/>
        <v>72964</v>
      </c>
      <c r="V179" s="144"/>
      <c r="W179" s="173">
        <v>7.1826625386996898E-2</v>
      </c>
      <c r="X179" s="174">
        <v>0.09</v>
      </c>
      <c r="Y179" s="174">
        <v>2.322025604589412E-2</v>
      </c>
      <c r="Z179" s="175">
        <v>0</v>
      </c>
      <c r="AA179" s="168"/>
      <c r="AB179" s="176">
        <v>1</v>
      </c>
      <c r="AC179" s="177">
        <v>0</v>
      </c>
      <c r="AD179" s="134">
        <v>0</v>
      </c>
      <c r="AE179" s="177">
        <v>0</v>
      </c>
      <c r="AF179" s="182">
        <v>0</v>
      </c>
      <c r="AG179" s="172"/>
    </row>
    <row r="180" spans="1:33" s="110" customFormat="1" x14ac:dyDescent="0.2">
      <c r="A180" s="138">
        <v>429</v>
      </c>
      <c r="B180" s="139">
        <v>429163305</v>
      </c>
      <c r="C180" s="140" t="s">
        <v>503</v>
      </c>
      <c r="D180" s="141">
        <v>163</v>
      </c>
      <c r="E180" s="140" t="s">
        <v>195</v>
      </c>
      <c r="F180" s="141">
        <v>305</v>
      </c>
      <c r="G180" s="142" t="s">
        <v>337</v>
      </c>
      <c r="H180" s="130"/>
      <c r="I180" s="131">
        <v>11076.189061882187</v>
      </c>
      <c r="J180" s="131">
        <v>4455</v>
      </c>
      <c r="K180" s="131">
        <v>0</v>
      </c>
      <c r="L180" s="131">
        <v>938</v>
      </c>
      <c r="M180" s="131">
        <v>16469.189061882185</v>
      </c>
      <c r="N180" s="130"/>
      <c r="O180" s="132">
        <v>1</v>
      </c>
      <c r="P180" s="132">
        <v>0</v>
      </c>
      <c r="Q180" s="133">
        <v>15252</v>
      </c>
      <c r="R180" s="133">
        <v>0</v>
      </c>
      <c r="S180" s="133">
        <f t="shared" si="4"/>
        <v>0</v>
      </c>
      <c r="T180" s="133">
        <v>921</v>
      </c>
      <c r="U180" s="134">
        <f t="shared" si="5"/>
        <v>16173</v>
      </c>
      <c r="V180" s="144"/>
      <c r="W180" s="173">
        <v>1.7956656346749224E-2</v>
      </c>
      <c r="X180" s="174">
        <v>0.09</v>
      </c>
      <c r="Y180" s="174">
        <v>1.7053744075753583E-2</v>
      </c>
      <c r="Z180" s="175">
        <v>0</v>
      </c>
      <c r="AA180" s="168"/>
      <c r="AB180" s="176">
        <v>0</v>
      </c>
      <c r="AC180" s="177">
        <v>0</v>
      </c>
      <c r="AD180" s="134">
        <v>0</v>
      </c>
      <c r="AE180" s="177">
        <v>0</v>
      </c>
      <c r="AF180" s="182">
        <v>0</v>
      </c>
      <c r="AG180" s="172"/>
    </row>
    <row r="181" spans="1:33" s="110" customFormat="1" x14ac:dyDescent="0.2">
      <c r="A181" s="138">
        <v>429</v>
      </c>
      <c r="B181" s="139">
        <v>429163347</v>
      </c>
      <c r="C181" s="140" t="s">
        <v>503</v>
      </c>
      <c r="D181" s="141">
        <v>163</v>
      </c>
      <c r="E181" s="140" t="s">
        <v>195</v>
      </c>
      <c r="F181" s="141">
        <v>347</v>
      </c>
      <c r="G181" s="142" t="s">
        <v>379</v>
      </c>
      <c r="H181" s="130"/>
      <c r="I181" s="131">
        <v>12088.753063272085</v>
      </c>
      <c r="J181" s="131">
        <v>5472</v>
      </c>
      <c r="K181" s="131">
        <v>0</v>
      </c>
      <c r="L181" s="131">
        <v>938</v>
      </c>
      <c r="M181" s="131">
        <v>18498.753063272085</v>
      </c>
      <c r="N181" s="130"/>
      <c r="O181" s="132">
        <v>2</v>
      </c>
      <c r="P181" s="132">
        <v>0</v>
      </c>
      <c r="Q181" s="133">
        <v>34490</v>
      </c>
      <c r="R181" s="133">
        <v>0</v>
      </c>
      <c r="S181" s="133">
        <f t="shared" si="4"/>
        <v>0</v>
      </c>
      <c r="T181" s="133">
        <v>1842</v>
      </c>
      <c r="U181" s="134">
        <f t="shared" si="5"/>
        <v>36332</v>
      </c>
      <c r="V181" s="144"/>
      <c r="W181" s="173">
        <v>3.5913312693498449E-2</v>
      </c>
      <c r="X181" s="174">
        <v>0.09</v>
      </c>
      <c r="Y181" s="174">
        <v>8.2099456478914659E-3</v>
      </c>
      <c r="Z181" s="175">
        <v>0</v>
      </c>
      <c r="AA181" s="168"/>
      <c r="AB181" s="176">
        <v>1</v>
      </c>
      <c r="AC181" s="177">
        <v>0</v>
      </c>
      <c r="AD181" s="134">
        <v>0</v>
      </c>
      <c r="AE181" s="177">
        <v>0</v>
      </c>
      <c r="AF181" s="182">
        <v>0</v>
      </c>
      <c r="AG181" s="172"/>
    </row>
    <row r="182" spans="1:33" s="110" customFormat="1" x14ac:dyDescent="0.2">
      <c r="A182" s="138">
        <v>429</v>
      </c>
      <c r="B182" s="139">
        <v>429163773</v>
      </c>
      <c r="C182" s="140" t="s">
        <v>503</v>
      </c>
      <c r="D182" s="141">
        <v>163</v>
      </c>
      <c r="E182" s="140" t="s">
        <v>195</v>
      </c>
      <c r="F182" s="141">
        <v>773</v>
      </c>
      <c r="G182" s="142" t="s">
        <v>439</v>
      </c>
      <c r="H182" s="130"/>
      <c r="I182" s="131">
        <v>12960</v>
      </c>
      <c r="J182" s="131">
        <v>6913</v>
      </c>
      <c r="K182" s="131">
        <v>0</v>
      </c>
      <c r="L182" s="131">
        <v>938</v>
      </c>
      <c r="M182" s="131">
        <v>20811</v>
      </c>
      <c r="N182" s="130"/>
      <c r="O182" s="132">
        <v>1</v>
      </c>
      <c r="P182" s="132">
        <v>0</v>
      </c>
      <c r="Q182" s="133">
        <v>19516</v>
      </c>
      <c r="R182" s="133">
        <v>0</v>
      </c>
      <c r="S182" s="133">
        <f t="shared" si="4"/>
        <v>0</v>
      </c>
      <c r="T182" s="133">
        <v>921</v>
      </c>
      <c r="U182" s="134">
        <f t="shared" si="5"/>
        <v>20437</v>
      </c>
      <c r="V182" s="144"/>
      <c r="W182" s="173">
        <v>1.7956656346749224E-2</v>
      </c>
      <c r="X182" s="174">
        <v>0.09</v>
      </c>
      <c r="Y182" s="174">
        <v>1.7032973307111805E-2</v>
      </c>
      <c r="Z182" s="175">
        <v>0</v>
      </c>
      <c r="AA182" s="168"/>
      <c r="AB182" s="176">
        <v>0</v>
      </c>
      <c r="AC182" s="177">
        <v>0</v>
      </c>
      <c r="AD182" s="134">
        <v>0</v>
      </c>
      <c r="AE182" s="177">
        <v>0</v>
      </c>
      <c r="AF182" s="182">
        <v>0</v>
      </c>
      <c r="AG182" s="172"/>
    </row>
    <row r="183" spans="1:33" s="110" customFormat="1" x14ac:dyDescent="0.2">
      <c r="A183" s="138">
        <v>430</v>
      </c>
      <c r="B183" s="139">
        <v>430170009</v>
      </c>
      <c r="C183" s="140" t="s">
        <v>504</v>
      </c>
      <c r="D183" s="141">
        <v>170</v>
      </c>
      <c r="E183" s="140" t="s">
        <v>202</v>
      </c>
      <c r="F183" s="141">
        <v>9</v>
      </c>
      <c r="G183" s="142" t="s">
        <v>41</v>
      </c>
      <c r="H183" s="130"/>
      <c r="I183" s="131">
        <v>11049</v>
      </c>
      <c r="J183" s="131">
        <v>7377</v>
      </c>
      <c r="K183" s="131">
        <v>0</v>
      </c>
      <c r="L183" s="131">
        <v>938</v>
      </c>
      <c r="M183" s="131">
        <v>19364</v>
      </c>
      <c r="N183" s="130"/>
      <c r="O183" s="132">
        <v>1</v>
      </c>
      <c r="P183" s="132">
        <v>0</v>
      </c>
      <c r="Q183" s="133">
        <v>18426</v>
      </c>
      <c r="R183" s="133">
        <v>0</v>
      </c>
      <c r="S183" s="133">
        <f t="shared" si="4"/>
        <v>0</v>
      </c>
      <c r="T183" s="133">
        <v>938</v>
      </c>
      <c r="U183" s="134">
        <f t="shared" si="5"/>
        <v>19364</v>
      </c>
      <c r="V183" s="144"/>
      <c r="W183" s="173">
        <v>0</v>
      </c>
      <c r="X183" s="174">
        <v>0.09</v>
      </c>
      <c r="Y183" s="174">
        <v>2.3046127495590951E-3</v>
      </c>
      <c r="Z183" s="175">
        <v>0</v>
      </c>
      <c r="AA183" s="168"/>
      <c r="AB183" s="176">
        <v>0</v>
      </c>
      <c r="AC183" s="177">
        <v>0</v>
      </c>
      <c r="AD183" s="134">
        <v>0</v>
      </c>
      <c r="AE183" s="177">
        <v>0</v>
      </c>
      <c r="AF183" s="182">
        <v>0</v>
      </c>
      <c r="AG183" s="172"/>
    </row>
    <row r="184" spans="1:33" s="110" customFormat="1" x14ac:dyDescent="0.2">
      <c r="A184" s="138">
        <v>430</v>
      </c>
      <c r="B184" s="139">
        <v>430170014</v>
      </c>
      <c r="C184" s="140" t="s">
        <v>504</v>
      </c>
      <c r="D184" s="141">
        <v>170</v>
      </c>
      <c r="E184" s="140" t="s">
        <v>202</v>
      </c>
      <c r="F184" s="141">
        <v>14</v>
      </c>
      <c r="G184" s="142" t="s">
        <v>46</v>
      </c>
      <c r="H184" s="130"/>
      <c r="I184" s="131">
        <v>11049</v>
      </c>
      <c r="J184" s="131">
        <v>2983</v>
      </c>
      <c r="K184" s="131">
        <v>0</v>
      </c>
      <c r="L184" s="131">
        <v>938</v>
      </c>
      <c r="M184" s="131">
        <v>14970</v>
      </c>
      <c r="N184" s="130"/>
      <c r="O184" s="132">
        <v>4</v>
      </c>
      <c r="P184" s="132">
        <v>0</v>
      </c>
      <c r="Q184" s="133">
        <v>56128</v>
      </c>
      <c r="R184" s="133">
        <v>0</v>
      </c>
      <c r="S184" s="133">
        <f t="shared" si="4"/>
        <v>0</v>
      </c>
      <c r="T184" s="133">
        <v>3752</v>
      </c>
      <c r="U184" s="134">
        <f t="shared" si="5"/>
        <v>59880</v>
      </c>
      <c r="V184" s="144"/>
      <c r="W184" s="173">
        <v>0</v>
      </c>
      <c r="X184" s="174">
        <v>0.09</v>
      </c>
      <c r="Y184" s="174">
        <v>1.7927713850383116E-3</v>
      </c>
      <c r="Z184" s="175">
        <v>0</v>
      </c>
      <c r="AA184" s="168"/>
      <c r="AB184" s="176">
        <v>0</v>
      </c>
      <c r="AC184" s="177">
        <v>0</v>
      </c>
      <c r="AD184" s="134">
        <v>0</v>
      </c>
      <c r="AE184" s="177">
        <v>0</v>
      </c>
      <c r="AF184" s="182">
        <v>0</v>
      </c>
      <c r="AG184" s="172"/>
    </row>
    <row r="185" spans="1:33" s="110" customFormat="1" x14ac:dyDescent="0.2">
      <c r="A185" s="138">
        <v>430</v>
      </c>
      <c r="B185" s="139">
        <v>430170017</v>
      </c>
      <c r="C185" s="140" t="s">
        <v>504</v>
      </c>
      <c r="D185" s="141">
        <v>170</v>
      </c>
      <c r="E185" s="140" t="s">
        <v>202</v>
      </c>
      <c r="F185" s="141">
        <v>17</v>
      </c>
      <c r="G185" s="142" t="s">
        <v>49</v>
      </c>
      <c r="H185" s="130"/>
      <c r="I185" s="131">
        <v>11049</v>
      </c>
      <c r="J185" s="131">
        <v>2747</v>
      </c>
      <c r="K185" s="131">
        <v>0</v>
      </c>
      <c r="L185" s="131">
        <v>938</v>
      </c>
      <c r="M185" s="131">
        <v>14734</v>
      </c>
      <c r="N185" s="130"/>
      <c r="O185" s="132">
        <v>1</v>
      </c>
      <c r="P185" s="132">
        <v>0</v>
      </c>
      <c r="Q185" s="133">
        <v>13796</v>
      </c>
      <c r="R185" s="133">
        <v>0</v>
      </c>
      <c r="S185" s="133">
        <f t="shared" si="4"/>
        <v>0</v>
      </c>
      <c r="T185" s="133">
        <v>938</v>
      </c>
      <c r="U185" s="134">
        <f t="shared" si="5"/>
        <v>14734</v>
      </c>
      <c r="V185" s="144"/>
      <c r="W185" s="173">
        <v>0</v>
      </c>
      <c r="X185" s="174">
        <v>0.09</v>
      </c>
      <c r="Y185" s="174">
        <v>3.7503212609058104E-3</v>
      </c>
      <c r="Z185" s="175">
        <v>0</v>
      </c>
      <c r="AA185" s="168"/>
      <c r="AB185" s="176">
        <v>0</v>
      </c>
      <c r="AC185" s="177">
        <v>0</v>
      </c>
      <c r="AD185" s="134">
        <v>0</v>
      </c>
      <c r="AE185" s="177">
        <v>0</v>
      </c>
      <c r="AF185" s="182">
        <v>0</v>
      </c>
      <c r="AG185" s="172"/>
    </row>
    <row r="186" spans="1:33" s="110" customFormat="1" x14ac:dyDescent="0.2">
      <c r="A186" s="138">
        <v>430</v>
      </c>
      <c r="B186" s="139">
        <v>430170025</v>
      </c>
      <c r="C186" s="140" t="s">
        <v>504</v>
      </c>
      <c r="D186" s="141">
        <v>170</v>
      </c>
      <c r="E186" s="140" t="s">
        <v>202</v>
      </c>
      <c r="F186" s="141">
        <v>25</v>
      </c>
      <c r="G186" s="142" t="s">
        <v>57</v>
      </c>
      <c r="H186" s="130"/>
      <c r="I186" s="131">
        <v>10430</v>
      </c>
      <c r="J186" s="131">
        <v>5062</v>
      </c>
      <c r="K186" s="131">
        <v>0</v>
      </c>
      <c r="L186" s="131">
        <v>938</v>
      </c>
      <c r="M186" s="131">
        <v>16430</v>
      </c>
      <c r="N186" s="130"/>
      <c r="O186" s="132">
        <v>3</v>
      </c>
      <c r="P186" s="132">
        <v>0</v>
      </c>
      <c r="Q186" s="133">
        <v>46476</v>
      </c>
      <c r="R186" s="133">
        <v>0</v>
      </c>
      <c r="S186" s="133">
        <f t="shared" si="4"/>
        <v>0</v>
      </c>
      <c r="T186" s="133">
        <v>2814</v>
      </c>
      <c r="U186" s="134">
        <f t="shared" si="5"/>
        <v>49290</v>
      </c>
      <c r="V186" s="144"/>
      <c r="W186" s="173">
        <v>0</v>
      </c>
      <c r="X186" s="174">
        <v>0.09</v>
      </c>
      <c r="Y186" s="174">
        <v>5.9372000748573128E-2</v>
      </c>
      <c r="Z186" s="175">
        <v>0</v>
      </c>
      <c r="AA186" s="168"/>
      <c r="AB186" s="176">
        <v>0</v>
      </c>
      <c r="AC186" s="177">
        <v>0</v>
      </c>
      <c r="AD186" s="134">
        <v>0</v>
      </c>
      <c r="AE186" s="177">
        <v>0</v>
      </c>
      <c r="AF186" s="182">
        <v>0</v>
      </c>
      <c r="AG186" s="172"/>
    </row>
    <row r="187" spans="1:33" s="110" customFormat="1" x14ac:dyDescent="0.2">
      <c r="A187" s="138">
        <v>430</v>
      </c>
      <c r="B187" s="139">
        <v>430170064</v>
      </c>
      <c r="C187" s="140" t="s">
        <v>504</v>
      </c>
      <c r="D187" s="141">
        <v>170</v>
      </c>
      <c r="E187" s="140" t="s">
        <v>202</v>
      </c>
      <c r="F187" s="141">
        <v>64</v>
      </c>
      <c r="G187" s="142" t="s">
        <v>96</v>
      </c>
      <c r="H187" s="130"/>
      <c r="I187" s="131">
        <v>10587</v>
      </c>
      <c r="J187" s="131">
        <v>1315</v>
      </c>
      <c r="K187" s="131">
        <v>0</v>
      </c>
      <c r="L187" s="131">
        <v>938</v>
      </c>
      <c r="M187" s="131">
        <v>12840</v>
      </c>
      <c r="N187" s="130"/>
      <c r="O187" s="132">
        <v>85</v>
      </c>
      <c r="P187" s="132">
        <v>0</v>
      </c>
      <c r="Q187" s="133">
        <v>1011670</v>
      </c>
      <c r="R187" s="133">
        <v>0</v>
      </c>
      <c r="S187" s="133">
        <f t="shared" si="4"/>
        <v>0</v>
      </c>
      <c r="T187" s="133">
        <v>79730</v>
      </c>
      <c r="U187" s="134">
        <f t="shared" si="5"/>
        <v>1091400</v>
      </c>
      <c r="V187" s="144"/>
      <c r="W187" s="173">
        <v>0</v>
      </c>
      <c r="X187" s="174">
        <v>0.09</v>
      </c>
      <c r="Y187" s="174">
        <v>3.6144624533814645E-2</v>
      </c>
      <c r="Z187" s="175">
        <v>0</v>
      </c>
      <c r="AA187" s="168"/>
      <c r="AB187" s="176">
        <v>0</v>
      </c>
      <c r="AC187" s="177">
        <v>0</v>
      </c>
      <c r="AD187" s="134">
        <v>0</v>
      </c>
      <c r="AE187" s="177">
        <v>0</v>
      </c>
      <c r="AF187" s="182">
        <v>0</v>
      </c>
      <c r="AG187" s="172"/>
    </row>
    <row r="188" spans="1:33" s="110" customFormat="1" x14ac:dyDescent="0.2">
      <c r="A188" s="138">
        <v>430</v>
      </c>
      <c r="B188" s="139">
        <v>430170100</v>
      </c>
      <c r="C188" s="140" t="s">
        <v>504</v>
      </c>
      <c r="D188" s="141">
        <v>170</v>
      </c>
      <c r="E188" s="140" t="s">
        <v>202</v>
      </c>
      <c r="F188" s="141">
        <v>100</v>
      </c>
      <c r="G188" s="142" t="s">
        <v>132</v>
      </c>
      <c r="H188" s="130"/>
      <c r="I188" s="131">
        <v>10335</v>
      </c>
      <c r="J188" s="131">
        <v>4256</v>
      </c>
      <c r="K188" s="131">
        <v>0</v>
      </c>
      <c r="L188" s="131">
        <v>938</v>
      </c>
      <c r="M188" s="131">
        <v>15529</v>
      </c>
      <c r="N188" s="130"/>
      <c r="O188" s="132">
        <v>10</v>
      </c>
      <c r="P188" s="132">
        <v>0</v>
      </c>
      <c r="Q188" s="133">
        <v>145910</v>
      </c>
      <c r="R188" s="133">
        <v>0</v>
      </c>
      <c r="S188" s="133">
        <f t="shared" si="4"/>
        <v>0</v>
      </c>
      <c r="T188" s="133">
        <v>9380</v>
      </c>
      <c r="U188" s="134">
        <f t="shared" si="5"/>
        <v>155290</v>
      </c>
      <c r="V188" s="144"/>
      <c r="W188" s="173">
        <v>0</v>
      </c>
      <c r="X188" s="174">
        <v>0.09</v>
      </c>
      <c r="Y188" s="174">
        <v>3.35561818000732E-2</v>
      </c>
      <c r="Z188" s="175">
        <v>0</v>
      </c>
      <c r="AA188" s="168"/>
      <c r="AB188" s="176">
        <v>0</v>
      </c>
      <c r="AC188" s="177">
        <v>0</v>
      </c>
      <c r="AD188" s="134">
        <v>0</v>
      </c>
      <c r="AE188" s="177">
        <v>0</v>
      </c>
      <c r="AF188" s="182">
        <v>0</v>
      </c>
      <c r="AG188" s="172"/>
    </row>
    <row r="189" spans="1:33" s="110" customFormat="1" x14ac:dyDescent="0.2">
      <c r="A189" s="138">
        <v>430</v>
      </c>
      <c r="B189" s="139">
        <v>430170101</v>
      </c>
      <c r="C189" s="140" t="s">
        <v>504</v>
      </c>
      <c r="D189" s="141">
        <v>170</v>
      </c>
      <c r="E189" s="140" t="s">
        <v>202</v>
      </c>
      <c r="F189" s="141">
        <v>101</v>
      </c>
      <c r="G189" s="142" t="s">
        <v>133</v>
      </c>
      <c r="H189" s="130"/>
      <c r="I189" s="131">
        <v>11049</v>
      </c>
      <c r="J189" s="131">
        <v>2961</v>
      </c>
      <c r="K189" s="131">
        <v>0</v>
      </c>
      <c r="L189" s="131">
        <v>938</v>
      </c>
      <c r="M189" s="131">
        <v>14948</v>
      </c>
      <c r="N189" s="130"/>
      <c r="O189" s="132">
        <v>2</v>
      </c>
      <c r="P189" s="132">
        <v>0</v>
      </c>
      <c r="Q189" s="133">
        <v>28020</v>
      </c>
      <c r="R189" s="133">
        <v>0</v>
      </c>
      <c r="S189" s="133">
        <f t="shared" si="4"/>
        <v>0</v>
      </c>
      <c r="T189" s="133">
        <v>1876</v>
      </c>
      <c r="U189" s="134">
        <f t="shared" si="5"/>
        <v>29896</v>
      </c>
      <c r="V189" s="144"/>
      <c r="W189" s="173">
        <v>0</v>
      </c>
      <c r="X189" s="174">
        <v>0.09</v>
      </c>
      <c r="Y189" s="174">
        <v>5.9718154460060201E-2</v>
      </c>
      <c r="Z189" s="175">
        <v>0</v>
      </c>
      <c r="AA189" s="168"/>
      <c r="AB189" s="176">
        <v>0</v>
      </c>
      <c r="AC189" s="177">
        <v>0</v>
      </c>
      <c r="AD189" s="134">
        <v>0</v>
      </c>
      <c r="AE189" s="177">
        <v>0</v>
      </c>
      <c r="AF189" s="182">
        <v>0</v>
      </c>
      <c r="AG189" s="172"/>
    </row>
    <row r="190" spans="1:33" s="110" customFormat="1" x14ac:dyDescent="0.2">
      <c r="A190" s="138">
        <v>430</v>
      </c>
      <c r="B190" s="139">
        <v>430170110</v>
      </c>
      <c r="C190" s="140" t="s">
        <v>504</v>
      </c>
      <c r="D190" s="141">
        <v>170</v>
      </c>
      <c r="E190" s="140" t="s">
        <v>202</v>
      </c>
      <c r="F190" s="141">
        <v>110</v>
      </c>
      <c r="G190" s="142" t="s">
        <v>142</v>
      </c>
      <c r="H190" s="130"/>
      <c r="I190" s="131">
        <v>10901</v>
      </c>
      <c r="J190" s="131">
        <v>2337</v>
      </c>
      <c r="K190" s="131">
        <v>0</v>
      </c>
      <c r="L190" s="131">
        <v>938</v>
      </c>
      <c r="M190" s="131">
        <v>14176</v>
      </c>
      <c r="N190" s="130"/>
      <c r="O190" s="132">
        <v>21</v>
      </c>
      <c r="P190" s="132">
        <v>0</v>
      </c>
      <c r="Q190" s="133">
        <v>277998</v>
      </c>
      <c r="R190" s="133">
        <v>0</v>
      </c>
      <c r="S190" s="133">
        <f t="shared" si="4"/>
        <v>0</v>
      </c>
      <c r="T190" s="133">
        <v>19698</v>
      </c>
      <c r="U190" s="134">
        <f t="shared" si="5"/>
        <v>297696</v>
      </c>
      <c r="V190" s="144"/>
      <c r="W190" s="173">
        <v>0</v>
      </c>
      <c r="X190" s="174">
        <v>0.09</v>
      </c>
      <c r="Y190" s="174">
        <v>7.5542317388031721E-3</v>
      </c>
      <c r="Z190" s="175">
        <v>0</v>
      </c>
      <c r="AA190" s="168"/>
      <c r="AB190" s="176">
        <v>0</v>
      </c>
      <c r="AC190" s="177">
        <v>0</v>
      </c>
      <c r="AD190" s="134">
        <v>0</v>
      </c>
      <c r="AE190" s="177">
        <v>0</v>
      </c>
      <c r="AF190" s="182">
        <v>0</v>
      </c>
      <c r="AG190" s="172"/>
    </row>
    <row r="191" spans="1:33" s="110" customFormat="1" x14ac:dyDescent="0.2">
      <c r="A191" s="138">
        <v>430</v>
      </c>
      <c r="B191" s="139">
        <v>430170136</v>
      </c>
      <c r="C191" s="140" t="s">
        <v>504</v>
      </c>
      <c r="D191" s="141">
        <v>170</v>
      </c>
      <c r="E191" s="140" t="s">
        <v>202</v>
      </c>
      <c r="F191" s="141">
        <v>136</v>
      </c>
      <c r="G191" s="142" t="s">
        <v>168</v>
      </c>
      <c r="H191" s="130"/>
      <c r="I191" s="131">
        <v>11367</v>
      </c>
      <c r="J191" s="131">
        <v>3612</v>
      </c>
      <c r="K191" s="131">
        <v>0</v>
      </c>
      <c r="L191" s="131">
        <v>938</v>
      </c>
      <c r="M191" s="131">
        <v>15917</v>
      </c>
      <c r="N191" s="130"/>
      <c r="O191" s="132">
        <v>2</v>
      </c>
      <c r="P191" s="132">
        <v>0</v>
      </c>
      <c r="Q191" s="133">
        <v>29958</v>
      </c>
      <c r="R191" s="133">
        <v>0</v>
      </c>
      <c r="S191" s="133">
        <f t="shared" si="4"/>
        <v>0</v>
      </c>
      <c r="T191" s="133">
        <v>1876</v>
      </c>
      <c r="U191" s="134">
        <f t="shared" si="5"/>
        <v>31834</v>
      </c>
      <c r="V191" s="144"/>
      <c r="W191" s="173">
        <v>0</v>
      </c>
      <c r="X191" s="174">
        <v>0.09</v>
      </c>
      <c r="Y191" s="174">
        <v>5.7430664077997825E-3</v>
      </c>
      <c r="Z191" s="175">
        <v>0</v>
      </c>
      <c r="AA191" s="168"/>
      <c r="AB191" s="176">
        <v>0</v>
      </c>
      <c r="AC191" s="177">
        <v>0</v>
      </c>
      <c r="AD191" s="134">
        <v>0</v>
      </c>
      <c r="AE191" s="177">
        <v>0</v>
      </c>
      <c r="AF191" s="182">
        <v>0</v>
      </c>
      <c r="AG191" s="172"/>
    </row>
    <row r="192" spans="1:33" s="110" customFormat="1" x14ac:dyDescent="0.2">
      <c r="A192" s="138">
        <v>430</v>
      </c>
      <c r="B192" s="139">
        <v>430170139</v>
      </c>
      <c r="C192" s="140" t="s">
        <v>504</v>
      </c>
      <c r="D192" s="141">
        <v>170</v>
      </c>
      <c r="E192" s="140" t="s">
        <v>202</v>
      </c>
      <c r="F192" s="141">
        <v>139</v>
      </c>
      <c r="G192" s="142" t="s">
        <v>171</v>
      </c>
      <c r="H192" s="130"/>
      <c r="I192" s="131">
        <v>10430</v>
      </c>
      <c r="J192" s="131">
        <v>3597</v>
      </c>
      <c r="K192" s="131">
        <v>0</v>
      </c>
      <c r="L192" s="131">
        <v>938</v>
      </c>
      <c r="M192" s="131">
        <v>14965</v>
      </c>
      <c r="N192" s="130"/>
      <c r="O192" s="132">
        <v>7</v>
      </c>
      <c r="P192" s="132">
        <v>0</v>
      </c>
      <c r="Q192" s="133">
        <v>98189</v>
      </c>
      <c r="R192" s="133">
        <v>0</v>
      </c>
      <c r="S192" s="133">
        <f t="shared" si="4"/>
        <v>0</v>
      </c>
      <c r="T192" s="133">
        <v>6566</v>
      </c>
      <c r="U192" s="134">
        <f t="shared" si="5"/>
        <v>104755</v>
      </c>
      <c r="V192" s="144"/>
      <c r="W192" s="173">
        <v>0</v>
      </c>
      <c r="X192" s="174">
        <v>0.09</v>
      </c>
      <c r="Y192" s="174">
        <v>2.7780117854586694E-3</v>
      </c>
      <c r="Z192" s="175">
        <v>0</v>
      </c>
      <c r="AA192" s="168"/>
      <c r="AB192" s="176">
        <v>0</v>
      </c>
      <c r="AC192" s="177">
        <v>0</v>
      </c>
      <c r="AD192" s="134">
        <v>0</v>
      </c>
      <c r="AE192" s="177">
        <v>0</v>
      </c>
      <c r="AF192" s="182">
        <v>0</v>
      </c>
      <c r="AG192" s="172"/>
    </row>
    <row r="193" spans="1:33" s="110" customFormat="1" x14ac:dyDescent="0.2">
      <c r="A193" s="138">
        <v>430</v>
      </c>
      <c r="B193" s="139">
        <v>430170141</v>
      </c>
      <c r="C193" s="140" t="s">
        <v>504</v>
      </c>
      <c r="D193" s="141">
        <v>170</v>
      </c>
      <c r="E193" s="140" t="s">
        <v>202</v>
      </c>
      <c r="F193" s="141">
        <v>141</v>
      </c>
      <c r="G193" s="142" t="s">
        <v>173</v>
      </c>
      <c r="H193" s="130"/>
      <c r="I193" s="131">
        <v>10609</v>
      </c>
      <c r="J193" s="131">
        <v>5118</v>
      </c>
      <c r="K193" s="131">
        <v>0</v>
      </c>
      <c r="L193" s="131">
        <v>938</v>
      </c>
      <c r="M193" s="131">
        <v>16665</v>
      </c>
      <c r="N193" s="130"/>
      <c r="O193" s="132">
        <v>174</v>
      </c>
      <c r="P193" s="132">
        <v>0</v>
      </c>
      <c r="Q193" s="133">
        <v>2736498</v>
      </c>
      <c r="R193" s="133">
        <v>0</v>
      </c>
      <c r="S193" s="133">
        <f t="shared" si="4"/>
        <v>0</v>
      </c>
      <c r="T193" s="133">
        <v>163212</v>
      </c>
      <c r="U193" s="134">
        <f t="shared" si="5"/>
        <v>2899710</v>
      </c>
      <c r="V193" s="144"/>
      <c r="W193" s="173">
        <v>0</v>
      </c>
      <c r="X193" s="174">
        <v>0.09</v>
      </c>
      <c r="Y193" s="174">
        <v>6.1601609310905706E-2</v>
      </c>
      <c r="Z193" s="175">
        <v>0</v>
      </c>
      <c r="AA193" s="168"/>
      <c r="AB193" s="176">
        <v>0</v>
      </c>
      <c r="AC193" s="177">
        <v>0</v>
      </c>
      <c r="AD193" s="134">
        <v>0</v>
      </c>
      <c r="AE193" s="177">
        <v>0</v>
      </c>
      <c r="AF193" s="182">
        <v>0</v>
      </c>
      <c r="AG193" s="172"/>
    </row>
    <row r="194" spans="1:33" s="110" customFormat="1" x14ac:dyDescent="0.2">
      <c r="A194" s="138">
        <v>430</v>
      </c>
      <c r="B194" s="139">
        <v>430170153</v>
      </c>
      <c r="C194" s="140" t="s">
        <v>504</v>
      </c>
      <c r="D194" s="141">
        <v>170</v>
      </c>
      <c r="E194" s="140" t="s">
        <v>202</v>
      </c>
      <c r="F194" s="141">
        <v>153</v>
      </c>
      <c r="G194" s="142" t="s">
        <v>185</v>
      </c>
      <c r="H194" s="130"/>
      <c r="I194" s="131">
        <v>11049</v>
      </c>
      <c r="J194" s="131">
        <v>85</v>
      </c>
      <c r="K194" s="131">
        <v>0</v>
      </c>
      <c r="L194" s="131">
        <v>938</v>
      </c>
      <c r="M194" s="131">
        <v>12072</v>
      </c>
      <c r="N194" s="130"/>
      <c r="O194" s="132">
        <v>1</v>
      </c>
      <c r="P194" s="132">
        <v>0</v>
      </c>
      <c r="Q194" s="133">
        <v>11134</v>
      </c>
      <c r="R194" s="133">
        <v>0</v>
      </c>
      <c r="S194" s="133">
        <f t="shared" si="4"/>
        <v>0</v>
      </c>
      <c r="T194" s="133">
        <v>938</v>
      </c>
      <c r="U194" s="134">
        <f t="shared" si="5"/>
        <v>12072</v>
      </c>
      <c r="V194" s="144"/>
      <c r="W194" s="173">
        <v>0</v>
      </c>
      <c r="X194" s="174">
        <v>0.09</v>
      </c>
      <c r="Y194" s="174">
        <v>1.3212610460566583E-2</v>
      </c>
      <c r="Z194" s="175">
        <v>0</v>
      </c>
      <c r="AA194" s="168"/>
      <c r="AB194" s="176">
        <v>0</v>
      </c>
      <c r="AC194" s="177">
        <v>0</v>
      </c>
      <c r="AD194" s="134">
        <v>0</v>
      </c>
      <c r="AE194" s="177">
        <v>0</v>
      </c>
      <c r="AF194" s="182">
        <v>0</v>
      </c>
      <c r="AG194" s="172"/>
    </row>
    <row r="195" spans="1:33" s="110" customFormat="1" x14ac:dyDescent="0.2">
      <c r="A195" s="138">
        <v>430</v>
      </c>
      <c r="B195" s="139">
        <v>430170158</v>
      </c>
      <c r="C195" s="140" t="s">
        <v>504</v>
      </c>
      <c r="D195" s="141">
        <v>170</v>
      </c>
      <c r="E195" s="140" t="s">
        <v>202</v>
      </c>
      <c r="F195" s="141">
        <v>158</v>
      </c>
      <c r="G195" s="142" t="s">
        <v>190</v>
      </c>
      <c r="H195" s="130"/>
      <c r="I195" s="131">
        <v>11049</v>
      </c>
      <c r="J195" s="131">
        <v>5773</v>
      </c>
      <c r="K195" s="131">
        <v>0</v>
      </c>
      <c r="L195" s="131">
        <v>938</v>
      </c>
      <c r="M195" s="131">
        <v>17760</v>
      </c>
      <c r="N195" s="130"/>
      <c r="O195" s="132">
        <v>1</v>
      </c>
      <c r="P195" s="132">
        <v>0</v>
      </c>
      <c r="Q195" s="133">
        <v>16822</v>
      </c>
      <c r="R195" s="133">
        <v>0</v>
      </c>
      <c r="S195" s="133">
        <f t="shared" si="4"/>
        <v>0</v>
      </c>
      <c r="T195" s="133">
        <v>938</v>
      </c>
      <c r="U195" s="134">
        <f t="shared" si="5"/>
        <v>17760</v>
      </c>
      <c r="V195" s="144"/>
      <c r="W195" s="173">
        <v>0</v>
      </c>
      <c r="X195" s="174">
        <v>0.09</v>
      </c>
      <c r="Y195" s="174">
        <v>2.9771390358331141E-2</v>
      </c>
      <c r="Z195" s="175">
        <v>0</v>
      </c>
      <c r="AA195" s="168"/>
      <c r="AB195" s="176">
        <v>0</v>
      </c>
      <c r="AC195" s="177">
        <v>0</v>
      </c>
      <c r="AD195" s="134">
        <v>0</v>
      </c>
      <c r="AE195" s="177">
        <v>0</v>
      </c>
      <c r="AF195" s="182">
        <v>0</v>
      </c>
      <c r="AG195" s="172"/>
    </row>
    <row r="196" spans="1:33" s="110" customFormat="1" x14ac:dyDescent="0.2">
      <c r="A196" s="138">
        <v>430</v>
      </c>
      <c r="B196" s="139">
        <v>430170170</v>
      </c>
      <c r="C196" s="140" t="s">
        <v>504</v>
      </c>
      <c r="D196" s="141">
        <v>170</v>
      </c>
      <c r="E196" s="140" t="s">
        <v>202</v>
      </c>
      <c r="F196" s="141">
        <v>170</v>
      </c>
      <c r="G196" s="142" t="s">
        <v>202</v>
      </c>
      <c r="H196" s="130"/>
      <c r="I196" s="131">
        <v>11029</v>
      </c>
      <c r="J196" s="131">
        <v>2911</v>
      </c>
      <c r="K196" s="131">
        <v>0</v>
      </c>
      <c r="L196" s="131">
        <v>938</v>
      </c>
      <c r="M196" s="131">
        <v>14878</v>
      </c>
      <c r="N196" s="130"/>
      <c r="O196" s="132">
        <v>484</v>
      </c>
      <c r="P196" s="132">
        <v>0</v>
      </c>
      <c r="Q196" s="133">
        <v>6746960</v>
      </c>
      <c r="R196" s="133">
        <v>0</v>
      </c>
      <c r="S196" s="133">
        <f t="shared" si="4"/>
        <v>0</v>
      </c>
      <c r="T196" s="133">
        <v>453992</v>
      </c>
      <c r="U196" s="134">
        <f t="shared" si="5"/>
        <v>7200952</v>
      </c>
      <c r="V196" s="144"/>
      <c r="W196" s="173">
        <v>0</v>
      </c>
      <c r="X196" s="174">
        <v>0.09</v>
      </c>
      <c r="Y196" s="174">
        <v>7.9113817500743797E-2</v>
      </c>
      <c r="Z196" s="175">
        <v>0</v>
      </c>
      <c r="AA196" s="168"/>
      <c r="AB196" s="176">
        <v>0</v>
      </c>
      <c r="AC196" s="177">
        <v>0</v>
      </c>
      <c r="AD196" s="134">
        <v>0</v>
      </c>
      <c r="AE196" s="177">
        <v>0</v>
      </c>
      <c r="AF196" s="182">
        <v>0</v>
      </c>
      <c r="AG196" s="172"/>
    </row>
    <row r="197" spans="1:33" s="110" customFormat="1" x14ac:dyDescent="0.2">
      <c r="A197" s="138">
        <v>430</v>
      </c>
      <c r="B197" s="139">
        <v>430170174</v>
      </c>
      <c r="C197" s="140" t="s">
        <v>504</v>
      </c>
      <c r="D197" s="141">
        <v>170</v>
      </c>
      <c r="E197" s="140" t="s">
        <v>202</v>
      </c>
      <c r="F197" s="141">
        <v>174</v>
      </c>
      <c r="G197" s="142" t="s">
        <v>206</v>
      </c>
      <c r="H197" s="130"/>
      <c r="I197" s="131">
        <v>10257</v>
      </c>
      <c r="J197" s="131">
        <v>6588</v>
      </c>
      <c r="K197" s="131">
        <v>0</v>
      </c>
      <c r="L197" s="131">
        <v>938</v>
      </c>
      <c r="M197" s="131">
        <v>17783</v>
      </c>
      <c r="N197" s="130"/>
      <c r="O197" s="132">
        <v>67</v>
      </c>
      <c r="P197" s="132">
        <v>0</v>
      </c>
      <c r="Q197" s="133">
        <v>1128615</v>
      </c>
      <c r="R197" s="133">
        <v>0</v>
      </c>
      <c r="S197" s="133">
        <f t="shared" si="4"/>
        <v>0</v>
      </c>
      <c r="T197" s="133">
        <v>62846</v>
      </c>
      <c r="U197" s="134">
        <f t="shared" si="5"/>
        <v>1191461</v>
      </c>
      <c r="V197" s="144"/>
      <c r="W197" s="173">
        <v>0</v>
      </c>
      <c r="X197" s="174">
        <v>0.09</v>
      </c>
      <c r="Y197" s="174">
        <v>5.1338587500576877E-2</v>
      </c>
      <c r="Z197" s="175">
        <v>0</v>
      </c>
      <c r="AA197" s="168"/>
      <c r="AB197" s="176">
        <v>0</v>
      </c>
      <c r="AC197" s="177">
        <v>0</v>
      </c>
      <c r="AD197" s="134">
        <v>0</v>
      </c>
      <c r="AE197" s="177">
        <v>0</v>
      </c>
      <c r="AF197" s="182">
        <v>0</v>
      </c>
      <c r="AG197" s="172"/>
    </row>
    <row r="198" spans="1:33" s="110" customFormat="1" x14ac:dyDescent="0.2">
      <c r="A198" s="138">
        <v>430</v>
      </c>
      <c r="B198" s="139">
        <v>430170198</v>
      </c>
      <c r="C198" s="140" t="s">
        <v>504</v>
      </c>
      <c r="D198" s="141">
        <v>170</v>
      </c>
      <c r="E198" s="140" t="s">
        <v>202</v>
      </c>
      <c r="F198" s="141">
        <v>198</v>
      </c>
      <c r="G198" s="142" t="s">
        <v>230</v>
      </c>
      <c r="H198" s="130"/>
      <c r="I198" s="131">
        <v>10121</v>
      </c>
      <c r="J198" s="131">
        <v>3740</v>
      </c>
      <c r="K198" s="131">
        <v>0</v>
      </c>
      <c r="L198" s="131">
        <v>938</v>
      </c>
      <c r="M198" s="131">
        <v>14799</v>
      </c>
      <c r="N198" s="130"/>
      <c r="O198" s="132">
        <v>4</v>
      </c>
      <c r="P198" s="132">
        <v>0</v>
      </c>
      <c r="Q198" s="133">
        <v>55444</v>
      </c>
      <c r="R198" s="133">
        <v>0</v>
      </c>
      <c r="S198" s="133">
        <f t="shared" si="4"/>
        <v>0</v>
      </c>
      <c r="T198" s="133">
        <v>3752</v>
      </c>
      <c r="U198" s="134">
        <f t="shared" si="5"/>
        <v>59196</v>
      </c>
      <c r="V198" s="144"/>
      <c r="W198" s="173">
        <v>0</v>
      </c>
      <c r="X198" s="174">
        <v>0.09</v>
      </c>
      <c r="Y198" s="174">
        <v>2.7175206399434062E-3</v>
      </c>
      <c r="Z198" s="175">
        <v>0</v>
      </c>
      <c r="AA198" s="168"/>
      <c r="AB198" s="176">
        <v>0</v>
      </c>
      <c r="AC198" s="177">
        <v>0</v>
      </c>
      <c r="AD198" s="134">
        <v>0</v>
      </c>
      <c r="AE198" s="177">
        <v>0</v>
      </c>
      <c r="AF198" s="182">
        <v>0</v>
      </c>
      <c r="AG198" s="172"/>
    </row>
    <row r="199" spans="1:33" s="110" customFormat="1" x14ac:dyDescent="0.2">
      <c r="A199" s="138">
        <v>430</v>
      </c>
      <c r="B199" s="139">
        <v>430170213</v>
      </c>
      <c r="C199" s="140" t="s">
        <v>504</v>
      </c>
      <c r="D199" s="141">
        <v>170</v>
      </c>
      <c r="E199" s="140" t="s">
        <v>202</v>
      </c>
      <c r="F199" s="141">
        <v>213</v>
      </c>
      <c r="G199" s="142" t="s">
        <v>245</v>
      </c>
      <c r="H199" s="130"/>
      <c r="I199" s="131">
        <v>9192</v>
      </c>
      <c r="J199" s="131">
        <v>7684</v>
      </c>
      <c r="K199" s="131">
        <v>0</v>
      </c>
      <c r="L199" s="131">
        <v>938</v>
      </c>
      <c r="M199" s="131">
        <v>17814</v>
      </c>
      <c r="N199" s="130"/>
      <c r="O199" s="132">
        <v>2</v>
      </c>
      <c r="P199" s="132">
        <v>0</v>
      </c>
      <c r="Q199" s="133">
        <v>33752</v>
      </c>
      <c r="R199" s="133">
        <v>0</v>
      </c>
      <c r="S199" s="133">
        <f t="shared" si="4"/>
        <v>0</v>
      </c>
      <c r="T199" s="133">
        <v>1876</v>
      </c>
      <c r="U199" s="134">
        <f t="shared" si="5"/>
        <v>35628</v>
      </c>
      <c r="V199" s="144"/>
      <c r="W199" s="173">
        <v>0</v>
      </c>
      <c r="X199" s="174">
        <v>0.09</v>
      </c>
      <c r="Y199" s="174">
        <v>1.1337327307047184E-3</v>
      </c>
      <c r="Z199" s="175">
        <v>0</v>
      </c>
      <c r="AA199" s="168"/>
      <c r="AB199" s="176">
        <v>0</v>
      </c>
      <c r="AC199" s="177">
        <v>0</v>
      </c>
      <c r="AD199" s="134">
        <v>0</v>
      </c>
      <c r="AE199" s="177">
        <v>0</v>
      </c>
      <c r="AF199" s="182">
        <v>0</v>
      </c>
      <c r="AG199" s="172"/>
    </row>
    <row r="200" spans="1:33" s="110" customFormat="1" x14ac:dyDescent="0.2">
      <c r="A200" s="138">
        <v>430</v>
      </c>
      <c r="B200" s="139">
        <v>430170266</v>
      </c>
      <c r="C200" s="140" t="s">
        <v>504</v>
      </c>
      <c r="D200" s="141">
        <v>170</v>
      </c>
      <c r="E200" s="140" t="s">
        <v>202</v>
      </c>
      <c r="F200" s="141">
        <v>266</v>
      </c>
      <c r="G200" s="142" t="s">
        <v>298</v>
      </c>
      <c r="H200" s="130"/>
      <c r="I200" s="131">
        <v>10807.975135615279</v>
      </c>
      <c r="J200" s="131">
        <v>4971</v>
      </c>
      <c r="K200" s="131">
        <v>0</v>
      </c>
      <c r="L200" s="131">
        <v>938</v>
      </c>
      <c r="M200" s="131">
        <v>16716.975135615277</v>
      </c>
      <c r="N200" s="130"/>
      <c r="O200" s="132">
        <v>1</v>
      </c>
      <c r="P200" s="132">
        <v>0</v>
      </c>
      <c r="Q200" s="133">
        <v>15779</v>
      </c>
      <c r="R200" s="133">
        <v>0</v>
      </c>
      <c r="S200" s="133">
        <f t="shared" si="4"/>
        <v>0</v>
      </c>
      <c r="T200" s="133">
        <v>938</v>
      </c>
      <c r="U200" s="134">
        <f t="shared" si="5"/>
        <v>16717</v>
      </c>
      <c r="V200" s="144"/>
      <c r="W200" s="173">
        <v>0</v>
      </c>
      <c r="X200" s="174">
        <v>0.09</v>
      </c>
      <c r="Y200" s="174">
        <v>2.0376583677387309E-3</v>
      </c>
      <c r="Z200" s="175">
        <v>0</v>
      </c>
      <c r="AA200" s="168"/>
      <c r="AB200" s="176">
        <v>0</v>
      </c>
      <c r="AC200" s="177">
        <v>0</v>
      </c>
      <c r="AD200" s="134">
        <v>0</v>
      </c>
      <c r="AE200" s="177">
        <v>0</v>
      </c>
      <c r="AF200" s="182">
        <v>0</v>
      </c>
      <c r="AG200" s="172"/>
    </row>
    <row r="201" spans="1:33" s="110" customFormat="1" x14ac:dyDescent="0.2">
      <c r="A201" s="138">
        <v>430</v>
      </c>
      <c r="B201" s="139">
        <v>430170271</v>
      </c>
      <c r="C201" s="140" t="s">
        <v>504</v>
      </c>
      <c r="D201" s="141">
        <v>170</v>
      </c>
      <c r="E201" s="140" t="s">
        <v>202</v>
      </c>
      <c r="F201" s="141">
        <v>271</v>
      </c>
      <c r="G201" s="142" t="s">
        <v>303</v>
      </c>
      <c r="H201" s="130"/>
      <c r="I201" s="131">
        <v>10607</v>
      </c>
      <c r="J201" s="131">
        <v>2452</v>
      </c>
      <c r="K201" s="131">
        <v>0</v>
      </c>
      <c r="L201" s="131">
        <v>938</v>
      </c>
      <c r="M201" s="131">
        <v>13997</v>
      </c>
      <c r="N201" s="130"/>
      <c r="O201" s="132">
        <v>26</v>
      </c>
      <c r="P201" s="132">
        <v>0</v>
      </c>
      <c r="Q201" s="133">
        <v>339534</v>
      </c>
      <c r="R201" s="133">
        <v>0</v>
      </c>
      <c r="S201" s="133">
        <f t="shared" si="4"/>
        <v>0</v>
      </c>
      <c r="T201" s="133">
        <v>24388</v>
      </c>
      <c r="U201" s="134">
        <f t="shared" si="5"/>
        <v>363922</v>
      </c>
      <c r="V201" s="144"/>
      <c r="W201" s="173">
        <v>0</v>
      </c>
      <c r="X201" s="174">
        <v>0.09</v>
      </c>
      <c r="Y201" s="174">
        <v>5.0798216730320077E-3</v>
      </c>
      <c r="Z201" s="175">
        <v>0</v>
      </c>
      <c r="AA201" s="168"/>
      <c r="AB201" s="176">
        <v>0</v>
      </c>
      <c r="AC201" s="177">
        <v>0</v>
      </c>
      <c r="AD201" s="134">
        <v>0</v>
      </c>
      <c r="AE201" s="177">
        <v>0</v>
      </c>
      <c r="AF201" s="182">
        <v>0</v>
      </c>
      <c r="AG201" s="172"/>
    </row>
    <row r="202" spans="1:33" s="110" customFormat="1" x14ac:dyDescent="0.2">
      <c r="A202" s="138">
        <v>430</v>
      </c>
      <c r="B202" s="139">
        <v>430170276</v>
      </c>
      <c r="C202" s="140" t="s">
        <v>504</v>
      </c>
      <c r="D202" s="141">
        <v>170</v>
      </c>
      <c r="E202" s="140" t="s">
        <v>202</v>
      </c>
      <c r="F202" s="141">
        <v>276</v>
      </c>
      <c r="G202" s="142" t="s">
        <v>308</v>
      </c>
      <c r="H202" s="130"/>
      <c r="I202" s="131">
        <v>9192</v>
      </c>
      <c r="J202" s="131">
        <v>8782</v>
      </c>
      <c r="K202" s="131">
        <v>0</v>
      </c>
      <c r="L202" s="131">
        <v>938</v>
      </c>
      <c r="M202" s="131">
        <v>18912</v>
      </c>
      <c r="N202" s="130"/>
      <c r="O202" s="132">
        <v>1</v>
      </c>
      <c r="P202" s="132">
        <v>0</v>
      </c>
      <c r="Q202" s="133">
        <v>17974</v>
      </c>
      <c r="R202" s="133">
        <v>0</v>
      </c>
      <c r="S202" s="133">
        <f t="shared" ref="S202:S265" si="6">IFERROR(VLOOKUP(B202,transp,2,FALSE),0)</f>
        <v>0</v>
      </c>
      <c r="T202" s="133">
        <v>938</v>
      </c>
      <c r="U202" s="134">
        <f t="shared" ref="U202:U265" si="7">SUM(Q202:T202)</f>
        <v>18912</v>
      </c>
      <c r="V202" s="144"/>
      <c r="W202" s="173">
        <v>0</v>
      </c>
      <c r="X202" s="174">
        <v>0.09</v>
      </c>
      <c r="Y202" s="174">
        <v>7.0676471574430185E-4</v>
      </c>
      <c r="Z202" s="175">
        <v>0</v>
      </c>
      <c r="AA202" s="168"/>
      <c r="AB202" s="176">
        <v>0</v>
      </c>
      <c r="AC202" s="177">
        <v>0</v>
      </c>
      <c r="AD202" s="134">
        <v>0</v>
      </c>
      <c r="AE202" s="177">
        <v>0</v>
      </c>
      <c r="AF202" s="182">
        <v>0</v>
      </c>
      <c r="AG202" s="172"/>
    </row>
    <row r="203" spans="1:33" s="110" customFormat="1" x14ac:dyDescent="0.2">
      <c r="A203" s="138">
        <v>430</v>
      </c>
      <c r="B203" s="139">
        <v>430170288</v>
      </c>
      <c r="C203" s="140" t="s">
        <v>504</v>
      </c>
      <c r="D203" s="141">
        <v>170</v>
      </c>
      <c r="E203" s="140" t="s">
        <v>202</v>
      </c>
      <c r="F203" s="141">
        <v>288</v>
      </c>
      <c r="G203" s="142" t="s">
        <v>320</v>
      </c>
      <c r="H203" s="130"/>
      <c r="I203" s="131">
        <v>9192</v>
      </c>
      <c r="J203" s="131">
        <v>6273</v>
      </c>
      <c r="K203" s="131">
        <v>0</v>
      </c>
      <c r="L203" s="131">
        <v>938</v>
      </c>
      <c r="M203" s="131">
        <v>16403</v>
      </c>
      <c r="N203" s="130"/>
      <c r="O203" s="132">
        <v>1</v>
      </c>
      <c r="P203" s="132">
        <v>0</v>
      </c>
      <c r="Q203" s="133">
        <v>15465</v>
      </c>
      <c r="R203" s="133">
        <v>0</v>
      </c>
      <c r="S203" s="133">
        <f t="shared" si="6"/>
        <v>0</v>
      </c>
      <c r="T203" s="133">
        <v>938</v>
      </c>
      <c r="U203" s="134">
        <f t="shared" si="7"/>
        <v>16403</v>
      </c>
      <c r="V203" s="144"/>
      <c r="W203" s="173">
        <v>0</v>
      </c>
      <c r="X203" s="174">
        <v>0.09</v>
      </c>
      <c r="Y203" s="174">
        <v>2.7324872944528115E-3</v>
      </c>
      <c r="Z203" s="175">
        <v>0</v>
      </c>
      <c r="AA203" s="168"/>
      <c r="AB203" s="176">
        <v>0</v>
      </c>
      <c r="AC203" s="177">
        <v>0</v>
      </c>
      <c r="AD203" s="134">
        <v>0</v>
      </c>
      <c r="AE203" s="177">
        <v>0</v>
      </c>
      <c r="AF203" s="182">
        <v>0</v>
      </c>
      <c r="AG203" s="172"/>
    </row>
    <row r="204" spans="1:33" s="110" customFormat="1" x14ac:dyDescent="0.2">
      <c r="A204" s="138">
        <v>430</v>
      </c>
      <c r="B204" s="139">
        <v>430170321</v>
      </c>
      <c r="C204" s="140" t="s">
        <v>504</v>
      </c>
      <c r="D204" s="141">
        <v>170</v>
      </c>
      <c r="E204" s="140" t="s">
        <v>202</v>
      </c>
      <c r="F204" s="141">
        <v>321</v>
      </c>
      <c r="G204" s="142" t="s">
        <v>353</v>
      </c>
      <c r="H204" s="130"/>
      <c r="I204" s="131">
        <v>11592</v>
      </c>
      <c r="J204" s="131">
        <v>5867</v>
      </c>
      <c r="K204" s="131">
        <v>0</v>
      </c>
      <c r="L204" s="131">
        <v>938</v>
      </c>
      <c r="M204" s="131">
        <v>18397</v>
      </c>
      <c r="N204" s="130"/>
      <c r="O204" s="132">
        <v>8</v>
      </c>
      <c r="P204" s="132">
        <v>0</v>
      </c>
      <c r="Q204" s="133">
        <v>139672</v>
      </c>
      <c r="R204" s="133">
        <v>0</v>
      </c>
      <c r="S204" s="133">
        <f t="shared" si="6"/>
        <v>0</v>
      </c>
      <c r="T204" s="133">
        <v>7504</v>
      </c>
      <c r="U204" s="134">
        <f t="shared" si="7"/>
        <v>147176</v>
      </c>
      <c r="V204" s="144"/>
      <c r="W204" s="173">
        <v>0</v>
      </c>
      <c r="X204" s="174">
        <v>0.09</v>
      </c>
      <c r="Y204" s="174">
        <v>3.0318136262350603E-3</v>
      </c>
      <c r="Z204" s="175">
        <v>0</v>
      </c>
      <c r="AA204" s="168"/>
      <c r="AB204" s="176">
        <v>0</v>
      </c>
      <c r="AC204" s="177">
        <v>0</v>
      </c>
      <c r="AD204" s="134">
        <v>0</v>
      </c>
      <c r="AE204" s="177">
        <v>0</v>
      </c>
      <c r="AF204" s="182">
        <v>0</v>
      </c>
      <c r="AG204" s="172"/>
    </row>
    <row r="205" spans="1:33" s="110" customFormat="1" x14ac:dyDescent="0.2">
      <c r="A205" s="138">
        <v>430</v>
      </c>
      <c r="B205" s="139">
        <v>430170322</v>
      </c>
      <c r="C205" s="140" t="s">
        <v>504</v>
      </c>
      <c r="D205" s="141">
        <v>170</v>
      </c>
      <c r="E205" s="140" t="s">
        <v>202</v>
      </c>
      <c r="F205" s="141">
        <v>322</v>
      </c>
      <c r="G205" s="142" t="s">
        <v>354</v>
      </c>
      <c r="H205" s="130"/>
      <c r="I205" s="131">
        <v>12078</v>
      </c>
      <c r="J205" s="131">
        <v>6601</v>
      </c>
      <c r="K205" s="131">
        <v>0</v>
      </c>
      <c r="L205" s="131">
        <v>938</v>
      </c>
      <c r="M205" s="131">
        <v>19617</v>
      </c>
      <c r="N205" s="130"/>
      <c r="O205" s="132">
        <v>2</v>
      </c>
      <c r="P205" s="132">
        <v>0</v>
      </c>
      <c r="Q205" s="133">
        <v>37358</v>
      </c>
      <c r="R205" s="133">
        <v>0</v>
      </c>
      <c r="S205" s="133">
        <f t="shared" si="6"/>
        <v>0</v>
      </c>
      <c r="T205" s="133">
        <v>1876</v>
      </c>
      <c r="U205" s="134">
        <f t="shared" si="7"/>
        <v>39234</v>
      </c>
      <c r="V205" s="144"/>
      <c r="W205" s="173">
        <v>0</v>
      </c>
      <c r="X205" s="174">
        <v>0.09</v>
      </c>
      <c r="Y205" s="174">
        <v>9.9915404967105097E-3</v>
      </c>
      <c r="Z205" s="175">
        <v>0</v>
      </c>
      <c r="AA205" s="168"/>
      <c r="AB205" s="176">
        <v>0</v>
      </c>
      <c r="AC205" s="177">
        <v>0</v>
      </c>
      <c r="AD205" s="134">
        <v>0</v>
      </c>
      <c r="AE205" s="177">
        <v>0</v>
      </c>
      <c r="AF205" s="182">
        <v>0</v>
      </c>
      <c r="AG205" s="172"/>
    </row>
    <row r="206" spans="1:33" s="110" customFormat="1" x14ac:dyDescent="0.2">
      <c r="A206" s="138">
        <v>430</v>
      </c>
      <c r="B206" s="139">
        <v>430170348</v>
      </c>
      <c r="C206" s="140" t="s">
        <v>504</v>
      </c>
      <c r="D206" s="141">
        <v>170</v>
      </c>
      <c r="E206" s="140" t="s">
        <v>202</v>
      </c>
      <c r="F206" s="141">
        <v>348</v>
      </c>
      <c r="G206" s="142" t="s">
        <v>380</v>
      </c>
      <c r="H206" s="130"/>
      <c r="I206" s="131">
        <v>12018</v>
      </c>
      <c r="J206" s="131">
        <v>233</v>
      </c>
      <c r="K206" s="131">
        <v>0</v>
      </c>
      <c r="L206" s="131">
        <v>938</v>
      </c>
      <c r="M206" s="131">
        <v>13189</v>
      </c>
      <c r="N206" s="130"/>
      <c r="O206" s="132">
        <v>12</v>
      </c>
      <c r="P206" s="132">
        <v>0</v>
      </c>
      <c r="Q206" s="133">
        <v>147012</v>
      </c>
      <c r="R206" s="133">
        <v>0</v>
      </c>
      <c r="S206" s="133">
        <f t="shared" si="6"/>
        <v>0</v>
      </c>
      <c r="T206" s="133">
        <v>11256</v>
      </c>
      <c r="U206" s="134">
        <f t="shared" si="7"/>
        <v>158268</v>
      </c>
      <c r="V206" s="144"/>
      <c r="W206" s="173">
        <v>0</v>
      </c>
      <c r="X206" s="174">
        <v>0.09</v>
      </c>
      <c r="Y206" s="174">
        <v>6.3594215263040002E-2</v>
      </c>
      <c r="Z206" s="175">
        <v>0</v>
      </c>
      <c r="AA206" s="168"/>
      <c r="AB206" s="176">
        <v>0</v>
      </c>
      <c r="AC206" s="177">
        <v>0</v>
      </c>
      <c r="AD206" s="134">
        <v>0</v>
      </c>
      <c r="AE206" s="177">
        <v>0</v>
      </c>
      <c r="AF206" s="182">
        <v>0</v>
      </c>
      <c r="AG206" s="172"/>
    </row>
    <row r="207" spans="1:33" s="110" customFormat="1" x14ac:dyDescent="0.2">
      <c r="A207" s="138">
        <v>430</v>
      </c>
      <c r="B207" s="139">
        <v>430170620</v>
      </c>
      <c r="C207" s="140" t="s">
        <v>504</v>
      </c>
      <c r="D207" s="141">
        <v>170</v>
      </c>
      <c r="E207" s="140" t="s">
        <v>202</v>
      </c>
      <c r="F207" s="141">
        <v>620</v>
      </c>
      <c r="G207" s="142" t="s">
        <v>393</v>
      </c>
      <c r="H207" s="130"/>
      <c r="I207" s="131">
        <v>11266</v>
      </c>
      <c r="J207" s="131">
        <v>6546</v>
      </c>
      <c r="K207" s="131">
        <v>0</v>
      </c>
      <c r="L207" s="131">
        <v>938</v>
      </c>
      <c r="M207" s="131">
        <v>18750</v>
      </c>
      <c r="N207" s="130"/>
      <c r="O207" s="132">
        <v>7</v>
      </c>
      <c r="P207" s="132">
        <v>0</v>
      </c>
      <c r="Q207" s="133">
        <v>124684</v>
      </c>
      <c r="R207" s="133">
        <v>0</v>
      </c>
      <c r="S207" s="133">
        <f t="shared" si="6"/>
        <v>0</v>
      </c>
      <c r="T207" s="133">
        <v>6566</v>
      </c>
      <c r="U207" s="134">
        <f t="shared" si="7"/>
        <v>131250</v>
      </c>
      <c r="V207" s="144"/>
      <c r="W207" s="173">
        <v>0</v>
      </c>
      <c r="X207" s="174">
        <v>0.09</v>
      </c>
      <c r="Y207" s="174">
        <v>9.8156150023589721E-3</v>
      </c>
      <c r="Z207" s="175">
        <v>0</v>
      </c>
      <c r="AA207" s="168"/>
      <c r="AB207" s="176">
        <v>0</v>
      </c>
      <c r="AC207" s="177">
        <v>0</v>
      </c>
      <c r="AD207" s="134">
        <v>0</v>
      </c>
      <c r="AE207" s="177">
        <v>0</v>
      </c>
      <c r="AF207" s="182">
        <v>0</v>
      </c>
      <c r="AG207" s="172"/>
    </row>
    <row r="208" spans="1:33" s="110" customFormat="1" x14ac:dyDescent="0.2">
      <c r="A208" s="138">
        <v>430</v>
      </c>
      <c r="B208" s="139">
        <v>430170673</v>
      </c>
      <c r="C208" s="140" t="s">
        <v>504</v>
      </c>
      <c r="D208" s="141">
        <v>170</v>
      </c>
      <c r="E208" s="140" t="s">
        <v>202</v>
      </c>
      <c r="F208" s="141">
        <v>673</v>
      </c>
      <c r="G208" s="142" t="s">
        <v>408</v>
      </c>
      <c r="H208" s="130"/>
      <c r="I208" s="131">
        <v>10373.290496331463</v>
      </c>
      <c r="J208" s="131">
        <v>6036</v>
      </c>
      <c r="K208" s="131">
        <v>0</v>
      </c>
      <c r="L208" s="131">
        <v>938</v>
      </c>
      <c r="M208" s="131">
        <v>17347.290496331465</v>
      </c>
      <c r="N208" s="130"/>
      <c r="O208" s="132">
        <v>1</v>
      </c>
      <c r="P208" s="132">
        <v>0</v>
      </c>
      <c r="Q208" s="133">
        <v>16409</v>
      </c>
      <c r="R208" s="133">
        <v>0</v>
      </c>
      <c r="S208" s="133">
        <f t="shared" si="6"/>
        <v>0</v>
      </c>
      <c r="T208" s="133">
        <v>938</v>
      </c>
      <c r="U208" s="134">
        <f t="shared" si="7"/>
        <v>17347</v>
      </c>
      <c r="V208" s="144"/>
      <c r="W208" s="173">
        <v>0</v>
      </c>
      <c r="X208" s="174">
        <v>0.09</v>
      </c>
      <c r="Y208" s="174">
        <v>1.7184059861328298E-2</v>
      </c>
      <c r="Z208" s="175">
        <v>0</v>
      </c>
      <c r="AA208" s="168"/>
      <c r="AB208" s="176">
        <v>0</v>
      </c>
      <c r="AC208" s="177">
        <v>0</v>
      </c>
      <c r="AD208" s="134">
        <v>0</v>
      </c>
      <c r="AE208" s="177">
        <v>0</v>
      </c>
      <c r="AF208" s="182">
        <v>0</v>
      </c>
      <c r="AG208" s="172"/>
    </row>
    <row r="209" spans="1:33" s="110" customFormat="1" x14ac:dyDescent="0.2">
      <c r="A209" s="138">
        <v>430</v>
      </c>
      <c r="B209" s="139">
        <v>430170690</v>
      </c>
      <c r="C209" s="140" t="s">
        <v>504</v>
      </c>
      <c r="D209" s="141">
        <v>170</v>
      </c>
      <c r="E209" s="140" t="s">
        <v>202</v>
      </c>
      <c r="F209" s="141">
        <v>690</v>
      </c>
      <c r="G209" s="142" t="s">
        <v>414</v>
      </c>
      <c r="H209" s="130"/>
      <c r="I209" s="131">
        <v>11094.404188259601</v>
      </c>
      <c r="J209" s="131">
        <v>4000</v>
      </c>
      <c r="K209" s="131">
        <v>0</v>
      </c>
      <c r="L209" s="131">
        <v>938</v>
      </c>
      <c r="M209" s="131">
        <v>16032.404188259601</v>
      </c>
      <c r="N209" s="130"/>
      <c r="O209" s="132">
        <v>1</v>
      </c>
      <c r="P209" s="132">
        <v>0</v>
      </c>
      <c r="Q209" s="133">
        <v>15094</v>
      </c>
      <c r="R209" s="133">
        <v>0</v>
      </c>
      <c r="S209" s="133">
        <f t="shared" si="6"/>
        <v>0</v>
      </c>
      <c r="T209" s="133">
        <v>938</v>
      </c>
      <c r="U209" s="134">
        <f t="shared" si="7"/>
        <v>16032</v>
      </c>
      <c r="V209" s="144"/>
      <c r="W209" s="173">
        <v>0</v>
      </c>
      <c r="X209" s="174">
        <v>0.09</v>
      </c>
      <c r="Y209" s="174">
        <v>9.8356311735634527E-3</v>
      </c>
      <c r="Z209" s="175">
        <v>0</v>
      </c>
      <c r="AA209" s="168"/>
      <c r="AB209" s="176">
        <v>0</v>
      </c>
      <c r="AC209" s="177">
        <v>0</v>
      </c>
      <c r="AD209" s="134">
        <v>0</v>
      </c>
      <c r="AE209" s="177">
        <v>0</v>
      </c>
      <c r="AF209" s="182">
        <v>0</v>
      </c>
      <c r="AG209" s="172"/>
    </row>
    <row r="210" spans="1:33" s="110" customFormat="1" x14ac:dyDescent="0.2">
      <c r="A210" s="138">
        <v>430</v>
      </c>
      <c r="B210" s="139">
        <v>430170695</v>
      </c>
      <c r="C210" s="140" t="s">
        <v>504</v>
      </c>
      <c r="D210" s="141">
        <v>170</v>
      </c>
      <c r="E210" s="140" t="s">
        <v>202</v>
      </c>
      <c r="F210" s="141">
        <v>695</v>
      </c>
      <c r="G210" s="142" t="s">
        <v>415</v>
      </c>
      <c r="H210" s="130"/>
      <c r="I210" s="131">
        <v>11049</v>
      </c>
      <c r="J210" s="131">
        <v>7273</v>
      </c>
      <c r="K210" s="131">
        <v>0</v>
      </c>
      <c r="L210" s="131">
        <v>938</v>
      </c>
      <c r="M210" s="131">
        <v>19260</v>
      </c>
      <c r="N210" s="130"/>
      <c r="O210" s="132">
        <v>3</v>
      </c>
      <c r="P210" s="132">
        <v>0</v>
      </c>
      <c r="Q210" s="133">
        <v>54966</v>
      </c>
      <c r="R210" s="133">
        <v>0</v>
      </c>
      <c r="S210" s="133">
        <f t="shared" si="6"/>
        <v>0</v>
      </c>
      <c r="T210" s="133">
        <v>2814</v>
      </c>
      <c r="U210" s="134">
        <f t="shared" si="7"/>
        <v>57780</v>
      </c>
      <c r="V210" s="144"/>
      <c r="W210" s="173">
        <v>0</v>
      </c>
      <c r="X210" s="174">
        <v>0.09</v>
      </c>
      <c r="Y210" s="174">
        <v>2.8374897874425455E-3</v>
      </c>
      <c r="Z210" s="175">
        <v>0</v>
      </c>
      <c r="AA210" s="168"/>
      <c r="AB210" s="176">
        <v>0</v>
      </c>
      <c r="AC210" s="177">
        <v>0</v>
      </c>
      <c r="AD210" s="134">
        <v>0</v>
      </c>
      <c r="AE210" s="177">
        <v>0</v>
      </c>
      <c r="AF210" s="182">
        <v>0</v>
      </c>
      <c r="AG210" s="172"/>
    </row>
    <row r="211" spans="1:33" s="110" customFormat="1" x14ac:dyDescent="0.2">
      <c r="A211" s="138">
        <v>430</v>
      </c>
      <c r="B211" s="139">
        <v>430170710</v>
      </c>
      <c r="C211" s="140" t="s">
        <v>504</v>
      </c>
      <c r="D211" s="141">
        <v>170</v>
      </c>
      <c r="E211" s="140" t="s">
        <v>202</v>
      </c>
      <c r="F211" s="141">
        <v>710</v>
      </c>
      <c r="G211" s="142" t="s">
        <v>419</v>
      </c>
      <c r="H211" s="130"/>
      <c r="I211" s="131">
        <v>11049</v>
      </c>
      <c r="J211" s="131">
        <v>4477</v>
      </c>
      <c r="K211" s="131">
        <v>0</v>
      </c>
      <c r="L211" s="131">
        <v>938</v>
      </c>
      <c r="M211" s="131">
        <v>16464</v>
      </c>
      <c r="N211" s="130"/>
      <c r="O211" s="132">
        <v>5</v>
      </c>
      <c r="P211" s="132">
        <v>0</v>
      </c>
      <c r="Q211" s="133">
        <v>77630</v>
      </c>
      <c r="R211" s="133">
        <v>0</v>
      </c>
      <c r="S211" s="133">
        <f t="shared" si="6"/>
        <v>0</v>
      </c>
      <c r="T211" s="133">
        <v>4690</v>
      </c>
      <c r="U211" s="134">
        <f t="shared" si="7"/>
        <v>82320</v>
      </c>
      <c r="V211" s="144"/>
      <c r="W211" s="173">
        <v>0</v>
      </c>
      <c r="X211" s="174">
        <v>0.09</v>
      </c>
      <c r="Y211" s="174">
        <v>5.1053887992645111E-3</v>
      </c>
      <c r="Z211" s="175">
        <v>0</v>
      </c>
      <c r="AA211" s="168"/>
      <c r="AB211" s="176">
        <v>0</v>
      </c>
      <c r="AC211" s="177">
        <v>0</v>
      </c>
      <c r="AD211" s="134">
        <v>0</v>
      </c>
      <c r="AE211" s="177">
        <v>0</v>
      </c>
      <c r="AF211" s="182">
        <v>0</v>
      </c>
      <c r="AG211" s="172"/>
    </row>
    <row r="212" spans="1:33" s="110" customFormat="1" x14ac:dyDescent="0.2">
      <c r="A212" s="138">
        <v>430</v>
      </c>
      <c r="B212" s="139">
        <v>430170725</v>
      </c>
      <c r="C212" s="140" t="s">
        <v>504</v>
      </c>
      <c r="D212" s="141">
        <v>170</v>
      </c>
      <c r="E212" s="140" t="s">
        <v>202</v>
      </c>
      <c r="F212" s="141">
        <v>725</v>
      </c>
      <c r="G212" s="142" t="s">
        <v>424</v>
      </c>
      <c r="H212" s="130"/>
      <c r="I212" s="131">
        <v>11082</v>
      </c>
      <c r="J212" s="131">
        <v>4011</v>
      </c>
      <c r="K212" s="131">
        <v>0</v>
      </c>
      <c r="L212" s="131">
        <v>938</v>
      </c>
      <c r="M212" s="131">
        <v>16031</v>
      </c>
      <c r="N212" s="130"/>
      <c r="O212" s="132">
        <v>15</v>
      </c>
      <c r="P212" s="132">
        <v>0</v>
      </c>
      <c r="Q212" s="133">
        <v>226395</v>
      </c>
      <c r="R212" s="133">
        <v>0</v>
      </c>
      <c r="S212" s="133">
        <f t="shared" si="6"/>
        <v>0</v>
      </c>
      <c r="T212" s="133">
        <v>14070</v>
      </c>
      <c r="U212" s="134">
        <f t="shared" si="7"/>
        <v>240465</v>
      </c>
      <c r="V212" s="144"/>
      <c r="W212" s="173">
        <v>0</v>
      </c>
      <c r="X212" s="174">
        <v>0.09</v>
      </c>
      <c r="Y212" s="174">
        <v>1.0396862677362754E-2</v>
      </c>
      <c r="Z212" s="175">
        <v>0</v>
      </c>
      <c r="AA212" s="168"/>
      <c r="AB212" s="176">
        <v>0</v>
      </c>
      <c r="AC212" s="177">
        <v>0</v>
      </c>
      <c r="AD212" s="134">
        <v>0</v>
      </c>
      <c r="AE212" s="177">
        <v>0</v>
      </c>
      <c r="AF212" s="182">
        <v>0</v>
      </c>
      <c r="AG212" s="172"/>
    </row>
    <row r="213" spans="1:33" s="110" customFormat="1" x14ac:dyDescent="0.2">
      <c r="A213" s="138">
        <v>430</v>
      </c>
      <c r="B213" s="139">
        <v>430170730</v>
      </c>
      <c r="C213" s="140" t="s">
        <v>504</v>
      </c>
      <c r="D213" s="141">
        <v>170</v>
      </c>
      <c r="E213" s="140" t="s">
        <v>202</v>
      </c>
      <c r="F213" s="141">
        <v>730</v>
      </c>
      <c r="G213" s="142" t="s">
        <v>426</v>
      </c>
      <c r="H213" s="130"/>
      <c r="I213" s="131">
        <v>12527</v>
      </c>
      <c r="J213" s="131">
        <v>4787</v>
      </c>
      <c r="K213" s="131">
        <v>0</v>
      </c>
      <c r="L213" s="131">
        <v>938</v>
      </c>
      <c r="M213" s="131">
        <v>18252</v>
      </c>
      <c r="N213" s="130"/>
      <c r="O213" s="132">
        <v>8</v>
      </c>
      <c r="P213" s="132">
        <v>0</v>
      </c>
      <c r="Q213" s="133">
        <v>138512</v>
      </c>
      <c r="R213" s="133">
        <v>0</v>
      </c>
      <c r="S213" s="133">
        <f t="shared" si="6"/>
        <v>0</v>
      </c>
      <c r="T213" s="133">
        <v>7504</v>
      </c>
      <c r="U213" s="134">
        <f t="shared" si="7"/>
        <v>146016</v>
      </c>
      <c r="V213" s="144"/>
      <c r="W213" s="173">
        <v>0</v>
      </c>
      <c r="X213" s="174">
        <v>0.09</v>
      </c>
      <c r="Y213" s="174">
        <v>6.113033301052547E-3</v>
      </c>
      <c r="Z213" s="175">
        <v>0</v>
      </c>
      <c r="AA213" s="168"/>
      <c r="AB213" s="176">
        <v>0</v>
      </c>
      <c r="AC213" s="177">
        <v>0</v>
      </c>
      <c r="AD213" s="134">
        <v>0</v>
      </c>
      <c r="AE213" s="177">
        <v>0</v>
      </c>
      <c r="AF213" s="182">
        <v>0</v>
      </c>
      <c r="AG213" s="172"/>
    </row>
    <row r="214" spans="1:33" s="110" customFormat="1" x14ac:dyDescent="0.2">
      <c r="A214" s="138">
        <v>430</v>
      </c>
      <c r="B214" s="139">
        <v>430170735</v>
      </c>
      <c r="C214" s="140" t="s">
        <v>504</v>
      </c>
      <c r="D214" s="141">
        <v>170</v>
      </c>
      <c r="E214" s="140" t="s">
        <v>202</v>
      </c>
      <c r="F214" s="141">
        <v>735</v>
      </c>
      <c r="G214" s="142" t="s">
        <v>427</v>
      </c>
      <c r="H214" s="130"/>
      <c r="I214" s="131">
        <v>10121</v>
      </c>
      <c r="J214" s="131">
        <v>4114</v>
      </c>
      <c r="K214" s="131">
        <v>0</v>
      </c>
      <c r="L214" s="131">
        <v>938</v>
      </c>
      <c r="M214" s="131">
        <v>15173</v>
      </c>
      <c r="N214" s="130"/>
      <c r="O214" s="132">
        <v>3</v>
      </c>
      <c r="P214" s="132">
        <v>0</v>
      </c>
      <c r="Q214" s="133">
        <v>42705</v>
      </c>
      <c r="R214" s="133">
        <v>0</v>
      </c>
      <c r="S214" s="133">
        <f t="shared" si="6"/>
        <v>0</v>
      </c>
      <c r="T214" s="133">
        <v>2814</v>
      </c>
      <c r="U214" s="134">
        <f t="shared" si="7"/>
        <v>45519</v>
      </c>
      <c r="V214" s="144"/>
      <c r="W214" s="173">
        <v>0</v>
      </c>
      <c r="X214" s="174">
        <v>0.09</v>
      </c>
      <c r="Y214" s="174">
        <v>1.7577380430084333E-2</v>
      </c>
      <c r="Z214" s="175">
        <v>0</v>
      </c>
      <c r="AA214" s="168"/>
      <c r="AB214" s="176">
        <v>0</v>
      </c>
      <c r="AC214" s="177">
        <v>0</v>
      </c>
      <c r="AD214" s="134">
        <v>0</v>
      </c>
      <c r="AE214" s="177">
        <v>0</v>
      </c>
      <c r="AF214" s="182">
        <v>0</v>
      </c>
      <c r="AG214" s="172"/>
    </row>
    <row r="215" spans="1:33" s="110" customFormat="1" x14ac:dyDescent="0.2">
      <c r="A215" s="138">
        <v>430</v>
      </c>
      <c r="B215" s="139">
        <v>430170775</v>
      </c>
      <c r="C215" s="140" t="s">
        <v>504</v>
      </c>
      <c r="D215" s="141">
        <v>170</v>
      </c>
      <c r="E215" s="140" t="s">
        <v>202</v>
      </c>
      <c r="F215" s="141">
        <v>775</v>
      </c>
      <c r="G215" s="142" t="s">
        <v>441</v>
      </c>
      <c r="H215" s="130"/>
      <c r="I215" s="131">
        <v>9192</v>
      </c>
      <c r="J215" s="131">
        <v>2184</v>
      </c>
      <c r="K215" s="131">
        <v>0</v>
      </c>
      <c r="L215" s="131">
        <v>938</v>
      </c>
      <c r="M215" s="131">
        <v>12314</v>
      </c>
      <c r="N215" s="130"/>
      <c r="O215" s="132">
        <v>3</v>
      </c>
      <c r="P215" s="132">
        <v>0</v>
      </c>
      <c r="Q215" s="133">
        <v>34128</v>
      </c>
      <c r="R215" s="133">
        <v>0</v>
      </c>
      <c r="S215" s="133">
        <f t="shared" si="6"/>
        <v>0</v>
      </c>
      <c r="T215" s="133">
        <v>2814</v>
      </c>
      <c r="U215" s="134">
        <f t="shared" si="7"/>
        <v>36942</v>
      </c>
      <c r="V215" s="144"/>
      <c r="W215" s="173">
        <v>0</v>
      </c>
      <c r="X215" s="174">
        <v>0.09</v>
      </c>
      <c r="Y215" s="174">
        <v>6.6355786934553648E-3</v>
      </c>
      <c r="Z215" s="175">
        <v>0</v>
      </c>
      <c r="AA215" s="168"/>
      <c r="AB215" s="176">
        <v>0</v>
      </c>
      <c r="AC215" s="177">
        <v>0</v>
      </c>
      <c r="AD215" s="134">
        <v>0</v>
      </c>
      <c r="AE215" s="177">
        <v>0</v>
      </c>
      <c r="AF215" s="182">
        <v>0</v>
      </c>
      <c r="AG215" s="172"/>
    </row>
    <row r="216" spans="1:33" s="110" customFormat="1" x14ac:dyDescent="0.2">
      <c r="A216" s="138">
        <v>431</v>
      </c>
      <c r="B216" s="139">
        <v>431149079</v>
      </c>
      <c r="C216" s="140" t="s">
        <v>505</v>
      </c>
      <c r="D216" s="141">
        <v>149</v>
      </c>
      <c r="E216" s="140" t="s">
        <v>181</v>
      </c>
      <c r="F216" s="141">
        <v>79</v>
      </c>
      <c r="G216" s="142" t="s">
        <v>111</v>
      </c>
      <c r="H216" s="130"/>
      <c r="I216" s="131">
        <v>11124.295946014126</v>
      </c>
      <c r="J216" s="131">
        <v>0</v>
      </c>
      <c r="K216" s="131">
        <v>0</v>
      </c>
      <c r="L216" s="131">
        <v>938</v>
      </c>
      <c r="M216" s="131">
        <v>12062.295946014126</v>
      </c>
      <c r="N216" s="130"/>
      <c r="O216" s="132">
        <v>1</v>
      </c>
      <c r="P216" s="132">
        <v>0</v>
      </c>
      <c r="Q216" s="133">
        <v>11124</v>
      </c>
      <c r="R216" s="133">
        <v>0</v>
      </c>
      <c r="S216" s="133">
        <f t="shared" si="6"/>
        <v>0</v>
      </c>
      <c r="T216" s="133">
        <v>938</v>
      </c>
      <c r="U216" s="134">
        <f t="shared" si="7"/>
        <v>12062</v>
      </c>
      <c r="V216" s="144"/>
      <c r="W216" s="173">
        <v>0</v>
      </c>
      <c r="X216" s="174">
        <v>0.09</v>
      </c>
      <c r="Y216" s="174">
        <v>6.8195094499746076E-2</v>
      </c>
      <c r="Z216" s="175">
        <v>0</v>
      </c>
      <c r="AA216" s="168"/>
      <c r="AB216" s="176">
        <v>0</v>
      </c>
      <c r="AC216" s="177">
        <v>0</v>
      </c>
      <c r="AD216" s="134">
        <v>0</v>
      </c>
      <c r="AE216" s="177">
        <v>0</v>
      </c>
      <c r="AF216" s="182">
        <v>0</v>
      </c>
      <c r="AG216" s="172"/>
    </row>
    <row r="217" spans="1:33" s="110" customFormat="1" x14ac:dyDescent="0.2">
      <c r="A217" s="138">
        <v>431</v>
      </c>
      <c r="B217" s="139">
        <v>431149128</v>
      </c>
      <c r="C217" s="140" t="s">
        <v>505</v>
      </c>
      <c r="D217" s="141">
        <v>149</v>
      </c>
      <c r="E217" s="140" t="s">
        <v>181</v>
      </c>
      <c r="F217" s="141">
        <v>128</v>
      </c>
      <c r="G217" s="142" t="s">
        <v>160</v>
      </c>
      <c r="H217" s="130"/>
      <c r="I217" s="131">
        <v>11256</v>
      </c>
      <c r="J217" s="131">
        <v>648</v>
      </c>
      <c r="K217" s="131">
        <v>0</v>
      </c>
      <c r="L217" s="131">
        <v>938</v>
      </c>
      <c r="M217" s="131">
        <v>12842</v>
      </c>
      <c r="N217" s="130"/>
      <c r="O217" s="132">
        <v>11</v>
      </c>
      <c r="P217" s="132">
        <v>0</v>
      </c>
      <c r="Q217" s="133">
        <v>130944</v>
      </c>
      <c r="R217" s="133">
        <v>0</v>
      </c>
      <c r="S217" s="133">
        <f t="shared" si="6"/>
        <v>0</v>
      </c>
      <c r="T217" s="133">
        <v>10318</v>
      </c>
      <c r="U217" s="134">
        <f t="shared" si="7"/>
        <v>141262</v>
      </c>
      <c r="V217" s="144"/>
      <c r="W217" s="173">
        <v>0</v>
      </c>
      <c r="X217" s="174">
        <v>0.09</v>
      </c>
      <c r="Y217" s="174">
        <v>3.7584375200623479E-2</v>
      </c>
      <c r="Z217" s="175">
        <v>0</v>
      </c>
      <c r="AA217" s="168"/>
      <c r="AB217" s="176">
        <v>0</v>
      </c>
      <c r="AC217" s="177">
        <v>0</v>
      </c>
      <c r="AD217" s="134">
        <v>0</v>
      </c>
      <c r="AE217" s="177">
        <v>0</v>
      </c>
      <c r="AF217" s="182">
        <v>0</v>
      </c>
      <c r="AG217" s="172"/>
    </row>
    <row r="218" spans="1:33" s="110" customFormat="1" x14ac:dyDescent="0.2">
      <c r="A218" s="138">
        <v>431</v>
      </c>
      <c r="B218" s="139">
        <v>431149149</v>
      </c>
      <c r="C218" s="140" t="s">
        <v>505</v>
      </c>
      <c r="D218" s="141">
        <v>149</v>
      </c>
      <c r="E218" s="140" t="s">
        <v>181</v>
      </c>
      <c r="F218" s="141">
        <v>149</v>
      </c>
      <c r="G218" s="142" t="s">
        <v>181</v>
      </c>
      <c r="H218" s="130"/>
      <c r="I218" s="131">
        <v>12728</v>
      </c>
      <c r="J218" s="131">
        <v>0</v>
      </c>
      <c r="K218" s="131">
        <v>0</v>
      </c>
      <c r="L218" s="131">
        <v>938</v>
      </c>
      <c r="M218" s="131">
        <v>13666</v>
      </c>
      <c r="N218" s="130"/>
      <c r="O218" s="132">
        <v>373</v>
      </c>
      <c r="P218" s="132">
        <v>0</v>
      </c>
      <c r="Q218" s="133">
        <v>4747544</v>
      </c>
      <c r="R218" s="133">
        <v>0</v>
      </c>
      <c r="S218" s="133">
        <f t="shared" si="6"/>
        <v>291137</v>
      </c>
      <c r="T218" s="133">
        <v>349874</v>
      </c>
      <c r="U218" s="134">
        <f t="shared" si="7"/>
        <v>5388555</v>
      </c>
      <c r="V218" s="144"/>
      <c r="W218" s="173">
        <v>0</v>
      </c>
      <c r="X218" s="174">
        <v>0.09</v>
      </c>
      <c r="Y218" s="174">
        <v>0.11134417107727042</v>
      </c>
      <c r="Z218" s="175">
        <v>0</v>
      </c>
      <c r="AA218" s="168"/>
      <c r="AB218" s="176">
        <v>0</v>
      </c>
      <c r="AC218" s="177">
        <v>0</v>
      </c>
      <c r="AD218" s="134">
        <v>0</v>
      </c>
      <c r="AE218" s="177">
        <v>0</v>
      </c>
      <c r="AF218" s="182">
        <v>0</v>
      </c>
      <c r="AG218" s="172"/>
    </row>
    <row r="219" spans="1:33" s="110" customFormat="1" x14ac:dyDescent="0.2">
      <c r="A219" s="138">
        <v>431</v>
      </c>
      <c r="B219" s="139">
        <v>431149181</v>
      </c>
      <c r="C219" s="140" t="s">
        <v>505</v>
      </c>
      <c r="D219" s="141">
        <v>149</v>
      </c>
      <c r="E219" s="140" t="s">
        <v>181</v>
      </c>
      <c r="F219" s="141">
        <v>181</v>
      </c>
      <c r="G219" s="142" t="s">
        <v>213</v>
      </c>
      <c r="H219" s="130"/>
      <c r="I219" s="131">
        <v>11890</v>
      </c>
      <c r="J219" s="131">
        <v>217</v>
      </c>
      <c r="K219" s="131">
        <v>0</v>
      </c>
      <c r="L219" s="131">
        <v>938</v>
      </c>
      <c r="M219" s="131">
        <v>13045</v>
      </c>
      <c r="N219" s="130"/>
      <c r="O219" s="132">
        <v>13</v>
      </c>
      <c r="P219" s="132">
        <v>0</v>
      </c>
      <c r="Q219" s="133">
        <v>157391</v>
      </c>
      <c r="R219" s="133">
        <v>0</v>
      </c>
      <c r="S219" s="133">
        <f t="shared" si="6"/>
        <v>0</v>
      </c>
      <c r="T219" s="133">
        <v>12194</v>
      </c>
      <c r="U219" s="134">
        <f t="shared" si="7"/>
        <v>169585</v>
      </c>
      <c r="V219" s="144"/>
      <c r="W219" s="173">
        <v>0</v>
      </c>
      <c r="X219" s="174">
        <v>0.09</v>
      </c>
      <c r="Y219" s="174">
        <v>1.7494466340225587E-2</v>
      </c>
      <c r="Z219" s="175">
        <v>0</v>
      </c>
      <c r="AA219" s="168"/>
      <c r="AB219" s="176">
        <v>0</v>
      </c>
      <c r="AC219" s="177">
        <v>0</v>
      </c>
      <c r="AD219" s="134">
        <v>0</v>
      </c>
      <c r="AE219" s="177">
        <v>0</v>
      </c>
      <c r="AF219" s="182">
        <v>0</v>
      </c>
      <c r="AG219" s="172"/>
    </row>
    <row r="220" spans="1:33" s="110" customFormat="1" x14ac:dyDescent="0.2">
      <c r="A220" s="138">
        <v>431</v>
      </c>
      <c r="B220" s="139">
        <v>431149211</v>
      </c>
      <c r="C220" s="140" t="s">
        <v>505</v>
      </c>
      <c r="D220" s="141">
        <v>149</v>
      </c>
      <c r="E220" s="140" t="s">
        <v>181</v>
      </c>
      <c r="F220" s="141">
        <v>211</v>
      </c>
      <c r="G220" s="142" t="s">
        <v>243</v>
      </c>
      <c r="H220" s="130"/>
      <c r="I220" s="131">
        <v>10752.007650935375</v>
      </c>
      <c r="J220" s="131">
        <v>2443</v>
      </c>
      <c r="K220" s="131">
        <v>0</v>
      </c>
      <c r="L220" s="131">
        <v>938</v>
      </c>
      <c r="M220" s="131">
        <v>14133.007650935375</v>
      </c>
      <c r="N220" s="130"/>
      <c r="O220" s="132">
        <v>2</v>
      </c>
      <c r="P220" s="132">
        <v>0</v>
      </c>
      <c r="Q220" s="133">
        <v>26390</v>
      </c>
      <c r="R220" s="133">
        <v>0</v>
      </c>
      <c r="S220" s="133">
        <f t="shared" si="6"/>
        <v>0</v>
      </c>
      <c r="T220" s="133">
        <v>1876</v>
      </c>
      <c r="U220" s="134">
        <f t="shared" si="7"/>
        <v>28266</v>
      </c>
      <c r="V220" s="144"/>
      <c r="W220" s="173">
        <v>0</v>
      </c>
      <c r="X220" s="174">
        <v>0.09</v>
      </c>
      <c r="Y220" s="174">
        <v>2.0408064169418114E-3</v>
      </c>
      <c r="Z220" s="175">
        <v>0</v>
      </c>
      <c r="AA220" s="168"/>
      <c r="AB220" s="176">
        <v>0</v>
      </c>
      <c r="AC220" s="177">
        <v>0</v>
      </c>
      <c r="AD220" s="134">
        <v>0</v>
      </c>
      <c r="AE220" s="177">
        <v>0</v>
      </c>
      <c r="AF220" s="182">
        <v>0</v>
      </c>
      <c r="AG220" s="172"/>
    </row>
    <row r="221" spans="1:33" s="110" customFormat="1" x14ac:dyDescent="0.2">
      <c r="A221" s="138">
        <v>432</v>
      </c>
      <c r="B221" s="139">
        <v>432712020</v>
      </c>
      <c r="C221" s="140" t="s">
        <v>506</v>
      </c>
      <c r="D221" s="141">
        <v>712</v>
      </c>
      <c r="E221" s="140" t="s">
        <v>420</v>
      </c>
      <c r="F221" s="141">
        <v>20</v>
      </c>
      <c r="G221" s="142" t="s">
        <v>52</v>
      </c>
      <c r="H221" s="130"/>
      <c r="I221" s="131">
        <v>9452</v>
      </c>
      <c r="J221" s="131">
        <v>2624</v>
      </c>
      <c r="K221" s="131">
        <v>0</v>
      </c>
      <c r="L221" s="131">
        <v>938</v>
      </c>
      <c r="M221" s="131">
        <v>13014</v>
      </c>
      <c r="N221" s="130"/>
      <c r="O221" s="132">
        <v>82</v>
      </c>
      <c r="P221" s="132">
        <v>0</v>
      </c>
      <c r="Q221" s="133">
        <v>990232</v>
      </c>
      <c r="R221" s="133">
        <v>0</v>
      </c>
      <c r="S221" s="133">
        <f t="shared" si="6"/>
        <v>0</v>
      </c>
      <c r="T221" s="133">
        <v>76916</v>
      </c>
      <c r="U221" s="134">
        <f t="shared" si="7"/>
        <v>1067148</v>
      </c>
      <c r="V221" s="144"/>
      <c r="W221" s="173">
        <v>0</v>
      </c>
      <c r="X221" s="174">
        <v>0.09</v>
      </c>
      <c r="Y221" s="174">
        <v>5.0422073532751327E-2</v>
      </c>
      <c r="Z221" s="175">
        <v>0</v>
      </c>
      <c r="AA221" s="168"/>
      <c r="AB221" s="176">
        <v>0</v>
      </c>
      <c r="AC221" s="177">
        <v>0</v>
      </c>
      <c r="AD221" s="134">
        <v>0</v>
      </c>
      <c r="AE221" s="177">
        <v>0</v>
      </c>
      <c r="AF221" s="182">
        <v>0</v>
      </c>
      <c r="AG221" s="172"/>
    </row>
    <row r="222" spans="1:33" s="110" customFormat="1" x14ac:dyDescent="0.2">
      <c r="A222" s="138">
        <v>432</v>
      </c>
      <c r="B222" s="139">
        <v>432712096</v>
      </c>
      <c r="C222" s="140" t="s">
        <v>506</v>
      </c>
      <c r="D222" s="141">
        <v>712</v>
      </c>
      <c r="E222" s="140" t="s">
        <v>420</v>
      </c>
      <c r="F222" s="141">
        <v>96</v>
      </c>
      <c r="G222" s="142" t="s">
        <v>128</v>
      </c>
      <c r="H222" s="130"/>
      <c r="I222" s="131">
        <v>8960</v>
      </c>
      <c r="J222" s="131">
        <v>5101</v>
      </c>
      <c r="K222" s="131">
        <v>0</v>
      </c>
      <c r="L222" s="131">
        <v>938</v>
      </c>
      <c r="M222" s="131">
        <v>14999</v>
      </c>
      <c r="N222" s="130"/>
      <c r="O222" s="132">
        <v>1</v>
      </c>
      <c r="P222" s="132">
        <v>0</v>
      </c>
      <c r="Q222" s="133">
        <v>14061</v>
      </c>
      <c r="R222" s="133">
        <v>0</v>
      </c>
      <c r="S222" s="133">
        <f t="shared" si="6"/>
        <v>0</v>
      </c>
      <c r="T222" s="133">
        <v>938</v>
      </c>
      <c r="U222" s="134">
        <f t="shared" si="7"/>
        <v>14999</v>
      </c>
      <c r="V222" s="144"/>
      <c r="W222" s="173">
        <v>0</v>
      </c>
      <c r="X222" s="174">
        <v>0.09</v>
      </c>
      <c r="Y222" s="174">
        <v>3.3365878175559707E-2</v>
      </c>
      <c r="Z222" s="175">
        <v>0</v>
      </c>
      <c r="AA222" s="168"/>
      <c r="AB222" s="176">
        <v>0</v>
      </c>
      <c r="AC222" s="177">
        <v>0</v>
      </c>
      <c r="AD222" s="134">
        <v>0</v>
      </c>
      <c r="AE222" s="177">
        <v>0</v>
      </c>
      <c r="AF222" s="182">
        <v>0</v>
      </c>
      <c r="AG222" s="172"/>
    </row>
    <row r="223" spans="1:33" s="110" customFormat="1" x14ac:dyDescent="0.2">
      <c r="A223" s="138">
        <v>432</v>
      </c>
      <c r="B223" s="139">
        <v>432712172</v>
      </c>
      <c r="C223" s="140" t="s">
        <v>506</v>
      </c>
      <c r="D223" s="141">
        <v>712</v>
      </c>
      <c r="E223" s="140" t="s">
        <v>420</v>
      </c>
      <c r="F223" s="141">
        <v>172</v>
      </c>
      <c r="G223" s="142" t="s">
        <v>204</v>
      </c>
      <c r="H223" s="130"/>
      <c r="I223" s="131">
        <v>8960</v>
      </c>
      <c r="J223" s="131">
        <v>6035</v>
      </c>
      <c r="K223" s="131">
        <v>0</v>
      </c>
      <c r="L223" s="131">
        <v>938</v>
      </c>
      <c r="M223" s="131">
        <v>15933</v>
      </c>
      <c r="N223" s="130"/>
      <c r="O223" s="132">
        <v>2</v>
      </c>
      <c r="P223" s="132">
        <v>0</v>
      </c>
      <c r="Q223" s="133">
        <v>29990</v>
      </c>
      <c r="R223" s="133">
        <v>0</v>
      </c>
      <c r="S223" s="133">
        <f t="shared" si="6"/>
        <v>0</v>
      </c>
      <c r="T223" s="133">
        <v>1876</v>
      </c>
      <c r="U223" s="134">
        <f t="shared" si="7"/>
        <v>31866</v>
      </c>
      <c r="V223" s="144"/>
      <c r="W223" s="173">
        <v>0</v>
      </c>
      <c r="X223" s="174">
        <v>0.09</v>
      </c>
      <c r="Y223" s="174">
        <v>3.0715343760865023E-2</v>
      </c>
      <c r="Z223" s="175">
        <v>0</v>
      </c>
      <c r="AA223" s="168"/>
      <c r="AB223" s="176">
        <v>0</v>
      </c>
      <c r="AC223" s="177">
        <v>0</v>
      </c>
      <c r="AD223" s="134">
        <v>0</v>
      </c>
      <c r="AE223" s="177">
        <v>0</v>
      </c>
      <c r="AF223" s="182">
        <v>0</v>
      </c>
      <c r="AG223" s="172"/>
    </row>
    <row r="224" spans="1:33" s="110" customFormat="1" x14ac:dyDescent="0.2">
      <c r="A224" s="138">
        <v>432</v>
      </c>
      <c r="B224" s="139">
        <v>432712261</v>
      </c>
      <c r="C224" s="140" t="s">
        <v>506</v>
      </c>
      <c r="D224" s="141">
        <v>712</v>
      </c>
      <c r="E224" s="140" t="s">
        <v>420</v>
      </c>
      <c r="F224" s="141">
        <v>261</v>
      </c>
      <c r="G224" s="142" t="s">
        <v>293</v>
      </c>
      <c r="H224" s="130"/>
      <c r="I224" s="131">
        <v>8960</v>
      </c>
      <c r="J224" s="131">
        <v>5780</v>
      </c>
      <c r="K224" s="131">
        <v>0</v>
      </c>
      <c r="L224" s="131">
        <v>938</v>
      </c>
      <c r="M224" s="131">
        <v>15678</v>
      </c>
      <c r="N224" s="130"/>
      <c r="O224" s="132">
        <v>16</v>
      </c>
      <c r="P224" s="132">
        <v>0</v>
      </c>
      <c r="Q224" s="133">
        <v>235840</v>
      </c>
      <c r="R224" s="133">
        <v>0</v>
      </c>
      <c r="S224" s="133">
        <f t="shared" si="6"/>
        <v>0</v>
      </c>
      <c r="T224" s="133">
        <v>15008</v>
      </c>
      <c r="U224" s="134">
        <f t="shared" si="7"/>
        <v>250848</v>
      </c>
      <c r="V224" s="144"/>
      <c r="W224" s="173">
        <v>0</v>
      </c>
      <c r="X224" s="174">
        <v>0.09</v>
      </c>
      <c r="Y224" s="174">
        <v>7.8505173391628005E-2</v>
      </c>
      <c r="Z224" s="175">
        <v>0</v>
      </c>
      <c r="AA224" s="168"/>
      <c r="AB224" s="176">
        <v>0</v>
      </c>
      <c r="AC224" s="177">
        <v>0</v>
      </c>
      <c r="AD224" s="134">
        <v>0</v>
      </c>
      <c r="AE224" s="177">
        <v>0</v>
      </c>
      <c r="AF224" s="182">
        <v>0</v>
      </c>
      <c r="AG224" s="172"/>
    </row>
    <row r="225" spans="1:33" s="110" customFormat="1" x14ac:dyDescent="0.2">
      <c r="A225" s="138">
        <v>432</v>
      </c>
      <c r="B225" s="139">
        <v>432712300</v>
      </c>
      <c r="C225" s="140" t="s">
        <v>506</v>
      </c>
      <c r="D225" s="141">
        <v>712</v>
      </c>
      <c r="E225" s="140" t="s">
        <v>420</v>
      </c>
      <c r="F225" s="141">
        <v>300</v>
      </c>
      <c r="G225" s="142" t="s">
        <v>332</v>
      </c>
      <c r="H225" s="130"/>
      <c r="I225" s="131">
        <v>8960</v>
      </c>
      <c r="J225" s="131">
        <v>16090</v>
      </c>
      <c r="K225" s="131">
        <v>0</v>
      </c>
      <c r="L225" s="131">
        <v>938</v>
      </c>
      <c r="M225" s="131">
        <v>25988</v>
      </c>
      <c r="N225" s="130"/>
      <c r="O225" s="132">
        <v>1</v>
      </c>
      <c r="P225" s="132">
        <v>0</v>
      </c>
      <c r="Q225" s="133">
        <v>25050</v>
      </c>
      <c r="R225" s="133">
        <v>0</v>
      </c>
      <c r="S225" s="133">
        <f t="shared" si="6"/>
        <v>0</v>
      </c>
      <c r="T225" s="133">
        <v>938</v>
      </c>
      <c r="U225" s="134">
        <f t="shared" si="7"/>
        <v>25988</v>
      </c>
      <c r="V225" s="144"/>
      <c r="W225" s="173">
        <v>0</v>
      </c>
      <c r="X225" s="174">
        <v>0.09</v>
      </c>
      <c r="Y225" s="174">
        <v>1.8735196439636739E-2</v>
      </c>
      <c r="Z225" s="175">
        <v>0</v>
      </c>
      <c r="AA225" s="168"/>
      <c r="AB225" s="176">
        <v>0</v>
      </c>
      <c r="AC225" s="177">
        <v>0</v>
      </c>
      <c r="AD225" s="134">
        <v>0</v>
      </c>
      <c r="AE225" s="177">
        <v>0</v>
      </c>
      <c r="AF225" s="182">
        <v>0</v>
      </c>
      <c r="AG225" s="172"/>
    </row>
    <row r="226" spans="1:33" s="110" customFormat="1" x14ac:dyDescent="0.2">
      <c r="A226" s="138">
        <v>432</v>
      </c>
      <c r="B226" s="139">
        <v>432712645</v>
      </c>
      <c r="C226" s="140" t="s">
        <v>506</v>
      </c>
      <c r="D226" s="141">
        <v>712</v>
      </c>
      <c r="E226" s="140" t="s">
        <v>420</v>
      </c>
      <c r="F226" s="141">
        <v>645</v>
      </c>
      <c r="G226" s="142" t="s">
        <v>399</v>
      </c>
      <c r="H226" s="130"/>
      <c r="I226" s="131">
        <v>10391</v>
      </c>
      <c r="J226" s="131">
        <v>4231</v>
      </c>
      <c r="K226" s="131">
        <v>0</v>
      </c>
      <c r="L226" s="131">
        <v>938</v>
      </c>
      <c r="M226" s="131">
        <v>15560</v>
      </c>
      <c r="N226" s="130"/>
      <c r="O226" s="132">
        <v>59</v>
      </c>
      <c r="P226" s="132">
        <v>0</v>
      </c>
      <c r="Q226" s="133">
        <v>862698</v>
      </c>
      <c r="R226" s="133">
        <v>0</v>
      </c>
      <c r="S226" s="133">
        <f t="shared" si="6"/>
        <v>0</v>
      </c>
      <c r="T226" s="133">
        <v>55342</v>
      </c>
      <c r="U226" s="134">
        <f t="shared" si="7"/>
        <v>918040</v>
      </c>
      <c r="V226" s="144"/>
      <c r="W226" s="173">
        <v>0</v>
      </c>
      <c r="X226" s="174">
        <v>0.09</v>
      </c>
      <c r="Y226" s="174">
        <v>3.597316666491604E-2</v>
      </c>
      <c r="Z226" s="175">
        <v>0</v>
      </c>
      <c r="AA226" s="168"/>
      <c r="AB226" s="176">
        <v>0</v>
      </c>
      <c r="AC226" s="177">
        <v>0</v>
      </c>
      <c r="AD226" s="134">
        <v>0</v>
      </c>
      <c r="AE226" s="177">
        <v>0</v>
      </c>
      <c r="AF226" s="182">
        <v>0</v>
      </c>
      <c r="AG226" s="172"/>
    </row>
    <row r="227" spans="1:33" s="110" customFormat="1" x14ac:dyDescent="0.2">
      <c r="A227" s="138">
        <v>432</v>
      </c>
      <c r="B227" s="139">
        <v>432712660</v>
      </c>
      <c r="C227" s="140" t="s">
        <v>506</v>
      </c>
      <c r="D227" s="141">
        <v>712</v>
      </c>
      <c r="E227" s="140" t="s">
        <v>420</v>
      </c>
      <c r="F227" s="141">
        <v>660</v>
      </c>
      <c r="G227" s="142" t="s">
        <v>403</v>
      </c>
      <c r="H227" s="130"/>
      <c r="I227" s="131">
        <v>10674</v>
      </c>
      <c r="J227" s="131">
        <v>9490</v>
      </c>
      <c r="K227" s="131">
        <v>0</v>
      </c>
      <c r="L227" s="131">
        <v>938</v>
      </c>
      <c r="M227" s="131">
        <v>21102</v>
      </c>
      <c r="N227" s="130"/>
      <c r="O227" s="132">
        <v>63</v>
      </c>
      <c r="P227" s="132">
        <v>0</v>
      </c>
      <c r="Q227" s="133">
        <v>1270332</v>
      </c>
      <c r="R227" s="133">
        <v>0</v>
      </c>
      <c r="S227" s="133">
        <f t="shared" si="6"/>
        <v>0</v>
      </c>
      <c r="T227" s="133">
        <v>59094</v>
      </c>
      <c r="U227" s="134">
        <f t="shared" si="7"/>
        <v>1329426</v>
      </c>
      <c r="V227" s="144"/>
      <c r="W227" s="173">
        <v>0</v>
      </c>
      <c r="X227" s="174">
        <v>0.09</v>
      </c>
      <c r="Y227" s="174">
        <v>5.42231257287355E-2</v>
      </c>
      <c r="Z227" s="175">
        <v>0</v>
      </c>
      <c r="AA227" s="168"/>
      <c r="AB227" s="176">
        <v>0</v>
      </c>
      <c r="AC227" s="177">
        <v>0</v>
      </c>
      <c r="AD227" s="134">
        <v>0</v>
      </c>
      <c r="AE227" s="177">
        <v>0</v>
      </c>
      <c r="AF227" s="182">
        <v>0</v>
      </c>
      <c r="AG227" s="172"/>
    </row>
    <row r="228" spans="1:33" s="110" customFormat="1" x14ac:dyDescent="0.2">
      <c r="A228" s="138">
        <v>432</v>
      </c>
      <c r="B228" s="139">
        <v>432712712</v>
      </c>
      <c r="C228" s="140" t="s">
        <v>506</v>
      </c>
      <c r="D228" s="141">
        <v>712</v>
      </c>
      <c r="E228" s="140" t="s">
        <v>420</v>
      </c>
      <c r="F228" s="141">
        <v>712</v>
      </c>
      <c r="G228" s="142" t="s">
        <v>420</v>
      </c>
      <c r="H228" s="130"/>
      <c r="I228" s="131">
        <v>9981</v>
      </c>
      <c r="J228" s="131">
        <v>7179</v>
      </c>
      <c r="K228" s="131">
        <v>0</v>
      </c>
      <c r="L228" s="131">
        <v>938</v>
      </c>
      <c r="M228" s="131">
        <v>18098</v>
      </c>
      <c r="N228" s="130"/>
      <c r="O228" s="132">
        <v>26</v>
      </c>
      <c r="P228" s="132">
        <v>0</v>
      </c>
      <c r="Q228" s="133">
        <v>446160</v>
      </c>
      <c r="R228" s="133">
        <v>0</v>
      </c>
      <c r="S228" s="133">
        <f t="shared" si="6"/>
        <v>0</v>
      </c>
      <c r="T228" s="133">
        <v>24388</v>
      </c>
      <c r="U228" s="134">
        <f t="shared" si="7"/>
        <v>470548</v>
      </c>
      <c r="V228" s="144"/>
      <c r="W228" s="173">
        <v>0</v>
      </c>
      <c r="X228" s="174">
        <v>0.09</v>
      </c>
      <c r="Y228" s="174">
        <v>3.230677539606619E-2</v>
      </c>
      <c r="Z228" s="175">
        <v>0</v>
      </c>
      <c r="AA228" s="168"/>
      <c r="AB228" s="176">
        <v>0</v>
      </c>
      <c r="AC228" s="177">
        <v>0</v>
      </c>
      <c r="AD228" s="134">
        <v>0</v>
      </c>
      <c r="AE228" s="177">
        <v>0</v>
      </c>
      <c r="AF228" s="182">
        <v>0</v>
      </c>
      <c r="AG228" s="172"/>
    </row>
    <row r="229" spans="1:33" s="110" customFormat="1" x14ac:dyDescent="0.2">
      <c r="A229" s="138">
        <v>435</v>
      </c>
      <c r="B229" s="139">
        <v>435301009</v>
      </c>
      <c r="C229" s="140" t="s">
        <v>507</v>
      </c>
      <c r="D229" s="141">
        <v>301</v>
      </c>
      <c r="E229" s="140" t="s">
        <v>333</v>
      </c>
      <c r="F229" s="141">
        <v>9</v>
      </c>
      <c r="G229" s="142" t="s">
        <v>41</v>
      </c>
      <c r="H229" s="130"/>
      <c r="I229" s="131">
        <v>10766</v>
      </c>
      <c r="J229" s="131">
        <v>7188</v>
      </c>
      <c r="K229" s="131">
        <v>0</v>
      </c>
      <c r="L229" s="131">
        <v>938</v>
      </c>
      <c r="M229" s="131">
        <v>18892</v>
      </c>
      <c r="N229" s="130"/>
      <c r="O229" s="132">
        <v>2</v>
      </c>
      <c r="P229" s="132">
        <v>0</v>
      </c>
      <c r="Q229" s="133">
        <v>35908</v>
      </c>
      <c r="R229" s="133">
        <v>0</v>
      </c>
      <c r="S229" s="133">
        <f t="shared" si="6"/>
        <v>0</v>
      </c>
      <c r="T229" s="133">
        <v>1876</v>
      </c>
      <c r="U229" s="134">
        <f t="shared" si="7"/>
        <v>37784</v>
      </c>
      <c r="V229" s="144"/>
      <c r="W229" s="173">
        <v>0</v>
      </c>
      <c r="X229" s="174">
        <v>0.09</v>
      </c>
      <c r="Y229" s="174">
        <v>2.3046127495590951E-3</v>
      </c>
      <c r="Z229" s="175">
        <v>0</v>
      </c>
      <c r="AA229" s="168"/>
      <c r="AB229" s="176">
        <v>0</v>
      </c>
      <c r="AC229" s="177">
        <v>0</v>
      </c>
      <c r="AD229" s="134">
        <v>0</v>
      </c>
      <c r="AE229" s="177">
        <v>0</v>
      </c>
      <c r="AF229" s="182">
        <v>0</v>
      </c>
      <c r="AG229" s="172"/>
    </row>
    <row r="230" spans="1:33" s="110" customFormat="1" x14ac:dyDescent="0.2">
      <c r="A230" s="138">
        <v>435</v>
      </c>
      <c r="B230" s="139">
        <v>435301031</v>
      </c>
      <c r="C230" s="140" t="s">
        <v>507</v>
      </c>
      <c r="D230" s="141">
        <v>301</v>
      </c>
      <c r="E230" s="140" t="s">
        <v>333</v>
      </c>
      <c r="F230" s="141">
        <v>31</v>
      </c>
      <c r="G230" s="142" t="s">
        <v>63</v>
      </c>
      <c r="H230" s="130"/>
      <c r="I230" s="131">
        <v>10393</v>
      </c>
      <c r="J230" s="131">
        <v>5132</v>
      </c>
      <c r="K230" s="131">
        <v>0</v>
      </c>
      <c r="L230" s="131">
        <v>938</v>
      </c>
      <c r="M230" s="131">
        <v>16463</v>
      </c>
      <c r="N230" s="130"/>
      <c r="O230" s="132">
        <v>73</v>
      </c>
      <c r="P230" s="132">
        <v>0</v>
      </c>
      <c r="Q230" s="133">
        <v>1133325</v>
      </c>
      <c r="R230" s="133">
        <v>0</v>
      </c>
      <c r="S230" s="133">
        <f t="shared" si="6"/>
        <v>0</v>
      </c>
      <c r="T230" s="133">
        <v>68474</v>
      </c>
      <c r="U230" s="134">
        <f t="shared" si="7"/>
        <v>1201799</v>
      </c>
      <c r="V230" s="144"/>
      <c r="W230" s="173">
        <v>0</v>
      </c>
      <c r="X230" s="174">
        <v>0.09</v>
      </c>
      <c r="Y230" s="174">
        <v>1.9232317000431619E-2</v>
      </c>
      <c r="Z230" s="175">
        <v>0</v>
      </c>
      <c r="AA230" s="168"/>
      <c r="AB230" s="176">
        <v>0</v>
      </c>
      <c r="AC230" s="177">
        <v>0</v>
      </c>
      <c r="AD230" s="134">
        <v>0</v>
      </c>
      <c r="AE230" s="177">
        <v>0</v>
      </c>
      <c r="AF230" s="182">
        <v>0</v>
      </c>
      <c r="AG230" s="172"/>
    </row>
    <row r="231" spans="1:33" s="110" customFormat="1" x14ac:dyDescent="0.2">
      <c r="A231" s="138">
        <v>435</v>
      </c>
      <c r="B231" s="139">
        <v>435301048</v>
      </c>
      <c r="C231" s="140" t="s">
        <v>507</v>
      </c>
      <c r="D231" s="141">
        <v>301</v>
      </c>
      <c r="E231" s="140" t="s">
        <v>333</v>
      </c>
      <c r="F231" s="141">
        <v>48</v>
      </c>
      <c r="G231" s="142" t="s">
        <v>80</v>
      </c>
      <c r="H231" s="130"/>
      <c r="I231" s="131">
        <v>10766</v>
      </c>
      <c r="J231" s="131">
        <v>9006</v>
      </c>
      <c r="K231" s="131">
        <v>0</v>
      </c>
      <c r="L231" s="131">
        <v>938</v>
      </c>
      <c r="M231" s="131">
        <v>20710</v>
      </c>
      <c r="N231" s="130"/>
      <c r="O231" s="132">
        <v>2</v>
      </c>
      <c r="P231" s="132">
        <v>0</v>
      </c>
      <c r="Q231" s="133">
        <v>39544</v>
      </c>
      <c r="R231" s="133">
        <v>0</v>
      </c>
      <c r="S231" s="133">
        <f t="shared" si="6"/>
        <v>0</v>
      </c>
      <c r="T231" s="133">
        <v>1876</v>
      </c>
      <c r="U231" s="134">
        <f t="shared" si="7"/>
        <v>41420</v>
      </c>
      <c r="V231" s="144"/>
      <c r="W231" s="173">
        <v>0</v>
      </c>
      <c r="X231" s="174">
        <v>0.09</v>
      </c>
      <c r="Y231" s="174">
        <v>2.0955193206317413E-3</v>
      </c>
      <c r="Z231" s="175">
        <v>0</v>
      </c>
      <c r="AA231" s="168"/>
      <c r="AB231" s="176">
        <v>0</v>
      </c>
      <c r="AC231" s="177">
        <v>0</v>
      </c>
      <c r="AD231" s="134">
        <v>0</v>
      </c>
      <c r="AE231" s="177">
        <v>0</v>
      </c>
      <c r="AF231" s="182">
        <v>0</v>
      </c>
      <c r="AG231" s="172"/>
    </row>
    <row r="232" spans="1:33" s="110" customFormat="1" x14ac:dyDescent="0.2">
      <c r="A232" s="138">
        <v>435</v>
      </c>
      <c r="B232" s="139">
        <v>435301056</v>
      </c>
      <c r="C232" s="140" t="s">
        <v>507</v>
      </c>
      <c r="D232" s="141">
        <v>301</v>
      </c>
      <c r="E232" s="140" t="s">
        <v>333</v>
      </c>
      <c r="F232" s="141">
        <v>56</v>
      </c>
      <c r="G232" s="142" t="s">
        <v>88</v>
      </c>
      <c r="H232" s="130"/>
      <c r="I232" s="131">
        <v>10369</v>
      </c>
      <c r="J232" s="131">
        <v>3679</v>
      </c>
      <c r="K232" s="131">
        <v>0</v>
      </c>
      <c r="L232" s="131">
        <v>938</v>
      </c>
      <c r="M232" s="131">
        <v>14986</v>
      </c>
      <c r="N232" s="130"/>
      <c r="O232" s="132">
        <v>91</v>
      </c>
      <c r="P232" s="132">
        <v>0</v>
      </c>
      <c r="Q232" s="133">
        <v>1278368</v>
      </c>
      <c r="R232" s="133">
        <v>0</v>
      </c>
      <c r="S232" s="133">
        <f t="shared" si="6"/>
        <v>0</v>
      </c>
      <c r="T232" s="133">
        <v>85358</v>
      </c>
      <c r="U232" s="134">
        <f t="shared" si="7"/>
        <v>1363726</v>
      </c>
      <c r="V232" s="144"/>
      <c r="W232" s="173">
        <v>0</v>
      </c>
      <c r="X232" s="174">
        <v>0.09</v>
      </c>
      <c r="Y232" s="174">
        <v>2.0791850212863276E-2</v>
      </c>
      <c r="Z232" s="175">
        <v>0</v>
      </c>
      <c r="AA232" s="168"/>
      <c r="AB232" s="176">
        <v>0</v>
      </c>
      <c r="AC232" s="177">
        <v>0</v>
      </c>
      <c r="AD232" s="134">
        <v>0</v>
      </c>
      <c r="AE232" s="177">
        <v>0</v>
      </c>
      <c r="AF232" s="182">
        <v>0</v>
      </c>
      <c r="AG232" s="172"/>
    </row>
    <row r="233" spans="1:33" s="110" customFormat="1" x14ac:dyDescent="0.2">
      <c r="A233" s="138">
        <v>435</v>
      </c>
      <c r="B233" s="139">
        <v>435301079</v>
      </c>
      <c r="C233" s="140" t="s">
        <v>507</v>
      </c>
      <c r="D233" s="141">
        <v>301</v>
      </c>
      <c r="E233" s="140" t="s">
        <v>333</v>
      </c>
      <c r="F233" s="141">
        <v>79</v>
      </c>
      <c r="G233" s="142" t="s">
        <v>111</v>
      </c>
      <c r="H233" s="130"/>
      <c r="I233" s="131">
        <v>10419</v>
      </c>
      <c r="J233" s="131">
        <v>0</v>
      </c>
      <c r="K233" s="131">
        <v>0</v>
      </c>
      <c r="L233" s="131">
        <v>938</v>
      </c>
      <c r="M233" s="131">
        <v>11357</v>
      </c>
      <c r="N233" s="130"/>
      <c r="O233" s="132">
        <v>171</v>
      </c>
      <c r="P233" s="132">
        <v>0</v>
      </c>
      <c r="Q233" s="133">
        <v>1781649</v>
      </c>
      <c r="R233" s="133">
        <v>0</v>
      </c>
      <c r="S233" s="133">
        <f t="shared" si="6"/>
        <v>0</v>
      </c>
      <c r="T233" s="133">
        <v>160398</v>
      </c>
      <c r="U233" s="134">
        <f t="shared" si="7"/>
        <v>1942047</v>
      </c>
      <c r="V233" s="144"/>
      <c r="W233" s="173">
        <v>0</v>
      </c>
      <c r="X233" s="174">
        <v>0.09</v>
      </c>
      <c r="Y233" s="174">
        <v>6.8195094499746076E-2</v>
      </c>
      <c r="Z233" s="175">
        <v>0</v>
      </c>
      <c r="AA233" s="168"/>
      <c r="AB233" s="176">
        <v>0</v>
      </c>
      <c r="AC233" s="177">
        <v>0</v>
      </c>
      <c r="AD233" s="134">
        <v>0</v>
      </c>
      <c r="AE233" s="177">
        <v>0</v>
      </c>
      <c r="AF233" s="182">
        <v>0</v>
      </c>
      <c r="AG233" s="172"/>
    </row>
    <row r="234" spans="1:33" s="110" customFormat="1" x14ac:dyDescent="0.2">
      <c r="A234" s="138">
        <v>435</v>
      </c>
      <c r="B234" s="139">
        <v>435301103</v>
      </c>
      <c r="C234" s="140" t="s">
        <v>507</v>
      </c>
      <c r="D234" s="141">
        <v>301</v>
      </c>
      <c r="E234" s="140" t="s">
        <v>333</v>
      </c>
      <c r="F234" s="141">
        <v>103</v>
      </c>
      <c r="G234" s="142" t="s">
        <v>135</v>
      </c>
      <c r="H234" s="130"/>
      <c r="I234" s="131">
        <v>12693.185529363111</v>
      </c>
      <c r="J234" s="131">
        <v>246</v>
      </c>
      <c r="K234" s="131">
        <v>0</v>
      </c>
      <c r="L234" s="131">
        <v>938</v>
      </c>
      <c r="M234" s="131">
        <v>13877.185529363111</v>
      </c>
      <c r="N234" s="130"/>
      <c r="O234" s="132">
        <v>2</v>
      </c>
      <c r="P234" s="132">
        <v>0</v>
      </c>
      <c r="Q234" s="133">
        <v>25878</v>
      </c>
      <c r="R234" s="133">
        <v>0</v>
      </c>
      <c r="S234" s="133">
        <f t="shared" si="6"/>
        <v>0</v>
      </c>
      <c r="T234" s="133">
        <v>1876</v>
      </c>
      <c r="U234" s="134">
        <f t="shared" si="7"/>
        <v>27754</v>
      </c>
      <c r="V234" s="144"/>
      <c r="W234" s="173">
        <v>0</v>
      </c>
      <c r="X234" s="174">
        <v>0.09</v>
      </c>
      <c r="Y234" s="174">
        <v>1.3833427788670043E-2</v>
      </c>
      <c r="Z234" s="175">
        <v>0</v>
      </c>
      <c r="AA234" s="168"/>
      <c r="AB234" s="176">
        <v>0</v>
      </c>
      <c r="AC234" s="177">
        <v>0</v>
      </c>
      <c r="AD234" s="134">
        <v>0</v>
      </c>
      <c r="AE234" s="177">
        <v>0</v>
      </c>
      <c r="AF234" s="182">
        <v>0</v>
      </c>
      <c r="AG234" s="172"/>
    </row>
    <row r="235" spans="1:33" s="110" customFormat="1" x14ac:dyDescent="0.2">
      <c r="A235" s="138">
        <v>435</v>
      </c>
      <c r="B235" s="139">
        <v>435301128</v>
      </c>
      <c r="C235" s="140" t="s">
        <v>507</v>
      </c>
      <c r="D235" s="141">
        <v>301</v>
      </c>
      <c r="E235" s="140" t="s">
        <v>333</v>
      </c>
      <c r="F235" s="141">
        <v>128</v>
      </c>
      <c r="G235" s="142" t="s">
        <v>160</v>
      </c>
      <c r="H235" s="130"/>
      <c r="I235" s="131">
        <v>12549.540432084312</v>
      </c>
      <c r="J235" s="131">
        <v>722</v>
      </c>
      <c r="K235" s="131">
        <v>0</v>
      </c>
      <c r="L235" s="131">
        <v>938</v>
      </c>
      <c r="M235" s="131">
        <v>14209.540432084312</v>
      </c>
      <c r="N235" s="130"/>
      <c r="O235" s="132">
        <v>1</v>
      </c>
      <c r="P235" s="132">
        <v>0</v>
      </c>
      <c r="Q235" s="133">
        <v>13272</v>
      </c>
      <c r="R235" s="133">
        <v>0</v>
      </c>
      <c r="S235" s="133">
        <f t="shared" si="6"/>
        <v>0</v>
      </c>
      <c r="T235" s="133">
        <v>938</v>
      </c>
      <c r="U235" s="134">
        <f t="shared" si="7"/>
        <v>14210</v>
      </c>
      <c r="V235" s="144"/>
      <c r="W235" s="173">
        <v>0</v>
      </c>
      <c r="X235" s="174">
        <v>0.09</v>
      </c>
      <c r="Y235" s="174">
        <v>3.7584375200623479E-2</v>
      </c>
      <c r="Z235" s="175">
        <v>0</v>
      </c>
      <c r="AA235" s="168"/>
      <c r="AB235" s="176">
        <v>0</v>
      </c>
      <c r="AC235" s="177">
        <v>0</v>
      </c>
      <c r="AD235" s="134">
        <v>0</v>
      </c>
      <c r="AE235" s="177">
        <v>0</v>
      </c>
      <c r="AF235" s="182">
        <v>0</v>
      </c>
      <c r="AG235" s="172"/>
    </row>
    <row r="236" spans="1:33" s="110" customFormat="1" x14ac:dyDescent="0.2">
      <c r="A236" s="138">
        <v>435</v>
      </c>
      <c r="B236" s="139">
        <v>435301149</v>
      </c>
      <c r="C236" s="140" t="s">
        <v>507</v>
      </c>
      <c r="D236" s="141">
        <v>301</v>
      </c>
      <c r="E236" s="140" t="s">
        <v>333</v>
      </c>
      <c r="F236" s="141">
        <v>149</v>
      </c>
      <c r="G236" s="142" t="s">
        <v>181</v>
      </c>
      <c r="H236" s="130"/>
      <c r="I236" s="131">
        <v>10766</v>
      </c>
      <c r="J236" s="131">
        <v>0</v>
      </c>
      <c r="K236" s="131">
        <v>0</v>
      </c>
      <c r="L236" s="131">
        <v>938</v>
      </c>
      <c r="M236" s="131">
        <v>11704</v>
      </c>
      <c r="N236" s="130"/>
      <c r="O236" s="132">
        <v>1</v>
      </c>
      <c r="P236" s="132">
        <v>0</v>
      </c>
      <c r="Q236" s="133">
        <v>10766</v>
      </c>
      <c r="R236" s="133">
        <v>0</v>
      </c>
      <c r="S236" s="133">
        <f t="shared" si="6"/>
        <v>0</v>
      </c>
      <c r="T236" s="133">
        <v>938</v>
      </c>
      <c r="U236" s="134">
        <f t="shared" si="7"/>
        <v>11704</v>
      </c>
      <c r="V236" s="144"/>
      <c r="W236" s="173">
        <v>0</v>
      </c>
      <c r="X236" s="174">
        <v>0.09</v>
      </c>
      <c r="Y236" s="174">
        <v>0.11134417107727042</v>
      </c>
      <c r="Z236" s="175">
        <v>0</v>
      </c>
      <c r="AA236" s="168"/>
      <c r="AB236" s="176">
        <v>0</v>
      </c>
      <c r="AC236" s="177">
        <v>0</v>
      </c>
      <c r="AD236" s="134">
        <v>0</v>
      </c>
      <c r="AE236" s="177">
        <v>0</v>
      </c>
      <c r="AF236" s="182">
        <v>0</v>
      </c>
      <c r="AG236" s="172"/>
    </row>
    <row r="237" spans="1:33" s="110" customFormat="1" x14ac:dyDescent="0.2">
      <c r="A237" s="138">
        <v>435</v>
      </c>
      <c r="B237" s="139">
        <v>435301160</v>
      </c>
      <c r="C237" s="140" t="s">
        <v>507</v>
      </c>
      <c r="D237" s="141">
        <v>301</v>
      </c>
      <c r="E237" s="140" t="s">
        <v>333</v>
      </c>
      <c r="F237" s="141">
        <v>160</v>
      </c>
      <c r="G237" s="142" t="s">
        <v>192</v>
      </c>
      <c r="H237" s="130"/>
      <c r="I237" s="131">
        <v>11359</v>
      </c>
      <c r="J237" s="131">
        <v>27</v>
      </c>
      <c r="K237" s="131">
        <v>0</v>
      </c>
      <c r="L237" s="131">
        <v>938</v>
      </c>
      <c r="M237" s="131">
        <v>12324</v>
      </c>
      <c r="N237" s="130"/>
      <c r="O237" s="132">
        <v>293</v>
      </c>
      <c r="P237" s="132">
        <v>0</v>
      </c>
      <c r="Q237" s="133">
        <v>3336098</v>
      </c>
      <c r="R237" s="133">
        <v>0</v>
      </c>
      <c r="S237" s="133">
        <f t="shared" si="6"/>
        <v>0</v>
      </c>
      <c r="T237" s="133">
        <v>274834</v>
      </c>
      <c r="U237" s="134">
        <f t="shared" si="7"/>
        <v>3610932</v>
      </c>
      <c r="V237" s="144"/>
      <c r="W237" s="173">
        <v>0</v>
      </c>
      <c r="X237" s="174">
        <v>0.09</v>
      </c>
      <c r="Y237" s="174">
        <v>0.11566881770231603</v>
      </c>
      <c r="Z237" s="175">
        <v>0</v>
      </c>
      <c r="AA237" s="168"/>
      <c r="AB237" s="176">
        <v>0</v>
      </c>
      <c r="AC237" s="177">
        <v>0</v>
      </c>
      <c r="AD237" s="134">
        <v>0</v>
      </c>
      <c r="AE237" s="177">
        <v>0</v>
      </c>
      <c r="AF237" s="182">
        <v>0</v>
      </c>
      <c r="AG237" s="172"/>
    </row>
    <row r="238" spans="1:33" s="110" customFormat="1" x14ac:dyDescent="0.2">
      <c r="A238" s="138">
        <v>435</v>
      </c>
      <c r="B238" s="139">
        <v>435301162</v>
      </c>
      <c r="C238" s="140" t="s">
        <v>507</v>
      </c>
      <c r="D238" s="141">
        <v>301</v>
      </c>
      <c r="E238" s="140" t="s">
        <v>333</v>
      </c>
      <c r="F238" s="141">
        <v>162</v>
      </c>
      <c r="G238" s="142" t="s">
        <v>194</v>
      </c>
      <c r="H238" s="130"/>
      <c r="I238" s="131">
        <v>10035</v>
      </c>
      <c r="J238" s="131">
        <v>2390</v>
      </c>
      <c r="K238" s="131">
        <v>0</v>
      </c>
      <c r="L238" s="131">
        <v>938</v>
      </c>
      <c r="M238" s="131">
        <v>13363</v>
      </c>
      <c r="N238" s="130"/>
      <c r="O238" s="132">
        <v>1</v>
      </c>
      <c r="P238" s="132">
        <v>0</v>
      </c>
      <c r="Q238" s="133">
        <v>12425</v>
      </c>
      <c r="R238" s="133">
        <v>0</v>
      </c>
      <c r="S238" s="133">
        <f t="shared" si="6"/>
        <v>0</v>
      </c>
      <c r="T238" s="133">
        <v>938</v>
      </c>
      <c r="U238" s="134">
        <f t="shared" si="7"/>
        <v>13363</v>
      </c>
      <c r="V238" s="144"/>
      <c r="W238" s="173">
        <v>0</v>
      </c>
      <c r="X238" s="174">
        <v>0.09</v>
      </c>
      <c r="Y238" s="174">
        <v>1.6674570119912257E-2</v>
      </c>
      <c r="Z238" s="175">
        <v>0</v>
      </c>
      <c r="AA238" s="168"/>
      <c r="AB238" s="176">
        <v>0</v>
      </c>
      <c r="AC238" s="177">
        <v>0</v>
      </c>
      <c r="AD238" s="134">
        <v>0</v>
      </c>
      <c r="AE238" s="177">
        <v>0</v>
      </c>
      <c r="AF238" s="182">
        <v>0</v>
      </c>
      <c r="AG238" s="172"/>
    </row>
    <row r="239" spans="1:33" s="110" customFormat="1" x14ac:dyDescent="0.2">
      <c r="A239" s="138">
        <v>435</v>
      </c>
      <c r="B239" s="139">
        <v>435301170</v>
      </c>
      <c r="C239" s="140" t="s">
        <v>507</v>
      </c>
      <c r="D239" s="141">
        <v>301</v>
      </c>
      <c r="E239" s="140" t="s">
        <v>333</v>
      </c>
      <c r="F239" s="141">
        <v>170</v>
      </c>
      <c r="G239" s="142" t="s">
        <v>202</v>
      </c>
      <c r="H239" s="130"/>
      <c r="I239" s="131">
        <v>12736.082427286357</v>
      </c>
      <c r="J239" s="131">
        <v>3361</v>
      </c>
      <c r="K239" s="131">
        <v>0</v>
      </c>
      <c r="L239" s="131">
        <v>938</v>
      </c>
      <c r="M239" s="131">
        <v>17035.082427286357</v>
      </c>
      <c r="N239" s="130"/>
      <c r="O239" s="132">
        <v>1</v>
      </c>
      <c r="P239" s="132">
        <v>0</v>
      </c>
      <c r="Q239" s="133">
        <v>16097</v>
      </c>
      <c r="R239" s="133">
        <v>0</v>
      </c>
      <c r="S239" s="133">
        <f t="shared" si="6"/>
        <v>0</v>
      </c>
      <c r="T239" s="133">
        <v>938</v>
      </c>
      <c r="U239" s="134">
        <f t="shared" si="7"/>
        <v>17035</v>
      </c>
      <c r="V239" s="144"/>
      <c r="W239" s="173">
        <v>0</v>
      </c>
      <c r="X239" s="174">
        <v>0.09</v>
      </c>
      <c r="Y239" s="174">
        <v>7.9113817500743797E-2</v>
      </c>
      <c r="Z239" s="175">
        <v>0</v>
      </c>
      <c r="AA239" s="168"/>
      <c r="AB239" s="176">
        <v>0</v>
      </c>
      <c r="AC239" s="177">
        <v>0</v>
      </c>
      <c r="AD239" s="134">
        <v>0</v>
      </c>
      <c r="AE239" s="177">
        <v>0</v>
      </c>
      <c r="AF239" s="182">
        <v>0</v>
      </c>
      <c r="AG239" s="172"/>
    </row>
    <row r="240" spans="1:33" s="110" customFormat="1" x14ac:dyDescent="0.2">
      <c r="A240" s="138">
        <v>435</v>
      </c>
      <c r="B240" s="139">
        <v>435301211</v>
      </c>
      <c r="C240" s="140" t="s">
        <v>507</v>
      </c>
      <c r="D240" s="141">
        <v>301</v>
      </c>
      <c r="E240" s="140" t="s">
        <v>333</v>
      </c>
      <c r="F240" s="141">
        <v>211</v>
      </c>
      <c r="G240" s="142" t="s">
        <v>243</v>
      </c>
      <c r="H240" s="130"/>
      <c r="I240" s="131">
        <v>10752.007650935375</v>
      </c>
      <c r="J240" s="131">
        <v>2443</v>
      </c>
      <c r="K240" s="131">
        <v>0</v>
      </c>
      <c r="L240" s="131">
        <v>938</v>
      </c>
      <c r="M240" s="131">
        <v>14133.007650935375</v>
      </c>
      <c r="N240" s="130"/>
      <c r="O240" s="132">
        <v>1</v>
      </c>
      <c r="P240" s="132">
        <v>0</v>
      </c>
      <c r="Q240" s="133">
        <v>13195</v>
      </c>
      <c r="R240" s="133">
        <v>0</v>
      </c>
      <c r="S240" s="133">
        <f t="shared" si="6"/>
        <v>0</v>
      </c>
      <c r="T240" s="133">
        <v>938</v>
      </c>
      <c r="U240" s="134">
        <f t="shared" si="7"/>
        <v>14133</v>
      </c>
      <c r="V240" s="144"/>
      <c r="W240" s="173">
        <v>0</v>
      </c>
      <c r="X240" s="174">
        <v>0.09</v>
      </c>
      <c r="Y240" s="174">
        <v>2.0408064169418114E-3</v>
      </c>
      <c r="Z240" s="175">
        <v>0</v>
      </c>
      <c r="AA240" s="168"/>
      <c r="AB240" s="176">
        <v>0</v>
      </c>
      <c r="AC240" s="177">
        <v>0</v>
      </c>
      <c r="AD240" s="134">
        <v>0</v>
      </c>
      <c r="AE240" s="177">
        <v>0</v>
      </c>
      <c r="AF240" s="182">
        <v>0</v>
      </c>
      <c r="AG240" s="172"/>
    </row>
    <row r="241" spans="1:33" s="110" customFormat="1" x14ac:dyDescent="0.2">
      <c r="A241" s="138">
        <v>435</v>
      </c>
      <c r="B241" s="139">
        <v>435301295</v>
      </c>
      <c r="C241" s="140" t="s">
        <v>507</v>
      </c>
      <c r="D241" s="141">
        <v>301</v>
      </c>
      <c r="E241" s="140" t="s">
        <v>333</v>
      </c>
      <c r="F241" s="141">
        <v>295</v>
      </c>
      <c r="G241" s="142" t="s">
        <v>327</v>
      </c>
      <c r="H241" s="130"/>
      <c r="I241" s="131">
        <v>10033</v>
      </c>
      <c r="J241" s="131">
        <v>5693</v>
      </c>
      <c r="K241" s="131">
        <v>0</v>
      </c>
      <c r="L241" s="131">
        <v>938</v>
      </c>
      <c r="M241" s="131">
        <v>16664</v>
      </c>
      <c r="N241" s="130"/>
      <c r="O241" s="132">
        <v>44</v>
      </c>
      <c r="P241" s="132">
        <v>0</v>
      </c>
      <c r="Q241" s="133">
        <v>691944</v>
      </c>
      <c r="R241" s="133">
        <v>0</v>
      </c>
      <c r="S241" s="133">
        <f t="shared" si="6"/>
        <v>0</v>
      </c>
      <c r="T241" s="133">
        <v>41272</v>
      </c>
      <c r="U241" s="134">
        <f t="shared" si="7"/>
        <v>733216</v>
      </c>
      <c r="V241" s="144"/>
      <c r="W241" s="173">
        <v>0</v>
      </c>
      <c r="X241" s="174">
        <v>0.09</v>
      </c>
      <c r="Y241" s="174">
        <v>1.4820289013260985E-2</v>
      </c>
      <c r="Z241" s="175">
        <v>0</v>
      </c>
      <c r="AA241" s="168"/>
      <c r="AB241" s="176">
        <v>0</v>
      </c>
      <c r="AC241" s="177">
        <v>0</v>
      </c>
      <c r="AD241" s="134">
        <v>0</v>
      </c>
      <c r="AE241" s="177">
        <v>0</v>
      </c>
      <c r="AF241" s="182">
        <v>0</v>
      </c>
      <c r="AG241" s="172"/>
    </row>
    <row r="242" spans="1:33" s="110" customFormat="1" x14ac:dyDescent="0.2">
      <c r="A242" s="138">
        <v>435</v>
      </c>
      <c r="B242" s="139">
        <v>435301301</v>
      </c>
      <c r="C242" s="140" t="s">
        <v>507</v>
      </c>
      <c r="D242" s="141">
        <v>301</v>
      </c>
      <c r="E242" s="140" t="s">
        <v>333</v>
      </c>
      <c r="F242" s="141">
        <v>301</v>
      </c>
      <c r="G242" s="142" t="s">
        <v>333</v>
      </c>
      <c r="H242" s="130"/>
      <c r="I242" s="131">
        <v>10738</v>
      </c>
      <c r="J242" s="131">
        <v>3871</v>
      </c>
      <c r="K242" s="131">
        <v>0</v>
      </c>
      <c r="L242" s="131">
        <v>938</v>
      </c>
      <c r="M242" s="131">
        <v>15547</v>
      </c>
      <c r="N242" s="130"/>
      <c r="O242" s="132">
        <v>81</v>
      </c>
      <c r="P242" s="132">
        <v>0</v>
      </c>
      <c r="Q242" s="133">
        <v>1183329</v>
      </c>
      <c r="R242" s="133">
        <v>0</v>
      </c>
      <c r="S242" s="133">
        <f t="shared" si="6"/>
        <v>0</v>
      </c>
      <c r="T242" s="133">
        <v>75978</v>
      </c>
      <c r="U242" s="134">
        <f t="shared" si="7"/>
        <v>1259307</v>
      </c>
      <c r="V242" s="144"/>
      <c r="W242" s="173">
        <v>0</v>
      </c>
      <c r="X242" s="174">
        <v>0.09</v>
      </c>
      <c r="Y242" s="174">
        <v>5.3000557914087844E-2</v>
      </c>
      <c r="Z242" s="175">
        <v>0</v>
      </c>
      <c r="AA242" s="168"/>
      <c r="AB242" s="176">
        <v>0</v>
      </c>
      <c r="AC242" s="177">
        <v>0</v>
      </c>
      <c r="AD242" s="134">
        <v>0</v>
      </c>
      <c r="AE242" s="177">
        <v>0</v>
      </c>
      <c r="AF242" s="182">
        <v>0</v>
      </c>
      <c r="AG242" s="172"/>
    </row>
    <row r="243" spans="1:33" s="110" customFormat="1" x14ac:dyDescent="0.2">
      <c r="A243" s="138">
        <v>435</v>
      </c>
      <c r="B243" s="139">
        <v>435301308</v>
      </c>
      <c r="C243" s="140" t="s">
        <v>507</v>
      </c>
      <c r="D243" s="141">
        <v>301</v>
      </c>
      <c r="E243" s="140" t="s">
        <v>333</v>
      </c>
      <c r="F243" s="141">
        <v>308</v>
      </c>
      <c r="G243" s="142" t="s">
        <v>340</v>
      </c>
      <c r="H243" s="130"/>
      <c r="I243" s="131">
        <v>15345</v>
      </c>
      <c r="J243" s="131">
        <v>7023</v>
      </c>
      <c r="K243" s="131">
        <v>0</v>
      </c>
      <c r="L243" s="131">
        <v>938</v>
      </c>
      <c r="M243" s="131">
        <v>23306</v>
      </c>
      <c r="N243" s="130"/>
      <c r="O243" s="132">
        <v>1</v>
      </c>
      <c r="P243" s="132">
        <v>0</v>
      </c>
      <c r="Q243" s="133">
        <v>22368</v>
      </c>
      <c r="R243" s="133">
        <v>0</v>
      </c>
      <c r="S243" s="133">
        <f t="shared" si="6"/>
        <v>0</v>
      </c>
      <c r="T243" s="133">
        <v>938</v>
      </c>
      <c r="U243" s="134">
        <f t="shared" si="7"/>
        <v>23306</v>
      </c>
      <c r="V243" s="144"/>
      <c r="W243" s="173">
        <v>0</v>
      </c>
      <c r="X243" s="174">
        <v>0.09</v>
      </c>
      <c r="Y243" s="174">
        <v>2.5946176801988335E-3</v>
      </c>
      <c r="Z243" s="175">
        <v>0</v>
      </c>
      <c r="AA243" s="168"/>
      <c r="AB243" s="176">
        <v>0</v>
      </c>
      <c r="AC243" s="177">
        <v>0</v>
      </c>
      <c r="AD243" s="134">
        <v>0</v>
      </c>
      <c r="AE243" s="177">
        <v>0</v>
      </c>
      <c r="AF243" s="182">
        <v>0</v>
      </c>
      <c r="AG243" s="172"/>
    </row>
    <row r="244" spans="1:33" s="110" customFormat="1" x14ac:dyDescent="0.2">
      <c r="A244" s="138">
        <v>435</v>
      </c>
      <c r="B244" s="139">
        <v>435301326</v>
      </c>
      <c r="C244" s="140" t="s">
        <v>507</v>
      </c>
      <c r="D244" s="141">
        <v>301</v>
      </c>
      <c r="E244" s="140" t="s">
        <v>333</v>
      </c>
      <c r="F244" s="141">
        <v>326</v>
      </c>
      <c r="G244" s="142" t="s">
        <v>358</v>
      </c>
      <c r="H244" s="130"/>
      <c r="I244" s="131">
        <v>9863</v>
      </c>
      <c r="J244" s="131">
        <v>3800</v>
      </c>
      <c r="K244" s="131">
        <v>0</v>
      </c>
      <c r="L244" s="131">
        <v>938</v>
      </c>
      <c r="M244" s="131">
        <v>14601</v>
      </c>
      <c r="N244" s="130"/>
      <c r="O244" s="132">
        <v>9</v>
      </c>
      <c r="P244" s="132">
        <v>0</v>
      </c>
      <c r="Q244" s="133">
        <v>122967</v>
      </c>
      <c r="R244" s="133">
        <v>0</v>
      </c>
      <c r="S244" s="133">
        <f t="shared" si="6"/>
        <v>0</v>
      </c>
      <c r="T244" s="133">
        <v>8442</v>
      </c>
      <c r="U244" s="134">
        <f t="shared" si="7"/>
        <v>131409</v>
      </c>
      <c r="V244" s="144"/>
      <c r="W244" s="173">
        <v>0</v>
      </c>
      <c r="X244" s="174">
        <v>0.09</v>
      </c>
      <c r="Y244" s="174">
        <v>4.3904812406005056E-3</v>
      </c>
      <c r="Z244" s="175">
        <v>0</v>
      </c>
      <c r="AA244" s="168"/>
      <c r="AB244" s="176">
        <v>0</v>
      </c>
      <c r="AC244" s="177">
        <v>0</v>
      </c>
      <c r="AD244" s="134">
        <v>0</v>
      </c>
      <c r="AE244" s="177">
        <v>0</v>
      </c>
      <c r="AF244" s="182">
        <v>0</v>
      </c>
      <c r="AG244" s="172"/>
    </row>
    <row r="245" spans="1:33" s="110" customFormat="1" x14ac:dyDescent="0.2">
      <c r="A245" s="138">
        <v>435</v>
      </c>
      <c r="B245" s="139">
        <v>435301673</v>
      </c>
      <c r="C245" s="140" t="s">
        <v>507</v>
      </c>
      <c r="D245" s="141">
        <v>301</v>
      </c>
      <c r="E245" s="140" t="s">
        <v>333</v>
      </c>
      <c r="F245" s="141">
        <v>673</v>
      </c>
      <c r="G245" s="142" t="s">
        <v>408</v>
      </c>
      <c r="H245" s="130"/>
      <c r="I245" s="131">
        <v>10293</v>
      </c>
      <c r="J245" s="131">
        <v>5989</v>
      </c>
      <c r="K245" s="131">
        <v>0</v>
      </c>
      <c r="L245" s="131">
        <v>938</v>
      </c>
      <c r="M245" s="131">
        <v>17220</v>
      </c>
      <c r="N245" s="130"/>
      <c r="O245" s="132">
        <v>13</v>
      </c>
      <c r="P245" s="132">
        <v>0</v>
      </c>
      <c r="Q245" s="133">
        <v>211666</v>
      </c>
      <c r="R245" s="133">
        <v>0</v>
      </c>
      <c r="S245" s="133">
        <f t="shared" si="6"/>
        <v>0</v>
      </c>
      <c r="T245" s="133">
        <v>12194</v>
      </c>
      <c r="U245" s="134">
        <f t="shared" si="7"/>
        <v>223860</v>
      </c>
      <c r="V245" s="144"/>
      <c r="W245" s="173">
        <v>0</v>
      </c>
      <c r="X245" s="174">
        <v>0.09</v>
      </c>
      <c r="Y245" s="174">
        <v>1.7184059861328298E-2</v>
      </c>
      <c r="Z245" s="175">
        <v>0</v>
      </c>
      <c r="AA245" s="168"/>
      <c r="AB245" s="176">
        <v>0</v>
      </c>
      <c r="AC245" s="177">
        <v>0</v>
      </c>
      <c r="AD245" s="134">
        <v>0</v>
      </c>
      <c r="AE245" s="177">
        <v>0</v>
      </c>
      <c r="AF245" s="182">
        <v>0</v>
      </c>
      <c r="AG245" s="172"/>
    </row>
    <row r="246" spans="1:33" s="110" customFormat="1" x14ac:dyDescent="0.2">
      <c r="A246" s="138">
        <v>435</v>
      </c>
      <c r="B246" s="139">
        <v>435301735</v>
      </c>
      <c r="C246" s="140" t="s">
        <v>507</v>
      </c>
      <c r="D246" s="141">
        <v>301</v>
      </c>
      <c r="E246" s="140" t="s">
        <v>333</v>
      </c>
      <c r="F246" s="141">
        <v>735</v>
      </c>
      <c r="G246" s="142" t="s">
        <v>427</v>
      </c>
      <c r="H246" s="130"/>
      <c r="I246" s="131">
        <v>9949</v>
      </c>
      <c r="J246" s="131">
        <v>4044</v>
      </c>
      <c r="K246" s="131">
        <v>0</v>
      </c>
      <c r="L246" s="131">
        <v>938</v>
      </c>
      <c r="M246" s="131">
        <v>14931</v>
      </c>
      <c r="N246" s="130"/>
      <c r="O246" s="132">
        <v>3</v>
      </c>
      <c r="P246" s="132">
        <v>0</v>
      </c>
      <c r="Q246" s="133">
        <v>41979</v>
      </c>
      <c r="R246" s="133">
        <v>0</v>
      </c>
      <c r="S246" s="133">
        <f t="shared" si="6"/>
        <v>0</v>
      </c>
      <c r="T246" s="133">
        <v>2814</v>
      </c>
      <c r="U246" s="134">
        <f t="shared" si="7"/>
        <v>44793</v>
      </c>
      <c r="V246" s="144"/>
      <c r="W246" s="173">
        <v>0</v>
      </c>
      <c r="X246" s="174">
        <v>0.09</v>
      </c>
      <c r="Y246" s="174">
        <v>1.7577380430084333E-2</v>
      </c>
      <c r="Z246" s="175">
        <v>0</v>
      </c>
      <c r="AA246" s="168"/>
      <c r="AB246" s="176">
        <v>0</v>
      </c>
      <c r="AC246" s="177">
        <v>0</v>
      </c>
      <c r="AD246" s="134">
        <v>0</v>
      </c>
      <c r="AE246" s="177">
        <v>0</v>
      </c>
      <c r="AF246" s="182">
        <v>0</v>
      </c>
      <c r="AG246" s="172"/>
    </row>
    <row r="247" spans="1:33" s="110" customFormat="1" x14ac:dyDescent="0.2">
      <c r="A247" s="138">
        <v>436</v>
      </c>
      <c r="B247" s="139">
        <v>436049010</v>
      </c>
      <c r="C247" s="140" t="s">
        <v>508</v>
      </c>
      <c r="D247" s="141">
        <v>49</v>
      </c>
      <c r="E247" s="140" t="s">
        <v>81</v>
      </c>
      <c r="F247" s="141">
        <v>10</v>
      </c>
      <c r="G247" s="142" t="s">
        <v>42</v>
      </c>
      <c r="H247" s="130"/>
      <c r="I247" s="131">
        <v>10652.602813678595</v>
      </c>
      <c r="J247" s="131">
        <v>3985</v>
      </c>
      <c r="K247" s="131">
        <v>0</v>
      </c>
      <c r="L247" s="131">
        <v>938</v>
      </c>
      <c r="M247" s="131">
        <v>15575.602813678595</v>
      </c>
      <c r="N247" s="130"/>
      <c r="O247" s="132">
        <v>2</v>
      </c>
      <c r="P247" s="132">
        <v>0</v>
      </c>
      <c r="Q247" s="133">
        <v>29276</v>
      </c>
      <c r="R247" s="133">
        <v>0</v>
      </c>
      <c r="S247" s="133">
        <f t="shared" si="6"/>
        <v>0</v>
      </c>
      <c r="T247" s="133">
        <v>1876</v>
      </c>
      <c r="U247" s="134">
        <f t="shared" si="7"/>
        <v>31152</v>
      </c>
      <c r="V247" s="144"/>
      <c r="W247" s="173">
        <v>0</v>
      </c>
      <c r="X247" s="174">
        <v>0.09</v>
      </c>
      <c r="Y247" s="174">
        <v>2.1150370648516602E-3</v>
      </c>
      <c r="Z247" s="175">
        <v>0</v>
      </c>
      <c r="AA247" s="168"/>
      <c r="AB247" s="176">
        <v>0</v>
      </c>
      <c r="AC247" s="177">
        <v>0</v>
      </c>
      <c r="AD247" s="134">
        <v>0</v>
      </c>
      <c r="AE247" s="177">
        <v>0</v>
      </c>
      <c r="AF247" s="182">
        <v>0</v>
      </c>
      <c r="AG247" s="172"/>
    </row>
    <row r="248" spans="1:33" s="110" customFormat="1" x14ac:dyDescent="0.2">
      <c r="A248" s="138">
        <v>436</v>
      </c>
      <c r="B248" s="139">
        <v>436049035</v>
      </c>
      <c r="C248" s="140" t="s">
        <v>508</v>
      </c>
      <c r="D248" s="141">
        <v>49</v>
      </c>
      <c r="E248" s="140" t="s">
        <v>81</v>
      </c>
      <c r="F248" s="141">
        <v>35</v>
      </c>
      <c r="G248" s="142" t="s">
        <v>67</v>
      </c>
      <c r="H248" s="130"/>
      <c r="I248" s="131">
        <v>12750</v>
      </c>
      <c r="J248" s="131">
        <v>5342</v>
      </c>
      <c r="K248" s="131">
        <v>0</v>
      </c>
      <c r="L248" s="131">
        <v>938</v>
      </c>
      <c r="M248" s="131">
        <v>19030</v>
      </c>
      <c r="N248" s="130"/>
      <c r="O248" s="132">
        <v>25</v>
      </c>
      <c r="P248" s="132">
        <v>0</v>
      </c>
      <c r="Q248" s="133">
        <v>452300</v>
      </c>
      <c r="R248" s="133">
        <v>0</v>
      </c>
      <c r="S248" s="133">
        <f t="shared" si="6"/>
        <v>0</v>
      </c>
      <c r="T248" s="133">
        <v>23450</v>
      </c>
      <c r="U248" s="134">
        <f t="shared" si="7"/>
        <v>475750</v>
      </c>
      <c r="V248" s="144"/>
      <c r="W248" s="173">
        <v>0</v>
      </c>
      <c r="X248" s="174">
        <v>0.09</v>
      </c>
      <c r="Y248" s="174">
        <v>0.15770398323994761</v>
      </c>
      <c r="Z248" s="175">
        <v>0</v>
      </c>
      <c r="AA248" s="168"/>
      <c r="AB248" s="176">
        <v>13</v>
      </c>
      <c r="AC248" s="177">
        <v>0</v>
      </c>
      <c r="AD248" s="134">
        <v>0</v>
      </c>
      <c r="AE248" s="177">
        <v>0</v>
      </c>
      <c r="AF248" s="182">
        <v>0</v>
      </c>
      <c r="AG248" s="172"/>
    </row>
    <row r="249" spans="1:33" s="110" customFormat="1" x14ac:dyDescent="0.2">
      <c r="A249" s="138">
        <v>436</v>
      </c>
      <c r="B249" s="139">
        <v>436049044</v>
      </c>
      <c r="C249" s="140" t="s">
        <v>508</v>
      </c>
      <c r="D249" s="141">
        <v>49</v>
      </c>
      <c r="E249" s="140" t="s">
        <v>81</v>
      </c>
      <c r="F249" s="141">
        <v>44</v>
      </c>
      <c r="G249" s="142" t="s">
        <v>76</v>
      </c>
      <c r="H249" s="130"/>
      <c r="I249" s="131">
        <v>16856</v>
      </c>
      <c r="J249" s="131">
        <v>143</v>
      </c>
      <c r="K249" s="131">
        <v>0</v>
      </c>
      <c r="L249" s="131">
        <v>938</v>
      </c>
      <c r="M249" s="131">
        <v>17937</v>
      </c>
      <c r="N249" s="130"/>
      <c r="O249" s="132">
        <v>2</v>
      </c>
      <c r="P249" s="132">
        <v>0</v>
      </c>
      <c r="Q249" s="133">
        <v>33998</v>
      </c>
      <c r="R249" s="133">
        <v>0</v>
      </c>
      <c r="S249" s="133">
        <f t="shared" si="6"/>
        <v>0</v>
      </c>
      <c r="T249" s="133">
        <v>1876</v>
      </c>
      <c r="U249" s="134">
        <f t="shared" si="7"/>
        <v>35874</v>
      </c>
      <c r="V249" s="144"/>
      <c r="W249" s="173">
        <v>0</v>
      </c>
      <c r="X249" s="174">
        <v>0.09</v>
      </c>
      <c r="Y249" s="174">
        <v>7.3731603227047346E-2</v>
      </c>
      <c r="Z249" s="175">
        <v>0</v>
      </c>
      <c r="AA249" s="168"/>
      <c r="AB249" s="176">
        <v>2</v>
      </c>
      <c r="AC249" s="177">
        <v>0</v>
      </c>
      <c r="AD249" s="134">
        <v>0</v>
      </c>
      <c r="AE249" s="177">
        <v>0</v>
      </c>
      <c r="AF249" s="182">
        <v>0</v>
      </c>
      <c r="AG249" s="172"/>
    </row>
    <row r="250" spans="1:33" s="110" customFormat="1" x14ac:dyDescent="0.2">
      <c r="A250" s="138">
        <v>436</v>
      </c>
      <c r="B250" s="139">
        <v>436049049</v>
      </c>
      <c r="C250" s="140" t="s">
        <v>508</v>
      </c>
      <c r="D250" s="141">
        <v>49</v>
      </c>
      <c r="E250" s="140" t="s">
        <v>81</v>
      </c>
      <c r="F250" s="141">
        <v>49</v>
      </c>
      <c r="G250" s="142" t="s">
        <v>81</v>
      </c>
      <c r="H250" s="130"/>
      <c r="I250" s="131">
        <v>13151</v>
      </c>
      <c r="J250" s="131">
        <v>16562</v>
      </c>
      <c r="K250" s="131">
        <v>0</v>
      </c>
      <c r="L250" s="131">
        <v>938</v>
      </c>
      <c r="M250" s="131">
        <v>30651</v>
      </c>
      <c r="N250" s="130"/>
      <c r="O250" s="132">
        <v>202</v>
      </c>
      <c r="P250" s="132">
        <v>0</v>
      </c>
      <c r="Q250" s="133">
        <v>6002026</v>
      </c>
      <c r="R250" s="133">
        <v>0</v>
      </c>
      <c r="S250" s="133">
        <f t="shared" si="6"/>
        <v>0</v>
      </c>
      <c r="T250" s="133">
        <v>189476</v>
      </c>
      <c r="U250" s="134">
        <f t="shared" si="7"/>
        <v>6191502</v>
      </c>
      <c r="V250" s="144"/>
      <c r="W250" s="173">
        <v>0</v>
      </c>
      <c r="X250" s="174">
        <v>0.09</v>
      </c>
      <c r="Y250" s="174">
        <v>6.9409420794539448E-2</v>
      </c>
      <c r="Z250" s="175">
        <v>0</v>
      </c>
      <c r="AA250" s="168"/>
      <c r="AB250" s="176">
        <v>14</v>
      </c>
      <c r="AC250" s="177">
        <v>0</v>
      </c>
      <c r="AD250" s="134">
        <v>0</v>
      </c>
      <c r="AE250" s="177">
        <v>0</v>
      </c>
      <c r="AF250" s="182">
        <v>0</v>
      </c>
      <c r="AG250" s="172"/>
    </row>
    <row r="251" spans="1:33" s="110" customFormat="1" x14ac:dyDescent="0.2">
      <c r="A251" s="138">
        <v>436</v>
      </c>
      <c r="B251" s="139">
        <v>436049057</v>
      </c>
      <c r="C251" s="140" t="s">
        <v>508</v>
      </c>
      <c r="D251" s="141">
        <v>49</v>
      </c>
      <c r="E251" s="140" t="s">
        <v>81</v>
      </c>
      <c r="F251" s="141">
        <v>57</v>
      </c>
      <c r="G251" s="142" t="s">
        <v>89</v>
      </c>
      <c r="H251" s="130"/>
      <c r="I251" s="131">
        <v>12354</v>
      </c>
      <c r="J251" s="131">
        <v>383</v>
      </c>
      <c r="K251" s="131">
        <v>0</v>
      </c>
      <c r="L251" s="131">
        <v>938</v>
      </c>
      <c r="M251" s="131">
        <v>13675</v>
      </c>
      <c r="N251" s="130"/>
      <c r="O251" s="132">
        <v>6</v>
      </c>
      <c r="P251" s="132">
        <v>0</v>
      </c>
      <c r="Q251" s="133">
        <v>76422</v>
      </c>
      <c r="R251" s="133">
        <v>0</v>
      </c>
      <c r="S251" s="133">
        <f t="shared" si="6"/>
        <v>0</v>
      </c>
      <c r="T251" s="133">
        <v>5628</v>
      </c>
      <c r="U251" s="134">
        <f t="shared" si="7"/>
        <v>82050</v>
      </c>
      <c r="V251" s="144"/>
      <c r="W251" s="173">
        <v>0</v>
      </c>
      <c r="X251" s="174">
        <v>0.09</v>
      </c>
      <c r="Y251" s="174">
        <v>0.12834529957447405</v>
      </c>
      <c r="Z251" s="175">
        <v>0</v>
      </c>
      <c r="AA251" s="168"/>
      <c r="AB251" s="176">
        <v>1</v>
      </c>
      <c r="AC251" s="177">
        <v>0</v>
      </c>
      <c r="AD251" s="134">
        <v>0</v>
      </c>
      <c r="AE251" s="177">
        <v>0</v>
      </c>
      <c r="AF251" s="182">
        <v>0</v>
      </c>
      <c r="AG251" s="172"/>
    </row>
    <row r="252" spans="1:33" s="110" customFormat="1" x14ac:dyDescent="0.2">
      <c r="A252" s="138">
        <v>436</v>
      </c>
      <c r="B252" s="139">
        <v>436049093</v>
      </c>
      <c r="C252" s="140" t="s">
        <v>508</v>
      </c>
      <c r="D252" s="141">
        <v>49</v>
      </c>
      <c r="E252" s="140" t="s">
        <v>81</v>
      </c>
      <c r="F252" s="141">
        <v>93</v>
      </c>
      <c r="G252" s="142" t="s">
        <v>125</v>
      </c>
      <c r="H252" s="130"/>
      <c r="I252" s="131">
        <v>14091</v>
      </c>
      <c r="J252" s="131">
        <v>120</v>
      </c>
      <c r="K252" s="131">
        <v>0</v>
      </c>
      <c r="L252" s="131">
        <v>938</v>
      </c>
      <c r="M252" s="131">
        <v>15149</v>
      </c>
      <c r="N252" s="130"/>
      <c r="O252" s="132">
        <v>9</v>
      </c>
      <c r="P252" s="132">
        <v>0</v>
      </c>
      <c r="Q252" s="133">
        <v>127899</v>
      </c>
      <c r="R252" s="133">
        <v>0</v>
      </c>
      <c r="S252" s="133">
        <f t="shared" si="6"/>
        <v>0</v>
      </c>
      <c r="T252" s="133">
        <v>8442</v>
      </c>
      <c r="U252" s="134">
        <f t="shared" si="7"/>
        <v>136341</v>
      </c>
      <c r="V252" s="144"/>
      <c r="W252" s="173">
        <v>0</v>
      </c>
      <c r="X252" s="174">
        <v>0.09</v>
      </c>
      <c r="Y252" s="174">
        <v>7.1519966797242693E-2</v>
      </c>
      <c r="Z252" s="175">
        <v>0</v>
      </c>
      <c r="AA252" s="168"/>
      <c r="AB252" s="176">
        <v>2</v>
      </c>
      <c r="AC252" s="177">
        <v>0</v>
      </c>
      <c r="AD252" s="134">
        <v>0</v>
      </c>
      <c r="AE252" s="177">
        <v>0</v>
      </c>
      <c r="AF252" s="182">
        <v>0</v>
      </c>
      <c r="AG252" s="172"/>
    </row>
    <row r="253" spans="1:33" s="110" customFormat="1" x14ac:dyDescent="0.2">
      <c r="A253" s="138">
        <v>436</v>
      </c>
      <c r="B253" s="139">
        <v>436049103</v>
      </c>
      <c r="C253" s="140" t="s">
        <v>508</v>
      </c>
      <c r="D253" s="141">
        <v>49</v>
      </c>
      <c r="E253" s="140" t="s">
        <v>81</v>
      </c>
      <c r="F253" s="141">
        <v>103</v>
      </c>
      <c r="G253" s="142" t="s">
        <v>135</v>
      </c>
      <c r="H253" s="130"/>
      <c r="I253" s="131">
        <v>12693.185529363111</v>
      </c>
      <c r="J253" s="131">
        <v>246</v>
      </c>
      <c r="K253" s="131">
        <v>0</v>
      </c>
      <c r="L253" s="131">
        <v>938</v>
      </c>
      <c r="M253" s="131">
        <v>13877.185529363111</v>
      </c>
      <c r="N253" s="130"/>
      <c r="O253" s="132">
        <v>1</v>
      </c>
      <c r="P253" s="132">
        <v>0</v>
      </c>
      <c r="Q253" s="133">
        <v>12939</v>
      </c>
      <c r="R253" s="133">
        <v>0</v>
      </c>
      <c r="S253" s="133">
        <f t="shared" si="6"/>
        <v>0</v>
      </c>
      <c r="T253" s="133">
        <v>938</v>
      </c>
      <c r="U253" s="134">
        <f t="shared" si="7"/>
        <v>13877</v>
      </c>
      <c r="V253" s="144"/>
      <c r="W253" s="173">
        <v>0</v>
      </c>
      <c r="X253" s="174">
        <v>0.09</v>
      </c>
      <c r="Y253" s="174">
        <v>1.3833427788670043E-2</v>
      </c>
      <c r="Z253" s="175">
        <v>0</v>
      </c>
      <c r="AA253" s="168"/>
      <c r="AB253" s="176">
        <v>0</v>
      </c>
      <c r="AC253" s="177">
        <v>0</v>
      </c>
      <c r="AD253" s="134">
        <v>0</v>
      </c>
      <c r="AE253" s="177">
        <v>0</v>
      </c>
      <c r="AF253" s="182">
        <v>0</v>
      </c>
      <c r="AG253" s="172"/>
    </row>
    <row r="254" spans="1:33" s="110" customFormat="1" x14ac:dyDescent="0.2">
      <c r="A254" s="138">
        <v>436</v>
      </c>
      <c r="B254" s="139">
        <v>436049133</v>
      </c>
      <c r="C254" s="140" t="s">
        <v>508</v>
      </c>
      <c r="D254" s="141">
        <v>49</v>
      </c>
      <c r="E254" s="140" t="s">
        <v>81</v>
      </c>
      <c r="F254" s="141">
        <v>133</v>
      </c>
      <c r="G254" s="142" t="s">
        <v>165</v>
      </c>
      <c r="H254" s="130"/>
      <c r="I254" s="131">
        <v>11723</v>
      </c>
      <c r="J254" s="131">
        <v>2041</v>
      </c>
      <c r="K254" s="131">
        <v>0</v>
      </c>
      <c r="L254" s="131">
        <v>938</v>
      </c>
      <c r="M254" s="131">
        <v>14702</v>
      </c>
      <c r="N254" s="130"/>
      <c r="O254" s="132">
        <v>2</v>
      </c>
      <c r="P254" s="132">
        <v>0</v>
      </c>
      <c r="Q254" s="133">
        <v>27528</v>
      </c>
      <c r="R254" s="133">
        <v>0</v>
      </c>
      <c r="S254" s="133">
        <f t="shared" si="6"/>
        <v>0</v>
      </c>
      <c r="T254" s="133">
        <v>1876</v>
      </c>
      <c r="U254" s="134">
        <f t="shared" si="7"/>
        <v>29404</v>
      </c>
      <c r="V254" s="144"/>
      <c r="W254" s="173">
        <v>0</v>
      </c>
      <c r="X254" s="174">
        <v>0.09</v>
      </c>
      <c r="Y254" s="174">
        <v>3.3137535378547495E-2</v>
      </c>
      <c r="Z254" s="175">
        <v>0</v>
      </c>
      <c r="AA254" s="168"/>
      <c r="AB254" s="176">
        <v>0</v>
      </c>
      <c r="AC254" s="177">
        <v>0</v>
      </c>
      <c r="AD254" s="134">
        <v>0</v>
      </c>
      <c r="AE254" s="177">
        <v>0</v>
      </c>
      <c r="AF254" s="182">
        <v>0</v>
      </c>
      <c r="AG254" s="172"/>
    </row>
    <row r="255" spans="1:33" s="110" customFormat="1" x14ac:dyDescent="0.2">
      <c r="A255" s="138">
        <v>436</v>
      </c>
      <c r="B255" s="139">
        <v>436049149</v>
      </c>
      <c r="C255" s="140" t="s">
        <v>508</v>
      </c>
      <c r="D255" s="141">
        <v>49</v>
      </c>
      <c r="E255" s="140" t="s">
        <v>81</v>
      </c>
      <c r="F255" s="141">
        <v>149</v>
      </c>
      <c r="G255" s="142" t="s">
        <v>181</v>
      </c>
      <c r="H255" s="130"/>
      <c r="I255" s="131">
        <v>9743</v>
      </c>
      <c r="J255" s="131">
        <v>0</v>
      </c>
      <c r="K255" s="131">
        <v>0</v>
      </c>
      <c r="L255" s="131">
        <v>938</v>
      </c>
      <c r="M255" s="131">
        <v>10681</v>
      </c>
      <c r="N255" s="130"/>
      <c r="O255" s="132">
        <v>1</v>
      </c>
      <c r="P255" s="132">
        <v>0</v>
      </c>
      <c r="Q255" s="133">
        <v>9743</v>
      </c>
      <c r="R255" s="133">
        <v>0</v>
      </c>
      <c r="S255" s="133">
        <f t="shared" si="6"/>
        <v>0</v>
      </c>
      <c r="T255" s="133">
        <v>938</v>
      </c>
      <c r="U255" s="134">
        <f t="shared" si="7"/>
        <v>10681</v>
      </c>
      <c r="V255" s="144"/>
      <c r="W255" s="173">
        <v>0</v>
      </c>
      <c r="X255" s="174">
        <v>0.09</v>
      </c>
      <c r="Y255" s="174">
        <v>0.11134417107727042</v>
      </c>
      <c r="Z255" s="175">
        <v>0</v>
      </c>
      <c r="AA255" s="168"/>
      <c r="AB255" s="176">
        <v>1</v>
      </c>
      <c r="AC255" s="177">
        <v>0</v>
      </c>
      <c r="AD255" s="134">
        <v>0</v>
      </c>
      <c r="AE255" s="177">
        <v>0</v>
      </c>
      <c r="AF255" s="182">
        <v>0</v>
      </c>
      <c r="AG255" s="172"/>
    </row>
    <row r="256" spans="1:33" s="110" customFormat="1" x14ac:dyDescent="0.2">
      <c r="A256" s="138">
        <v>436</v>
      </c>
      <c r="B256" s="139">
        <v>436049155</v>
      </c>
      <c r="C256" s="140" t="s">
        <v>508</v>
      </c>
      <c r="D256" s="141">
        <v>49</v>
      </c>
      <c r="E256" s="140" t="s">
        <v>81</v>
      </c>
      <c r="F256" s="141">
        <v>155</v>
      </c>
      <c r="G256" s="142" t="s">
        <v>187</v>
      </c>
      <c r="H256" s="130"/>
      <c r="I256" s="131">
        <v>9743</v>
      </c>
      <c r="J256" s="131">
        <v>6490</v>
      </c>
      <c r="K256" s="131">
        <v>0</v>
      </c>
      <c r="L256" s="131">
        <v>938</v>
      </c>
      <c r="M256" s="131">
        <v>17171</v>
      </c>
      <c r="N256" s="130"/>
      <c r="O256" s="132">
        <v>2</v>
      </c>
      <c r="P256" s="132">
        <v>0</v>
      </c>
      <c r="Q256" s="133">
        <v>32466</v>
      </c>
      <c r="R256" s="133">
        <v>0</v>
      </c>
      <c r="S256" s="133">
        <f t="shared" si="6"/>
        <v>0</v>
      </c>
      <c r="T256" s="133">
        <v>1876</v>
      </c>
      <c r="U256" s="134">
        <f t="shared" si="7"/>
        <v>34342</v>
      </c>
      <c r="V256" s="144"/>
      <c r="W256" s="173">
        <v>0</v>
      </c>
      <c r="X256" s="174">
        <v>0.09</v>
      </c>
      <c r="Y256" s="174">
        <v>7.2807476186626191E-4</v>
      </c>
      <c r="Z256" s="175">
        <v>0</v>
      </c>
      <c r="AA256" s="168"/>
      <c r="AB256" s="176">
        <v>0</v>
      </c>
      <c r="AC256" s="177">
        <v>0</v>
      </c>
      <c r="AD256" s="134">
        <v>0</v>
      </c>
      <c r="AE256" s="177">
        <v>0</v>
      </c>
      <c r="AF256" s="182">
        <v>0</v>
      </c>
      <c r="AG256" s="172"/>
    </row>
    <row r="257" spans="1:33" s="110" customFormat="1" x14ac:dyDescent="0.2">
      <c r="A257" s="138">
        <v>436</v>
      </c>
      <c r="B257" s="139">
        <v>436049163</v>
      </c>
      <c r="C257" s="140" t="s">
        <v>508</v>
      </c>
      <c r="D257" s="141">
        <v>49</v>
      </c>
      <c r="E257" s="140" t="s">
        <v>81</v>
      </c>
      <c r="F257" s="141">
        <v>163</v>
      </c>
      <c r="G257" s="142" t="s">
        <v>195</v>
      </c>
      <c r="H257" s="130"/>
      <c r="I257" s="131">
        <v>9743</v>
      </c>
      <c r="J257" s="131">
        <v>0</v>
      </c>
      <c r="K257" s="131">
        <v>0</v>
      </c>
      <c r="L257" s="131">
        <v>938</v>
      </c>
      <c r="M257" s="131">
        <v>10681</v>
      </c>
      <c r="N257" s="130"/>
      <c r="O257" s="132">
        <v>2</v>
      </c>
      <c r="P257" s="132">
        <v>0</v>
      </c>
      <c r="Q257" s="133">
        <v>19486</v>
      </c>
      <c r="R257" s="133">
        <v>0</v>
      </c>
      <c r="S257" s="133">
        <f t="shared" si="6"/>
        <v>0</v>
      </c>
      <c r="T257" s="133">
        <v>1876</v>
      </c>
      <c r="U257" s="134">
        <f t="shared" si="7"/>
        <v>21362</v>
      </c>
      <c r="V257" s="144"/>
      <c r="W257" s="173">
        <v>0</v>
      </c>
      <c r="X257" s="174">
        <v>0.09</v>
      </c>
      <c r="Y257" s="174">
        <v>9.1878359281349797E-2</v>
      </c>
      <c r="Z257" s="175">
        <v>0</v>
      </c>
      <c r="AA257" s="168"/>
      <c r="AB257" s="176">
        <v>0</v>
      </c>
      <c r="AC257" s="177">
        <v>0</v>
      </c>
      <c r="AD257" s="134">
        <v>0</v>
      </c>
      <c r="AE257" s="177">
        <v>0</v>
      </c>
      <c r="AF257" s="182">
        <v>0</v>
      </c>
      <c r="AG257" s="172"/>
    </row>
    <row r="258" spans="1:33" s="110" customFormat="1" x14ac:dyDescent="0.2">
      <c r="A258" s="138">
        <v>436</v>
      </c>
      <c r="B258" s="139">
        <v>436049165</v>
      </c>
      <c r="C258" s="140" t="s">
        <v>508</v>
      </c>
      <c r="D258" s="141">
        <v>49</v>
      </c>
      <c r="E258" s="140" t="s">
        <v>81</v>
      </c>
      <c r="F258" s="141">
        <v>165</v>
      </c>
      <c r="G258" s="142" t="s">
        <v>197</v>
      </c>
      <c r="H258" s="130"/>
      <c r="I258" s="131">
        <v>12624</v>
      </c>
      <c r="J258" s="131">
        <v>385</v>
      </c>
      <c r="K258" s="131">
        <v>0</v>
      </c>
      <c r="L258" s="131">
        <v>938</v>
      </c>
      <c r="M258" s="131">
        <v>13947</v>
      </c>
      <c r="N258" s="130"/>
      <c r="O258" s="132">
        <v>17</v>
      </c>
      <c r="P258" s="132">
        <v>0</v>
      </c>
      <c r="Q258" s="133">
        <v>221153</v>
      </c>
      <c r="R258" s="133">
        <v>0</v>
      </c>
      <c r="S258" s="133">
        <f t="shared" si="6"/>
        <v>0</v>
      </c>
      <c r="T258" s="133">
        <v>15946</v>
      </c>
      <c r="U258" s="134">
        <f t="shared" si="7"/>
        <v>237099</v>
      </c>
      <c r="V258" s="144"/>
      <c r="W258" s="173">
        <v>0</v>
      </c>
      <c r="X258" s="174">
        <v>0.09</v>
      </c>
      <c r="Y258" s="174">
        <v>9.9806676197540647E-2</v>
      </c>
      <c r="Z258" s="175">
        <v>0</v>
      </c>
      <c r="AA258" s="168"/>
      <c r="AB258" s="176">
        <v>10</v>
      </c>
      <c r="AC258" s="177">
        <v>0.41104557397025782</v>
      </c>
      <c r="AD258" s="134">
        <v>5740</v>
      </c>
      <c r="AE258" s="177">
        <v>0</v>
      </c>
      <c r="AF258" s="182">
        <v>0</v>
      </c>
      <c r="AG258" s="172"/>
    </row>
    <row r="259" spans="1:33" s="110" customFormat="1" x14ac:dyDescent="0.2">
      <c r="A259" s="138">
        <v>436</v>
      </c>
      <c r="B259" s="139">
        <v>436049170</v>
      </c>
      <c r="C259" s="140" t="s">
        <v>508</v>
      </c>
      <c r="D259" s="141">
        <v>49</v>
      </c>
      <c r="E259" s="140" t="s">
        <v>81</v>
      </c>
      <c r="F259" s="141">
        <v>170</v>
      </c>
      <c r="G259" s="142" t="s">
        <v>202</v>
      </c>
      <c r="H259" s="130"/>
      <c r="I259" s="131">
        <v>12736.082427286357</v>
      </c>
      <c r="J259" s="131">
        <v>3361</v>
      </c>
      <c r="K259" s="131">
        <v>0</v>
      </c>
      <c r="L259" s="131">
        <v>938</v>
      </c>
      <c r="M259" s="131">
        <v>17035.082427286357</v>
      </c>
      <c r="N259" s="130"/>
      <c r="O259" s="132">
        <v>1</v>
      </c>
      <c r="P259" s="132">
        <v>0</v>
      </c>
      <c r="Q259" s="133">
        <v>16097</v>
      </c>
      <c r="R259" s="133">
        <v>0</v>
      </c>
      <c r="S259" s="133">
        <f t="shared" si="6"/>
        <v>0</v>
      </c>
      <c r="T259" s="133">
        <v>938</v>
      </c>
      <c r="U259" s="134">
        <f t="shared" si="7"/>
        <v>17035</v>
      </c>
      <c r="V259" s="144"/>
      <c r="W259" s="173">
        <v>0</v>
      </c>
      <c r="X259" s="174">
        <v>0.09</v>
      </c>
      <c r="Y259" s="174">
        <v>7.9113817500743797E-2</v>
      </c>
      <c r="Z259" s="175">
        <v>0</v>
      </c>
      <c r="AA259" s="168"/>
      <c r="AB259" s="176">
        <v>0</v>
      </c>
      <c r="AC259" s="177">
        <v>0</v>
      </c>
      <c r="AD259" s="134">
        <v>0</v>
      </c>
      <c r="AE259" s="177">
        <v>0</v>
      </c>
      <c r="AF259" s="182">
        <v>0</v>
      </c>
      <c r="AG259" s="172"/>
    </row>
    <row r="260" spans="1:33" s="110" customFormat="1" x14ac:dyDescent="0.2">
      <c r="A260" s="138">
        <v>436</v>
      </c>
      <c r="B260" s="139">
        <v>436049176</v>
      </c>
      <c r="C260" s="140" t="s">
        <v>508</v>
      </c>
      <c r="D260" s="141">
        <v>49</v>
      </c>
      <c r="E260" s="140" t="s">
        <v>81</v>
      </c>
      <c r="F260" s="141">
        <v>176</v>
      </c>
      <c r="G260" s="142" t="s">
        <v>208</v>
      </c>
      <c r="H260" s="130"/>
      <c r="I260" s="131">
        <v>13104</v>
      </c>
      <c r="J260" s="131">
        <v>6457</v>
      </c>
      <c r="K260" s="131">
        <v>0</v>
      </c>
      <c r="L260" s="131">
        <v>938</v>
      </c>
      <c r="M260" s="131">
        <v>20499</v>
      </c>
      <c r="N260" s="130"/>
      <c r="O260" s="132">
        <v>13</v>
      </c>
      <c r="P260" s="132">
        <v>0</v>
      </c>
      <c r="Q260" s="133">
        <v>254293</v>
      </c>
      <c r="R260" s="133">
        <v>0</v>
      </c>
      <c r="S260" s="133">
        <f t="shared" si="6"/>
        <v>0</v>
      </c>
      <c r="T260" s="133">
        <v>12194</v>
      </c>
      <c r="U260" s="134">
        <f t="shared" si="7"/>
        <v>266487</v>
      </c>
      <c r="V260" s="144"/>
      <c r="W260" s="173">
        <v>0</v>
      </c>
      <c r="X260" s="174">
        <v>0.09</v>
      </c>
      <c r="Y260" s="174">
        <v>9.0530554144467798E-2</v>
      </c>
      <c r="Z260" s="175">
        <v>0</v>
      </c>
      <c r="AA260" s="168"/>
      <c r="AB260" s="176">
        <v>6</v>
      </c>
      <c r="AC260" s="177">
        <v>0.16119057778627327</v>
      </c>
      <c r="AD260" s="134">
        <v>3306</v>
      </c>
      <c r="AE260" s="177">
        <v>0</v>
      </c>
      <c r="AF260" s="182">
        <v>0</v>
      </c>
      <c r="AG260" s="172"/>
    </row>
    <row r="261" spans="1:33" s="110" customFormat="1" x14ac:dyDescent="0.2">
      <c r="A261" s="138">
        <v>436</v>
      </c>
      <c r="B261" s="139">
        <v>436049199</v>
      </c>
      <c r="C261" s="140" t="s">
        <v>508</v>
      </c>
      <c r="D261" s="141">
        <v>49</v>
      </c>
      <c r="E261" s="140" t="s">
        <v>81</v>
      </c>
      <c r="F261" s="141">
        <v>199</v>
      </c>
      <c r="G261" s="142" t="s">
        <v>231</v>
      </c>
      <c r="H261" s="130"/>
      <c r="I261" s="131">
        <v>15923</v>
      </c>
      <c r="J261" s="131">
        <v>10683</v>
      </c>
      <c r="K261" s="131">
        <v>0</v>
      </c>
      <c r="L261" s="131">
        <v>938</v>
      </c>
      <c r="M261" s="131">
        <v>27544</v>
      </c>
      <c r="N261" s="130"/>
      <c r="O261" s="132">
        <v>1</v>
      </c>
      <c r="P261" s="132">
        <v>0</v>
      </c>
      <c r="Q261" s="133">
        <v>26606</v>
      </c>
      <c r="R261" s="133">
        <v>0</v>
      </c>
      <c r="S261" s="133">
        <f t="shared" si="6"/>
        <v>0</v>
      </c>
      <c r="T261" s="133">
        <v>938</v>
      </c>
      <c r="U261" s="134">
        <f t="shared" si="7"/>
        <v>27544</v>
      </c>
      <c r="V261" s="144"/>
      <c r="W261" s="173">
        <v>0</v>
      </c>
      <c r="X261" s="174">
        <v>0.09</v>
      </c>
      <c r="Y261" s="174">
        <v>7.2830885012923642E-4</v>
      </c>
      <c r="Z261" s="175">
        <v>0</v>
      </c>
      <c r="AA261" s="168"/>
      <c r="AB261" s="176">
        <v>0</v>
      </c>
      <c r="AC261" s="177">
        <v>0</v>
      </c>
      <c r="AD261" s="134">
        <v>0</v>
      </c>
      <c r="AE261" s="177">
        <v>0</v>
      </c>
      <c r="AF261" s="182">
        <v>0</v>
      </c>
      <c r="AG261" s="172"/>
    </row>
    <row r="262" spans="1:33" s="110" customFormat="1" x14ac:dyDescent="0.2">
      <c r="A262" s="138">
        <v>436</v>
      </c>
      <c r="B262" s="139">
        <v>436049244</v>
      </c>
      <c r="C262" s="140" t="s">
        <v>508</v>
      </c>
      <c r="D262" s="141">
        <v>49</v>
      </c>
      <c r="E262" s="140" t="s">
        <v>81</v>
      </c>
      <c r="F262" s="141">
        <v>244</v>
      </c>
      <c r="G262" s="142" t="s">
        <v>276</v>
      </c>
      <c r="H262" s="130"/>
      <c r="I262" s="131">
        <v>11393</v>
      </c>
      <c r="J262" s="131">
        <v>4108</v>
      </c>
      <c r="K262" s="131">
        <v>0</v>
      </c>
      <c r="L262" s="131">
        <v>938</v>
      </c>
      <c r="M262" s="131">
        <v>16439</v>
      </c>
      <c r="N262" s="130"/>
      <c r="O262" s="132">
        <v>4</v>
      </c>
      <c r="P262" s="132">
        <v>0</v>
      </c>
      <c r="Q262" s="133">
        <v>62004</v>
      </c>
      <c r="R262" s="133">
        <v>0</v>
      </c>
      <c r="S262" s="133">
        <f t="shared" si="6"/>
        <v>0</v>
      </c>
      <c r="T262" s="133">
        <v>3752</v>
      </c>
      <c r="U262" s="134">
        <f t="shared" si="7"/>
        <v>65756</v>
      </c>
      <c r="V262" s="144"/>
      <c r="W262" s="173">
        <v>0</v>
      </c>
      <c r="X262" s="174">
        <v>0.09</v>
      </c>
      <c r="Y262" s="174">
        <v>0.13694619371909225</v>
      </c>
      <c r="Z262" s="175">
        <v>0</v>
      </c>
      <c r="AA262" s="168"/>
      <c r="AB262" s="176">
        <v>1</v>
      </c>
      <c r="AC262" s="177">
        <v>0.90820289879651572</v>
      </c>
      <c r="AD262" s="134">
        <v>14930</v>
      </c>
      <c r="AE262" s="177">
        <v>0</v>
      </c>
      <c r="AF262" s="182">
        <v>0</v>
      </c>
      <c r="AG262" s="172"/>
    </row>
    <row r="263" spans="1:33" s="110" customFormat="1" x14ac:dyDescent="0.2">
      <c r="A263" s="138">
        <v>436</v>
      </c>
      <c r="B263" s="139">
        <v>436049248</v>
      </c>
      <c r="C263" s="140" t="s">
        <v>508</v>
      </c>
      <c r="D263" s="141">
        <v>49</v>
      </c>
      <c r="E263" s="140" t="s">
        <v>81</v>
      </c>
      <c r="F263" s="141">
        <v>248</v>
      </c>
      <c r="G263" s="142" t="s">
        <v>280</v>
      </c>
      <c r="H263" s="130"/>
      <c r="I263" s="131">
        <v>12309</v>
      </c>
      <c r="J263" s="131">
        <v>971</v>
      </c>
      <c r="K263" s="131">
        <v>0</v>
      </c>
      <c r="L263" s="131">
        <v>938</v>
      </c>
      <c r="M263" s="131">
        <v>14218</v>
      </c>
      <c r="N263" s="130"/>
      <c r="O263" s="132">
        <v>4</v>
      </c>
      <c r="P263" s="132">
        <v>0</v>
      </c>
      <c r="Q263" s="133">
        <v>53120</v>
      </c>
      <c r="R263" s="133">
        <v>0</v>
      </c>
      <c r="S263" s="133">
        <f t="shared" si="6"/>
        <v>0</v>
      </c>
      <c r="T263" s="133">
        <v>3752</v>
      </c>
      <c r="U263" s="134">
        <f t="shared" si="7"/>
        <v>56872</v>
      </c>
      <c r="V263" s="144"/>
      <c r="W263" s="173">
        <v>0</v>
      </c>
      <c r="X263" s="174">
        <v>0.09</v>
      </c>
      <c r="Y263" s="174">
        <v>5.6552295572975878E-2</v>
      </c>
      <c r="Z263" s="175">
        <v>0</v>
      </c>
      <c r="AA263" s="168"/>
      <c r="AB263" s="176">
        <v>1</v>
      </c>
      <c r="AC263" s="177">
        <v>0</v>
      </c>
      <c r="AD263" s="134">
        <v>0</v>
      </c>
      <c r="AE263" s="177">
        <v>0</v>
      </c>
      <c r="AF263" s="182">
        <v>0</v>
      </c>
      <c r="AG263" s="172"/>
    </row>
    <row r="264" spans="1:33" s="110" customFormat="1" x14ac:dyDescent="0.2">
      <c r="A264" s="138">
        <v>436</v>
      </c>
      <c r="B264" s="139">
        <v>436049262</v>
      </c>
      <c r="C264" s="140" t="s">
        <v>508</v>
      </c>
      <c r="D264" s="141">
        <v>49</v>
      </c>
      <c r="E264" s="140" t="s">
        <v>81</v>
      </c>
      <c r="F264" s="141">
        <v>262</v>
      </c>
      <c r="G264" s="142" t="s">
        <v>294</v>
      </c>
      <c r="H264" s="130"/>
      <c r="I264" s="131">
        <v>11723</v>
      </c>
      <c r="J264" s="131">
        <v>4344</v>
      </c>
      <c r="K264" s="131">
        <v>0</v>
      </c>
      <c r="L264" s="131">
        <v>938</v>
      </c>
      <c r="M264" s="131">
        <v>17005</v>
      </c>
      <c r="N264" s="130"/>
      <c r="O264" s="132">
        <v>2</v>
      </c>
      <c r="P264" s="132">
        <v>0</v>
      </c>
      <c r="Q264" s="133">
        <v>32134</v>
      </c>
      <c r="R264" s="133">
        <v>0</v>
      </c>
      <c r="S264" s="133">
        <f t="shared" si="6"/>
        <v>0</v>
      </c>
      <c r="T264" s="133">
        <v>1876</v>
      </c>
      <c r="U264" s="134">
        <f t="shared" si="7"/>
        <v>34010</v>
      </c>
      <c r="V264" s="144"/>
      <c r="W264" s="173">
        <v>0</v>
      </c>
      <c r="X264" s="174">
        <v>0.09</v>
      </c>
      <c r="Y264" s="174">
        <v>7.8425009701722004E-2</v>
      </c>
      <c r="Z264" s="175">
        <v>0</v>
      </c>
      <c r="AA264" s="168"/>
      <c r="AB264" s="176">
        <v>1</v>
      </c>
      <c r="AC264" s="177">
        <v>0</v>
      </c>
      <c r="AD264" s="134">
        <v>0</v>
      </c>
      <c r="AE264" s="177">
        <v>0</v>
      </c>
      <c r="AF264" s="182">
        <v>0</v>
      </c>
      <c r="AG264" s="172"/>
    </row>
    <row r="265" spans="1:33" s="110" customFormat="1" x14ac:dyDescent="0.2">
      <c r="A265" s="138">
        <v>436</v>
      </c>
      <c r="B265" s="139">
        <v>436049274</v>
      </c>
      <c r="C265" s="140" t="s">
        <v>508</v>
      </c>
      <c r="D265" s="141">
        <v>49</v>
      </c>
      <c r="E265" s="140" t="s">
        <v>81</v>
      </c>
      <c r="F265" s="141">
        <v>274</v>
      </c>
      <c r="G265" s="142" t="s">
        <v>306</v>
      </c>
      <c r="H265" s="130"/>
      <c r="I265" s="131">
        <v>14080</v>
      </c>
      <c r="J265" s="131">
        <v>5790</v>
      </c>
      <c r="K265" s="131">
        <v>0</v>
      </c>
      <c r="L265" s="131">
        <v>938</v>
      </c>
      <c r="M265" s="131">
        <v>20808</v>
      </c>
      <c r="N265" s="130"/>
      <c r="O265" s="132">
        <v>4</v>
      </c>
      <c r="P265" s="132">
        <v>0</v>
      </c>
      <c r="Q265" s="133">
        <v>79480</v>
      </c>
      <c r="R265" s="133">
        <v>0</v>
      </c>
      <c r="S265" s="133">
        <f t="shared" si="6"/>
        <v>0</v>
      </c>
      <c r="T265" s="133">
        <v>3752</v>
      </c>
      <c r="U265" s="134">
        <f t="shared" si="7"/>
        <v>83232</v>
      </c>
      <c r="V265" s="144"/>
      <c r="W265" s="173">
        <v>0</v>
      </c>
      <c r="X265" s="174">
        <v>0.09</v>
      </c>
      <c r="Y265" s="174">
        <v>6.843597846090782E-2</v>
      </c>
      <c r="Z265" s="175">
        <v>0</v>
      </c>
      <c r="AA265" s="168"/>
      <c r="AB265" s="176">
        <v>2</v>
      </c>
      <c r="AC265" s="177">
        <v>0</v>
      </c>
      <c r="AD265" s="134">
        <v>0</v>
      </c>
      <c r="AE265" s="177">
        <v>0</v>
      </c>
      <c r="AF265" s="182">
        <v>0</v>
      </c>
      <c r="AG265" s="172"/>
    </row>
    <row r="266" spans="1:33" s="110" customFormat="1" x14ac:dyDescent="0.2">
      <c r="A266" s="138">
        <v>436</v>
      </c>
      <c r="B266" s="139">
        <v>436049308</v>
      </c>
      <c r="C266" s="140" t="s">
        <v>508</v>
      </c>
      <c r="D266" s="141">
        <v>49</v>
      </c>
      <c r="E266" s="140" t="s">
        <v>81</v>
      </c>
      <c r="F266" s="141">
        <v>308</v>
      </c>
      <c r="G266" s="142" t="s">
        <v>340</v>
      </c>
      <c r="H266" s="130"/>
      <c r="I266" s="131">
        <v>12737</v>
      </c>
      <c r="J266" s="131">
        <v>5829</v>
      </c>
      <c r="K266" s="131">
        <v>0</v>
      </c>
      <c r="L266" s="131">
        <v>938</v>
      </c>
      <c r="M266" s="131">
        <v>19504</v>
      </c>
      <c r="N266" s="130"/>
      <c r="O266" s="132">
        <v>3</v>
      </c>
      <c r="P266" s="132">
        <v>0</v>
      </c>
      <c r="Q266" s="133">
        <v>55698</v>
      </c>
      <c r="R266" s="133">
        <v>0</v>
      </c>
      <c r="S266" s="133">
        <f t="shared" ref="S266:S329" si="8">IFERROR(VLOOKUP(B266,transp,2,FALSE),0)</f>
        <v>0</v>
      </c>
      <c r="T266" s="133">
        <v>2814</v>
      </c>
      <c r="U266" s="134">
        <f t="shared" ref="U266:U329" si="9">SUM(Q266:T266)</f>
        <v>58512</v>
      </c>
      <c r="V266" s="144"/>
      <c r="W266" s="173">
        <v>0</v>
      </c>
      <c r="X266" s="174">
        <v>0.09</v>
      </c>
      <c r="Y266" s="174">
        <v>2.5946176801988335E-3</v>
      </c>
      <c r="Z266" s="175">
        <v>0</v>
      </c>
      <c r="AA266" s="168"/>
      <c r="AB266" s="176">
        <v>0</v>
      </c>
      <c r="AC266" s="177">
        <v>0</v>
      </c>
      <c r="AD266" s="134">
        <v>0</v>
      </c>
      <c r="AE266" s="177">
        <v>0</v>
      </c>
      <c r="AF266" s="182">
        <v>0</v>
      </c>
      <c r="AG266" s="172"/>
    </row>
    <row r="267" spans="1:33" s="110" customFormat="1" x14ac:dyDescent="0.2">
      <c r="A267" s="138">
        <v>436</v>
      </c>
      <c r="B267" s="139">
        <v>436049336</v>
      </c>
      <c r="C267" s="140" t="s">
        <v>508</v>
      </c>
      <c r="D267" s="141">
        <v>49</v>
      </c>
      <c r="E267" s="140" t="s">
        <v>81</v>
      </c>
      <c r="F267" s="141">
        <v>336</v>
      </c>
      <c r="G267" s="142" t="s">
        <v>368</v>
      </c>
      <c r="H267" s="130"/>
      <c r="I267" s="131">
        <v>11723</v>
      </c>
      <c r="J267" s="131">
        <v>2742</v>
      </c>
      <c r="K267" s="131">
        <v>0</v>
      </c>
      <c r="L267" s="131">
        <v>938</v>
      </c>
      <c r="M267" s="131">
        <v>15403</v>
      </c>
      <c r="N267" s="130"/>
      <c r="O267" s="132">
        <v>1</v>
      </c>
      <c r="P267" s="132">
        <v>0</v>
      </c>
      <c r="Q267" s="133">
        <v>14465</v>
      </c>
      <c r="R267" s="133">
        <v>0</v>
      </c>
      <c r="S267" s="133">
        <f t="shared" si="8"/>
        <v>0</v>
      </c>
      <c r="T267" s="133">
        <v>938</v>
      </c>
      <c r="U267" s="134">
        <f t="shared" si="9"/>
        <v>15403</v>
      </c>
      <c r="V267" s="144"/>
      <c r="W267" s="173">
        <v>0</v>
      </c>
      <c r="X267" s="174">
        <v>0.09</v>
      </c>
      <c r="Y267" s="174">
        <v>4.197805479662331E-2</v>
      </c>
      <c r="Z267" s="175">
        <v>0</v>
      </c>
      <c r="AA267" s="168"/>
      <c r="AB267" s="176">
        <v>1</v>
      </c>
      <c r="AC267" s="177">
        <v>0</v>
      </c>
      <c r="AD267" s="134">
        <v>0</v>
      </c>
      <c r="AE267" s="177">
        <v>0</v>
      </c>
      <c r="AF267" s="182">
        <v>0</v>
      </c>
      <c r="AG267" s="172"/>
    </row>
    <row r="268" spans="1:33" s="110" customFormat="1" x14ac:dyDescent="0.2">
      <c r="A268" s="138">
        <v>437</v>
      </c>
      <c r="B268" s="139">
        <v>437035035</v>
      </c>
      <c r="C268" s="140" t="s">
        <v>600</v>
      </c>
      <c r="D268" s="141">
        <v>35</v>
      </c>
      <c r="E268" s="140" t="s">
        <v>67</v>
      </c>
      <c r="F268" s="141">
        <v>35</v>
      </c>
      <c r="G268" s="142" t="s">
        <v>67</v>
      </c>
      <c r="H268" s="130"/>
      <c r="I268" s="131">
        <v>15054</v>
      </c>
      <c r="J268" s="131">
        <v>6308</v>
      </c>
      <c r="K268" s="131">
        <v>0</v>
      </c>
      <c r="L268" s="131">
        <v>938</v>
      </c>
      <c r="M268" s="131">
        <v>22300</v>
      </c>
      <c r="N268" s="130"/>
      <c r="O268" s="132">
        <v>297</v>
      </c>
      <c r="P268" s="132">
        <v>0</v>
      </c>
      <c r="Q268" s="133">
        <v>6344514</v>
      </c>
      <c r="R268" s="133">
        <v>0</v>
      </c>
      <c r="S268" s="133">
        <f t="shared" si="8"/>
        <v>7818</v>
      </c>
      <c r="T268" s="133">
        <v>278586</v>
      </c>
      <c r="U268" s="134">
        <f t="shared" si="9"/>
        <v>6630918</v>
      </c>
      <c r="V268" s="144"/>
      <c r="W268" s="173">
        <v>0</v>
      </c>
      <c r="X268" s="174">
        <v>0.09</v>
      </c>
      <c r="Y268" s="174">
        <v>0.15770398323994761</v>
      </c>
      <c r="Z268" s="175">
        <v>0</v>
      </c>
      <c r="AA268" s="168"/>
      <c r="AB268" s="176">
        <v>0</v>
      </c>
      <c r="AC268" s="177">
        <v>0</v>
      </c>
      <c r="AD268" s="134">
        <v>0</v>
      </c>
      <c r="AE268" s="177">
        <v>0</v>
      </c>
      <c r="AF268" s="182">
        <v>0</v>
      </c>
      <c r="AG268" s="172"/>
    </row>
    <row r="269" spans="1:33" s="110" customFormat="1" x14ac:dyDescent="0.2">
      <c r="A269" s="138">
        <v>437</v>
      </c>
      <c r="B269" s="139">
        <v>437035050</v>
      </c>
      <c r="C269" s="140" t="s">
        <v>600</v>
      </c>
      <c r="D269" s="141">
        <v>35</v>
      </c>
      <c r="E269" s="140" t="s">
        <v>67</v>
      </c>
      <c r="F269" s="141">
        <v>50</v>
      </c>
      <c r="G269" s="142" t="s">
        <v>82</v>
      </c>
      <c r="H269" s="130"/>
      <c r="I269" s="131">
        <v>11198.477785070678</v>
      </c>
      <c r="J269" s="131">
        <v>5805</v>
      </c>
      <c r="K269" s="131">
        <v>0</v>
      </c>
      <c r="L269" s="131">
        <v>938</v>
      </c>
      <c r="M269" s="131">
        <v>17941.477785070678</v>
      </c>
      <c r="N269" s="130"/>
      <c r="O269" s="132">
        <v>1</v>
      </c>
      <c r="P269" s="132">
        <v>0</v>
      </c>
      <c r="Q269" s="133">
        <v>17003</v>
      </c>
      <c r="R269" s="133">
        <v>0</v>
      </c>
      <c r="S269" s="133">
        <f t="shared" si="8"/>
        <v>0</v>
      </c>
      <c r="T269" s="133">
        <v>938</v>
      </c>
      <c r="U269" s="134">
        <f t="shared" si="9"/>
        <v>17941</v>
      </c>
      <c r="V269" s="144"/>
      <c r="W269" s="173">
        <v>0</v>
      </c>
      <c r="X269" s="174">
        <v>0.09</v>
      </c>
      <c r="Y269" s="174">
        <v>6.2539096486737963E-3</v>
      </c>
      <c r="Z269" s="175">
        <v>0</v>
      </c>
      <c r="AA269" s="168"/>
      <c r="AB269" s="176">
        <v>0</v>
      </c>
      <c r="AC269" s="177">
        <v>0</v>
      </c>
      <c r="AD269" s="134">
        <v>0</v>
      </c>
      <c r="AE269" s="177">
        <v>0</v>
      </c>
      <c r="AF269" s="182">
        <v>0</v>
      </c>
      <c r="AG269" s="172"/>
    </row>
    <row r="270" spans="1:33" s="110" customFormat="1" x14ac:dyDescent="0.2">
      <c r="A270" s="138">
        <v>437</v>
      </c>
      <c r="B270" s="139">
        <v>437035201</v>
      </c>
      <c r="C270" s="140" t="s">
        <v>600</v>
      </c>
      <c r="D270" s="141">
        <v>35</v>
      </c>
      <c r="E270" s="140" t="s">
        <v>67</v>
      </c>
      <c r="F270" s="141">
        <v>201</v>
      </c>
      <c r="G270" s="142" t="s">
        <v>233</v>
      </c>
      <c r="H270" s="130"/>
      <c r="I270" s="131">
        <v>13845.041456828223</v>
      </c>
      <c r="J270" s="131">
        <v>0</v>
      </c>
      <c r="K270" s="131">
        <v>0</v>
      </c>
      <c r="L270" s="131">
        <v>938</v>
      </c>
      <c r="M270" s="131">
        <v>14783.041456828223</v>
      </c>
      <c r="N270" s="130"/>
      <c r="O270" s="132">
        <v>1</v>
      </c>
      <c r="P270" s="132">
        <v>0</v>
      </c>
      <c r="Q270" s="133">
        <v>13845</v>
      </c>
      <c r="R270" s="133">
        <v>0</v>
      </c>
      <c r="S270" s="133">
        <f t="shared" si="8"/>
        <v>0</v>
      </c>
      <c r="T270" s="133">
        <v>938</v>
      </c>
      <c r="U270" s="134">
        <f t="shared" si="9"/>
        <v>14783</v>
      </c>
      <c r="V270" s="144"/>
      <c r="W270" s="173">
        <v>0</v>
      </c>
      <c r="X270" s="174">
        <v>0.09</v>
      </c>
      <c r="Y270" s="174">
        <v>8.1890022232671528E-2</v>
      </c>
      <c r="Z270" s="175">
        <v>0</v>
      </c>
      <c r="AA270" s="168"/>
      <c r="AB270" s="176">
        <v>0</v>
      </c>
      <c r="AC270" s="177">
        <v>0</v>
      </c>
      <c r="AD270" s="134">
        <v>0</v>
      </c>
      <c r="AE270" s="177">
        <v>0</v>
      </c>
      <c r="AF270" s="182">
        <v>0</v>
      </c>
      <c r="AG270" s="172"/>
    </row>
    <row r="271" spans="1:33" s="110" customFormat="1" x14ac:dyDescent="0.2">
      <c r="A271" s="138">
        <v>438</v>
      </c>
      <c r="B271" s="139">
        <v>438035035</v>
      </c>
      <c r="C271" s="140" t="s">
        <v>510</v>
      </c>
      <c r="D271" s="141">
        <v>35</v>
      </c>
      <c r="E271" s="140" t="s">
        <v>67</v>
      </c>
      <c r="F271" s="141">
        <v>35</v>
      </c>
      <c r="G271" s="142" t="s">
        <v>67</v>
      </c>
      <c r="H271" s="130"/>
      <c r="I271" s="131">
        <v>14372</v>
      </c>
      <c r="J271" s="131">
        <v>6022</v>
      </c>
      <c r="K271" s="131">
        <v>0</v>
      </c>
      <c r="L271" s="131">
        <v>938</v>
      </c>
      <c r="M271" s="131">
        <v>21332</v>
      </c>
      <c r="N271" s="130"/>
      <c r="O271" s="132">
        <v>331</v>
      </c>
      <c r="P271" s="132">
        <v>0</v>
      </c>
      <c r="Q271" s="133">
        <v>6692158</v>
      </c>
      <c r="R271" s="133">
        <v>0</v>
      </c>
      <c r="S271" s="133">
        <f t="shared" si="8"/>
        <v>3361</v>
      </c>
      <c r="T271" s="133">
        <v>307830</v>
      </c>
      <c r="U271" s="134">
        <f t="shared" si="9"/>
        <v>7003349</v>
      </c>
      <c r="V271" s="144"/>
      <c r="W271" s="173">
        <v>2.8534482758620809</v>
      </c>
      <c r="X271" s="174">
        <v>0.09</v>
      </c>
      <c r="Y271" s="174">
        <v>0.15770398323994761</v>
      </c>
      <c r="Z271" s="175">
        <v>0</v>
      </c>
      <c r="AA271" s="168"/>
      <c r="AB271" s="176">
        <v>1</v>
      </c>
      <c r="AC271" s="177">
        <v>0</v>
      </c>
      <c r="AD271" s="134">
        <v>0</v>
      </c>
      <c r="AE271" s="177">
        <v>0</v>
      </c>
      <c r="AF271" s="182">
        <v>0</v>
      </c>
      <c r="AG271" s="172"/>
    </row>
    <row r="272" spans="1:33" s="110" customFormat="1" x14ac:dyDescent="0.2">
      <c r="A272" s="138">
        <v>438</v>
      </c>
      <c r="B272" s="139">
        <v>438035044</v>
      </c>
      <c r="C272" s="140" t="s">
        <v>510</v>
      </c>
      <c r="D272" s="141">
        <v>35</v>
      </c>
      <c r="E272" s="140" t="s">
        <v>67</v>
      </c>
      <c r="F272" s="141">
        <v>44</v>
      </c>
      <c r="G272" s="142" t="s">
        <v>76</v>
      </c>
      <c r="H272" s="130"/>
      <c r="I272" s="131">
        <v>13567.227659367676</v>
      </c>
      <c r="J272" s="131">
        <v>115</v>
      </c>
      <c r="K272" s="131">
        <v>0</v>
      </c>
      <c r="L272" s="131">
        <v>938</v>
      </c>
      <c r="M272" s="131">
        <v>14620.227659367676</v>
      </c>
      <c r="N272" s="130"/>
      <c r="O272" s="132">
        <v>4</v>
      </c>
      <c r="P272" s="132">
        <v>0</v>
      </c>
      <c r="Q272" s="133">
        <v>54256</v>
      </c>
      <c r="R272" s="133">
        <v>0</v>
      </c>
      <c r="S272" s="133">
        <f t="shared" si="8"/>
        <v>0</v>
      </c>
      <c r="T272" s="133">
        <v>3720</v>
      </c>
      <c r="U272" s="134">
        <f t="shared" si="9"/>
        <v>57976</v>
      </c>
      <c r="V272" s="144"/>
      <c r="W272" s="173">
        <v>3.4482758620689655E-2</v>
      </c>
      <c r="X272" s="174">
        <v>0.09</v>
      </c>
      <c r="Y272" s="174">
        <v>7.3731603227047346E-2</v>
      </c>
      <c r="Z272" s="175">
        <v>0</v>
      </c>
      <c r="AA272" s="168"/>
      <c r="AB272" s="176">
        <v>0</v>
      </c>
      <c r="AC272" s="177">
        <v>0</v>
      </c>
      <c r="AD272" s="134">
        <v>0</v>
      </c>
      <c r="AE272" s="177">
        <v>0</v>
      </c>
      <c r="AF272" s="182">
        <v>0</v>
      </c>
      <c r="AG272" s="172"/>
    </row>
    <row r="273" spans="1:33" s="110" customFormat="1" x14ac:dyDescent="0.2">
      <c r="A273" s="138">
        <v>438</v>
      </c>
      <c r="B273" s="139">
        <v>438035050</v>
      </c>
      <c r="C273" s="140" t="s">
        <v>510</v>
      </c>
      <c r="D273" s="141">
        <v>35</v>
      </c>
      <c r="E273" s="140" t="s">
        <v>67</v>
      </c>
      <c r="F273" s="141">
        <v>50</v>
      </c>
      <c r="G273" s="142" t="s">
        <v>82</v>
      </c>
      <c r="H273" s="130"/>
      <c r="I273" s="131">
        <v>11198.477785070678</v>
      </c>
      <c r="J273" s="131">
        <v>5805</v>
      </c>
      <c r="K273" s="131">
        <v>0</v>
      </c>
      <c r="L273" s="131">
        <v>938</v>
      </c>
      <c r="M273" s="131">
        <v>17941.477785070678</v>
      </c>
      <c r="N273" s="130"/>
      <c r="O273" s="132">
        <v>2</v>
      </c>
      <c r="P273" s="132">
        <v>0</v>
      </c>
      <c r="Q273" s="133">
        <v>33714</v>
      </c>
      <c r="R273" s="133">
        <v>0</v>
      </c>
      <c r="S273" s="133">
        <f t="shared" si="8"/>
        <v>0</v>
      </c>
      <c r="T273" s="133">
        <v>1860</v>
      </c>
      <c r="U273" s="134">
        <f t="shared" si="9"/>
        <v>35574</v>
      </c>
      <c r="V273" s="144"/>
      <c r="W273" s="173">
        <v>1.7241379310344827E-2</v>
      </c>
      <c r="X273" s="174">
        <v>0.09</v>
      </c>
      <c r="Y273" s="174">
        <v>6.2539096486737963E-3</v>
      </c>
      <c r="Z273" s="175">
        <v>0</v>
      </c>
      <c r="AA273" s="168"/>
      <c r="AB273" s="176">
        <v>0</v>
      </c>
      <c r="AC273" s="177">
        <v>0</v>
      </c>
      <c r="AD273" s="134">
        <v>0</v>
      </c>
      <c r="AE273" s="177">
        <v>0</v>
      </c>
      <c r="AF273" s="182">
        <v>0</v>
      </c>
      <c r="AG273" s="172"/>
    </row>
    <row r="274" spans="1:33" s="110" customFormat="1" x14ac:dyDescent="0.2">
      <c r="A274" s="138">
        <v>438</v>
      </c>
      <c r="B274" s="139">
        <v>438035073</v>
      </c>
      <c r="C274" s="140" t="s">
        <v>510</v>
      </c>
      <c r="D274" s="141">
        <v>35</v>
      </c>
      <c r="E274" s="140" t="s">
        <v>67</v>
      </c>
      <c r="F274" s="141">
        <v>73</v>
      </c>
      <c r="G274" s="142" t="s">
        <v>105</v>
      </c>
      <c r="H274" s="130"/>
      <c r="I274" s="131">
        <v>11507.356208692594</v>
      </c>
      <c r="J274" s="131">
        <v>7946</v>
      </c>
      <c r="K274" s="131">
        <v>0</v>
      </c>
      <c r="L274" s="131">
        <v>938</v>
      </c>
      <c r="M274" s="131">
        <v>20391.356208692596</v>
      </c>
      <c r="N274" s="130"/>
      <c r="O274" s="132">
        <v>1</v>
      </c>
      <c r="P274" s="132">
        <v>0</v>
      </c>
      <c r="Q274" s="133">
        <v>19286</v>
      </c>
      <c r="R274" s="133">
        <v>0</v>
      </c>
      <c r="S274" s="133">
        <f t="shared" si="8"/>
        <v>0</v>
      </c>
      <c r="T274" s="133">
        <v>930</v>
      </c>
      <c r="U274" s="134">
        <f t="shared" si="9"/>
        <v>20216</v>
      </c>
      <c r="V274" s="144"/>
      <c r="W274" s="173">
        <v>8.6206896551724137E-3</v>
      </c>
      <c r="X274" s="174">
        <v>0.09</v>
      </c>
      <c r="Y274" s="174">
        <v>1.4564401003145426E-2</v>
      </c>
      <c r="Z274" s="175">
        <v>0</v>
      </c>
      <c r="AA274" s="168"/>
      <c r="AB274" s="176">
        <v>0</v>
      </c>
      <c r="AC274" s="177">
        <v>0</v>
      </c>
      <c r="AD274" s="134">
        <v>0</v>
      </c>
      <c r="AE274" s="177">
        <v>0</v>
      </c>
      <c r="AF274" s="182">
        <v>0</v>
      </c>
      <c r="AG274" s="172"/>
    </row>
    <row r="275" spans="1:33" s="110" customFormat="1" x14ac:dyDescent="0.2">
      <c r="A275" s="138">
        <v>438</v>
      </c>
      <c r="B275" s="139">
        <v>438035243</v>
      </c>
      <c r="C275" s="140" t="s">
        <v>510</v>
      </c>
      <c r="D275" s="141">
        <v>35</v>
      </c>
      <c r="E275" s="140" t="s">
        <v>67</v>
      </c>
      <c r="F275" s="141">
        <v>243</v>
      </c>
      <c r="G275" s="142" t="s">
        <v>275</v>
      </c>
      <c r="H275" s="130"/>
      <c r="I275" s="131">
        <v>13392.987389876773</v>
      </c>
      <c r="J275" s="131">
        <v>2772</v>
      </c>
      <c r="K275" s="131">
        <v>0</v>
      </c>
      <c r="L275" s="131">
        <v>938</v>
      </c>
      <c r="M275" s="131">
        <v>17102.987389876773</v>
      </c>
      <c r="N275" s="130"/>
      <c r="O275" s="132">
        <v>2</v>
      </c>
      <c r="P275" s="132">
        <v>0</v>
      </c>
      <c r="Q275" s="133">
        <v>32052</v>
      </c>
      <c r="R275" s="133">
        <v>0</v>
      </c>
      <c r="S275" s="133">
        <f t="shared" si="8"/>
        <v>0</v>
      </c>
      <c r="T275" s="133">
        <v>1860</v>
      </c>
      <c r="U275" s="134">
        <f t="shared" si="9"/>
        <v>33912</v>
      </c>
      <c r="V275" s="144"/>
      <c r="W275" s="173">
        <v>1.7241379310344827E-2</v>
      </c>
      <c r="X275" s="174">
        <v>0.09</v>
      </c>
      <c r="Y275" s="174">
        <v>6.0081463507488378E-3</v>
      </c>
      <c r="Z275" s="175">
        <v>0</v>
      </c>
      <c r="AA275" s="168"/>
      <c r="AB275" s="176">
        <v>0</v>
      </c>
      <c r="AC275" s="177">
        <v>0</v>
      </c>
      <c r="AD275" s="134">
        <v>0</v>
      </c>
      <c r="AE275" s="177">
        <v>0</v>
      </c>
      <c r="AF275" s="182">
        <v>0</v>
      </c>
      <c r="AG275" s="172"/>
    </row>
    <row r="276" spans="1:33" s="110" customFormat="1" x14ac:dyDescent="0.2">
      <c r="A276" s="138">
        <v>438</v>
      </c>
      <c r="B276" s="139">
        <v>438035244</v>
      </c>
      <c r="C276" s="140" t="s">
        <v>510</v>
      </c>
      <c r="D276" s="141">
        <v>35</v>
      </c>
      <c r="E276" s="140" t="s">
        <v>67</v>
      </c>
      <c r="F276" s="141">
        <v>244</v>
      </c>
      <c r="G276" s="142" t="s">
        <v>276</v>
      </c>
      <c r="H276" s="130"/>
      <c r="I276" s="131">
        <v>15018</v>
      </c>
      <c r="J276" s="131">
        <v>5415</v>
      </c>
      <c r="K276" s="131">
        <v>0</v>
      </c>
      <c r="L276" s="131">
        <v>938</v>
      </c>
      <c r="M276" s="131">
        <v>21371</v>
      </c>
      <c r="N276" s="130"/>
      <c r="O276" s="132">
        <v>6</v>
      </c>
      <c r="P276" s="132">
        <v>0</v>
      </c>
      <c r="Q276" s="133">
        <v>121542</v>
      </c>
      <c r="R276" s="133">
        <v>0</v>
      </c>
      <c r="S276" s="133">
        <f t="shared" si="8"/>
        <v>0</v>
      </c>
      <c r="T276" s="133">
        <v>5580</v>
      </c>
      <c r="U276" s="134">
        <f t="shared" si="9"/>
        <v>127122</v>
      </c>
      <c r="V276" s="144"/>
      <c r="W276" s="173">
        <v>5.1724137931034489E-2</v>
      </c>
      <c r="X276" s="174">
        <v>0.09</v>
      </c>
      <c r="Y276" s="174">
        <v>0.13694619371909225</v>
      </c>
      <c r="Z276" s="175">
        <v>0</v>
      </c>
      <c r="AA276" s="168"/>
      <c r="AB276" s="176">
        <v>1</v>
      </c>
      <c r="AC276" s="177">
        <v>0.90037356346206299</v>
      </c>
      <c r="AD276" s="134">
        <v>19242</v>
      </c>
      <c r="AE276" s="177">
        <v>0</v>
      </c>
      <c r="AF276" s="182">
        <v>0</v>
      </c>
      <c r="AG276" s="172"/>
    </row>
    <row r="277" spans="1:33" s="110" customFormat="1" x14ac:dyDescent="0.2">
      <c r="A277" s="138">
        <v>438</v>
      </c>
      <c r="B277" s="139">
        <v>438035336</v>
      </c>
      <c r="C277" s="140" t="s">
        <v>510</v>
      </c>
      <c r="D277" s="141">
        <v>35</v>
      </c>
      <c r="E277" s="140" t="s">
        <v>67</v>
      </c>
      <c r="F277" s="141">
        <v>336</v>
      </c>
      <c r="G277" s="142" t="s">
        <v>368</v>
      </c>
      <c r="H277" s="130"/>
      <c r="I277" s="131">
        <v>6981</v>
      </c>
      <c r="J277" s="131">
        <v>1633</v>
      </c>
      <c r="K277" s="131">
        <v>0</v>
      </c>
      <c r="L277" s="131">
        <v>938</v>
      </c>
      <c r="M277" s="131">
        <v>9552</v>
      </c>
      <c r="N277" s="130"/>
      <c r="O277" s="132">
        <v>2</v>
      </c>
      <c r="P277" s="132">
        <v>0</v>
      </c>
      <c r="Q277" s="133">
        <v>17080</v>
      </c>
      <c r="R277" s="133">
        <v>0</v>
      </c>
      <c r="S277" s="133">
        <f t="shared" si="8"/>
        <v>0</v>
      </c>
      <c r="T277" s="133">
        <v>1860</v>
      </c>
      <c r="U277" s="134">
        <f t="shared" si="9"/>
        <v>18940</v>
      </c>
      <c r="V277" s="144"/>
      <c r="W277" s="173">
        <v>1.7241379310344827E-2</v>
      </c>
      <c r="X277" s="174">
        <v>0.09</v>
      </c>
      <c r="Y277" s="174">
        <v>4.197805479662331E-2</v>
      </c>
      <c r="Z277" s="175">
        <v>0</v>
      </c>
      <c r="AA277" s="168"/>
      <c r="AB277" s="176">
        <v>0</v>
      </c>
      <c r="AC277" s="177">
        <v>0</v>
      </c>
      <c r="AD277" s="134">
        <v>0</v>
      </c>
      <c r="AE277" s="177">
        <v>0</v>
      </c>
      <c r="AF277" s="182">
        <v>0</v>
      </c>
      <c r="AG277" s="172"/>
    </row>
    <row r="278" spans="1:33" s="110" customFormat="1" x14ac:dyDescent="0.2">
      <c r="A278" s="138">
        <v>439</v>
      </c>
      <c r="B278" s="139">
        <v>439035001</v>
      </c>
      <c r="C278" s="140" t="s">
        <v>511</v>
      </c>
      <c r="D278" s="141">
        <v>35</v>
      </c>
      <c r="E278" s="140" t="s">
        <v>67</v>
      </c>
      <c r="F278" s="141">
        <v>1</v>
      </c>
      <c r="G278" s="142" t="s">
        <v>33</v>
      </c>
      <c r="H278" s="130"/>
      <c r="I278" s="131">
        <v>11530.517394155666</v>
      </c>
      <c r="J278" s="131">
        <v>2040</v>
      </c>
      <c r="K278" s="131">
        <v>0</v>
      </c>
      <c r="L278" s="131">
        <v>938</v>
      </c>
      <c r="M278" s="131">
        <v>14508.517394155666</v>
      </c>
      <c r="N278" s="130"/>
      <c r="O278" s="132">
        <v>1</v>
      </c>
      <c r="P278" s="132">
        <v>0</v>
      </c>
      <c r="Q278" s="133">
        <v>13184</v>
      </c>
      <c r="R278" s="133">
        <v>0</v>
      </c>
      <c r="S278" s="133">
        <f t="shared" si="8"/>
        <v>0</v>
      </c>
      <c r="T278" s="133">
        <v>911</v>
      </c>
      <c r="U278" s="134">
        <f t="shared" si="9"/>
        <v>14095</v>
      </c>
      <c r="V278" s="144"/>
      <c r="W278" s="173">
        <v>2.8446389496717725E-2</v>
      </c>
      <c r="X278" s="174">
        <v>0.09</v>
      </c>
      <c r="Y278" s="174">
        <v>1.3258181383061613E-2</v>
      </c>
      <c r="Z278" s="175">
        <v>0</v>
      </c>
      <c r="AA278" s="168"/>
      <c r="AB278" s="176">
        <v>0</v>
      </c>
      <c r="AC278" s="177">
        <v>0</v>
      </c>
      <c r="AD278" s="134">
        <v>0</v>
      </c>
      <c r="AE278" s="177">
        <v>0</v>
      </c>
      <c r="AF278" s="182">
        <v>0</v>
      </c>
      <c r="AG278" s="172"/>
    </row>
    <row r="279" spans="1:33" s="110" customFormat="1" x14ac:dyDescent="0.2">
      <c r="A279" s="138">
        <v>439</v>
      </c>
      <c r="B279" s="139">
        <v>439035035</v>
      </c>
      <c r="C279" s="140" t="s">
        <v>511</v>
      </c>
      <c r="D279" s="141">
        <v>35</v>
      </c>
      <c r="E279" s="140" t="s">
        <v>67</v>
      </c>
      <c r="F279" s="141">
        <v>35</v>
      </c>
      <c r="G279" s="142" t="s">
        <v>67</v>
      </c>
      <c r="H279" s="130"/>
      <c r="I279" s="131">
        <v>13299</v>
      </c>
      <c r="J279" s="131">
        <v>5573</v>
      </c>
      <c r="K279" s="131">
        <v>0</v>
      </c>
      <c r="L279" s="131">
        <v>938</v>
      </c>
      <c r="M279" s="131">
        <v>19810</v>
      </c>
      <c r="N279" s="130"/>
      <c r="O279" s="132">
        <v>439</v>
      </c>
      <c r="P279" s="132">
        <v>0</v>
      </c>
      <c r="Q279" s="133">
        <v>8049065</v>
      </c>
      <c r="R279" s="133">
        <v>0</v>
      </c>
      <c r="S279" s="133">
        <f t="shared" si="8"/>
        <v>0</v>
      </c>
      <c r="T279" s="133">
        <v>399929</v>
      </c>
      <c r="U279" s="134">
        <f t="shared" si="9"/>
        <v>8448994</v>
      </c>
      <c r="V279" s="144"/>
      <c r="W279" s="173">
        <v>12.487964989059053</v>
      </c>
      <c r="X279" s="174">
        <v>0.09</v>
      </c>
      <c r="Y279" s="174">
        <v>0.15770398323994761</v>
      </c>
      <c r="Z279" s="175">
        <v>0</v>
      </c>
      <c r="AA279" s="168"/>
      <c r="AB279" s="176">
        <v>0</v>
      </c>
      <c r="AC279" s="177">
        <v>0</v>
      </c>
      <c r="AD279" s="134">
        <v>0</v>
      </c>
      <c r="AE279" s="177">
        <v>0</v>
      </c>
      <c r="AF279" s="182">
        <v>0</v>
      </c>
      <c r="AG279" s="172"/>
    </row>
    <row r="280" spans="1:33" s="110" customFormat="1" x14ac:dyDescent="0.2">
      <c r="A280" s="138">
        <v>439</v>
      </c>
      <c r="B280" s="139">
        <v>439035044</v>
      </c>
      <c r="C280" s="140" t="s">
        <v>511</v>
      </c>
      <c r="D280" s="141">
        <v>35</v>
      </c>
      <c r="E280" s="140" t="s">
        <v>67</v>
      </c>
      <c r="F280" s="141">
        <v>44</v>
      </c>
      <c r="G280" s="142" t="s">
        <v>76</v>
      </c>
      <c r="H280" s="130"/>
      <c r="I280" s="131">
        <v>4387</v>
      </c>
      <c r="J280" s="131">
        <v>37</v>
      </c>
      <c r="K280" s="131">
        <v>0</v>
      </c>
      <c r="L280" s="131">
        <v>938</v>
      </c>
      <c r="M280" s="131">
        <v>5362</v>
      </c>
      <c r="N280" s="130"/>
      <c r="O280" s="132">
        <v>2</v>
      </c>
      <c r="P280" s="132">
        <v>0</v>
      </c>
      <c r="Q280" s="133">
        <v>8596</v>
      </c>
      <c r="R280" s="133">
        <v>0</v>
      </c>
      <c r="S280" s="133">
        <f t="shared" si="8"/>
        <v>0</v>
      </c>
      <c r="T280" s="133">
        <v>1822</v>
      </c>
      <c r="U280" s="134">
        <f t="shared" si="9"/>
        <v>10418</v>
      </c>
      <c r="V280" s="144"/>
      <c r="W280" s="173">
        <v>5.689277899343545E-2</v>
      </c>
      <c r="X280" s="174">
        <v>0.09</v>
      </c>
      <c r="Y280" s="174">
        <v>7.3731603227047346E-2</v>
      </c>
      <c r="Z280" s="175">
        <v>0</v>
      </c>
      <c r="AA280" s="168"/>
      <c r="AB280" s="176">
        <v>0</v>
      </c>
      <c r="AC280" s="177">
        <v>0</v>
      </c>
      <c r="AD280" s="134">
        <v>0</v>
      </c>
      <c r="AE280" s="177">
        <v>0</v>
      </c>
      <c r="AF280" s="182">
        <v>0</v>
      </c>
      <c r="AG280" s="172"/>
    </row>
    <row r="281" spans="1:33" s="110" customFormat="1" x14ac:dyDescent="0.2">
      <c r="A281" s="138">
        <v>439</v>
      </c>
      <c r="B281" s="139">
        <v>439035073</v>
      </c>
      <c r="C281" s="140" t="s">
        <v>511</v>
      </c>
      <c r="D281" s="141">
        <v>35</v>
      </c>
      <c r="E281" s="140" t="s">
        <v>67</v>
      </c>
      <c r="F281" s="141">
        <v>73</v>
      </c>
      <c r="G281" s="142" t="s">
        <v>105</v>
      </c>
      <c r="H281" s="130"/>
      <c r="I281" s="131">
        <v>14230</v>
      </c>
      <c r="J281" s="131">
        <v>9827</v>
      </c>
      <c r="K281" s="131">
        <v>0</v>
      </c>
      <c r="L281" s="131">
        <v>938</v>
      </c>
      <c r="M281" s="131">
        <v>24995</v>
      </c>
      <c r="N281" s="130"/>
      <c r="O281" s="132">
        <v>5</v>
      </c>
      <c r="P281" s="132">
        <v>0</v>
      </c>
      <c r="Q281" s="133">
        <v>116865</v>
      </c>
      <c r="R281" s="133">
        <v>0</v>
      </c>
      <c r="S281" s="133">
        <f t="shared" si="8"/>
        <v>0</v>
      </c>
      <c r="T281" s="133">
        <v>4555</v>
      </c>
      <c r="U281" s="134">
        <f t="shared" si="9"/>
        <v>121420</v>
      </c>
      <c r="V281" s="144"/>
      <c r="W281" s="173">
        <v>0.14223194748358864</v>
      </c>
      <c r="X281" s="174">
        <v>0.09</v>
      </c>
      <c r="Y281" s="174">
        <v>1.4564401003145426E-2</v>
      </c>
      <c r="Z281" s="175">
        <v>0</v>
      </c>
      <c r="AA281" s="168"/>
      <c r="AB281" s="176">
        <v>0</v>
      </c>
      <c r="AC281" s="177">
        <v>0</v>
      </c>
      <c r="AD281" s="134">
        <v>0</v>
      </c>
      <c r="AE281" s="177">
        <v>0</v>
      </c>
      <c r="AF281" s="182">
        <v>0</v>
      </c>
      <c r="AG281" s="172"/>
    </row>
    <row r="282" spans="1:33" s="110" customFormat="1" x14ac:dyDescent="0.2">
      <c r="A282" s="138">
        <v>439</v>
      </c>
      <c r="B282" s="139">
        <v>439035133</v>
      </c>
      <c r="C282" s="140" t="s">
        <v>511</v>
      </c>
      <c r="D282" s="141">
        <v>35</v>
      </c>
      <c r="E282" s="140" t="s">
        <v>67</v>
      </c>
      <c r="F282" s="141">
        <v>133</v>
      </c>
      <c r="G282" s="142" t="s">
        <v>165</v>
      </c>
      <c r="H282" s="130"/>
      <c r="I282" s="131">
        <v>9900</v>
      </c>
      <c r="J282" s="131">
        <v>1724</v>
      </c>
      <c r="K282" s="131">
        <v>0</v>
      </c>
      <c r="L282" s="131">
        <v>938</v>
      </c>
      <c r="M282" s="131">
        <v>12562</v>
      </c>
      <c r="N282" s="130"/>
      <c r="O282" s="132">
        <v>1</v>
      </c>
      <c r="P282" s="132">
        <v>0</v>
      </c>
      <c r="Q282" s="133">
        <v>11293</v>
      </c>
      <c r="R282" s="133">
        <v>0</v>
      </c>
      <c r="S282" s="133">
        <f t="shared" si="8"/>
        <v>0</v>
      </c>
      <c r="T282" s="133">
        <v>911</v>
      </c>
      <c r="U282" s="134">
        <f t="shared" si="9"/>
        <v>12204</v>
      </c>
      <c r="V282" s="144"/>
      <c r="W282" s="173">
        <v>2.8446389496717725E-2</v>
      </c>
      <c r="X282" s="174">
        <v>0.09</v>
      </c>
      <c r="Y282" s="174">
        <v>3.3137535378547495E-2</v>
      </c>
      <c r="Z282" s="175">
        <v>0</v>
      </c>
      <c r="AA282" s="168"/>
      <c r="AB282" s="176">
        <v>0</v>
      </c>
      <c r="AC282" s="177">
        <v>0</v>
      </c>
      <c r="AD282" s="134">
        <v>0</v>
      </c>
      <c r="AE282" s="177">
        <v>0</v>
      </c>
      <c r="AF282" s="182">
        <v>0</v>
      </c>
      <c r="AG282" s="172"/>
    </row>
    <row r="283" spans="1:33" s="110" customFormat="1" x14ac:dyDescent="0.2">
      <c r="A283" s="138">
        <v>439</v>
      </c>
      <c r="B283" s="139">
        <v>439035165</v>
      </c>
      <c r="C283" s="140" t="s">
        <v>511</v>
      </c>
      <c r="D283" s="141">
        <v>35</v>
      </c>
      <c r="E283" s="140" t="s">
        <v>67</v>
      </c>
      <c r="F283" s="141">
        <v>165</v>
      </c>
      <c r="G283" s="142" t="s">
        <v>197</v>
      </c>
      <c r="H283" s="130"/>
      <c r="I283" s="131">
        <v>14879</v>
      </c>
      <c r="J283" s="131">
        <v>453</v>
      </c>
      <c r="K283" s="131">
        <v>0</v>
      </c>
      <c r="L283" s="131">
        <v>938</v>
      </c>
      <c r="M283" s="131">
        <v>16270</v>
      </c>
      <c r="N283" s="130"/>
      <c r="O283" s="132">
        <v>1</v>
      </c>
      <c r="P283" s="132">
        <v>0</v>
      </c>
      <c r="Q283" s="133">
        <v>14896</v>
      </c>
      <c r="R283" s="133">
        <v>0</v>
      </c>
      <c r="S283" s="133">
        <f t="shared" si="8"/>
        <v>0</v>
      </c>
      <c r="T283" s="133">
        <v>911</v>
      </c>
      <c r="U283" s="134">
        <f t="shared" si="9"/>
        <v>15807</v>
      </c>
      <c r="V283" s="144"/>
      <c r="W283" s="173">
        <v>2.8446389496717725E-2</v>
      </c>
      <c r="X283" s="174">
        <v>0.09</v>
      </c>
      <c r="Y283" s="174">
        <v>9.9806676197540647E-2</v>
      </c>
      <c r="Z283" s="175">
        <v>0</v>
      </c>
      <c r="AA283" s="168"/>
      <c r="AB283" s="176">
        <v>0</v>
      </c>
      <c r="AC283" s="177">
        <v>0</v>
      </c>
      <c r="AD283" s="134">
        <v>0</v>
      </c>
      <c r="AE283" s="177">
        <v>0</v>
      </c>
      <c r="AF283" s="182">
        <v>0</v>
      </c>
      <c r="AG283" s="172"/>
    </row>
    <row r="284" spans="1:33" s="110" customFormat="1" x14ac:dyDescent="0.2">
      <c r="A284" s="138">
        <v>439</v>
      </c>
      <c r="B284" s="139">
        <v>439035244</v>
      </c>
      <c r="C284" s="140" t="s">
        <v>511</v>
      </c>
      <c r="D284" s="141">
        <v>35</v>
      </c>
      <c r="E284" s="140" t="s">
        <v>67</v>
      </c>
      <c r="F284" s="141">
        <v>244</v>
      </c>
      <c r="G284" s="142" t="s">
        <v>276</v>
      </c>
      <c r="H284" s="130"/>
      <c r="I284" s="131">
        <v>17105</v>
      </c>
      <c r="J284" s="131">
        <v>6168</v>
      </c>
      <c r="K284" s="131">
        <v>0</v>
      </c>
      <c r="L284" s="131">
        <v>938</v>
      </c>
      <c r="M284" s="131">
        <v>24211</v>
      </c>
      <c r="N284" s="130"/>
      <c r="O284" s="132">
        <v>6</v>
      </c>
      <c r="P284" s="132">
        <v>0</v>
      </c>
      <c r="Q284" s="133">
        <v>135666</v>
      </c>
      <c r="R284" s="133">
        <v>0</v>
      </c>
      <c r="S284" s="133">
        <f t="shared" si="8"/>
        <v>0</v>
      </c>
      <c r="T284" s="133">
        <v>5466</v>
      </c>
      <c r="U284" s="134">
        <f t="shared" si="9"/>
        <v>141132</v>
      </c>
      <c r="V284" s="144"/>
      <c r="W284" s="173">
        <v>0.17067833698030638</v>
      </c>
      <c r="X284" s="174">
        <v>0.09</v>
      </c>
      <c r="Y284" s="174">
        <v>0.13694619371909225</v>
      </c>
      <c r="Z284" s="175">
        <v>0</v>
      </c>
      <c r="AA284" s="168"/>
      <c r="AB284" s="176">
        <v>0</v>
      </c>
      <c r="AC284" s="177">
        <v>0</v>
      </c>
      <c r="AD284" s="134">
        <v>0</v>
      </c>
      <c r="AE284" s="177">
        <v>0</v>
      </c>
      <c r="AF284" s="182">
        <v>0</v>
      </c>
      <c r="AG284" s="172"/>
    </row>
    <row r="285" spans="1:33" s="110" customFormat="1" x14ac:dyDescent="0.2">
      <c r="A285" s="138">
        <v>439</v>
      </c>
      <c r="B285" s="139">
        <v>439035284</v>
      </c>
      <c r="C285" s="140" t="s">
        <v>511</v>
      </c>
      <c r="D285" s="141">
        <v>35</v>
      </c>
      <c r="E285" s="140" t="s">
        <v>67</v>
      </c>
      <c r="F285" s="141">
        <v>284</v>
      </c>
      <c r="G285" s="142" t="s">
        <v>316</v>
      </c>
      <c r="H285" s="130"/>
      <c r="I285" s="131">
        <v>11142.294935999998</v>
      </c>
      <c r="J285" s="131">
        <v>4433</v>
      </c>
      <c r="K285" s="131">
        <v>0</v>
      </c>
      <c r="L285" s="131">
        <v>938</v>
      </c>
      <c r="M285" s="131">
        <v>16513.294935999998</v>
      </c>
      <c r="N285" s="130"/>
      <c r="O285" s="132">
        <v>2</v>
      </c>
      <c r="P285" s="132">
        <v>0</v>
      </c>
      <c r="Q285" s="133">
        <v>30264</v>
      </c>
      <c r="R285" s="133">
        <v>0</v>
      </c>
      <c r="S285" s="133">
        <f t="shared" si="8"/>
        <v>0</v>
      </c>
      <c r="T285" s="133">
        <v>1822</v>
      </c>
      <c r="U285" s="134">
        <f t="shared" si="9"/>
        <v>32086</v>
      </c>
      <c r="V285" s="144"/>
      <c r="W285" s="173">
        <v>5.689277899343545E-2</v>
      </c>
      <c r="X285" s="174">
        <v>0.09</v>
      </c>
      <c r="Y285" s="174">
        <v>4.4134450406464527E-2</v>
      </c>
      <c r="Z285" s="175">
        <v>0</v>
      </c>
      <c r="AA285" s="168"/>
      <c r="AB285" s="176">
        <v>0</v>
      </c>
      <c r="AC285" s="177">
        <v>0</v>
      </c>
      <c r="AD285" s="134">
        <v>0</v>
      </c>
      <c r="AE285" s="177">
        <v>0</v>
      </c>
      <c r="AF285" s="182">
        <v>0</v>
      </c>
      <c r="AG285" s="172"/>
    </row>
    <row r="286" spans="1:33" s="110" customFormat="1" x14ac:dyDescent="0.2">
      <c r="A286" s="138">
        <v>440</v>
      </c>
      <c r="B286" s="139">
        <v>440149128</v>
      </c>
      <c r="C286" s="140" t="s">
        <v>512</v>
      </c>
      <c r="D286" s="141">
        <v>149</v>
      </c>
      <c r="E286" s="140" t="s">
        <v>181</v>
      </c>
      <c r="F286" s="141">
        <v>128</v>
      </c>
      <c r="G286" s="142" t="s">
        <v>160</v>
      </c>
      <c r="H286" s="130"/>
      <c r="I286" s="131">
        <v>10716</v>
      </c>
      <c r="J286" s="131">
        <v>617</v>
      </c>
      <c r="K286" s="131">
        <v>0</v>
      </c>
      <c r="L286" s="131">
        <v>938</v>
      </c>
      <c r="M286" s="131">
        <v>12271</v>
      </c>
      <c r="N286" s="130"/>
      <c r="O286" s="132">
        <v>3</v>
      </c>
      <c r="P286" s="132">
        <v>0</v>
      </c>
      <c r="Q286" s="133">
        <v>33999</v>
      </c>
      <c r="R286" s="133">
        <v>0</v>
      </c>
      <c r="S286" s="133">
        <f t="shared" si="8"/>
        <v>0</v>
      </c>
      <c r="T286" s="133">
        <v>2814</v>
      </c>
      <c r="U286" s="134">
        <f t="shared" si="9"/>
        <v>36813</v>
      </c>
      <c r="V286" s="144"/>
      <c r="W286" s="173">
        <v>0</v>
      </c>
      <c r="X286" s="174">
        <v>0.09</v>
      </c>
      <c r="Y286" s="174">
        <v>3.7584375200623479E-2</v>
      </c>
      <c r="Z286" s="175">
        <v>0</v>
      </c>
      <c r="AA286" s="168"/>
      <c r="AB286" s="176">
        <v>0</v>
      </c>
      <c r="AC286" s="177">
        <v>0</v>
      </c>
      <c r="AD286" s="134">
        <v>0</v>
      </c>
      <c r="AE286" s="177">
        <v>0</v>
      </c>
      <c r="AF286" s="182">
        <v>0</v>
      </c>
      <c r="AG286" s="172"/>
    </row>
    <row r="287" spans="1:33" s="110" customFormat="1" x14ac:dyDescent="0.2">
      <c r="A287" s="138">
        <v>440</v>
      </c>
      <c r="B287" s="139">
        <v>440149149</v>
      </c>
      <c r="C287" s="140" t="s">
        <v>512</v>
      </c>
      <c r="D287" s="141">
        <v>149</v>
      </c>
      <c r="E287" s="140" t="s">
        <v>181</v>
      </c>
      <c r="F287" s="141">
        <v>149</v>
      </c>
      <c r="G287" s="142" t="s">
        <v>181</v>
      </c>
      <c r="H287" s="130"/>
      <c r="I287" s="131">
        <v>12705</v>
      </c>
      <c r="J287" s="131">
        <v>0</v>
      </c>
      <c r="K287" s="131">
        <v>0</v>
      </c>
      <c r="L287" s="131">
        <v>938</v>
      </c>
      <c r="M287" s="131">
        <v>13643</v>
      </c>
      <c r="N287" s="130"/>
      <c r="O287" s="132">
        <v>369</v>
      </c>
      <c r="P287" s="132">
        <v>0</v>
      </c>
      <c r="Q287" s="133">
        <v>4688145</v>
      </c>
      <c r="R287" s="133">
        <v>0</v>
      </c>
      <c r="S287" s="133">
        <f t="shared" si="8"/>
        <v>172976</v>
      </c>
      <c r="T287" s="133">
        <v>346122</v>
      </c>
      <c r="U287" s="134">
        <f t="shared" si="9"/>
        <v>5207243</v>
      </c>
      <c r="V287" s="144"/>
      <c r="W287" s="173">
        <v>0</v>
      </c>
      <c r="X287" s="174">
        <v>0.09</v>
      </c>
      <c r="Y287" s="174">
        <v>0.11134417107727042</v>
      </c>
      <c r="Z287" s="175">
        <v>0</v>
      </c>
      <c r="AA287" s="168"/>
      <c r="AB287" s="176">
        <v>0</v>
      </c>
      <c r="AC287" s="177">
        <v>0</v>
      </c>
      <c r="AD287" s="134">
        <v>0</v>
      </c>
      <c r="AE287" s="177">
        <v>0</v>
      </c>
      <c r="AF287" s="182">
        <v>0</v>
      </c>
      <c r="AG287" s="172"/>
    </row>
    <row r="288" spans="1:33" s="110" customFormat="1" x14ac:dyDescent="0.2">
      <c r="A288" s="138">
        <v>440</v>
      </c>
      <c r="B288" s="139">
        <v>440149160</v>
      </c>
      <c r="C288" s="140" t="s">
        <v>512</v>
      </c>
      <c r="D288" s="141">
        <v>149</v>
      </c>
      <c r="E288" s="140" t="s">
        <v>181</v>
      </c>
      <c r="F288" s="141">
        <v>160</v>
      </c>
      <c r="G288" s="142" t="s">
        <v>192</v>
      </c>
      <c r="H288" s="130"/>
      <c r="I288" s="131">
        <v>12515</v>
      </c>
      <c r="J288" s="131">
        <v>30</v>
      </c>
      <c r="K288" s="131">
        <v>0</v>
      </c>
      <c r="L288" s="131">
        <v>938</v>
      </c>
      <c r="M288" s="131">
        <v>13483</v>
      </c>
      <c r="N288" s="130"/>
      <c r="O288" s="132">
        <v>2</v>
      </c>
      <c r="P288" s="132">
        <v>0</v>
      </c>
      <c r="Q288" s="133">
        <v>25090</v>
      </c>
      <c r="R288" s="133">
        <v>0</v>
      </c>
      <c r="S288" s="133">
        <f t="shared" si="8"/>
        <v>0</v>
      </c>
      <c r="T288" s="133">
        <v>1876</v>
      </c>
      <c r="U288" s="134">
        <f t="shared" si="9"/>
        <v>26966</v>
      </c>
      <c r="V288" s="144"/>
      <c r="W288" s="173">
        <v>0</v>
      </c>
      <c r="X288" s="174">
        <v>0.09</v>
      </c>
      <c r="Y288" s="174">
        <v>0.11566881770231603</v>
      </c>
      <c r="Z288" s="175">
        <v>0</v>
      </c>
      <c r="AA288" s="168"/>
      <c r="AB288" s="176">
        <v>0</v>
      </c>
      <c r="AC288" s="177">
        <v>0</v>
      </c>
      <c r="AD288" s="134">
        <v>0</v>
      </c>
      <c r="AE288" s="177">
        <v>0</v>
      </c>
      <c r="AF288" s="182">
        <v>0</v>
      </c>
      <c r="AG288" s="172"/>
    </row>
    <row r="289" spans="1:33" s="110" customFormat="1" x14ac:dyDescent="0.2">
      <c r="A289" s="138">
        <v>440</v>
      </c>
      <c r="B289" s="139">
        <v>440149181</v>
      </c>
      <c r="C289" s="140" t="s">
        <v>512</v>
      </c>
      <c r="D289" s="141">
        <v>149</v>
      </c>
      <c r="E289" s="140" t="s">
        <v>181</v>
      </c>
      <c r="F289" s="141">
        <v>181</v>
      </c>
      <c r="G289" s="142" t="s">
        <v>213</v>
      </c>
      <c r="H289" s="130"/>
      <c r="I289" s="131">
        <v>10984</v>
      </c>
      <c r="J289" s="131">
        <v>201</v>
      </c>
      <c r="K289" s="131">
        <v>0</v>
      </c>
      <c r="L289" s="131">
        <v>938</v>
      </c>
      <c r="M289" s="131">
        <v>12123</v>
      </c>
      <c r="N289" s="130"/>
      <c r="O289" s="132">
        <v>23</v>
      </c>
      <c r="P289" s="132">
        <v>0</v>
      </c>
      <c r="Q289" s="133">
        <v>257255</v>
      </c>
      <c r="R289" s="133">
        <v>0</v>
      </c>
      <c r="S289" s="133">
        <f t="shared" si="8"/>
        <v>0</v>
      </c>
      <c r="T289" s="133">
        <v>21574</v>
      </c>
      <c r="U289" s="134">
        <f t="shared" si="9"/>
        <v>278829</v>
      </c>
      <c r="V289" s="144"/>
      <c r="W289" s="173">
        <v>0</v>
      </c>
      <c r="X289" s="174">
        <v>0.09</v>
      </c>
      <c r="Y289" s="174">
        <v>1.7494466340225587E-2</v>
      </c>
      <c r="Z289" s="175">
        <v>0</v>
      </c>
      <c r="AA289" s="168"/>
      <c r="AB289" s="176">
        <v>0</v>
      </c>
      <c r="AC289" s="177">
        <v>0</v>
      </c>
      <c r="AD289" s="134">
        <v>0</v>
      </c>
      <c r="AE289" s="177">
        <v>0</v>
      </c>
      <c r="AF289" s="182">
        <v>0</v>
      </c>
      <c r="AG289" s="172"/>
    </row>
    <row r="290" spans="1:33" s="110" customFormat="1" x14ac:dyDescent="0.2">
      <c r="A290" s="138">
        <v>440</v>
      </c>
      <c r="B290" s="139">
        <v>440149211</v>
      </c>
      <c r="C290" s="140" t="s">
        <v>512</v>
      </c>
      <c r="D290" s="141">
        <v>149</v>
      </c>
      <c r="E290" s="140" t="s">
        <v>181</v>
      </c>
      <c r="F290" s="141">
        <v>211</v>
      </c>
      <c r="G290" s="142" t="s">
        <v>243</v>
      </c>
      <c r="H290" s="130"/>
      <c r="I290" s="131">
        <v>11626</v>
      </c>
      <c r="J290" s="131">
        <v>2642</v>
      </c>
      <c r="K290" s="131">
        <v>0</v>
      </c>
      <c r="L290" s="131">
        <v>938</v>
      </c>
      <c r="M290" s="131">
        <v>15206</v>
      </c>
      <c r="N290" s="130"/>
      <c r="O290" s="132">
        <v>1</v>
      </c>
      <c r="P290" s="132">
        <v>0</v>
      </c>
      <c r="Q290" s="133">
        <v>14268</v>
      </c>
      <c r="R290" s="133">
        <v>0</v>
      </c>
      <c r="S290" s="133">
        <f t="shared" si="8"/>
        <v>0</v>
      </c>
      <c r="T290" s="133">
        <v>938</v>
      </c>
      <c r="U290" s="134">
        <f t="shared" si="9"/>
        <v>15206</v>
      </c>
      <c r="V290" s="144"/>
      <c r="W290" s="173">
        <v>0</v>
      </c>
      <c r="X290" s="174">
        <v>0.09</v>
      </c>
      <c r="Y290" s="174">
        <v>2.0408064169418114E-3</v>
      </c>
      <c r="Z290" s="175">
        <v>0</v>
      </c>
      <c r="AA290" s="168"/>
      <c r="AB290" s="176">
        <v>0</v>
      </c>
      <c r="AC290" s="177">
        <v>0</v>
      </c>
      <c r="AD290" s="134">
        <v>0</v>
      </c>
      <c r="AE290" s="177">
        <v>0</v>
      </c>
      <c r="AF290" s="182">
        <v>0</v>
      </c>
      <c r="AG290" s="172"/>
    </row>
    <row r="291" spans="1:33" s="110" customFormat="1" x14ac:dyDescent="0.2">
      <c r="A291" s="138">
        <v>440</v>
      </c>
      <c r="B291" s="139">
        <v>440149745</v>
      </c>
      <c r="C291" s="140" t="s">
        <v>512</v>
      </c>
      <c r="D291" s="141">
        <v>149</v>
      </c>
      <c r="E291" s="140" t="s">
        <v>181</v>
      </c>
      <c r="F291" s="141">
        <v>745</v>
      </c>
      <c r="G291" s="142" t="s">
        <v>429</v>
      </c>
      <c r="H291" s="130"/>
      <c r="I291" s="131">
        <v>9305</v>
      </c>
      <c r="J291" s="131">
        <v>4020</v>
      </c>
      <c r="K291" s="131">
        <v>0</v>
      </c>
      <c r="L291" s="131">
        <v>938</v>
      </c>
      <c r="M291" s="131">
        <v>14263</v>
      </c>
      <c r="N291" s="130"/>
      <c r="O291" s="132">
        <v>1</v>
      </c>
      <c r="P291" s="132">
        <v>0</v>
      </c>
      <c r="Q291" s="133">
        <v>13325</v>
      </c>
      <c r="R291" s="133">
        <v>0</v>
      </c>
      <c r="S291" s="133">
        <f t="shared" si="8"/>
        <v>0</v>
      </c>
      <c r="T291" s="133">
        <v>938</v>
      </c>
      <c r="U291" s="134">
        <f t="shared" si="9"/>
        <v>14263</v>
      </c>
      <c r="V291" s="144"/>
      <c r="W291" s="173">
        <v>0</v>
      </c>
      <c r="X291" s="174">
        <v>0.09</v>
      </c>
      <c r="Y291" s="174">
        <v>1.2777181106568161E-2</v>
      </c>
      <c r="Z291" s="175">
        <v>0</v>
      </c>
      <c r="AA291" s="168"/>
      <c r="AB291" s="176">
        <v>0</v>
      </c>
      <c r="AC291" s="177">
        <v>0</v>
      </c>
      <c r="AD291" s="134">
        <v>0</v>
      </c>
      <c r="AE291" s="177">
        <v>0</v>
      </c>
      <c r="AF291" s="182">
        <v>0</v>
      </c>
      <c r="AG291" s="172"/>
    </row>
    <row r="292" spans="1:33" s="110" customFormat="1" x14ac:dyDescent="0.2">
      <c r="A292" s="138">
        <v>441</v>
      </c>
      <c r="B292" s="139">
        <v>441281005</v>
      </c>
      <c r="C292" s="140" t="s">
        <v>513</v>
      </c>
      <c r="D292" s="141">
        <v>281</v>
      </c>
      <c r="E292" s="140" t="s">
        <v>313</v>
      </c>
      <c r="F292" s="141">
        <v>5</v>
      </c>
      <c r="G292" s="142" t="s">
        <v>37</v>
      </c>
      <c r="H292" s="130"/>
      <c r="I292" s="131">
        <v>10766</v>
      </c>
      <c r="J292" s="131">
        <v>5028</v>
      </c>
      <c r="K292" s="131">
        <v>0</v>
      </c>
      <c r="L292" s="131">
        <v>938</v>
      </c>
      <c r="M292" s="131">
        <v>16732</v>
      </c>
      <c r="N292" s="130"/>
      <c r="O292" s="132">
        <v>1</v>
      </c>
      <c r="P292" s="132">
        <v>0</v>
      </c>
      <c r="Q292" s="133">
        <v>15794</v>
      </c>
      <c r="R292" s="133">
        <v>0</v>
      </c>
      <c r="S292" s="133">
        <f t="shared" si="8"/>
        <v>0</v>
      </c>
      <c r="T292" s="133">
        <v>938</v>
      </c>
      <c r="U292" s="134">
        <f t="shared" si="9"/>
        <v>16732</v>
      </c>
      <c r="V292" s="144"/>
      <c r="W292" s="173">
        <v>0</v>
      </c>
      <c r="X292" s="174">
        <v>0.09</v>
      </c>
      <c r="Y292" s="174">
        <v>1.4619888883558585E-2</v>
      </c>
      <c r="Z292" s="175">
        <v>0</v>
      </c>
      <c r="AA292" s="168"/>
      <c r="AB292" s="176">
        <v>0</v>
      </c>
      <c r="AC292" s="177">
        <v>0</v>
      </c>
      <c r="AD292" s="134">
        <v>0</v>
      </c>
      <c r="AE292" s="177">
        <v>0</v>
      </c>
      <c r="AF292" s="182">
        <v>0</v>
      </c>
      <c r="AG292" s="172"/>
    </row>
    <row r="293" spans="1:33" s="110" customFormat="1" x14ac:dyDescent="0.2">
      <c r="A293" s="138">
        <v>441</v>
      </c>
      <c r="B293" s="139">
        <v>441281024</v>
      </c>
      <c r="C293" s="140" t="s">
        <v>513</v>
      </c>
      <c r="D293" s="141">
        <v>281</v>
      </c>
      <c r="E293" s="140" t="s">
        <v>313</v>
      </c>
      <c r="F293" s="141">
        <v>24</v>
      </c>
      <c r="G293" s="142" t="s">
        <v>56</v>
      </c>
      <c r="H293" s="130"/>
      <c r="I293" s="131">
        <v>10854.441378402105</v>
      </c>
      <c r="J293" s="131">
        <v>2165</v>
      </c>
      <c r="K293" s="131">
        <v>0</v>
      </c>
      <c r="L293" s="131">
        <v>938</v>
      </c>
      <c r="M293" s="131">
        <v>13957.441378402105</v>
      </c>
      <c r="N293" s="130"/>
      <c r="O293" s="132">
        <v>2</v>
      </c>
      <c r="P293" s="132">
        <v>0</v>
      </c>
      <c r="Q293" s="133">
        <v>26038</v>
      </c>
      <c r="R293" s="133">
        <v>0</v>
      </c>
      <c r="S293" s="133">
        <f t="shared" si="8"/>
        <v>0</v>
      </c>
      <c r="T293" s="133">
        <v>1876</v>
      </c>
      <c r="U293" s="134">
        <f t="shared" si="9"/>
        <v>27914</v>
      </c>
      <c r="V293" s="144"/>
      <c r="W293" s="173">
        <v>0</v>
      </c>
      <c r="X293" s="174">
        <v>0.09</v>
      </c>
      <c r="Y293" s="174">
        <v>2.0645264741985296E-2</v>
      </c>
      <c r="Z293" s="175">
        <v>0</v>
      </c>
      <c r="AA293" s="168"/>
      <c r="AB293" s="176">
        <v>0</v>
      </c>
      <c r="AC293" s="177">
        <v>0</v>
      </c>
      <c r="AD293" s="134">
        <v>0</v>
      </c>
      <c r="AE293" s="177">
        <v>0</v>
      </c>
      <c r="AF293" s="182">
        <v>0</v>
      </c>
      <c r="AG293" s="172"/>
    </row>
    <row r="294" spans="1:33" s="110" customFormat="1" x14ac:dyDescent="0.2">
      <c r="A294" s="138">
        <v>441</v>
      </c>
      <c r="B294" s="139">
        <v>441281061</v>
      </c>
      <c r="C294" s="140" t="s">
        <v>513</v>
      </c>
      <c r="D294" s="141">
        <v>281</v>
      </c>
      <c r="E294" s="140" t="s">
        <v>313</v>
      </c>
      <c r="F294" s="141">
        <v>61</v>
      </c>
      <c r="G294" s="142" t="s">
        <v>93</v>
      </c>
      <c r="H294" s="130"/>
      <c r="I294" s="131">
        <v>13871</v>
      </c>
      <c r="J294" s="131">
        <v>755</v>
      </c>
      <c r="K294" s="131">
        <v>0</v>
      </c>
      <c r="L294" s="131">
        <v>938</v>
      </c>
      <c r="M294" s="131">
        <v>15564</v>
      </c>
      <c r="N294" s="130"/>
      <c r="O294" s="132">
        <v>4</v>
      </c>
      <c r="P294" s="132">
        <v>0</v>
      </c>
      <c r="Q294" s="133">
        <v>58504</v>
      </c>
      <c r="R294" s="133">
        <v>0</v>
      </c>
      <c r="S294" s="133">
        <f t="shared" si="8"/>
        <v>0</v>
      </c>
      <c r="T294" s="133">
        <v>3752</v>
      </c>
      <c r="U294" s="134">
        <f t="shared" si="9"/>
        <v>62256</v>
      </c>
      <c r="V294" s="144"/>
      <c r="W294" s="173">
        <v>0</v>
      </c>
      <c r="X294" s="174">
        <v>0.09</v>
      </c>
      <c r="Y294" s="174">
        <v>3.8664200991585608E-2</v>
      </c>
      <c r="Z294" s="175">
        <v>0</v>
      </c>
      <c r="AA294" s="168"/>
      <c r="AB294" s="176">
        <v>0</v>
      </c>
      <c r="AC294" s="177">
        <v>0</v>
      </c>
      <c r="AD294" s="134">
        <v>0</v>
      </c>
      <c r="AE294" s="177">
        <v>0</v>
      </c>
      <c r="AF294" s="182">
        <v>0</v>
      </c>
      <c r="AG294" s="172"/>
    </row>
    <row r="295" spans="1:33" s="110" customFormat="1" x14ac:dyDescent="0.2">
      <c r="A295" s="138">
        <v>441</v>
      </c>
      <c r="B295" s="139">
        <v>441281087</v>
      </c>
      <c r="C295" s="140" t="s">
        <v>513</v>
      </c>
      <c r="D295" s="141">
        <v>281</v>
      </c>
      <c r="E295" s="140" t="s">
        <v>313</v>
      </c>
      <c r="F295" s="141">
        <v>87</v>
      </c>
      <c r="G295" s="142" t="s">
        <v>119</v>
      </c>
      <c r="H295" s="130"/>
      <c r="I295" s="131">
        <v>12035</v>
      </c>
      <c r="J295" s="131">
        <v>4328</v>
      </c>
      <c r="K295" s="131">
        <v>0</v>
      </c>
      <c r="L295" s="131">
        <v>938</v>
      </c>
      <c r="M295" s="131">
        <v>17301</v>
      </c>
      <c r="N295" s="130"/>
      <c r="O295" s="132">
        <v>2</v>
      </c>
      <c r="P295" s="132">
        <v>0</v>
      </c>
      <c r="Q295" s="133">
        <v>32726</v>
      </c>
      <c r="R295" s="133">
        <v>0</v>
      </c>
      <c r="S295" s="133">
        <f t="shared" si="8"/>
        <v>0</v>
      </c>
      <c r="T295" s="133">
        <v>1876</v>
      </c>
      <c r="U295" s="134">
        <f t="shared" si="9"/>
        <v>34602</v>
      </c>
      <c r="V295" s="144"/>
      <c r="W295" s="173">
        <v>0</v>
      </c>
      <c r="X295" s="174">
        <v>0.09</v>
      </c>
      <c r="Y295" s="174">
        <v>3.9927312130503406E-3</v>
      </c>
      <c r="Z295" s="175">
        <v>0</v>
      </c>
      <c r="AA295" s="168"/>
      <c r="AB295" s="176">
        <v>0</v>
      </c>
      <c r="AC295" s="177">
        <v>0</v>
      </c>
      <c r="AD295" s="134">
        <v>0</v>
      </c>
      <c r="AE295" s="177">
        <v>0</v>
      </c>
      <c r="AF295" s="182">
        <v>0</v>
      </c>
      <c r="AG295" s="172"/>
    </row>
    <row r="296" spans="1:33" s="110" customFormat="1" x14ac:dyDescent="0.2">
      <c r="A296" s="138">
        <v>441</v>
      </c>
      <c r="B296" s="139">
        <v>441281137</v>
      </c>
      <c r="C296" s="140" t="s">
        <v>513</v>
      </c>
      <c r="D296" s="141">
        <v>281</v>
      </c>
      <c r="E296" s="140" t="s">
        <v>313</v>
      </c>
      <c r="F296" s="141">
        <v>137</v>
      </c>
      <c r="G296" s="142" t="s">
        <v>169</v>
      </c>
      <c r="H296" s="130"/>
      <c r="I296" s="131">
        <v>13813</v>
      </c>
      <c r="J296" s="131">
        <v>0</v>
      </c>
      <c r="K296" s="131">
        <v>0</v>
      </c>
      <c r="L296" s="131">
        <v>938</v>
      </c>
      <c r="M296" s="131">
        <v>14751</v>
      </c>
      <c r="N296" s="130"/>
      <c r="O296" s="132">
        <v>3</v>
      </c>
      <c r="P296" s="132">
        <v>0</v>
      </c>
      <c r="Q296" s="133">
        <v>41439</v>
      </c>
      <c r="R296" s="133">
        <v>0</v>
      </c>
      <c r="S296" s="133">
        <f t="shared" si="8"/>
        <v>0</v>
      </c>
      <c r="T296" s="133">
        <v>2814</v>
      </c>
      <c r="U296" s="134">
        <f t="shared" si="9"/>
        <v>44253</v>
      </c>
      <c r="V296" s="144"/>
      <c r="W296" s="173">
        <v>0</v>
      </c>
      <c r="X296" s="174">
        <v>0.09</v>
      </c>
      <c r="Y296" s="174">
        <v>0.10998320985829645</v>
      </c>
      <c r="Z296" s="175">
        <v>0</v>
      </c>
      <c r="AA296" s="168"/>
      <c r="AB296" s="176">
        <v>0</v>
      </c>
      <c r="AC296" s="177">
        <v>0</v>
      </c>
      <c r="AD296" s="134">
        <v>0</v>
      </c>
      <c r="AE296" s="177">
        <v>0</v>
      </c>
      <c r="AF296" s="182">
        <v>0</v>
      </c>
      <c r="AG296" s="172"/>
    </row>
    <row r="297" spans="1:33" s="110" customFormat="1" x14ac:dyDescent="0.2">
      <c r="A297" s="138">
        <v>441</v>
      </c>
      <c r="B297" s="139">
        <v>441281159</v>
      </c>
      <c r="C297" s="140" t="s">
        <v>513</v>
      </c>
      <c r="D297" s="141">
        <v>281</v>
      </c>
      <c r="E297" s="140" t="s">
        <v>313</v>
      </c>
      <c r="F297" s="141">
        <v>159</v>
      </c>
      <c r="G297" s="142" t="s">
        <v>191</v>
      </c>
      <c r="H297" s="130"/>
      <c r="I297" s="131">
        <v>11799</v>
      </c>
      <c r="J297" s="131">
        <v>5561</v>
      </c>
      <c r="K297" s="131">
        <v>0</v>
      </c>
      <c r="L297" s="131">
        <v>938</v>
      </c>
      <c r="M297" s="131">
        <v>18298</v>
      </c>
      <c r="N297" s="130"/>
      <c r="O297" s="132">
        <v>1</v>
      </c>
      <c r="P297" s="132">
        <v>0</v>
      </c>
      <c r="Q297" s="133">
        <v>17360</v>
      </c>
      <c r="R297" s="133">
        <v>0</v>
      </c>
      <c r="S297" s="133">
        <f t="shared" si="8"/>
        <v>0</v>
      </c>
      <c r="T297" s="133">
        <v>938</v>
      </c>
      <c r="U297" s="134">
        <f t="shared" si="9"/>
        <v>18298</v>
      </c>
      <c r="V297" s="144"/>
      <c r="W297" s="173">
        <v>0</v>
      </c>
      <c r="X297" s="174">
        <v>0.09</v>
      </c>
      <c r="Y297" s="174">
        <v>2.9926933253951902E-3</v>
      </c>
      <c r="Z297" s="175">
        <v>0</v>
      </c>
      <c r="AA297" s="168"/>
      <c r="AB297" s="176">
        <v>0</v>
      </c>
      <c r="AC297" s="177">
        <v>0</v>
      </c>
      <c r="AD297" s="134">
        <v>0</v>
      </c>
      <c r="AE297" s="177">
        <v>0</v>
      </c>
      <c r="AF297" s="182">
        <v>0</v>
      </c>
      <c r="AG297" s="172"/>
    </row>
    <row r="298" spans="1:33" s="110" customFormat="1" x14ac:dyDescent="0.2">
      <c r="A298" s="138">
        <v>441</v>
      </c>
      <c r="B298" s="139">
        <v>441281161</v>
      </c>
      <c r="C298" s="140" t="s">
        <v>513</v>
      </c>
      <c r="D298" s="141">
        <v>281</v>
      </c>
      <c r="E298" s="140" t="s">
        <v>313</v>
      </c>
      <c r="F298" s="141">
        <v>161</v>
      </c>
      <c r="G298" s="142" t="s">
        <v>193</v>
      </c>
      <c r="H298" s="130"/>
      <c r="I298" s="131">
        <v>13381</v>
      </c>
      <c r="J298" s="131">
        <v>5613</v>
      </c>
      <c r="K298" s="131">
        <v>0</v>
      </c>
      <c r="L298" s="131">
        <v>938</v>
      </c>
      <c r="M298" s="131">
        <v>19932</v>
      </c>
      <c r="N298" s="130"/>
      <c r="O298" s="132">
        <v>4</v>
      </c>
      <c r="P298" s="132">
        <v>0</v>
      </c>
      <c r="Q298" s="133">
        <v>75976</v>
      </c>
      <c r="R298" s="133">
        <v>0</v>
      </c>
      <c r="S298" s="133">
        <f t="shared" si="8"/>
        <v>0</v>
      </c>
      <c r="T298" s="133">
        <v>3752</v>
      </c>
      <c r="U298" s="134">
        <f t="shared" si="9"/>
        <v>79728</v>
      </c>
      <c r="V298" s="144"/>
      <c r="W298" s="173">
        <v>0</v>
      </c>
      <c r="X298" s="174">
        <v>0.09</v>
      </c>
      <c r="Y298" s="174">
        <v>1.0166279631403258E-2</v>
      </c>
      <c r="Z298" s="175">
        <v>0</v>
      </c>
      <c r="AA298" s="168"/>
      <c r="AB298" s="176">
        <v>0</v>
      </c>
      <c r="AC298" s="177">
        <v>0</v>
      </c>
      <c r="AD298" s="134">
        <v>0</v>
      </c>
      <c r="AE298" s="177">
        <v>0</v>
      </c>
      <c r="AF298" s="182">
        <v>0</v>
      </c>
      <c r="AG298" s="172"/>
    </row>
    <row r="299" spans="1:33" s="110" customFormat="1" x14ac:dyDescent="0.2">
      <c r="A299" s="138">
        <v>441</v>
      </c>
      <c r="B299" s="139">
        <v>441281191</v>
      </c>
      <c r="C299" s="140" t="s">
        <v>513</v>
      </c>
      <c r="D299" s="141">
        <v>281</v>
      </c>
      <c r="E299" s="140" t="s">
        <v>313</v>
      </c>
      <c r="F299" s="141">
        <v>191</v>
      </c>
      <c r="G299" s="142" t="s">
        <v>223</v>
      </c>
      <c r="H299" s="130"/>
      <c r="I299" s="131">
        <v>13656</v>
      </c>
      <c r="J299" s="131">
        <v>4225</v>
      </c>
      <c r="K299" s="131">
        <v>0</v>
      </c>
      <c r="L299" s="131">
        <v>938</v>
      </c>
      <c r="M299" s="131">
        <v>18819</v>
      </c>
      <c r="N299" s="130"/>
      <c r="O299" s="132">
        <v>3</v>
      </c>
      <c r="P299" s="132">
        <v>0</v>
      </c>
      <c r="Q299" s="133">
        <v>53643</v>
      </c>
      <c r="R299" s="133">
        <v>0</v>
      </c>
      <c r="S299" s="133">
        <f t="shared" si="8"/>
        <v>0</v>
      </c>
      <c r="T299" s="133">
        <v>2814</v>
      </c>
      <c r="U299" s="134">
        <f t="shared" si="9"/>
        <v>56457</v>
      </c>
      <c r="V299" s="144"/>
      <c r="W299" s="173">
        <v>0</v>
      </c>
      <c r="X299" s="174">
        <v>0.09</v>
      </c>
      <c r="Y299" s="174">
        <v>4.1288074448952043E-2</v>
      </c>
      <c r="Z299" s="175">
        <v>0</v>
      </c>
      <c r="AA299" s="168"/>
      <c r="AB299" s="176">
        <v>0</v>
      </c>
      <c r="AC299" s="177">
        <v>0</v>
      </c>
      <c r="AD299" s="134">
        <v>0</v>
      </c>
      <c r="AE299" s="177">
        <v>0</v>
      </c>
      <c r="AF299" s="182">
        <v>0</v>
      </c>
      <c r="AG299" s="172"/>
    </row>
    <row r="300" spans="1:33" s="110" customFormat="1" x14ac:dyDescent="0.2">
      <c r="A300" s="138">
        <v>441</v>
      </c>
      <c r="B300" s="139">
        <v>441281227</v>
      </c>
      <c r="C300" s="140" t="s">
        <v>513</v>
      </c>
      <c r="D300" s="141">
        <v>281</v>
      </c>
      <c r="E300" s="140" t="s">
        <v>313</v>
      </c>
      <c r="F300" s="141">
        <v>227</v>
      </c>
      <c r="G300" s="142" t="s">
        <v>259</v>
      </c>
      <c r="H300" s="130"/>
      <c r="I300" s="131">
        <v>13860</v>
      </c>
      <c r="J300" s="131">
        <v>4175</v>
      </c>
      <c r="K300" s="131">
        <v>0</v>
      </c>
      <c r="L300" s="131">
        <v>938</v>
      </c>
      <c r="M300" s="131">
        <v>18973</v>
      </c>
      <c r="N300" s="130"/>
      <c r="O300" s="132">
        <v>1</v>
      </c>
      <c r="P300" s="132">
        <v>0</v>
      </c>
      <c r="Q300" s="133">
        <v>18035</v>
      </c>
      <c r="R300" s="133">
        <v>0</v>
      </c>
      <c r="S300" s="133">
        <f t="shared" si="8"/>
        <v>0</v>
      </c>
      <c r="T300" s="133">
        <v>938</v>
      </c>
      <c r="U300" s="134">
        <f t="shared" si="9"/>
        <v>18973</v>
      </c>
      <c r="V300" s="144"/>
      <c r="W300" s="173">
        <v>0</v>
      </c>
      <c r="X300" s="174">
        <v>0.09</v>
      </c>
      <c r="Y300" s="174">
        <v>1.6344741373632714E-2</v>
      </c>
      <c r="Z300" s="175">
        <v>0</v>
      </c>
      <c r="AA300" s="168"/>
      <c r="AB300" s="176">
        <v>0</v>
      </c>
      <c r="AC300" s="177">
        <v>0</v>
      </c>
      <c r="AD300" s="134">
        <v>0</v>
      </c>
      <c r="AE300" s="177">
        <v>0</v>
      </c>
      <c r="AF300" s="182">
        <v>0</v>
      </c>
      <c r="AG300" s="172"/>
    </row>
    <row r="301" spans="1:33" s="110" customFormat="1" x14ac:dyDescent="0.2">
      <c r="A301" s="138">
        <v>441</v>
      </c>
      <c r="B301" s="139">
        <v>441281281</v>
      </c>
      <c r="C301" s="140" t="s">
        <v>513</v>
      </c>
      <c r="D301" s="141">
        <v>281</v>
      </c>
      <c r="E301" s="140" t="s">
        <v>313</v>
      </c>
      <c r="F301" s="141">
        <v>281</v>
      </c>
      <c r="G301" s="142" t="s">
        <v>313</v>
      </c>
      <c r="H301" s="130"/>
      <c r="I301" s="131">
        <v>12024</v>
      </c>
      <c r="J301" s="131">
        <v>542</v>
      </c>
      <c r="K301" s="131">
        <v>0</v>
      </c>
      <c r="L301" s="131">
        <v>938</v>
      </c>
      <c r="M301" s="131">
        <v>13504</v>
      </c>
      <c r="N301" s="130"/>
      <c r="O301" s="132">
        <v>1532</v>
      </c>
      <c r="P301" s="132">
        <v>0</v>
      </c>
      <c r="Q301" s="133">
        <v>19251112</v>
      </c>
      <c r="R301" s="133">
        <v>0</v>
      </c>
      <c r="S301" s="133">
        <f t="shared" si="8"/>
        <v>0</v>
      </c>
      <c r="T301" s="133">
        <v>1437016</v>
      </c>
      <c r="U301" s="134">
        <f t="shared" si="9"/>
        <v>20688128</v>
      </c>
      <c r="V301" s="144"/>
      <c r="W301" s="173">
        <v>0</v>
      </c>
      <c r="X301" s="174">
        <v>0.09</v>
      </c>
      <c r="Y301" s="174">
        <v>0.1363460354801698</v>
      </c>
      <c r="Z301" s="175">
        <v>0</v>
      </c>
      <c r="AA301" s="168"/>
      <c r="AB301" s="176">
        <v>0</v>
      </c>
      <c r="AC301" s="177">
        <v>0</v>
      </c>
      <c r="AD301" s="134">
        <v>0</v>
      </c>
      <c r="AE301" s="177">
        <v>0</v>
      </c>
      <c r="AF301" s="182">
        <v>0</v>
      </c>
      <c r="AG301" s="172"/>
    </row>
    <row r="302" spans="1:33" s="110" customFormat="1" x14ac:dyDescent="0.2">
      <c r="A302" s="138">
        <v>441</v>
      </c>
      <c r="B302" s="139">
        <v>441281325</v>
      </c>
      <c r="C302" s="140" t="s">
        <v>513</v>
      </c>
      <c r="D302" s="141">
        <v>281</v>
      </c>
      <c r="E302" s="140" t="s">
        <v>313</v>
      </c>
      <c r="F302" s="141">
        <v>325</v>
      </c>
      <c r="G302" s="142" t="s">
        <v>357</v>
      </c>
      <c r="H302" s="130"/>
      <c r="I302" s="131">
        <v>12505.803428461981</v>
      </c>
      <c r="J302" s="131">
        <v>1787</v>
      </c>
      <c r="K302" s="131">
        <v>0</v>
      </c>
      <c r="L302" s="131">
        <v>938</v>
      </c>
      <c r="M302" s="131">
        <v>15230.803428461981</v>
      </c>
      <c r="N302" s="130"/>
      <c r="O302" s="132">
        <v>1</v>
      </c>
      <c r="P302" s="132">
        <v>0</v>
      </c>
      <c r="Q302" s="133">
        <v>14293</v>
      </c>
      <c r="R302" s="133">
        <v>0</v>
      </c>
      <c r="S302" s="133">
        <f t="shared" si="8"/>
        <v>0</v>
      </c>
      <c r="T302" s="133">
        <v>938</v>
      </c>
      <c r="U302" s="134">
        <f t="shared" si="9"/>
        <v>15231</v>
      </c>
      <c r="V302" s="144"/>
      <c r="W302" s="173">
        <v>0</v>
      </c>
      <c r="X302" s="174">
        <v>0.09</v>
      </c>
      <c r="Y302" s="174">
        <v>1.1961598810573229E-2</v>
      </c>
      <c r="Z302" s="175">
        <v>0</v>
      </c>
      <c r="AA302" s="168"/>
      <c r="AB302" s="176">
        <v>0</v>
      </c>
      <c r="AC302" s="177">
        <v>0</v>
      </c>
      <c r="AD302" s="134">
        <v>0</v>
      </c>
      <c r="AE302" s="177">
        <v>0</v>
      </c>
      <c r="AF302" s="182">
        <v>0</v>
      </c>
      <c r="AG302" s="172"/>
    </row>
    <row r="303" spans="1:33" s="110" customFormat="1" x14ac:dyDescent="0.2">
      <c r="A303" s="138">
        <v>441</v>
      </c>
      <c r="B303" s="139">
        <v>441281332</v>
      </c>
      <c r="C303" s="140" t="s">
        <v>513</v>
      </c>
      <c r="D303" s="141">
        <v>281</v>
      </c>
      <c r="E303" s="140" t="s">
        <v>313</v>
      </c>
      <c r="F303" s="141">
        <v>332</v>
      </c>
      <c r="G303" s="142" t="s">
        <v>364</v>
      </c>
      <c r="H303" s="130"/>
      <c r="I303" s="131">
        <v>8960</v>
      </c>
      <c r="J303" s="131">
        <v>691</v>
      </c>
      <c r="K303" s="131">
        <v>0</v>
      </c>
      <c r="L303" s="131">
        <v>938</v>
      </c>
      <c r="M303" s="131">
        <v>10589</v>
      </c>
      <c r="N303" s="130"/>
      <c r="O303" s="132">
        <v>1</v>
      </c>
      <c r="P303" s="132">
        <v>0</v>
      </c>
      <c r="Q303" s="133">
        <v>9651</v>
      </c>
      <c r="R303" s="133">
        <v>0</v>
      </c>
      <c r="S303" s="133">
        <f t="shared" si="8"/>
        <v>0</v>
      </c>
      <c r="T303" s="133">
        <v>938</v>
      </c>
      <c r="U303" s="134">
        <f t="shared" si="9"/>
        <v>10589</v>
      </c>
      <c r="V303" s="144"/>
      <c r="W303" s="173">
        <v>0</v>
      </c>
      <c r="X303" s="174">
        <v>0.09</v>
      </c>
      <c r="Y303" s="174">
        <v>1.6931337718772956E-2</v>
      </c>
      <c r="Z303" s="175">
        <v>0</v>
      </c>
      <c r="AA303" s="168"/>
      <c r="AB303" s="176">
        <v>0</v>
      </c>
      <c r="AC303" s="177">
        <v>0</v>
      </c>
      <c r="AD303" s="134">
        <v>0</v>
      </c>
      <c r="AE303" s="177">
        <v>0</v>
      </c>
      <c r="AF303" s="182">
        <v>0</v>
      </c>
      <c r="AG303" s="172"/>
    </row>
    <row r="304" spans="1:33" s="110" customFormat="1" x14ac:dyDescent="0.2">
      <c r="A304" s="138">
        <v>441</v>
      </c>
      <c r="B304" s="139">
        <v>441281680</v>
      </c>
      <c r="C304" s="140" t="s">
        <v>513</v>
      </c>
      <c r="D304" s="141">
        <v>281</v>
      </c>
      <c r="E304" s="140" t="s">
        <v>313</v>
      </c>
      <c r="F304" s="141">
        <v>680</v>
      </c>
      <c r="G304" s="142" t="s">
        <v>411</v>
      </c>
      <c r="H304" s="130"/>
      <c r="I304" s="131">
        <v>12917</v>
      </c>
      <c r="J304" s="131">
        <v>4600</v>
      </c>
      <c r="K304" s="131">
        <v>0</v>
      </c>
      <c r="L304" s="131">
        <v>938</v>
      </c>
      <c r="M304" s="131">
        <v>18455</v>
      </c>
      <c r="N304" s="130"/>
      <c r="O304" s="132">
        <v>2</v>
      </c>
      <c r="P304" s="132">
        <v>0</v>
      </c>
      <c r="Q304" s="133">
        <v>35034</v>
      </c>
      <c r="R304" s="133">
        <v>0</v>
      </c>
      <c r="S304" s="133">
        <f t="shared" si="8"/>
        <v>0</v>
      </c>
      <c r="T304" s="133">
        <v>1876</v>
      </c>
      <c r="U304" s="134">
        <f t="shared" si="9"/>
        <v>36910</v>
      </c>
      <c r="V304" s="144"/>
      <c r="W304" s="173">
        <v>0</v>
      </c>
      <c r="X304" s="174">
        <v>0.09</v>
      </c>
      <c r="Y304" s="174">
        <v>3.752604123219338E-3</v>
      </c>
      <c r="Z304" s="175">
        <v>0</v>
      </c>
      <c r="AA304" s="168"/>
      <c r="AB304" s="176">
        <v>0</v>
      </c>
      <c r="AC304" s="177">
        <v>0</v>
      </c>
      <c r="AD304" s="134">
        <v>0</v>
      </c>
      <c r="AE304" s="177">
        <v>0</v>
      </c>
      <c r="AF304" s="182">
        <v>0</v>
      </c>
      <c r="AG304" s="172"/>
    </row>
    <row r="305" spans="1:33" s="110" customFormat="1" x14ac:dyDescent="0.2">
      <c r="A305" s="138">
        <v>444</v>
      </c>
      <c r="B305" s="139">
        <v>444035035</v>
      </c>
      <c r="C305" s="140" t="s">
        <v>514</v>
      </c>
      <c r="D305" s="141">
        <v>35</v>
      </c>
      <c r="E305" s="140" t="s">
        <v>67</v>
      </c>
      <c r="F305" s="141">
        <v>35</v>
      </c>
      <c r="G305" s="142" t="s">
        <v>67</v>
      </c>
      <c r="H305" s="130"/>
      <c r="I305" s="131">
        <v>13073</v>
      </c>
      <c r="J305" s="131">
        <v>5478</v>
      </c>
      <c r="K305" s="131">
        <v>0</v>
      </c>
      <c r="L305" s="131">
        <v>938</v>
      </c>
      <c r="M305" s="131">
        <v>19489</v>
      </c>
      <c r="N305" s="130"/>
      <c r="O305" s="132">
        <v>775</v>
      </c>
      <c r="P305" s="132">
        <v>0</v>
      </c>
      <c r="Q305" s="133">
        <v>13932950</v>
      </c>
      <c r="R305" s="133">
        <v>0</v>
      </c>
      <c r="S305" s="133">
        <f t="shared" si="8"/>
        <v>0</v>
      </c>
      <c r="T305" s="133">
        <v>704475</v>
      </c>
      <c r="U305" s="134">
        <f t="shared" si="9"/>
        <v>14637425</v>
      </c>
      <c r="V305" s="144"/>
      <c r="W305" s="173">
        <v>23.919753086419661</v>
      </c>
      <c r="X305" s="174">
        <v>0.09</v>
      </c>
      <c r="Y305" s="174">
        <v>0.15770398323994761</v>
      </c>
      <c r="Z305" s="175">
        <v>0</v>
      </c>
      <c r="AA305" s="168"/>
      <c r="AB305" s="176">
        <v>0</v>
      </c>
      <c r="AC305" s="177">
        <v>0</v>
      </c>
      <c r="AD305" s="134">
        <v>0</v>
      </c>
      <c r="AE305" s="177">
        <v>0</v>
      </c>
      <c r="AF305" s="182">
        <v>0</v>
      </c>
      <c r="AG305" s="172"/>
    </row>
    <row r="306" spans="1:33" s="110" customFormat="1" x14ac:dyDescent="0.2">
      <c r="A306" s="138">
        <v>444</v>
      </c>
      <c r="B306" s="139">
        <v>444035044</v>
      </c>
      <c r="C306" s="140" t="s">
        <v>514</v>
      </c>
      <c r="D306" s="141">
        <v>35</v>
      </c>
      <c r="E306" s="140" t="s">
        <v>67</v>
      </c>
      <c r="F306" s="141">
        <v>44</v>
      </c>
      <c r="G306" s="142" t="s">
        <v>76</v>
      </c>
      <c r="H306" s="130"/>
      <c r="I306" s="131">
        <v>7846</v>
      </c>
      <c r="J306" s="131">
        <v>67</v>
      </c>
      <c r="K306" s="131">
        <v>0</v>
      </c>
      <c r="L306" s="131">
        <v>938</v>
      </c>
      <c r="M306" s="131">
        <v>8851</v>
      </c>
      <c r="N306" s="130"/>
      <c r="O306" s="132">
        <v>4</v>
      </c>
      <c r="P306" s="132">
        <v>0</v>
      </c>
      <c r="Q306" s="133">
        <v>30676</v>
      </c>
      <c r="R306" s="133">
        <v>0</v>
      </c>
      <c r="S306" s="133">
        <f t="shared" si="8"/>
        <v>0</v>
      </c>
      <c r="T306" s="133">
        <v>3636</v>
      </c>
      <c r="U306" s="134">
        <f t="shared" si="9"/>
        <v>34312</v>
      </c>
      <c r="V306" s="144"/>
      <c r="W306" s="173">
        <v>0.12345679012345678</v>
      </c>
      <c r="X306" s="174">
        <v>0.09</v>
      </c>
      <c r="Y306" s="174">
        <v>7.3731603227047346E-2</v>
      </c>
      <c r="Z306" s="175">
        <v>0</v>
      </c>
      <c r="AA306" s="168"/>
      <c r="AB306" s="176">
        <v>0</v>
      </c>
      <c r="AC306" s="177">
        <v>0</v>
      </c>
      <c r="AD306" s="134">
        <v>0</v>
      </c>
      <c r="AE306" s="177">
        <v>0</v>
      </c>
      <c r="AF306" s="182">
        <v>0</v>
      </c>
      <c r="AG306" s="172"/>
    </row>
    <row r="307" spans="1:33" s="110" customFormat="1" x14ac:dyDescent="0.2">
      <c r="A307" s="138">
        <v>444</v>
      </c>
      <c r="B307" s="139">
        <v>444035073</v>
      </c>
      <c r="C307" s="140" t="s">
        <v>514</v>
      </c>
      <c r="D307" s="141">
        <v>35</v>
      </c>
      <c r="E307" s="140" t="s">
        <v>67</v>
      </c>
      <c r="F307" s="141">
        <v>73</v>
      </c>
      <c r="G307" s="142" t="s">
        <v>105</v>
      </c>
      <c r="H307" s="130"/>
      <c r="I307" s="131">
        <v>11507.356208692594</v>
      </c>
      <c r="J307" s="131">
        <v>7946</v>
      </c>
      <c r="K307" s="131">
        <v>0</v>
      </c>
      <c r="L307" s="131">
        <v>938</v>
      </c>
      <c r="M307" s="131">
        <v>20391.356208692596</v>
      </c>
      <c r="N307" s="130"/>
      <c r="O307" s="132">
        <v>3</v>
      </c>
      <c r="P307" s="132">
        <v>0</v>
      </c>
      <c r="Q307" s="133">
        <v>56559</v>
      </c>
      <c r="R307" s="133">
        <v>0</v>
      </c>
      <c r="S307" s="133">
        <f t="shared" si="8"/>
        <v>0</v>
      </c>
      <c r="T307" s="133">
        <v>2727</v>
      </c>
      <c r="U307" s="134">
        <f t="shared" si="9"/>
        <v>59286</v>
      </c>
      <c r="V307" s="144"/>
      <c r="W307" s="173">
        <v>9.2592592592592587E-2</v>
      </c>
      <c r="X307" s="174">
        <v>0.09</v>
      </c>
      <c r="Y307" s="174">
        <v>1.4564401003145426E-2</v>
      </c>
      <c r="Z307" s="175">
        <v>0</v>
      </c>
      <c r="AA307" s="168"/>
      <c r="AB307" s="176">
        <v>0</v>
      </c>
      <c r="AC307" s="177">
        <v>0</v>
      </c>
      <c r="AD307" s="134">
        <v>0</v>
      </c>
      <c r="AE307" s="177">
        <v>0</v>
      </c>
      <c r="AF307" s="182">
        <v>0</v>
      </c>
      <c r="AG307" s="172"/>
    </row>
    <row r="308" spans="1:33" s="110" customFormat="1" x14ac:dyDescent="0.2">
      <c r="A308" s="138">
        <v>444</v>
      </c>
      <c r="B308" s="139">
        <v>444035088</v>
      </c>
      <c r="C308" s="140" t="s">
        <v>514</v>
      </c>
      <c r="D308" s="141">
        <v>35</v>
      </c>
      <c r="E308" s="140" t="s">
        <v>67</v>
      </c>
      <c r="F308" s="141">
        <v>88</v>
      </c>
      <c r="G308" s="142" t="s">
        <v>120</v>
      </c>
      <c r="H308" s="130"/>
      <c r="I308" s="131">
        <v>10683.621393629124</v>
      </c>
      <c r="J308" s="131">
        <v>3130</v>
      </c>
      <c r="K308" s="131">
        <v>0</v>
      </c>
      <c r="L308" s="131">
        <v>938</v>
      </c>
      <c r="M308" s="131">
        <v>14751.621393629124</v>
      </c>
      <c r="N308" s="130"/>
      <c r="O308" s="132">
        <v>2</v>
      </c>
      <c r="P308" s="132">
        <v>0</v>
      </c>
      <c r="Q308" s="133">
        <v>26774</v>
      </c>
      <c r="R308" s="133">
        <v>0</v>
      </c>
      <c r="S308" s="133">
        <f t="shared" si="8"/>
        <v>0</v>
      </c>
      <c r="T308" s="133">
        <v>1818</v>
      </c>
      <c r="U308" s="134">
        <f t="shared" si="9"/>
        <v>28592</v>
      </c>
      <c r="V308" s="144"/>
      <c r="W308" s="173">
        <v>6.1728395061728392E-2</v>
      </c>
      <c r="X308" s="174">
        <v>0.09</v>
      </c>
      <c r="Y308" s="174">
        <v>5.7146009549491963E-3</v>
      </c>
      <c r="Z308" s="175">
        <v>0</v>
      </c>
      <c r="AA308" s="168"/>
      <c r="AB308" s="176">
        <v>0</v>
      </c>
      <c r="AC308" s="177">
        <v>0</v>
      </c>
      <c r="AD308" s="134">
        <v>0</v>
      </c>
      <c r="AE308" s="177">
        <v>0</v>
      </c>
      <c r="AF308" s="182">
        <v>0</v>
      </c>
      <c r="AG308" s="172"/>
    </row>
    <row r="309" spans="1:33" s="110" customFormat="1" x14ac:dyDescent="0.2">
      <c r="A309" s="138">
        <v>444</v>
      </c>
      <c r="B309" s="139">
        <v>444035133</v>
      </c>
      <c r="C309" s="140" t="s">
        <v>514</v>
      </c>
      <c r="D309" s="141">
        <v>35</v>
      </c>
      <c r="E309" s="140" t="s">
        <v>67</v>
      </c>
      <c r="F309" s="141">
        <v>133</v>
      </c>
      <c r="G309" s="142" t="s">
        <v>165</v>
      </c>
      <c r="H309" s="130"/>
      <c r="I309" s="131">
        <v>10736</v>
      </c>
      <c r="J309" s="131">
        <v>1869</v>
      </c>
      <c r="K309" s="131">
        <v>0</v>
      </c>
      <c r="L309" s="131">
        <v>938</v>
      </c>
      <c r="M309" s="131">
        <v>13543</v>
      </c>
      <c r="N309" s="130"/>
      <c r="O309" s="132">
        <v>2</v>
      </c>
      <c r="P309" s="132">
        <v>0</v>
      </c>
      <c r="Q309" s="133">
        <v>24432</v>
      </c>
      <c r="R309" s="133">
        <v>0</v>
      </c>
      <c r="S309" s="133">
        <f t="shared" si="8"/>
        <v>0</v>
      </c>
      <c r="T309" s="133">
        <v>1818</v>
      </c>
      <c r="U309" s="134">
        <f t="shared" si="9"/>
        <v>26250</v>
      </c>
      <c r="V309" s="144"/>
      <c r="W309" s="173">
        <v>6.1728395061728392E-2</v>
      </c>
      <c r="X309" s="174">
        <v>0.09</v>
      </c>
      <c r="Y309" s="174">
        <v>3.3137535378547495E-2</v>
      </c>
      <c r="Z309" s="175">
        <v>0</v>
      </c>
      <c r="AA309" s="168"/>
      <c r="AB309" s="176">
        <v>0</v>
      </c>
      <c r="AC309" s="177">
        <v>0</v>
      </c>
      <c r="AD309" s="134">
        <v>0</v>
      </c>
      <c r="AE309" s="177">
        <v>0</v>
      </c>
      <c r="AF309" s="182">
        <v>0</v>
      </c>
      <c r="AG309" s="172"/>
    </row>
    <row r="310" spans="1:33" s="110" customFormat="1" x14ac:dyDescent="0.2">
      <c r="A310" s="138">
        <v>444</v>
      </c>
      <c r="B310" s="139">
        <v>444035163</v>
      </c>
      <c r="C310" s="140" t="s">
        <v>514</v>
      </c>
      <c r="D310" s="141">
        <v>35</v>
      </c>
      <c r="E310" s="140" t="s">
        <v>67</v>
      </c>
      <c r="F310" s="141">
        <v>163</v>
      </c>
      <c r="G310" s="142" t="s">
        <v>195</v>
      </c>
      <c r="H310" s="130"/>
      <c r="I310" s="131">
        <v>13963.125365179414</v>
      </c>
      <c r="J310" s="131">
        <v>0</v>
      </c>
      <c r="K310" s="131">
        <v>0</v>
      </c>
      <c r="L310" s="131">
        <v>938</v>
      </c>
      <c r="M310" s="131">
        <v>14901.125365179414</v>
      </c>
      <c r="N310" s="130"/>
      <c r="O310" s="132">
        <v>1</v>
      </c>
      <c r="P310" s="132">
        <v>0</v>
      </c>
      <c r="Q310" s="133">
        <v>13532</v>
      </c>
      <c r="R310" s="133">
        <v>0</v>
      </c>
      <c r="S310" s="133">
        <f t="shared" si="8"/>
        <v>0</v>
      </c>
      <c r="T310" s="133">
        <v>909</v>
      </c>
      <c r="U310" s="134">
        <f t="shared" si="9"/>
        <v>14441</v>
      </c>
      <c r="V310" s="144"/>
      <c r="W310" s="173">
        <v>3.0864197530864196E-2</v>
      </c>
      <c r="X310" s="174">
        <v>0.09</v>
      </c>
      <c r="Y310" s="174">
        <v>9.1878359281349797E-2</v>
      </c>
      <c r="Z310" s="175">
        <v>0</v>
      </c>
      <c r="AA310" s="168"/>
      <c r="AB310" s="176">
        <v>0</v>
      </c>
      <c r="AC310" s="177">
        <v>0</v>
      </c>
      <c r="AD310" s="134">
        <v>0</v>
      </c>
      <c r="AE310" s="177">
        <v>0</v>
      </c>
      <c r="AF310" s="182">
        <v>0</v>
      </c>
      <c r="AG310" s="172"/>
    </row>
    <row r="311" spans="1:33" s="110" customFormat="1" x14ac:dyDescent="0.2">
      <c r="A311" s="138">
        <v>444</v>
      </c>
      <c r="B311" s="139">
        <v>444035189</v>
      </c>
      <c r="C311" s="140" t="s">
        <v>514</v>
      </c>
      <c r="D311" s="141">
        <v>35</v>
      </c>
      <c r="E311" s="140" t="s">
        <v>67</v>
      </c>
      <c r="F311" s="141">
        <v>189</v>
      </c>
      <c r="G311" s="142" t="s">
        <v>221</v>
      </c>
      <c r="H311" s="130"/>
      <c r="I311" s="131">
        <v>12631</v>
      </c>
      <c r="J311" s="131">
        <v>4256</v>
      </c>
      <c r="K311" s="131">
        <v>0</v>
      </c>
      <c r="L311" s="131">
        <v>938</v>
      </c>
      <c r="M311" s="131">
        <v>17825</v>
      </c>
      <c r="N311" s="130"/>
      <c r="O311" s="132">
        <v>1</v>
      </c>
      <c r="P311" s="132">
        <v>0</v>
      </c>
      <c r="Q311" s="133">
        <v>16366</v>
      </c>
      <c r="R311" s="133">
        <v>0</v>
      </c>
      <c r="S311" s="133">
        <f t="shared" si="8"/>
        <v>0</v>
      </c>
      <c r="T311" s="133">
        <v>909</v>
      </c>
      <c r="U311" s="134">
        <f t="shared" si="9"/>
        <v>17275</v>
      </c>
      <c r="V311" s="144"/>
      <c r="W311" s="173">
        <v>3.0864197530864196E-2</v>
      </c>
      <c r="X311" s="174">
        <v>0.09</v>
      </c>
      <c r="Y311" s="174">
        <v>1.2961795531237718E-3</v>
      </c>
      <c r="Z311" s="175">
        <v>0</v>
      </c>
      <c r="AA311" s="168"/>
      <c r="AB311" s="176">
        <v>0</v>
      </c>
      <c r="AC311" s="177">
        <v>0</v>
      </c>
      <c r="AD311" s="134">
        <v>0</v>
      </c>
      <c r="AE311" s="177">
        <v>0</v>
      </c>
      <c r="AF311" s="182">
        <v>0</v>
      </c>
      <c r="AG311" s="172"/>
    </row>
    <row r="312" spans="1:33" s="110" customFormat="1" x14ac:dyDescent="0.2">
      <c r="A312" s="138">
        <v>444</v>
      </c>
      <c r="B312" s="139">
        <v>444035212</v>
      </c>
      <c r="C312" s="140" t="s">
        <v>514</v>
      </c>
      <c r="D312" s="141">
        <v>35</v>
      </c>
      <c r="E312" s="140" t="s">
        <v>67</v>
      </c>
      <c r="F312" s="141">
        <v>212</v>
      </c>
      <c r="G312" s="142" t="s">
        <v>244</v>
      </c>
      <c r="H312" s="130"/>
      <c r="I312" s="131">
        <v>10808.914565947241</v>
      </c>
      <c r="J312" s="131">
        <v>2701</v>
      </c>
      <c r="K312" s="131">
        <v>0</v>
      </c>
      <c r="L312" s="131">
        <v>938</v>
      </c>
      <c r="M312" s="131">
        <v>14447.914565947241</v>
      </c>
      <c r="N312" s="130"/>
      <c r="O312" s="132">
        <v>1</v>
      </c>
      <c r="P312" s="132">
        <v>0</v>
      </c>
      <c r="Q312" s="133">
        <v>13093</v>
      </c>
      <c r="R312" s="133">
        <v>0</v>
      </c>
      <c r="S312" s="133">
        <f t="shared" si="8"/>
        <v>0</v>
      </c>
      <c r="T312" s="133">
        <v>909</v>
      </c>
      <c r="U312" s="134">
        <f t="shared" si="9"/>
        <v>14002</v>
      </c>
      <c r="V312" s="144"/>
      <c r="W312" s="173">
        <v>3.0864197530864196E-2</v>
      </c>
      <c r="X312" s="174">
        <v>0.09</v>
      </c>
      <c r="Y312" s="174">
        <v>3.6659123922644234E-2</v>
      </c>
      <c r="Z312" s="175">
        <v>0</v>
      </c>
      <c r="AA312" s="168"/>
      <c r="AB312" s="176">
        <v>0</v>
      </c>
      <c r="AC312" s="177">
        <v>0</v>
      </c>
      <c r="AD312" s="134">
        <v>0</v>
      </c>
      <c r="AE312" s="177">
        <v>0</v>
      </c>
      <c r="AF312" s="182">
        <v>0</v>
      </c>
      <c r="AG312" s="172"/>
    </row>
    <row r="313" spans="1:33" s="110" customFormat="1" x14ac:dyDescent="0.2">
      <c r="A313" s="138">
        <v>444</v>
      </c>
      <c r="B313" s="139">
        <v>444035220</v>
      </c>
      <c r="C313" s="140" t="s">
        <v>514</v>
      </c>
      <c r="D313" s="141">
        <v>35</v>
      </c>
      <c r="E313" s="140" t="s">
        <v>67</v>
      </c>
      <c r="F313" s="141">
        <v>220</v>
      </c>
      <c r="G313" s="142" t="s">
        <v>252</v>
      </c>
      <c r="H313" s="130"/>
      <c r="I313" s="131">
        <v>9900</v>
      </c>
      <c r="J313" s="131">
        <v>4402</v>
      </c>
      <c r="K313" s="131">
        <v>0</v>
      </c>
      <c r="L313" s="131">
        <v>938</v>
      </c>
      <c r="M313" s="131">
        <v>15240</v>
      </c>
      <c r="N313" s="130"/>
      <c r="O313" s="132">
        <v>1</v>
      </c>
      <c r="P313" s="132">
        <v>0</v>
      </c>
      <c r="Q313" s="133">
        <v>13861</v>
      </c>
      <c r="R313" s="133">
        <v>0</v>
      </c>
      <c r="S313" s="133">
        <f t="shared" si="8"/>
        <v>0</v>
      </c>
      <c r="T313" s="133">
        <v>909</v>
      </c>
      <c r="U313" s="134">
        <f t="shared" si="9"/>
        <v>14770</v>
      </c>
      <c r="V313" s="144"/>
      <c r="W313" s="173">
        <v>3.0864197530864196E-2</v>
      </c>
      <c r="X313" s="174">
        <v>0.09</v>
      </c>
      <c r="Y313" s="174">
        <v>1.754036096391854E-2</v>
      </c>
      <c r="Z313" s="175">
        <v>0</v>
      </c>
      <c r="AA313" s="168"/>
      <c r="AB313" s="176">
        <v>0</v>
      </c>
      <c r="AC313" s="177">
        <v>0</v>
      </c>
      <c r="AD313" s="134">
        <v>0</v>
      </c>
      <c r="AE313" s="177">
        <v>0</v>
      </c>
      <c r="AF313" s="182">
        <v>0</v>
      </c>
      <c r="AG313" s="172"/>
    </row>
    <row r="314" spans="1:33" s="110" customFormat="1" x14ac:dyDescent="0.2">
      <c r="A314" s="138">
        <v>444</v>
      </c>
      <c r="B314" s="139">
        <v>444035243</v>
      </c>
      <c r="C314" s="140" t="s">
        <v>514</v>
      </c>
      <c r="D314" s="141">
        <v>35</v>
      </c>
      <c r="E314" s="140" t="s">
        <v>67</v>
      </c>
      <c r="F314" s="141">
        <v>243</v>
      </c>
      <c r="G314" s="142" t="s">
        <v>275</v>
      </c>
      <c r="H314" s="130"/>
      <c r="I314" s="131">
        <v>16337</v>
      </c>
      <c r="J314" s="131">
        <v>3381</v>
      </c>
      <c r="K314" s="131">
        <v>0</v>
      </c>
      <c r="L314" s="131">
        <v>938</v>
      </c>
      <c r="M314" s="131">
        <v>20656</v>
      </c>
      <c r="N314" s="130"/>
      <c r="O314" s="132">
        <v>4</v>
      </c>
      <c r="P314" s="132">
        <v>0</v>
      </c>
      <c r="Q314" s="133">
        <v>76436</v>
      </c>
      <c r="R314" s="133">
        <v>0</v>
      </c>
      <c r="S314" s="133">
        <f t="shared" si="8"/>
        <v>0</v>
      </c>
      <c r="T314" s="133">
        <v>3636</v>
      </c>
      <c r="U314" s="134">
        <f t="shared" si="9"/>
        <v>80072</v>
      </c>
      <c r="V314" s="144"/>
      <c r="W314" s="173">
        <v>0.12345679012345678</v>
      </c>
      <c r="X314" s="174">
        <v>0.09</v>
      </c>
      <c r="Y314" s="174">
        <v>6.0081463507488378E-3</v>
      </c>
      <c r="Z314" s="175">
        <v>0</v>
      </c>
      <c r="AA314" s="168"/>
      <c r="AB314" s="176">
        <v>0</v>
      </c>
      <c r="AC314" s="177">
        <v>0</v>
      </c>
      <c r="AD314" s="134">
        <v>0</v>
      </c>
      <c r="AE314" s="177">
        <v>0</v>
      </c>
      <c r="AF314" s="182">
        <v>0</v>
      </c>
      <c r="AG314" s="172"/>
    </row>
    <row r="315" spans="1:33" s="110" customFormat="1" x14ac:dyDescent="0.2">
      <c r="A315" s="138">
        <v>444</v>
      </c>
      <c r="B315" s="139">
        <v>444035244</v>
      </c>
      <c r="C315" s="140" t="s">
        <v>514</v>
      </c>
      <c r="D315" s="141">
        <v>35</v>
      </c>
      <c r="E315" s="140" t="s">
        <v>67</v>
      </c>
      <c r="F315" s="141">
        <v>244</v>
      </c>
      <c r="G315" s="142" t="s">
        <v>276</v>
      </c>
      <c r="H315" s="130"/>
      <c r="I315" s="131">
        <v>14064</v>
      </c>
      <c r="J315" s="131">
        <v>5071</v>
      </c>
      <c r="K315" s="131">
        <v>0</v>
      </c>
      <c r="L315" s="131">
        <v>938</v>
      </c>
      <c r="M315" s="131">
        <v>20073</v>
      </c>
      <c r="N315" s="130"/>
      <c r="O315" s="132">
        <v>9</v>
      </c>
      <c r="P315" s="132">
        <v>0</v>
      </c>
      <c r="Q315" s="133">
        <v>166896</v>
      </c>
      <c r="R315" s="133">
        <v>0</v>
      </c>
      <c r="S315" s="133">
        <f t="shared" si="8"/>
        <v>0</v>
      </c>
      <c r="T315" s="133">
        <v>8181</v>
      </c>
      <c r="U315" s="134">
        <f t="shared" si="9"/>
        <v>175077</v>
      </c>
      <c r="V315" s="144"/>
      <c r="W315" s="173">
        <v>0.27777777777777779</v>
      </c>
      <c r="X315" s="174">
        <v>0.09</v>
      </c>
      <c r="Y315" s="174">
        <v>0.13694619371909225</v>
      </c>
      <c r="Z315" s="175">
        <v>0</v>
      </c>
      <c r="AA315" s="168"/>
      <c r="AB315" s="176">
        <v>0</v>
      </c>
      <c r="AC315" s="177">
        <v>0</v>
      </c>
      <c r="AD315" s="134">
        <v>0</v>
      </c>
      <c r="AE315" s="177">
        <v>0</v>
      </c>
      <c r="AF315" s="182">
        <v>0</v>
      </c>
      <c r="AG315" s="172"/>
    </row>
    <row r="316" spans="1:33" s="110" customFormat="1" x14ac:dyDescent="0.2">
      <c r="A316" s="138">
        <v>444</v>
      </c>
      <c r="B316" s="139">
        <v>444035284</v>
      </c>
      <c r="C316" s="140" t="s">
        <v>514</v>
      </c>
      <c r="D316" s="141">
        <v>35</v>
      </c>
      <c r="E316" s="140" t="s">
        <v>67</v>
      </c>
      <c r="F316" s="141">
        <v>284</v>
      </c>
      <c r="G316" s="142" t="s">
        <v>316</v>
      </c>
      <c r="H316" s="130"/>
      <c r="I316" s="131">
        <v>11142.294935999998</v>
      </c>
      <c r="J316" s="131">
        <v>4433</v>
      </c>
      <c r="K316" s="131">
        <v>0</v>
      </c>
      <c r="L316" s="131">
        <v>938</v>
      </c>
      <c r="M316" s="131">
        <v>16513.294935999998</v>
      </c>
      <c r="N316" s="130"/>
      <c r="O316" s="132">
        <v>1</v>
      </c>
      <c r="P316" s="132">
        <v>0</v>
      </c>
      <c r="Q316" s="133">
        <v>15095</v>
      </c>
      <c r="R316" s="133">
        <v>0</v>
      </c>
      <c r="S316" s="133">
        <f t="shared" si="8"/>
        <v>0</v>
      </c>
      <c r="T316" s="133">
        <v>909</v>
      </c>
      <c r="U316" s="134">
        <f t="shared" si="9"/>
        <v>16004</v>
      </c>
      <c r="V316" s="144"/>
      <c r="W316" s="173">
        <v>3.0864197530864196E-2</v>
      </c>
      <c r="X316" s="174">
        <v>0.09</v>
      </c>
      <c r="Y316" s="174">
        <v>4.4134450406464527E-2</v>
      </c>
      <c r="Z316" s="175">
        <v>0</v>
      </c>
      <c r="AA316" s="168"/>
      <c r="AB316" s="176">
        <v>0</v>
      </c>
      <c r="AC316" s="177">
        <v>0</v>
      </c>
      <c r="AD316" s="134">
        <v>0</v>
      </c>
      <c r="AE316" s="177">
        <v>0</v>
      </c>
      <c r="AF316" s="182">
        <v>0</v>
      </c>
      <c r="AG316" s="172"/>
    </row>
    <row r="317" spans="1:33" s="110" customFormat="1" x14ac:dyDescent="0.2">
      <c r="A317" s="138">
        <v>444</v>
      </c>
      <c r="B317" s="139">
        <v>444035336</v>
      </c>
      <c r="C317" s="140" t="s">
        <v>514</v>
      </c>
      <c r="D317" s="141">
        <v>35</v>
      </c>
      <c r="E317" s="140" t="s">
        <v>67</v>
      </c>
      <c r="F317" s="141">
        <v>336</v>
      </c>
      <c r="G317" s="142" t="s">
        <v>368</v>
      </c>
      <c r="H317" s="130"/>
      <c r="I317" s="131">
        <v>10819</v>
      </c>
      <c r="J317" s="131">
        <v>2531</v>
      </c>
      <c r="K317" s="131">
        <v>0</v>
      </c>
      <c r="L317" s="131">
        <v>938</v>
      </c>
      <c r="M317" s="131">
        <v>14288</v>
      </c>
      <c r="N317" s="130"/>
      <c r="O317" s="132">
        <v>6</v>
      </c>
      <c r="P317" s="132">
        <v>0</v>
      </c>
      <c r="Q317" s="133">
        <v>77628</v>
      </c>
      <c r="R317" s="133">
        <v>0</v>
      </c>
      <c r="S317" s="133">
        <f t="shared" si="8"/>
        <v>0</v>
      </c>
      <c r="T317" s="133">
        <v>5454</v>
      </c>
      <c r="U317" s="134">
        <f t="shared" si="9"/>
        <v>83082</v>
      </c>
      <c r="V317" s="144"/>
      <c r="W317" s="173">
        <v>0.18518518518518517</v>
      </c>
      <c r="X317" s="174">
        <v>0.09</v>
      </c>
      <c r="Y317" s="174">
        <v>4.197805479662331E-2</v>
      </c>
      <c r="Z317" s="175">
        <v>0</v>
      </c>
      <c r="AA317" s="168"/>
      <c r="AB317" s="176">
        <v>0</v>
      </c>
      <c r="AC317" s="177">
        <v>0</v>
      </c>
      <c r="AD317" s="134">
        <v>0</v>
      </c>
      <c r="AE317" s="177">
        <v>0</v>
      </c>
      <c r="AF317" s="182">
        <v>0</v>
      </c>
      <c r="AG317" s="172"/>
    </row>
    <row r="318" spans="1:33" s="110" customFormat="1" x14ac:dyDescent="0.2">
      <c r="A318" s="138">
        <v>445</v>
      </c>
      <c r="B318" s="139">
        <v>445348017</v>
      </c>
      <c r="C318" s="140" t="s">
        <v>515</v>
      </c>
      <c r="D318" s="141">
        <v>348</v>
      </c>
      <c r="E318" s="140" t="s">
        <v>380</v>
      </c>
      <c r="F318" s="141">
        <v>17</v>
      </c>
      <c r="G318" s="142" t="s">
        <v>49</v>
      </c>
      <c r="H318" s="130"/>
      <c r="I318" s="131">
        <v>13766</v>
      </c>
      <c r="J318" s="131">
        <v>3422</v>
      </c>
      <c r="K318" s="131">
        <v>0</v>
      </c>
      <c r="L318" s="131">
        <v>938</v>
      </c>
      <c r="M318" s="131">
        <v>18126</v>
      </c>
      <c r="N318" s="130"/>
      <c r="O318" s="132">
        <v>5</v>
      </c>
      <c r="P318" s="132">
        <v>0</v>
      </c>
      <c r="Q318" s="133">
        <v>85940</v>
      </c>
      <c r="R318" s="133">
        <v>0</v>
      </c>
      <c r="S318" s="133">
        <f t="shared" si="8"/>
        <v>0</v>
      </c>
      <c r="T318" s="133">
        <v>4690</v>
      </c>
      <c r="U318" s="134">
        <f t="shared" si="9"/>
        <v>90630</v>
      </c>
      <c r="V318" s="144"/>
      <c r="W318" s="173">
        <v>0</v>
      </c>
      <c r="X318" s="174">
        <v>0.09</v>
      </c>
      <c r="Y318" s="174">
        <v>3.7503212609058104E-3</v>
      </c>
      <c r="Z318" s="175">
        <v>0</v>
      </c>
      <c r="AA318" s="168"/>
      <c r="AB318" s="176">
        <v>0</v>
      </c>
      <c r="AC318" s="177">
        <v>0</v>
      </c>
      <c r="AD318" s="134">
        <v>0</v>
      </c>
      <c r="AE318" s="177">
        <v>0</v>
      </c>
      <c r="AF318" s="182">
        <v>0</v>
      </c>
      <c r="AG318" s="172"/>
    </row>
    <row r="319" spans="1:33" s="110" customFormat="1" x14ac:dyDescent="0.2">
      <c r="A319" s="138">
        <v>445</v>
      </c>
      <c r="B319" s="139">
        <v>445348064</v>
      </c>
      <c r="C319" s="140" t="s">
        <v>515</v>
      </c>
      <c r="D319" s="141">
        <v>348</v>
      </c>
      <c r="E319" s="140" t="s">
        <v>380</v>
      </c>
      <c r="F319" s="141">
        <v>64</v>
      </c>
      <c r="G319" s="142" t="s">
        <v>96</v>
      </c>
      <c r="H319" s="130"/>
      <c r="I319" s="131">
        <v>10766</v>
      </c>
      <c r="J319" s="131">
        <v>1338</v>
      </c>
      <c r="K319" s="131">
        <v>0</v>
      </c>
      <c r="L319" s="131">
        <v>938</v>
      </c>
      <c r="M319" s="131">
        <v>13042</v>
      </c>
      <c r="N319" s="130"/>
      <c r="O319" s="132">
        <v>1</v>
      </c>
      <c r="P319" s="132">
        <v>0</v>
      </c>
      <c r="Q319" s="133">
        <v>12104</v>
      </c>
      <c r="R319" s="133">
        <v>0</v>
      </c>
      <c r="S319" s="133">
        <f t="shared" si="8"/>
        <v>0</v>
      </c>
      <c r="T319" s="133">
        <v>938</v>
      </c>
      <c r="U319" s="134">
        <f t="shared" si="9"/>
        <v>13042</v>
      </c>
      <c r="V319" s="144"/>
      <c r="W319" s="173">
        <v>0</v>
      </c>
      <c r="X319" s="174">
        <v>0.09</v>
      </c>
      <c r="Y319" s="174">
        <v>3.6144624533814645E-2</v>
      </c>
      <c r="Z319" s="175">
        <v>0</v>
      </c>
      <c r="AA319" s="168"/>
      <c r="AB319" s="176">
        <v>0</v>
      </c>
      <c r="AC319" s="177">
        <v>0</v>
      </c>
      <c r="AD319" s="134">
        <v>0</v>
      </c>
      <c r="AE319" s="177">
        <v>0</v>
      </c>
      <c r="AF319" s="182">
        <v>0</v>
      </c>
      <c r="AG319" s="172"/>
    </row>
    <row r="320" spans="1:33" s="110" customFormat="1" x14ac:dyDescent="0.2">
      <c r="A320" s="138">
        <v>445</v>
      </c>
      <c r="B320" s="139">
        <v>445348077</v>
      </c>
      <c r="C320" s="140" t="s">
        <v>515</v>
      </c>
      <c r="D320" s="141">
        <v>348</v>
      </c>
      <c r="E320" s="140" t="s">
        <v>380</v>
      </c>
      <c r="F320" s="141">
        <v>77</v>
      </c>
      <c r="G320" s="142" t="s">
        <v>109</v>
      </c>
      <c r="H320" s="130"/>
      <c r="I320" s="131">
        <v>10801.943305853256</v>
      </c>
      <c r="J320" s="131">
        <v>3440</v>
      </c>
      <c r="K320" s="131">
        <v>0</v>
      </c>
      <c r="L320" s="131">
        <v>938</v>
      </c>
      <c r="M320" s="131">
        <v>15179.943305853256</v>
      </c>
      <c r="N320" s="130"/>
      <c r="O320" s="132">
        <v>3</v>
      </c>
      <c r="P320" s="132">
        <v>0</v>
      </c>
      <c r="Q320" s="133">
        <v>42726</v>
      </c>
      <c r="R320" s="133">
        <v>0</v>
      </c>
      <c r="S320" s="133">
        <f t="shared" si="8"/>
        <v>0</v>
      </c>
      <c r="T320" s="133">
        <v>2814</v>
      </c>
      <c r="U320" s="134">
        <f t="shared" si="9"/>
        <v>45540</v>
      </c>
      <c r="V320" s="144"/>
      <c r="W320" s="173">
        <v>0</v>
      </c>
      <c r="X320" s="174">
        <v>0.09</v>
      </c>
      <c r="Y320" s="174">
        <v>2.4543240646826099E-3</v>
      </c>
      <c r="Z320" s="175">
        <v>0</v>
      </c>
      <c r="AA320" s="168"/>
      <c r="AB320" s="176">
        <v>0</v>
      </c>
      <c r="AC320" s="177">
        <v>0</v>
      </c>
      <c r="AD320" s="134">
        <v>0</v>
      </c>
      <c r="AE320" s="177">
        <v>0</v>
      </c>
      <c r="AF320" s="182">
        <v>0</v>
      </c>
      <c r="AG320" s="172"/>
    </row>
    <row r="321" spans="1:33" s="110" customFormat="1" x14ac:dyDescent="0.2">
      <c r="A321" s="138">
        <v>445</v>
      </c>
      <c r="B321" s="139">
        <v>445348097</v>
      </c>
      <c r="C321" s="140" t="s">
        <v>515</v>
      </c>
      <c r="D321" s="141">
        <v>348</v>
      </c>
      <c r="E321" s="140" t="s">
        <v>380</v>
      </c>
      <c r="F321" s="141">
        <v>97</v>
      </c>
      <c r="G321" s="142" t="s">
        <v>129</v>
      </c>
      <c r="H321" s="130"/>
      <c r="I321" s="131">
        <v>16307</v>
      </c>
      <c r="J321" s="131">
        <v>5</v>
      </c>
      <c r="K321" s="131">
        <v>0</v>
      </c>
      <c r="L321" s="131">
        <v>938</v>
      </c>
      <c r="M321" s="131">
        <v>17250</v>
      </c>
      <c r="N321" s="130"/>
      <c r="O321" s="132">
        <v>1</v>
      </c>
      <c r="P321" s="132">
        <v>0</v>
      </c>
      <c r="Q321" s="133">
        <v>16312</v>
      </c>
      <c r="R321" s="133">
        <v>0</v>
      </c>
      <c r="S321" s="133">
        <f t="shared" si="8"/>
        <v>0</v>
      </c>
      <c r="T321" s="133">
        <v>938</v>
      </c>
      <c r="U321" s="134">
        <f t="shared" si="9"/>
        <v>17250</v>
      </c>
      <c r="V321" s="144"/>
      <c r="W321" s="173">
        <v>0</v>
      </c>
      <c r="X321" s="174">
        <v>0.09</v>
      </c>
      <c r="Y321" s="174">
        <v>3.6221589972941191E-2</v>
      </c>
      <c r="Z321" s="175">
        <v>0</v>
      </c>
      <c r="AA321" s="168"/>
      <c r="AB321" s="176">
        <v>0</v>
      </c>
      <c r="AC321" s="177">
        <v>0</v>
      </c>
      <c r="AD321" s="134">
        <v>0</v>
      </c>
      <c r="AE321" s="177">
        <v>0</v>
      </c>
      <c r="AF321" s="182">
        <v>0</v>
      </c>
      <c r="AG321" s="172"/>
    </row>
    <row r="322" spans="1:33" s="110" customFormat="1" x14ac:dyDescent="0.2">
      <c r="A322" s="138">
        <v>445</v>
      </c>
      <c r="B322" s="139">
        <v>445348100</v>
      </c>
      <c r="C322" s="140" t="s">
        <v>515</v>
      </c>
      <c r="D322" s="141">
        <v>348</v>
      </c>
      <c r="E322" s="140" t="s">
        <v>380</v>
      </c>
      <c r="F322" s="141">
        <v>100</v>
      </c>
      <c r="G322" s="142" t="s">
        <v>132</v>
      </c>
      <c r="H322" s="130"/>
      <c r="I322" s="131">
        <v>12730.632923367111</v>
      </c>
      <c r="J322" s="131">
        <v>5243</v>
      </c>
      <c r="K322" s="131">
        <v>0</v>
      </c>
      <c r="L322" s="131">
        <v>938</v>
      </c>
      <c r="M322" s="131">
        <v>18911.632923367113</v>
      </c>
      <c r="N322" s="130"/>
      <c r="O322" s="132">
        <v>2</v>
      </c>
      <c r="P322" s="132">
        <v>0</v>
      </c>
      <c r="Q322" s="133">
        <v>35948</v>
      </c>
      <c r="R322" s="133">
        <v>0</v>
      </c>
      <c r="S322" s="133">
        <f t="shared" si="8"/>
        <v>0</v>
      </c>
      <c r="T322" s="133">
        <v>1876</v>
      </c>
      <c r="U322" s="134">
        <f t="shared" si="9"/>
        <v>37824</v>
      </c>
      <c r="V322" s="144"/>
      <c r="W322" s="173">
        <v>0</v>
      </c>
      <c r="X322" s="174">
        <v>0.09</v>
      </c>
      <c r="Y322" s="174">
        <v>3.35561818000732E-2</v>
      </c>
      <c r="Z322" s="175">
        <v>0</v>
      </c>
      <c r="AA322" s="168"/>
      <c r="AB322" s="176">
        <v>0</v>
      </c>
      <c r="AC322" s="177">
        <v>0</v>
      </c>
      <c r="AD322" s="134">
        <v>0</v>
      </c>
      <c r="AE322" s="177">
        <v>0</v>
      </c>
      <c r="AF322" s="182">
        <v>0</v>
      </c>
      <c r="AG322" s="172"/>
    </row>
    <row r="323" spans="1:33" s="110" customFormat="1" x14ac:dyDescent="0.2">
      <c r="A323" s="138">
        <v>445</v>
      </c>
      <c r="B323" s="139">
        <v>445348110</v>
      </c>
      <c r="C323" s="140" t="s">
        <v>515</v>
      </c>
      <c r="D323" s="141">
        <v>348</v>
      </c>
      <c r="E323" s="140" t="s">
        <v>380</v>
      </c>
      <c r="F323" s="141">
        <v>110</v>
      </c>
      <c r="G323" s="142" t="s">
        <v>142</v>
      </c>
      <c r="H323" s="130"/>
      <c r="I323" s="131">
        <v>13047</v>
      </c>
      <c r="J323" s="131">
        <v>2797</v>
      </c>
      <c r="K323" s="131">
        <v>0</v>
      </c>
      <c r="L323" s="131">
        <v>938</v>
      </c>
      <c r="M323" s="131">
        <v>16782</v>
      </c>
      <c r="N323" s="130"/>
      <c r="O323" s="132">
        <v>2</v>
      </c>
      <c r="P323" s="132">
        <v>0</v>
      </c>
      <c r="Q323" s="133">
        <v>31688</v>
      </c>
      <c r="R323" s="133">
        <v>0</v>
      </c>
      <c r="S323" s="133">
        <f t="shared" si="8"/>
        <v>0</v>
      </c>
      <c r="T323" s="133">
        <v>1876</v>
      </c>
      <c r="U323" s="134">
        <f t="shared" si="9"/>
        <v>33564</v>
      </c>
      <c r="V323" s="144"/>
      <c r="W323" s="173">
        <v>0</v>
      </c>
      <c r="X323" s="174">
        <v>0.09</v>
      </c>
      <c r="Y323" s="174">
        <v>7.5542317388031721E-3</v>
      </c>
      <c r="Z323" s="175">
        <v>0</v>
      </c>
      <c r="AA323" s="168"/>
      <c r="AB323" s="176">
        <v>0</v>
      </c>
      <c r="AC323" s="177">
        <v>0</v>
      </c>
      <c r="AD323" s="134">
        <v>0</v>
      </c>
      <c r="AE323" s="177">
        <v>0</v>
      </c>
      <c r="AF323" s="182">
        <v>0</v>
      </c>
      <c r="AG323" s="172"/>
    </row>
    <row r="324" spans="1:33" s="110" customFormat="1" x14ac:dyDescent="0.2">
      <c r="A324" s="138">
        <v>445</v>
      </c>
      <c r="B324" s="139">
        <v>445348151</v>
      </c>
      <c r="C324" s="140" t="s">
        <v>515</v>
      </c>
      <c r="D324" s="141">
        <v>348</v>
      </c>
      <c r="E324" s="140" t="s">
        <v>380</v>
      </c>
      <c r="F324" s="141">
        <v>151</v>
      </c>
      <c r="G324" s="142" t="s">
        <v>183</v>
      </c>
      <c r="H324" s="130"/>
      <c r="I324" s="131">
        <v>11671</v>
      </c>
      <c r="J324" s="131">
        <v>1362</v>
      </c>
      <c r="K324" s="131">
        <v>0</v>
      </c>
      <c r="L324" s="131">
        <v>938</v>
      </c>
      <c r="M324" s="131">
        <v>13971</v>
      </c>
      <c r="N324" s="130"/>
      <c r="O324" s="132">
        <v>20</v>
      </c>
      <c r="P324" s="132">
        <v>0</v>
      </c>
      <c r="Q324" s="133">
        <v>260660</v>
      </c>
      <c r="R324" s="133">
        <v>0</v>
      </c>
      <c r="S324" s="133">
        <f t="shared" si="8"/>
        <v>0</v>
      </c>
      <c r="T324" s="133">
        <v>18760</v>
      </c>
      <c r="U324" s="134">
        <f t="shared" si="9"/>
        <v>279420</v>
      </c>
      <c r="V324" s="144"/>
      <c r="W324" s="173">
        <v>0</v>
      </c>
      <c r="X324" s="174">
        <v>0.09</v>
      </c>
      <c r="Y324" s="174">
        <v>1.6671533633145011E-2</v>
      </c>
      <c r="Z324" s="175">
        <v>0</v>
      </c>
      <c r="AA324" s="168"/>
      <c r="AB324" s="176">
        <v>0</v>
      </c>
      <c r="AC324" s="177">
        <v>0</v>
      </c>
      <c r="AD324" s="134">
        <v>0</v>
      </c>
      <c r="AE324" s="177">
        <v>0</v>
      </c>
      <c r="AF324" s="182">
        <v>0</v>
      </c>
      <c r="AG324" s="172"/>
    </row>
    <row r="325" spans="1:33" s="110" customFormat="1" x14ac:dyDescent="0.2">
      <c r="A325" s="138">
        <v>445</v>
      </c>
      <c r="B325" s="139">
        <v>445348186</v>
      </c>
      <c r="C325" s="140" t="s">
        <v>515</v>
      </c>
      <c r="D325" s="141">
        <v>348</v>
      </c>
      <c r="E325" s="140" t="s">
        <v>380</v>
      </c>
      <c r="F325" s="141">
        <v>186</v>
      </c>
      <c r="G325" s="142" t="s">
        <v>218</v>
      </c>
      <c r="H325" s="130"/>
      <c r="I325" s="131">
        <v>12556</v>
      </c>
      <c r="J325" s="131">
        <v>4533</v>
      </c>
      <c r="K325" s="131">
        <v>0</v>
      </c>
      <c r="L325" s="131">
        <v>938</v>
      </c>
      <c r="M325" s="131">
        <v>18027</v>
      </c>
      <c r="N325" s="130"/>
      <c r="O325" s="132">
        <v>6</v>
      </c>
      <c r="P325" s="132">
        <v>0</v>
      </c>
      <c r="Q325" s="133">
        <v>102534</v>
      </c>
      <c r="R325" s="133">
        <v>0</v>
      </c>
      <c r="S325" s="133">
        <f t="shared" si="8"/>
        <v>0</v>
      </c>
      <c r="T325" s="133">
        <v>5628</v>
      </c>
      <c r="U325" s="134">
        <f t="shared" si="9"/>
        <v>108162</v>
      </c>
      <c r="V325" s="144"/>
      <c r="W325" s="173">
        <v>0</v>
      </c>
      <c r="X325" s="174">
        <v>0.09</v>
      </c>
      <c r="Y325" s="174">
        <v>8.3704156486732115E-3</v>
      </c>
      <c r="Z325" s="175">
        <v>0</v>
      </c>
      <c r="AA325" s="168"/>
      <c r="AB325" s="176">
        <v>0</v>
      </c>
      <c r="AC325" s="177">
        <v>0</v>
      </c>
      <c r="AD325" s="134">
        <v>0</v>
      </c>
      <c r="AE325" s="177">
        <v>0</v>
      </c>
      <c r="AF325" s="182">
        <v>0</v>
      </c>
      <c r="AG325" s="172"/>
    </row>
    <row r="326" spans="1:33" s="110" customFormat="1" x14ac:dyDescent="0.2">
      <c r="A326" s="138">
        <v>445</v>
      </c>
      <c r="B326" s="139">
        <v>445348226</v>
      </c>
      <c r="C326" s="140" t="s">
        <v>515</v>
      </c>
      <c r="D326" s="141">
        <v>348</v>
      </c>
      <c r="E326" s="140" t="s">
        <v>380</v>
      </c>
      <c r="F326" s="141">
        <v>226</v>
      </c>
      <c r="G326" s="142" t="s">
        <v>258</v>
      </c>
      <c r="H326" s="130"/>
      <c r="I326" s="131">
        <v>11072</v>
      </c>
      <c r="J326" s="131">
        <v>1353</v>
      </c>
      <c r="K326" s="131">
        <v>0</v>
      </c>
      <c r="L326" s="131">
        <v>938</v>
      </c>
      <c r="M326" s="131">
        <v>13363</v>
      </c>
      <c r="N326" s="130"/>
      <c r="O326" s="132">
        <v>27</v>
      </c>
      <c r="P326" s="132">
        <v>0</v>
      </c>
      <c r="Q326" s="133">
        <v>335475</v>
      </c>
      <c r="R326" s="133">
        <v>0</v>
      </c>
      <c r="S326" s="133">
        <f t="shared" si="8"/>
        <v>0</v>
      </c>
      <c r="T326" s="133">
        <v>25326</v>
      </c>
      <c r="U326" s="134">
        <f t="shared" si="9"/>
        <v>360801</v>
      </c>
      <c r="V326" s="144"/>
      <c r="W326" s="173">
        <v>0</v>
      </c>
      <c r="X326" s="174">
        <v>0.09</v>
      </c>
      <c r="Y326" s="174">
        <v>1.6046866504987226E-2</v>
      </c>
      <c r="Z326" s="175">
        <v>0</v>
      </c>
      <c r="AA326" s="168"/>
      <c r="AB326" s="176">
        <v>0</v>
      </c>
      <c r="AC326" s="177">
        <v>0</v>
      </c>
      <c r="AD326" s="134">
        <v>0</v>
      </c>
      <c r="AE326" s="177">
        <v>0</v>
      </c>
      <c r="AF326" s="182">
        <v>0</v>
      </c>
      <c r="AG326" s="172"/>
    </row>
    <row r="327" spans="1:33" s="110" customFormat="1" x14ac:dyDescent="0.2">
      <c r="A327" s="138">
        <v>445</v>
      </c>
      <c r="B327" s="139">
        <v>445348271</v>
      </c>
      <c r="C327" s="140" t="s">
        <v>515</v>
      </c>
      <c r="D327" s="141">
        <v>348</v>
      </c>
      <c r="E327" s="140" t="s">
        <v>380</v>
      </c>
      <c r="F327" s="141">
        <v>271</v>
      </c>
      <c r="G327" s="142" t="s">
        <v>303</v>
      </c>
      <c r="H327" s="130"/>
      <c r="I327" s="131">
        <v>14356</v>
      </c>
      <c r="J327" s="131">
        <v>3319</v>
      </c>
      <c r="K327" s="131">
        <v>0</v>
      </c>
      <c r="L327" s="131">
        <v>938</v>
      </c>
      <c r="M327" s="131">
        <v>18613</v>
      </c>
      <c r="N327" s="130"/>
      <c r="O327" s="132">
        <v>2</v>
      </c>
      <c r="P327" s="132">
        <v>0</v>
      </c>
      <c r="Q327" s="133">
        <v>35350</v>
      </c>
      <c r="R327" s="133">
        <v>0</v>
      </c>
      <c r="S327" s="133">
        <f t="shared" si="8"/>
        <v>0</v>
      </c>
      <c r="T327" s="133">
        <v>1876</v>
      </c>
      <c r="U327" s="134">
        <f t="shared" si="9"/>
        <v>37226</v>
      </c>
      <c r="V327" s="144"/>
      <c r="W327" s="173">
        <v>0</v>
      </c>
      <c r="X327" s="174">
        <v>0.09</v>
      </c>
      <c r="Y327" s="174">
        <v>5.0798216730320077E-3</v>
      </c>
      <c r="Z327" s="175">
        <v>0</v>
      </c>
      <c r="AA327" s="168"/>
      <c r="AB327" s="176">
        <v>0</v>
      </c>
      <c r="AC327" s="177">
        <v>0</v>
      </c>
      <c r="AD327" s="134">
        <v>0</v>
      </c>
      <c r="AE327" s="177">
        <v>0</v>
      </c>
      <c r="AF327" s="182">
        <v>0</v>
      </c>
      <c r="AG327" s="172"/>
    </row>
    <row r="328" spans="1:33" s="110" customFormat="1" x14ac:dyDescent="0.2">
      <c r="A328" s="138">
        <v>445</v>
      </c>
      <c r="B328" s="139">
        <v>445348277</v>
      </c>
      <c r="C328" s="140" t="s">
        <v>515</v>
      </c>
      <c r="D328" s="141">
        <v>348</v>
      </c>
      <c r="E328" s="140" t="s">
        <v>380</v>
      </c>
      <c r="F328" s="141">
        <v>277</v>
      </c>
      <c r="G328" s="142" t="s">
        <v>309</v>
      </c>
      <c r="H328" s="130"/>
      <c r="I328" s="131">
        <v>13985</v>
      </c>
      <c r="J328" s="131">
        <v>1345</v>
      </c>
      <c r="K328" s="131">
        <v>0</v>
      </c>
      <c r="L328" s="131">
        <v>938</v>
      </c>
      <c r="M328" s="131">
        <v>16268</v>
      </c>
      <c r="N328" s="130"/>
      <c r="O328" s="132">
        <v>1</v>
      </c>
      <c r="P328" s="132">
        <v>0</v>
      </c>
      <c r="Q328" s="133">
        <v>15330</v>
      </c>
      <c r="R328" s="133">
        <v>0</v>
      </c>
      <c r="S328" s="133">
        <f t="shared" si="8"/>
        <v>0</v>
      </c>
      <c r="T328" s="133">
        <v>938</v>
      </c>
      <c r="U328" s="134">
        <f t="shared" si="9"/>
        <v>16268</v>
      </c>
      <c r="V328" s="144"/>
      <c r="W328" s="173">
        <v>0</v>
      </c>
      <c r="X328" s="174">
        <v>0.09</v>
      </c>
      <c r="Y328" s="174">
        <v>4.2304726040252837E-2</v>
      </c>
      <c r="Z328" s="175">
        <v>0</v>
      </c>
      <c r="AA328" s="168"/>
      <c r="AB328" s="176">
        <v>0</v>
      </c>
      <c r="AC328" s="177">
        <v>0</v>
      </c>
      <c r="AD328" s="134">
        <v>0</v>
      </c>
      <c r="AE328" s="177">
        <v>0</v>
      </c>
      <c r="AF328" s="182">
        <v>0</v>
      </c>
      <c r="AG328" s="172"/>
    </row>
    <row r="329" spans="1:33" s="110" customFormat="1" x14ac:dyDescent="0.2">
      <c r="A329" s="138">
        <v>445</v>
      </c>
      <c r="B329" s="139">
        <v>445348290</v>
      </c>
      <c r="C329" s="140" t="s">
        <v>515</v>
      </c>
      <c r="D329" s="141">
        <v>348</v>
      </c>
      <c r="E329" s="140" t="s">
        <v>380</v>
      </c>
      <c r="F329" s="141">
        <v>290</v>
      </c>
      <c r="G329" s="142" t="s">
        <v>322</v>
      </c>
      <c r="H329" s="130"/>
      <c r="I329" s="131">
        <v>9305</v>
      </c>
      <c r="J329" s="131">
        <v>3546</v>
      </c>
      <c r="K329" s="131">
        <v>0</v>
      </c>
      <c r="L329" s="131">
        <v>938</v>
      </c>
      <c r="M329" s="131">
        <v>13789</v>
      </c>
      <c r="N329" s="130"/>
      <c r="O329" s="132">
        <v>1</v>
      </c>
      <c r="P329" s="132">
        <v>0</v>
      </c>
      <c r="Q329" s="133">
        <v>12851</v>
      </c>
      <c r="R329" s="133">
        <v>0</v>
      </c>
      <c r="S329" s="133">
        <f t="shared" si="8"/>
        <v>0</v>
      </c>
      <c r="T329" s="133">
        <v>938</v>
      </c>
      <c r="U329" s="134">
        <f t="shared" si="9"/>
        <v>13789</v>
      </c>
      <c r="V329" s="144"/>
      <c r="W329" s="173">
        <v>0</v>
      </c>
      <c r="X329" s="174">
        <v>0.09</v>
      </c>
      <c r="Y329" s="174">
        <v>6.6304714211577016E-4</v>
      </c>
      <c r="Z329" s="175">
        <v>0</v>
      </c>
      <c r="AA329" s="168"/>
      <c r="AB329" s="176">
        <v>0</v>
      </c>
      <c r="AC329" s="177">
        <v>0</v>
      </c>
      <c r="AD329" s="134">
        <v>0</v>
      </c>
      <c r="AE329" s="177">
        <v>0</v>
      </c>
      <c r="AF329" s="182">
        <v>0</v>
      </c>
      <c r="AG329" s="172"/>
    </row>
    <row r="330" spans="1:33" s="110" customFormat="1" x14ac:dyDescent="0.2">
      <c r="A330" s="138">
        <v>445</v>
      </c>
      <c r="B330" s="139">
        <v>445348304</v>
      </c>
      <c r="C330" s="140" t="s">
        <v>515</v>
      </c>
      <c r="D330" s="141">
        <v>348</v>
      </c>
      <c r="E330" s="140" t="s">
        <v>380</v>
      </c>
      <c r="F330" s="141">
        <v>304</v>
      </c>
      <c r="G330" s="142" t="s">
        <v>336</v>
      </c>
      <c r="H330" s="130"/>
      <c r="I330" s="131">
        <v>10959.495405405405</v>
      </c>
      <c r="J330" s="131">
        <v>4147</v>
      </c>
      <c r="K330" s="131">
        <v>0</v>
      </c>
      <c r="L330" s="131">
        <v>938</v>
      </c>
      <c r="M330" s="131">
        <v>16044.495405405405</v>
      </c>
      <c r="N330" s="130"/>
      <c r="O330" s="132">
        <v>1</v>
      </c>
      <c r="P330" s="132">
        <v>0</v>
      </c>
      <c r="Q330" s="133">
        <v>15106</v>
      </c>
      <c r="R330" s="133">
        <v>0</v>
      </c>
      <c r="S330" s="133">
        <f t="shared" ref="S330:S393" si="10">IFERROR(VLOOKUP(B330,transp,2,FALSE),0)</f>
        <v>0</v>
      </c>
      <c r="T330" s="133">
        <v>938</v>
      </c>
      <c r="U330" s="134">
        <f t="shared" ref="U330:U393" si="11">SUM(Q330:T330)</f>
        <v>16044</v>
      </c>
      <c r="V330" s="144"/>
      <c r="W330" s="173">
        <v>0</v>
      </c>
      <c r="X330" s="174">
        <v>0.09</v>
      </c>
      <c r="Y330" s="174">
        <v>5.421352218080446E-4</v>
      </c>
      <c r="Z330" s="175">
        <v>0</v>
      </c>
      <c r="AA330" s="168"/>
      <c r="AB330" s="176">
        <v>0</v>
      </c>
      <c r="AC330" s="177">
        <v>0</v>
      </c>
      <c r="AD330" s="134">
        <v>0</v>
      </c>
      <c r="AE330" s="177">
        <v>0</v>
      </c>
      <c r="AF330" s="182">
        <v>0</v>
      </c>
      <c r="AG330" s="172"/>
    </row>
    <row r="331" spans="1:33" s="110" customFormat="1" x14ac:dyDescent="0.2">
      <c r="A331" s="138">
        <v>445</v>
      </c>
      <c r="B331" s="139">
        <v>445348316</v>
      </c>
      <c r="C331" s="140" t="s">
        <v>515</v>
      </c>
      <c r="D331" s="141">
        <v>348</v>
      </c>
      <c r="E331" s="140" t="s">
        <v>380</v>
      </c>
      <c r="F331" s="141">
        <v>316</v>
      </c>
      <c r="G331" s="142" t="s">
        <v>348</v>
      </c>
      <c r="H331" s="130"/>
      <c r="I331" s="131">
        <v>12047</v>
      </c>
      <c r="J331" s="131">
        <v>910</v>
      </c>
      <c r="K331" s="131">
        <v>0</v>
      </c>
      <c r="L331" s="131">
        <v>938</v>
      </c>
      <c r="M331" s="131">
        <v>13895</v>
      </c>
      <c r="N331" s="130"/>
      <c r="O331" s="132">
        <v>5</v>
      </c>
      <c r="P331" s="132">
        <v>0</v>
      </c>
      <c r="Q331" s="133">
        <v>64785</v>
      </c>
      <c r="R331" s="133">
        <v>0</v>
      </c>
      <c r="S331" s="133">
        <f t="shared" si="10"/>
        <v>0</v>
      </c>
      <c r="T331" s="133">
        <v>4690</v>
      </c>
      <c r="U331" s="134">
        <f t="shared" si="11"/>
        <v>69475</v>
      </c>
      <c r="V331" s="144"/>
      <c r="W331" s="173">
        <v>0</v>
      </c>
      <c r="X331" s="174">
        <v>0.09</v>
      </c>
      <c r="Y331" s="174">
        <v>1.0799662506694903E-2</v>
      </c>
      <c r="Z331" s="175">
        <v>0</v>
      </c>
      <c r="AA331" s="168"/>
      <c r="AB331" s="176">
        <v>0</v>
      </c>
      <c r="AC331" s="177">
        <v>0</v>
      </c>
      <c r="AD331" s="134">
        <v>0</v>
      </c>
      <c r="AE331" s="177">
        <v>0</v>
      </c>
      <c r="AF331" s="182">
        <v>0</v>
      </c>
      <c r="AG331" s="172"/>
    </row>
    <row r="332" spans="1:33" s="110" customFormat="1" x14ac:dyDescent="0.2">
      <c r="A332" s="138">
        <v>445</v>
      </c>
      <c r="B332" s="139">
        <v>445348321</v>
      </c>
      <c r="C332" s="140" t="s">
        <v>515</v>
      </c>
      <c r="D332" s="141">
        <v>348</v>
      </c>
      <c r="E332" s="140" t="s">
        <v>380</v>
      </c>
      <c r="F332" s="141">
        <v>321</v>
      </c>
      <c r="G332" s="142" t="s">
        <v>353</v>
      </c>
      <c r="H332" s="130"/>
      <c r="I332" s="131">
        <v>10766</v>
      </c>
      <c r="J332" s="131">
        <v>5449</v>
      </c>
      <c r="K332" s="131">
        <v>0</v>
      </c>
      <c r="L332" s="131">
        <v>938</v>
      </c>
      <c r="M332" s="131">
        <v>17153</v>
      </c>
      <c r="N332" s="130"/>
      <c r="O332" s="132">
        <v>1</v>
      </c>
      <c r="P332" s="132">
        <v>0</v>
      </c>
      <c r="Q332" s="133">
        <v>16215</v>
      </c>
      <c r="R332" s="133">
        <v>0</v>
      </c>
      <c r="S332" s="133">
        <f t="shared" si="10"/>
        <v>0</v>
      </c>
      <c r="T332" s="133">
        <v>938</v>
      </c>
      <c r="U332" s="134">
        <f t="shared" si="11"/>
        <v>17153</v>
      </c>
      <c r="V332" s="144"/>
      <c r="W332" s="173">
        <v>0</v>
      </c>
      <c r="X332" s="174">
        <v>0.09</v>
      </c>
      <c r="Y332" s="174">
        <v>3.0318136262350603E-3</v>
      </c>
      <c r="Z332" s="175">
        <v>0</v>
      </c>
      <c r="AA332" s="168"/>
      <c r="AB332" s="176">
        <v>0</v>
      </c>
      <c r="AC332" s="177">
        <v>0</v>
      </c>
      <c r="AD332" s="134">
        <v>0</v>
      </c>
      <c r="AE332" s="177">
        <v>0</v>
      </c>
      <c r="AF332" s="182">
        <v>0</v>
      </c>
      <c r="AG332" s="172"/>
    </row>
    <row r="333" spans="1:33" s="110" customFormat="1" x14ac:dyDescent="0.2">
      <c r="A333" s="138">
        <v>445</v>
      </c>
      <c r="B333" s="139">
        <v>445348322</v>
      </c>
      <c r="C333" s="140" t="s">
        <v>515</v>
      </c>
      <c r="D333" s="141">
        <v>348</v>
      </c>
      <c r="E333" s="140" t="s">
        <v>380</v>
      </c>
      <c r="F333" s="141">
        <v>322</v>
      </c>
      <c r="G333" s="142" t="s">
        <v>354</v>
      </c>
      <c r="H333" s="130"/>
      <c r="I333" s="131">
        <v>11105</v>
      </c>
      <c r="J333" s="131">
        <v>6069</v>
      </c>
      <c r="K333" s="131">
        <v>0</v>
      </c>
      <c r="L333" s="131">
        <v>938</v>
      </c>
      <c r="M333" s="131">
        <v>18112</v>
      </c>
      <c r="N333" s="130"/>
      <c r="O333" s="132">
        <v>4</v>
      </c>
      <c r="P333" s="132">
        <v>0</v>
      </c>
      <c r="Q333" s="133">
        <v>68696</v>
      </c>
      <c r="R333" s="133">
        <v>0</v>
      </c>
      <c r="S333" s="133">
        <f t="shared" si="10"/>
        <v>0</v>
      </c>
      <c r="T333" s="133">
        <v>3752</v>
      </c>
      <c r="U333" s="134">
        <f t="shared" si="11"/>
        <v>72448</v>
      </c>
      <c r="V333" s="144"/>
      <c r="W333" s="173">
        <v>0</v>
      </c>
      <c r="X333" s="174">
        <v>0.09</v>
      </c>
      <c r="Y333" s="174">
        <v>9.9915404967105097E-3</v>
      </c>
      <c r="Z333" s="175">
        <v>0</v>
      </c>
      <c r="AA333" s="168"/>
      <c r="AB333" s="176">
        <v>0</v>
      </c>
      <c r="AC333" s="177">
        <v>0</v>
      </c>
      <c r="AD333" s="134">
        <v>0</v>
      </c>
      <c r="AE333" s="177">
        <v>0</v>
      </c>
      <c r="AF333" s="182">
        <v>0</v>
      </c>
      <c r="AG333" s="172"/>
    </row>
    <row r="334" spans="1:33" s="110" customFormat="1" x14ac:dyDescent="0.2">
      <c r="A334" s="138">
        <v>445</v>
      </c>
      <c r="B334" s="139">
        <v>445348348</v>
      </c>
      <c r="C334" s="140" t="s">
        <v>515</v>
      </c>
      <c r="D334" s="141">
        <v>348</v>
      </c>
      <c r="E334" s="140" t="s">
        <v>380</v>
      </c>
      <c r="F334" s="141">
        <v>348</v>
      </c>
      <c r="G334" s="142" t="s">
        <v>380</v>
      </c>
      <c r="H334" s="130"/>
      <c r="I334" s="131">
        <v>12118</v>
      </c>
      <c r="J334" s="131">
        <v>235</v>
      </c>
      <c r="K334" s="131">
        <v>0</v>
      </c>
      <c r="L334" s="131">
        <v>938</v>
      </c>
      <c r="M334" s="131">
        <v>13291</v>
      </c>
      <c r="N334" s="130"/>
      <c r="O334" s="132">
        <v>1319</v>
      </c>
      <c r="P334" s="132">
        <v>0</v>
      </c>
      <c r="Q334" s="133">
        <v>16293607</v>
      </c>
      <c r="R334" s="133">
        <v>0</v>
      </c>
      <c r="S334" s="133">
        <f t="shared" si="10"/>
        <v>1193228</v>
      </c>
      <c r="T334" s="133">
        <v>1237222</v>
      </c>
      <c r="U334" s="134">
        <f t="shared" si="11"/>
        <v>18724057</v>
      </c>
      <c r="V334" s="144"/>
      <c r="W334" s="173">
        <v>0</v>
      </c>
      <c r="X334" s="174">
        <v>0.09</v>
      </c>
      <c r="Y334" s="174">
        <v>6.3594215263040002E-2</v>
      </c>
      <c r="Z334" s="175">
        <v>0</v>
      </c>
      <c r="AA334" s="168"/>
      <c r="AB334" s="176">
        <v>0</v>
      </c>
      <c r="AC334" s="177">
        <v>0</v>
      </c>
      <c r="AD334" s="134">
        <v>0</v>
      </c>
      <c r="AE334" s="177">
        <v>0</v>
      </c>
      <c r="AF334" s="182">
        <v>0</v>
      </c>
      <c r="AG334" s="172"/>
    </row>
    <row r="335" spans="1:33" s="110" customFormat="1" x14ac:dyDescent="0.2">
      <c r="A335" s="138">
        <v>445</v>
      </c>
      <c r="B335" s="139">
        <v>445348658</v>
      </c>
      <c r="C335" s="140" t="s">
        <v>515</v>
      </c>
      <c r="D335" s="141">
        <v>348</v>
      </c>
      <c r="E335" s="140" t="s">
        <v>380</v>
      </c>
      <c r="F335" s="141">
        <v>658</v>
      </c>
      <c r="G335" s="142" t="s">
        <v>402</v>
      </c>
      <c r="H335" s="130"/>
      <c r="I335" s="131">
        <v>10035</v>
      </c>
      <c r="J335" s="131">
        <v>1514</v>
      </c>
      <c r="K335" s="131">
        <v>0</v>
      </c>
      <c r="L335" s="131">
        <v>938</v>
      </c>
      <c r="M335" s="131">
        <v>12487</v>
      </c>
      <c r="N335" s="130"/>
      <c r="O335" s="132">
        <v>5</v>
      </c>
      <c r="P335" s="132">
        <v>0</v>
      </c>
      <c r="Q335" s="133">
        <v>57745</v>
      </c>
      <c r="R335" s="133">
        <v>0</v>
      </c>
      <c r="S335" s="133">
        <f t="shared" si="10"/>
        <v>0</v>
      </c>
      <c r="T335" s="133">
        <v>4690</v>
      </c>
      <c r="U335" s="134">
        <f t="shared" si="11"/>
        <v>62435</v>
      </c>
      <c r="V335" s="144"/>
      <c r="W335" s="173">
        <v>0</v>
      </c>
      <c r="X335" s="174">
        <v>0.09</v>
      </c>
      <c r="Y335" s="174">
        <v>3.8607193899112408E-3</v>
      </c>
      <c r="Z335" s="175">
        <v>0</v>
      </c>
      <c r="AA335" s="168"/>
      <c r="AB335" s="176">
        <v>0</v>
      </c>
      <c r="AC335" s="177">
        <v>0</v>
      </c>
      <c r="AD335" s="134">
        <v>0</v>
      </c>
      <c r="AE335" s="177">
        <v>0</v>
      </c>
      <c r="AF335" s="182">
        <v>0</v>
      </c>
      <c r="AG335" s="172"/>
    </row>
    <row r="336" spans="1:33" s="110" customFormat="1" x14ac:dyDescent="0.2">
      <c r="A336" s="138">
        <v>445</v>
      </c>
      <c r="B336" s="139">
        <v>445348753</v>
      </c>
      <c r="C336" s="140" t="s">
        <v>515</v>
      </c>
      <c r="D336" s="141">
        <v>348</v>
      </c>
      <c r="E336" s="140" t="s">
        <v>380</v>
      </c>
      <c r="F336" s="141">
        <v>753</v>
      </c>
      <c r="G336" s="142" t="s">
        <v>431</v>
      </c>
      <c r="H336" s="130"/>
      <c r="I336" s="131">
        <v>8960</v>
      </c>
      <c r="J336" s="131">
        <v>3701</v>
      </c>
      <c r="K336" s="131">
        <v>0</v>
      </c>
      <c r="L336" s="131">
        <v>938</v>
      </c>
      <c r="M336" s="131">
        <v>13599</v>
      </c>
      <c r="N336" s="130"/>
      <c r="O336" s="132">
        <v>1</v>
      </c>
      <c r="P336" s="132">
        <v>0</v>
      </c>
      <c r="Q336" s="133">
        <v>12661</v>
      </c>
      <c r="R336" s="133">
        <v>0</v>
      </c>
      <c r="S336" s="133">
        <f t="shared" si="10"/>
        <v>0</v>
      </c>
      <c r="T336" s="133">
        <v>938</v>
      </c>
      <c r="U336" s="134">
        <f t="shared" si="11"/>
        <v>13599</v>
      </c>
      <c r="V336" s="144"/>
      <c r="W336" s="173">
        <v>0</v>
      </c>
      <c r="X336" s="174">
        <v>0.09</v>
      </c>
      <c r="Y336" s="174">
        <v>5.8768843420008718E-3</v>
      </c>
      <c r="Z336" s="175">
        <v>0</v>
      </c>
      <c r="AA336" s="168"/>
      <c r="AB336" s="176">
        <v>0</v>
      </c>
      <c r="AC336" s="177">
        <v>0</v>
      </c>
      <c r="AD336" s="134">
        <v>0</v>
      </c>
      <c r="AE336" s="177">
        <v>0</v>
      </c>
      <c r="AF336" s="182">
        <v>0</v>
      </c>
      <c r="AG336" s="172"/>
    </row>
    <row r="337" spans="1:33" s="110" customFormat="1" x14ac:dyDescent="0.2">
      <c r="A337" s="138">
        <v>445</v>
      </c>
      <c r="B337" s="139">
        <v>445348767</v>
      </c>
      <c r="C337" s="140" t="s">
        <v>515</v>
      </c>
      <c r="D337" s="141">
        <v>348</v>
      </c>
      <c r="E337" s="140" t="s">
        <v>380</v>
      </c>
      <c r="F337" s="141">
        <v>767</v>
      </c>
      <c r="G337" s="142" t="s">
        <v>437</v>
      </c>
      <c r="H337" s="130"/>
      <c r="I337" s="131">
        <v>9677</v>
      </c>
      <c r="J337" s="131">
        <v>2446</v>
      </c>
      <c r="K337" s="131">
        <v>0</v>
      </c>
      <c r="L337" s="131">
        <v>938</v>
      </c>
      <c r="M337" s="131">
        <v>13061</v>
      </c>
      <c r="N337" s="130"/>
      <c r="O337" s="132">
        <v>2</v>
      </c>
      <c r="P337" s="132">
        <v>0</v>
      </c>
      <c r="Q337" s="133">
        <v>24246</v>
      </c>
      <c r="R337" s="133">
        <v>0</v>
      </c>
      <c r="S337" s="133">
        <f t="shared" si="10"/>
        <v>0</v>
      </c>
      <c r="T337" s="133">
        <v>1876</v>
      </c>
      <c r="U337" s="134">
        <f t="shared" si="11"/>
        <v>26122</v>
      </c>
      <c r="V337" s="144"/>
      <c r="W337" s="173">
        <v>0</v>
      </c>
      <c r="X337" s="174">
        <v>0.09</v>
      </c>
      <c r="Y337" s="174">
        <v>3.6774124250463495E-2</v>
      </c>
      <c r="Z337" s="175">
        <v>0</v>
      </c>
      <c r="AA337" s="168"/>
      <c r="AB337" s="176">
        <v>0</v>
      </c>
      <c r="AC337" s="177">
        <v>0</v>
      </c>
      <c r="AD337" s="134">
        <v>0</v>
      </c>
      <c r="AE337" s="177">
        <v>0</v>
      </c>
      <c r="AF337" s="182">
        <v>0</v>
      </c>
      <c r="AG337" s="172"/>
    </row>
    <row r="338" spans="1:33" s="110" customFormat="1" x14ac:dyDescent="0.2">
      <c r="A338" s="138">
        <v>445</v>
      </c>
      <c r="B338" s="139">
        <v>445348775</v>
      </c>
      <c r="C338" s="140" t="s">
        <v>515</v>
      </c>
      <c r="D338" s="141">
        <v>348</v>
      </c>
      <c r="E338" s="140" t="s">
        <v>380</v>
      </c>
      <c r="F338" s="141">
        <v>775</v>
      </c>
      <c r="G338" s="142" t="s">
        <v>441</v>
      </c>
      <c r="H338" s="130"/>
      <c r="I338" s="131">
        <v>10250</v>
      </c>
      <c r="J338" s="131">
        <v>2435</v>
      </c>
      <c r="K338" s="131">
        <v>0</v>
      </c>
      <c r="L338" s="131">
        <v>938</v>
      </c>
      <c r="M338" s="131">
        <v>13623</v>
      </c>
      <c r="N338" s="130"/>
      <c r="O338" s="132">
        <v>16</v>
      </c>
      <c r="P338" s="132">
        <v>0</v>
      </c>
      <c r="Q338" s="133">
        <v>202960</v>
      </c>
      <c r="R338" s="133">
        <v>0</v>
      </c>
      <c r="S338" s="133">
        <f t="shared" si="10"/>
        <v>0</v>
      </c>
      <c r="T338" s="133">
        <v>15008</v>
      </c>
      <c r="U338" s="134">
        <f t="shared" si="11"/>
        <v>217968</v>
      </c>
      <c r="V338" s="144"/>
      <c r="W338" s="173">
        <v>0</v>
      </c>
      <c r="X338" s="174">
        <v>0.09</v>
      </c>
      <c r="Y338" s="174">
        <v>6.6355786934553648E-3</v>
      </c>
      <c r="Z338" s="175">
        <v>0</v>
      </c>
      <c r="AA338" s="168"/>
      <c r="AB338" s="176">
        <v>0</v>
      </c>
      <c r="AC338" s="177">
        <v>0</v>
      </c>
      <c r="AD338" s="134">
        <v>0</v>
      </c>
      <c r="AE338" s="177">
        <v>0</v>
      </c>
      <c r="AF338" s="182">
        <v>0</v>
      </c>
      <c r="AG338" s="172"/>
    </row>
    <row r="339" spans="1:33" s="110" customFormat="1" x14ac:dyDescent="0.2">
      <c r="A339" s="138">
        <v>446</v>
      </c>
      <c r="B339" s="139">
        <v>446099001</v>
      </c>
      <c r="C339" s="140" t="s">
        <v>516</v>
      </c>
      <c r="D339" s="141">
        <v>99</v>
      </c>
      <c r="E339" s="140" t="s">
        <v>131</v>
      </c>
      <c r="F339" s="141">
        <v>1</v>
      </c>
      <c r="G339" s="142" t="s">
        <v>33</v>
      </c>
      <c r="H339" s="130"/>
      <c r="I339" s="131">
        <v>14219</v>
      </c>
      <c r="J339" s="131">
        <v>2515</v>
      </c>
      <c r="K339" s="131">
        <v>0</v>
      </c>
      <c r="L339" s="131">
        <v>938</v>
      </c>
      <c r="M339" s="131">
        <v>17672</v>
      </c>
      <c r="N339" s="130"/>
      <c r="O339" s="132">
        <v>1</v>
      </c>
      <c r="P339" s="132">
        <v>0</v>
      </c>
      <c r="Q339" s="133">
        <v>16500</v>
      </c>
      <c r="R339" s="133">
        <v>0</v>
      </c>
      <c r="S339" s="133">
        <f t="shared" si="10"/>
        <v>0</v>
      </c>
      <c r="T339" s="133">
        <v>925</v>
      </c>
      <c r="U339" s="134">
        <f t="shared" si="11"/>
        <v>17425</v>
      </c>
      <c r="V339" s="144"/>
      <c r="W339" s="173">
        <v>1.4002333722287048E-2</v>
      </c>
      <c r="X339" s="174">
        <v>0.09</v>
      </c>
      <c r="Y339" s="174">
        <v>1.3258181383061613E-2</v>
      </c>
      <c r="Z339" s="175">
        <v>0</v>
      </c>
      <c r="AA339" s="168"/>
      <c r="AB339" s="176">
        <v>0</v>
      </c>
      <c r="AC339" s="177">
        <v>0</v>
      </c>
      <c r="AD339" s="134">
        <v>0</v>
      </c>
      <c r="AE339" s="177">
        <v>0</v>
      </c>
      <c r="AF339" s="182">
        <v>0</v>
      </c>
      <c r="AG339" s="172"/>
    </row>
    <row r="340" spans="1:33" s="110" customFormat="1" x14ac:dyDescent="0.2">
      <c r="A340" s="138">
        <v>446</v>
      </c>
      <c r="B340" s="139">
        <v>446099016</v>
      </c>
      <c r="C340" s="140" t="s">
        <v>516</v>
      </c>
      <c r="D340" s="141">
        <v>99</v>
      </c>
      <c r="E340" s="140" t="s">
        <v>131</v>
      </c>
      <c r="F340" s="141">
        <v>16</v>
      </c>
      <c r="G340" s="142" t="s">
        <v>48</v>
      </c>
      <c r="H340" s="130"/>
      <c r="I340" s="131">
        <v>10972</v>
      </c>
      <c r="J340" s="131">
        <v>526</v>
      </c>
      <c r="K340" s="131">
        <v>0</v>
      </c>
      <c r="L340" s="131">
        <v>938</v>
      </c>
      <c r="M340" s="131">
        <v>12436</v>
      </c>
      <c r="N340" s="130"/>
      <c r="O340" s="132">
        <v>332</v>
      </c>
      <c r="P340" s="132">
        <v>0</v>
      </c>
      <c r="Q340" s="133">
        <v>3763884</v>
      </c>
      <c r="R340" s="133">
        <v>0</v>
      </c>
      <c r="S340" s="133">
        <f t="shared" si="10"/>
        <v>0</v>
      </c>
      <c r="T340" s="133">
        <v>307100</v>
      </c>
      <c r="U340" s="134">
        <f t="shared" si="11"/>
        <v>4070984</v>
      </c>
      <c r="V340" s="144"/>
      <c r="W340" s="173">
        <v>4.6487747957993069</v>
      </c>
      <c r="X340" s="174">
        <v>0.09</v>
      </c>
      <c r="Y340" s="174">
        <v>4.720736580028996E-2</v>
      </c>
      <c r="Z340" s="175">
        <v>0</v>
      </c>
      <c r="AA340" s="168"/>
      <c r="AB340" s="176">
        <v>0</v>
      </c>
      <c r="AC340" s="177">
        <v>0</v>
      </c>
      <c r="AD340" s="134">
        <v>0</v>
      </c>
      <c r="AE340" s="177">
        <v>0</v>
      </c>
      <c r="AF340" s="182">
        <v>0</v>
      </c>
      <c r="AG340" s="172"/>
    </row>
    <row r="341" spans="1:33" s="110" customFormat="1" x14ac:dyDescent="0.2">
      <c r="A341" s="138">
        <v>446</v>
      </c>
      <c r="B341" s="139">
        <v>446099018</v>
      </c>
      <c r="C341" s="140" t="s">
        <v>516</v>
      </c>
      <c r="D341" s="141">
        <v>99</v>
      </c>
      <c r="E341" s="140" t="s">
        <v>131</v>
      </c>
      <c r="F341" s="141">
        <v>18</v>
      </c>
      <c r="G341" s="142" t="s">
        <v>50</v>
      </c>
      <c r="H341" s="130"/>
      <c r="I341" s="131">
        <v>11517</v>
      </c>
      <c r="J341" s="131">
        <v>7088</v>
      </c>
      <c r="K341" s="131">
        <v>0</v>
      </c>
      <c r="L341" s="131">
        <v>938</v>
      </c>
      <c r="M341" s="131">
        <v>19543</v>
      </c>
      <c r="N341" s="130"/>
      <c r="O341" s="132">
        <v>8</v>
      </c>
      <c r="P341" s="132">
        <v>0</v>
      </c>
      <c r="Q341" s="133">
        <v>146752</v>
      </c>
      <c r="R341" s="133">
        <v>0</v>
      </c>
      <c r="S341" s="133">
        <f t="shared" si="10"/>
        <v>0</v>
      </c>
      <c r="T341" s="133">
        <v>7400</v>
      </c>
      <c r="U341" s="134">
        <f t="shared" si="11"/>
        <v>154152</v>
      </c>
      <c r="V341" s="144"/>
      <c r="W341" s="173">
        <v>0.11201866977829636</v>
      </c>
      <c r="X341" s="174">
        <v>0.09</v>
      </c>
      <c r="Y341" s="174">
        <v>3.1639295757096904E-2</v>
      </c>
      <c r="Z341" s="175">
        <v>0</v>
      </c>
      <c r="AA341" s="168"/>
      <c r="AB341" s="176">
        <v>0</v>
      </c>
      <c r="AC341" s="177">
        <v>0</v>
      </c>
      <c r="AD341" s="134">
        <v>0</v>
      </c>
      <c r="AE341" s="177">
        <v>0</v>
      </c>
      <c r="AF341" s="182">
        <v>0</v>
      </c>
      <c r="AG341" s="172"/>
    </row>
    <row r="342" spans="1:33" s="110" customFormat="1" x14ac:dyDescent="0.2">
      <c r="A342" s="138">
        <v>446</v>
      </c>
      <c r="B342" s="139">
        <v>446099027</v>
      </c>
      <c r="C342" s="140" t="s">
        <v>516</v>
      </c>
      <c r="D342" s="141">
        <v>99</v>
      </c>
      <c r="E342" s="140" t="s">
        <v>131</v>
      </c>
      <c r="F342" s="141">
        <v>27</v>
      </c>
      <c r="G342" s="142" t="s">
        <v>59</v>
      </c>
      <c r="H342" s="130"/>
      <c r="I342" s="131">
        <v>10490.709659685865</v>
      </c>
      <c r="J342" s="131">
        <v>1737</v>
      </c>
      <c r="K342" s="131">
        <v>0</v>
      </c>
      <c r="L342" s="131">
        <v>938</v>
      </c>
      <c r="M342" s="131">
        <v>13165.709659685865</v>
      </c>
      <c r="N342" s="130"/>
      <c r="O342" s="132">
        <v>1</v>
      </c>
      <c r="P342" s="132">
        <v>0</v>
      </c>
      <c r="Q342" s="133">
        <v>12056</v>
      </c>
      <c r="R342" s="133">
        <v>0</v>
      </c>
      <c r="S342" s="133">
        <f t="shared" si="10"/>
        <v>0</v>
      </c>
      <c r="T342" s="133">
        <v>925</v>
      </c>
      <c r="U342" s="134">
        <f t="shared" si="11"/>
        <v>12981</v>
      </c>
      <c r="V342" s="144"/>
      <c r="W342" s="173">
        <v>1.4002333722287048E-2</v>
      </c>
      <c r="X342" s="174">
        <v>0.09</v>
      </c>
      <c r="Y342" s="174">
        <v>2.5877411994527856E-3</v>
      </c>
      <c r="Z342" s="175">
        <v>0</v>
      </c>
      <c r="AA342" s="168"/>
      <c r="AB342" s="176">
        <v>0</v>
      </c>
      <c r="AC342" s="177">
        <v>0</v>
      </c>
      <c r="AD342" s="134">
        <v>0</v>
      </c>
      <c r="AE342" s="177">
        <v>0</v>
      </c>
      <c r="AF342" s="182">
        <v>0</v>
      </c>
      <c r="AG342" s="172"/>
    </row>
    <row r="343" spans="1:33" s="110" customFormat="1" x14ac:dyDescent="0.2">
      <c r="A343" s="138">
        <v>446</v>
      </c>
      <c r="B343" s="139">
        <v>446099035</v>
      </c>
      <c r="C343" s="140" t="s">
        <v>516</v>
      </c>
      <c r="D343" s="141">
        <v>99</v>
      </c>
      <c r="E343" s="140" t="s">
        <v>131</v>
      </c>
      <c r="F343" s="141">
        <v>35</v>
      </c>
      <c r="G343" s="142" t="s">
        <v>67</v>
      </c>
      <c r="H343" s="130"/>
      <c r="I343" s="131">
        <v>12442</v>
      </c>
      <c r="J343" s="131">
        <v>5213</v>
      </c>
      <c r="K343" s="131">
        <v>0</v>
      </c>
      <c r="L343" s="131">
        <v>938</v>
      </c>
      <c r="M343" s="131">
        <v>18593</v>
      </c>
      <c r="N343" s="130"/>
      <c r="O343" s="132">
        <v>5</v>
      </c>
      <c r="P343" s="132">
        <v>0</v>
      </c>
      <c r="Q343" s="133">
        <v>87040</v>
      </c>
      <c r="R343" s="133">
        <v>0</v>
      </c>
      <c r="S343" s="133">
        <f t="shared" si="10"/>
        <v>0</v>
      </c>
      <c r="T343" s="133">
        <v>4625</v>
      </c>
      <c r="U343" s="134">
        <f t="shared" si="11"/>
        <v>91665</v>
      </c>
      <c r="V343" s="144"/>
      <c r="W343" s="173">
        <v>7.0011668611435235E-2</v>
      </c>
      <c r="X343" s="174">
        <v>0.09</v>
      </c>
      <c r="Y343" s="174">
        <v>0.15770398323994761</v>
      </c>
      <c r="Z343" s="175">
        <v>0</v>
      </c>
      <c r="AA343" s="168"/>
      <c r="AB343" s="176">
        <v>0</v>
      </c>
      <c r="AC343" s="177">
        <v>0</v>
      </c>
      <c r="AD343" s="134">
        <v>0</v>
      </c>
      <c r="AE343" s="177">
        <v>0</v>
      </c>
      <c r="AF343" s="182">
        <v>0</v>
      </c>
      <c r="AG343" s="172"/>
    </row>
    <row r="344" spans="1:33" s="110" customFormat="1" x14ac:dyDescent="0.2">
      <c r="A344" s="138">
        <v>446</v>
      </c>
      <c r="B344" s="139">
        <v>446099044</v>
      </c>
      <c r="C344" s="140" t="s">
        <v>516</v>
      </c>
      <c r="D344" s="141">
        <v>99</v>
      </c>
      <c r="E344" s="140" t="s">
        <v>131</v>
      </c>
      <c r="F344" s="141">
        <v>44</v>
      </c>
      <c r="G344" s="142" t="s">
        <v>76</v>
      </c>
      <c r="H344" s="130"/>
      <c r="I344" s="131">
        <v>12249</v>
      </c>
      <c r="J344" s="131">
        <v>104</v>
      </c>
      <c r="K344" s="131">
        <v>0</v>
      </c>
      <c r="L344" s="131">
        <v>938</v>
      </c>
      <c r="M344" s="131">
        <v>13291</v>
      </c>
      <c r="N344" s="130"/>
      <c r="O344" s="132">
        <v>602</v>
      </c>
      <c r="P344" s="132">
        <v>0</v>
      </c>
      <c r="Q344" s="133">
        <v>7332360</v>
      </c>
      <c r="R344" s="133">
        <v>0</v>
      </c>
      <c r="S344" s="133">
        <f t="shared" si="10"/>
        <v>0</v>
      </c>
      <c r="T344" s="133">
        <v>556850</v>
      </c>
      <c r="U344" s="134">
        <f t="shared" si="11"/>
        <v>7889210</v>
      </c>
      <c r="V344" s="144"/>
      <c r="W344" s="173">
        <v>8.4294049008167331</v>
      </c>
      <c r="X344" s="174">
        <v>0.09</v>
      </c>
      <c r="Y344" s="174">
        <v>7.3731603227047346E-2</v>
      </c>
      <c r="Z344" s="175">
        <v>0</v>
      </c>
      <c r="AA344" s="168"/>
      <c r="AB344" s="176">
        <v>0</v>
      </c>
      <c r="AC344" s="177">
        <v>0</v>
      </c>
      <c r="AD344" s="134">
        <v>0</v>
      </c>
      <c r="AE344" s="177">
        <v>0</v>
      </c>
      <c r="AF344" s="182">
        <v>0</v>
      </c>
      <c r="AG344" s="172"/>
    </row>
    <row r="345" spans="1:33" s="110" customFormat="1" x14ac:dyDescent="0.2">
      <c r="A345" s="138">
        <v>446</v>
      </c>
      <c r="B345" s="139">
        <v>446099050</v>
      </c>
      <c r="C345" s="140" t="s">
        <v>516</v>
      </c>
      <c r="D345" s="141">
        <v>99</v>
      </c>
      <c r="E345" s="140" t="s">
        <v>131</v>
      </c>
      <c r="F345" s="141">
        <v>50</v>
      </c>
      <c r="G345" s="142" t="s">
        <v>82</v>
      </c>
      <c r="H345" s="130"/>
      <c r="I345" s="131">
        <v>10842</v>
      </c>
      <c r="J345" s="131">
        <v>5620</v>
      </c>
      <c r="K345" s="131">
        <v>0</v>
      </c>
      <c r="L345" s="131">
        <v>938</v>
      </c>
      <c r="M345" s="131">
        <v>17400</v>
      </c>
      <c r="N345" s="130"/>
      <c r="O345" s="132">
        <v>8</v>
      </c>
      <c r="P345" s="132">
        <v>0</v>
      </c>
      <c r="Q345" s="133">
        <v>129848</v>
      </c>
      <c r="R345" s="133">
        <v>0</v>
      </c>
      <c r="S345" s="133">
        <f t="shared" si="10"/>
        <v>0</v>
      </c>
      <c r="T345" s="133">
        <v>7400</v>
      </c>
      <c r="U345" s="134">
        <f t="shared" si="11"/>
        <v>137248</v>
      </c>
      <c r="V345" s="144"/>
      <c r="W345" s="173">
        <v>0.11201866977829636</v>
      </c>
      <c r="X345" s="174">
        <v>0.09</v>
      </c>
      <c r="Y345" s="174">
        <v>6.2539096486737963E-3</v>
      </c>
      <c r="Z345" s="175">
        <v>0</v>
      </c>
      <c r="AA345" s="168"/>
      <c r="AB345" s="176">
        <v>0</v>
      </c>
      <c r="AC345" s="177">
        <v>0</v>
      </c>
      <c r="AD345" s="134">
        <v>0</v>
      </c>
      <c r="AE345" s="177">
        <v>0</v>
      </c>
      <c r="AF345" s="182">
        <v>0</v>
      </c>
      <c r="AG345" s="172"/>
    </row>
    <row r="346" spans="1:33" s="110" customFormat="1" x14ac:dyDescent="0.2">
      <c r="A346" s="138">
        <v>446</v>
      </c>
      <c r="B346" s="139">
        <v>446099073</v>
      </c>
      <c r="C346" s="140" t="s">
        <v>516</v>
      </c>
      <c r="D346" s="141">
        <v>99</v>
      </c>
      <c r="E346" s="140" t="s">
        <v>131</v>
      </c>
      <c r="F346" s="141">
        <v>73</v>
      </c>
      <c r="G346" s="142" t="s">
        <v>105</v>
      </c>
      <c r="H346" s="130"/>
      <c r="I346" s="131">
        <v>11507.356208692594</v>
      </c>
      <c r="J346" s="131">
        <v>7946</v>
      </c>
      <c r="K346" s="131">
        <v>0</v>
      </c>
      <c r="L346" s="131">
        <v>938</v>
      </c>
      <c r="M346" s="131">
        <v>20391.356208692596</v>
      </c>
      <c r="N346" s="130"/>
      <c r="O346" s="132">
        <v>3</v>
      </c>
      <c r="P346" s="132">
        <v>0</v>
      </c>
      <c r="Q346" s="133">
        <v>57543</v>
      </c>
      <c r="R346" s="133">
        <v>0</v>
      </c>
      <c r="S346" s="133">
        <f t="shared" si="10"/>
        <v>0</v>
      </c>
      <c r="T346" s="133">
        <v>2775</v>
      </c>
      <c r="U346" s="134">
        <f t="shared" si="11"/>
        <v>60318</v>
      </c>
      <c r="V346" s="144"/>
      <c r="W346" s="173">
        <v>4.2007001166861145E-2</v>
      </c>
      <c r="X346" s="174">
        <v>0.09</v>
      </c>
      <c r="Y346" s="174">
        <v>1.4564401003145426E-2</v>
      </c>
      <c r="Z346" s="175">
        <v>0</v>
      </c>
      <c r="AA346" s="168"/>
      <c r="AB346" s="176">
        <v>0</v>
      </c>
      <c r="AC346" s="177">
        <v>0</v>
      </c>
      <c r="AD346" s="134">
        <v>0</v>
      </c>
      <c r="AE346" s="177">
        <v>0</v>
      </c>
      <c r="AF346" s="182">
        <v>0</v>
      </c>
      <c r="AG346" s="172"/>
    </row>
    <row r="347" spans="1:33" s="110" customFormat="1" x14ac:dyDescent="0.2">
      <c r="A347" s="138">
        <v>446</v>
      </c>
      <c r="B347" s="139">
        <v>446099083</v>
      </c>
      <c r="C347" s="140" t="s">
        <v>516</v>
      </c>
      <c r="D347" s="141">
        <v>99</v>
      </c>
      <c r="E347" s="140" t="s">
        <v>131</v>
      </c>
      <c r="F347" s="141">
        <v>83</v>
      </c>
      <c r="G347" s="142" t="s">
        <v>115</v>
      </c>
      <c r="H347" s="130"/>
      <c r="I347" s="131">
        <v>11466</v>
      </c>
      <c r="J347" s="131">
        <v>2009</v>
      </c>
      <c r="K347" s="131">
        <v>0</v>
      </c>
      <c r="L347" s="131">
        <v>938</v>
      </c>
      <c r="M347" s="131">
        <v>14413</v>
      </c>
      <c r="N347" s="130"/>
      <c r="O347" s="132">
        <v>2</v>
      </c>
      <c r="P347" s="132">
        <v>0</v>
      </c>
      <c r="Q347" s="133">
        <v>26572</v>
      </c>
      <c r="R347" s="133">
        <v>0</v>
      </c>
      <c r="S347" s="133">
        <f t="shared" si="10"/>
        <v>0</v>
      </c>
      <c r="T347" s="133">
        <v>1850</v>
      </c>
      <c r="U347" s="134">
        <f t="shared" si="11"/>
        <v>28422</v>
      </c>
      <c r="V347" s="144"/>
      <c r="W347" s="173">
        <v>2.8004667444574097E-2</v>
      </c>
      <c r="X347" s="174">
        <v>0.09</v>
      </c>
      <c r="Y347" s="174">
        <v>5.9812300510133018E-3</v>
      </c>
      <c r="Z347" s="175">
        <v>0</v>
      </c>
      <c r="AA347" s="168"/>
      <c r="AB347" s="176">
        <v>0</v>
      </c>
      <c r="AC347" s="177">
        <v>0</v>
      </c>
      <c r="AD347" s="134">
        <v>0</v>
      </c>
      <c r="AE347" s="177">
        <v>0</v>
      </c>
      <c r="AF347" s="182">
        <v>0</v>
      </c>
      <c r="AG347" s="172"/>
    </row>
    <row r="348" spans="1:33" s="110" customFormat="1" x14ac:dyDescent="0.2">
      <c r="A348" s="138">
        <v>446</v>
      </c>
      <c r="B348" s="139">
        <v>446099088</v>
      </c>
      <c r="C348" s="140" t="s">
        <v>516</v>
      </c>
      <c r="D348" s="141">
        <v>99</v>
      </c>
      <c r="E348" s="140" t="s">
        <v>131</v>
      </c>
      <c r="F348" s="141">
        <v>88</v>
      </c>
      <c r="G348" s="142" t="s">
        <v>120</v>
      </c>
      <c r="H348" s="130"/>
      <c r="I348" s="131">
        <v>11520</v>
      </c>
      <c r="J348" s="131">
        <v>3375</v>
      </c>
      <c r="K348" s="131">
        <v>0</v>
      </c>
      <c r="L348" s="131">
        <v>938</v>
      </c>
      <c r="M348" s="131">
        <v>15833</v>
      </c>
      <c r="N348" s="130"/>
      <c r="O348" s="132">
        <v>15</v>
      </c>
      <c r="P348" s="132">
        <v>0</v>
      </c>
      <c r="Q348" s="133">
        <v>220290</v>
      </c>
      <c r="R348" s="133">
        <v>0</v>
      </c>
      <c r="S348" s="133">
        <f t="shared" si="10"/>
        <v>0</v>
      </c>
      <c r="T348" s="133">
        <v>13875</v>
      </c>
      <c r="U348" s="134">
        <f t="shared" si="11"/>
        <v>234165</v>
      </c>
      <c r="V348" s="144"/>
      <c r="W348" s="173">
        <v>0.21003500583430565</v>
      </c>
      <c r="X348" s="174">
        <v>0.09</v>
      </c>
      <c r="Y348" s="174">
        <v>5.7146009549491963E-3</v>
      </c>
      <c r="Z348" s="175">
        <v>0</v>
      </c>
      <c r="AA348" s="168"/>
      <c r="AB348" s="176">
        <v>0</v>
      </c>
      <c r="AC348" s="177">
        <v>0</v>
      </c>
      <c r="AD348" s="134">
        <v>0</v>
      </c>
      <c r="AE348" s="177">
        <v>0</v>
      </c>
      <c r="AF348" s="182">
        <v>0</v>
      </c>
      <c r="AG348" s="172"/>
    </row>
    <row r="349" spans="1:33" s="110" customFormat="1" x14ac:dyDescent="0.2">
      <c r="A349" s="138">
        <v>446</v>
      </c>
      <c r="B349" s="139">
        <v>446099099</v>
      </c>
      <c r="C349" s="140" t="s">
        <v>516</v>
      </c>
      <c r="D349" s="141">
        <v>99</v>
      </c>
      <c r="E349" s="140" t="s">
        <v>131</v>
      </c>
      <c r="F349" s="141">
        <v>99</v>
      </c>
      <c r="G349" s="142" t="s">
        <v>131</v>
      </c>
      <c r="H349" s="130"/>
      <c r="I349" s="131">
        <v>11322</v>
      </c>
      <c r="J349" s="131">
        <v>6020</v>
      </c>
      <c r="K349" s="131">
        <v>0</v>
      </c>
      <c r="L349" s="131">
        <v>938</v>
      </c>
      <c r="M349" s="131">
        <v>18280</v>
      </c>
      <c r="N349" s="130"/>
      <c r="O349" s="132">
        <v>110</v>
      </c>
      <c r="P349" s="132">
        <v>0</v>
      </c>
      <c r="Q349" s="133">
        <v>1880890</v>
      </c>
      <c r="R349" s="133">
        <v>0</v>
      </c>
      <c r="S349" s="133">
        <f t="shared" si="10"/>
        <v>0</v>
      </c>
      <c r="T349" s="133">
        <v>101750</v>
      </c>
      <c r="U349" s="134">
        <f t="shared" si="11"/>
        <v>1982640</v>
      </c>
      <c r="V349" s="144"/>
      <c r="W349" s="173">
        <v>1.5402567094515744</v>
      </c>
      <c r="X349" s="174">
        <v>0.09</v>
      </c>
      <c r="Y349" s="174">
        <v>4.0470920474609852E-2</v>
      </c>
      <c r="Z349" s="175">
        <v>0</v>
      </c>
      <c r="AA349" s="168"/>
      <c r="AB349" s="176">
        <v>0</v>
      </c>
      <c r="AC349" s="177">
        <v>0</v>
      </c>
      <c r="AD349" s="134">
        <v>0</v>
      </c>
      <c r="AE349" s="177">
        <v>0</v>
      </c>
      <c r="AF349" s="182">
        <v>0</v>
      </c>
      <c r="AG349" s="172"/>
    </row>
    <row r="350" spans="1:33" s="110" customFormat="1" x14ac:dyDescent="0.2">
      <c r="A350" s="138">
        <v>446</v>
      </c>
      <c r="B350" s="139">
        <v>446099101</v>
      </c>
      <c r="C350" s="140" t="s">
        <v>516</v>
      </c>
      <c r="D350" s="141">
        <v>99</v>
      </c>
      <c r="E350" s="140" t="s">
        <v>131</v>
      </c>
      <c r="F350" s="141">
        <v>101</v>
      </c>
      <c r="G350" s="142" t="s">
        <v>133</v>
      </c>
      <c r="H350" s="130"/>
      <c r="I350" s="131">
        <v>13432</v>
      </c>
      <c r="J350" s="131">
        <v>3600</v>
      </c>
      <c r="K350" s="131">
        <v>0</v>
      </c>
      <c r="L350" s="131">
        <v>938</v>
      </c>
      <c r="M350" s="131">
        <v>17970</v>
      </c>
      <c r="N350" s="130"/>
      <c r="O350" s="132">
        <v>1</v>
      </c>
      <c r="P350" s="132">
        <v>0</v>
      </c>
      <c r="Q350" s="133">
        <v>16794</v>
      </c>
      <c r="R350" s="133">
        <v>0</v>
      </c>
      <c r="S350" s="133">
        <f t="shared" si="10"/>
        <v>0</v>
      </c>
      <c r="T350" s="133">
        <v>925</v>
      </c>
      <c r="U350" s="134">
        <f t="shared" si="11"/>
        <v>17719</v>
      </c>
      <c r="V350" s="144"/>
      <c r="W350" s="173">
        <v>1.4002333722287048E-2</v>
      </c>
      <c r="X350" s="174">
        <v>0.09</v>
      </c>
      <c r="Y350" s="174">
        <v>5.9718154460060201E-2</v>
      </c>
      <c r="Z350" s="175">
        <v>0</v>
      </c>
      <c r="AA350" s="168"/>
      <c r="AB350" s="176">
        <v>0</v>
      </c>
      <c r="AC350" s="177">
        <v>0</v>
      </c>
      <c r="AD350" s="134">
        <v>0</v>
      </c>
      <c r="AE350" s="177">
        <v>0</v>
      </c>
      <c r="AF350" s="182">
        <v>0</v>
      </c>
      <c r="AG350" s="172"/>
    </row>
    <row r="351" spans="1:33" s="110" customFormat="1" x14ac:dyDescent="0.2">
      <c r="A351" s="138">
        <v>446</v>
      </c>
      <c r="B351" s="139">
        <v>446099133</v>
      </c>
      <c r="C351" s="140" t="s">
        <v>516</v>
      </c>
      <c r="D351" s="141">
        <v>99</v>
      </c>
      <c r="E351" s="140" t="s">
        <v>131</v>
      </c>
      <c r="F351" s="141">
        <v>133</v>
      </c>
      <c r="G351" s="142" t="s">
        <v>165</v>
      </c>
      <c r="H351" s="130"/>
      <c r="I351" s="131">
        <v>15699</v>
      </c>
      <c r="J351" s="131">
        <v>2734</v>
      </c>
      <c r="K351" s="131">
        <v>0</v>
      </c>
      <c r="L351" s="131">
        <v>938</v>
      </c>
      <c r="M351" s="131">
        <v>19371</v>
      </c>
      <c r="N351" s="130"/>
      <c r="O351" s="132">
        <v>5</v>
      </c>
      <c r="P351" s="132">
        <v>0</v>
      </c>
      <c r="Q351" s="133">
        <v>90875</v>
      </c>
      <c r="R351" s="133">
        <v>0</v>
      </c>
      <c r="S351" s="133">
        <f t="shared" si="10"/>
        <v>0</v>
      </c>
      <c r="T351" s="133">
        <v>4625</v>
      </c>
      <c r="U351" s="134">
        <f t="shared" si="11"/>
        <v>95500</v>
      </c>
      <c r="V351" s="144"/>
      <c r="W351" s="173">
        <v>7.0011668611435235E-2</v>
      </c>
      <c r="X351" s="174">
        <v>0.09</v>
      </c>
      <c r="Y351" s="174">
        <v>3.3137535378547495E-2</v>
      </c>
      <c r="Z351" s="175">
        <v>0</v>
      </c>
      <c r="AA351" s="168"/>
      <c r="AB351" s="176">
        <v>0</v>
      </c>
      <c r="AC351" s="177">
        <v>0</v>
      </c>
      <c r="AD351" s="134">
        <v>0</v>
      </c>
      <c r="AE351" s="177">
        <v>0</v>
      </c>
      <c r="AF351" s="182">
        <v>0</v>
      </c>
      <c r="AG351" s="172"/>
    </row>
    <row r="352" spans="1:33" s="110" customFormat="1" x14ac:dyDescent="0.2">
      <c r="A352" s="138">
        <v>446</v>
      </c>
      <c r="B352" s="139">
        <v>446099167</v>
      </c>
      <c r="C352" s="140" t="s">
        <v>516</v>
      </c>
      <c r="D352" s="141">
        <v>99</v>
      </c>
      <c r="E352" s="140" t="s">
        <v>131</v>
      </c>
      <c r="F352" s="141">
        <v>167</v>
      </c>
      <c r="G352" s="142" t="s">
        <v>199</v>
      </c>
      <c r="H352" s="130"/>
      <c r="I352" s="131">
        <v>11099</v>
      </c>
      <c r="J352" s="131">
        <v>4995</v>
      </c>
      <c r="K352" s="131">
        <v>0</v>
      </c>
      <c r="L352" s="131">
        <v>938</v>
      </c>
      <c r="M352" s="131">
        <v>17032</v>
      </c>
      <c r="N352" s="130"/>
      <c r="O352" s="132">
        <v>77</v>
      </c>
      <c r="P352" s="132">
        <v>0</v>
      </c>
      <c r="Q352" s="133">
        <v>1221913</v>
      </c>
      <c r="R352" s="133">
        <v>0</v>
      </c>
      <c r="S352" s="133">
        <f t="shared" si="10"/>
        <v>0</v>
      </c>
      <c r="T352" s="133">
        <v>71225</v>
      </c>
      <c r="U352" s="134">
        <f t="shared" si="11"/>
        <v>1293138</v>
      </c>
      <c r="V352" s="144"/>
      <c r="W352" s="173">
        <v>1.0781796966161039</v>
      </c>
      <c r="X352" s="174">
        <v>0.09</v>
      </c>
      <c r="Y352" s="174">
        <v>2.087856816318558E-2</v>
      </c>
      <c r="Z352" s="175">
        <v>0</v>
      </c>
      <c r="AA352" s="168"/>
      <c r="AB352" s="176">
        <v>0</v>
      </c>
      <c r="AC352" s="177">
        <v>0</v>
      </c>
      <c r="AD352" s="134">
        <v>0</v>
      </c>
      <c r="AE352" s="177">
        <v>0</v>
      </c>
      <c r="AF352" s="182">
        <v>0</v>
      </c>
      <c r="AG352" s="172"/>
    </row>
    <row r="353" spans="1:33" s="110" customFormat="1" x14ac:dyDescent="0.2">
      <c r="A353" s="138">
        <v>446</v>
      </c>
      <c r="B353" s="139">
        <v>446099177</v>
      </c>
      <c r="C353" s="140" t="s">
        <v>516</v>
      </c>
      <c r="D353" s="141">
        <v>99</v>
      </c>
      <c r="E353" s="140" t="s">
        <v>131</v>
      </c>
      <c r="F353" s="141">
        <v>177</v>
      </c>
      <c r="G353" s="142" t="s">
        <v>209</v>
      </c>
      <c r="H353" s="130"/>
      <c r="I353" s="131">
        <v>10497</v>
      </c>
      <c r="J353" s="131">
        <v>4455</v>
      </c>
      <c r="K353" s="131">
        <v>0</v>
      </c>
      <c r="L353" s="131">
        <v>938</v>
      </c>
      <c r="M353" s="131">
        <v>15890</v>
      </c>
      <c r="N353" s="130"/>
      <c r="O353" s="132">
        <v>2</v>
      </c>
      <c r="P353" s="132">
        <v>0</v>
      </c>
      <c r="Q353" s="133">
        <v>29486</v>
      </c>
      <c r="R353" s="133">
        <v>0</v>
      </c>
      <c r="S353" s="133">
        <f t="shared" si="10"/>
        <v>0</v>
      </c>
      <c r="T353" s="133">
        <v>1850</v>
      </c>
      <c r="U353" s="134">
        <f t="shared" si="11"/>
        <v>31336</v>
      </c>
      <c r="V353" s="144"/>
      <c r="W353" s="173">
        <v>2.8004667444574097E-2</v>
      </c>
      <c r="X353" s="174">
        <v>0.09</v>
      </c>
      <c r="Y353" s="174">
        <v>1.1132128002406176E-2</v>
      </c>
      <c r="Z353" s="175">
        <v>0</v>
      </c>
      <c r="AA353" s="168"/>
      <c r="AB353" s="176">
        <v>0</v>
      </c>
      <c r="AC353" s="177">
        <v>0</v>
      </c>
      <c r="AD353" s="134">
        <v>0</v>
      </c>
      <c r="AE353" s="177">
        <v>0</v>
      </c>
      <c r="AF353" s="182">
        <v>0</v>
      </c>
      <c r="AG353" s="172"/>
    </row>
    <row r="354" spans="1:33" s="110" customFormat="1" x14ac:dyDescent="0.2">
      <c r="A354" s="138">
        <v>446</v>
      </c>
      <c r="B354" s="139">
        <v>446099182</v>
      </c>
      <c r="C354" s="140" t="s">
        <v>516</v>
      </c>
      <c r="D354" s="141">
        <v>99</v>
      </c>
      <c r="E354" s="140" t="s">
        <v>131</v>
      </c>
      <c r="F354" s="141">
        <v>182</v>
      </c>
      <c r="G354" s="142" t="s">
        <v>214</v>
      </c>
      <c r="H354" s="130"/>
      <c r="I354" s="131">
        <v>16503</v>
      </c>
      <c r="J354" s="131">
        <v>3363</v>
      </c>
      <c r="K354" s="131">
        <v>0</v>
      </c>
      <c r="L354" s="131">
        <v>938</v>
      </c>
      <c r="M354" s="131">
        <v>20804</v>
      </c>
      <c r="N354" s="130"/>
      <c r="O354" s="132">
        <v>4</v>
      </c>
      <c r="P354" s="132">
        <v>0</v>
      </c>
      <c r="Q354" s="133">
        <v>78352</v>
      </c>
      <c r="R354" s="133">
        <v>0</v>
      </c>
      <c r="S354" s="133">
        <f t="shared" si="10"/>
        <v>0</v>
      </c>
      <c r="T354" s="133">
        <v>3700</v>
      </c>
      <c r="U354" s="134">
        <f t="shared" si="11"/>
        <v>82052</v>
      </c>
      <c r="V354" s="144"/>
      <c r="W354" s="173">
        <v>5.6009334889148193E-2</v>
      </c>
      <c r="X354" s="174">
        <v>0.09</v>
      </c>
      <c r="Y354" s="174">
        <v>1.9047909146774612E-2</v>
      </c>
      <c r="Z354" s="175">
        <v>0</v>
      </c>
      <c r="AA354" s="168"/>
      <c r="AB354" s="176">
        <v>0</v>
      </c>
      <c r="AC354" s="177">
        <v>0</v>
      </c>
      <c r="AD354" s="134">
        <v>0</v>
      </c>
      <c r="AE354" s="177">
        <v>0</v>
      </c>
      <c r="AF354" s="182">
        <v>0</v>
      </c>
      <c r="AG354" s="172"/>
    </row>
    <row r="355" spans="1:33" s="110" customFormat="1" x14ac:dyDescent="0.2">
      <c r="A355" s="138">
        <v>446</v>
      </c>
      <c r="B355" s="139">
        <v>446099187</v>
      </c>
      <c r="C355" s="140" t="s">
        <v>516</v>
      </c>
      <c r="D355" s="141">
        <v>99</v>
      </c>
      <c r="E355" s="140" t="s">
        <v>131</v>
      </c>
      <c r="F355" s="141">
        <v>187</v>
      </c>
      <c r="G355" s="142" t="s">
        <v>219</v>
      </c>
      <c r="H355" s="130"/>
      <c r="I355" s="131">
        <v>10789.834786856618</v>
      </c>
      <c r="J355" s="131">
        <v>5788</v>
      </c>
      <c r="K355" s="131">
        <v>0</v>
      </c>
      <c r="L355" s="131">
        <v>938</v>
      </c>
      <c r="M355" s="131">
        <v>17515.83478685662</v>
      </c>
      <c r="N355" s="130"/>
      <c r="O355" s="132">
        <v>2</v>
      </c>
      <c r="P355" s="132">
        <v>0</v>
      </c>
      <c r="Q355" s="133">
        <v>32692</v>
      </c>
      <c r="R355" s="133">
        <v>0</v>
      </c>
      <c r="S355" s="133">
        <f t="shared" si="10"/>
        <v>0</v>
      </c>
      <c r="T355" s="133">
        <v>1850</v>
      </c>
      <c r="U355" s="134">
        <f t="shared" si="11"/>
        <v>34542</v>
      </c>
      <c r="V355" s="144"/>
      <c r="W355" s="173">
        <v>2.8004667444574097E-2</v>
      </c>
      <c r="X355" s="174">
        <v>0.09</v>
      </c>
      <c r="Y355" s="174">
        <v>5.0746977272041896E-3</v>
      </c>
      <c r="Z355" s="175">
        <v>0</v>
      </c>
      <c r="AA355" s="168"/>
      <c r="AB355" s="176">
        <v>0</v>
      </c>
      <c r="AC355" s="177">
        <v>0</v>
      </c>
      <c r="AD355" s="134">
        <v>0</v>
      </c>
      <c r="AE355" s="177">
        <v>0</v>
      </c>
      <c r="AF355" s="182">
        <v>0</v>
      </c>
      <c r="AG355" s="172"/>
    </row>
    <row r="356" spans="1:33" s="110" customFormat="1" x14ac:dyDescent="0.2">
      <c r="A356" s="138">
        <v>446</v>
      </c>
      <c r="B356" s="139">
        <v>446099208</v>
      </c>
      <c r="C356" s="140" t="s">
        <v>516</v>
      </c>
      <c r="D356" s="141">
        <v>99</v>
      </c>
      <c r="E356" s="140" t="s">
        <v>131</v>
      </c>
      <c r="F356" s="141">
        <v>208</v>
      </c>
      <c r="G356" s="142" t="s">
        <v>240</v>
      </c>
      <c r="H356" s="130"/>
      <c r="I356" s="131">
        <v>9640</v>
      </c>
      <c r="J356" s="131">
        <v>5536</v>
      </c>
      <c r="K356" s="131">
        <v>0</v>
      </c>
      <c r="L356" s="131">
        <v>938</v>
      </c>
      <c r="M356" s="131">
        <v>16114</v>
      </c>
      <c r="N356" s="130"/>
      <c r="O356" s="132">
        <v>3</v>
      </c>
      <c r="P356" s="132">
        <v>0</v>
      </c>
      <c r="Q356" s="133">
        <v>44892</v>
      </c>
      <c r="R356" s="133">
        <v>0</v>
      </c>
      <c r="S356" s="133">
        <f t="shared" si="10"/>
        <v>0</v>
      </c>
      <c r="T356" s="133">
        <v>2775</v>
      </c>
      <c r="U356" s="134">
        <f t="shared" si="11"/>
        <v>47667</v>
      </c>
      <c r="V356" s="144"/>
      <c r="W356" s="173">
        <v>4.2007001166861145E-2</v>
      </c>
      <c r="X356" s="174">
        <v>0.09</v>
      </c>
      <c r="Y356" s="174">
        <v>1.2231660800776317E-2</v>
      </c>
      <c r="Z356" s="175">
        <v>0</v>
      </c>
      <c r="AA356" s="168"/>
      <c r="AB356" s="176">
        <v>0</v>
      </c>
      <c r="AC356" s="177">
        <v>0</v>
      </c>
      <c r="AD356" s="134">
        <v>0</v>
      </c>
      <c r="AE356" s="177">
        <v>0</v>
      </c>
      <c r="AF356" s="182">
        <v>0</v>
      </c>
      <c r="AG356" s="172"/>
    </row>
    <row r="357" spans="1:33" s="110" customFormat="1" x14ac:dyDescent="0.2">
      <c r="A357" s="138">
        <v>446</v>
      </c>
      <c r="B357" s="139">
        <v>446099212</v>
      </c>
      <c r="C357" s="140" t="s">
        <v>516</v>
      </c>
      <c r="D357" s="141">
        <v>99</v>
      </c>
      <c r="E357" s="140" t="s">
        <v>131</v>
      </c>
      <c r="F357" s="141">
        <v>212</v>
      </c>
      <c r="G357" s="142" t="s">
        <v>244</v>
      </c>
      <c r="H357" s="130"/>
      <c r="I357" s="131">
        <v>10936</v>
      </c>
      <c r="J357" s="131">
        <v>2732</v>
      </c>
      <c r="K357" s="131">
        <v>0</v>
      </c>
      <c r="L357" s="131">
        <v>938</v>
      </c>
      <c r="M357" s="131">
        <v>14606</v>
      </c>
      <c r="N357" s="130"/>
      <c r="O357" s="132">
        <v>148</v>
      </c>
      <c r="P357" s="132">
        <v>0</v>
      </c>
      <c r="Q357" s="133">
        <v>1994596</v>
      </c>
      <c r="R357" s="133">
        <v>0</v>
      </c>
      <c r="S357" s="133">
        <f t="shared" si="10"/>
        <v>0</v>
      </c>
      <c r="T357" s="133">
        <v>136900</v>
      </c>
      <c r="U357" s="134">
        <f t="shared" si="11"/>
        <v>2131496</v>
      </c>
      <c r="V357" s="144"/>
      <c r="W357" s="173">
        <v>2.072345390898481</v>
      </c>
      <c r="X357" s="174">
        <v>0.09</v>
      </c>
      <c r="Y357" s="174">
        <v>3.6659123922644234E-2</v>
      </c>
      <c r="Z357" s="175">
        <v>0</v>
      </c>
      <c r="AA357" s="168"/>
      <c r="AB357" s="176">
        <v>0</v>
      </c>
      <c r="AC357" s="177">
        <v>0</v>
      </c>
      <c r="AD357" s="134">
        <v>0</v>
      </c>
      <c r="AE357" s="177">
        <v>0</v>
      </c>
      <c r="AF357" s="182">
        <v>0</v>
      </c>
      <c r="AG357" s="172"/>
    </row>
    <row r="358" spans="1:33" s="110" customFormat="1" x14ac:dyDescent="0.2">
      <c r="A358" s="138">
        <v>446</v>
      </c>
      <c r="B358" s="139">
        <v>446099218</v>
      </c>
      <c r="C358" s="140" t="s">
        <v>516</v>
      </c>
      <c r="D358" s="141">
        <v>99</v>
      </c>
      <c r="E358" s="140" t="s">
        <v>131</v>
      </c>
      <c r="F358" s="141">
        <v>218</v>
      </c>
      <c r="G358" s="142" t="s">
        <v>250</v>
      </c>
      <c r="H358" s="130"/>
      <c r="I358" s="131">
        <v>10797</v>
      </c>
      <c r="J358" s="131">
        <v>3907</v>
      </c>
      <c r="K358" s="131">
        <v>0</v>
      </c>
      <c r="L358" s="131">
        <v>938</v>
      </c>
      <c r="M358" s="131">
        <v>15642</v>
      </c>
      <c r="N358" s="130"/>
      <c r="O358" s="132">
        <v>80</v>
      </c>
      <c r="P358" s="132">
        <v>0</v>
      </c>
      <c r="Q358" s="133">
        <v>1159840</v>
      </c>
      <c r="R358" s="133">
        <v>0</v>
      </c>
      <c r="S358" s="133">
        <f t="shared" si="10"/>
        <v>0</v>
      </c>
      <c r="T358" s="133">
        <v>74000</v>
      </c>
      <c r="U358" s="134">
        <f t="shared" si="11"/>
        <v>1233840</v>
      </c>
      <c r="V358" s="144"/>
      <c r="W358" s="173">
        <v>1.1201866977829649</v>
      </c>
      <c r="X358" s="174">
        <v>0.09</v>
      </c>
      <c r="Y358" s="174">
        <v>3.3000101328960411E-2</v>
      </c>
      <c r="Z358" s="175">
        <v>0</v>
      </c>
      <c r="AA358" s="168"/>
      <c r="AB358" s="176">
        <v>0</v>
      </c>
      <c r="AC358" s="177">
        <v>0</v>
      </c>
      <c r="AD358" s="134">
        <v>0</v>
      </c>
      <c r="AE358" s="177">
        <v>0</v>
      </c>
      <c r="AF358" s="182">
        <v>0</v>
      </c>
      <c r="AG358" s="172"/>
    </row>
    <row r="359" spans="1:33" s="110" customFormat="1" x14ac:dyDescent="0.2">
      <c r="A359" s="138">
        <v>446</v>
      </c>
      <c r="B359" s="139">
        <v>446099220</v>
      </c>
      <c r="C359" s="140" t="s">
        <v>516</v>
      </c>
      <c r="D359" s="141">
        <v>99</v>
      </c>
      <c r="E359" s="140" t="s">
        <v>131</v>
      </c>
      <c r="F359" s="141">
        <v>220</v>
      </c>
      <c r="G359" s="142" t="s">
        <v>252</v>
      </c>
      <c r="H359" s="130"/>
      <c r="I359" s="131">
        <v>11436</v>
      </c>
      <c r="J359" s="131">
        <v>5085</v>
      </c>
      <c r="K359" s="131">
        <v>0</v>
      </c>
      <c r="L359" s="131">
        <v>938</v>
      </c>
      <c r="M359" s="131">
        <v>17459</v>
      </c>
      <c r="N359" s="130"/>
      <c r="O359" s="132">
        <v>39</v>
      </c>
      <c r="P359" s="132">
        <v>0</v>
      </c>
      <c r="Q359" s="133">
        <v>635310</v>
      </c>
      <c r="R359" s="133">
        <v>0</v>
      </c>
      <c r="S359" s="133">
        <f t="shared" si="10"/>
        <v>0</v>
      </c>
      <c r="T359" s="133">
        <v>36075</v>
      </c>
      <c r="U359" s="134">
        <f t="shared" si="11"/>
        <v>671385</v>
      </c>
      <c r="V359" s="144"/>
      <c r="W359" s="173">
        <v>0.54609101516919489</v>
      </c>
      <c r="X359" s="174">
        <v>0.09</v>
      </c>
      <c r="Y359" s="174">
        <v>1.754036096391854E-2</v>
      </c>
      <c r="Z359" s="175">
        <v>0</v>
      </c>
      <c r="AA359" s="168"/>
      <c r="AB359" s="176">
        <v>0</v>
      </c>
      <c r="AC359" s="177">
        <v>0</v>
      </c>
      <c r="AD359" s="134">
        <v>0</v>
      </c>
      <c r="AE359" s="177">
        <v>0</v>
      </c>
      <c r="AF359" s="182">
        <v>0</v>
      </c>
      <c r="AG359" s="172"/>
    </row>
    <row r="360" spans="1:33" s="110" customFormat="1" x14ac:dyDescent="0.2">
      <c r="A360" s="138">
        <v>446</v>
      </c>
      <c r="B360" s="139">
        <v>446099238</v>
      </c>
      <c r="C360" s="140" t="s">
        <v>516</v>
      </c>
      <c r="D360" s="141">
        <v>99</v>
      </c>
      <c r="E360" s="140" t="s">
        <v>131</v>
      </c>
      <c r="F360" s="141">
        <v>238</v>
      </c>
      <c r="G360" s="142" t="s">
        <v>270</v>
      </c>
      <c r="H360" s="130"/>
      <c r="I360" s="131">
        <v>10372</v>
      </c>
      <c r="J360" s="131">
        <v>5965</v>
      </c>
      <c r="K360" s="131">
        <v>0</v>
      </c>
      <c r="L360" s="131">
        <v>938</v>
      </c>
      <c r="M360" s="131">
        <v>17275</v>
      </c>
      <c r="N360" s="130"/>
      <c r="O360" s="132">
        <v>28</v>
      </c>
      <c r="P360" s="132">
        <v>0</v>
      </c>
      <c r="Q360" s="133">
        <v>451024</v>
      </c>
      <c r="R360" s="133">
        <v>0</v>
      </c>
      <c r="S360" s="133">
        <f t="shared" si="10"/>
        <v>0</v>
      </c>
      <c r="T360" s="133">
        <v>25900</v>
      </c>
      <c r="U360" s="134">
        <f t="shared" si="11"/>
        <v>476924</v>
      </c>
      <c r="V360" s="144"/>
      <c r="W360" s="173">
        <v>0.39206534422403722</v>
      </c>
      <c r="X360" s="174">
        <v>0.09</v>
      </c>
      <c r="Y360" s="174">
        <v>8.3657611043428698E-2</v>
      </c>
      <c r="Z360" s="175">
        <v>0</v>
      </c>
      <c r="AA360" s="168"/>
      <c r="AB360" s="176">
        <v>0</v>
      </c>
      <c r="AC360" s="177">
        <v>0</v>
      </c>
      <c r="AD360" s="134">
        <v>0</v>
      </c>
      <c r="AE360" s="177">
        <v>0</v>
      </c>
      <c r="AF360" s="182">
        <v>0</v>
      </c>
      <c r="AG360" s="172"/>
    </row>
    <row r="361" spans="1:33" s="110" customFormat="1" x14ac:dyDescent="0.2">
      <c r="A361" s="138">
        <v>446</v>
      </c>
      <c r="B361" s="139">
        <v>446099244</v>
      </c>
      <c r="C361" s="140" t="s">
        <v>516</v>
      </c>
      <c r="D361" s="141">
        <v>99</v>
      </c>
      <c r="E361" s="140" t="s">
        <v>131</v>
      </c>
      <c r="F361" s="141">
        <v>244</v>
      </c>
      <c r="G361" s="142" t="s">
        <v>276</v>
      </c>
      <c r="H361" s="130"/>
      <c r="I361" s="131">
        <v>11242</v>
      </c>
      <c r="J361" s="131">
        <v>4054</v>
      </c>
      <c r="K361" s="131">
        <v>0</v>
      </c>
      <c r="L361" s="131">
        <v>938</v>
      </c>
      <c r="M361" s="131">
        <v>16234</v>
      </c>
      <c r="N361" s="130"/>
      <c r="O361" s="132">
        <v>34</v>
      </c>
      <c r="P361" s="132">
        <v>0</v>
      </c>
      <c r="Q361" s="133">
        <v>512788</v>
      </c>
      <c r="R361" s="133">
        <v>0</v>
      </c>
      <c r="S361" s="133">
        <f t="shared" si="10"/>
        <v>0</v>
      </c>
      <c r="T361" s="133">
        <v>31450</v>
      </c>
      <c r="U361" s="134">
        <f t="shared" si="11"/>
        <v>544238</v>
      </c>
      <c r="V361" s="144"/>
      <c r="W361" s="173">
        <v>0.47607934655775946</v>
      </c>
      <c r="X361" s="174">
        <v>0.09</v>
      </c>
      <c r="Y361" s="174">
        <v>0.13694619371909225</v>
      </c>
      <c r="Z361" s="175">
        <v>0</v>
      </c>
      <c r="AA361" s="168"/>
      <c r="AB361" s="176">
        <v>3</v>
      </c>
      <c r="AC361" s="177">
        <v>2.686457816160055</v>
      </c>
      <c r="AD361" s="134">
        <v>43614</v>
      </c>
      <c r="AE361" s="177">
        <v>0</v>
      </c>
      <c r="AF361" s="182">
        <v>0</v>
      </c>
      <c r="AG361" s="172"/>
    </row>
    <row r="362" spans="1:33" s="110" customFormat="1" x14ac:dyDescent="0.2">
      <c r="A362" s="138">
        <v>446</v>
      </c>
      <c r="B362" s="139">
        <v>446099266</v>
      </c>
      <c r="C362" s="140" t="s">
        <v>516</v>
      </c>
      <c r="D362" s="141">
        <v>99</v>
      </c>
      <c r="E362" s="140" t="s">
        <v>131</v>
      </c>
      <c r="F362" s="141">
        <v>266</v>
      </c>
      <c r="G362" s="142" t="s">
        <v>298</v>
      </c>
      <c r="H362" s="130"/>
      <c r="I362" s="131">
        <v>10023</v>
      </c>
      <c r="J362" s="131">
        <v>4610</v>
      </c>
      <c r="K362" s="131">
        <v>0</v>
      </c>
      <c r="L362" s="131">
        <v>938</v>
      </c>
      <c r="M362" s="131">
        <v>15571</v>
      </c>
      <c r="N362" s="130"/>
      <c r="O362" s="132">
        <v>7</v>
      </c>
      <c r="P362" s="132">
        <v>0</v>
      </c>
      <c r="Q362" s="133">
        <v>100996</v>
      </c>
      <c r="R362" s="133">
        <v>0</v>
      </c>
      <c r="S362" s="133">
        <f t="shared" si="10"/>
        <v>0</v>
      </c>
      <c r="T362" s="133">
        <v>6475</v>
      </c>
      <c r="U362" s="134">
        <f t="shared" si="11"/>
        <v>107471</v>
      </c>
      <c r="V362" s="144"/>
      <c r="W362" s="173">
        <v>9.8016336056009318E-2</v>
      </c>
      <c r="X362" s="174">
        <v>0.09</v>
      </c>
      <c r="Y362" s="174">
        <v>2.0376583677387309E-3</v>
      </c>
      <c r="Z362" s="175">
        <v>0</v>
      </c>
      <c r="AA362" s="168"/>
      <c r="AB362" s="176">
        <v>0</v>
      </c>
      <c r="AC362" s="177">
        <v>0</v>
      </c>
      <c r="AD362" s="134">
        <v>0</v>
      </c>
      <c r="AE362" s="177">
        <v>0</v>
      </c>
      <c r="AF362" s="182">
        <v>0</v>
      </c>
      <c r="AG362" s="172"/>
    </row>
    <row r="363" spans="1:33" s="110" customFormat="1" x14ac:dyDescent="0.2">
      <c r="A363" s="138">
        <v>446</v>
      </c>
      <c r="B363" s="139">
        <v>446099285</v>
      </c>
      <c r="C363" s="140" t="s">
        <v>516</v>
      </c>
      <c r="D363" s="141">
        <v>99</v>
      </c>
      <c r="E363" s="140" t="s">
        <v>131</v>
      </c>
      <c r="F363" s="141">
        <v>285</v>
      </c>
      <c r="G363" s="142" t="s">
        <v>317</v>
      </c>
      <c r="H363" s="130"/>
      <c r="I363" s="131">
        <v>11043</v>
      </c>
      <c r="J363" s="131">
        <v>3223</v>
      </c>
      <c r="K363" s="131">
        <v>0</v>
      </c>
      <c r="L363" s="131">
        <v>938</v>
      </c>
      <c r="M363" s="131">
        <v>15204</v>
      </c>
      <c r="N363" s="130"/>
      <c r="O363" s="132">
        <v>106</v>
      </c>
      <c r="P363" s="132">
        <v>0</v>
      </c>
      <c r="Q363" s="133">
        <v>1490996</v>
      </c>
      <c r="R363" s="133">
        <v>0</v>
      </c>
      <c r="S363" s="133">
        <f t="shared" si="10"/>
        <v>0</v>
      </c>
      <c r="T363" s="133">
        <v>98050</v>
      </c>
      <c r="U363" s="134">
        <f t="shared" si="11"/>
        <v>1589046</v>
      </c>
      <c r="V363" s="144"/>
      <c r="W363" s="173">
        <v>1.4842473745624265</v>
      </c>
      <c r="X363" s="174">
        <v>0.09</v>
      </c>
      <c r="Y363" s="174">
        <v>3.5492476603498753E-2</v>
      </c>
      <c r="Z363" s="175">
        <v>0</v>
      </c>
      <c r="AA363" s="168"/>
      <c r="AB363" s="176">
        <v>0</v>
      </c>
      <c r="AC363" s="177">
        <v>0</v>
      </c>
      <c r="AD363" s="134">
        <v>0</v>
      </c>
      <c r="AE363" s="177">
        <v>0</v>
      </c>
      <c r="AF363" s="182">
        <v>0</v>
      </c>
      <c r="AG363" s="172"/>
    </row>
    <row r="364" spans="1:33" s="110" customFormat="1" x14ac:dyDescent="0.2">
      <c r="A364" s="138">
        <v>446</v>
      </c>
      <c r="B364" s="139">
        <v>446099293</v>
      </c>
      <c r="C364" s="140" t="s">
        <v>516</v>
      </c>
      <c r="D364" s="141">
        <v>99</v>
      </c>
      <c r="E364" s="140" t="s">
        <v>131</v>
      </c>
      <c r="F364" s="141">
        <v>293</v>
      </c>
      <c r="G364" s="142" t="s">
        <v>325</v>
      </c>
      <c r="H364" s="130"/>
      <c r="I364" s="131">
        <v>12551</v>
      </c>
      <c r="J364" s="131">
        <v>600</v>
      </c>
      <c r="K364" s="131">
        <v>0</v>
      </c>
      <c r="L364" s="131">
        <v>938</v>
      </c>
      <c r="M364" s="131">
        <v>14089</v>
      </c>
      <c r="N364" s="130"/>
      <c r="O364" s="132">
        <v>17</v>
      </c>
      <c r="P364" s="132">
        <v>0</v>
      </c>
      <c r="Q364" s="133">
        <v>220439</v>
      </c>
      <c r="R364" s="133">
        <v>0</v>
      </c>
      <c r="S364" s="133">
        <f t="shared" si="10"/>
        <v>0</v>
      </c>
      <c r="T364" s="133">
        <v>15725</v>
      </c>
      <c r="U364" s="134">
        <f t="shared" si="11"/>
        <v>236164</v>
      </c>
      <c r="V364" s="144"/>
      <c r="W364" s="173">
        <v>0.23803967327887973</v>
      </c>
      <c r="X364" s="174">
        <v>0.09</v>
      </c>
      <c r="Y364" s="174">
        <v>9.3535691382725869E-3</v>
      </c>
      <c r="Z364" s="175">
        <v>0</v>
      </c>
      <c r="AA364" s="168"/>
      <c r="AB364" s="176">
        <v>0</v>
      </c>
      <c r="AC364" s="177">
        <v>0</v>
      </c>
      <c r="AD364" s="134">
        <v>0</v>
      </c>
      <c r="AE364" s="177">
        <v>0</v>
      </c>
      <c r="AF364" s="182">
        <v>0</v>
      </c>
      <c r="AG364" s="172"/>
    </row>
    <row r="365" spans="1:33" s="110" customFormat="1" x14ac:dyDescent="0.2">
      <c r="A365" s="138">
        <v>446</v>
      </c>
      <c r="B365" s="139">
        <v>446099307</v>
      </c>
      <c r="C365" s="140" t="s">
        <v>516</v>
      </c>
      <c r="D365" s="141">
        <v>99</v>
      </c>
      <c r="E365" s="140" t="s">
        <v>131</v>
      </c>
      <c r="F365" s="141">
        <v>307</v>
      </c>
      <c r="G365" s="142" t="s">
        <v>339</v>
      </c>
      <c r="H365" s="130"/>
      <c r="I365" s="131">
        <v>12105</v>
      </c>
      <c r="J365" s="131">
        <v>5265</v>
      </c>
      <c r="K365" s="131">
        <v>0</v>
      </c>
      <c r="L365" s="131">
        <v>938</v>
      </c>
      <c r="M365" s="131">
        <v>18308</v>
      </c>
      <c r="N365" s="130"/>
      <c r="O365" s="132">
        <v>27</v>
      </c>
      <c r="P365" s="132">
        <v>0</v>
      </c>
      <c r="Q365" s="133">
        <v>462429</v>
      </c>
      <c r="R365" s="133">
        <v>0</v>
      </c>
      <c r="S365" s="133">
        <f t="shared" si="10"/>
        <v>0</v>
      </c>
      <c r="T365" s="133">
        <v>24975</v>
      </c>
      <c r="U365" s="134">
        <f t="shared" si="11"/>
        <v>487404</v>
      </c>
      <c r="V365" s="144"/>
      <c r="W365" s="173">
        <v>0.37806301050175017</v>
      </c>
      <c r="X365" s="174">
        <v>0.09</v>
      </c>
      <c r="Y365" s="174">
        <v>1.1291848488502803E-2</v>
      </c>
      <c r="Z365" s="175">
        <v>0</v>
      </c>
      <c r="AA365" s="168"/>
      <c r="AB365" s="176">
        <v>0</v>
      </c>
      <c r="AC365" s="177">
        <v>0</v>
      </c>
      <c r="AD365" s="134">
        <v>0</v>
      </c>
      <c r="AE365" s="177">
        <v>0</v>
      </c>
      <c r="AF365" s="182">
        <v>0</v>
      </c>
      <c r="AG365" s="172"/>
    </row>
    <row r="366" spans="1:33" s="110" customFormat="1" x14ac:dyDescent="0.2">
      <c r="A366" s="138">
        <v>446</v>
      </c>
      <c r="B366" s="139">
        <v>446099310</v>
      </c>
      <c r="C366" s="140" t="s">
        <v>516</v>
      </c>
      <c r="D366" s="141">
        <v>99</v>
      </c>
      <c r="E366" s="140" t="s">
        <v>131</v>
      </c>
      <c r="F366" s="141">
        <v>310</v>
      </c>
      <c r="G366" s="142" t="s">
        <v>342</v>
      </c>
      <c r="H366" s="130"/>
      <c r="I366" s="131">
        <v>14646</v>
      </c>
      <c r="J366" s="131">
        <v>2353</v>
      </c>
      <c r="K366" s="131">
        <v>0</v>
      </c>
      <c r="L366" s="131">
        <v>938</v>
      </c>
      <c r="M366" s="131">
        <v>17937</v>
      </c>
      <c r="N366" s="130"/>
      <c r="O366" s="132">
        <v>1</v>
      </c>
      <c r="P366" s="132">
        <v>0</v>
      </c>
      <c r="Q366" s="133">
        <v>16761</v>
      </c>
      <c r="R366" s="133">
        <v>0</v>
      </c>
      <c r="S366" s="133">
        <f t="shared" si="10"/>
        <v>0</v>
      </c>
      <c r="T366" s="133">
        <v>925</v>
      </c>
      <c r="U366" s="134">
        <f t="shared" si="11"/>
        <v>17686</v>
      </c>
      <c r="V366" s="144"/>
      <c r="W366" s="173">
        <v>1.4002333722287048E-2</v>
      </c>
      <c r="X366" s="174">
        <v>0.09</v>
      </c>
      <c r="Y366" s="174">
        <v>4.1051985767027885E-2</v>
      </c>
      <c r="Z366" s="175">
        <v>0</v>
      </c>
      <c r="AA366" s="168"/>
      <c r="AB366" s="176">
        <v>0</v>
      </c>
      <c r="AC366" s="177">
        <v>0</v>
      </c>
      <c r="AD366" s="134">
        <v>0</v>
      </c>
      <c r="AE366" s="177">
        <v>0</v>
      </c>
      <c r="AF366" s="182">
        <v>0</v>
      </c>
      <c r="AG366" s="172"/>
    </row>
    <row r="367" spans="1:33" s="110" customFormat="1" x14ac:dyDescent="0.2">
      <c r="A367" s="138">
        <v>446</v>
      </c>
      <c r="B367" s="139">
        <v>446099323</v>
      </c>
      <c r="C367" s="140" t="s">
        <v>516</v>
      </c>
      <c r="D367" s="141">
        <v>99</v>
      </c>
      <c r="E367" s="140" t="s">
        <v>131</v>
      </c>
      <c r="F367" s="141">
        <v>323</v>
      </c>
      <c r="G367" s="142" t="s">
        <v>355</v>
      </c>
      <c r="H367" s="130"/>
      <c r="I367" s="131">
        <v>10967</v>
      </c>
      <c r="J367" s="131">
        <v>3433</v>
      </c>
      <c r="K367" s="131">
        <v>0</v>
      </c>
      <c r="L367" s="131">
        <v>938</v>
      </c>
      <c r="M367" s="131">
        <v>15338</v>
      </c>
      <c r="N367" s="130"/>
      <c r="O367" s="132">
        <v>3</v>
      </c>
      <c r="P367" s="132">
        <v>0</v>
      </c>
      <c r="Q367" s="133">
        <v>42594</v>
      </c>
      <c r="R367" s="133">
        <v>0</v>
      </c>
      <c r="S367" s="133">
        <f t="shared" si="10"/>
        <v>0</v>
      </c>
      <c r="T367" s="133">
        <v>2775</v>
      </c>
      <c r="U367" s="134">
        <f t="shared" si="11"/>
        <v>45369</v>
      </c>
      <c r="V367" s="144"/>
      <c r="W367" s="173">
        <v>4.2007001166861145E-2</v>
      </c>
      <c r="X367" s="174">
        <v>0.09</v>
      </c>
      <c r="Y367" s="174">
        <v>4.3356835422881258E-3</v>
      </c>
      <c r="Z367" s="175">
        <v>0</v>
      </c>
      <c r="AA367" s="168"/>
      <c r="AB367" s="176">
        <v>0</v>
      </c>
      <c r="AC367" s="177">
        <v>0</v>
      </c>
      <c r="AD367" s="134">
        <v>0</v>
      </c>
      <c r="AE367" s="177">
        <v>0</v>
      </c>
      <c r="AF367" s="182">
        <v>0</v>
      </c>
      <c r="AG367" s="172"/>
    </row>
    <row r="368" spans="1:33" s="110" customFormat="1" x14ac:dyDescent="0.2">
      <c r="A368" s="138">
        <v>446</v>
      </c>
      <c r="B368" s="139">
        <v>446099336</v>
      </c>
      <c r="C368" s="140" t="s">
        <v>516</v>
      </c>
      <c r="D368" s="141">
        <v>99</v>
      </c>
      <c r="E368" s="140" t="s">
        <v>131</v>
      </c>
      <c r="F368" s="141">
        <v>336</v>
      </c>
      <c r="G368" s="142" t="s">
        <v>368</v>
      </c>
      <c r="H368" s="130"/>
      <c r="I368" s="131">
        <v>9610</v>
      </c>
      <c r="J368" s="131">
        <v>2248</v>
      </c>
      <c r="K368" s="131">
        <v>0</v>
      </c>
      <c r="L368" s="131">
        <v>938</v>
      </c>
      <c r="M368" s="131">
        <v>12796</v>
      </c>
      <c r="N368" s="130"/>
      <c r="O368" s="132">
        <v>2</v>
      </c>
      <c r="P368" s="132">
        <v>0</v>
      </c>
      <c r="Q368" s="133">
        <v>23384</v>
      </c>
      <c r="R368" s="133">
        <v>0</v>
      </c>
      <c r="S368" s="133">
        <f t="shared" si="10"/>
        <v>0</v>
      </c>
      <c r="T368" s="133">
        <v>1850</v>
      </c>
      <c r="U368" s="134">
        <f t="shared" si="11"/>
        <v>25234</v>
      </c>
      <c r="V368" s="144"/>
      <c r="W368" s="173">
        <v>2.8004667444574097E-2</v>
      </c>
      <c r="X368" s="174">
        <v>0.09</v>
      </c>
      <c r="Y368" s="174">
        <v>4.197805479662331E-2</v>
      </c>
      <c r="Z368" s="175">
        <v>0</v>
      </c>
      <c r="AA368" s="168"/>
      <c r="AB368" s="176">
        <v>0</v>
      </c>
      <c r="AC368" s="177">
        <v>0</v>
      </c>
      <c r="AD368" s="134">
        <v>0</v>
      </c>
      <c r="AE368" s="177">
        <v>0</v>
      </c>
      <c r="AF368" s="182">
        <v>0</v>
      </c>
      <c r="AG368" s="172"/>
    </row>
    <row r="369" spans="1:33" s="110" customFormat="1" x14ac:dyDescent="0.2">
      <c r="A369" s="138">
        <v>446</v>
      </c>
      <c r="B369" s="139">
        <v>446099350</v>
      </c>
      <c r="C369" s="140" t="s">
        <v>516</v>
      </c>
      <c r="D369" s="141">
        <v>99</v>
      </c>
      <c r="E369" s="140" t="s">
        <v>131</v>
      </c>
      <c r="F369" s="141">
        <v>350</v>
      </c>
      <c r="G369" s="142" t="s">
        <v>382</v>
      </c>
      <c r="H369" s="130"/>
      <c r="I369" s="131">
        <v>12868</v>
      </c>
      <c r="J369" s="131">
        <v>7928</v>
      </c>
      <c r="K369" s="131">
        <v>0</v>
      </c>
      <c r="L369" s="131">
        <v>938</v>
      </c>
      <c r="M369" s="131">
        <v>21734</v>
      </c>
      <c r="N369" s="130"/>
      <c r="O369" s="132">
        <v>7</v>
      </c>
      <c r="P369" s="132">
        <v>0</v>
      </c>
      <c r="Q369" s="133">
        <v>143535</v>
      </c>
      <c r="R369" s="133">
        <v>0</v>
      </c>
      <c r="S369" s="133">
        <f t="shared" si="10"/>
        <v>0</v>
      </c>
      <c r="T369" s="133">
        <v>6475</v>
      </c>
      <c r="U369" s="134">
        <f t="shared" si="11"/>
        <v>150010</v>
      </c>
      <c r="V369" s="144"/>
      <c r="W369" s="173">
        <v>9.8016336056009318E-2</v>
      </c>
      <c r="X369" s="174">
        <v>0.09</v>
      </c>
      <c r="Y369" s="174">
        <v>5.264341194613411E-2</v>
      </c>
      <c r="Z369" s="175">
        <v>0</v>
      </c>
      <c r="AA369" s="168"/>
      <c r="AB369" s="176">
        <v>0</v>
      </c>
      <c r="AC369" s="177">
        <v>0</v>
      </c>
      <c r="AD369" s="134">
        <v>0</v>
      </c>
      <c r="AE369" s="177">
        <v>0</v>
      </c>
      <c r="AF369" s="182">
        <v>0</v>
      </c>
      <c r="AG369" s="172"/>
    </row>
    <row r="370" spans="1:33" s="110" customFormat="1" x14ac:dyDescent="0.2">
      <c r="A370" s="138">
        <v>446</v>
      </c>
      <c r="B370" s="139">
        <v>446099625</v>
      </c>
      <c r="C370" s="140" t="s">
        <v>516</v>
      </c>
      <c r="D370" s="141">
        <v>99</v>
      </c>
      <c r="E370" s="140" t="s">
        <v>131</v>
      </c>
      <c r="F370" s="141">
        <v>625</v>
      </c>
      <c r="G370" s="142" t="s">
        <v>395</v>
      </c>
      <c r="H370" s="130"/>
      <c r="I370" s="131">
        <v>11851</v>
      </c>
      <c r="J370" s="131">
        <v>1795</v>
      </c>
      <c r="K370" s="131">
        <v>0</v>
      </c>
      <c r="L370" s="131">
        <v>938</v>
      </c>
      <c r="M370" s="131">
        <v>14584</v>
      </c>
      <c r="N370" s="130"/>
      <c r="O370" s="132">
        <v>16</v>
      </c>
      <c r="P370" s="132">
        <v>0</v>
      </c>
      <c r="Q370" s="133">
        <v>215280</v>
      </c>
      <c r="R370" s="133">
        <v>0</v>
      </c>
      <c r="S370" s="133">
        <f t="shared" si="10"/>
        <v>0</v>
      </c>
      <c r="T370" s="133">
        <v>14800</v>
      </c>
      <c r="U370" s="134">
        <f t="shared" si="11"/>
        <v>230080</v>
      </c>
      <c r="V370" s="144"/>
      <c r="W370" s="173">
        <v>0.22403733955659269</v>
      </c>
      <c r="X370" s="174">
        <v>0.09</v>
      </c>
      <c r="Y370" s="174">
        <v>4.6336182678769315E-3</v>
      </c>
      <c r="Z370" s="175">
        <v>0</v>
      </c>
      <c r="AA370" s="168"/>
      <c r="AB370" s="176">
        <v>0</v>
      </c>
      <c r="AC370" s="177">
        <v>0</v>
      </c>
      <c r="AD370" s="134">
        <v>0</v>
      </c>
      <c r="AE370" s="177">
        <v>0</v>
      </c>
      <c r="AF370" s="182">
        <v>0</v>
      </c>
      <c r="AG370" s="172"/>
    </row>
    <row r="371" spans="1:33" s="110" customFormat="1" x14ac:dyDescent="0.2">
      <c r="A371" s="138">
        <v>446</v>
      </c>
      <c r="B371" s="139">
        <v>446099650</v>
      </c>
      <c r="C371" s="140" t="s">
        <v>516</v>
      </c>
      <c r="D371" s="141">
        <v>99</v>
      </c>
      <c r="E371" s="140" t="s">
        <v>131</v>
      </c>
      <c r="F371" s="141">
        <v>650</v>
      </c>
      <c r="G371" s="142" t="s">
        <v>400</v>
      </c>
      <c r="H371" s="130"/>
      <c r="I371" s="131">
        <v>9731</v>
      </c>
      <c r="J371" s="131">
        <v>2697</v>
      </c>
      <c r="K371" s="131">
        <v>0</v>
      </c>
      <c r="L371" s="131">
        <v>938</v>
      </c>
      <c r="M371" s="131">
        <v>13366</v>
      </c>
      <c r="N371" s="130"/>
      <c r="O371" s="132">
        <v>2</v>
      </c>
      <c r="P371" s="132">
        <v>0</v>
      </c>
      <c r="Q371" s="133">
        <v>24508</v>
      </c>
      <c r="R371" s="133">
        <v>0</v>
      </c>
      <c r="S371" s="133">
        <f t="shared" si="10"/>
        <v>0</v>
      </c>
      <c r="T371" s="133">
        <v>1850</v>
      </c>
      <c r="U371" s="134">
        <f t="shared" si="11"/>
        <v>26358</v>
      </c>
      <c r="V371" s="144"/>
      <c r="W371" s="173">
        <v>2.8004667444574097E-2</v>
      </c>
      <c r="X371" s="174">
        <v>0.09</v>
      </c>
      <c r="Y371" s="174">
        <v>2.1263116125592061E-3</v>
      </c>
      <c r="Z371" s="175">
        <v>0</v>
      </c>
      <c r="AA371" s="168"/>
      <c r="AB371" s="176">
        <v>0</v>
      </c>
      <c r="AC371" s="177">
        <v>0</v>
      </c>
      <c r="AD371" s="134">
        <v>0</v>
      </c>
      <c r="AE371" s="177">
        <v>0</v>
      </c>
      <c r="AF371" s="182">
        <v>0</v>
      </c>
      <c r="AG371" s="172"/>
    </row>
    <row r="372" spans="1:33" s="110" customFormat="1" x14ac:dyDescent="0.2">
      <c r="A372" s="138">
        <v>446</v>
      </c>
      <c r="B372" s="139">
        <v>446099665</v>
      </c>
      <c r="C372" s="140" t="s">
        <v>516</v>
      </c>
      <c r="D372" s="141">
        <v>99</v>
      </c>
      <c r="E372" s="140" t="s">
        <v>131</v>
      </c>
      <c r="F372" s="141">
        <v>665</v>
      </c>
      <c r="G372" s="142" t="s">
        <v>405</v>
      </c>
      <c r="H372" s="130"/>
      <c r="I372" s="131">
        <v>10764.605332625619</v>
      </c>
      <c r="J372" s="131">
        <v>1905</v>
      </c>
      <c r="K372" s="131">
        <v>0</v>
      </c>
      <c r="L372" s="131">
        <v>938</v>
      </c>
      <c r="M372" s="131">
        <v>13607.605332625619</v>
      </c>
      <c r="N372" s="130"/>
      <c r="O372" s="132">
        <v>1</v>
      </c>
      <c r="P372" s="132">
        <v>0</v>
      </c>
      <c r="Q372" s="133">
        <v>12492</v>
      </c>
      <c r="R372" s="133">
        <v>0</v>
      </c>
      <c r="S372" s="133">
        <f t="shared" si="10"/>
        <v>0</v>
      </c>
      <c r="T372" s="133">
        <v>925</v>
      </c>
      <c r="U372" s="134">
        <f t="shared" si="11"/>
        <v>13417</v>
      </c>
      <c r="V372" s="144"/>
      <c r="W372" s="173">
        <v>1.4002333722287048E-2</v>
      </c>
      <c r="X372" s="174">
        <v>0.09</v>
      </c>
      <c r="Y372" s="174">
        <v>5.8375019909774565E-3</v>
      </c>
      <c r="Z372" s="175">
        <v>0</v>
      </c>
      <c r="AA372" s="168"/>
      <c r="AB372" s="176">
        <v>0</v>
      </c>
      <c r="AC372" s="177">
        <v>0</v>
      </c>
      <c r="AD372" s="134">
        <v>0</v>
      </c>
      <c r="AE372" s="177">
        <v>0</v>
      </c>
      <c r="AF372" s="182">
        <v>0</v>
      </c>
      <c r="AG372" s="172"/>
    </row>
    <row r="373" spans="1:33" s="110" customFormat="1" x14ac:dyDescent="0.2">
      <c r="A373" s="138">
        <v>446</v>
      </c>
      <c r="B373" s="139">
        <v>446099690</v>
      </c>
      <c r="C373" s="140" t="s">
        <v>516</v>
      </c>
      <c r="D373" s="141">
        <v>99</v>
      </c>
      <c r="E373" s="140" t="s">
        <v>131</v>
      </c>
      <c r="F373" s="141">
        <v>690</v>
      </c>
      <c r="G373" s="142" t="s">
        <v>414</v>
      </c>
      <c r="H373" s="130"/>
      <c r="I373" s="131">
        <v>11296</v>
      </c>
      <c r="J373" s="131">
        <v>4073</v>
      </c>
      <c r="K373" s="131">
        <v>0</v>
      </c>
      <c r="L373" s="131">
        <v>938</v>
      </c>
      <c r="M373" s="131">
        <v>16307</v>
      </c>
      <c r="N373" s="130"/>
      <c r="O373" s="132">
        <v>14</v>
      </c>
      <c r="P373" s="132">
        <v>0</v>
      </c>
      <c r="Q373" s="133">
        <v>212156</v>
      </c>
      <c r="R373" s="133">
        <v>0</v>
      </c>
      <c r="S373" s="133">
        <f t="shared" si="10"/>
        <v>0</v>
      </c>
      <c r="T373" s="133">
        <v>12950</v>
      </c>
      <c r="U373" s="134">
        <f t="shared" si="11"/>
        <v>225106</v>
      </c>
      <c r="V373" s="144"/>
      <c r="W373" s="173">
        <v>0.19603267211201861</v>
      </c>
      <c r="X373" s="174">
        <v>0.09</v>
      </c>
      <c r="Y373" s="174">
        <v>9.8356311735634527E-3</v>
      </c>
      <c r="Z373" s="175">
        <v>0</v>
      </c>
      <c r="AA373" s="168"/>
      <c r="AB373" s="176">
        <v>0</v>
      </c>
      <c r="AC373" s="177">
        <v>0</v>
      </c>
      <c r="AD373" s="134">
        <v>0</v>
      </c>
      <c r="AE373" s="177">
        <v>0</v>
      </c>
      <c r="AF373" s="182">
        <v>0</v>
      </c>
      <c r="AG373" s="172"/>
    </row>
    <row r="374" spans="1:33" s="110" customFormat="1" x14ac:dyDescent="0.2">
      <c r="A374" s="138">
        <v>446</v>
      </c>
      <c r="B374" s="139">
        <v>446099763</v>
      </c>
      <c r="C374" s="140" t="s">
        <v>516</v>
      </c>
      <c r="D374" s="141">
        <v>99</v>
      </c>
      <c r="E374" s="140" t="s">
        <v>131</v>
      </c>
      <c r="F374" s="141">
        <v>763</v>
      </c>
      <c r="G374" s="142" t="s">
        <v>434</v>
      </c>
      <c r="H374" s="130"/>
      <c r="I374" s="131">
        <v>12010.527887049659</v>
      </c>
      <c r="J374" s="131">
        <v>2695</v>
      </c>
      <c r="K374" s="131">
        <v>0</v>
      </c>
      <c r="L374" s="131">
        <v>938</v>
      </c>
      <c r="M374" s="131">
        <v>15643.527887049659</v>
      </c>
      <c r="N374" s="130"/>
      <c r="O374" s="132">
        <v>1</v>
      </c>
      <c r="P374" s="132">
        <v>0</v>
      </c>
      <c r="Q374" s="133">
        <v>14500</v>
      </c>
      <c r="R374" s="133">
        <v>0</v>
      </c>
      <c r="S374" s="133">
        <f t="shared" si="10"/>
        <v>0</v>
      </c>
      <c r="T374" s="133">
        <v>925</v>
      </c>
      <c r="U374" s="134">
        <f t="shared" si="11"/>
        <v>15425</v>
      </c>
      <c r="V374" s="144"/>
      <c r="W374" s="173">
        <v>1.4002333722287048E-2</v>
      </c>
      <c r="X374" s="174">
        <v>0.09</v>
      </c>
      <c r="Y374" s="174">
        <v>5.498112335310887E-3</v>
      </c>
      <c r="Z374" s="175">
        <v>0</v>
      </c>
      <c r="AA374" s="168"/>
      <c r="AB374" s="176">
        <v>0</v>
      </c>
      <c r="AC374" s="177">
        <v>0</v>
      </c>
      <c r="AD374" s="134">
        <v>0</v>
      </c>
      <c r="AE374" s="177">
        <v>0</v>
      </c>
      <c r="AF374" s="182">
        <v>0</v>
      </c>
      <c r="AG374" s="172"/>
    </row>
    <row r="375" spans="1:33" s="110" customFormat="1" x14ac:dyDescent="0.2">
      <c r="A375" s="138">
        <v>447</v>
      </c>
      <c r="B375" s="139">
        <v>447101025</v>
      </c>
      <c r="C375" s="140" t="s">
        <v>517</v>
      </c>
      <c r="D375" s="141">
        <v>101</v>
      </c>
      <c r="E375" s="140" t="s">
        <v>133</v>
      </c>
      <c r="F375" s="141">
        <v>25</v>
      </c>
      <c r="G375" s="142" t="s">
        <v>57</v>
      </c>
      <c r="H375" s="130"/>
      <c r="I375" s="131">
        <v>10795</v>
      </c>
      <c r="J375" s="131">
        <v>5239</v>
      </c>
      <c r="K375" s="131">
        <v>0</v>
      </c>
      <c r="L375" s="131">
        <v>938</v>
      </c>
      <c r="M375" s="131">
        <v>16972</v>
      </c>
      <c r="N375" s="130"/>
      <c r="O375" s="132">
        <v>136</v>
      </c>
      <c r="P375" s="132">
        <v>0</v>
      </c>
      <c r="Q375" s="133">
        <v>2180624</v>
      </c>
      <c r="R375" s="133">
        <v>0</v>
      </c>
      <c r="S375" s="133">
        <f t="shared" si="10"/>
        <v>0</v>
      </c>
      <c r="T375" s="133">
        <v>127568</v>
      </c>
      <c r="U375" s="134">
        <f t="shared" si="11"/>
        <v>2308192</v>
      </c>
      <c r="V375" s="144"/>
      <c r="W375" s="173">
        <v>0</v>
      </c>
      <c r="X375" s="174">
        <v>0.09</v>
      </c>
      <c r="Y375" s="174">
        <v>5.9372000748573128E-2</v>
      </c>
      <c r="Z375" s="175">
        <v>0</v>
      </c>
      <c r="AA375" s="168"/>
      <c r="AB375" s="176">
        <v>0</v>
      </c>
      <c r="AC375" s="177">
        <v>0</v>
      </c>
      <c r="AD375" s="134">
        <v>0</v>
      </c>
      <c r="AE375" s="177">
        <v>0</v>
      </c>
      <c r="AF375" s="182">
        <v>0</v>
      </c>
      <c r="AG375" s="172"/>
    </row>
    <row r="376" spans="1:33" s="110" customFormat="1" x14ac:dyDescent="0.2">
      <c r="A376" s="138">
        <v>447</v>
      </c>
      <c r="B376" s="139">
        <v>447101050</v>
      </c>
      <c r="C376" s="140" t="s">
        <v>517</v>
      </c>
      <c r="D376" s="141">
        <v>101</v>
      </c>
      <c r="E376" s="140" t="s">
        <v>133</v>
      </c>
      <c r="F376" s="141">
        <v>50</v>
      </c>
      <c r="G376" s="142" t="s">
        <v>82</v>
      </c>
      <c r="H376" s="130"/>
      <c r="I376" s="131">
        <v>11198.477785070678</v>
      </c>
      <c r="J376" s="131">
        <v>5805</v>
      </c>
      <c r="K376" s="131">
        <v>0</v>
      </c>
      <c r="L376" s="131">
        <v>938</v>
      </c>
      <c r="M376" s="131">
        <v>17941.477785070678</v>
      </c>
      <c r="N376" s="130"/>
      <c r="O376" s="132">
        <v>2</v>
      </c>
      <c r="P376" s="132">
        <v>0</v>
      </c>
      <c r="Q376" s="133">
        <v>34006</v>
      </c>
      <c r="R376" s="133">
        <v>0</v>
      </c>
      <c r="S376" s="133">
        <f t="shared" si="10"/>
        <v>0</v>
      </c>
      <c r="T376" s="133">
        <v>1876</v>
      </c>
      <c r="U376" s="134">
        <f t="shared" si="11"/>
        <v>35882</v>
      </c>
      <c r="V376" s="144"/>
      <c r="W376" s="173">
        <v>0</v>
      </c>
      <c r="X376" s="174">
        <v>0.09</v>
      </c>
      <c r="Y376" s="174">
        <v>6.2539096486737963E-3</v>
      </c>
      <c r="Z376" s="175">
        <v>0</v>
      </c>
      <c r="AA376" s="168"/>
      <c r="AB376" s="176">
        <v>0</v>
      </c>
      <c r="AC376" s="177">
        <v>0</v>
      </c>
      <c r="AD376" s="134">
        <v>0</v>
      </c>
      <c r="AE376" s="177">
        <v>0</v>
      </c>
      <c r="AF376" s="182">
        <v>0</v>
      </c>
      <c r="AG376" s="172"/>
    </row>
    <row r="377" spans="1:33" s="110" customFormat="1" x14ac:dyDescent="0.2">
      <c r="A377" s="138">
        <v>447</v>
      </c>
      <c r="B377" s="139">
        <v>447101100</v>
      </c>
      <c r="C377" s="140" t="s">
        <v>517</v>
      </c>
      <c r="D377" s="141">
        <v>101</v>
      </c>
      <c r="E377" s="140" t="s">
        <v>133</v>
      </c>
      <c r="F377" s="141">
        <v>100</v>
      </c>
      <c r="G377" s="142" t="s">
        <v>132</v>
      </c>
      <c r="H377" s="130"/>
      <c r="I377" s="131">
        <v>14516</v>
      </c>
      <c r="J377" s="131">
        <v>5978</v>
      </c>
      <c r="K377" s="131">
        <v>0</v>
      </c>
      <c r="L377" s="131">
        <v>938</v>
      </c>
      <c r="M377" s="131">
        <v>21432</v>
      </c>
      <c r="N377" s="130"/>
      <c r="O377" s="132">
        <v>1</v>
      </c>
      <c r="P377" s="132">
        <v>0</v>
      </c>
      <c r="Q377" s="133">
        <v>20494</v>
      </c>
      <c r="R377" s="133">
        <v>0</v>
      </c>
      <c r="S377" s="133">
        <f t="shared" si="10"/>
        <v>0</v>
      </c>
      <c r="T377" s="133">
        <v>938</v>
      </c>
      <c r="U377" s="134">
        <f t="shared" si="11"/>
        <v>21432</v>
      </c>
      <c r="V377" s="144"/>
      <c r="W377" s="173">
        <v>0</v>
      </c>
      <c r="X377" s="174">
        <v>0.09</v>
      </c>
      <c r="Y377" s="174">
        <v>3.35561818000732E-2</v>
      </c>
      <c r="Z377" s="175">
        <v>0</v>
      </c>
      <c r="AA377" s="168"/>
      <c r="AB377" s="176">
        <v>0</v>
      </c>
      <c r="AC377" s="177">
        <v>0</v>
      </c>
      <c r="AD377" s="134">
        <v>0</v>
      </c>
      <c r="AE377" s="177">
        <v>0</v>
      </c>
      <c r="AF377" s="182">
        <v>0</v>
      </c>
      <c r="AG377" s="172"/>
    </row>
    <row r="378" spans="1:33" s="110" customFormat="1" x14ac:dyDescent="0.2">
      <c r="A378" s="138">
        <v>447</v>
      </c>
      <c r="B378" s="139">
        <v>447101101</v>
      </c>
      <c r="C378" s="140" t="s">
        <v>517</v>
      </c>
      <c r="D378" s="141">
        <v>101</v>
      </c>
      <c r="E378" s="140" t="s">
        <v>133</v>
      </c>
      <c r="F378" s="141">
        <v>101</v>
      </c>
      <c r="G378" s="142" t="s">
        <v>133</v>
      </c>
      <c r="H378" s="130"/>
      <c r="I378" s="131">
        <v>9993</v>
      </c>
      <c r="J378" s="131">
        <v>2678</v>
      </c>
      <c r="K378" s="131">
        <v>0</v>
      </c>
      <c r="L378" s="131">
        <v>938</v>
      </c>
      <c r="M378" s="131">
        <v>13609</v>
      </c>
      <c r="N378" s="130"/>
      <c r="O378" s="132">
        <v>361</v>
      </c>
      <c r="P378" s="132">
        <v>0</v>
      </c>
      <c r="Q378" s="133">
        <v>4574231</v>
      </c>
      <c r="R378" s="133">
        <v>0</v>
      </c>
      <c r="S378" s="133">
        <f t="shared" si="10"/>
        <v>0</v>
      </c>
      <c r="T378" s="133">
        <v>338618</v>
      </c>
      <c r="U378" s="134">
        <f t="shared" si="11"/>
        <v>4912849</v>
      </c>
      <c r="V378" s="144"/>
      <c r="W378" s="173">
        <v>0</v>
      </c>
      <c r="X378" s="174">
        <v>0.09</v>
      </c>
      <c r="Y378" s="174">
        <v>5.9718154460060201E-2</v>
      </c>
      <c r="Z378" s="175">
        <v>0</v>
      </c>
      <c r="AA378" s="168"/>
      <c r="AB378" s="176">
        <v>0</v>
      </c>
      <c r="AC378" s="177">
        <v>0</v>
      </c>
      <c r="AD378" s="134">
        <v>0</v>
      </c>
      <c r="AE378" s="177">
        <v>0</v>
      </c>
      <c r="AF378" s="182">
        <v>0</v>
      </c>
      <c r="AG378" s="172"/>
    </row>
    <row r="379" spans="1:33" s="110" customFormat="1" x14ac:dyDescent="0.2">
      <c r="A379" s="138">
        <v>447</v>
      </c>
      <c r="B379" s="139">
        <v>447101136</v>
      </c>
      <c r="C379" s="140" t="s">
        <v>517</v>
      </c>
      <c r="D379" s="141">
        <v>101</v>
      </c>
      <c r="E379" s="140" t="s">
        <v>133</v>
      </c>
      <c r="F379" s="141">
        <v>136</v>
      </c>
      <c r="G379" s="142" t="s">
        <v>168</v>
      </c>
      <c r="H379" s="130"/>
      <c r="I379" s="131">
        <v>10118</v>
      </c>
      <c r="J379" s="131">
        <v>3215</v>
      </c>
      <c r="K379" s="131">
        <v>0</v>
      </c>
      <c r="L379" s="131">
        <v>938</v>
      </c>
      <c r="M379" s="131">
        <v>14271</v>
      </c>
      <c r="N379" s="130"/>
      <c r="O379" s="132">
        <v>5</v>
      </c>
      <c r="P379" s="132">
        <v>0</v>
      </c>
      <c r="Q379" s="133">
        <v>66665</v>
      </c>
      <c r="R379" s="133">
        <v>0</v>
      </c>
      <c r="S379" s="133">
        <f t="shared" si="10"/>
        <v>0</v>
      </c>
      <c r="T379" s="133">
        <v>4690</v>
      </c>
      <c r="U379" s="134">
        <f t="shared" si="11"/>
        <v>71355</v>
      </c>
      <c r="V379" s="144"/>
      <c r="W379" s="173">
        <v>0</v>
      </c>
      <c r="X379" s="174">
        <v>0.09</v>
      </c>
      <c r="Y379" s="174">
        <v>5.7430664077997825E-3</v>
      </c>
      <c r="Z379" s="175">
        <v>0</v>
      </c>
      <c r="AA379" s="168"/>
      <c r="AB379" s="176">
        <v>0</v>
      </c>
      <c r="AC379" s="177">
        <v>0</v>
      </c>
      <c r="AD379" s="134">
        <v>0</v>
      </c>
      <c r="AE379" s="177">
        <v>0</v>
      </c>
      <c r="AF379" s="182">
        <v>0</v>
      </c>
      <c r="AG379" s="172"/>
    </row>
    <row r="380" spans="1:33" s="110" customFormat="1" x14ac:dyDescent="0.2">
      <c r="A380" s="138">
        <v>447</v>
      </c>
      <c r="B380" s="139">
        <v>447101138</v>
      </c>
      <c r="C380" s="140" t="s">
        <v>517</v>
      </c>
      <c r="D380" s="141">
        <v>101</v>
      </c>
      <c r="E380" s="140" t="s">
        <v>133</v>
      </c>
      <c r="F380" s="141">
        <v>138</v>
      </c>
      <c r="G380" s="142" t="s">
        <v>170</v>
      </c>
      <c r="H380" s="130"/>
      <c r="I380" s="131">
        <v>11169</v>
      </c>
      <c r="J380" s="131">
        <v>5998</v>
      </c>
      <c r="K380" s="131">
        <v>0</v>
      </c>
      <c r="L380" s="131">
        <v>938</v>
      </c>
      <c r="M380" s="131">
        <v>18105</v>
      </c>
      <c r="N380" s="130"/>
      <c r="O380" s="132">
        <v>7</v>
      </c>
      <c r="P380" s="132">
        <v>0</v>
      </c>
      <c r="Q380" s="133">
        <v>120169</v>
      </c>
      <c r="R380" s="133">
        <v>0</v>
      </c>
      <c r="S380" s="133">
        <f t="shared" si="10"/>
        <v>0</v>
      </c>
      <c r="T380" s="133">
        <v>6566</v>
      </c>
      <c r="U380" s="134">
        <f t="shared" si="11"/>
        <v>126735</v>
      </c>
      <c r="V380" s="144"/>
      <c r="W380" s="173">
        <v>0</v>
      </c>
      <c r="X380" s="174">
        <v>0.09</v>
      </c>
      <c r="Y380" s="174">
        <v>7.7666095107074926E-3</v>
      </c>
      <c r="Z380" s="175">
        <v>0</v>
      </c>
      <c r="AA380" s="168"/>
      <c r="AB380" s="176">
        <v>0</v>
      </c>
      <c r="AC380" s="177">
        <v>0</v>
      </c>
      <c r="AD380" s="134">
        <v>0</v>
      </c>
      <c r="AE380" s="177">
        <v>0</v>
      </c>
      <c r="AF380" s="182">
        <v>0</v>
      </c>
      <c r="AG380" s="172"/>
    </row>
    <row r="381" spans="1:33" s="110" customFormat="1" x14ac:dyDescent="0.2">
      <c r="A381" s="138">
        <v>447</v>
      </c>
      <c r="B381" s="139">
        <v>447101139</v>
      </c>
      <c r="C381" s="140" t="s">
        <v>517</v>
      </c>
      <c r="D381" s="141">
        <v>101</v>
      </c>
      <c r="E381" s="140" t="s">
        <v>133</v>
      </c>
      <c r="F381" s="141">
        <v>139</v>
      </c>
      <c r="G381" s="142" t="s">
        <v>171</v>
      </c>
      <c r="H381" s="130"/>
      <c r="I381" s="131">
        <v>13523</v>
      </c>
      <c r="J381" s="131">
        <v>4664</v>
      </c>
      <c r="K381" s="131">
        <v>0</v>
      </c>
      <c r="L381" s="131">
        <v>938</v>
      </c>
      <c r="M381" s="131">
        <v>19125</v>
      </c>
      <c r="N381" s="130"/>
      <c r="O381" s="132">
        <v>1</v>
      </c>
      <c r="P381" s="132">
        <v>0</v>
      </c>
      <c r="Q381" s="133">
        <v>18187</v>
      </c>
      <c r="R381" s="133">
        <v>0</v>
      </c>
      <c r="S381" s="133">
        <f t="shared" si="10"/>
        <v>0</v>
      </c>
      <c r="T381" s="133">
        <v>938</v>
      </c>
      <c r="U381" s="134">
        <f t="shared" si="11"/>
        <v>19125</v>
      </c>
      <c r="V381" s="144"/>
      <c r="W381" s="173">
        <v>0</v>
      </c>
      <c r="X381" s="174">
        <v>0.09</v>
      </c>
      <c r="Y381" s="174">
        <v>2.7780117854586694E-3</v>
      </c>
      <c r="Z381" s="175">
        <v>0</v>
      </c>
      <c r="AA381" s="168"/>
      <c r="AB381" s="176">
        <v>0</v>
      </c>
      <c r="AC381" s="177">
        <v>0</v>
      </c>
      <c r="AD381" s="134">
        <v>0</v>
      </c>
      <c r="AE381" s="177">
        <v>0</v>
      </c>
      <c r="AF381" s="182">
        <v>0</v>
      </c>
      <c r="AG381" s="172"/>
    </row>
    <row r="382" spans="1:33" s="110" customFormat="1" x14ac:dyDescent="0.2">
      <c r="A382" s="138">
        <v>447</v>
      </c>
      <c r="B382" s="139">
        <v>447101167</v>
      </c>
      <c r="C382" s="140" t="s">
        <v>517</v>
      </c>
      <c r="D382" s="141">
        <v>101</v>
      </c>
      <c r="E382" s="140" t="s">
        <v>133</v>
      </c>
      <c r="F382" s="141">
        <v>167</v>
      </c>
      <c r="G382" s="142" t="s">
        <v>199</v>
      </c>
      <c r="H382" s="130"/>
      <c r="I382" s="131">
        <v>9716</v>
      </c>
      <c r="J382" s="131">
        <v>4373</v>
      </c>
      <c r="K382" s="131">
        <v>0</v>
      </c>
      <c r="L382" s="131">
        <v>938</v>
      </c>
      <c r="M382" s="131">
        <v>15027</v>
      </c>
      <c r="N382" s="130"/>
      <c r="O382" s="132">
        <v>2</v>
      </c>
      <c r="P382" s="132">
        <v>0</v>
      </c>
      <c r="Q382" s="133">
        <v>28178</v>
      </c>
      <c r="R382" s="133">
        <v>0</v>
      </c>
      <c r="S382" s="133">
        <f t="shared" si="10"/>
        <v>0</v>
      </c>
      <c r="T382" s="133">
        <v>1876</v>
      </c>
      <c r="U382" s="134">
        <f t="shared" si="11"/>
        <v>30054</v>
      </c>
      <c r="V382" s="144"/>
      <c r="W382" s="173">
        <v>0</v>
      </c>
      <c r="X382" s="174">
        <v>0.09</v>
      </c>
      <c r="Y382" s="174">
        <v>2.087856816318558E-2</v>
      </c>
      <c r="Z382" s="175">
        <v>0</v>
      </c>
      <c r="AA382" s="168"/>
      <c r="AB382" s="176">
        <v>0</v>
      </c>
      <c r="AC382" s="177">
        <v>0</v>
      </c>
      <c r="AD382" s="134">
        <v>0</v>
      </c>
      <c r="AE382" s="177">
        <v>0</v>
      </c>
      <c r="AF382" s="182">
        <v>0</v>
      </c>
      <c r="AG382" s="172"/>
    </row>
    <row r="383" spans="1:33" s="110" customFormat="1" x14ac:dyDescent="0.2">
      <c r="A383" s="138">
        <v>447</v>
      </c>
      <c r="B383" s="139">
        <v>447101175</v>
      </c>
      <c r="C383" s="140" t="s">
        <v>517</v>
      </c>
      <c r="D383" s="141">
        <v>101</v>
      </c>
      <c r="E383" s="140" t="s">
        <v>133</v>
      </c>
      <c r="F383" s="141">
        <v>175</v>
      </c>
      <c r="G383" s="142" t="s">
        <v>207</v>
      </c>
      <c r="H383" s="130"/>
      <c r="I383" s="131">
        <v>10565.896850839636</v>
      </c>
      <c r="J383" s="131">
        <v>5413</v>
      </c>
      <c r="K383" s="131">
        <v>0</v>
      </c>
      <c r="L383" s="131">
        <v>938</v>
      </c>
      <c r="M383" s="131">
        <v>16916.896850839636</v>
      </c>
      <c r="N383" s="130"/>
      <c r="O383" s="132">
        <v>2</v>
      </c>
      <c r="P383" s="132">
        <v>0</v>
      </c>
      <c r="Q383" s="133">
        <v>31958</v>
      </c>
      <c r="R383" s="133">
        <v>0</v>
      </c>
      <c r="S383" s="133">
        <f t="shared" si="10"/>
        <v>0</v>
      </c>
      <c r="T383" s="133">
        <v>1876</v>
      </c>
      <c r="U383" s="134">
        <f t="shared" si="11"/>
        <v>33834</v>
      </c>
      <c r="V383" s="144"/>
      <c r="W383" s="173">
        <v>0</v>
      </c>
      <c r="X383" s="174">
        <v>0.09</v>
      </c>
      <c r="Y383" s="174">
        <v>7.8324563137384265E-4</v>
      </c>
      <c r="Z383" s="175">
        <v>0</v>
      </c>
      <c r="AA383" s="168"/>
      <c r="AB383" s="176">
        <v>0</v>
      </c>
      <c r="AC383" s="177">
        <v>0</v>
      </c>
      <c r="AD383" s="134">
        <v>0</v>
      </c>
      <c r="AE383" s="177">
        <v>0</v>
      </c>
      <c r="AF383" s="182">
        <v>0</v>
      </c>
      <c r="AG383" s="172"/>
    </row>
    <row r="384" spans="1:33" s="110" customFormat="1" x14ac:dyDescent="0.2">
      <c r="A384" s="138">
        <v>447</v>
      </c>
      <c r="B384" s="139">
        <v>447101177</v>
      </c>
      <c r="C384" s="140" t="s">
        <v>517</v>
      </c>
      <c r="D384" s="141">
        <v>101</v>
      </c>
      <c r="E384" s="140" t="s">
        <v>133</v>
      </c>
      <c r="F384" s="141">
        <v>177</v>
      </c>
      <c r="G384" s="142" t="s">
        <v>209</v>
      </c>
      <c r="H384" s="130"/>
      <c r="I384" s="131">
        <v>10200</v>
      </c>
      <c r="J384" s="131">
        <v>4329</v>
      </c>
      <c r="K384" s="131">
        <v>0</v>
      </c>
      <c r="L384" s="131">
        <v>938</v>
      </c>
      <c r="M384" s="131">
        <v>15467</v>
      </c>
      <c r="N384" s="130"/>
      <c r="O384" s="132">
        <v>24</v>
      </c>
      <c r="P384" s="132">
        <v>0</v>
      </c>
      <c r="Q384" s="133">
        <v>348696</v>
      </c>
      <c r="R384" s="133">
        <v>0</v>
      </c>
      <c r="S384" s="133">
        <f t="shared" si="10"/>
        <v>0</v>
      </c>
      <c r="T384" s="133">
        <v>22512</v>
      </c>
      <c r="U384" s="134">
        <f t="shared" si="11"/>
        <v>371208</v>
      </c>
      <c r="V384" s="144"/>
      <c r="W384" s="173">
        <v>0</v>
      </c>
      <c r="X384" s="174">
        <v>0.09</v>
      </c>
      <c r="Y384" s="174">
        <v>1.1132128002406176E-2</v>
      </c>
      <c r="Z384" s="175">
        <v>0</v>
      </c>
      <c r="AA384" s="168"/>
      <c r="AB384" s="176">
        <v>0</v>
      </c>
      <c r="AC384" s="177">
        <v>0</v>
      </c>
      <c r="AD384" s="134">
        <v>0</v>
      </c>
      <c r="AE384" s="177">
        <v>0</v>
      </c>
      <c r="AF384" s="182">
        <v>0</v>
      </c>
      <c r="AG384" s="172"/>
    </row>
    <row r="385" spans="1:33" s="110" customFormat="1" x14ac:dyDescent="0.2">
      <c r="A385" s="138">
        <v>447</v>
      </c>
      <c r="B385" s="139">
        <v>447101185</v>
      </c>
      <c r="C385" s="140" t="s">
        <v>517</v>
      </c>
      <c r="D385" s="141">
        <v>101</v>
      </c>
      <c r="E385" s="140" t="s">
        <v>133</v>
      </c>
      <c r="F385" s="141">
        <v>185</v>
      </c>
      <c r="G385" s="142" t="s">
        <v>217</v>
      </c>
      <c r="H385" s="130"/>
      <c r="I385" s="131">
        <v>11307</v>
      </c>
      <c r="J385" s="131">
        <v>1430</v>
      </c>
      <c r="K385" s="131">
        <v>0</v>
      </c>
      <c r="L385" s="131">
        <v>938</v>
      </c>
      <c r="M385" s="131">
        <v>13675</v>
      </c>
      <c r="N385" s="130"/>
      <c r="O385" s="132">
        <v>90</v>
      </c>
      <c r="P385" s="132">
        <v>0</v>
      </c>
      <c r="Q385" s="133">
        <v>1146330</v>
      </c>
      <c r="R385" s="133">
        <v>0</v>
      </c>
      <c r="S385" s="133">
        <f t="shared" si="10"/>
        <v>0</v>
      </c>
      <c r="T385" s="133">
        <v>84420</v>
      </c>
      <c r="U385" s="134">
        <f t="shared" si="11"/>
        <v>1230750</v>
      </c>
      <c r="V385" s="144"/>
      <c r="W385" s="173">
        <v>0</v>
      </c>
      <c r="X385" s="174">
        <v>0.09</v>
      </c>
      <c r="Y385" s="174">
        <v>1.8366287992816255E-2</v>
      </c>
      <c r="Z385" s="175">
        <v>0</v>
      </c>
      <c r="AA385" s="168"/>
      <c r="AB385" s="176">
        <v>0</v>
      </c>
      <c r="AC385" s="177">
        <v>0</v>
      </c>
      <c r="AD385" s="134">
        <v>0</v>
      </c>
      <c r="AE385" s="177">
        <v>0</v>
      </c>
      <c r="AF385" s="182">
        <v>0</v>
      </c>
      <c r="AG385" s="172"/>
    </row>
    <row r="386" spans="1:33" s="110" customFormat="1" x14ac:dyDescent="0.2">
      <c r="A386" s="138">
        <v>447</v>
      </c>
      <c r="B386" s="139">
        <v>447101187</v>
      </c>
      <c r="C386" s="140" t="s">
        <v>517</v>
      </c>
      <c r="D386" s="141">
        <v>101</v>
      </c>
      <c r="E386" s="140" t="s">
        <v>133</v>
      </c>
      <c r="F386" s="141">
        <v>187</v>
      </c>
      <c r="G386" s="142" t="s">
        <v>219</v>
      </c>
      <c r="H386" s="130"/>
      <c r="I386" s="131">
        <v>10651</v>
      </c>
      <c r="J386" s="131">
        <v>5714</v>
      </c>
      <c r="K386" s="131">
        <v>0</v>
      </c>
      <c r="L386" s="131">
        <v>938</v>
      </c>
      <c r="M386" s="131">
        <v>17303</v>
      </c>
      <c r="N386" s="130"/>
      <c r="O386" s="132">
        <v>4</v>
      </c>
      <c r="P386" s="132">
        <v>0</v>
      </c>
      <c r="Q386" s="133">
        <v>65460</v>
      </c>
      <c r="R386" s="133">
        <v>0</v>
      </c>
      <c r="S386" s="133">
        <f t="shared" si="10"/>
        <v>0</v>
      </c>
      <c r="T386" s="133">
        <v>3752</v>
      </c>
      <c r="U386" s="134">
        <f t="shared" si="11"/>
        <v>69212</v>
      </c>
      <c r="V386" s="144"/>
      <c r="W386" s="173">
        <v>0</v>
      </c>
      <c r="X386" s="174">
        <v>0.09</v>
      </c>
      <c r="Y386" s="174">
        <v>5.0746977272041896E-3</v>
      </c>
      <c r="Z386" s="175">
        <v>0</v>
      </c>
      <c r="AA386" s="168"/>
      <c r="AB386" s="176">
        <v>0</v>
      </c>
      <c r="AC386" s="177">
        <v>0</v>
      </c>
      <c r="AD386" s="134">
        <v>0</v>
      </c>
      <c r="AE386" s="177">
        <v>0</v>
      </c>
      <c r="AF386" s="182">
        <v>0</v>
      </c>
      <c r="AG386" s="172"/>
    </row>
    <row r="387" spans="1:33" s="110" customFormat="1" x14ac:dyDescent="0.2">
      <c r="A387" s="138">
        <v>447</v>
      </c>
      <c r="B387" s="139">
        <v>447101208</v>
      </c>
      <c r="C387" s="140" t="s">
        <v>517</v>
      </c>
      <c r="D387" s="141">
        <v>101</v>
      </c>
      <c r="E387" s="140" t="s">
        <v>133</v>
      </c>
      <c r="F387" s="141">
        <v>208</v>
      </c>
      <c r="G387" s="142" t="s">
        <v>240</v>
      </c>
      <c r="H387" s="130"/>
      <c r="I387" s="131">
        <v>9968</v>
      </c>
      <c r="J387" s="131">
        <v>5724</v>
      </c>
      <c r="K387" s="131">
        <v>0</v>
      </c>
      <c r="L387" s="131">
        <v>938</v>
      </c>
      <c r="M387" s="131">
        <v>16630</v>
      </c>
      <c r="N387" s="130"/>
      <c r="O387" s="132">
        <v>9</v>
      </c>
      <c r="P387" s="132">
        <v>0</v>
      </c>
      <c r="Q387" s="133">
        <v>141228</v>
      </c>
      <c r="R387" s="133">
        <v>0</v>
      </c>
      <c r="S387" s="133">
        <f t="shared" si="10"/>
        <v>0</v>
      </c>
      <c r="T387" s="133">
        <v>8442</v>
      </c>
      <c r="U387" s="134">
        <f t="shared" si="11"/>
        <v>149670</v>
      </c>
      <c r="V387" s="144"/>
      <c r="W387" s="173">
        <v>0</v>
      </c>
      <c r="X387" s="174">
        <v>0.09</v>
      </c>
      <c r="Y387" s="174">
        <v>1.2231660800776317E-2</v>
      </c>
      <c r="Z387" s="175">
        <v>0</v>
      </c>
      <c r="AA387" s="168"/>
      <c r="AB387" s="176">
        <v>0</v>
      </c>
      <c r="AC387" s="177">
        <v>0</v>
      </c>
      <c r="AD387" s="134">
        <v>0</v>
      </c>
      <c r="AE387" s="177">
        <v>0</v>
      </c>
      <c r="AF387" s="182">
        <v>0</v>
      </c>
      <c r="AG387" s="172"/>
    </row>
    <row r="388" spans="1:33" s="110" customFormat="1" x14ac:dyDescent="0.2">
      <c r="A388" s="138">
        <v>447</v>
      </c>
      <c r="B388" s="139">
        <v>447101212</v>
      </c>
      <c r="C388" s="140" t="s">
        <v>517</v>
      </c>
      <c r="D388" s="141">
        <v>101</v>
      </c>
      <c r="E388" s="140" t="s">
        <v>133</v>
      </c>
      <c r="F388" s="141">
        <v>212</v>
      </c>
      <c r="G388" s="142" t="s">
        <v>244</v>
      </c>
      <c r="H388" s="130"/>
      <c r="I388" s="131">
        <v>9716</v>
      </c>
      <c r="J388" s="131">
        <v>2428</v>
      </c>
      <c r="K388" s="131">
        <v>0</v>
      </c>
      <c r="L388" s="131">
        <v>938</v>
      </c>
      <c r="M388" s="131">
        <v>13082</v>
      </c>
      <c r="N388" s="130"/>
      <c r="O388" s="132">
        <v>3</v>
      </c>
      <c r="P388" s="132">
        <v>0</v>
      </c>
      <c r="Q388" s="133">
        <v>36432</v>
      </c>
      <c r="R388" s="133">
        <v>0</v>
      </c>
      <c r="S388" s="133">
        <f t="shared" si="10"/>
        <v>0</v>
      </c>
      <c r="T388" s="133">
        <v>2814</v>
      </c>
      <c r="U388" s="134">
        <f t="shared" si="11"/>
        <v>39246</v>
      </c>
      <c r="V388" s="144"/>
      <c r="W388" s="173">
        <v>0</v>
      </c>
      <c r="X388" s="174">
        <v>0.09</v>
      </c>
      <c r="Y388" s="174">
        <v>3.6659123922644234E-2</v>
      </c>
      <c r="Z388" s="175">
        <v>0</v>
      </c>
      <c r="AA388" s="168"/>
      <c r="AB388" s="176">
        <v>0</v>
      </c>
      <c r="AC388" s="177">
        <v>0</v>
      </c>
      <c r="AD388" s="134">
        <v>0</v>
      </c>
      <c r="AE388" s="177">
        <v>0</v>
      </c>
      <c r="AF388" s="182">
        <v>0</v>
      </c>
      <c r="AG388" s="172"/>
    </row>
    <row r="389" spans="1:33" s="110" customFormat="1" x14ac:dyDescent="0.2">
      <c r="A389" s="138">
        <v>447</v>
      </c>
      <c r="B389" s="139">
        <v>447101214</v>
      </c>
      <c r="C389" s="140" t="s">
        <v>517</v>
      </c>
      <c r="D389" s="141">
        <v>101</v>
      </c>
      <c r="E389" s="140" t="s">
        <v>133</v>
      </c>
      <c r="F389" s="141">
        <v>214</v>
      </c>
      <c r="G389" s="142" t="s">
        <v>246</v>
      </c>
      <c r="H389" s="130"/>
      <c r="I389" s="131">
        <v>16679</v>
      </c>
      <c r="J389" s="131">
        <v>2548</v>
      </c>
      <c r="K389" s="131">
        <v>0</v>
      </c>
      <c r="L389" s="131">
        <v>938</v>
      </c>
      <c r="M389" s="131">
        <v>20165</v>
      </c>
      <c r="N389" s="130"/>
      <c r="O389" s="132">
        <v>1</v>
      </c>
      <c r="P389" s="132">
        <v>0</v>
      </c>
      <c r="Q389" s="133">
        <v>19227</v>
      </c>
      <c r="R389" s="133">
        <v>0</v>
      </c>
      <c r="S389" s="133">
        <f t="shared" si="10"/>
        <v>0</v>
      </c>
      <c r="T389" s="133">
        <v>938</v>
      </c>
      <c r="U389" s="134">
        <f t="shared" si="11"/>
        <v>20165</v>
      </c>
      <c r="V389" s="144"/>
      <c r="W389" s="173">
        <v>0</v>
      </c>
      <c r="X389" s="174">
        <v>0.09</v>
      </c>
      <c r="Y389" s="174">
        <v>1.4020096341566177E-3</v>
      </c>
      <c r="Z389" s="175">
        <v>0</v>
      </c>
      <c r="AA389" s="168"/>
      <c r="AB389" s="176">
        <v>0</v>
      </c>
      <c r="AC389" s="177">
        <v>0</v>
      </c>
      <c r="AD389" s="134">
        <v>0</v>
      </c>
      <c r="AE389" s="177">
        <v>0</v>
      </c>
      <c r="AF389" s="182">
        <v>0</v>
      </c>
      <c r="AG389" s="172"/>
    </row>
    <row r="390" spans="1:33" s="110" customFormat="1" x14ac:dyDescent="0.2">
      <c r="A390" s="138">
        <v>447</v>
      </c>
      <c r="B390" s="139">
        <v>447101220</v>
      </c>
      <c r="C390" s="140" t="s">
        <v>517</v>
      </c>
      <c r="D390" s="141">
        <v>101</v>
      </c>
      <c r="E390" s="140" t="s">
        <v>133</v>
      </c>
      <c r="F390" s="141">
        <v>220</v>
      </c>
      <c r="G390" s="142" t="s">
        <v>252</v>
      </c>
      <c r="H390" s="130"/>
      <c r="I390" s="131">
        <v>9595</v>
      </c>
      <c r="J390" s="131">
        <v>4266</v>
      </c>
      <c r="K390" s="131">
        <v>0</v>
      </c>
      <c r="L390" s="131">
        <v>938</v>
      </c>
      <c r="M390" s="131">
        <v>14799</v>
      </c>
      <c r="N390" s="130"/>
      <c r="O390" s="132">
        <v>4</v>
      </c>
      <c r="P390" s="132">
        <v>0</v>
      </c>
      <c r="Q390" s="133">
        <v>55444</v>
      </c>
      <c r="R390" s="133">
        <v>0</v>
      </c>
      <c r="S390" s="133">
        <f t="shared" si="10"/>
        <v>0</v>
      </c>
      <c r="T390" s="133">
        <v>3752</v>
      </c>
      <c r="U390" s="134">
        <f t="shared" si="11"/>
        <v>59196</v>
      </c>
      <c r="V390" s="144"/>
      <c r="W390" s="173">
        <v>0</v>
      </c>
      <c r="X390" s="174">
        <v>0.09</v>
      </c>
      <c r="Y390" s="174">
        <v>1.754036096391854E-2</v>
      </c>
      <c r="Z390" s="175">
        <v>0</v>
      </c>
      <c r="AA390" s="168"/>
      <c r="AB390" s="176">
        <v>0</v>
      </c>
      <c r="AC390" s="177">
        <v>0</v>
      </c>
      <c r="AD390" s="134">
        <v>0</v>
      </c>
      <c r="AE390" s="177">
        <v>0</v>
      </c>
      <c r="AF390" s="182">
        <v>0</v>
      </c>
      <c r="AG390" s="172"/>
    </row>
    <row r="391" spans="1:33" s="110" customFormat="1" x14ac:dyDescent="0.2">
      <c r="A391" s="138">
        <v>447</v>
      </c>
      <c r="B391" s="139">
        <v>447101238</v>
      </c>
      <c r="C391" s="140" t="s">
        <v>517</v>
      </c>
      <c r="D391" s="141">
        <v>101</v>
      </c>
      <c r="E391" s="140" t="s">
        <v>133</v>
      </c>
      <c r="F391" s="141">
        <v>238</v>
      </c>
      <c r="G391" s="142" t="s">
        <v>270</v>
      </c>
      <c r="H391" s="130"/>
      <c r="I391" s="131">
        <v>10428</v>
      </c>
      <c r="J391" s="131">
        <v>5997</v>
      </c>
      <c r="K391" s="131">
        <v>0</v>
      </c>
      <c r="L391" s="131">
        <v>938</v>
      </c>
      <c r="M391" s="131">
        <v>17363</v>
      </c>
      <c r="N391" s="130"/>
      <c r="O391" s="132">
        <v>25</v>
      </c>
      <c r="P391" s="132">
        <v>0</v>
      </c>
      <c r="Q391" s="133">
        <v>410625</v>
      </c>
      <c r="R391" s="133">
        <v>0</v>
      </c>
      <c r="S391" s="133">
        <f t="shared" si="10"/>
        <v>0</v>
      </c>
      <c r="T391" s="133">
        <v>23450</v>
      </c>
      <c r="U391" s="134">
        <f t="shared" si="11"/>
        <v>434075</v>
      </c>
      <c r="V391" s="144"/>
      <c r="W391" s="173">
        <v>0</v>
      </c>
      <c r="X391" s="174">
        <v>0.09</v>
      </c>
      <c r="Y391" s="174">
        <v>8.3657611043428698E-2</v>
      </c>
      <c r="Z391" s="175">
        <v>0</v>
      </c>
      <c r="AA391" s="168"/>
      <c r="AB391" s="176">
        <v>0</v>
      </c>
      <c r="AC391" s="177">
        <v>0</v>
      </c>
      <c r="AD391" s="134">
        <v>0</v>
      </c>
      <c r="AE391" s="177">
        <v>0</v>
      </c>
      <c r="AF391" s="182">
        <v>0</v>
      </c>
      <c r="AG391" s="172"/>
    </row>
    <row r="392" spans="1:33" s="110" customFormat="1" x14ac:dyDescent="0.2">
      <c r="A392" s="138">
        <v>447</v>
      </c>
      <c r="B392" s="139">
        <v>447101307</v>
      </c>
      <c r="C392" s="140" t="s">
        <v>517</v>
      </c>
      <c r="D392" s="141">
        <v>101</v>
      </c>
      <c r="E392" s="140" t="s">
        <v>133</v>
      </c>
      <c r="F392" s="141">
        <v>307</v>
      </c>
      <c r="G392" s="142" t="s">
        <v>339</v>
      </c>
      <c r="H392" s="130"/>
      <c r="I392" s="131">
        <v>10491</v>
      </c>
      <c r="J392" s="131">
        <v>4563</v>
      </c>
      <c r="K392" s="131">
        <v>0</v>
      </c>
      <c r="L392" s="131">
        <v>938</v>
      </c>
      <c r="M392" s="131">
        <v>15992</v>
      </c>
      <c r="N392" s="130"/>
      <c r="O392" s="132">
        <v>3</v>
      </c>
      <c r="P392" s="132">
        <v>0</v>
      </c>
      <c r="Q392" s="133">
        <v>45162</v>
      </c>
      <c r="R392" s="133">
        <v>0</v>
      </c>
      <c r="S392" s="133">
        <f t="shared" si="10"/>
        <v>0</v>
      </c>
      <c r="T392" s="133">
        <v>2814</v>
      </c>
      <c r="U392" s="134">
        <f t="shared" si="11"/>
        <v>47976</v>
      </c>
      <c r="V392" s="144"/>
      <c r="W392" s="173">
        <v>0</v>
      </c>
      <c r="X392" s="174">
        <v>0.09</v>
      </c>
      <c r="Y392" s="174">
        <v>1.1291848488502803E-2</v>
      </c>
      <c r="Z392" s="175">
        <v>0</v>
      </c>
      <c r="AA392" s="168"/>
      <c r="AB392" s="176">
        <v>0</v>
      </c>
      <c r="AC392" s="177">
        <v>0</v>
      </c>
      <c r="AD392" s="134">
        <v>0</v>
      </c>
      <c r="AE392" s="177">
        <v>0</v>
      </c>
      <c r="AF392" s="182">
        <v>0</v>
      </c>
      <c r="AG392" s="172"/>
    </row>
    <row r="393" spans="1:33" s="110" customFormat="1" x14ac:dyDescent="0.2">
      <c r="A393" s="138">
        <v>447</v>
      </c>
      <c r="B393" s="139">
        <v>447101350</v>
      </c>
      <c r="C393" s="140" t="s">
        <v>517</v>
      </c>
      <c r="D393" s="141">
        <v>101</v>
      </c>
      <c r="E393" s="140" t="s">
        <v>133</v>
      </c>
      <c r="F393" s="141">
        <v>350</v>
      </c>
      <c r="G393" s="142" t="s">
        <v>382</v>
      </c>
      <c r="H393" s="130"/>
      <c r="I393" s="131">
        <v>10287</v>
      </c>
      <c r="J393" s="131">
        <v>6338</v>
      </c>
      <c r="K393" s="131">
        <v>0</v>
      </c>
      <c r="L393" s="131">
        <v>938</v>
      </c>
      <c r="M393" s="131">
        <v>17563</v>
      </c>
      <c r="N393" s="130"/>
      <c r="O393" s="132">
        <v>41</v>
      </c>
      <c r="P393" s="132">
        <v>0</v>
      </c>
      <c r="Q393" s="133">
        <v>681625</v>
      </c>
      <c r="R393" s="133">
        <v>0</v>
      </c>
      <c r="S393" s="133">
        <f t="shared" si="10"/>
        <v>0</v>
      </c>
      <c r="T393" s="133">
        <v>38458</v>
      </c>
      <c r="U393" s="134">
        <f t="shared" si="11"/>
        <v>720083</v>
      </c>
      <c r="V393" s="144"/>
      <c r="W393" s="173">
        <v>0</v>
      </c>
      <c r="X393" s="174">
        <v>0.09</v>
      </c>
      <c r="Y393" s="174">
        <v>5.264341194613411E-2</v>
      </c>
      <c r="Z393" s="175">
        <v>0</v>
      </c>
      <c r="AA393" s="168"/>
      <c r="AB393" s="176">
        <v>0</v>
      </c>
      <c r="AC393" s="177">
        <v>0</v>
      </c>
      <c r="AD393" s="134">
        <v>0</v>
      </c>
      <c r="AE393" s="177">
        <v>0</v>
      </c>
      <c r="AF393" s="182">
        <v>0</v>
      </c>
      <c r="AG393" s="172"/>
    </row>
    <row r="394" spans="1:33" s="110" customFormat="1" x14ac:dyDescent="0.2">
      <c r="A394" s="138">
        <v>447</v>
      </c>
      <c r="B394" s="139">
        <v>447101622</v>
      </c>
      <c r="C394" s="140" t="s">
        <v>517</v>
      </c>
      <c r="D394" s="141">
        <v>101</v>
      </c>
      <c r="E394" s="140" t="s">
        <v>133</v>
      </c>
      <c r="F394" s="141">
        <v>622</v>
      </c>
      <c r="G394" s="142" t="s">
        <v>394</v>
      </c>
      <c r="H394" s="130"/>
      <c r="I394" s="131">
        <v>11065</v>
      </c>
      <c r="J394" s="131">
        <v>2468</v>
      </c>
      <c r="K394" s="131">
        <v>0</v>
      </c>
      <c r="L394" s="131">
        <v>938</v>
      </c>
      <c r="M394" s="131">
        <v>14471</v>
      </c>
      <c r="N394" s="130"/>
      <c r="O394" s="132">
        <v>42</v>
      </c>
      <c r="P394" s="132">
        <v>0</v>
      </c>
      <c r="Q394" s="133">
        <v>568386</v>
      </c>
      <c r="R394" s="133">
        <v>0</v>
      </c>
      <c r="S394" s="133">
        <f t="shared" ref="S394:S457" si="12">IFERROR(VLOOKUP(B394,transp,2,FALSE),0)</f>
        <v>0</v>
      </c>
      <c r="T394" s="133">
        <v>39396</v>
      </c>
      <c r="U394" s="134">
        <f t="shared" ref="U394:U457" si="13">SUM(Q394:T394)</f>
        <v>607782</v>
      </c>
      <c r="V394" s="144"/>
      <c r="W394" s="173">
        <v>0</v>
      </c>
      <c r="X394" s="174">
        <v>0.09</v>
      </c>
      <c r="Y394" s="174">
        <v>2.4131176834959227E-2</v>
      </c>
      <c r="Z394" s="175">
        <v>0</v>
      </c>
      <c r="AA394" s="168"/>
      <c r="AB394" s="176">
        <v>0</v>
      </c>
      <c r="AC394" s="177">
        <v>0</v>
      </c>
      <c r="AD394" s="134">
        <v>0</v>
      </c>
      <c r="AE394" s="177">
        <v>0</v>
      </c>
      <c r="AF394" s="182">
        <v>0</v>
      </c>
      <c r="AG394" s="172"/>
    </row>
    <row r="395" spans="1:33" s="110" customFormat="1" x14ac:dyDescent="0.2">
      <c r="A395" s="138">
        <v>447</v>
      </c>
      <c r="B395" s="139">
        <v>447101690</v>
      </c>
      <c r="C395" s="140" t="s">
        <v>517</v>
      </c>
      <c r="D395" s="141">
        <v>101</v>
      </c>
      <c r="E395" s="140" t="s">
        <v>133</v>
      </c>
      <c r="F395" s="141">
        <v>690</v>
      </c>
      <c r="G395" s="142" t="s">
        <v>414</v>
      </c>
      <c r="H395" s="130"/>
      <c r="I395" s="131">
        <v>9352</v>
      </c>
      <c r="J395" s="131">
        <v>3372</v>
      </c>
      <c r="K395" s="131">
        <v>0</v>
      </c>
      <c r="L395" s="131">
        <v>938</v>
      </c>
      <c r="M395" s="131">
        <v>13662</v>
      </c>
      <c r="N395" s="130"/>
      <c r="O395" s="132">
        <v>7</v>
      </c>
      <c r="P395" s="132">
        <v>0</v>
      </c>
      <c r="Q395" s="133">
        <v>89068</v>
      </c>
      <c r="R395" s="133">
        <v>0</v>
      </c>
      <c r="S395" s="133">
        <f t="shared" si="12"/>
        <v>0</v>
      </c>
      <c r="T395" s="133">
        <v>6566</v>
      </c>
      <c r="U395" s="134">
        <f t="shared" si="13"/>
        <v>95634</v>
      </c>
      <c r="V395" s="144"/>
      <c r="W395" s="173">
        <v>0</v>
      </c>
      <c r="X395" s="174">
        <v>0.09</v>
      </c>
      <c r="Y395" s="174">
        <v>9.8356311735634527E-3</v>
      </c>
      <c r="Z395" s="175">
        <v>0</v>
      </c>
      <c r="AA395" s="168"/>
      <c r="AB395" s="176">
        <v>0</v>
      </c>
      <c r="AC395" s="177">
        <v>0</v>
      </c>
      <c r="AD395" s="134">
        <v>0</v>
      </c>
      <c r="AE395" s="177">
        <v>0</v>
      </c>
      <c r="AF395" s="182">
        <v>0</v>
      </c>
      <c r="AG395" s="172"/>
    </row>
    <row r="396" spans="1:33" s="110" customFormat="1" x14ac:dyDescent="0.2">
      <c r="A396" s="138">
        <v>447</v>
      </c>
      <c r="B396" s="139">
        <v>447101710</v>
      </c>
      <c r="C396" s="140" t="s">
        <v>517</v>
      </c>
      <c r="D396" s="141">
        <v>101</v>
      </c>
      <c r="E396" s="140" t="s">
        <v>133</v>
      </c>
      <c r="F396" s="141">
        <v>710</v>
      </c>
      <c r="G396" s="142" t="s">
        <v>419</v>
      </c>
      <c r="H396" s="130"/>
      <c r="I396" s="131">
        <v>10531</v>
      </c>
      <c r="J396" s="131">
        <v>4267</v>
      </c>
      <c r="K396" s="131">
        <v>0</v>
      </c>
      <c r="L396" s="131">
        <v>938</v>
      </c>
      <c r="M396" s="131">
        <v>15736</v>
      </c>
      <c r="N396" s="130"/>
      <c r="O396" s="132">
        <v>6</v>
      </c>
      <c r="P396" s="132">
        <v>0</v>
      </c>
      <c r="Q396" s="133">
        <v>88788</v>
      </c>
      <c r="R396" s="133">
        <v>0</v>
      </c>
      <c r="S396" s="133">
        <f t="shared" si="12"/>
        <v>0</v>
      </c>
      <c r="T396" s="133">
        <v>5628</v>
      </c>
      <c r="U396" s="134">
        <f t="shared" si="13"/>
        <v>94416</v>
      </c>
      <c r="V396" s="144"/>
      <c r="W396" s="173">
        <v>0</v>
      </c>
      <c r="X396" s="174">
        <v>0.09</v>
      </c>
      <c r="Y396" s="174">
        <v>5.1053887992645111E-3</v>
      </c>
      <c r="Z396" s="175">
        <v>0</v>
      </c>
      <c r="AA396" s="168"/>
      <c r="AB396" s="176">
        <v>0</v>
      </c>
      <c r="AC396" s="177">
        <v>0</v>
      </c>
      <c r="AD396" s="134">
        <v>0</v>
      </c>
      <c r="AE396" s="177">
        <v>0</v>
      </c>
      <c r="AF396" s="182">
        <v>0</v>
      </c>
      <c r="AG396" s="172"/>
    </row>
    <row r="397" spans="1:33" s="110" customFormat="1" x14ac:dyDescent="0.2">
      <c r="A397" s="138">
        <v>449</v>
      </c>
      <c r="B397" s="139">
        <v>449035035</v>
      </c>
      <c r="C397" s="140" t="s">
        <v>518</v>
      </c>
      <c r="D397" s="141">
        <v>35</v>
      </c>
      <c r="E397" s="140" t="s">
        <v>67</v>
      </c>
      <c r="F397" s="141">
        <v>35</v>
      </c>
      <c r="G397" s="142" t="s">
        <v>67</v>
      </c>
      <c r="H397" s="130"/>
      <c r="I397" s="131">
        <v>12461</v>
      </c>
      <c r="J397" s="131">
        <v>5221</v>
      </c>
      <c r="K397" s="131">
        <v>0</v>
      </c>
      <c r="L397" s="131">
        <v>938</v>
      </c>
      <c r="M397" s="131">
        <v>18620</v>
      </c>
      <c r="N397" s="130"/>
      <c r="O397" s="132">
        <v>698</v>
      </c>
      <c r="P397" s="132">
        <v>0</v>
      </c>
      <c r="Q397" s="133">
        <v>11949760</v>
      </c>
      <c r="R397" s="133">
        <v>0</v>
      </c>
      <c r="S397" s="133">
        <f t="shared" si="12"/>
        <v>0</v>
      </c>
      <c r="T397" s="133">
        <v>633784</v>
      </c>
      <c r="U397" s="134">
        <f t="shared" si="13"/>
        <v>12583544</v>
      </c>
      <c r="V397" s="144"/>
      <c r="W397" s="173">
        <v>22.204702627939099</v>
      </c>
      <c r="X397" s="174">
        <v>0.09</v>
      </c>
      <c r="Y397" s="174">
        <v>0.15770398323994761</v>
      </c>
      <c r="Z397" s="175">
        <v>0</v>
      </c>
      <c r="AA397" s="168"/>
      <c r="AB397" s="176">
        <v>4</v>
      </c>
      <c r="AC397" s="177">
        <v>0</v>
      </c>
      <c r="AD397" s="134">
        <v>0</v>
      </c>
      <c r="AE397" s="177">
        <v>0</v>
      </c>
      <c r="AF397" s="182">
        <v>0</v>
      </c>
      <c r="AG397" s="172"/>
    </row>
    <row r="398" spans="1:33" s="110" customFormat="1" x14ac:dyDescent="0.2">
      <c r="A398" s="138">
        <v>449</v>
      </c>
      <c r="B398" s="139">
        <v>449035044</v>
      </c>
      <c r="C398" s="140" t="s">
        <v>518</v>
      </c>
      <c r="D398" s="141">
        <v>35</v>
      </c>
      <c r="E398" s="140" t="s">
        <v>67</v>
      </c>
      <c r="F398" s="141">
        <v>44</v>
      </c>
      <c r="G398" s="142" t="s">
        <v>76</v>
      </c>
      <c r="H398" s="130"/>
      <c r="I398" s="131">
        <v>12138</v>
      </c>
      <c r="J398" s="131">
        <v>103</v>
      </c>
      <c r="K398" s="131">
        <v>0</v>
      </c>
      <c r="L398" s="131">
        <v>938</v>
      </c>
      <c r="M398" s="131">
        <v>13179</v>
      </c>
      <c r="N398" s="130"/>
      <c r="O398" s="132">
        <v>3</v>
      </c>
      <c r="P398" s="132">
        <v>0</v>
      </c>
      <c r="Q398" s="133">
        <v>35556</v>
      </c>
      <c r="R398" s="133">
        <v>0</v>
      </c>
      <c r="S398" s="133">
        <f t="shared" si="12"/>
        <v>0</v>
      </c>
      <c r="T398" s="133">
        <v>2724</v>
      </c>
      <c r="U398" s="134">
        <f t="shared" si="13"/>
        <v>38280</v>
      </c>
      <c r="V398" s="144"/>
      <c r="W398" s="173">
        <v>9.5435684647302899E-2</v>
      </c>
      <c r="X398" s="174">
        <v>0.09</v>
      </c>
      <c r="Y398" s="174">
        <v>7.3731603227047346E-2</v>
      </c>
      <c r="Z398" s="175">
        <v>0</v>
      </c>
      <c r="AA398" s="168"/>
      <c r="AB398" s="176">
        <v>0</v>
      </c>
      <c r="AC398" s="177">
        <v>0</v>
      </c>
      <c r="AD398" s="134">
        <v>0</v>
      </c>
      <c r="AE398" s="177">
        <v>0</v>
      </c>
      <c r="AF398" s="182">
        <v>0</v>
      </c>
      <c r="AG398" s="172"/>
    </row>
    <row r="399" spans="1:33" s="110" customFormat="1" x14ac:dyDescent="0.2">
      <c r="A399" s="138">
        <v>449</v>
      </c>
      <c r="B399" s="139">
        <v>449035046</v>
      </c>
      <c r="C399" s="140" t="s">
        <v>518</v>
      </c>
      <c r="D399" s="141">
        <v>35</v>
      </c>
      <c r="E399" s="140" t="s">
        <v>67</v>
      </c>
      <c r="F399" s="141">
        <v>46</v>
      </c>
      <c r="G399" s="142" t="s">
        <v>78</v>
      </c>
      <c r="H399" s="130"/>
      <c r="I399" s="131">
        <v>10966.84984485094</v>
      </c>
      <c r="J399" s="131">
        <v>8671</v>
      </c>
      <c r="K399" s="131">
        <v>0</v>
      </c>
      <c r="L399" s="131">
        <v>938</v>
      </c>
      <c r="M399" s="131">
        <v>20575.849844850942</v>
      </c>
      <c r="N399" s="130"/>
      <c r="O399" s="132">
        <v>1</v>
      </c>
      <c r="P399" s="132">
        <v>0</v>
      </c>
      <c r="Q399" s="133">
        <v>19013</v>
      </c>
      <c r="R399" s="133">
        <v>0</v>
      </c>
      <c r="S399" s="133">
        <f t="shared" si="12"/>
        <v>0</v>
      </c>
      <c r="T399" s="133">
        <v>908</v>
      </c>
      <c r="U399" s="134">
        <f t="shared" si="13"/>
        <v>19921</v>
      </c>
      <c r="V399" s="144"/>
      <c r="W399" s="173">
        <v>3.18118948824343E-2</v>
      </c>
      <c r="X399" s="174">
        <v>0.09</v>
      </c>
      <c r="Y399" s="174">
        <v>4.4703381092617268E-4</v>
      </c>
      <c r="Z399" s="175">
        <v>0</v>
      </c>
      <c r="AA399" s="168"/>
      <c r="AB399" s="176">
        <v>0</v>
      </c>
      <c r="AC399" s="177">
        <v>0</v>
      </c>
      <c r="AD399" s="134">
        <v>0</v>
      </c>
      <c r="AE399" s="177">
        <v>0</v>
      </c>
      <c r="AF399" s="182">
        <v>0</v>
      </c>
      <c r="AG399" s="172"/>
    </row>
    <row r="400" spans="1:33" s="110" customFormat="1" x14ac:dyDescent="0.2">
      <c r="A400" s="138">
        <v>449</v>
      </c>
      <c r="B400" s="139">
        <v>449035073</v>
      </c>
      <c r="C400" s="140" t="s">
        <v>518</v>
      </c>
      <c r="D400" s="141">
        <v>35</v>
      </c>
      <c r="E400" s="140" t="s">
        <v>67</v>
      </c>
      <c r="F400" s="141">
        <v>73</v>
      </c>
      <c r="G400" s="142" t="s">
        <v>105</v>
      </c>
      <c r="H400" s="130"/>
      <c r="I400" s="131">
        <v>14851</v>
      </c>
      <c r="J400" s="131">
        <v>10255</v>
      </c>
      <c r="K400" s="131">
        <v>0</v>
      </c>
      <c r="L400" s="131">
        <v>938</v>
      </c>
      <c r="M400" s="131">
        <v>26044</v>
      </c>
      <c r="N400" s="130"/>
      <c r="O400" s="132">
        <v>2</v>
      </c>
      <c r="P400" s="132">
        <v>0</v>
      </c>
      <c r="Q400" s="133">
        <v>48614</v>
      </c>
      <c r="R400" s="133">
        <v>0</v>
      </c>
      <c r="S400" s="133">
        <f t="shared" si="12"/>
        <v>0</v>
      </c>
      <c r="T400" s="133">
        <v>1816</v>
      </c>
      <c r="U400" s="134">
        <f t="shared" si="13"/>
        <v>50430</v>
      </c>
      <c r="V400" s="144"/>
      <c r="W400" s="173">
        <v>6.3623789764868599E-2</v>
      </c>
      <c r="X400" s="174">
        <v>0.09</v>
      </c>
      <c r="Y400" s="174">
        <v>1.4564401003145426E-2</v>
      </c>
      <c r="Z400" s="175">
        <v>0</v>
      </c>
      <c r="AA400" s="168"/>
      <c r="AB400" s="176">
        <v>0</v>
      </c>
      <c r="AC400" s="177">
        <v>0</v>
      </c>
      <c r="AD400" s="134">
        <v>0</v>
      </c>
      <c r="AE400" s="177">
        <v>0</v>
      </c>
      <c r="AF400" s="182">
        <v>0</v>
      </c>
      <c r="AG400" s="172"/>
    </row>
    <row r="401" spans="1:33" s="110" customFormat="1" x14ac:dyDescent="0.2">
      <c r="A401" s="138">
        <v>449</v>
      </c>
      <c r="B401" s="139">
        <v>449035219</v>
      </c>
      <c r="C401" s="140" t="s">
        <v>518</v>
      </c>
      <c r="D401" s="141">
        <v>35</v>
      </c>
      <c r="E401" s="140" t="s">
        <v>67</v>
      </c>
      <c r="F401" s="141">
        <v>219</v>
      </c>
      <c r="G401" s="142" t="s">
        <v>251</v>
      </c>
      <c r="H401" s="130"/>
      <c r="I401" s="131">
        <v>10630.412257185322</v>
      </c>
      <c r="J401" s="131">
        <v>5091</v>
      </c>
      <c r="K401" s="131">
        <v>0</v>
      </c>
      <c r="L401" s="131">
        <v>938</v>
      </c>
      <c r="M401" s="131">
        <v>16659.412257185322</v>
      </c>
      <c r="N401" s="130"/>
      <c r="O401" s="132">
        <v>1</v>
      </c>
      <c r="P401" s="132">
        <v>0</v>
      </c>
      <c r="Q401" s="133">
        <v>15221</v>
      </c>
      <c r="R401" s="133">
        <v>0</v>
      </c>
      <c r="S401" s="133">
        <f t="shared" si="12"/>
        <v>0</v>
      </c>
      <c r="T401" s="133">
        <v>908</v>
      </c>
      <c r="U401" s="134">
        <f t="shared" si="13"/>
        <v>16129</v>
      </c>
      <c r="V401" s="144"/>
      <c r="W401" s="173">
        <v>3.18118948824343E-2</v>
      </c>
      <c r="X401" s="174">
        <v>0.09</v>
      </c>
      <c r="Y401" s="174">
        <v>8.4661963339345055E-3</v>
      </c>
      <c r="Z401" s="175">
        <v>0</v>
      </c>
      <c r="AA401" s="168"/>
      <c r="AB401" s="176">
        <v>0</v>
      </c>
      <c r="AC401" s="177">
        <v>0</v>
      </c>
      <c r="AD401" s="134">
        <v>0</v>
      </c>
      <c r="AE401" s="177">
        <v>0</v>
      </c>
      <c r="AF401" s="182">
        <v>0</v>
      </c>
      <c r="AG401" s="172"/>
    </row>
    <row r="402" spans="1:33" s="110" customFormat="1" x14ac:dyDescent="0.2">
      <c r="A402" s="138">
        <v>449</v>
      </c>
      <c r="B402" s="139">
        <v>449035243</v>
      </c>
      <c r="C402" s="140" t="s">
        <v>518</v>
      </c>
      <c r="D402" s="141">
        <v>35</v>
      </c>
      <c r="E402" s="140" t="s">
        <v>67</v>
      </c>
      <c r="F402" s="141">
        <v>243</v>
      </c>
      <c r="G402" s="142" t="s">
        <v>275</v>
      </c>
      <c r="H402" s="130"/>
      <c r="I402" s="131">
        <v>11752</v>
      </c>
      <c r="J402" s="131">
        <v>2432</v>
      </c>
      <c r="K402" s="131">
        <v>0</v>
      </c>
      <c r="L402" s="131">
        <v>938</v>
      </c>
      <c r="M402" s="131">
        <v>15122</v>
      </c>
      <c r="N402" s="130"/>
      <c r="O402" s="132">
        <v>6</v>
      </c>
      <c r="P402" s="132">
        <v>0</v>
      </c>
      <c r="Q402" s="133">
        <v>82398</v>
      </c>
      <c r="R402" s="133">
        <v>0</v>
      </c>
      <c r="S402" s="133">
        <f t="shared" si="12"/>
        <v>0</v>
      </c>
      <c r="T402" s="133">
        <v>5448</v>
      </c>
      <c r="U402" s="134">
        <f t="shared" si="13"/>
        <v>87846</v>
      </c>
      <c r="V402" s="144"/>
      <c r="W402" s="173">
        <v>0.1908713692946058</v>
      </c>
      <c r="X402" s="174">
        <v>0.09</v>
      </c>
      <c r="Y402" s="174">
        <v>6.0081463507488378E-3</v>
      </c>
      <c r="Z402" s="175">
        <v>0</v>
      </c>
      <c r="AA402" s="168"/>
      <c r="AB402" s="176">
        <v>1</v>
      </c>
      <c r="AC402" s="177">
        <v>0</v>
      </c>
      <c r="AD402" s="134">
        <v>0</v>
      </c>
      <c r="AE402" s="177">
        <v>0</v>
      </c>
      <c r="AF402" s="182">
        <v>0</v>
      </c>
      <c r="AG402" s="172"/>
    </row>
    <row r="403" spans="1:33" s="110" customFormat="1" x14ac:dyDescent="0.2">
      <c r="A403" s="138">
        <v>449</v>
      </c>
      <c r="B403" s="139">
        <v>449035244</v>
      </c>
      <c r="C403" s="140" t="s">
        <v>518</v>
      </c>
      <c r="D403" s="141">
        <v>35</v>
      </c>
      <c r="E403" s="140" t="s">
        <v>67</v>
      </c>
      <c r="F403" s="141">
        <v>244</v>
      </c>
      <c r="G403" s="142" t="s">
        <v>276</v>
      </c>
      <c r="H403" s="130"/>
      <c r="I403" s="131">
        <v>11779</v>
      </c>
      <c r="J403" s="131">
        <v>4248</v>
      </c>
      <c r="K403" s="131">
        <v>0</v>
      </c>
      <c r="L403" s="131">
        <v>938</v>
      </c>
      <c r="M403" s="131">
        <v>16965</v>
      </c>
      <c r="N403" s="130"/>
      <c r="O403" s="132">
        <v>7</v>
      </c>
      <c r="P403" s="132">
        <v>0</v>
      </c>
      <c r="Q403" s="133">
        <v>108619</v>
      </c>
      <c r="R403" s="133">
        <v>0</v>
      </c>
      <c r="S403" s="133">
        <f t="shared" si="12"/>
        <v>0</v>
      </c>
      <c r="T403" s="133">
        <v>6356</v>
      </c>
      <c r="U403" s="134">
        <f t="shared" si="13"/>
        <v>114975</v>
      </c>
      <c r="V403" s="144"/>
      <c r="W403" s="173">
        <v>0.2226832641770401</v>
      </c>
      <c r="X403" s="174">
        <v>0.09</v>
      </c>
      <c r="Y403" s="174">
        <v>0.13694619371909225</v>
      </c>
      <c r="Z403" s="175">
        <v>0</v>
      </c>
      <c r="AA403" s="168"/>
      <c r="AB403" s="176">
        <v>2</v>
      </c>
      <c r="AC403" s="177">
        <v>1.7586224872961578</v>
      </c>
      <c r="AD403" s="134">
        <v>29836</v>
      </c>
      <c r="AE403" s="177">
        <v>0</v>
      </c>
      <c r="AF403" s="182">
        <v>0</v>
      </c>
      <c r="AG403" s="172"/>
    </row>
    <row r="404" spans="1:33" s="110" customFormat="1" x14ac:dyDescent="0.2">
      <c r="A404" s="138">
        <v>449</v>
      </c>
      <c r="B404" s="139">
        <v>449035285</v>
      </c>
      <c r="C404" s="140" t="s">
        <v>518</v>
      </c>
      <c r="D404" s="141">
        <v>35</v>
      </c>
      <c r="E404" s="140" t="s">
        <v>67</v>
      </c>
      <c r="F404" s="141">
        <v>285</v>
      </c>
      <c r="G404" s="142" t="s">
        <v>317</v>
      </c>
      <c r="H404" s="130"/>
      <c r="I404" s="131">
        <v>13388</v>
      </c>
      <c r="J404" s="131">
        <v>3907</v>
      </c>
      <c r="K404" s="131">
        <v>0</v>
      </c>
      <c r="L404" s="131">
        <v>938</v>
      </c>
      <c r="M404" s="131">
        <v>18233</v>
      </c>
      <c r="N404" s="130"/>
      <c r="O404" s="132">
        <v>3</v>
      </c>
      <c r="P404" s="132">
        <v>0</v>
      </c>
      <c r="Q404" s="133">
        <v>50235</v>
      </c>
      <c r="R404" s="133">
        <v>0</v>
      </c>
      <c r="S404" s="133">
        <f t="shared" si="12"/>
        <v>0</v>
      </c>
      <c r="T404" s="133">
        <v>2724</v>
      </c>
      <c r="U404" s="134">
        <f t="shared" si="13"/>
        <v>52959</v>
      </c>
      <c r="V404" s="144"/>
      <c r="W404" s="173">
        <v>9.5435684647302899E-2</v>
      </c>
      <c r="X404" s="174">
        <v>0.09</v>
      </c>
      <c r="Y404" s="174">
        <v>3.5492476603498753E-2</v>
      </c>
      <c r="Z404" s="175">
        <v>0</v>
      </c>
      <c r="AA404" s="168"/>
      <c r="AB404" s="176">
        <v>0</v>
      </c>
      <c r="AC404" s="177">
        <v>0</v>
      </c>
      <c r="AD404" s="134">
        <v>0</v>
      </c>
      <c r="AE404" s="177">
        <v>0</v>
      </c>
      <c r="AF404" s="182">
        <v>0</v>
      </c>
      <c r="AG404" s="172"/>
    </row>
    <row r="405" spans="1:33" s="110" customFormat="1" x14ac:dyDescent="0.2">
      <c r="A405" s="138">
        <v>449</v>
      </c>
      <c r="B405" s="139">
        <v>449035336</v>
      </c>
      <c r="C405" s="140" t="s">
        <v>518</v>
      </c>
      <c r="D405" s="141">
        <v>35</v>
      </c>
      <c r="E405" s="140" t="s">
        <v>67</v>
      </c>
      <c r="F405" s="141">
        <v>336</v>
      </c>
      <c r="G405" s="142" t="s">
        <v>368</v>
      </c>
      <c r="H405" s="130"/>
      <c r="I405" s="131">
        <v>9576</v>
      </c>
      <c r="J405" s="131">
        <v>2240</v>
      </c>
      <c r="K405" s="131">
        <v>0</v>
      </c>
      <c r="L405" s="131">
        <v>938</v>
      </c>
      <c r="M405" s="131">
        <v>12754</v>
      </c>
      <c r="N405" s="130"/>
      <c r="O405" s="132">
        <v>1</v>
      </c>
      <c r="P405" s="132">
        <v>0</v>
      </c>
      <c r="Q405" s="133">
        <v>11440</v>
      </c>
      <c r="R405" s="133">
        <v>0</v>
      </c>
      <c r="S405" s="133">
        <f t="shared" si="12"/>
        <v>0</v>
      </c>
      <c r="T405" s="133">
        <v>908</v>
      </c>
      <c r="U405" s="134">
        <f t="shared" si="13"/>
        <v>12348</v>
      </c>
      <c r="V405" s="144"/>
      <c r="W405" s="173">
        <v>3.18118948824343E-2</v>
      </c>
      <c r="X405" s="174">
        <v>0.09</v>
      </c>
      <c r="Y405" s="174">
        <v>4.197805479662331E-2</v>
      </c>
      <c r="Z405" s="175">
        <v>0</v>
      </c>
      <c r="AA405" s="168"/>
      <c r="AB405" s="176">
        <v>0</v>
      </c>
      <c r="AC405" s="177">
        <v>0</v>
      </c>
      <c r="AD405" s="134">
        <v>0</v>
      </c>
      <c r="AE405" s="177">
        <v>0</v>
      </c>
      <c r="AF405" s="182">
        <v>0</v>
      </c>
      <c r="AG405" s="172"/>
    </row>
    <row r="406" spans="1:33" s="110" customFormat="1" x14ac:dyDescent="0.2">
      <c r="A406" s="138">
        <v>449</v>
      </c>
      <c r="B406" s="139">
        <v>449035347</v>
      </c>
      <c r="C406" s="140" t="s">
        <v>518</v>
      </c>
      <c r="D406" s="141">
        <v>35</v>
      </c>
      <c r="E406" s="140" t="s">
        <v>67</v>
      </c>
      <c r="F406" s="141">
        <v>347</v>
      </c>
      <c r="G406" s="142" t="s">
        <v>379</v>
      </c>
      <c r="H406" s="130"/>
      <c r="I406" s="131">
        <v>12088.753063272085</v>
      </c>
      <c r="J406" s="131">
        <v>5472</v>
      </c>
      <c r="K406" s="131">
        <v>0</v>
      </c>
      <c r="L406" s="131">
        <v>938</v>
      </c>
      <c r="M406" s="131">
        <v>18498.753063272085</v>
      </c>
      <c r="N406" s="130"/>
      <c r="O406" s="132">
        <v>1</v>
      </c>
      <c r="P406" s="132">
        <v>0</v>
      </c>
      <c r="Q406" s="133">
        <v>17002</v>
      </c>
      <c r="R406" s="133">
        <v>0</v>
      </c>
      <c r="S406" s="133">
        <f t="shared" si="12"/>
        <v>0</v>
      </c>
      <c r="T406" s="133">
        <v>908</v>
      </c>
      <c r="U406" s="134">
        <f t="shared" si="13"/>
        <v>17910</v>
      </c>
      <c r="V406" s="144"/>
      <c r="W406" s="173">
        <v>3.18118948824343E-2</v>
      </c>
      <c r="X406" s="174">
        <v>0.09</v>
      </c>
      <c r="Y406" s="174">
        <v>8.2099456478914659E-3</v>
      </c>
      <c r="Z406" s="175">
        <v>0</v>
      </c>
      <c r="AA406" s="168"/>
      <c r="AB406" s="176">
        <v>0</v>
      </c>
      <c r="AC406" s="177">
        <v>0</v>
      </c>
      <c r="AD406" s="134">
        <v>0</v>
      </c>
      <c r="AE406" s="177">
        <v>0</v>
      </c>
      <c r="AF406" s="182">
        <v>0</v>
      </c>
      <c r="AG406" s="172"/>
    </row>
    <row r="407" spans="1:33" s="110" customFormat="1" x14ac:dyDescent="0.2">
      <c r="A407" s="138">
        <v>450</v>
      </c>
      <c r="B407" s="139">
        <v>450086008</v>
      </c>
      <c r="C407" s="140" t="s">
        <v>519</v>
      </c>
      <c r="D407" s="141">
        <v>86</v>
      </c>
      <c r="E407" s="140" t="s">
        <v>118</v>
      </c>
      <c r="F407" s="141">
        <v>8</v>
      </c>
      <c r="G407" s="142" t="s">
        <v>40</v>
      </c>
      <c r="H407" s="130"/>
      <c r="I407" s="131">
        <v>9249</v>
      </c>
      <c r="J407" s="131">
        <v>9136</v>
      </c>
      <c r="K407" s="131">
        <v>0</v>
      </c>
      <c r="L407" s="131">
        <v>938</v>
      </c>
      <c r="M407" s="131">
        <v>19323</v>
      </c>
      <c r="N407" s="130"/>
      <c r="O407" s="132">
        <v>5</v>
      </c>
      <c r="P407" s="132">
        <v>0</v>
      </c>
      <c r="Q407" s="133">
        <v>91925</v>
      </c>
      <c r="R407" s="133">
        <v>0</v>
      </c>
      <c r="S407" s="133">
        <f t="shared" si="12"/>
        <v>0</v>
      </c>
      <c r="T407" s="133">
        <v>4690</v>
      </c>
      <c r="U407" s="134">
        <f t="shared" si="13"/>
        <v>96615</v>
      </c>
      <c r="V407" s="144"/>
      <c r="W407" s="173">
        <v>0</v>
      </c>
      <c r="X407" s="174">
        <v>0.09</v>
      </c>
      <c r="Y407" s="174">
        <v>5.6066290387110883E-2</v>
      </c>
      <c r="Z407" s="175">
        <v>0</v>
      </c>
      <c r="AA407" s="168"/>
      <c r="AB407" s="176">
        <v>0</v>
      </c>
      <c r="AC407" s="177">
        <v>0</v>
      </c>
      <c r="AD407" s="134">
        <v>0</v>
      </c>
      <c r="AE407" s="177">
        <v>0</v>
      </c>
      <c r="AF407" s="182">
        <v>0</v>
      </c>
      <c r="AG407" s="172"/>
    </row>
    <row r="408" spans="1:33" s="110" customFormat="1" x14ac:dyDescent="0.2">
      <c r="A408" s="138">
        <v>450</v>
      </c>
      <c r="B408" s="139">
        <v>450086086</v>
      </c>
      <c r="C408" s="140" t="s">
        <v>519</v>
      </c>
      <c r="D408" s="141">
        <v>86</v>
      </c>
      <c r="E408" s="140" t="s">
        <v>118</v>
      </c>
      <c r="F408" s="141">
        <v>86</v>
      </c>
      <c r="G408" s="142" t="s">
        <v>118</v>
      </c>
      <c r="H408" s="130"/>
      <c r="I408" s="131">
        <v>10279</v>
      </c>
      <c r="J408" s="131">
        <v>1624</v>
      </c>
      <c r="K408" s="131">
        <v>0</v>
      </c>
      <c r="L408" s="131">
        <v>938</v>
      </c>
      <c r="M408" s="131">
        <v>12841</v>
      </c>
      <c r="N408" s="130"/>
      <c r="O408" s="132">
        <v>74</v>
      </c>
      <c r="P408" s="132">
        <v>0</v>
      </c>
      <c r="Q408" s="133">
        <v>880822</v>
      </c>
      <c r="R408" s="133">
        <v>0</v>
      </c>
      <c r="S408" s="133">
        <f t="shared" si="12"/>
        <v>0</v>
      </c>
      <c r="T408" s="133">
        <v>69412</v>
      </c>
      <c r="U408" s="134">
        <f t="shared" si="13"/>
        <v>950234</v>
      </c>
      <c r="V408" s="144"/>
      <c r="W408" s="173">
        <v>0</v>
      </c>
      <c r="X408" s="174">
        <v>0.09</v>
      </c>
      <c r="Y408" s="174">
        <v>6.0592136485699125E-2</v>
      </c>
      <c r="Z408" s="175">
        <v>0</v>
      </c>
      <c r="AA408" s="168"/>
      <c r="AB408" s="176">
        <v>0</v>
      </c>
      <c r="AC408" s="177">
        <v>0</v>
      </c>
      <c r="AD408" s="134">
        <v>0</v>
      </c>
      <c r="AE408" s="177">
        <v>0</v>
      </c>
      <c r="AF408" s="182">
        <v>0</v>
      </c>
      <c r="AG408" s="172"/>
    </row>
    <row r="409" spans="1:33" s="110" customFormat="1" x14ac:dyDescent="0.2">
      <c r="A409" s="138">
        <v>450</v>
      </c>
      <c r="B409" s="139">
        <v>450086117</v>
      </c>
      <c r="C409" s="140" t="s">
        <v>519</v>
      </c>
      <c r="D409" s="141">
        <v>86</v>
      </c>
      <c r="E409" s="140" t="s">
        <v>118</v>
      </c>
      <c r="F409" s="141">
        <v>117</v>
      </c>
      <c r="G409" s="142" t="s">
        <v>149</v>
      </c>
      <c r="H409" s="130"/>
      <c r="I409" s="131">
        <v>9108</v>
      </c>
      <c r="J409" s="131">
        <v>4286</v>
      </c>
      <c r="K409" s="131">
        <v>0</v>
      </c>
      <c r="L409" s="131">
        <v>938</v>
      </c>
      <c r="M409" s="131">
        <v>14332</v>
      </c>
      <c r="N409" s="130"/>
      <c r="O409" s="132">
        <v>2</v>
      </c>
      <c r="P409" s="132">
        <v>0</v>
      </c>
      <c r="Q409" s="133">
        <v>26788</v>
      </c>
      <c r="R409" s="133">
        <v>0</v>
      </c>
      <c r="S409" s="133">
        <f t="shared" si="12"/>
        <v>0</v>
      </c>
      <c r="T409" s="133">
        <v>1876</v>
      </c>
      <c r="U409" s="134">
        <f t="shared" si="13"/>
        <v>28664</v>
      </c>
      <c r="V409" s="144"/>
      <c r="W409" s="173">
        <v>0</v>
      </c>
      <c r="X409" s="174">
        <v>0.09</v>
      </c>
      <c r="Y409" s="174">
        <v>7.4810275497199652E-2</v>
      </c>
      <c r="Z409" s="175">
        <v>0</v>
      </c>
      <c r="AA409" s="168"/>
      <c r="AB409" s="176">
        <v>0</v>
      </c>
      <c r="AC409" s="177">
        <v>0</v>
      </c>
      <c r="AD409" s="134">
        <v>0</v>
      </c>
      <c r="AE409" s="177">
        <v>0</v>
      </c>
      <c r="AF409" s="182">
        <v>0</v>
      </c>
      <c r="AG409" s="172"/>
    </row>
    <row r="410" spans="1:33" s="110" customFormat="1" x14ac:dyDescent="0.2">
      <c r="A410" s="138">
        <v>450</v>
      </c>
      <c r="B410" s="139">
        <v>450086127</v>
      </c>
      <c r="C410" s="140" t="s">
        <v>519</v>
      </c>
      <c r="D410" s="141">
        <v>86</v>
      </c>
      <c r="E410" s="140" t="s">
        <v>118</v>
      </c>
      <c r="F410" s="141">
        <v>127</v>
      </c>
      <c r="G410" s="142" t="s">
        <v>159</v>
      </c>
      <c r="H410" s="130"/>
      <c r="I410" s="131">
        <v>9124</v>
      </c>
      <c r="J410" s="131">
        <v>4279</v>
      </c>
      <c r="K410" s="131">
        <v>0</v>
      </c>
      <c r="L410" s="131">
        <v>938</v>
      </c>
      <c r="M410" s="131">
        <v>14341</v>
      </c>
      <c r="N410" s="130"/>
      <c r="O410" s="132">
        <v>4</v>
      </c>
      <c r="P410" s="132">
        <v>0</v>
      </c>
      <c r="Q410" s="133">
        <v>53612</v>
      </c>
      <c r="R410" s="133">
        <v>0</v>
      </c>
      <c r="S410" s="133">
        <f t="shared" si="12"/>
        <v>0</v>
      </c>
      <c r="T410" s="133">
        <v>3752</v>
      </c>
      <c r="U410" s="134">
        <f t="shared" si="13"/>
        <v>57364</v>
      </c>
      <c r="V410" s="144"/>
      <c r="W410" s="173">
        <v>0</v>
      </c>
      <c r="X410" s="174">
        <v>0.09</v>
      </c>
      <c r="Y410" s="174">
        <v>3.0719183771992856E-2</v>
      </c>
      <c r="Z410" s="175">
        <v>0</v>
      </c>
      <c r="AA410" s="168"/>
      <c r="AB410" s="176">
        <v>0</v>
      </c>
      <c r="AC410" s="177">
        <v>0</v>
      </c>
      <c r="AD410" s="134">
        <v>0</v>
      </c>
      <c r="AE410" s="177">
        <v>0</v>
      </c>
      <c r="AF410" s="182">
        <v>0</v>
      </c>
      <c r="AG410" s="172"/>
    </row>
    <row r="411" spans="1:33" s="110" customFormat="1" x14ac:dyDescent="0.2">
      <c r="A411" s="138">
        <v>450</v>
      </c>
      <c r="B411" s="139">
        <v>450086137</v>
      </c>
      <c r="C411" s="140" t="s">
        <v>519</v>
      </c>
      <c r="D411" s="141">
        <v>86</v>
      </c>
      <c r="E411" s="140" t="s">
        <v>118</v>
      </c>
      <c r="F411" s="141">
        <v>137</v>
      </c>
      <c r="G411" s="142" t="s">
        <v>169</v>
      </c>
      <c r="H411" s="130"/>
      <c r="I411" s="131">
        <v>14182.952439830107</v>
      </c>
      <c r="J411" s="131">
        <v>0</v>
      </c>
      <c r="K411" s="131">
        <v>0</v>
      </c>
      <c r="L411" s="131">
        <v>938</v>
      </c>
      <c r="M411" s="131">
        <v>15120.952439830107</v>
      </c>
      <c r="N411" s="130"/>
      <c r="O411" s="132">
        <v>2</v>
      </c>
      <c r="P411" s="132">
        <v>0</v>
      </c>
      <c r="Q411" s="133">
        <v>28366</v>
      </c>
      <c r="R411" s="133">
        <v>0</v>
      </c>
      <c r="S411" s="133">
        <f t="shared" si="12"/>
        <v>0</v>
      </c>
      <c r="T411" s="133">
        <v>1876</v>
      </c>
      <c r="U411" s="134">
        <f t="shared" si="13"/>
        <v>30242</v>
      </c>
      <c r="V411" s="144"/>
      <c r="W411" s="173">
        <v>0</v>
      </c>
      <c r="X411" s="174">
        <v>0.09</v>
      </c>
      <c r="Y411" s="174">
        <v>0.10998320985829645</v>
      </c>
      <c r="Z411" s="175">
        <v>0</v>
      </c>
      <c r="AA411" s="168"/>
      <c r="AB411" s="176">
        <v>0</v>
      </c>
      <c r="AC411" s="177">
        <v>0</v>
      </c>
      <c r="AD411" s="134">
        <v>0</v>
      </c>
      <c r="AE411" s="177">
        <v>0</v>
      </c>
      <c r="AF411" s="182">
        <v>0</v>
      </c>
      <c r="AG411" s="172"/>
    </row>
    <row r="412" spans="1:33" s="110" customFormat="1" x14ac:dyDescent="0.2">
      <c r="A412" s="138">
        <v>450</v>
      </c>
      <c r="B412" s="139">
        <v>450086210</v>
      </c>
      <c r="C412" s="140" t="s">
        <v>519</v>
      </c>
      <c r="D412" s="141">
        <v>86</v>
      </c>
      <c r="E412" s="140" t="s">
        <v>118</v>
      </c>
      <c r="F412" s="141">
        <v>210</v>
      </c>
      <c r="G412" s="142" t="s">
        <v>242</v>
      </c>
      <c r="H412" s="130"/>
      <c r="I412" s="131">
        <v>9841</v>
      </c>
      <c r="J412" s="131">
        <v>3132</v>
      </c>
      <c r="K412" s="131">
        <v>0</v>
      </c>
      <c r="L412" s="131">
        <v>938</v>
      </c>
      <c r="M412" s="131">
        <v>13911</v>
      </c>
      <c r="N412" s="130"/>
      <c r="O412" s="132">
        <v>96</v>
      </c>
      <c r="P412" s="132">
        <v>0</v>
      </c>
      <c r="Q412" s="133">
        <v>1245408</v>
      </c>
      <c r="R412" s="133">
        <v>0</v>
      </c>
      <c r="S412" s="133">
        <f t="shared" si="12"/>
        <v>0</v>
      </c>
      <c r="T412" s="133">
        <v>90048</v>
      </c>
      <c r="U412" s="134">
        <f t="shared" si="13"/>
        <v>1335456</v>
      </c>
      <c r="V412" s="144"/>
      <c r="W412" s="173">
        <v>0</v>
      </c>
      <c r="X412" s="174">
        <v>0.09</v>
      </c>
      <c r="Y412" s="174">
        <v>5.7966537214178014E-2</v>
      </c>
      <c r="Z412" s="175">
        <v>0</v>
      </c>
      <c r="AA412" s="168"/>
      <c r="AB412" s="176">
        <v>0</v>
      </c>
      <c r="AC412" s="177">
        <v>0</v>
      </c>
      <c r="AD412" s="134">
        <v>0</v>
      </c>
      <c r="AE412" s="177">
        <v>0</v>
      </c>
      <c r="AF412" s="182">
        <v>0</v>
      </c>
      <c r="AG412" s="172"/>
    </row>
    <row r="413" spans="1:33" s="110" customFormat="1" x14ac:dyDescent="0.2">
      <c r="A413" s="138">
        <v>450</v>
      </c>
      <c r="B413" s="139">
        <v>450086275</v>
      </c>
      <c r="C413" s="140" t="s">
        <v>519</v>
      </c>
      <c r="D413" s="141">
        <v>86</v>
      </c>
      <c r="E413" s="140" t="s">
        <v>118</v>
      </c>
      <c r="F413" s="141">
        <v>275</v>
      </c>
      <c r="G413" s="142" t="s">
        <v>307</v>
      </c>
      <c r="H413" s="130"/>
      <c r="I413" s="131">
        <v>9931</v>
      </c>
      <c r="J413" s="131">
        <v>4069</v>
      </c>
      <c r="K413" s="131">
        <v>0</v>
      </c>
      <c r="L413" s="131">
        <v>938</v>
      </c>
      <c r="M413" s="131">
        <v>14938</v>
      </c>
      <c r="N413" s="130"/>
      <c r="O413" s="132">
        <v>5</v>
      </c>
      <c r="P413" s="132">
        <v>0</v>
      </c>
      <c r="Q413" s="133">
        <v>70000</v>
      </c>
      <c r="R413" s="133">
        <v>0</v>
      </c>
      <c r="S413" s="133">
        <f t="shared" si="12"/>
        <v>0</v>
      </c>
      <c r="T413" s="133">
        <v>4690</v>
      </c>
      <c r="U413" s="134">
        <f t="shared" si="13"/>
        <v>74690</v>
      </c>
      <c r="V413" s="144"/>
      <c r="W413" s="173">
        <v>0</v>
      </c>
      <c r="X413" s="174">
        <v>0.09</v>
      </c>
      <c r="Y413" s="174">
        <v>1.8832066665071683E-2</v>
      </c>
      <c r="Z413" s="175">
        <v>0</v>
      </c>
      <c r="AA413" s="168"/>
      <c r="AB413" s="176">
        <v>0</v>
      </c>
      <c r="AC413" s="177">
        <v>0</v>
      </c>
      <c r="AD413" s="134">
        <v>0</v>
      </c>
      <c r="AE413" s="177">
        <v>0</v>
      </c>
      <c r="AF413" s="182">
        <v>0</v>
      </c>
      <c r="AG413" s="172"/>
    </row>
    <row r="414" spans="1:33" s="110" customFormat="1" x14ac:dyDescent="0.2">
      <c r="A414" s="138">
        <v>450</v>
      </c>
      <c r="B414" s="139">
        <v>450086278</v>
      </c>
      <c r="C414" s="140" t="s">
        <v>519</v>
      </c>
      <c r="D414" s="141">
        <v>86</v>
      </c>
      <c r="E414" s="140" t="s">
        <v>118</v>
      </c>
      <c r="F414" s="141">
        <v>278</v>
      </c>
      <c r="G414" s="142" t="s">
        <v>310</v>
      </c>
      <c r="H414" s="130"/>
      <c r="I414" s="131">
        <v>10101</v>
      </c>
      <c r="J414" s="131">
        <v>1861</v>
      </c>
      <c r="K414" s="131">
        <v>0</v>
      </c>
      <c r="L414" s="131">
        <v>938</v>
      </c>
      <c r="M414" s="131">
        <v>12900</v>
      </c>
      <c r="N414" s="130"/>
      <c r="O414" s="132">
        <v>11</v>
      </c>
      <c r="P414" s="132">
        <v>0</v>
      </c>
      <c r="Q414" s="133">
        <v>131582</v>
      </c>
      <c r="R414" s="133">
        <v>0</v>
      </c>
      <c r="S414" s="133">
        <f t="shared" si="12"/>
        <v>0</v>
      </c>
      <c r="T414" s="133">
        <v>10318</v>
      </c>
      <c r="U414" s="134">
        <f t="shared" si="13"/>
        <v>141900</v>
      </c>
      <c r="V414" s="144"/>
      <c r="W414" s="173">
        <v>0</v>
      </c>
      <c r="X414" s="174">
        <v>0.09</v>
      </c>
      <c r="Y414" s="174">
        <v>6.1279010948665294E-2</v>
      </c>
      <c r="Z414" s="175">
        <v>0</v>
      </c>
      <c r="AA414" s="168"/>
      <c r="AB414" s="176">
        <v>0</v>
      </c>
      <c r="AC414" s="177">
        <v>0</v>
      </c>
      <c r="AD414" s="134">
        <v>0</v>
      </c>
      <c r="AE414" s="177">
        <v>0</v>
      </c>
      <c r="AF414" s="182">
        <v>0</v>
      </c>
      <c r="AG414" s="172"/>
    </row>
    <row r="415" spans="1:33" s="110" customFormat="1" x14ac:dyDescent="0.2">
      <c r="A415" s="138">
        <v>450</v>
      </c>
      <c r="B415" s="139">
        <v>450086327</v>
      </c>
      <c r="C415" s="140" t="s">
        <v>519</v>
      </c>
      <c r="D415" s="141">
        <v>86</v>
      </c>
      <c r="E415" s="140" t="s">
        <v>118</v>
      </c>
      <c r="F415" s="141">
        <v>327</v>
      </c>
      <c r="G415" s="142" t="s">
        <v>359</v>
      </c>
      <c r="H415" s="130"/>
      <c r="I415" s="131">
        <v>9305</v>
      </c>
      <c r="J415" s="131">
        <v>8140</v>
      </c>
      <c r="K415" s="131">
        <v>0</v>
      </c>
      <c r="L415" s="131">
        <v>938</v>
      </c>
      <c r="M415" s="131">
        <v>18383</v>
      </c>
      <c r="N415" s="130"/>
      <c r="O415" s="132">
        <v>2</v>
      </c>
      <c r="P415" s="132">
        <v>0</v>
      </c>
      <c r="Q415" s="133">
        <v>34890</v>
      </c>
      <c r="R415" s="133">
        <v>0</v>
      </c>
      <c r="S415" s="133">
        <f t="shared" si="12"/>
        <v>0</v>
      </c>
      <c r="T415" s="133">
        <v>1876</v>
      </c>
      <c r="U415" s="134">
        <f t="shared" si="13"/>
        <v>36766</v>
      </c>
      <c r="V415" s="144"/>
      <c r="W415" s="173">
        <v>0</v>
      </c>
      <c r="X415" s="174">
        <v>0.09</v>
      </c>
      <c r="Y415" s="174">
        <v>1.9421726759128035E-2</v>
      </c>
      <c r="Z415" s="175">
        <v>0</v>
      </c>
      <c r="AA415" s="168"/>
      <c r="AB415" s="176">
        <v>0</v>
      </c>
      <c r="AC415" s="177">
        <v>0</v>
      </c>
      <c r="AD415" s="134">
        <v>0</v>
      </c>
      <c r="AE415" s="177">
        <v>0</v>
      </c>
      <c r="AF415" s="182">
        <v>0</v>
      </c>
      <c r="AG415" s="172"/>
    </row>
    <row r="416" spans="1:33" s="110" customFormat="1" x14ac:dyDescent="0.2">
      <c r="A416" s="138">
        <v>450</v>
      </c>
      <c r="B416" s="139">
        <v>450086337</v>
      </c>
      <c r="C416" s="140" t="s">
        <v>519</v>
      </c>
      <c r="D416" s="141">
        <v>86</v>
      </c>
      <c r="E416" s="140" t="s">
        <v>118</v>
      </c>
      <c r="F416" s="141">
        <v>337</v>
      </c>
      <c r="G416" s="142" t="s">
        <v>369</v>
      </c>
      <c r="H416" s="130"/>
      <c r="I416" s="131">
        <v>13304</v>
      </c>
      <c r="J416" s="131">
        <v>17079</v>
      </c>
      <c r="K416" s="131">
        <v>0</v>
      </c>
      <c r="L416" s="131">
        <v>938</v>
      </c>
      <c r="M416" s="131">
        <v>31321</v>
      </c>
      <c r="N416" s="130"/>
      <c r="O416" s="132">
        <v>2</v>
      </c>
      <c r="P416" s="132">
        <v>0</v>
      </c>
      <c r="Q416" s="133">
        <v>60766</v>
      </c>
      <c r="R416" s="133">
        <v>0</v>
      </c>
      <c r="S416" s="133">
        <f t="shared" si="12"/>
        <v>0</v>
      </c>
      <c r="T416" s="133">
        <v>1876</v>
      </c>
      <c r="U416" s="134">
        <f t="shared" si="13"/>
        <v>62642</v>
      </c>
      <c r="V416" s="144"/>
      <c r="W416" s="173">
        <v>0</v>
      </c>
      <c r="X416" s="174">
        <v>0.09</v>
      </c>
      <c r="Y416" s="174">
        <v>2.9194069300303233E-2</v>
      </c>
      <c r="Z416" s="175">
        <v>0</v>
      </c>
      <c r="AA416" s="168"/>
      <c r="AB416" s="176">
        <v>0</v>
      </c>
      <c r="AC416" s="177">
        <v>0</v>
      </c>
      <c r="AD416" s="134">
        <v>0</v>
      </c>
      <c r="AE416" s="177">
        <v>0</v>
      </c>
      <c r="AF416" s="182">
        <v>0</v>
      </c>
      <c r="AG416" s="172"/>
    </row>
    <row r="417" spans="1:33" s="110" customFormat="1" x14ac:dyDescent="0.2">
      <c r="A417" s="138">
        <v>450</v>
      </c>
      <c r="B417" s="139">
        <v>450086340</v>
      </c>
      <c r="C417" s="140" t="s">
        <v>519</v>
      </c>
      <c r="D417" s="141">
        <v>86</v>
      </c>
      <c r="E417" s="140" t="s">
        <v>118</v>
      </c>
      <c r="F417" s="141">
        <v>340</v>
      </c>
      <c r="G417" s="142" t="s">
        <v>372</v>
      </c>
      <c r="H417" s="130"/>
      <c r="I417" s="131">
        <v>9179</v>
      </c>
      <c r="J417" s="131">
        <v>6979</v>
      </c>
      <c r="K417" s="131">
        <v>0</v>
      </c>
      <c r="L417" s="131">
        <v>938</v>
      </c>
      <c r="M417" s="131">
        <v>17096</v>
      </c>
      <c r="N417" s="130"/>
      <c r="O417" s="132">
        <v>8</v>
      </c>
      <c r="P417" s="132">
        <v>0</v>
      </c>
      <c r="Q417" s="133">
        <v>129264</v>
      </c>
      <c r="R417" s="133">
        <v>0</v>
      </c>
      <c r="S417" s="133">
        <f t="shared" si="12"/>
        <v>0</v>
      </c>
      <c r="T417" s="133">
        <v>7504</v>
      </c>
      <c r="U417" s="134">
        <f t="shared" si="13"/>
        <v>136768</v>
      </c>
      <c r="V417" s="144"/>
      <c r="W417" s="173">
        <v>0</v>
      </c>
      <c r="X417" s="174">
        <v>0.09</v>
      </c>
      <c r="Y417" s="174">
        <v>4.7543936397613652E-2</v>
      </c>
      <c r="Z417" s="175">
        <v>0</v>
      </c>
      <c r="AA417" s="168"/>
      <c r="AB417" s="176">
        <v>0</v>
      </c>
      <c r="AC417" s="177">
        <v>0</v>
      </c>
      <c r="AD417" s="134">
        <v>0</v>
      </c>
      <c r="AE417" s="177">
        <v>0</v>
      </c>
      <c r="AF417" s="182">
        <v>0</v>
      </c>
      <c r="AG417" s="172"/>
    </row>
    <row r="418" spans="1:33" s="110" customFormat="1" x14ac:dyDescent="0.2">
      <c r="A418" s="138">
        <v>450</v>
      </c>
      <c r="B418" s="139">
        <v>450086605</v>
      </c>
      <c r="C418" s="140" t="s">
        <v>519</v>
      </c>
      <c r="D418" s="141">
        <v>86</v>
      </c>
      <c r="E418" s="140" t="s">
        <v>118</v>
      </c>
      <c r="F418" s="141">
        <v>605</v>
      </c>
      <c r="G418" s="142" t="s">
        <v>388</v>
      </c>
      <c r="H418" s="130"/>
      <c r="I418" s="131">
        <v>8960</v>
      </c>
      <c r="J418" s="131">
        <v>6412</v>
      </c>
      <c r="K418" s="131">
        <v>0</v>
      </c>
      <c r="L418" s="131">
        <v>938</v>
      </c>
      <c r="M418" s="131">
        <v>16310</v>
      </c>
      <c r="N418" s="130"/>
      <c r="O418" s="132">
        <v>1</v>
      </c>
      <c r="P418" s="132">
        <v>0</v>
      </c>
      <c r="Q418" s="133">
        <v>15372</v>
      </c>
      <c r="R418" s="133">
        <v>0</v>
      </c>
      <c r="S418" s="133">
        <f t="shared" si="12"/>
        <v>0</v>
      </c>
      <c r="T418" s="133">
        <v>938</v>
      </c>
      <c r="U418" s="134">
        <f t="shared" si="13"/>
        <v>16310</v>
      </c>
      <c r="V418" s="144"/>
      <c r="W418" s="173">
        <v>0</v>
      </c>
      <c r="X418" s="174">
        <v>0.09</v>
      </c>
      <c r="Y418" s="174">
        <v>5.7936474062486115E-2</v>
      </c>
      <c r="Z418" s="175">
        <v>0</v>
      </c>
      <c r="AA418" s="168"/>
      <c r="AB418" s="176">
        <v>0</v>
      </c>
      <c r="AC418" s="177">
        <v>0</v>
      </c>
      <c r="AD418" s="134">
        <v>0</v>
      </c>
      <c r="AE418" s="177">
        <v>0</v>
      </c>
      <c r="AF418" s="182">
        <v>0</v>
      </c>
      <c r="AG418" s="172"/>
    </row>
    <row r="419" spans="1:33" s="110" customFormat="1" x14ac:dyDescent="0.2">
      <c r="A419" s="138">
        <v>450</v>
      </c>
      <c r="B419" s="139">
        <v>450086683</v>
      </c>
      <c r="C419" s="140" t="s">
        <v>519</v>
      </c>
      <c r="D419" s="141">
        <v>86</v>
      </c>
      <c r="E419" s="140" t="s">
        <v>118</v>
      </c>
      <c r="F419" s="141">
        <v>683</v>
      </c>
      <c r="G419" s="142" t="s">
        <v>412</v>
      </c>
      <c r="H419" s="130"/>
      <c r="I419" s="131">
        <v>8960</v>
      </c>
      <c r="J419" s="131">
        <v>6397</v>
      </c>
      <c r="K419" s="131">
        <v>0</v>
      </c>
      <c r="L419" s="131">
        <v>938</v>
      </c>
      <c r="M419" s="131">
        <v>16295</v>
      </c>
      <c r="N419" s="130"/>
      <c r="O419" s="132">
        <v>6</v>
      </c>
      <c r="P419" s="132">
        <v>0</v>
      </c>
      <c r="Q419" s="133">
        <v>92142</v>
      </c>
      <c r="R419" s="133">
        <v>0</v>
      </c>
      <c r="S419" s="133">
        <f t="shared" si="12"/>
        <v>0</v>
      </c>
      <c r="T419" s="133">
        <v>5628</v>
      </c>
      <c r="U419" s="134">
        <f t="shared" si="13"/>
        <v>97770</v>
      </c>
      <c r="V419" s="144"/>
      <c r="W419" s="173">
        <v>0</v>
      </c>
      <c r="X419" s="174">
        <v>0.09</v>
      </c>
      <c r="Y419" s="174">
        <v>3.1153524382792602E-2</v>
      </c>
      <c r="Z419" s="175">
        <v>0</v>
      </c>
      <c r="AA419" s="168"/>
      <c r="AB419" s="176">
        <v>0</v>
      </c>
      <c r="AC419" s="177">
        <v>0</v>
      </c>
      <c r="AD419" s="134">
        <v>0</v>
      </c>
      <c r="AE419" s="177">
        <v>0</v>
      </c>
      <c r="AF419" s="182">
        <v>0</v>
      </c>
      <c r="AG419" s="172"/>
    </row>
    <row r="420" spans="1:33" s="110" customFormat="1" x14ac:dyDescent="0.2">
      <c r="A420" s="138">
        <v>453</v>
      </c>
      <c r="B420" s="139">
        <v>453137005</v>
      </c>
      <c r="C420" s="140" t="s">
        <v>520</v>
      </c>
      <c r="D420" s="141">
        <v>137</v>
      </c>
      <c r="E420" s="140" t="s">
        <v>169</v>
      </c>
      <c r="F420" s="141">
        <v>5</v>
      </c>
      <c r="G420" s="142" t="s">
        <v>37</v>
      </c>
      <c r="H420" s="130"/>
      <c r="I420" s="131">
        <v>12796</v>
      </c>
      <c r="J420" s="131">
        <v>5976</v>
      </c>
      <c r="K420" s="131">
        <v>0</v>
      </c>
      <c r="L420" s="131">
        <v>938</v>
      </c>
      <c r="M420" s="131">
        <v>19710</v>
      </c>
      <c r="N420" s="130"/>
      <c r="O420" s="132">
        <v>2</v>
      </c>
      <c r="P420" s="132">
        <v>0</v>
      </c>
      <c r="Q420" s="133">
        <v>37544</v>
      </c>
      <c r="R420" s="133">
        <v>0</v>
      </c>
      <c r="S420" s="133">
        <f t="shared" si="12"/>
        <v>0</v>
      </c>
      <c r="T420" s="133">
        <v>1876</v>
      </c>
      <c r="U420" s="134">
        <f t="shared" si="13"/>
        <v>39420</v>
      </c>
      <c r="V420" s="144"/>
      <c r="W420" s="173">
        <v>0</v>
      </c>
      <c r="X420" s="174">
        <v>0.09</v>
      </c>
      <c r="Y420" s="174">
        <v>1.4619888883558585E-2</v>
      </c>
      <c r="Z420" s="175">
        <v>0</v>
      </c>
      <c r="AA420" s="168"/>
      <c r="AB420" s="176">
        <v>0</v>
      </c>
      <c r="AC420" s="177">
        <v>0</v>
      </c>
      <c r="AD420" s="134">
        <v>0</v>
      </c>
      <c r="AE420" s="177">
        <v>0</v>
      </c>
      <c r="AF420" s="182">
        <v>0</v>
      </c>
      <c r="AG420" s="172"/>
    </row>
    <row r="421" spans="1:33" s="110" customFormat="1" x14ac:dyDescent="0.2">
      <c r="A421" s="138">
        <v>453</v>
      </c>
      <c r="B421" s="139">
        <v>453137061</v>
      </c>
      <c r="C421" s="140" t="s">
        <v>520</v>
      </c>
      <c r="D421" s="141">
        <v>137</v>
      </c>
      <c r="E421" s="140" t="s">
        <v>169</v>
      </c>
      <c r="F421" s="141">
        <v>61</v>
      </c>
      <c r="G421" s="142" t="s">
        <v>93</v>
      </c>
      <c r="H421" s="130"/>
      <c r="I421" s="131">
        <v>12696</v>
      </c>
      <c r="J421" s="131">
        <v>691</v>
      </c>
      <c r="K421" s="131">
        <v>0</v>
      </c>
      <c r="L421" s="131">
        <v>938</v>
      </c>
      <c r="M421" s="131">
        <v>14325</v>
      </c>
      <c r="N421" s="130"/>
      <c r="O421" s="132">
        <v>55</v>
      </c>
      <c r="P421" s="132">
        <v>0</v>
      </c>
      <c r="Q421" s="133">
        <v>736285</v>
      </c>
      <c r="R421" s="133">
        <v>0</v>
      </c>
      <c r="S421" s="133">
        <f t="shared" si="12"/>
        <v>0</v>
      </c>
      <c r="T421" s="133">
        <v>51590</v>
      </c>
      <c r="U421" s="134">
        <f t="shared" si="13"/>
        <v>787875</v>
      </c>
      <c r="V421" s="144"/>
      <c r="W421" s="173">
        <v>0</v>
      </c>
      <c r="X421" s="174">
        <v>0.09</v>
      </c>
      <c r="Y421" s="174">
        <v>3.8664200991585608E-2</v>
      </c>
      <c r="Z421" s="175">
        <v>0</v>
      </c>
      <c r="AA421" s="168"/>
      <c r="AB421" s="176">
        <v>0</v>
      </c>
      <c r="AC421" s="177">
        <v>0</v>
      </c>
      <c r="AD421" s="134">
        <v>0</v>
      </c>
      <c r="AE421" s="177">
        <v>0</v>
      </c>
      <c r="AF421" s="182">
        <v>0</v>
      </c>
      <c r="AG421" s="172"/>
    </row>
    <row r="422" spans="1:33" s="110" customFormat="1" x14ac:dyDescent="0.2">
      <c r="A422" s="138">
        <v>453</v>
      </c>
      <c r="B422" s="139">
        <v>453137086</v>
      </c>
      <c r="C422" s="140" t="s">
        <v>520</v>
      </c>
      <c r="D422" s="141">
        <v>137</v>
      </c>
      <c r="E422" s="140" t="s">
        <v>169</v>
      </c>
      <c r="F422" s="141">
        <v>86</v>
      </c>
      <c r="G422" s="142" t="s">
        <v>118</v>
      </c>
      <c r="H422" s="130"/>
      <c r="I422" s="131">
        <v>13451</v>
      </c>
      <c r="J422" s="131">
        <v>2125</v>
      </c>
      <c r="K422" s="131">
        <v>0</v>
      </c>
      <c r="L422" s="131">
        <v>938</v>
      </c>
      <c r="M422" s="131">
        <v>16514</v>
      </c>
      <c r="N422" s="130"/>
      <c r="O422" s="132">
        <v>3</v>
      </c>
      <c r="P422" s="132">
        <v>0</v>
      </c>
      <c r="Q422" s="133">
        <v>46728</v>
      </c>
      <c r="R422" s="133">
        <v>0</v>
      </c>
      <c r="S422" s="133">
        <f t="shared" si="12"/>
        <v>0</v>
      </c>
      <c r="T422" s="133">
        <v>2814</v>
      </c>
      <c r="U422" s="134">
        <f t="shared" si="13"/>
        <v>49542</v>
      </c>
      <c r="V422" s="144"/>
      <c r="W422" s="173">
        <v>0</v>
      </c>
      <c r="X422" s="174">
        <v>0.09</v>
      </c>
      <c r="Y422" s="174">
        <v>6.0592136485699125E-2</v>
      </c>
      <c r="Z422" s="175">
        <v>0</v>
      </c>
      <c r="AA422" s="168"/>
      <c r="AB422" s="176">
        <v>0</v>
      </c>
      <c r="AC422" s="177">
        <v>0</v>
      </c>
      <c r="AD422" s="134">
        <v>0</v>
      </c>
      <c r="AE422" s="177">
        <v>0</v>
      </c>
      <c r="AF422" s="182">
        <v>0</v>
      </c>
      <c r="AG422" s="172"/>
    </row>
    <row r="423" spans="1:33" s="110" customFormat="1" x14ac:dyDescent="0.2">
      <c r="A423" s="138">
        <v>453</v>
      </c>
      <c r="B423" s="139">
        <v>453137111</v>
      </c>
      <c r="C423" s="140" t="s">
        <v>520</v>
      </c>
      <c r="D423" s="141">
        <v>137</v>
      </c>
      <c r="E423" s="140" t="s">
        <v>169</v>
      </c>
      <c r="F423" s="141">
        <v>111</v>
      </c>
      <c r="G423" s="142" t="s">
        <v>143</v>
      </c>
      <c r="H423" s="130"/>
      <c r="I423" s="131">
        <v>11523.570239436618</v>
      </c>
      <c r="J423" s="131">
        <v>3186</v>
      </c>
      <c r="K423" s="131">
        <v>0</v>
      </c>
      <c r="L423" s="131">
        <v>938</v>
      </c>
      <c r="M423" s="131">
        <v>15647.570239436618</v>
      </c>
      <c r="N423" s="130"/>
      <c r="O423" s="132">
        <v>1</v>
      </c>
      <c r="P423" s="132">
        <v>0</v>
      </c>
      <c r="Q423" s="133">
        <v>14710</v>
      </c>
      <c r="R423" s="133">
        <v>0</v>
      </c>
      <c r="S423" s="133">
        <f t="shared" si="12"/>
        <v>0</v>
      </c>
      <c r="T423" s="133">
        <v>938</v>
      </c>
      <c r="U423" s="134">
        <f t="shared" si="13"/>
        <v>15648</v>
      </c>
      <c r="V423" s="144"/>
      <c r="W423" s="173">
        <v>0</v>
      </c>
      <c r="X423" s="174">
        <v>0.09</v>
      </c>
      <c r="Y423" s="174">
        <v>3.0934640889468713E-2</v>
      </c>
      <c r="Z423" s="175">
        <v>0</v>
      </c>
      <c r="AA423" s="168"/>
      <c r="AB423" s="176">
        <v>0</v>
      </c>
      <c r="AC423" s="177">
        <v>0</v>
      </c>
      <c r="AD423" s="134">
        <v>0</v>
      </c>
      <c r="AE423" s="177">
        <v>0</v>
      </c>
      <c r="AF423" s="182">
        <v>0</v>
      </c>
      <c r="AG423" s="172"/>
    </row>
    <row r="424" spans="1:33" s="110" customFormat="1" x14ac:dyDescent="0.2">
      <c r="A424" s="138">
        <v>453</v>
      </c>
      <c r="B424" s="139">
        <v>453137114</v>
      </c>
      <c r="C424" s="140" t="s">
        <v>520</v>
      </c>
      <c r="D424" s="141">
        <v>137</v>
      </c>
      <c r="E424" s="140" t="s">
        <v>169</v>
      </c>
      <c r="F424" s="141">
        <v>114</v>
      </c>
      <c r="G424" s="142" t="s">
        <v>146</v>
      </c>
      <c r="H424" s="130"/>
      <c r="I424" s="131">
        <v>12294.80486005089</v>
      </c>
      <c r="J424" s="131">
        <v>2174</v>
      </c>
      <c r="K424" s="131">
        <v>0</v>
      </c>
      <c r="L424" s="131">
        <v>938</v>
      </c>
      <c r="M424" s="131">
        <v>15406.80486005089</v>
      </c>
      <c r="N424" s="130"/>
      <c r="O424" s="132">
        <v>2</v>
      </c>
      <c r="P424" s="132">
        <v>0</v>
      </c>
      <c r="Q424" s="133">
        <v>28938</v>
      </c>
      <c r="R424" s="133">
        <v>0</v>
      </c>
      <c r="S424" s="133">
        <f t="shared" si="12"/>
        <v>0</v>
      </c>
      <c r="T424" s="133">
        <v>1876</v>
      </c>
      <c r="U424" s="134">
        <f t="shared" si="13"/>
        <v>30814</v>
      </c>
      <c r="V424" s="144"/>
      <c r="W424" s="173">
        <v>0</v>
      </c>
      <c r="X424" s="174">
        <v>0.09</v>
      </c>
      <c r="Y424" s="174">
        <v>4.4987265260286596E-2</v>
      </c>
      <c r="Z424" s="175">
        <v>0</v>
      </c>
      <c r="AA424" s="168"/>
      <c r="AB424" s="176">
        <v>0</v>
      </c>
      <c r="AC424" s="177">
        <v>0</v>
      </c>
      <c r="AD424" s="134">
        <v>0</v>
      </c>
      <c r="AE424" s="177">
        <v>0</v>
      </c>
      <c r="AF424" s="182">
        <v>0</v>
      </c>
      <c r="AG424" s="172"/>
    </row>
    <row r="425" spans="1:33" s="110" customFormat="1" x14ac:dyDescent="0.2">
      <c r="A425" s="138">
        <v>453</v>
      </c>
      <c r="B425" s="139">
        <v>453137137</v>
      </c>
      <c r="C425" s="140" t="s">
        <v>520</v>
      </c>
      <c r="D425" s="141">
        <v>137</v>
      </c>
      <c r="E425" s="140" t="s">
        <v>169</v>
      </c>
      <c r="F425" s="141">
        <v>137</v>
      </c>
      <c r="G425" s="142" t="s">
        <v>169</v>
      </c>
      <c r="H425" s="130"/>
      <c r="I425" s="131">
        <v>13054</v>
      </c>
      <c r="J425" s="131">
        <v>0</v>
      </c>
      <c r="K425" s="131">
        <v>0</v>
      </c>
      <c r="L425" s="131">
        <v>938</v>
      </c>
      <c r="M425" s="131">
        <v>13992</v>
      </c>
      <c r="N425" s="130"/>
      <c r="O425" s="132">
        <v>506</v>
      </c>
      <c r="P425" s="132">
        <v>0</v>
      </c>
      <c r="Q425" s="133">
        <v>6605324</v>
      </c>
      <c r="R425" s="133">
        <v>0</v>
      </c>
      <c r="S425" s="133">
        <f t="shared" si="12"/>
        <v>554561</v>
      </c>
      <c r="T425" s="133">
        <v>474628</v>
      </c>
      <c r="U425" s="134">
        <f t="shared" si="13"/>
        <v>7634513</v>
      </c>
      <c r="V425" s="144"/>
      <c r="W425" s="173">
        <v>0</v>
      </c>
      <c r="X425" s="174">
        <v>0.09</v>
      </c>
      <c r="Y425" s="174">
        <v>0.10998320985829645</v>
      </c>
      <c r="Z425" s="175">
        <v>0</v>
      </c>
      <c r="AA425" s="168"/>
      <c r="AB425" s="176">
        <v>0</v>
      </c>
      <c r="AC425" s="177">
        <v>0</v>
      </c>
      <c r="AD425" s="134">
        <v>0</v>
      </c>
      <c r="AE425" s="177">
        <v>0</v>
      </c>
      <c r="AF425" s="182">
        <v>0</v>
      </c>
      <c r="AG425" s="172"/>
    </row>
    <row r="426" spans="1:33" s="110" customFormat="1" x14ac:dyDescent="0.2">
      <c r="A426" s="138">
        <v>453</v>
      </c>
      <c r="B426" s="139">
        <v>453137161</v>
      </c>
      <c r="C426" s="140" t="s">
        <v>520</v>
      </c>
      <c r="D426" s="141">
        <v>137</v>
      </c>
      <c r="E426" s="140" t="s">
        <v>169</v>
      </c>
      <c r="F426" s="141">
        <v>161</v>
      </c>
      <c r="G426" s="142" t="s">
        <v>193</v>
      </c>
      <c r="H426" s="130"/>
      <c r="I426" s="131">
        <v>9305</v>
      </c>
      <c r="J426" s="131">
        <v>3903</v>
      </c>
      <c r="K426" s="131">
        <v>0</v>
      </c>
      <c r="L426" s="131">
        <v>938</v>
      </c>
      <c r="M426" s="131">
        <v>14146</v>
      </c>
      <c r="N426" s="130"/>
      <c r="O426" s="132">
        <v>2</v>
      </c>
      <c r="P426" s="132">
        <v>0</v>
      </c>
      <c r="Q426" s="133">
        <v>26416</v>
      </c>
      <c r="R426" s="133">
        <v>0</v>
      </c>
      <c r="S426" s="133">
        <f t="shared" si="12"/>
        <v>0</v>
      </c>
      <c r="T426" s="133">
        <v>1876</v>
      </c>
      <c r="U426" s="134">
        <f t="shared" si="13"/>
        <v>28292</v>
      </c>
      <c r="V426" s="144"/>
      <c r="W426" s="173">
        <v>0</v>
      </c>
      <c r="X426" s="174">
        <v>0.09</v>
      </c>
      <c r="Y426" s="174">
        <v>1.0166279631403258E-2</v>
      </c>
      <c r="Z426" s="175">
        <v>0</v>
      </c>
      <c r="AA426" s="168"/>
      <c r="AB426" s="176">
        <v>0</v>
      </c>
      <c r="AC426" s="177">
        <v>0</v>
      </c>
      <c r="AD426" s="134">
        <v>0</v>
      </c>
      <c r="AE426" s="177">
        <v>0</v>
      </c>
      <c r="AF426" s="182">
        <v>0</v>
      </c>
      <c r="AG426" s="172"/>
    </row>
    <row r="427" spans="1:33" s="110" customFormat="1" x14ac:dyDescent="0.2">
      <c r="A427" s="138">
        <v>453</v>
      </c>
      <c r="B427" s="139">
        <v>453137191</v>
      </c>
      <c r="C427" s="140" t="s">
        <v>520</v>
      </c>
      <c r="D427" s="141">
        <v>137</v>
      </c>
      <c r="E427" s="140" t="s">
        <v>169</v>
      </c>
      <c r="F427" s="141">
        <v>191</v>
      </c>
      <c r="G427" s="142" t="s">
        <v>223</v>
      </c>
      <c r="H427" s="130"/>
      <c r="I427" s="131">
        <v>11352.266788008566</v>
      </c>
      <c r="J427" s="131">
        <v>3513</v>
      </c>
      <c r="K427" s="131">
        <v>0</v>
      </c>
      <c r="L427" s="131">
        <v>938</v>
      </c>
      <c r="M427" s="131">
        <v>15803.266788008566</v>
      </c>
      <c r="N427" s="130"/>
      <c r="O427" s="132">
        <v>1</v>
      </c>
      <c r="P427" s="132">
        <v>0</v>
      </c>
      <c r="Q427" s="133">
        <v>14865</v>
      </c>
      <c r="R427" s="133">
        <v>0</v>
      </c>
      <c r="S427" s="133">
        <f t="shared" si="12"/>
        <v>0</v>
      </c>
      <c r="T427" s="133">
        <v>938</v>
      </c>
      <c r="U427" s="134">
        <f t="shared" si="13"/>
        <v>15803</v>
      </c>
      <c r="V427" s="144"/>
      <c r="W427" s="173">
        <v>0</v>
      </c>
      <c r="X427" s="174">
        <v>0.09</v>
      </c>
      <c r="Y427" s="174">
        <v>4.1288074448952043E-2</v>
      </c>
      <c r="Z427" s="175">
        <v>0</v>
      </c>
      <c r="AA427" s="168"/>
      <c r="AB427" s="176">
        <v>0</v>
      </c>
      <c r="AC427" s="177">
        <v>0</v>
      </c>
      <c r="AD427" s="134">
        <v>0</v>
      </c>
      <c r="AE427" s="177">
        <v>0</v>
      </c>
      <c r="AF427" s="182">
        <v>0</v>
      </c>
      <c r="AG427" s="172"/>
    </row>
    <row r="428" spans="1:33" s="110" customFormat="1" x14ac:dyDescent="0.2">
      <c r="A428" s="138">
        <v>453</v>
      </c>
      <c r="B428" s="139">
        <v>453137210</v>
      </c>
      <c r="C428" s="140" t="s">
        <v>520</v>
      </c>
      <c r="D428" s="141">
        <v>137</v>
      </c>
      <c r="E428" s="140" t="s">
        <v>169</v>
      </c>
      <c r="F428" s="141">
        <v>210</v>
      </c>
      <c r="G428" s="142" t="s">
        <v>242</v>
      </c>
      <c r="H428" s="130"/>
      <c r="I428" s="131">
        <v>13234</v>
      </c>
      <c r="J428" s="131">
        <v>4212</v>
      </c>
      <c r="K428" s="131">
        <v>0</v>
      </c>
      <c r="L428" s="131">
        <v>938</v>
      </c>
      <c r="M428" s="131">
        <v>18384</v>
      </c>
      <c r="N428" s="130"/>
      <c r="O428" s="132">
        <v>3</v>
      </c>
      <c r="P428" s="132">
        <v>0</v>
      </c>
      <c r="Q428" s="133">
        <v>52338</v>
      </c>
      <c r="R428" s="133">
        <v>0</v>
      </c>
      <c r="S428" s="133">
        <f t="shared" si="12"/>
        <v>0</v>
      </c>
      <c r="T428" s="133">
        <v>2814</v>
      </c>
      <c r="U428" s="134">
        <f t="shared" si="13"/>
        <v>55152</v>
      </c>
      <c r="V428" s="144"/>
      <c r="W428" s="173">
        <v>0</v>
      </c>
      <c r="X428" s="174">
        <v>0.09</v>
      </c>
      <c r="Y428" s="174">
        <v>5.7966537214178014E-2</v>
      </c>
      <c r="Z428" s="175">
        <v>0</v>
      </c>
      <c r="AA428" s="168"/>
      <c r="AB428" s="176">
        <v>0</v>
      </c>
      <c r="AC428" s="177">
        <v>0</v>
      </c>
      <c r="AD428" s="134">
        <v>0</v>
      </c>
      <c r="AE428" s="177">
        <v>0</v>
      </c>
      <c r="AF428" s="182">
        <v>0</v>
      </c>
      <c r="AG428" s="172"/>
    </row>
    <row r="429" spans="1:33" s="110" customFormat="1" x14ac:dyDescent="0.2">
      <c r="A429" s="138">
        <v>453</v>
      </c>
      <c r="B429" s="139">
        <v>453137227</v>
      </c>
      <c r="C429" s="140" t="s">
        <v>520</v>
      </c>
      <c r="D429" s="141">
        <v>137</v>
      </c>
      <c r="E429" s="140" t="s">
        <v>169</v>
      </c>
      <c r="F429" s="141">
        <v>227</v>
      </c>
      <c r="G429" s="142" t="s">
        <v>259</v>
      </c>
      <c r="H429" s="130"/>
      <c r="I429" s="131">
        <v>9257</v>
      </c>
      <c r="J429" s="131">
        <v>2788</v>
      </c>
      <c r="K429" s="131">
        <v>0</v>
      </c>
      <c r="L429" s="131">
        <v>938</v>
      </c>
      <c r="M429" s="131">
        <v>12983</v>
      </c>
      <c r="N429" s="130"/>
      <c r="O429" s="132">
        <v>1</v>
      </c>
      <c r="P429" s="132">
        <v>0</v>
      </c>
      <c r="Q429" s="133">
        <v>12045</v>
      </c>
      <c r="R429" s="133">
        <v>0</v>
      </c>
      <c r="S429" s="133">
        <f t="shared" si="12"/>
        <v>0</v>
      </c>
      <c r="T429" s="133">
        <v>938</v>
      </c>
      <c r="U429" s="134">
        <f t="shared" si="13"/>
        <v>12983</v>
      </c>
      <c r="V429" s="144"/>
      <c r="W429" s="173">
        <v>0</v>
      </c>
      <c r="X429" s="174">
        <v>0.09</v>
      </c>
      <c r="Y429" s="174">
        <v>1.6344741373632714E-2</v>
      </c>
      <c r="Z429" s="175">
        <v>0</v>
      </c>
      <c r="AA429" s="168"/>
      <c r="AB429" s="176">
        <v>0</v>
      </c>
      <c r="AC429" s="177">
        <v>0</v>
      </c>
      <c r="AD429" s="134">
        <v>0</v>
      </c>
      <c r="AE429" s="177">
        <v>0</v>
      </c>
      <c r="AF429" s="182">
        <v>0</v>
      </c>
      <c r="AG429" s="172"/>
    </row>
    <row r="430" spans="1:33" s="110" customFormat="1" x14ac:dyDescent="0.2">
      <c r="A430" s="138">
        <v>453</v>
      </c>
      <c r="B430" s="139">
        <v>453137278</v>
      </c>
      <c r="C430" s="140" t="s">
        <v>520</v>
      </c>
      <c r="D430" s="141">
        <v>137</v>
      </c>
      <c r="E430" s="140" t="s">
        <v>169</v>
      </c>
      <c r="F430" s="141">
        <v>278</v>
      </c>
      <c r="G430" s="142" t="s">
        <v>310</v>
      </c>
      <c r="H430" s="130"/>
      <c r="I430" s="131">
        <v>13450</v>
      </c>
      <c r="J430" s="131">
        <v>2479</v>
      </c>
      <c r="K430" s="131">
        <v>0</v>
      </c>
      <c r="L430" s="131">
        <v>938</v>
      </c>
      <c r="M430" s="131">
        <v>16867</v>
      </c>
      <c r="N430" s="130"/>
      <c r="O430" s="132">
        <v>8</v>
      </c>
      <c r="P430" s="132">
        <v>0</v>
      </c>
      <c r="Q430" s="133">
        <v>127432</v>
      </c>
      <c r="R430" s="133">
        <v>0</v>
      </c>
      <c r="S430" s="133">
        <f t="shared" si="12"/>
        <v>0</v>
      </c>
      <c r="T430" s="133">
        <v>7504</v>
      </c>
      <c r="U430" s="134">
        <f t="shared" si="13"/>
        <v>134936</v>
      </c>
      <c r="V430" s="144"/>
      <c r="W430" s="173">
        <v>0</v>
      </c>
      <c r="X430" s="174">
        <v>0.09</v>
      </c>
      <c r="Y430" s="174">
        <v>6.1279010948665294E-2</v>
      </c>
      <c r="Z430" s="175">
        <v>0</v>
      </c>
      <c r="AA430" s="168"/>
      <c r="AB430" s="176">
        <v>0</v>
      </c>
      <c r="AC430" s="177">
        <v>0</v>
      </c>
      <c r="AD430" s="134">
        <v>0</v>
      </c>
      <c r="AE430" s="177">
        <v>0</v>
      </c>
      <c r="AF430" s="182">
        <v>0</v>
      </c>
      <c r="AG430" s="172"/>
    </row>
    <row r="431" spans="1:33" s="110" customFormat="1" x14ac:dyDescent="0.2">
      <c r="A431" s="138">
        <v>453</v>
      </c>
      <c r="B431" s="139">
        <v>453137281</v>
      </c>
      <c r="C431" s="140" t="s">
        <v>520</v>
      </c>
      <c r="D431" s="141">
        <v>137</v>
      </c>
      <c r="E431" s="140" t="s">
        <v>169</v>
      </c>
      <c r="F431" s="141">
        <v>281</v>
      </c>
      <c r="G431" s="142" t="s">
        <v>313</v>
      </c>
      <c r="H431" s="130"/>
      <c r="I431" s="131">
        <v>13386</v>
      </c>
      <c r="J431" s="131">
        <v>603</v>
      </c>
      <c r="K431" s="131">
        <v>0</v>
      </c>
      <c r="L431" s="131">
        <v>938</v>
      </c>
      <c r="M431" s="131">
        <v>14927</v>
      </c>
      <c r="N431" s="130"/>
      <c r="O431" s="132">
        <v>95</v>
      </c>
      <c r="P431" s="132">
        <v>0</v>
      </c>
      <c r="Q431" s="133">
        <v>1328955</v>
      </c>
      <c r="R431" s="133">
        <v>0</v>
      </c>
      <c r="S431" s="133">
        <f t="shared" si="12"/>
        <v>0</v>
      </c>
      <c r="T431" s="133">
        <v>89110</v>
      </c>
      <c r="U431" s="134">
        <f t="shared" si="13"/>
        <v>1418065</v>
      </c>
      <c r="V431" s="144"/>
      <c r="W431" s="173">
        <v>0</v>
      </c>
      <c r="X431" s="174">
        <v>0.09</v>
      </c>
      <c r="Y431" s="174">
        <v>0.1363460354801698</v>
      </c>
      <c r="Z431" s="175">
        <v>0</v>
      </c>
      <c r="AA431" s="168"/>
      <c r="AB431" s="176">
        <v>0</v>
      </c>
      <c r="AC431" s="177">
        <v>0</v>
      </c>
      <c r="AD431" s="134">
        <v>0</v>
      </c>
      <c r="AE431" s="177">
        <v>0</v>
      </c>
      <c r="AF431" s="182">
        <v>0</v>
      </c>
      <c r="AG431" s="172"/>
    </row>
    <row r="432" spans="1:33" s="110" customFormat="1" x14ac:dyDescent="0.2">
      <c r="A432" s="138">
        <v>453</v>
      </c>
      <c r="B432" s="139">
        <v>453137325</v>
      </c>
      <c r="C432" s="140" t="s">
        <v>520</v>
      </c>
      <c r="D432" s="141">
        <v>137</v>
      </c>
      <c r="E432" s="140" t="s">
        <v>169</v>
      </c>
      <c r="F432" s="141">
        <v>325</v>
      </c>
      <c r="G432" s="142" t="s">
        <v>357</v>
      </c>
      <c r="H432" s="130"/>
      <c r="I432" s="131">
        <v>12752</v>
      </c>
      <c r="J432" s="131">
        <v>1822</v>
      </c>
      <c r="K432" s="131">
        <v>0</v>
      </c>
      <c r="L432" s="131">
        <v>938</v>
      </c>
      <c r="M432" s="131">
        <v>15512</v>
      </c>
      <c r="N432" s="130"/>
      <c r="O432" s="132">
        <v>7</v>
      </c>
      <c r="P432" s="132">
        <v>0</v>
      </c>
      <c r="Q432" s="133">
        <v>102018</v>
      </c>
      <c r="R432" s="133">
        <v>0</v>
      </c>
      <c r="S432" s="133">
        <f t="shared" si="12"/>
        <v>0</v>
      </c>
      <c r="T432" s="133">
        <v>6566</v>
      </c>
      <c r="U432" s="134">
        <f t="shared" si="13"/>
        <v>108584</v>
      </c>
      <c r="V432" s="144"/>
      <c r="W432" s="173">
        <v>0</v>
      </c>
      <c r="X432" s="174">
        <v>0.09</v>
      </c>
      <c r="Y432" s="174">
        <v>1.1961598810573229E-2</v>
      </c>
      <c r="Z432" s="175">
        <v>0</v>
      </c>
      <c r="AA432" s="168"/>
      <c r="AB432" s="176">
        <v>0</v>
      </c>
      <c r="AC432" s="177">
        <v>0</v>
      </c>
      <c r="AD432" s="134">
        <v>0</v>
      </c>
      <c r="AE432" s="177">
        <v>0</v>
      </c>
      <c r="AF432" s="182">
        <v>0</v>
      </c>
      <c r="AG432" s="172"/>
    </row>
    <row r="433" spans="1:33" s="110" customFormat="1" x14ac:dyDescent="0.2">
      <c r="A433" s="138">
        <v>453</v>
      </c>
      <c r="B433" s="139">
        <v>453137332</v>
      </c>
      <c r="C433" s="140" t="s">
        <v>520</v>
      </c>
      <c r="D433" s="141">
        <v>137</v>
      </c>
      <c r="E433" s="140" t="s">
        <v>169</v>
      </c>
      <c r="F433" s="141">
        <v>332</v>
      </c>
      <c r="G433" s="142" t="s">
        <v>364</v>
      </c>
      <c r="H433" s="130"/>
      <c r="I433" s="131">
        <v>11334</v>
      </c>
      <c r="J433" s="131">
        <v>874</v>
      </c>
      <c r="K433" s="131">
        <v>0</v>
      </c>
      <c r="L433" s="131">
        <v>938</v>
      </c>
      <c r="M433" s="131">
        <v>13146</v>
      </c>
      <c r="N433" s="130"/>
      <c r="O433" s="132">
        <v>14</v>
      </c>
      <c r="P433" s="132">
        <v>0</v>
      </c>
      <c r="Q433" s="133">
        <v>170912</v>
      </c>
      <c r="R433" s="133">
        <v>0</v>
      </c>
      <c r="S433" s="133">
        <f t="shared" si="12"/>
        <v>0</v>
      </c>
      <c r="T433" s="133">
        <v>13132</v>
      </c>
      <c r="U433" s="134">
        <f t="shared" si="13"/>
        <v>184044</v>
      </c>
      <c r="V433" s="144"/>
      <c r="W433" s="173">
        <v>0</v>
      </c>
      <c r="X433" s="174">
        <v>0.09</v>
      </c>
      <c r="Y433" s="174">
        <v>1.6931337718772956E-2</v>
      </c>
      <c r="Z433" s="175">
        <v>0</v>
      </c>
      <c r="AA433" s="168"/>
      <c r="AB433" s="176">
        <v>0</v>
      </c>
      <c r="AC433" s="177">
        <v>0</v>
      </c>
      <c r="AD433" s="134">
        <v>0</v>
      </c>
      <c r="AE433" s="177">
        <v>0</v>
      </c>
      <c r="AF433" s="182">
        <v>0</v>
      </c>
      <c r="AG433" s="172"/>
    </row>
    <row r="434" spans="1:33" s="110" customFormat="1" x14ac:dyDescent="0.2">
      <c r="A434" s="138">
        <v>453</v>
      </c>
      <c r="B434" s="139">
        <v>453137680</v>
      </c>
      <c r="C434" s="140" t="s">
        <v>520</v>
      </c>
      <c r="D434" s="141">
        <v>137</v>
      </c>
      <c r="E434" s="140" t="s">
        <v>169</v>
      </c>
      <c r="F434" s="141">
        <v>680</v>
      </c>
      <c r="G434" s="142" t="s">
        <v>411</v>
      </c>
      <c r="H434" s="130"/>
      <c r="I434" s="131">
        <v>10858.967824597465</v>
      </c>
      <c r="J434" s="131">
        <v>3867</v>
      </c>
      <c r="K434" s="131">
        <v>0</v>
      </c>
      <c r="L434" s="131">
        <v>938</v>
      </c>
      <c r="M434" s="131">
        <v>15663.967824597465</v>
      </c>
      <c r="N434" s="130"/>
      <c r="O434" s="132">
        <v>2</v>
      </c>
      <c r="P434" s="132">
        <v>0</v>
      </c>
      <c r="Q434" s="133">
        <v>29452</v>
      </c>
      <c r="R434" s="133">
        <v>0</v>
      </c>
      <c r="S434" s="133">
        <f t="shared" si="12"/>
        <v>0</v>
      </c>
      <c r="T434" s="133">
        <v>1876</v>
      </c>
      <c r="U434" s="134">
        <f t="shared" si="13"/>
        <v>31328</v>
      </c>
      <c r="V434" s="144"/>
      <c r="W434" s="173">
        <v>0</v>
      </c>
      <c r="X434" s="174">
        <v>0.09</v>
      </c>
      <c r="Y434" s="174">
        <v>3.752604123219338E-3</v>
      </c>
      <c r="Z434" s="175">
        <v>0</v>
      </c>
      <c r="AA434" s="168"/>
      <c r="AB434" s="176">
        <v>0</v>
      </c>
      <c r="AC434" s="177">
        <v>0</v>
      </c>
      <c r="AD434" s="134">
        <v>0</v>
      </c>
      <c r="AE434" s="177">
        <v>0</v>
      </c>
      <c r="AF434" s="182">
        <v>0</v>
      </c>
      <c r="AG434" s="172"/>
    </row>
    <row r="435" spans="1:33" s="110" customFormat="1" x14ac:dyDescent="0.2">
      <c r="A435" s="138">
        <v>454</v>
      </c>
      <c r="B435" s="139">
        <v>454149009</v>
      </c>
      <c r="C435" s="140" t="s">
        <v>521</v>
      </c>
      <c r="D435" s="141">
        <v>149</v>
      </c>
      <c r="E435" s="140" t="s">
        <v>181</v>
      </c>
      <c r="F435" s="141">
        <v>9</v>
      </c>
      <c r="G435" s="142" t="s">
        <v>41</v>
      </c>
      <c r="H435" s="130"/>
      <c r="I435" s="131">
        <v>12833</v>
      </c>
      <c r="J435" s="131">
        <v>8568</v>
      </c>
      <c r="K435" s="131">
        <v>0</v>
      </c>
      <c r="L435" s="131">
        <v>938</v>
      </c>
      <c r="M435" s="131">
        <v>22339</v>
      </c>
      <c r="N435" s="130"/>
      <c r="O435" s="132">
        <v>5</v>
      </c>
      <c r="P435" s="132">
        <v>0</v>
      </c>
      <c r="Q435" s="133">
        <v>107005</v>
      </c>
      <c r="R435" s="133">
        <v>0</v>
      </c>
      <c r="S435" s="133">
        <f t="shared" si="12"/>
        <v>0</v>
      </c>
      <c r="T435" s="133">
        <v>4690</v>
      </c>
      <c r="U435" s="134">
        <f t="shared" si="13"/>
        <v>111695</v>
      </c>
      <c r="V435" s="144"/>
      <c r="W435" s="173">
        <v>0</v>
      </c>
      <c r="X435" s="174">
        <v>0.09</v>
      </c>
      <c r="Y435" s="174">
        <v>2.3046127495590951E-3</v>
      </c>
      <c r="Z435" s="175">
        <v>0</v>
      </c>
      <c r="AA435" s="168"/>
      <c r="AB435" s="176">
        <v>0</v>
      </c>
      <c r="AC435" s="177">
        <v>0</v>
      </c>
      <c r="AD435" s="134">
        <v>0</v>
      </c>
      <c r="AE435" s="177">
        <v>0</v>
      </c>
      <c r="AF435" s="182">
        <v>0</v>
      </c>
      <c r="AG435" s="172"/>
    </row>
    <row r="436" spans="1:33" s="110" customFormat="1" x14ac:dyDescent="0.2">
      <c r="A436" s="138">
        <v>454</v>
      </c>
      <c r="B436" s="139">
        <v>454149103</v>
      </c>
      <c r="C436" s="140" t="s">
        <v>521</v>
      </c>
      <c r="D436" s="141">
        <v>149</v>
      </c>
      <c r="E436" s="140" t="s">
        <v>181</v>
      </c>
      <c r="F436" s="141">
        <v>103</v>
      </c>
      <c r="G436" s="142" t="s">
        <v>135</v>
      </c>
      <c r="H436" s="130"/>
      <c r="I436" s="131">
        <v>12693.185529363111</v>
      </c>
      <c r="J436" s="131">
        <v>246</v>
      </c>
      <c r="K436" s="131">
        <v>0</v>
      </c>
      <c r="L436" s="131">
        <v>938</v>
      </c>
      <c r="M436" s="131">
        <v>13877.185529363111</v>
      </c>
      <c r="N436" s="130"/>
      <c r="O436" s="132">
        <v>3</v>
      </c>
      <c r="P436" s="132">
        <v>0</v>
      </c>
      <c r="Q436" s="133">
        <v>38817</v>
      </c>
      <c r="R436" s="133">
        <v>0</v>
      </c>
      <c r="S436" s="133">
        <f t="shared" si="12"/>
        <v>0</v>
      </c>
      <c r="T436" s="133">
        <v>2814</v>
      </c>
      <c r="U436" s="134">
        <f t="shared" si="13"/>
        <v>41631</v>
      </c>
      <c r="V436" s="144"/>
      <c r="W436" s="173">
        <v>0</v>
      </c>
      <c r="X436" s="174">
        <v>0.09</v>
      </c>
      <c r="Y436" s="174">
        <v>1.3833427788670043E-2</v>
      </c>
      <c r="Z436" s="175">
        <v>0</v>
      </c>
      <c r="AA436" s="168"/>
      <c r="AB436" s="176">
        <v>0</v>
      </c>
      <c r="AC436" s="177">
        <v>0</v>
      </c>
      <c r="AD436" s="134">
        <v>0</v>
      </c>
      <c r="AE436" s="177">
        <v>0</v>
      </c>
      <c r="AF436" s="182">
        <v>0</v>
      </c>
      <c r="AG436" s="172"/>
    </row>
    <row r="437" spans="1:33" s="110" customFormat="1" x14ac:dyDescent="0.2">
      <c r="A437" s="138">
        <v>454</v>
      </c>
      <c r="B437" s="139">
        <v>454149128</v>
      </c>
      <c r="C437" s="140" t="s">
        <v>521</v>
      </c>
      <c r="D437" s="141">
        <v>149</v>
      </c>
      <c r="E437" s="140" t="s">
        <v>181</v>
      </c>
      <c r="F437" s="141">
        <v>128</v>
      </c>
      <c r="G437" s="142" t="s">
        <v>160</v>
      </c>
      <c r="H437" s="130"/>
      <c r="I437" s="131">
        <v>11009</v>
      </c>
      <c r="J437" s="131">
        <v>634</v>
      </c>
      <c r="K437" s="131">
        <v>0</v>
      </c>
      <c r="L437" s="131">
        <v>938</v>
      </c>
      <c r="M437" s="131">
        <v>12581</v>
      </c>
      <c r="N437" s="130"/>
      <c r="O437" s="132">
        <v>12</v>
      </c>
      <c r="P437" s="132">
        <v>0</v>
      </c>
      <c r="Q437" s="133">
        <v>139716</v>
      </c>
      <c r="R437" s="133">
        <v>0</v>
      </c>
      <c r="S437" s="133">
        <f t="shared" si="12"/>
        <v>0</v>
      </c>
      <c r="T437" s="133">
        <v>11256</v>
      </c>
      <c r="U437" s="134">
        <f t="shared" si="13"/>
        <v>150972</v>
      </c>
      <c r="V437" s="144"/>
      <c r="W437" s="173">
        <v>0</v>
      </c>
      <c r="X437" s="174">
        <v>0.09</v>
      </c>
      <c r="Y437" s="174">
        <v>3.7584375200623479E-2</v>
      </c>
      <c r="Z437" s="175">
        <v>0</v>
      </c>
      <c r="AA437" s="168"/>
      <c r="AB437" s="176">
        <v>0</v>
      </c>
      <c r="AC437" s="177">
        <v>0</v>
      </c>
      <c r="AD437" s="134">
        <v>0</v>
      </c>
      <c r="AE437" s="177">
        <v>0</v>
      </c>
      <c r="AF437" s="182">
        <v>0</v>
      </c>
      <c r="AG437" s="172"/>
    </row>
    <row r="438" spans="1:33" s="110" customFormat="1" x14ac:dyDescent="0.2">
      <c r="A438" s="138">
        <v>454</v>
      </c>
      <c r="B438" s="139">
        <v>454149149</v>
      </c>
      <c r="C438" s="140" t="s">
        <v>521</v>
      </c>
      <c r="D438" s="141">
        <v>149</v>
      </c>
      <c r="E438" s="140" t="s">
        <v>181</v>
      </c>
      <c r="F438" s="141">
        <v>149</v>
      </c>
      <c r="G438" s="142" t="s">
        <v>181</v>
      </c>
      <c r="H438" s="130"/>
      <c r="I438" s="131">
        <v>12846</v>
      </c>
      <c r="J438" s="131">
        <v>0</v>
      </c>
      <c r="K438" s="131">
        <v>0</v>
      </c>
      <c r="L438" s="131">
        <v>938</v>
      </c>
      <c r="M438" s="131">
        <v>13784</v>
      </c>
      <c r="N438" s="130"/>
      <c r="O438" s="132">
        <v>707</v>
      </c>
      <c r="P438" s="132">
        <v>0</v>
      </c>
      <c r="Q438" s="133">
        <v>9082122</v>
      </c>
      <c r="R438" s="133">
        <v>0</v>
      </c>
      <c r="S438" s="133">
        <f t="shared" si="12"/>
        <v>240010</v>
      </c>
      <c r="T438" s="133">
        <v>663166</v>
      </c>
      <c r="U438" s="134">
        <f t="shared" si="13"/>
        <v>9985298</v>
      </c>
      <c r="V438" s="144"/>
      <c r="W438" s="173">
        <v>0</v>
      </c>
      <c r="X438" s="174">
        <v>0.09</v>
      </c>
      <c r="Y438" s="174">
        <v>0.11134417107727042</v>
      </c>
      <c r="Z438" s="175">
        <v>0</v>
      </c>
      <c r="AA438" s="168"/>
      <c r="AB438" s="176">
        <v>0</v>
      </c>
      <c r="AC438" s="177">
        <v>0</v>
      </c>
      <c r="AD438" s="134">
        <v>0</v>
      </c>
      <c r="AE438" s="177">
        <v>0</v>
      </c>
      <c r="AF438" s="182">
        <v>0</v>
      </c>
      <c r="AG438" s="172"/>
    </row>
    <row r="439" spans="1:33" s="110" customFormat="1" x14ac:dyDescent="0.2">
      <c r="A439" s="138">
        <v>454</v>
      </c>
      <c r="B439" s="139">
        <v>454149181</v>
      </c>
      <c r="C439" s="140" t="s">
        <v>521</v>
      </c>
      <c r="D439" s="141">
        <v>149</v>
      </c>
      <c r="E439" s="140" t="s">
        <v>181</v>
      </c>
      <c r="F439" s="141">
        <v>181</v>
      </c>
      <c r="G439" s="142" t="s">
        <v>213</v>
      </c>
      <c r="H439" s="130"/>
      <c r="I439" s="131">
        <v>12156</v>
      </c>
      <c r="J439" s="131">
        <v>222</v>
      </c>
      <c r="K439" s="131">
        <v>0</v>
      </c>
      <c r="L439" s="131">
        <v>938</v>
      </c>
      <c r="M439" s="131">
        <v>13316</v>
      </c>
      <c r="N439" s="130"/>
      <c r="O439" s="132">
        <v>55</v>
      </c>
      <c r="P439" s="132">
        <v>0</v>
      </c>
      <c r="Q439" s="133">
        <v>680790</v>
      </c>
      <c r="R439" s="133">
        <v>0</v>
      </c>
      <c r="S439" s="133">
        <f t="shared" si="12"/>
        <v>0</v>
      </c>
      <c r="T439" s="133">
        <v>51590</v>
      </c>
      <c r="U439" s="134">
        <f t="shared" si="13"/>
        <v>732380</v>
      </c>
      <c r="V439" s="144"/>
      <c r="W439" s="173">
        <v>0</v>
      </c>
      <c r="X439" s="174">
        <v>0.09</v>
      </c>
      <c r="Y439" s="174">
        <v>1.7494466340225587E-2</v>
      </c>
      <c r="Z439" s="175">
        <v>0</v>
      </c>
      <c r="AA439" s="168"/>
      <c r="AB439" s="176">
        <v>0</v>
      </c>
      <c r="AC439" s="177">
        <v>0</v>
      </c>
      <c r="AD439" s="134">
        <v>0</v>
      </c>
      <c r="AE439" s="177">
        <v>0</v>
      </c>
      <c r="AF439" s="182">
        <v>0</v>
      </c>
      <c r="AG439" s="172"/>
    </row>
    <row r="440" spans="1:33" s="110" customFormat="1" x14ac:dyDescent="0.2">
      <c r="A440" s="138">
        <v>454</v>
      </c>
      <c r="B440" s="139">
        <v>454149211</v>
      </c>
      <c r="C440" s="140" t="s">
        <v>521</v>
      </c>
      <c r="D440" s="141">
        <v>149</v>
      </c>
      <c r="E440" s="140" t="s">
        <v>181</v>
      </c>
      <c r="F440" s="141">
        <v>211</v>
      </c>
      <c r="G440" s="142" t="s">
        <v>243</v>
      </c>
      <c r="H440" s="130"/>
      <c r="I440" s="131">
        <v>10661</v>
      </c>
      <c r="J440" s="131">
        <v>2423</v>
      </c>
      <c r="K440" s="131">
        <v>0</v>
      </c>
      <c r="L440" s="131">
        <v>938</v>
      </c>
      <c r="M440" s="131">
        <v>14022</v>
      </c>
      <c r="N440" s="130"/>
      <c r="O440" s="132">
        <v>3</v>
      </c>
      <c r="P440" s="132">
        <v>0</v>
      </c>
      <c r="Q440" s="133">
        <v>39252</v>
      </c>
      <c r="R440" s="133">
        <v>0</v>
      </c>
      <c r="S440" s="133">
        <f t="shared" si="12"/>
        <v>0</v>
      </c>
      <c r="T440" s="133">
        <v>2814</v>
      </c>
      <c r="U440" s="134">
        <f t="shared" si="13"/>
        <v>42066</v>
      </c>
      <c r="V440" s="144"/>
      <c r="W440" s="173">
        <v>0</v>
      </c>
      <c r="X440" s="174">
        <v>0.09</v>
      </c>
      <c r="Y440" s="174">
        <v>2.0408064169418114E-3</v>
      </c>
      <c r="Z440" s="175">
        <v>0</v>
      </c>
      <c r="AA440" s="168"/>
      <c r="AB440" s="176">
        <v>0</v>
      </c>
      <c r="AC440" s="177">
        <v>0</v>
      </c>
      <c r="AD440" s="134">
        <v>0</v>
      </c>
      <c r="AE440" s="177">
        <v>0</v>
      </c>
      <c r="AF440" s="182">
        <v>0</v>
      </c>
      <c r="AG440" s="172"/>
    </row>
    <row r="441" spans="1:33" s="110" customFormat="1" x14ac:dyDescent="0.2">
      <c r="A441" s="138">
        <v>454</v>
      </c>
      <c r="B441" s="139">
        <v>454149745</v>
      </c>
      <c r="C441" s="140" t="s">
        <v>521</v>
      </c>
      <c r="D441" s="141">
        <v>149</v>
      </c>
      <c r="E441" s="140" t="s">
        <v>181</v>
      </c>
      <c r="F441" s="141">
        <v>745</v>
      </c>
      <c r="G441" s="142" t="s">
        <v>429</v>
      </c>
      <c r="H441" s="130"/>
      <c r="I441" s="131">
        <v>10522.465323063756</v>
      </c>
      <c r="J441" s="131">
        <v>4546</v>
      </c>
      <c r="K441" s="131">
        <v>0</v>
      </c>
      <c r="L441" s="131">
        <v>938</v>
      </c>
      <c r="M441" s="131">
        <v>16006.465323063756</v>
      </c>
      <c r="N441" s="130"/>
      <c r="O441" s="132">
        <v>1</v>
      </c>
      <c r="P441" s="132">
        <v>0</v>
      </c>
      <c r="Q441" s="133">
        <v>15068</v>
      </c>
      <c r="R441" s="133">
        <v>0</v>
      </c>
      <c r="S441" s="133">
        <f t="shared" si="12"/>
        <v>0</v>
      </c>
      <c r="T441" s="133">
        <v>938</v>
      </c>
      <c r="U441" s="134">
        <f t="shared" si="13"/>
        <v>16006</v>
      </c>
      <c r="V441" s="144"/>
      <c r="W441" s="173">
        <v>0</v>
      </c>
      <c r="X441" s="174">
        <v>0.09</v>
      </c>
      <c r="Y441" s="174">
        <v>1.2777181106568161E-2</v>
      </c>
      <c r="Z441" s="175">
        <v>0</v>
      </c>
      <c r="AA441" s="168"/>
      <c r="AB441" s="176">
        <v>0</v>
      </c>
      <c r="AC441" s="177">
        <v>0</v>
      </c>
      <c r="AD441" s="134">
        <v>0</v>
      </c>
      <c r="AE441" s="177">
        <v>0</v>
      </c>
      <c r="AF441" s="182">
        <v>0</v>
      </c>
      <c r="AG441" s="172"/>
    </row>
    <row r="442" spans="1:33" s="110" customFormat="1" x14ac:dyDescent="0.2">
      <c r="A442" s="138">
        <v>455</v>
      </c>
      <c r="B442" s="139">
        <v>455128007</v>
      </c>
      <c r="C442" s="140" t="s">
        <v>522</v>
      </c>
      <c r="D442" s="141">
        <v>128</v>
      </c>
      <c r="E442" s="140" t="s">
        <v>160</v>
      </c>
      <c r="F442" s="141">
        <v>7</v>
      </c>
      <c r="G442" s="142" t="s">
        <v>39</v>
      </c>
      <c r="H442" s="130"/>
      <c r="I442" s="131">
        <v>10408</v>
      </c>
      <c r="J442" s="131">
        <v>4865</v>
      </c>
      <c r="K442" s="131">
        <v>0</v>
      </c>
      <c r="L442" s="131">
        <v>938</v>
      </c>
      <c r="M442" s="131">
        <v>16211</v>
      </c>
      <c r="N442" s="130"/>
      <c r="O442" s="132">
        <v>2</v>
      </c>
      <c r="P442" s="132">
        <v>0</v>
      </c>
      <c r="Q442" s="133">
        <v>30546</v>
      </c>
      <c r="R442" s="133">
        <v>0</v>
      </c>
      <c r="S442" s="133">
        <f t="shared" si="12"/>
        <v>0</v>
      </c>
      <c r="T442" s="133">
        <v>1876</v>
      </c>
      <c r="U442" s="134">
        <f t="shared" si="13"/>
        <v>32422</v>
      </c>
      <c r="V442" s="144"/>
      <c r="W442" s="173">
        <v>0</v>
      </c>
      <c r="X442" s="174">
        <v>0.09</v>
      </c>
      <c r="Y442" s="174">
        <v>2.7264374517501834E-2</v>
      </c>
      <c r="Z442" s="175">
        <v>0</v>
      </c>
      <c r="AA442" s="168"/>
      <c r="AB442" s="176">
        <v>0</v>
      </c>
      <c r="AC442" s="177">
        <v>0</v>
      </c>
      <c r="AD442" s="134">
        <v>0</v>
      </c>
      <c r="AE442" s="177">
        <v>0</v>
      </c>
      <c r="AF442" s="182">
        <v>0</v>
      </c>
      <c r="AG442" s="172"/>
    </row>
    <row r="443" spans="1:33" s="110" customFormat="1" x14ac:dyDescent="0.2">
      <c r="A443" s="138">
        <v>455</v>
      </c>
      <c r="B443" s="139">
        <v>455128128</v>
      </c>
      <c r="C443" s="140" t="s">
        <v>522</v>
      </c>
      <c r="D443" s="141">
        <v>128</v>
      </c>
      <c r="E443" s="140" t="s">
        <v>160</v>
      </c>
      <c r="F443" s="141">
        <v>128</v>
      </c>
      <c r="G443" s="142" t="s">
        <v>160</v>
      </c>
      <c r="H443" s="130"/>
      <c r="I443" s="131">
        <v>10447</v>
      </c>
      <c r="J443" s="131">
        <v>601</v>
      </c>
      <c r="K443" s="131">
        <v>0</v>
      </c>
      <c r="L443" s="131">
        <v>938</v>
      </c>
      <c r="M443" s="131">
        <v>11986</v>
      </c>
      <c r="N443" s="130"/>
      <c r="O443" s="132">
        <v>293</v>
      </c>
      <c r="P443" s="132">
        <v>0</v>
      </c>
      <c r="Q443" s="133">
        <v>3237064</v>
      </c>
      <c r="R443" s="133">
        <v>0</v>
      </c>
      <c r="S443" s="133">
        <f t="shared" si="12"/>
        <v>0</v>
      </c>
      <c r="T443" s="133">
        <v>274834</v>
      </c>
      <c r="U443" s="134">
        <f t="shared" si="13"/>
        <v>3511898</v>
      </c>
      <c r="V443" s="144"/>
      <c r="W443" s="173">
        <v>0</v>
      </c>
      <c r="X443" s="174">
        <v>0.09</v>
      </c>
      <c r="Y443" s="174">
        <v>3.7584375200623479E-2</v>
      </c>
      <c r="Z443" s="175">
        <v>0</v>
      </c>
      <c r="AA443" s="168"/>
      <c r="AB443" s="176">
        <v>0</v>
      </c>
      <c r="AC443" s="177">
        <v>0</v>
      </c>
      <c r="AD443" s="134">
        <v>0</v>
      </c>
      <c r="AE443" s="177">
        <v>0</v>
      </c>
      <c r="AF443" s="182">
        <v>0</v>
      </c>
      <c r="AG443" s="172"/>
    </row>
    <row r="444" spans="1:33" s="110" customFormat="1" x14ac:dyDescent="0.2">
      <c r="A444" s="138">
        <v>455</v>
      </c>
      <c r="B444" s="139">
        <v>455128149</v>
      </c>
      <c r="C444" s="140" t="s">
        <v>522</v>
      </c>
      <c r="D444" s="141">
        <v>128</v>
      </c>
      <c r="E444" s="140" t="s">
        <v>160</v>
      </c>
      <c r="F444" s="141">
        <v>149</v>
      </c>
      <c r="G444" s="142" t="s">
        <v>181</v>
      </c>
      <c r="H444" s="130"/>
      <c r="I444" s="131">
        <v>9305</v>
      </c>
      <c r="J444" s="131">
        <v>0</v>
      </c>
      <c r="K444" s="131">
        <v>0</v>
      </c>
      <c r="L444" s="131">
        <v>938</v>
      </c>
      <c r="M444" s="131">
        <v>10243</v>
      </c>
      <c r="N444" s="130"/>
      <c r="O444" s="132">
        <v>4</v>
      </c>
      <c r="P444" s="132">
        <v>0</v>
      </c>
      <c r="Q444" s="133">
        <v>37220</v>
      </c>
      <c r="R444" s="133">
        <v>0</v>
      </c>
      <c r="S444" s="133">
        <f t="shared" si="12"/>
        <v>0</v>
      </c>
      <c r="T444" s="133">
        <v>3752</v>
      </c>
      <c r="U444" s="134">
        <f t="shared" si="13"/>
        <v>40972</v>
      </c>
      <c r="V444" s="144"/>
      <c r="W444" s="173">
        <v>0</v>
      </c>
      <c r="X444" s="174">
        <v>0.09</v>
      </c>
      <c r="Y444" s="174">
        <v>0.11134417107727042</v>
      </c>
      <c r="Z444" s="175">
        <v>0</v>
      </c>
      <c r="AA444" s="168"/>
      <c r="AB444" s="176">
        <v>0</v>
      </c>
      <c r="AC444" s="177">
        <v>0</v>
      </c>
      <c r="AD444" s="134">
        <v>0</v>
      </c>
      <c r="AE444" s="177">
        <v>0</v>
      </c>
      <c r="AF444" s="182">
        <v>0</v>
      </c>
      <c r="AG444" s="172"/>
    </row>
    <row r="445" spans="1:33" s="110" customFormat="1" x14ac:dyDescent="0.2">
      <c r="A445" s="138">
        <v>455</v>
      </c>
      <c r="B445" s="139">
        <v>455128181</v>
      </c>
      <c r="C445" s="140" t="s">
        <v>522</v>
      </c>
      <c r="D445" s="141">
        <v>128</v>
      </c>
      <c r="E445" s="140" t="s">
        <v>160</v>
      </c>
      <c r="F445" s="141">
        <v>181</v>
      </c>
      <c r="G445" s="142" t="s">
        <v>213</v>
      </c>
      <c r="H445" s="130"/>
      <c r="I445" s="131">
        <v>9305</v>
      </c>
      <c r="J445" s="131">
        <v>170</v>
      </c>
      <c r="K445" s="131">
        <v>0</v>
      </c>
      <c r="L445" s="131">
        <v>938</v>
      </c>
      <c r="M445" s="131">
        <v>10413</v>
      </c>
      <c r="N445" s="130"/>
      <c r="O445" s="132">
        <v>1</v>
      </c>
      <c r="P445" s="132">
        <v>0</v>
      </c>
      <c r="Q445" s="133">
        <v>9475</v>
      </c>
      <c r="R445" s="133">
        <v>0</v>
      </c>
      <c r="S445" s="133">
        <f t="shared" si="12"/>
        <v>0</v>
      </c>
      <c r="T445" s="133">
        <v>938</v>
      </c>
      <c r="U445" s="134">
        <f t="shared" si="13"/>
        <v>10413</v>
      </c>
      <c r="V445" s="144"/>
      <c r="W445" s="173">
        <v>0</v>
      </c>
      <c r="X445" s="174">
        <v>0.09</v>
      </c>
      <c r="Y445" s="174">
        <v>1.7494466340225587E-2</v>
      </c>
      <c r="Z445" s="175">
        <v>0</v>
      </c>
      <c r="AA445" s="168"/>
      <c r="AB445" s="176">
        <v>0</v>
      </c>
      <c r="AC445" s="177">
        <v>0</v>
      </c>
      <c r="AD445" s="134">
        <v>0</v>
      </c>
      <c r="AE445" s="177">
        <v>0</v>
      </c>
      <c r="AF445" s="182">
        <v>0</v>
      </c>
      <c r="AG445" s="172"/>
    </row>
    <row r="446" spans="1:33" s="110" customFormat="1" x14ac:dyDescent="0.2">
      <c r="A446" s="138">
        <v>455</v>
      </c>
      <c r="B446" s="139">
        <v>455128204</v>
      </c>
      <c r="C446" s="140" t="s">
        <v>522</v>
      </c>
      <c r="D446" s="141">
        <v>128</v>
      </c>
      <c r="E446" s="140" t="s">
        <v>160</v>
      </c>
      <c r="F446" s="141">
        <v>204</v>
      </c>
      <c r="G446" s="142" t="s">
        <v>236</v>
      </c>
      <c r="H446" s="130"/>
      <c r="I446" s="131">
        <v>10487.425723570192</v>
      </c>
      <c r="J446" s="131">
        <v>6346</v>
      </c>
      <c r="K446" s="131">
        <v>0</v>
      </c>
      <c r="L446" s="131">
        <v>938</v>
      </c>
      <c r="M446" s="131">
        <v>17771.425723570192</v>
      </c>
      <c r="N446" s="130"/>
      <c r="O446" s="132">
        <v>1</v>
      </c>
      <c r="P446" s="132">
        <v>0</v>
      </c>
      <c r="Q446" s="133">
        <v>16833</v>
      </c>
      <c r="R446" s="133">
        <v>0</v>
      </c>
      <c r="S446" s="133">
        <f t="shared" si="12"/>
        <v>0</v>
      </c>
      <c r="T446" s="133">
        <v>938</v>
      </c>
      <c r="U446" s="134">
        <f t="shared" si="13"/>
        <v>17771</v>
      </c>
      <c r="V446" s="144"/>
      <c r="W446" s="173">
        <v>0</v>
      </c>
      <c r="X446" s="174">
        <v>0.09</v>
      </c>
      <c r="Y446" s="174">
        <v>5.3505609664923369E-2</v>
      </c>
      <c r="Z446" s="175">
        <v>0</v>
      </c>
      <c r="AA446" s="168"/>
      <c r="AB446" s="176">
        <v>0</v>
      </c>
      <c r="AC446" s="177">
        <v>0</v>
      </c>
      <c r="AD446" s="134">
        <v>0</v>
      </c>
      <c r="AE446" s="177">
        <v>0</v>
      </c>
      <c r="AF446" s="182">
        <v>0</v>
      </c>
      <c r="AG446" s="172"/>
    </row>
    <row r="447" spans="1:33" s="110" customFormat="1" x14ac:dyDescent="0.2">
      <c r="A447" s="138">
        <v>455</v>
      </c>
      <c r="B447" s="139">
        <v>455128745</v>
      </c>
      <c r="C447" s="140" t="s">
        <v>522</v>
      </c>
      <c r="D447" s="141">
        <v>128</v>
      </c>
      <c r="E447" s="140" t="s">
        <v>160</v>
      </c>
      <c r="F447" s="141">
        <v>745</v>
      </c>
      <c r="G447" s="142" t="s">
        <v>429</v>
      </c>
      <c r="H447" s="130"/>
      <c r="I447" s="131">
        <v>10522.465323063756</v>
      </c>
      <c r="J447" s="131">
        <v>4546</v>
      </c>
      <c r="K447" s="131">
        <v>0</v>
      </c>
      <c r="L447" s="131">
        <v>938</v>
      </c>
      <c r="M447" s="131">
        <v>16006.465323063756</v>
      </c>
      <c r="N447" s="130"/>
      <c r="O447" s="132">
        <v>2</v>
      </c>
      <c r="P447" s="132">
        <v>0</v>
      </c>
      <c r="Q447" s="133">
        <v>30136</v>
      </c>
      <c r="R447" s="133">
        <v>0</v>
      </c>
      <c r="S447" s="133">
        <f t="shared" si="12"/>
        <v>0</v>
      </c>
      <c r="T447" s="133">
        <v>1876</v>
      </c>
      <c r="U447" s="134">
        <f t="shared" si="13"/>
        <v>32012</v>
      </c>
      <c r="V447" s="144"/>
      <c r="W447" s="173">
        <v>0</v>
      </c>
      <c r="X447" s="174">
        <v>0.09</v>
      </c>
      <c r="Y447" s="174">
        <v>1.2777181106568161E-2</v>
      </c>
      <c r="Z447" s="175">
        <v>0</v>
      </c>
      <c r="AA447" s="168"/>
      <c r="AB447" s="176">
        <v>0</v>
      </c>
      <c r="AC447" s="177">
        <v>0</v>
      </c>
      <c r="AD447" s="134">
        <v>0</v>
      </c>
      <c r="AE447" s="177">
        <v>0</v>
      </c>
      <c r="AF447" s="182">
        <v>0</v>
      </c>
      <c r="AG447" s="172"/>
    </row>
    <row r="448" spans="1:33" s="110" customFormat="1" x14ac:dyDescent="0.2">
      <c r="A448" s="138">
        <v>456</v>
      </c>
      <c r="B448" s="139">
        <v>456160009</v>
      </c>
      <c r="C448" s="140" t="s">
        <v>523</v>
      </c>
      <c r="D448" s="141">
        <v>160</v>
      </c>
      <c r="E448" s="140" t="s">
        <v>192</v>
      </c>
      <c r="F448" s="141">
        <v>9</v>
      </c>
      <c r="G448" s="142" t="s">
        <v>41</v>
      </c>
      <c r="H448" s="130"/>
      <c r="I448" s="131">
        <v>6532</v>
      </c>
      <c r="J448" s="131">
        <v>4361</v>
      </c>
      <c r="K448" s="131">
        <v>0</v>
      </c>
      <c r="L448" s="131">
        <v>938</v>
      </c>
      <c r="M448" s="131">
        <v>11831</v>
      </c>
      <c r="N448" s="130"/>
      <c r="O448" s="132">
        <v>2</v>
      </c>
      <c r="P448" s="132">
        <v>0</v>
      </c>
      <c r="Q448" s="133">
        <v>21704</v>
      </c>
      <c r="R448" s="133">
        <v>0</v>
      </c>
      <c r="S448" s="133">
        <f t="shared" si="12"/>
        <v>0</v>
      </c>
      <c r="T448" s="133">
        <v>1868</v>
      </c>
      <c r="U448" s="134">
        <f t="shared" si="13"/>
        <v>23572</v>
      </c>
      <c r="V448" s="144"/>
      <c r="W448" s="173">
        <v>7.4719800747198011E-3</v>
      </c>
      <c r="X448" s="174">
        <v>0.09</v>
      </c>
      <c r="Y448" s="174">
        <v>2.3046127495590951E-3</v>
      </c>
      <c r="Z448" s="175">
        <v>0</v>
      </c>
      <c r="AA448" s="168"/>
      <c r="AB448" s="176">
        <v>0</v>
      </c>
      <c r="AC448" s="177">
        <v>0</v>
      </c>
      <c r="AD448" s="134">
        <v>0</v>
      </c>
      <c r="AE448" s="177">
        <v>0</v>
      </c>
      <c r="AF448" s="182">
        <v>0</v>
      </c>
      <c r="AG448" s="172"/>
    </row>
    <row r="449" spans="1:33" s="110" customFormat="1" x14ac:dyDescent="0.2">
      <c r="A449" s="138">
        <v>456</v>
      </c>
      <c r="B449" s="139">
        <v>456160031</v>
      </c>
      <c r="C449" s="140" t="s">
        <v>523</v>
      </c>
      <c r="D449" s="141">
        <v>160</v>
      </c>
      <c r="E449" s="140" t="s">
        <v>192</v>
      </c>
      <c r="F449" s="141">
        <v>31</v>
      </c>
      <c r="G449" s="142" t="s">
        <v>63</v>
      </c>
      <c r="H449" s="130"/>
      <c r="I449" s="131">
        <v>9692</v>
      </c>
      <c r="J449" s="131">
        <v>4786</v>
      </c>
      <c r="K449" s="131">
        <v>0</v>
      </c>
      <c r="L449" s="131">
        <v>938</v>
      </c>
      <c r="M449" s="131">
        <v>15416</v>
      </c>
      <c r="N449" s="130"/>
      <c r="O449" s="132">
        <v>7</v>
      </c>
      <c r="P449" s="132">
        <v>0</v>
      </c>
      <c r="Q449" s="133">
        <v>100968</v>
      </c>
      <c r="R449" s="133">
        <v>0</v>
      </c>
      <c r="S449" s="133">
        <f t="shared" si="12"/>
        <v>0</v>
      </c>
      <c r="T449" s="133">
        <v>6538</v>
      </c>
      <c r="U449" s="134">
        <f t="shared" si="13"/>
        <v>107506</v>
      </c>
      <c r="V449" s="144"/>
      <c r="W449" s="173">
        <v>2.6151930261519307E-2</v>
      </c>
      <c r="X449" s="174">
        <v>0.09</v>
      </c>
      <c r="Y449" s="174">
        <v>1.9232317000431619E-2</v>
      </c>
      <c r="Z449" s="175">
        <v>0</v>
      </c>
      <c r="AA449" s="168"/>
      <c r="AB449" s="176">
        <v>0</v>
      </c>
      <c r="AC449" s="177">
        <v>0</v>
      </c>
      <c r="AD449" s="134">
        <v>0</v>
      </c>
      <c r="AE449" s="177">
        <v>0</v>
      </c>
      <c r="AF449" s="182">
        <v>0</v>
      </c>
      <c r="AG449" s="172"/>
    </row>
    <row r="450" spans="1:33" s="110" customFormat="1" x14ac:dyDescent="0.2">
      <c r="A450" s="138">
        <v>456</v>
      </c>
      <c r="B450" s="139">
        <v>456160056</v>
      </c>
      <c r="C450" s="140" t="s">
        <v>523</v>
      </c>
      <c r="D450" s="141">
        <v>160</v>
      </c>
      <c r="E450" s="140" t="s">
        <v>192</v>
      </c>
      <c r="F450" s="141">
        <v>56</v>
      </c>
      <c r="G450" s="142" t="s">
        <v>88</v>
      </c>
      <c r="H450" s="130"/>
      <c r="I450" s="131">
        <v>12278</v>
      </c>
      <c r="J450" s="131">
        <v>4356</v>
      </c>
      <c r="K450" s="131">
        <v>0</v>
      </c>
      <c r="L450" s="131">
        <v>938</v>
      </c>
      <c r="M450" s="131">
        <v>17572</v>
      </c>
      <c r="N450" s="130"/>
      <c r="O450" s="132">
        <v>8</v>
      </c>
      <c r="P450" s="132">
        <v>0</v>
      </c>
      <c r="Q450" s="133">
        <v>132576</v>
      </c>
      <c r="R450" s="133">
        <v>0</v>
      </c>
      <c r="S450" s="133">
        <f t="shared" si="12"/>
        <v>0</v>
      </c>
      <c r="T450" s="133">
        <v>7472</v>
      </c>
      <c r="U450" s="134">
        <f t="shared" si="13"/>
        <v>140048</v>
      </c>
      <c r="V450" s="144"/>
      <c r="W450" s="173">
        <v>2.9887920298879208E-2</v>
      </c>
      <c r="X450" s="174">
        <v>0.09</v>
      </c>
      <c r="Y450" s="174">
        <v>2.0791850212863276E-2</v>
      </c>
      <c r="Z450" s="175">
        <v>0</v>
      </c>
      <c r="AA450" s="168"/>
      <c r="AB450" s="176">
        <v>0</v>
      </c>
      <c r="AC450" s="177">
        <v>0</v>
      </c>
      <c r="AD450" s="134">
        <v>0</v>
      </c>
      <c r="AE450" s="177">
        <v>0</v>
      </c>
      <c r="AF450" s="182">
        <v>0</v>
      </c>
      <c r="AG450" s="172"/>
    </row>
    <row r="451" spans="1:33" s="110" customFormat="1" x14ac:dyDescent="0.2">
      <c r="A451" s="138">
        <v>456</v>
      </c>
      <c r="B451" s="139">
        <v>456160079</v>
      </c>
      <c r="C451" s="140" t="s">
        <v>523</v>
      </c>
      <c r="D451" s="141">
        <v>160</v>
      </c>
      <c r="E451" s="140" t="s">
        <v>192</v>
      </c>
      <c r="F451" s="141">
        <v>79</v>
      </c>
      <c r="G451" s="142" t="s">
        <v>111</v>
      </c>
      <c r="H451" s="130"/>
      <c r="I451" s="131">
        <v>13264</v>
      </c>
      <c r="J451" s="131">
        <v>0</v>
      </c>
      <c r="K451" s="131">
        <v>0</v>
      </c>
      <c r="L451" s="131">
        <v>938</v>
      </c>
      <c r="M451" s="131">
        <v>14202</v>
      </c>
      <c r="N451" s="130"/>
      <c r="O451" s="132">
        <v>37</v>
      </c>
      <c r="P451" s="132">
        <v>0</v>
      </c>
      <c r="Q451" s="133">
        <v>488918</v>
      </c>
      <c r="R451" s="133">
        <v>0</v>
      </c>
      <c r="S451" s="133">
        <f t="shared" si="12"/>
        <v>0</v>
      </c>
      <c r="T451" s="133">
        <v>34558</v>
      </c>
      <c r="U451" s="134">
        <f t="shared" si="13"/>
        <v>523476</v>
      </c>
      <c r="V451" s="144"/>
      <c r="W451" s="173">
        <v>0.13823163138231628</v>
      </c>
      <c r="X451" s="174">
        <v>0.09</v>
      </c>
      <c r="Y451" s="174">
        <v>6.8195094499746076E-2</v>
      </c>
      <c r="Z451" s="175">
        <v>0</v>
      </c>
      <c r="AA451" s="168"/>
      <c r="AB451" s="176">
        <v>0</v>
      </c>
      <c r="AC451" s="177">
        <v>0</v>
      </c>
      <c r="AD451" s="134">
        <v>0</v>
      </c>
      <c r="AE451" s="177">
        <v>0</v>
      </c>
      <c r="AF451" s="182">
        <v>0</v>
      </c>
      <c r="AG451" s="172"/>
    </row>
    <row r="452" spans="1:33" s="110" customFormat="1" x14ac:dyDescent="0.2">
      <c r="A452" s="138">
        <v>456</v>
      </c>
      <c r="B452" s="139">
        <v>456160128</v>
      </c>
      <c r="C452" s="140" t="s">
        <v>523</v>
      </c>
      <c r="D452" s="141">
        <v>160</v>
      </c>
      <c r="E452" s="140" t="s">
        <v>192</v>
      </c>
      <c r="F452" s="141">
        <v>128</v>
      </c>
      <c r="G452" s="142" t="s">
        <v>160</v>
      </c>
      <c r="H452" s="130"/>
      <c r="I452" s="131">
        <v>12921</v>
      </c>
      <c r="J452" s="131">
        <v>744</v>
      </c>
      <c r="K452" s="131">
        <v>0</v>
      </c>
      <c r="L452" s="131">
        <v>938</v>
      </c>
      <c r="M452" s="131">
        <v>14603</v>
      </c>
      <c r="N452" s="130"/>
      <c r="O452" s="132">
        <v>3</v>
      </c>
      <c r="P452" s="132">
        <v>0</v>
      </c>
      <c r="Q452" s="133">
        <v>40842</v>
      </c>
      <c r="R452" s="133">
        <v>0</v>
      </c>
      <c r="S452" s="133">
        <f t="shared" si="12"/>
        <v>0</v>
      </c>
      <c r="T452" s="133">
        <v>2802</v>
      </c>
      <c r="U452" s="134">
        <f t="shared" si="13"/>
        <v>43644</v>
      </c>
      <c r="V452" s="144"/>
      <c r="W452" s="173">
        <v>1.1207970112079701E-2</v>
      </c>
      <c r="X452" s="174">
        <v>0.09</v>
      </c>
      <c r="Y452" s="174">
        <v>3.7584375200623479E-2</v>
      </c>
      <c r="Z452" s="175">
        <v>0</v>
      </c>
      <c r="AA452" s="168"/>
      <c r="AB452" s="176">
        <v>0</v>
      </c>
      <c r="AC452" s="177">
        <v>0</v>
      </c>
      <c r="AD452" s="134">
        <v>0</v>
      </c>
      <c r="AE452" s="177">
        <v>0</v>
      </c>
      <c r="AF452" s="182">
        <v>0</v>
      </c>
      <c r="AG452" s="172"/>
    </row>
    <row r="453" spans="1:33" s="110" customFormat="1" x14ac:dyDescent="0.2">
      <c r="A453" s="138">
        <v>456</v>
      </c>
      <c r="B453" s="139">
        <v>456160149</v>
      </c>
      <c r="C453" s="140" t="s">
        <v>523</v>
      </c>
      <c r="D453" s="141">
        <v>160</v>
      </c>
      <c r="E453" s="140" t="s">
        <v>192</v>
      </c>
      <c r="F453" s="141">
        <v>149</v>
      </c>
      <c r="G453" s="142" t="s">
        <v>181</v>
      </c>
      <c r="H453" s="130"/>
      <c r="I453" s="131">
        <v>10465</v>
      </c>
      <c r="J453" s="131">
        <v>0</v>
      </c>
      <c r="K453" s="131">
        <v>0</v>
      </c>
      <c r="L453" s="131">
        <v>938</v>
      </c>
      <c r="M453" s="131">
        <v>11403</v>
      </c>
      <c r="N453" s="130"/>
      <c r="O453" s="132">
        <v>3</v>
      </c>
      <c r="P453" s="132">
        <v>0</v>
      </c>
      <c r="Q453" s="133">
        <v>31278</v>
      </c>
      <c r="R453" s="133">
        <v>0</v>
      </c>
      <c r="S453" s="133">
        <f t="shared" si="12"/>
        <v>0</v>
      </c>
      <c r="T453" s="133">
        <v>2802</v>
      </c>
      <c r="U453" s="134">
        <f t="shared" si="13"/>
        <v>34080</v>
      </c>
      <c r="V453" s="144"/>
      <c r="W453" s="173">
        <v>1.1207970112079701E-2</v>
      </c>
      <c r="X453" s="174">
        <v>0.09</v>
      </c>
      <c r="Y453" s="174">
        <v>0.11134417107727042</v>
      </c>
      <c r="Z453" s="175">
        <v>0</v>
      </c>
      <c r="AA453" s="168"/>
      <c r="AB453" s="176">
        <v>0</v>
      </c>
      <c r="AC453" s="177">
        <v>0</v>
      </c>
      <c r="AD453" s="134">
        <v>0</v>
      </c>
      <c r="AE453" s="177">
        <v>0</v>
      </c>
      <c r="AF453" s="182">
        <v>0</v>
      </c>
      <c r="AG453" s="172"/>
    </row>
    <row r="454" spans="1:33" s="110" customFormat="1" x14ac:dyDescent="0.2">
      <c r="A454" s="138">
        <v>456</v>
      </c>
      <c r="B454" s="139">
        <v>456160153</v>
      </c>
      <c r="C454" s="140" t="s">
        <v>523</v>
      </c>
      <c r="D454" s="141">
        <v>160</v>
      </c>
      <c r="E454" s="140" t="s">
        <v>192</v>
      </c>
      <c r="F454" s="141">
        <v>153</v>
      </c>
      <c r="G454" s="142" t="s">
        <v>185</v>
      </c>
      <c r="H454" s="130"/>
      <c r="I454" s="131">
        <v>15020</v>
      </c>
      <c r="J454" s="131">
        <v>116</v>
      </c>
      <c r="K454" s="131">
        <v>0</v>
      </c>
      <c r="L454" s="131">
        <v>938</v>
      </c>
      <c r="M454" s="131">
        <v>16074</v>
      </c>
      <c r="N454" s="130"/>
      <c r="O454" s="132">
        <v>2</v>
      </c>
      <c r="P454" s="132">
        <v>0</v>
      </c>
      <c r="Q454" s="133">
        <v>30158</v>
      </c>
      <c r="R454" s="133">
        <v>0</v>
      </c>
      <c r="S454" s="133">
        <f t="shared" si="12"/>
        <v>0</v>
      </c>
      <c r="T454" s="133">
        <v>1868</v>
      </c>
      <c r="U454" s="134">
        <f t="shared" si="13"/>
        <v>32026</v>
      </c>
      <c r="V454" s="144"/>
      <c r="W454" s="173">
        <v>7.4719800747198011E-3</v>
      </c>
      <c r="X454" s="174">
        <v>0.09</v>
      </c>
      <c r="Y454" s="174">
        <v>1.3212610460566583E-2</v>
      </c>
      <c r="Z454" s="175">
        <v>0</v>
      </c>
      <c r="AA454" s="168"/>
      <c r="AB454" s="176">
        <v>0</v>
      </c>
      <c r="AC454" s="177">
        <v>0</v>
      </c>
      <c r="AD454" s="134">
        <v>0</v>
      </c>
      <c r="AE454" s="177">
        <v>0</v>
      </c>
      <c r="AF454" s="182">
        <v>0</v>
      </c>
      <c r="AG454" s="172"/>
    </row>
    <row r="455" spans="1:33" s="110" customFormat="1" x14ac:dyDescent="0.2">
      <c r="A455" s="138">
        <v>456</v>
      </c>
      <c r="B455" s="139">
        <v>456160160</v>
      </c>
      <c r="C455" s="140" t="s">
        <v>523</v>
      </c>
      <c r="D455" s="141">
        <v>160</v>
      </c>
      <c r="E455" s="140" t="s">
        <v>192</v>
      </c>
      <c r="F455" s="141">
        <v>160</v>
      </c>
      <c r="G455" s="142" t="s">
        <v>192</v>
      </c>
      <c r="H455" s="130"/>
      <c r="I455" s="131">
        <v>13217</v>
      </c>
      <c r="J455" s="131">
        <v>32</v>
      </c>
      <c r="K455" s="131">
        <v>0</v>
      </c>
      <c r="L455" s="131">
        <v>938</v>
      </c>
      <c r="M455" s="131">
        <v>14187</v>
      </c>
      <c r="N455" s="130"/>
      <c r="O455" s="132">
        <v>717</v>
      </c>
      <c r="P455" s="132">
        <v>0</v>
      </c>
      <c r="Q455" s="133">
        <v>9464400</v>
      </c>
      <c r="R455" s="133">
        <v>0</v>
      </c>
      <c r="S455" s="133">
        <f t="shared" si="12"/>
        <v>0</v>
      </c>
      <c r="T455" s="133">
        <v>669678</v>
      </c>
      <c r="U455" s="134">
        <f t="shared" si="13"/>
        <v>10134078</v>
      </c>
      <c r="V455" s="144"/>
      <c r="W455" s="173">
        <v>2.6787048567870557</v>
      </c>
      <c r="X455" s="174">
        <v>0.09</v>
      </c>
      <c r="Y455" s="174">
        <v>0.11566881770231603</v>
      </c>
      <c r="Z455" s="175">
        <v>0</v>
      </c>
      <c r="AA455" s="168"/>
      <c r="AB455" s="176">
        <v>0</v>
      </c>
      <c r="AC455" s="177">
        <v>0</v>
      </c>
      <c r="AD455" s="134">
        <v>0</v>
      </c>
      <c r="AE455" s="177">
        <v>0</v>
      </c>
      <c r="AF455" s="182">
        <v>0</v>
      </c>
      <c r="AG455" s="172"/>
    </row>
    <row r="456" spans="1:33" s="110" customFormat="1" x14ac:dyDescent="0.2">
      <c r="A456" s="138">
        <v>456</v>
      </c>
      <c r="B456" s="139">
        <v>456160170</v>
      </c>
      <c r="C456" s="140" t="s">
        <v>523</v>
      </c>
      <c r="D456" s="141">
        <v>160</v>
      </c>
      <c r="E456" s="140" t="s">
        <v>192</v>
      </c>
      <c r="F456" s="141">
        <v>170</v>
      </c>
      <c r="G456" s="142" t="s">
        <v>202</v>
      </c>
      <c r="H456" s="130"/>
      <c r="I456" s="131">
        <v>11547</v>
      </c>
      <c r="J456" s="131">
        <v>3048</v>
      </c>
      <c r="K456" s="131">
        <v>0</v>
      </c>
      <c r="L456" s="131">
        <v>938</v>
      </c>
      <c r="M456" s="131">
        <v>15533</v>
      </c>
      <c r="N456" s="130"/>
      <c r="O456" s="132">
        <v>2</v>
      </c>
      <c r="P456" s="132">
        <v>0</v>
      </c>
      <c r="Q456" s="133">
        <v>29080</v>
      </c>
      <c r="R456" s="133">
        <v>0</v>
      </c>
      <c r="S456" s="133">
        <f t="shared" si="12"/>
        <v>0</v>
      </c>
      <c r="T456" s="133">
        <v>1868</v>
      </c>
      <c r="U456" s="134">
        <f t="shared" si="13"/>
        <v>30948</v>
      </c>
      <c r="V456" s="144"/>
      <c r="W456" s="173">
        <v>7.4719800747198011E-3</v>
      </c>
      <c r="X456" s="174">
        <v>0.09</v>
      </c>
      <c r="Y456" s="174">
        <v>7.9113817500743797E-2</v>
      </c>
      <c r="Z456" s="175">
        <v>0</v>
      </c>
      <c r="AA456" s="168"/>
      <c r="AB456" s="176">
        <v>0</v>
      </c>
      <c r="AC456" s="177">
        <v>0</v>
      </c>
      <c r="AD456" s="134">
        <v>0</v>
      </c>
      <c r="AE456" s="177">
        <v>0</v>
      </c>
      <c r="AF456" s="182">
        <v>0</v>
      </c>
      <c r="AG456" s="172"/>
    </row>
    <row r="457" spans="1:33" s="110" customFormat="1" x14ac:dyDescent="0.2">
      <c r="A457" s="138">
        <v>456</v>
      </c>
      <c r="B457" s="139">
        <v>456160295</v>
      </c>
      <c r="C457" s="140" t="s">
        <v>523</v>
      </c>
      <c r="D457" s="141">
        <v>160</v>
      </c>
      <c r="E457" s="140" t="s">
        <v>192</v>
      </c>
      <c r="F457" s="141">
        <v>295</v>
      </c>
      <c r="G457" s="142" t="s">
        <v>327</v>
      </c>
      <c r="H457" s="130"/>
      <c r="I457" s="131">
        <v>12465</v>
      </c>
      <c r="J457" s="131">
        <v>7073</v>
      </c>
      <c r="K457" s="131">
        <v>0</v>
      </c>
      <c r="L457" s="131">
        <v>938</v>
      </c>
      <c r="M457" s="131">
        <v>20476</v>
      </c>
      <c r="N457" s="130"/>
      <c r="O457" s="132">
        <v>7</v>
      </c>
      <c r="P457" s="132">
        <v>0</v>
      </c>
      <c r="Q457" s="133">
        <v>136255</v>
      </c>
      <c r="R457" s="133">
        <v>0</v>
      </c>
      <c r="S457" s="133">
        <f t="shared" si="12"/>
        <v>0</v>
      </c>
      <c r="T457" s="133">
        <v>6538</v>
      </c>
      <c r="U457" s="134">
        <f t="shared" si="13"/>
        <v>142793</v>
      </c>
      <c r="V457" s="144"/>
      <c r="W457" s="173">
        <v>2.6151930261519307E-2</v>
      </c>
      <c r="X457" s="174">
        <v>0.09</v>
      </c>
      <c r="Y457" s="174">
        <v>1.4820289013260985E-2</v>
      </c>
      <c r="Z457" s="175">
        <v>0</v>
      </c>
      <c r="AA457" s="168"/>
      <c r="AB457" s="176">
        <v>0</v>
      </c>
      <c r="AC457" s="177">
        <v>0</v>
      </c>
      <c r="AD457" s="134">
        <v>0</v>
      </c>
      <c r="AE457" s="177">
        <v>0</v>
      </c>
      <c r="AF457" s="182">
        <v>0</v>
      </c>
      <c r="AG457" s="172"/>
    </row>
    <row r="458" spans="1:33" s="110" customFormat="1" x14ac:dyDescent="0.2">
      <c r="A458" s="138">
        <v>456</v>
      </c>
      <c r="B458" s="139">
        <v>456160326</v>
      </c>
      <c r="C458" s="140" t="s">
        <v>523</v>
      </c>
      <c r="D458" s="141">
        <v>160</v>
      </c>
      <c r="E458" s="140" t="s">
        <v>192</v>
      </c>
      <c r="F458" s="141">
        <v>326</v>
      </c>
      <c r="G458" s="142" t="s">
        <v>358</v>
      </c>
      <c r="H458" s="130"/>
      <c r="I458" s="131">
        <v>10492.063201940613</v>
      </c>
      <c r="J458" s="131">
        <v>4043</v>
      </c>
      <c r="K458" s="131">
        <v>0</v>
      </c>
      <c r="L458" s="131">
        <v>938</v>
      </c>
      <c r="M458" s="131">
        <v>15473.063201940613</v>
      </c>
      <c r="N458" s="130"/>
      <c r="O458" s="132">
        <v>5</v>
      </c>
      <c r="P458" s="132">
        <v>0</v>
      </c>
      <c r="Q458" s="133">
        <v>72405</v>
      </c>
      <c r="R458" s="133">
        <v>0</v>
      </c>
      <c r="S458" s="133">
        <f t="shared" ref="S458:S521" si="14">IFERROR(VLOOKUP(B458,transp,2,FALSE),0)</f>
        <v>0</v>
      </c>
      <c r="T458" s="133">
        <v>4670</v>
      </c>
      <c r="U458" s="134">
        <f t="shared" ref="U458:U521" si="15">SUM(Q458:T458)</f>
        <v>77075</v>
      </c>
      <c r="V458" s="144"/>
      <c r="W458" s="173">
        <v>1.8679950186799504E-2</v>
      </c>
      <c r="X458" s="174">
        <v>0.09</v>
      </c>
      <c r="Y458" s="174">
        <v>4.3904812406005056E-3</v>
      </c>
      <c r="Z458" s="175">
        <v>0</v>
      </c>
      <c r="AA458" s="168"/>
      <c r="AB458" s="176">
        <v>0</v>
      </c>
      <c r="AC458" s="177">
        <v>0</v>
      </c>
      <c r="AD458" s="134">
        <v>0</v>
      </c>
      <c r="AE458" s="177">
        <v>0</v>
      </c>
      <c r="AF458" s="182">
        <v>0</v>
      </c>
      <c r="AG458" s="172"/>
    </row>
    <row r="459" spans="1:33" s="110" customFormat="1" x14ac:dyDescent="0.2">
      <c r="A459" s="138">
        <v>456</v>
      </c>
      <c r="B459" s="139">
        <v>456160616</v>
      </c>
      <c r="C459" s="140" t="s">
        <v>523</v>
      </c>
      <c r="D459" s="141">
        <v>160</v>
      </c>
      <c r="E459" s="140" t="s">
        <v>192</v>
      </c>
      <c r="F459" s="141">
        <v>616</v>
      </c>
      <c r="G459" s="142" t="s">
        <v>391</v>
      </c>
      <c r="H459" s="130"/>
      <c r="I459" s="131">
        <v>11289.660213143876</v>
      </c>
      <c r="J459" s="131">
        <v>4385</v>
      </c>
      <c r="K459" s="131">
        <v>0</v>
      </c>
      <c r="L459" s="131">
        <v>938</v>
      </c>
      <c r="M459" s="131">
        <v>16612.660213143878</v>
      </c>
      <c r="N459" s="130"/>
      <c r="O459" s="132">
        <v>2</v>
      </c>
      <c r="P459" s="132">
        <v>0</v>
      </c>
      <c r="Q459" s="133">
        <v>31232</v>
      </c>
      <c r="R459" s="133">
        <v>0</v>
      </c>
      <c r="S459" s="133">
        <f t="shared" si="14"/>
        <v>0</v>
      </c>
      <c r="T459" s="133">
        <v>1868</v>
      </c>
      <c r="U459" s="134">
        <f t="shared" si="15"/>
        <v>33100</v>
      </c>
      <c r="V459" s="144"/>
      <c r="W459" s="173">
        <v>7.4719800747198011E-3</v>
      </c>
      <c r="X459" s="174">
        <v>0.09</v>
      </c>
      <c r="Y459" s="174">
        <v>3.3928011157157136E-2</v>
      </c>
      <c r="Z459" s="175">
        <v>0</v>
      </c>
      <c r="AA459" s="168"/>
      <c r="AB459" s="176">
        <v>0</v>
      </c>
      <c r="AC459" s="177">
        <v>0</v>
      </c>
      <c r="AD459" s="134">
        <v>0</v>
      </c>
      <c r="AE459" s="177">
        <v>0</v>
      </c>
      <c r="AF459" s="182">
        <v>0</v>
      </c>
      <c r="AG459" s="172"/>
    </row>
    <row r="460" spans="1:33" s="110" customFormat="1" x14ac:dyDescent="0.2">
      <c r="A460" s="138">
        <v>456</v>
      </c>
      <c r="B460" s="139">
        <v>456160673</v>
      </c>
      <c r="C460" s="140" t="s">
        <v>523</v>
      </c>
      <c r="D460" s="141">
        <v>160</v>
      </c>
      <c r="E460" s="140" t="s">
        <v>192</v>
      </c>
      <c r="F460" s="141">
        <v>673</v>
      </c>
      <c r="G460" s="142" t="s">
        <v>408</v>
      </c>
      <c r="H460" s="130"/>
      <c r="I460" s="131">
        <v>11737</v>
      </c>
      <c r="J460" s="131">
        <v>6829</v>
      </c>
      <c r="K460" s="131">
        <v>0</v>
      </c>
      <c r="L460" s="131">
        <v>938</v>
      </c>
      <c r="M460" s="131">
        <v>19504</v>
      </c>
      <c r="N460" s="130"/>
      <c r="O460" s="132">
        <v>4</v>
      </c>
      <c r="P460" s="132">
        <v>0</v>
      </c>
      <c r="Q460" s="133">
        <v>73988</v>
      </c>
      <c r="R460" s="133">
        <v>0</v>
      </c>
      <c r="S460" s="133">
        <f t="shared" si="14"/>
        <v>0</v>
      </c>
      <c r="T460" s="133">
        <v>3736</v>
      </c>
      <c r="U460" s="134">
        <f t="shared" si="15"/>
        <v>77724</v>
      </c>
      <c r="V460" s="144"/>
      <c r="W460" s="173">
        <v>1.4943960149439602E-2</v>
      </c>
      <c r="X460" s="174">
        <v>0.09</v>
      </c>
      <c r="Y460" s="174">
        <v>1.7184059861328298E-2</v>
      </c>
      <c r="Z460" s="175">
        <v>0</v>
      </c>
      <c r="AA460" s="168"/>
      <c r="AB460" s="176">
        <v>0</v>
      </c>
      <c r="AC460" s="177">
        <v>0</v>
      </c>
      <c r="AD460" s="134">
        <v>0</v>
      </c>
      <c r="AE460" s="177">
        <v>0</v>
      </c>
      <c r="AF460" s="182">
        <v>0</v>
      </c>
      <c r="AG460" s="172"/>
    </row>
    <row r="461" spans="1:33" s="110" customFormat="1" x14ac:dyDescent="0.2">
      <c r="A461" s="138">
        <v>456</v>
      </c>
      <c r="B461" s="139">
        <v>456160735</v>
      </c>
      <c r="C461" s="140" t="s">
        <v>523</v>
      </c>
      <c r="D461" s="141">
        <v>160</v>
      </c>
      <c r="E461" s="140" t="s">
        <v>192</v>
      </c>
      <c r="F461" s="141">
        <v>735</v>
      </c>
      <c r="G461" s="142" t="s">
        <v>427</v>
      </c>
      <c r="H461" s="130"/>
      <c r="I461" s="131">
        <v>15583</v>
      </c>
      <c r="J461" s="131">
        <v>6334</v>
      </c>
      <c r="K461" s="131">
        <v>0</v>
      </c>
      <c r="L461" s="131">
        <v>938</v>
      </c>
      <c r="M461" s="131">
        <v>22855</v>
      </c>
      <c r="N461" s="130"/>
      <c r="O461" s="132">
        <v>4</v>
      </c>
      <c r="P461" s="132">
        <v>0</v>
      </c>
      <c r="Q461" s="133">
        <v>87340</v>
      </c>
      <c r="R461" s="133">
        <v>0</v>
      </c>
      <c r="S461" s="133">
        <f t="shared" si="14"/>
        <v>0</v>
      </c>
      <c r="T461" s="133">
        <v>3736</v>
      </c>
      <c r="U461" s="134">
        <f t="shared" si="15"/>
        <v>91076</v>
      </c>
      <c r="V461" s="144"/>
      <c r="W461" s="173">
        <v>1.4943960149439602E-2</v>
      </c>
      <c r="X461" s="174">
        <v>0.09</v>
      </c>
      <c r="Y461" s="174">
        <v>1.7577380430084333E-2</v>
      </c>
      <c r="Z461" s="175">
        <v>0</v>
      </c>
      <c r="AA461" s="168"/>
      <c r="AB461" s="176">
        <v>0</v>
      </c>
      <c r="AC461" s="177">
        <v>0</v>
      </c>
      <c r="AD461" s="134">
        <v>0</v>
      </c>
      <c r="AE461" s="177">
        <v>0</v>
      </c>
      <c r="AF461" s="182">
        <v>0</v>
      </c>
      <c r="AG461" s="172"/>
    </row>
    <row r="462" spans="1:33" s="110" customFormat="1" x14ac:dyDescent="0.2">
      <c r="A462" s="138">
        <v>458</v>
      </c>
      <c r="B462" s="139">
        <v>458160031</v>
      </c>
      <c r="C462" s="140" t="s">
        <v>524</v>
      </c>
      <c r="D462" s="141">
        <v>160</v>
      </c>
      <c r="E462" s="140" t="s">
        <v>192</v>
      </c>
      <c r="F462" s="141">
        <v>31</v>
      </c>
      <c r="G462" s="142" t="s">
        <v>63</v>
      </c>
      <c r="H462" s="130"/>
      <c r="I462" s="131">
        <v>14723</v>
      </c>
      <c r="J462" s="131">
        <v>7271</v>
      </c>
      <c r="K462" s="131">
        <v>0</v>
      </c>
      <c r="L462" s="131">
        <v>938</v>
      </c>
      <c r="M462" s="131">
        <v>22932</v>
      </c>
      <c r="N462" s="130"/>
      <c r="O462" s="132">
        <v>3</v>
      </c>
      <c r="P462" s="132">
        <v>0</v>
      </c>
      <c r="Q462" s="133">
        <v>65982</v>
      </c>
      <c r="R462" s="133">
        <v>0</v>
      </c>
      <c r="S462" s="133">
        <f t="shared" si="14"/>
        <v>0</v>
      </c>
      <c r="T462" s="133">
        <v>2814</v>
      </c>
      <c r="U462" s="134">
        <f t="shared" si="15"/>
        <v>68796</v>
      </c>
      <c r="V462" s="144"/>
      <c r="W462" s="173">
        <v>0</v>
      </c>
      <c r="X462" s="174">
        <v>0.09</v>
      </c>
      <c r="Y462" s="174">
        <v>1.9232317000431619E-2</v>
      </c>
      <c r="Z462" s="175">
        <v>0</v>
      </c>
      <c r="AA462" s="168"/>
      <c r="AB462" s="176">
        <v>0</v>
      </c>
      <c r="AC462" s="177">
        <v>0</v>
      </c>
      <c r="AD462" s="134">
        <v>0</v>
      </c>
      <c r="AE462" s="177">
        <v>0</v>
      </c>
      <c r="AF462" s="182">
        <v>0</v>
      </c>
      <c r="AG462" s="172"/>
    </row>
    <row r="463" spans="1:33" s="110" customFormat="1" x14ac:dyDescent="0.2">
      <c r="A463" s="138">
        <v>458</v>
      </c>
      <c r="B463" s="139">
        <v>458160056</v>
      </c>
      <c r="C463" s="140" t="s">
        <v>524</v>
      </c>
      <c r="D463" s="141">
        <v>160</v>
      </c>
      <c r="E463" s="140" t="s">
        <v>192</v>
      </c>
      <c r="F463" s="141">
        <v>56</v>
      </c>
      <c r="G463" s="142" t="s">
        <v>88</v>
      </c>
      <c r="H463" s="130"/>
      <c r="I463" s="131">
        <v>10607.145539906103</v>
      </c>
      <c r="J463" s="131">
        <v>3763</v>
      </c>
      <c r="K463" s="131">
        <v>0</v>
      </c>
      <c r="L463" s="131">
        <v>938</v>
      </c>
      <c r="M463" s="131">
        <v>15308.145539906103</v>
      </c>
      <c r="N463" s="130"/>
      <c r="O463" s="132">
        <v>1</v>
      </c>
      <c r="P463" s="132">
        <v>0</v>
      </c>
      <c r="Q463" s="133">
        <v>14370</v>
      </c>
      <c r="R463" s="133">
        <v>0</v>
      </c>
      <c r="S463" s="133">
        <f t="shared" si="14"/>
        <v>0</v>
      </c>
      <c r="T463" s="133">
        <v>938</v>
      </c>
      <c r="U463" s="134">
        <f t="shared" si="15"/>
        <v>15308</v>
      </c>
      <c r="V463" s="144"/>
      <c r="W463" s="173">
        <v>0</v>
      </c>
      <c r="X463" s="174">
        <v>0.09</v>
      </c>
      <c r="Y463" s="174">
        <v>2.0791850212863276E-2</v>
      </c>
      <c r="Z463" s="175">
        <v>0</v>
      </c>
      <c r="AA463" s="168"/>
      <c r="AB463" s="176">
        <v>0</v>
      </c>
      <c r="AC463" s="177">
        <v>0</v>
      </c>
      <c r="AD463" s="134">
        <v>0</v>
      </c>
      <c r="AE463" s="177">
        <v>0</v>
      </c>
      <c r="AF463" s="182">
        <v>0</v>
      </c>
      <c r="AG463" s="172"/>
    </row>
    <row r="464" spans="1:33" s="110" customFormat="1" x14ac:dyDescent="0.2">
      <c r="A464" s="138">
        <v>458</v>
      </c>
      <c r="B464" s="139">
        <v>458160079</v>
      </c>
      <c r="C464" s="140" t="s">
        <v>524</v>
      </c>
      <c r="D464" s="141">
        <v>160</v>
      </c>
      <c r="E464" s="140" t="s">
        <v>192</v>
      </c>
      <c r="F464" s="141">
        <v>79</v>
      </c>
      <c r="G464" s="142" t="s">
        <v>111</v>
      </c>
      <c r="H464" s="130"/>
      <c r="I464" s="131">
        <v>13208</v>
      </c>
      <c r="J464" s="131">
        <v>0</v>
      </c>
      <c r="K464" s="131">
        <v>0</v>
      </c>
      <c r="L464" s="131">
        <v>938</v>
      </c>
      <c r="M464" s="131">
        <v>14146</v>
      </c>
      <c r="N464" s="130"/>
      <c r="O464" s="132">
        <v>6</v>
      </c>
      <c r="P464" s="132">
        <v>0</v>
      </c>
      <c r="Q464" s="133">
        <v>79248</v>
      </c>
      <c r="R464" s="133">
        <v>0</v>
      </c>
      <c r="S464" s="133">
        <f t="shared" si="14"/>
        <v>0</v>
      </c>
      <c r="T464" s="133">
        <v>5628</v>
      </c>
      <c r="U464" s="134">
        <f t="shared" si="15"/>
        <v>84876</v>
      </c>
      <c r="V464" s="144"/>
      <c r="W464" s="173">
        <v>0</v>
      </c>
      <c r="X464" s="174">
        <v>0.09</v>
      </c>
      <c r="Y464" s="174">
        <v>6.8195094499746076E-2</v>
      </c>
      <c r="Z464" s="175">
        <v>0</v>
      </c>
      <c r="AA464" s="168"/>
      <c r="AB464" s="176">
        <v>0</v>
      </c>
      <c r="AC464" s="177">
        <v>0</v>
      </c>
      <c r="AD464" s="134">
        <v>0</v>
      </c>
      <c r="AE464" s="177">
        <v>0</v>
      </c>
      <c r="AF464" s="182">
        <v>0</v>
      </c>
      <c r="AG464" s="172"/>
    </row>
    <row r="465" spans="1:33" s="110" customFormat="1" x14ac:dyDescent="0.2">
      <c r="A465" s="138">
        <v>458</v>
      </c>
      <c r="B465" s="139">
        <v>458160103</v>
      </c>
      <c r="C465" s="140" t="s">
        <v>524</v>
      </c>
      <c r="D465" s="141">
        <v>160</v>
      </c>
      <c r="E465" s="140" t="s">
        <v>192</v>
      </c>
      <c r="F465" s="141">
        <v>103</v>
      </c>
      <c r="G465" s="142" t="s">
        <v>135</v>
      </c>
      <c r="H465" s="130"/>
      <c r="I465" s="131">
        <v>12693.185529363111</v>
      </c>
      <c r="J465" s="131">
        <v>246</v>
      </c>
      <c r="K465" s="131">
        <v>0</v>
      </c>
      <c r="L465" s="131">
        <v>938</v>
      </c>
      <c r="M465" s="131">
        <v>13877.185529363111</v>
      </c>
      <c r="N465" s="130"/>
      <c r="O465" s="132">
        <v>1</v>
      </c>
      <c r="P465" s="132">
        <v>0</v>
      </c>
      <c r="Q465" s="133">
        <v>12939</v>
      </c>
      <c r="R465" s="133">
        <v>0</v>
      </c>
      <c r="S465" s="133">
        <f t="shared" si="14"/>
        <v>0</v>
      </c>
      <c r="T465" s="133">
        <v>938</v>
      </c>
      <c r="U465" s="134">
        <f t="shared" si="15"/>
        <v>13877</v>
      </c>
      <c r="V465" s="144"/>
      <c r="W465" s="173">
        <v>0</v>
      </c>
      <c r="X465" s="174">
        <v>0.09</v>
      </c>
      <c r="Y465" s="174">
        <v>1.3833427788670043E-2</v>
      </c>
      <c r="Z465" s="175">
        <v>0</v>
      </c>
      <c r="AA465" s="168"/>
      <c r="AB465" s="176">
        <v>0</v>
      </c>
      <c r="AC465" s="177">
        <v>0</v>
      </c>
      <c r="AD465" s="134">
        <v>0</v>
      </c>
      <c r="AE465" s="177">
        <v>0</v>
      </c>
      <c r="AF465" s="182">
        <v>0</v>
      </c>
      <c r="AG465" s="172"/>
    </row>
    <row r="466" spans="1:33" s="110" customFormat="1" x14ac:dyDescent="0.2">
      <c r="A466" s="138">
        <v>458</v>
      </c>
      <c r="B466" s="139">
        <v>458160160</v>
      </c>
      <c r="C466" s="140" t="s">
        <v>524</v>
      </c>
      <c r="D466" s="141">
        <v>160</v>
      </c>
      <c r="E466" s="140" t="s">
        <v>192</v>
      </c>
      <c r="F466" s="141">
        <v>160</v>
      </c>
      <c r="G466" s="142" t="s">
        <v>192</v>
      </c>
      <c r="H466" s="130"/>
      <c r="I466" s="131">
        <v>14386</v>
      </c>
      <c r="J466" s="131">
        <v>35</v>
      </c>
      <c r="K466" s="131">
        <v>0</v>
      </c>
      <c r="L466" s="131">
        <v>938</v>
      </c>
      <c r="M466" s="131">
        <v>15359</v>
      </c>
      <c r="N466" s="130"/>
      <c r="O466" s="132">
        <v>75</v>
      </c>
      <c r="P466" s="132">
        <v>0</v>
      </c>
      <c r="Q466" s="133">
        <v>1081575</v>
      </c>
      <c r="R466" s="133">
        <v>0</v>
      </c>
      <c r="S466" s="133">
        <f t="shared" si="14"/>
        <v>0</v>
      </c>
      <c r="T466" s="133">
        <v>70350</v>
      </c>
      <c r="U466" s="134">
        <f t="shared" si="15"/>
        <v>1151925</v>
      </c>
      <c r="V466" s="144"/>
      <c r="W466" s="173">
        <v>0</v>
      </c>
      <c r="X466" s="174">
        <v>0.09</v>
      </c>
      <c r="Y466" s="174">
        <v>0.11566881770231603</v>
      </c>
      <c r="Z466" s="175">
        <v>0</v>
      </c>
      <c r="AA466" s="168"/>
      <c r="AB466" s="176">
        <v>0</v>
      </c>
      <c r="AC466" s="177">
        <v>0</v>
      </c>
      <c r="AD466" s="134">
        <v>0</v>
      </c>
      <c r="AE466" s="177">
        <v>0</v>
      </c>
      <c r="AF466" s="182">
        <v>0</v>
      </c>
      <c r="AG466" s="172"/>
    </row>
    <row r="467" spans="1:33" s="110" customFormat="1" x14ac:dyDescent="0.2">
      <c r="A467" s="138">
        <v>458</v>
      </c>
      <c r="B467" s="139">
        <v>458160301</v>
      </c>
      <c r="C467" s="140" t="s">
        <v>524</v>
      </c>
      <c r="D467" s="141">
        <v>160</v>
      </c>
      <c r="E467" s="140" t="s">
        <v>192</v>
      </c>
      <c r="F467" s="141">
        <v>301</v>
      </c>
      <c r="G467" s="142" t="s">
        <v>333</v>
      </c>
      <c r="H467" s="130"/>
      <c r="I467" s="131">
        <v>14680</v>
      </c>
      <c r="J467" s="131">
        <v>5293</v>
      </c>
      <c r="K467" s="131">
        <v>0</v>
      </c>
      <c r="L467" s="131">
        <v>938</v>
      </c>
      <c r="M467" s="131">
        <v>20911</v>
      </c>
      <c r="N467" s="130"/>
      <c r="O467" s="132">
        <v>1</v>
      </c>
      <c r="P467" s="132">
        <v>0</v>
      </c>
      <c r="Q467" s="133">
        <v>19973</v>
      </c>
      <c r="R467" s="133">
        <v>0</v>
      </c>
      <c r="S467" s="133">
        <f t="shared" si="14"/>
        <v>0</v>
      </c>
      <c r="T467" s="133">
        <v>938</v>
      </c>
      <c r="U467" s="134">
        <f t="shared" si="15"/>
        <v>20911</v>
      </c>
      <c r="V467" s="144"/>
      <c r="W467" s="173">
        <v>0</v>
      </c>
      <c r="X467" s="174">
        <v>0.09</v>
      </c>
      <c r="Y467" s="174">
        <v>5.3000557914087844E-2</v>
      </c>
      <c r="Z467" s="175">
        <v>0</v>
      </c>
      <c r="AA467" s="168"/>
      <c r="AB467" s="176">
        <v>0</v>
      </c>
      <c r="AC467" s="177">
        <v>0</v>
      </c>
      <c r="AD467" s="134">
        <v>0</v>
      </c>
      <c r="AE467" s="177">
        <v>0</v>
      </c>
      <c r="AF467" s="182">
        <v>0</v>
      </c>
      <c r="AG467" s="172"/>
    </row>
    <row r="468" spans="1:33" s="110" customFormat="1" x14ac:dyDescent="0.2">
      <c r="A468" s="138">
        <v>458</v>
      </c>
      <c r="B468" s="139">
        <v>458160326</v>
      </c>
      <c r="C468" s="140" t="s">
        <v>524</v>
      </c>
      <c r="D468" s="141">
        <v>160</v>
      </c>
      <c r="E468" s="140" t="s">
        <v>192</v>
      </c>
      <c r="F468" s="141">
        <v>326</v>
      </c>
      <c r="G468" s="142" t="s">
        <v>358</v>
      </c>
      <c r="H468" s="130"/>
      <c r="I468" s="131">
        <v>10766</v>
      </c>
      <c r="J468" s="131">
        <v>4148</v>
      </c>
      <c r="K468" s="131">
        <v>0</v>
      </c>
      <c r="L468" s="131">
        <v>938</v>
      </c>
      <c r="M468" s="131">
        <v>15852</v>
      </c>
      <c r="N468" s="130"/>
      <c r="O468" s="132">
        <v>1</v>
      </c>
      <c r="P468" s="132">
        <v>0</v>
      </c>
      <c r="Q468" s="133">
        <v>14914</v>
      </c>
      <c r="R468" s="133">
        <v>0</v>
      </c>
      <c r="S468" s="133">
        <f t="shared" si="14"/>
        <v>0</v>
      </c>
      <c r="T468" s="133">
        <v>938</v>
      </c>
      <c r="U468" s="134">
        <f t="shared" si="15"/>
        <v>15852</v>
      </c>
      <c r="V468" s="144"/>
      <c r="W468" s="173">
        <v>0</v>
      </c>
      <c r="X468" s="174">
        <v>0.09</v>
      </c>
      <c r="Y468" s="174">
        <v>4.3904812406005056E-3</v>
      </c>
      <c r="Z468" s="175">
        <v>0</v>
      </c>
      <c r="AA468" s="168"/>
      <c r="AB468" s="176">
        <v>0</v>
      </c>
      <c r="AC468" s="177">
        <v>0</v>
      </c>
      <c r="AD468" s="134">
        <v>0</v>
      </c>
      <c r="AE468" s="177">
        <v>0</v>
      </c>
      <c r="AF468" s="182">
        <v>0</v>
      </c>
      <c r="AG468" s="172"/>
    </row>
    <row r="469" spans="1:33" s="110" customFormat="1" x14ac:dyDescent="0.2">
      <c r="A469" s="138">
        <v>463</v>
      </c>
      <c r="B469" s="139">
        <v>463035035</v>
      </c>
      <c r="C469" s="140" t="s">
        <v>525</v>
      </c>
      <c r="D469" s="141">
        <v>35</v>
      </c>
      <c r="E469" s="140" t="s">
        <v>67</v>
      </c>
      <c r="F469" s="141">
        <v>35</v>
      </c>
      <c r="G469" s="142" t="s">
        <v>67</v>
      </c>
      <c r="H469" s="130"/>
      <c r="I469" s="131">
        <v>14036</v>
      </c>
      <c r="J469" s="131">
        <v>5881</v>
      </c>
      <c r="K469" s="131">
        <v>0</v>
      </c>
      <c r="L469" s="131">
        <v>938</v>
      </c>
      <c r="M469" s="131">
        <v>20855</v>
      </c>
      <c r="N469" s="130"/>
      <c r="O469" s="132">
        <v>591</v>
      </c>
      <c r="P469" s="132">
        <v>0</v>
      </c>
      <c r="Q469" s="133">
        <v>11291055</v>
      </c>
      <c r="R469" s="133">
        <v>0</v>
      </c>
      <c r="S469" s="133">
        <f t="shared" si="14"/>
        <v>0</v>
      </c>
      <c r="T469" s="133">
        <v>531900</v>
      </c>
      <c r="U469" s="134">
        <f t="shared" si="15"/>
        <v>11822955</v>
      </c>
      <c r="V469" s="144"/>
      <c r="W469" s="173">
        <v>24.102773246329527</v>
      </c>
      <c r="X469" s="174">
        <v>0.09</v>
      </c>
      <c r="Y469" s="174">
        <v>0.15770398323994761</v>
      </c>
      <c r="Z469" s="175">
        <v>0</v>
      </c>
      <c r="AA469" s="168"/>
      <c r="AB469" s="176">
        <v>0</v>
      </c>
      <c r="AC469" s="177">
        <v>0</v>
      </c>
      <c r="AD469" s="134">
        <v>0</v>
      </c>
      <c r="AE469" s="177">
        <v>0</v>
      </c>
      <c r="AF469" s="182">
        <v>0</v>
      </c>
      <c r="AG469" s="172"/>
    </row>
    <row r="470" spans="1:33" s="110" customFormat="1" x14ac:dyDescent="0.2">
      <c r="A470" s="138">
        <v>463</v>
      </c>
      <c r="B470" s="139">
        <v>463035044</v>
      </c>
      <c r="C470" s="140" t="s">
        <v>525</v>
      </c>
      <c r="D470" s="141">
        <v>35</v>
      </c>
      <c r="E470" s="140" t="s">
        <v>67</v>
      </c>
      <c r="F470" s="141">
        <v>44</v>
      </c>
      <c r="G470" s="142" t="s">
        <v>76</v>
      </c>
      <c r="H470" s="130"/>
      <c r="I470" s="131">
        <v>13567.227659367676</v>
      </c>
      <c r="J470" s="131">
        <v>115</v>
      </c>
      <c r="K470" s="131">
        <v>0</v>
      </c>
      <c r="L470" s="131">
        <v>938</v>
      </c>
      <c r="M470" s="131">
        <v>14620.227659367676</v>
      </c>
      <c r="N470" s="130"/>
      <c r="O470" s="132">
        <v>2</v>
      </c>
      <c r="P470" s="132">
        <v>0</v>
      </c>
      <c r="Q470" s="133">
        <v>26248</v>
      </c>
      <c r="R470" s="133">
        <v>0</v>
      </c>
      <c r="S470" s="133">
        <f t="shared" si="14"/>
        <v>0</v>
      </c>
      <c r="T470" s="133">
        <v>1800</v>
      </c>
      <c r="U470" s="134">
        <f t="shared" si="15"/>
        <v>28048</v>
      </c>
      <c r="V470" s="144"/>
      <c r="W470" s="173">
        <v>8.1566068515497553E-2</v>
      </c>
      <c r="X470" s="174">
        <v>0.09</v>
      </c>
      <c r="Y470" s="174">
        <v>7.3731603227047346E-2</v>
      </c>
      <c r="Z470" s="175">
        <v>0</v>
      </c>
      <c r="AA470" s="168"/>
      <c r="AB470" s="176">
        <v>0</v>
      </c>
      <c r="AC470" s="177">
        <v>0</v>
      </c>
      <c r="AD470" s="134">
        <v>0</v>
      </c>
      <c r="AE470" s="177">
        <v>0</v>
      </c>
      <c r="AF470" s="182">
        <v>0</v>
      </c>
      <c r="AG470" s="172"/>
    </row>
    <row r="471" spans="1:33" s="110" customFormat="1" x14ac:dyDescent="0.2">
      <c r="A471" s="138">
        <v>463</v>
      </c>
      <c r="B471" s="139">
        <v>463035133</v>
      </c>
      <c r="C471" s="140" t="s">
        <v>525</v>
      </c>
      <c r="D471" s="141">
        <v>35</v>
      </c>
      <c r="E471" s="140" t="s">
        <v>67</v>
      </c>
      <c r="F471" s="141">
        <v>133</v>
      </c>
      <c r="G471" s="142" t="s">
        <v>165</v>
      </c>
      <c r="H471" s="130"/>
      <c r="I471" s="131">
        <v>11958.499763432394</v>
      </c>
      <c r="J471" s="131">
        <v>2082</v>
      </c>
      <c r="K471" s="131">
        <v>0</v>
      </c>
      <c r="L471" s="131">
        <v>938</v>
      </c>
      <c r="M471" s="131">
        <v>14978.499763432394</v>
      </c>
      <c r="N471" s="130"/>
      <c r="O471" s="132">
        <v>1</v>
      </c>
      <c r="P471" s="132">
        <v>0</v>
      </c>
      <c r="Q471" s="133">
        <v>13468</v>
      </c>
      <c r="R471" s="133">
        <v>0</v>
      </c>
      <c r="S471" s="133">
        <f t="shared" si="14"/>
        <v>0</v>
      </c>
      <c r="T471" s="133">
        <v>900</v>
      </c>
      <c r="U471" s="134">
        <f t="shared" si="15"/>
        <v>14368</v>
      </c>
      <c r="V471" s="144"/>
      <c r="W471" s="173">
        <v>4.0783034257748776E-2</v>
      </c>
      <c r="X471" s="174">
        <v>0.09</v>
      </c>
      <c r="Y471" s="174">
        <v>3.3137535378547495E-2</v>
      </c>
      <c r="Z471" s="175">
        <v>0</v>
      </c>
      <c r="AA471" s="168"/>
      <c r="AB471" s="176">
        <v>0</v>
      </c>
      <c r="AC471" s="177">
        <v>0</v>
      </c>
      <c r="AD471" s="134">
        <v>0</v>
      </c>
      <c r="AE471" s="177">
        <v>0</v>
      </c>
      <c r="AF471" s="182">
        <v>0</v>
      </c>
      <c r="AG471" s="172"/>
    </row>
    <row r="472" spans="1:33" s="110" customFormat="1" x14ac:dyDescent="0.2">
      <c r="A472" s="138">
        <v>463</v>
      </c>
      <c r="B472" s="139">
        <v>463035165</v>
      </c>
      <c r="C472" s="140" t="s">
        <v>525</v>
      </c>
      <c r="D472" s="141">
        <v>35</v>
      </c>
      <c r="E472" s="140" t="s">
        <v>67</v>
      </c>
      <c r="F472" s="141">
        <v>165</v>
      </c>
      <c r="G472" s="142" t="s">
        <v>197</v>
      </c>
      <c r="H472" s="130"/>
      <c r="I472" s="131">
        <v>13054.434495520087</v>
      </c>
      <c r="J472" s="131">
        <v>398</v>
      </c>
      <c r="K472" s="131">
        <v>0</v>
      </c>
      <c r="L472" s="131">
        <v>938</v>
      </c>
      <c r="M472" s="131">
        <v>14390.434495520087</v>
      </c>
      <c r="N472" s="130"/>
      <c r="O472" s="132">
        <v>2</v>
      </c>
      <c r="P472" s="132">
        <v>0</v>
      </c>
      <c r="Q472" s="133">
        <v>25808</v>
      </c>
      <c r="R472" s="133">
        <v>0</v>
      </c>
      <c r="S472" s="133">
        <f t="shared" si="14"/>
        <v>0</v>
      </c>
      <c r="T472" s="133">
        <v>1800</v>
      </c>
      <c r="U472" s="134">
        <f t="shared" si="15"/>
        <v>27608</v>
      </c>
      <c r="V472" s="144"/>
      <c r="W472" s="173">
        <v>8.1566068515497553E-2</v>
      </c>
      <c r="X472" s="174">
        <v>0.09</v>
      </c>
      <c r="Y472" s="174">
        <v>9.9806676197540647E-2</v>
      </c>
      <c r="Z472" s="175">
        <v>0</v>
      </c>
      <c r="AA472" s="168"/>
      <c r="AB472" s="176">
        <v>1</v>
      </c>
      <c r="AC472" s="177">
        <v>3.9428188824553276E-2</v>
      </c>
      <c r="AD472" s="134">
        <v>567</v>
      </c>
      <c r="AE472" s="177">
        <v>0</v>
      </c>
      <c r="AF472" s="182">
        <v>0</v>
      </c>
      <c r="AG472" s="172"/>
    </row>
    <row r="473" spans="1:33" s="110" customFormat="1" x14ac:dyDescent="0.2">
      <c r="A473" s="138">
        <v>463</v>
      </c>
      <c r="B473" s="139">
        <v>463035207</v>
      </c>
      <c r="C473" s="140" t="s">
        <v>525</v>
      </c>
      <c r="D473" s="141">
        <v>35</v>
      </c>
      <c r="E473" s="140" t="s">
        <v>67</v>
      </c>
      <c r="F473" s="141">
        <v>207</v>
      </c>
      <c r="G473" s="142" t="s">
        <v>239</v>
      </c>
      <c r="H473" s="130"/>
      <c r="I473" s="131">
        <v>11191.073589537058</v>
      </c>
      <c r="J473" s="131">
        <v>7600</v>
      </c>
      <c r="K473" s="131">
        <v>0</v>
      </c>
      <c r="L473" s="131">
        <v>938</v>
      </c>
      <c r="M473" s="131">
        <v>19729.07358953706</v>
      </c>
      <c r="N473" s="130"/>
      <c r="O473" s="132">
        <v>1</v>
      </c>
      <c r="P473" s="132">
        <v>0</v>
      </c>
      <c r="Q473" s="133">
        <v>18025</v>
      </c>
      <c r="R473" s="133">
        <v>0</v>
      </c>
      <c r="S473" s="133">
        <f t="shared" si="14"/>
        <v>0</v>
      </c>
      <c r="T473" s="133">
        <v>900</v>
      </c>
      <c r="U473" s="134">
        <f t="shared" si="15"/>
        <v>18925</v>
      </c>
      <c r="V473" s="144"/>
      <c r="W473" s="173">
        <v>4.0783034257748776E-2</v>
      </c>
      <c r="X473" s="174">
        <v>0.09</v>
      </c>
      <c r="Y473" s="174">
        <v>3.8538473032468106E-4</v>
      </c>
      <c r="Z473" s="175">
        <v>0</v>
      </c>
      <c r="AA473" s="168"/>
      <c r="AB473" s="176">
        <v>0</v>
      </c>
      <c r="AC473" s="177">
        <v>0</v>
      </c>
      <c r="AD473" s="134">
        <v>0</v>
      </c>
      <c r="AE473" s="177">
        <v>0</v>
      </c>
      <c r="AF473" s="182">
        <v>0</v>
      </c>
      <c r="AG473" s="172"/>
    </row>
    <row r="474" spans="1:33" s="110" customFormat="1" x14ac:dyDescent="0.2">
      <c r="A474" s="138">
        <v>463</v>
      </c>
      <c r="B474" s="139">
        <v>463035220</v>
      </c>
      <c r="C474" s="140" t="s">
        <v>525</v>
      </c>
      <c r="D474" s="141">
        <v>35</v>
      </c>
      <c r="E474" s="140" t="s">
        <v>67</v>
      </c>
      <c r="F474" s="141">
        <v>220</v>
      </c>
      <c r="G474" s="142" t="s">
        <v>252</v>
      </c>
      <c r="H474" s="130"/>
      <c r="I474" s="131">
        <v>9576</v>
      </c>
      <c r="J474" s="131">
        <v>4258</v>
      </c>
      <c r="K474" s="131">
        <v>0</v>
      </c>
      <c r="L474" s="131">
        <v>938</v>
      </c>
      <c r="M474" s="131">
        <v>14772</v>
      </c>
      <c r="N474" s="130"/>
      <c r="O474" s="132">
        <v>2</v>
      </c>
      <c r="P474" s="132">
        <v>0</v>
      </c>
      <c r="Q474" s="133">
        <v>26540</v>
      </c>
      <c r="R474" s="133">
        <v>0</v>
      </c>
      <c r="S474" s="133">
        <f t="shared" si="14"/>
        <v>0</v>
      </c>
      <c r="T474" s="133">
        <v>1800</v>
      </c>
      <c r="U474" s="134">
        <f t="shared" si="15"/>
        <v>28340</v>
      </c>
      <c r="V474" s="144"/>
      <c r="W474" s="173">
        <v>8.1566068515497553E-2</v>
      </c>
      <c r="X474" s="174">
        <v>0.09</v>
      </c>
      <c r="Y474" s="174">
        <v>1.754036096391854E-2</v>
      </c>
      <c r="Z474" s="175">
        <v>0</v>
      </c>
      <c r="AA474" s="168"/>
      <c r="AB474" s="176">
        <v>0</v>
      </c>
      <c r="AC474" s="177">
        <v>0</v>
      </c>
      <c r="AD474" s="134">
        <v>0</v>
      </c>
      <c r="AE474" s="177">
        <v>0</v>
      </c>
      <c r="AF474" s="182">
        <v>0</v>
      </c>
      <c r="AG474" s="172"/>
    </row>
    <row r="475" spans="1:33" s="110" customFormat="1" x14ac:dyDescent="0.2">
      <c r="A475" s="138">
        <v>463</v>
      </c>
      <c r="B475" s="139">
        <v>463035243</v>
      </c>
      <c r="C475" s="140" t="s">
        <v>525</v>
      </c>
      <c r="D475" s="141">
        <v>35</v>
      </c>
      <c r="E475" s="140" t="s">
        <v>67</v>
      </c>
      <c r="F475" s="141">
        <v>243</v>
      </c>
      <c r="G475" s="142" t="s">
        <v>275</v>
      </c>
      <c r="H475" s="130"/>
      <c r="I475" s="131">
        <v>13392.987389876773</v>
      </c>
      <c r="J475" s="131">
        <v>2772</v>
      </c>
      <c r="K475" s="131">
        <v>0</v>
      </c>
      <c r="L475" s="131">
        <v>938</v>
      </c>
      <c r="M475" s="131">
        <v>17102.987389876773</v>
      </c>
      <c r="N475" s="130"/>
      <c r="O475" s="132">
        <v>1</v>
      </c>
      <c r="P475" s="132">
        <v>0</v>
      </c>
      <c r="Q475" s="133">
        <v>15506</v>
      </c>
      <c r="R475" s="133">
        <v>0</v>
      </c>
      <c r="S475" s="133">
        <f t="shared" si="14"/>
        <v>0</v>
      </c>
      <c r="T475" s="133">
        <v>900</v>
      </c>
      <c r="U475" s="134">
        <f t="shared" si="15"/>
        <v>16406</v>
      </c>
      <c r="V475" s="144"/>
      <c r="W475" s="173">
        <v>4.0783034257748776E-2</v>
      </c>
      <c r="X475" s="174">
        <v>0.09</v>
      </c>
      <c r="Y475" s="174">
        <v>6.0081463507488378E-3</v>
      </c>
      <c r="Z475" s="175">
        <v>0</v>
      </c>
      <c r="AA475" s="168"/>
      <c r="AB475" s="176">
        <v>0</v>
      </c>
      <c r="AC475" s="177">
        <v>0</v>
      </c>
      <c r="AD475" s="134">
        <v>0</v>
      </c>
      <c r="AE475" s="177">
        <v>0</v>
      </c>
      <c r="AF475" s="182">
        <v>0</v>
      </c>
      <c r="AG475" s="172"/>
    </row>
    <row r="476" spans="1:33" s="110" customFormat="1" x14ac:dyDescent="0.2">
      <c r="A476" s="138">
        <v>463</v>
      </c>
      <c r="B476" s="139">
        <v>463035244</v>
      </c>
      <c r="C476" s="140" t="s">
        <v>525</v>
      </c>
      <c r="D476" s="141">
        <v>35</v>
      </c>
      <c r="E476" s="140" t="s">
        <v>67</v>
      </c>
      <c r="F476" s="141">
        <v>244</v>
      </c>
      <c r="G476" s="142" t="s">
        <v>276</v>
      </c>
      <c r="H476" s="130"/>
      <c r="I476" s="131">
        <v>12909</v>
      </c>
      <c r="J476" s="131">
        <v>4655</v>
      </c>
      <c r="K476" s="131">
        <v>0</v>
      </c>
      <c r="L476" s="131">
        <v>938</v>
      </c>
      <c r="M476" s="131">
        <v>18502</v>
      </c>
      <c r="N476" s="130"/>
      <c r="O476" s="132">
        <v>5</v>
      </c>
      <c r="P476" s="132">
        <v>0</v>
      </c>
      <c r="Q476" s="133">
        <v>84240</v>
      </c>
      <c r="R476" s="133">
        <v>0</v>
      </c>
      <c r="S476" s="133">
        <f t="shared" si="14"/>
        <v>0</v>
      </c>
      <c r="T476" s="133">
        <v>4500</v>
      </c>
      <c r="U476" s="134">
        <f t="shared" si="15"/>
        <v>88740</v>
      </c>
      <c r="V476" s="144"/>
      <c r="W476" s="173">
        <v>0.20391517128874387</v>
      </c>
      <c r="X476" s="174">
        <v>0.09</v>
      </c>
      <c r="Y476" s="174">
        <v>0.13694619371909225</v>
      </c>
      <c r="Z476" s="175">
        <v>0</v>
      </c>
      <c r="AA476" s="168"/>
      <c r="AB476" s="176">
        <v>1</v>
      </c>
      <c r="AC476" s="177">
        <v>0.87116362886191068</v>
      </c>
      <c r="AD476" s="134">
        <v>16118</v>
      </c>
      <c r="AE476" s="177">
        <v>0</v>
      </c>
      <c r="AF476" s="182">
        <v>0</v>
      </c>
      <c r="AG476" s="172"/>
    </row>
    <row r="477" spans="1:33" s="110" customFormat="1" x14ac:dyDescent="0.2">
      <c r="A477" s="138">
        <v>463</v>
      </c>
      <c r="B477" s="139">
        <v>463035285</v>
      </c>
      <c r="C477" s="140" t="s">
        <v>525</v>
      </c>
      <c r="D477" s="141">
        <v>35</v>
      </c>
      <c r="E477" s="140" t="s">
        <v>67</v>
      </c>
      <c r="F477" s="141">
        <v>285</v>
      </c>
      <c r="G477" s="142" t="s">
        <v>317</v>
      </c>
      <c r="H477" s="130"/>
      <c r="I477" s="131">
        <v>14608</v>
      </c>
      <c r="J477" s="131">
        <v>4263</v>
      </c>
      <c r="K477" s="131">
        <v>0</v>
      </c>
      <c r="L477" s="131">
        <v>938</v>
      </c>
      <c r="M477" s="131">
        <v>19809</v>
      </c>
      <c r="N477" s="130"/>
      <c r="O477" s="132">
        <v>2</v>
      </c>
      <c r="P477" s="132">
        <v>0</v>
      </c>
      <c r="Q477" s="133">
        <v>36202</v>
      </c>
      <c r="R477" s="133">
        <v>0</v>
      </c>
      <c r="S477" s="133">
        <f t="shared" si="14"/>
        <v>0</v>
      </c>
      <c r="T477" s="133">
        <v>1800</v>
      </c>
      <c r="U477" s="134">
        <f t="shared" si="15"/>
        <v>38002</v>
      </c>
      <c r="V477" s="144"/>
      <c r="W477" s="173">
        <v>8.1566068515497553E-2</v>
      </c>
      <c r="X477" s="174">
        <v>0.09</v>
      </c>
      <c r="Y477" s="174">
        <v>3.5492476603498753E-2</v>
      </c>
      <c r="Z477" s="175">
        <v>0</v>
      </c>
      <c r="AA477" s="168"/>
      <c r="AB477" s="176">
        <v>0</v>
      </c>
      <c r="AC477" s="177">
        <v>0</v>
      </c>
      <c r="AD477" s="134">
        <v>0</v>
      </c>
      <c r="AE477" s="177">
        <v>0</v>
      </c>
      <c r="AF477" s="182">
        <v>0</v>
      </c>
      <c r="AG477" s="172"/>
    </row>
    <row r="478" spans="1:33" s="110" customFormat="1" x14ac:dyDescent="0.2">
      <c r="A478" s="138">
        <v>463</v>
      </c>
      <c r="B478" s="139">
        <v>463035293</v>
      </c>
      <c r="C478" s="140" t="s">
        <v>525</v>
      </c>
      <c r="D478" s="141">
        <v>35</v>
      </c>
      <c r="E478" s="140" t="s">
        <v>67</v>
      </c>
      <c r="F478" s="141">
        <v>293</v>
      </c>
      <c r="G478" s="142" t="s">
        <v>325</v>
      </c>
      <c r="H478" s="130"/>
      <c r="I478" s="131">
        <v>9926</v>
      </c>
      <c r="J478" s="131">
        <v>475</v>
      </c>
      <c r="K478" s="131">
        <v>0</v>
      </c>
      <c r="L478" s="131">
        <v>938</v>
      </c>
      <c r="M478" s="131">
        <v>11339</v>
      </c>
      <c r="N478" s="130"/>
      <c r="O478" s="132">
        <v>2</v>
      </c>
      <c r="P478" s="132">
        <v>0</v>
      </c>
      <c r="Q478" s="133">
        <v>19954</v>
      </c>
      <c r="R478" s="133">
        <v>0</v>
      </c>
      <c r="S478" s="133">
        <f t="shared" si="14"/>
        <v>0</v>
      </c>
      <c r="T478" s="133">
        <v>1800</v>
      </c>
      <c r="U478" s="134">
        <f t="shared" si="15"/>
        <v>21754</v>
      </c>
      <c r="V478" s="144"/>
      <c r="W478" s="173">
        <v>8.1566068515497553E-2</v>
      </c>
      <c r="X478" s="174">
        <v>0.09</v>
      </c>
      <c r="Y478" s="174">
        <v>9.3535691382725869E-3</v>
      </c>
      <c r="Z478" s="175">
        <v>0</v>
      </c>
      <c r="AA478" s="168"/>
      <c r="AB478" s="176">
        <v>0</v>
      </c>
      <c r="AC478" s="177">
        <v>0</v>
      </c>
      <c r="AD478" s="134">
        <v>0</v>
      </c>
      <c r="AE478" s="177">
        <v>0</v>
      </c>
      <c r="AF478" s="182">
        <v>0</v>
      </c>
      <c r="AG478" s="172"/>
    </row>
    <row r="479" spans="1:33" s="110" customFormat="1" x14ac:dyDescent="0.2">
      <c r="A479" s="138">
        <v>463</v>
      </c>
      <c r="B479" s="139">
        <v>463035307</v>
      </c>
      <c r="C479" s="140" t="s">
        <v>525</v>
      </c>
      <c r="D479" s="141">
        <v>35</v>
      </c>
      <c r="E479" s="140" t="s">
        <v>67</v>
      </c>
      <c r="F479" s="141">
        <v>307</v>
      </c>
      <c r="G479" s="142" t="s">
        <v>339</v>
      </c>
      <c r="H479" s="130"/>
      <c r="I479" s="131">
        <v>14164</v>
      </c>
      <c r="J479" s="131">
        <v>6160</v>
      </c>
      <c r="K479" s="131">
        <v>0</v>
      </c>
      <c r="L479" s="131">
        <v>938</v>
      </c>
      <c r="M479" s="131">
        <v>21262</v>
      </c>
      <c r="N479" s="130"/>
      <c r="O479" s="132">
        <v>2</v>
      </c>
      <c r="P479" s="132">
        <v>0</v>
      </c>
      <c r="Q479" s="133">
        <v>38990</v>
      </c>
      <c r="R479" s="133">
        <v>0</v>
      </c>
      <c r="S479" s="133">
        <f t="shared" si="14"/>
        <v>0</v>
      </c>
      <c r="T479" s="133">
        <v>1800</v>
      </c>
      <c r="U479" s="134">
        <f t="shared" si="15"/>
        <v>40790</v>
      </c>
      <c r="V479" s="144"/>
      <c r="W479" s="173">
        <v>8.1566068515497553E-2</v>
      </c>
      <c r="X479" s="174">
        <v>0.09</v>
      </c>
      <c r="Y479" s="174">
        <v>1.1291848488502803E-2</v>
      </c>
      <c r="Z479" s="175">
        <v>0</v>
      </c>
      <c r="AA479" s="168"/>
      <c r="AB479" s="176">
        <v>0</v>
      </c>
      <c r="AC479" s="177">
        <v>0</v>
      </c>
      <c r="AD479" s="134">
        <v>0</v>
      </c>
      <c r="AE479" s="177">
        <v>0</v>
      </c>
      <c r="AF479" s="182">
        <v>0</v>
      </c>
      <c r="AG479" s="172"/>
    </row>
    <row r="480" spans="1:33" s="110" customFormat="1" x14ac:dyDescent="0.2">
      <c r="A480" s="138">
        <v>463</v>
      </c>
      <c r="B480" s="139">
        <v>463035336</v>
      </c>
      <c r="C480" s="140" t="s">
        <v>525</v>
      </c>
      <c r="D480" s="141">
        <v>35</v>
      </c>
      <c r="E480" s="140" t="s">
        <v>67</v>
      </c>
      <c r="F480" s="141">
        <v>336</v>
      </c>
      <c r="G480" s="142" t="s">
        <v>368</v>
      </c>
      <c r="H480" s="130"/>
      <c r="I480" s="131">
        <v>12373.812835602095</v>
      </c>
      <c r="J480" s="131">
        <v>2895</v>
      </c>
      <c r="K480" s="131">
        <v>0</v>
      </c>
      <c r="L480" s="131">
        <v>938</v>
      </c>
      <c r="M480" s="131">
        <v>16206.812835602095</v>
      </c>
      <c r="N480" s="130"/>
      <c r="O480" s="132">
        <v>2</v>
      </c>
      <c r="P480" s="132">
        <v>0</v>
      </c>
      <c r="Q480" s="133">
        <v>29292</v>
      </c>
      <c r="R480" s="133">
        <v>0</v>
      </c>
      <c r="S480" s="133">
        <f t="shared" si="14"/>
        <v>0</v>
      </c>
      <c r="T480" s="133">
        <v>1800</v>
      </c>
      <c r="U480" s="134">
        <f t="shared" si="15"/>
        <v>31092</v>
      </c>
      <c r="V480" s="144"/>
      <c r="W480" s="173">
        <v>8.1566068515497553E-2</v>
      </c>
      <c r="X480" s="174">
        <v>0.09</v>
      </c>
      <c r="Y480" s="174">
        <v>4.197805479662331E-2</v>
      </c>
      <c r="Z480" s="175">
        <v>0</v>
      </c>
      <c r="AA480" s="168"/>
      <c r="AB480" s="176">
        <v>0</v>
      </c>
      <c r="AC480" s="177">
        <v>0</v>
      </c>
      <c r="AD480" s="134">
        <v>0</v>
      </c>
      <c r="AE480" s="177">
        <v>0</v>
      </c>
      <c r="AF480" s="182">
        <v>0</v>
      </c>
      <c r="AG480" s="172"/>
    </row>
    <row r="481" spans="1:33" s="110" customFormat="1" x14ac:dyDescent="0.2">
      <c r="A481" s="138">
        <v>464</v>
      </c>
      <c r="B481" s="139">
        <v>464168030</v>
      </c>
      <c r="C481" s="140" t="s">
        <v>526</v>
      </c>
      <c r="D481" s="141">
        <v>168</v>
      </c>
      <c r="E481" s="140" t="s">
        <v>200</v>
      </c>
      <c r="F481" s="141">
        <v>30</v>
      </c>
      <c r="G481" s="142" t="s">
        <v>62</v>
      </c>
      <c r="H481" s="130"/>
      <c r="I481" s="131">
        <v>9132</v>
      </c>
      <c r="J481" s="131">
        <v>2248</v>
      </c>
      <c r="K481" s="131">
        <v>0</v>
      </c>
      <c r="L481" s="131">
        <v>938</v>
      </c>
      <c r="M481" s="131">
        <v>12318</v>
      </c>
      <c r="N481" s="130"/>
      <c r="O481" s="132">
        <v>3</v>
      </c>
      <c r="P481" s="132">
        <v>0</v>
      </c>
      <c r="Q481" s="133">
        <v>34140</v>
      </c>
      <c r="R481" s="133">
        <v>0</v>
      </c>
      <c r="S481" s="133">
        <f t="shared" si="14"/>
        <v>0</v>
      </c>
      <c r="T481" s="133">
        <v>2814</v>
      </c>
      <c r="U481" s="134">
        <f t="shared" si="15"/>
        <v>36954</v>
      </c>
      <c r="V481" s="144"/>
      <c r="W481" s="173">
        <v>0</v>
      </c>
      <c r="X481" s="174">
        <v>0.09</v>
      </c>
      <c r="Y481" s="174">
        <v>2.190197456056182E-3</v>
      </c>
      <c r="Z481" s="175">
        <v>0</v>
      </c>
      <c r="AA481" s="168"/>
      <c r="AB481" s="176">
        <v>1</v>
      </c>
      <c r="AC481" s="177">
        <v>0</v>
      </c>
      <c r="AD481" s="134">
        <v>0</v>
      </c>
      <c r="AE481" s="177">
        <v>0</v>
      </c>
      <c r="AF481" s="182">
        <v>0</v>
      </c>
      <c r="AG481" s="172"/>
    </row>
    <row r="482" spans="1:33" s="110" customFormat="1" x14ac:dyDescent="0.2">
      <c r="A482" s="138">
        <v>464</v>
      </c>
      <c r="B482" s="139">
        <v>464168163</v>
      </c>
      <c r="C482" s="140" t="s">
        <v>526</v>
      </c>
      <c r="D482" s="141">
        <v>168</v>
      </c>
      <c r="E482" s="140" t="s">
        <v>200</v>
      </c>
      <c r="F482" s="141">
        <v>163</v>
      </c>
      <c r="G482" s="142" t="s">
        <v>195</v>
      </c>
      <c r="H482" s="130"/>
      <c r="I482" s="131">
        <v>10433</v>
      </c>
      <c r="J482" s="131">
        <v>0</v>
      </c>
      <c r="K482" s="131">
        <v>0</v>
      </c>
      <c r="L482" s="131">
        <v>938</v>
      </c>
      <c r="M482" s="131">
        <v>11371</v>
      </c>
      <c r="N482" s="130"/>
      <c r="O482" s="132">
        <v>22</v>
      </c>
      <c r="P482" s="132">
        <v>0</v>
      </c>
      <c r="Q482" s="133">
        <v>229526</v>
      </c>
      <c r="R482" s="133">
        <v>0</v>
      </c>
      <c r="S482" s="133">
        <f t="shared" si="14"/>
        <v>0</v>
      </c>
      <c r="T482" s="133">
        <v>20636</v>
      </c>
      <c r="U482" s="134">
        <f t="shared" si="15"/>
        <v>250162</v>
      </c>
      <c r="V482" s="144"/>
      <c r="W482" s="173">
        <v>0</v>
      </c>
      <c r="X482" s="174">
        <v>0.09</v>
      </c>
      <c r="Y482" s="174">
        <v>9.1878359281349797E-2</v>
      </c>
      <c r="Z482" s="175">
        <v>0</v>
      </c>
      <c r="AA482" s="168"/>
      <c r="AB482" s="176">
        <v>1</v>
      </c>
      <c r="AC482" s="177">
        <v>0</v>
      </c>
      <c r="AD482" s="134">
        <v>0</v>
      </c>
      <c r="AE482" s="177">
        <v>0</v>
      </c>
      <c r="AF482" s="182">
        <v>0</v>
      </c>
      <c r="AG482" s="172"/>
    </row>
    <row r="483" spans="1:33" s="110" customFormat="1" x14ac:dyDescent="0.2">
      <c r="A483" s="138">
        <v>464</v>
      </c>
      <c r="B483" s="139">
        <v>464168168</v>
      </c>
      <c r="C483" s="140" t="s">
        <v>526</v>
      </c>
      <c r="D483" s="141">
        <v>168</v>
      </c>
      <c r="E483" s="140" t="s">
        <v>200</v>
      </c>
      <c r="F483" s="141">
        <v>168</v>
      </c>
      <c r="G483" s="142" t="s">
        <v>200</v>
      </c>
      <c r="H483" s="130"/>
      <c r="I483" s="131">
        <v>9800</v>
      </c>
      <c r="J483" s="131">
        <v>5692</v>
      </c>
      <c r="K483" s="131">
        <v>0</v>
      </c>
      <c r="L483" s="131">
        <v>938</v>
      </c>
      <c r="M483" s="131">
        <v>16430</v>
      </c>
      <c r="N483" s="130"/>
      <c r="O483" s="132">
        <v>113</v>
      </c>
      <c r="P483" s="132">
        <v>0</v>
      </c>
      <c r="Q483" s="133">
        <v>1750596</v>
      </c>
      <c r="R483" s="133">
        <v>0</v>
      </c>
      <c r="S483" s="133">
        <f t="shared" si="14"/>
        <v>0</v>
      </c>
      <c r="T483" s="133">
        <v>105994</v>
      </c>
      <c r="U483" s="134">
        <f t="shared" si="15"/>
        <v>1856590</v>
      </c>
      <c r="V483" s="144"/>
      <c r="W483" s="173">
        <v>0</v>
      </c>
      <c r="X483" s="174">
        <v>0.09</v>
      </c>
      <c r="Y483" s="174">
        <v>3.4063129357573392E-2</v>
      </c>
      <c r="Z483" s="175">
        <v>0</v>
      </c>
      <c r="AA483" s="168"/>
      <c r="AB483" s="176">
        <v>21</v>
      </c>
      <c r="AC483" s="177">
        <v>0</v>
      </c>
      <c r="AD483" s="134">
        <v>0</v>
      </c>
      <c r="AE483" s="177">
        <v>0</v>
      </c>
      <c r="AF483" s="182">
        <v>0</v>
      </c>
      <c r="AG483" s="172"/>
    </row>
    <row r="484" spans="1:33" s="110" customFormat="1" x14ac:dyDescent="0.2">
      <c r="A484" s="138">
        <v>464</v>
      </c>
      <c r="B484" s="139">
        <v>464168196</v>
      </c>
      <c r="C484" s="140" t="s">
        <v>526</v>
      </c>
      <c r="D484" s="141">
        <v>168</v>
      </c>
      <c r="E484" s="140" t="s">
        <v>200</v>
      </c>
      <c r="F484" s="141">
        <v>196</v>
      </c>
      <c r="G484" s="142" t="s">
        <v>228</v>
      </c>
      <c r="H484" s="130"/>
      <c r="I484" s="131">
        <v>9778</v>
      </c>
      <c r="J484" s="131">
        <v>5642</v>
      </c>
      <c r="K484" s="131">
        <v>0</v>
      </c>
      <c r="L484" s="131">
        <v>938</v>
      </c>
      <c r="M484" s="131">
        <v>16358</v>
      </c>
      <c r="N484" s="130"/>
      <c r="O484" s="132">
        <v>8</v>
      </c>
      <c r="P484" s="132">
        <v>0</v>
      </c>
      <c r="Q484" s="133">
        <v>123360</v>
      </c>
      <c r="R484" s="133">
        <v>0</v>
      </c>
      <c r="S484" s="133">
        <f t="shared" si="14"/>
        <v>0</v>
      </c>
      <c r="T484" s="133">
        <v>7504</v>
      </c>
      <c r="U484" s="134">
        <f t="shared" si="15"/>
        <v>130864</v>
      </c>
      <c r="V484" s="144"/>
      <c r="W484" s="173">
        <v>0</v>
      </c>
      <c r="X484" s="174">
        <v>0.09</v>
      </c>
      <c r="Y484" s="174">
        <v>2.6292119219891778E-2</v>
      </c>
      <c r="Z484" s="175">
        <v>0</v>
      </c>
      <c r="AA484" s="168"/>
      <c r="AB484" s="176">
        <v>0</v>
      </c>
      <c r="AC484" s="177">
        <v>0</v>
      </c>
      <c r="AD484" s="134">
        <v>0</v>
      </c>
      <c r="AE484" s="177">
        <v>0</v>
      </c>
      <c r="AF484" s="182">
        <v>0</v>
      </c>
      <c r="AG484" s="172"/>
    </row>
    <row r="485" spans="1:33" s="110" customFormat="1" x14ac:dyDescent="0.2">
      <c r="A485" s="138">
        <v>464</v>
      </c>
      <c r="B485" s="139">
        <v>464168229</v>
      </c>
      <c r="C485" s="140" t="s">
        <v>526</v>
      </c>
      <c r="D485" s="141">
        <v>168</v>
      </c>
      <c r="E485" s="140" t="s">
        <v>200</v>
      </c>
      <c r="F485" s="141">
        <v>229</v>
      </c>
      <c r="G485" s="142" t="s">
        <v>261</v>
      </c>
      <c r="H485" s="130"/>
      <c r="I485" s="131">
        <v>12749</v>
      </c>
      <c r="J485" s="131">
        <v>2083</v>
      </c>
      <c r="K485" s="131">
        <v>0</v>
      </c>
      <c r="L485" s="131">
        <v>938</v>
      </c>
      <c r="M485" s="131">
        <v>15770</v>
      </c>
      <c r="N485" s="130"/>
      <c r="O485" s="132">
        <v>5</v>
      </c>
      <c r="P485" s="132">
        <v>0</v>
      </c>
      <c r="Q485" s="133">
        <v>74160</v>
      </c>
      <c r="R485" s="133">
        <v>0</v>
      </c>
      <c r="S485" s="133">
        <f t="shared" si="14"/>
        <v>0</v>
      </c>
      <c r="T485" s="133">
        <v>4690</v>
      </c>
      <c r="U485" s="134">
        <f t="shared" si="15"/>
        <v>78850</v>
      </c>
      <c r="V485" s="144"/>
      <c r="W485" s="173">
        <v>0</v>
      </c>
      <c r="X485" s="174">
        <v>0.09</v>
      </c>
      <c r="Y485" s="174">
        <v>1.3155381747183561E-2</v>
      </c>
      <c r="Z485" s="175">
        <v>0</v>
      </c>
      <c r="AA485" s="168"/>
      <c r="AB485" s="176">
        <v>1</v>
      </c>
      <c r="AC485" s="177">
        <v>0</v>
      </c>
      <c r="AD485" s="134">
        <v>0</v>
      </c>
      <c r="AE485" s="177">
        <v>0</v>
      </c>
      <c r="AF485" s="182">
        <v>0</v>
      </c>
      <c r="AG485" s="172"/>
    </row>
    <row r="486" spans="1:33" s="110" customFormat="1" x14ac:dyDescent="0.2">
      <c r="A486" s="138">
        <v>464</v>
      </c>
      <c r="B486" s="139">
        <v>464168248</v>
      </c>
      <c r="C486" s="140" t="s">
        <v>526</v>
      </c>
      <c r="D486" s="141">
        <v>168</v>
      </c>
      <c r="E486" s="140" t="s">
        <v>200</v>
      </c>
      <c r="F486" s="141">
        <v>248</v>
      </c>
      <c r="G486" s="142" t="s">
        <v>280</v>
      </c>
      <c r="H486" s="130"/>
      <c r="I486" s="131">
        <v>13438.066112164433</v>
      </c>
      <c r="J486" s="131">
        <v>1060</v>
      </c>
      <c r="K486" s="131">
        <v>0</v>
      </c>
      <c r="L486" s="131">
        <v>938</v>
      </c>
      <c r="M486" s="131">
        <v>15436.066112164433</v>
      </c>
      <c r="N486" s="130"/>
      <c r="O486" s="132">
        <v>1</v>
      </c>
      <c r="P486" s="132">
        <v>0</v>
      </c>
      <c r="Q486" s="133">
        <v>14498</v>
      </c>
      <c r="R486" s="133">
        <v>0</v>
      </c>
      <c r="S486" s="133">
        <f t="shared" si="14"/>
        <v>0</v>
      </c>
      <c r="T486" s="133">
        <v>938</v>
      </c>
      <c r="U486" s="134">
        <f t="shared" si="15"/>
        <v>15436</v>
      </c>
      <c r="V486" s="144"/>
      <c r="W486" s="173">
        <v>0</v>
      </c>
      <c r="X486" s="174">
        <v>0.09</v>
      </c>
      <c r="Y486" s="174">
        <v>5.6552295572975878E-2</v>
      </c>
      <c r="Z486" s="175">
        <v>0</v>
      </c>
      <c r="AA486" s="168"/>
      <c r="AB486" s="176">
        <v>0</v>
      </c>
      <c r="AC486" s="177">
        <v>0</v>
      </c>
      <c r="AD486" s="134">
        <v>0</v>
      </c>
      <c r="AE486" s="177">
        <v>0</v>
      </c>
      <c r="AF486" s="182">
        <v>0</v>
      </c>
      <c r="AG486" s="172"/>
    </row>
    <row r="487" spans="1:33" s="110" customFormat="1" x14ac:dyDescent="0.2">
      <c r="A487" s="138">
        <v>464</v>
      </c>
      <c r="B487" s="139">
        <v>464168258</v>
      </c>
      <c r="C487" s="140" t="s">
        <v>526</v>
      </c>
      <c r="D487" s="141">
        <v>168</v>
      </c>
      <c r="E487" s="140" t="s">
        <v>200</v>
      </c>
      <c r="F487" s="141">
        <v>258</v>
      </c>
      <c r="G487" s="142" t="s">
        <v>290</v>
      </c>
      <c r="H487" s="130"/>
      <c r="I487" s="131">
        <v>9347</v>
      </c>
      <c r="J487" s="131">
        <v>2750</v>
      </c>
      <c r="K487" s="131">
        <v>0</v>
      </c>
      <c r="L487" s="131">
        <v>938</v>
      </c>
      <c r="M487" s="131">
        <v>13035</v>
      </c>
      <c r="N487" s="130"/>
      <c r="O487" s="132">
        <v>11</v>
      </c>
      <c r="P487" s="132">
        <v>0</v>
      </c>
      <c r="Q487" s="133">
        <v>133067</v>
      </c>
      <c r="R487" s="133">
        <v>0</v>
      </c>
      <c r="S487" s="133">
        <f t="shared" si="14"/>
        <v>0</v>
      </c>
      <c r="T487" s="133">
        <v>10318</v>
      </c>
      <c r="U487" s="134">
        <f t="shared" si="15"/>
        <v>143385</v>
      </c>
      <c r="V487" s="144"/>
      <c r="W487" s="173">
        <v>0</v>
      </c>
      <c r="X487" s="174">
        <v>0.09</v>
      </c>
      <c r="Y487" s="174">
        <v>9.5754511072472237E-2</v>
      </c>
      <c r="Z487" s="175">
        <v>0</v>
      </c>
      <c r="AA487" s="168"/>
      <c r="AB487" s="176">
        <v>6</v>
      </c>
      <c r="AC487" s="177">
        <v>1.1938691982479066</v>
      </c>
      <c r="AD487" s="134">
        <v>15564</v>
      </c>
      <c r="AE487" s="177">
        <v>0</v>
      </c>
      <c r="AF487" s="182">
        <v>0</v>
      </c>
      <c r="AG487" s="172"/>
    </row>
    <row r="488" spans="1:33" s="110" customFormat="1" x14ac:dyDescent="0.2">
      <c r="A488" s="138">
        <v>464</v>
      </c>
      <c r="B488" s="139">
        <v>464168262</v>
      </c>
      <c r="C488" s="140" t="s">
        <v>526</v>
      </c>
      <c r="D488" s="141">
        <v>168</v>
      </c>
      <c r="E488" s="140" t="s">
        <v>200</v>
      </c>
      <c r="F488" s="141">
        <v>262</v>
      </c>
      <c r="G488" s="142" t="s">
        <v>294</v>
      </c>
      <c r="H488" s="130"/>
      <c r="I488" s="131">
        <v>9305</v>
      </c>
      <c r="J488" s="131">
        <v>3448</v>
      </c>
      <c r="K488" s="131">
        <v>0</v>
      </c>
      <c r="L488" s="131">
        <v>938</v>
      </c>
      <c r="M488" s="131">
        <v>13691</v>
      </c>
      <c r="N488" s="130"/>
      <c r="O488" s="132">
        <v>3</v>
      </c>
      <c r="P488" s="132">
        <v>0</v>
      </c>
      <c r="Q488" s="133">
        <v>38259</v>
      </c>
      <c r="R488" s="133">
        <v>0</v>
      </c>
      <c r="S488" s="133">
        <f t="shared" si="14"/>
        <v>0</v>
      </c>
      <c r="T488" s="133">
        <v>2814</v>
      </c>
      <c r="U488" s="134">
        <f t="shared" si="15"/>
        <v>41073</v>
      </c>
      <c r="V488" s="144"/>
      <c r="W488" s="173">
        <v>0</v>
      </c>
      <c r="X488" s="174">
        <v>0.09</v>
      </c>
      <c r="Y488" s="174">
        <v>7.8425009701722004E-2</v>
      </c>
      <c r="Z488" s="175">
        <v>0</v>
      </c>
      <c r="AA488" s="168"/>
      <c r="AB488" s="176">
        <v>0</v>
      </c>
      <c r="AC488" s="177">
        <v>0</v>
      </c>
      <c r="AD488" s="134">
        <v>0</v>
      </c>
      <c r="AE488" s="177">
        <v>0</v>
      </c>
      <c r="AF488" s="182">
        <v>0</v>
      </c>
      <c r="AG488" s="172"/>
    </row>
    <row r="489" spans="1:33" s="110" customFormat="1" x14ac:dyDescent="0.2">
      <c r="A489" s="138">
        <v>464</v>
      </c>
      <c r="B489" s="139">
        <v>464168291</v>
      </c>
      <c r="C489" s="140" t="s">
        <v>526</v>
      </c>
      <c r="D489" s="141">
        <v>168</v>
      </c>
      <c r="E489" s="140" t="s">
        <v>200</v>
      </c>
      <c r="F489" s="141">
        <v>291</v>
      </c>
      <c r="G489" s="142" t="s">
        <v>323</v>
      </c>
      <c r="H489" s="130"/>
      <c r="I489" s="131">
        <v>9451</v>
      </c>
      <c r="J489" s="131">
        <v>4626</v>
      </c>
      <c r="K489" s="131">
        <v>0</v>
      </c>
      <c r="L489" s="131">
        <v>938</v>
      </c>
      <c r="M489" s="131">
        <v>15015</v>
      </c>
      <c r="N489" s="130"/>
      <c r="O489" s="132">
        <v>42</v>
      </c>
      <c r="P489" s="132">
        <v>0</v>
      </c>
      <c r="Q489" s="133">
        <v>591234</v>
      </c>
      <c r="R489" s="133">
        <v>0</v>
      </c>
      <c r="S489" s="133">
        <f t="shared" si="14"/>
        <v>0</v>
      </c>
      <c r="T489" s="133">
        <v>39396</v>
      </c>
      <c r="U489" s="134">
        <f t="shared" si="15"/>
        <v>630630</v>
      </c>
      <c r="V489" s="144"/>
      <c r="W489" s="173">
        <v>0</v>
      </c>
      <c r="X489" s="174">
        <v>0.09</v>
      </c>
      <c r="Y489" s="174">
        <v>2.322025604589412E-2</v>
      </c>
      <c r="Z489" s="175">
        <v>0</v>
      </c>
      <c r="AA489" s="168"/>
      <c r="AB489" s="176">
        <v>3</v>
      </c>
      <c r="AC489" s="177">
        <v>0</v>
      </c>
      <c r="AD489" s="134">
        <v>0</v>
      </c>
      <c r="AE489" s="177">
        <v>0</v>
      </c>
      <c r="AF489" s="182">
        <v>0</v>
      </c>
      <c r="AG489" s="172"/>
    </row>
    <row r="490" spans="1:33" s="110" customFormat="1" x14ac:dyDescent="0.2">
      <c r="A490" s="138">
        <v>466</v>
      </c>
      <c r="B490" s="139">
        <v>466700096</v>
      </c>
      <c r="C490" s="140" t="s">
        <v>527</v>
      </c>
      <c r="D490" s="141">
        <v>700</v>
      </c>
      <c r="E490" s="140" t="s">
        <v>417</v>
      </c>
      <c r="F490" s="141">
        <v>96</v>
      </c>
      <c r="G490" s="142" t="s">
        <v>128</v>
      </c>
      <c r="H490" s="130"/>
      <c r="I490" s="131">
        <v>10766</v>
      </c>
      <c r="J490" s="131">
        <v>6129</v>
      </c>
      <c r="K490" s="131">
        <v>0</v>
      </c>
      <c r="L490" s="131">
        <v>938</v>
      </c>
      <c r="M490" s="131">
        <v>17833</v>
      </c>
      <c r="N490" s="130"/>
      <c r="O490" s="132">
        <v>1</v>
      </c>
      <c r="P490" s="132">
        <v>0</v>
      </c>
      <c r="Q490" s="133">
        <v>16895</v>
      </c>
      <c r="R490" s="133">
        <v>0</v>
      </c>
      <c r="S490" s="133">
        <f t="shared" si="14"/>
        <v>0</v>
      </c>
      <c r="T490" s="133">
        <v>938</v>
      </c>
      <c r="U490" s="134">
        <f t="shared" si="15"/>
        <v>17833</v>
      </c>
      <c r="V490" s="144"/>
      <c r="W490" s="173">
        <v>0</v>
      </c>
      <c r="X490" s="174">
        <v>0.09</v>
      </c>
      <c r="Y490" s="174">
        <v>3.3365878175559707E-2</v>
      </c>
      <c r="Z490" s="175">
        <v>0</v>
      </c>
      <c r="AA490" s="168"/>
      <c r="AB490" s="176">
        <v>0</v>
      </c>
      <c r="AC490" s="177">
        <v>0</v>
      </c>
      <c r="AD490" s="134">
        <v>0</v>
      </c>
      <c r="AE490" s="177">
        <v>0</v>
      </c>
      <c r="AF490" s="182">
        <v>0</v>
      </c>
      <c r="AG490" s="172"/>
    </row>
    <row r="491" spans="1:33" s="110" customFormat="1" x14ac:dyDescent="0.2">
      <c r="A491" s="138">
        <v>466</v>
      </c>
      <c r="B491" s="139">
        <v>466700700</v>
      </c>
      <c r="C491" s="140" t="s">
        <v>527</v>
      </c>
      <c r="D491" s="141">
        <v>700</v>
      </c>
      <c r="E491" s="140" t="s">
        <v>417</v>
      </c>
      <c r="F491" s="141">
        <v>700</v>
      </c>
      <c r="G491" s="142" t="s">
        <v>417</v>
      </c>
      <c r="H491" s="130"/>
      <c r="I491" s="131">
        <v>12710</v>
      </c>
      <c r="J491" s="131">
        <v>13405</v>
      </c>
      <c r="K491" s="131">
        <v>0</v>
      </c>
      <c r="L491" s="131">
        <v>938</v>
      </c>
      <c r="M491" s="131">
        <v>27053</v>
      </c>
      <c r="N491" s="130"/>
      <c r="O491" s="132">
        <v>34</v>
      </c>
      <c r="P491" s="132">
        <v>0</v>
      </c>
      <c r="Q491" s="133">
        <v>887910</v>
      </c>
      <c r="R491" s="133">
        <v>0</v>
      </c>
      <c r="S491" s="133">
        <f t="shared" si="14"/>
        <v>0</v>
      </c>
      <c r="T491" s="133">
        <v>31892</v>
      </c>
      <c r="U491" s="134">
        <f t="shared" si="15"/>
        <v>919802</v>
      </c>
      <c r="V491" s="144"/>
      <c r="W491" s="173">
        <v>0</v>
      </c>
      <c r="X491" s="174">
        <v>0.09</v>
      </c>
      <c r="Y491" s="174">
        <v>4.2701421637161487E-2</v>
      </c>
      <c r="Z491" s="175">
        <v>0</v>
      </c>
      <c r="AA491" s="168"/>
      <c r="AB491" s="176">
        <v>7</v>
      </c>
      <c r="AC491" s="177">
        <v>0</v>
      </c>
      <c r="AD491" s="134">
        <v>0</v>
      </c>
      <c r="AE491" s="177">
        <v>0</v>
      </c>
      <c r="AF491" s="182">
        <v>0</v>
      </c>
      <c r="AG491" s="172"/>
    </row>
    <row r="492" spans="1:33" s="110" customFormat="1" x14ac:dyDescent="0.2">
      <c r="A492" s="138">
        <v>466</v>
      </c>
      <c r="B492" s="139">
        <v>466774089</v>
      </c>
      <c r="C492" s="140" t="s">
        <v>527</v>
      </c>
      <c r="D492" s="141">
        <v>774</v>
      </c>
      <c r="E492" s="140" t="s">
        <v>440</v>
      </c>
      <c r="F492" s="141">
        <v>89</v>
      </c>
      <c r="G492" s="142" t="s">
        <v>121</v>
      </c>
      <c r="H492" s="130"/>
      <c r="I492" s="131">
        <v>11865</v>
      </c>
      <c r="J492" s="131">
        <v>16149</v>
      </c>
      <c r="K492" s="131">
        <v>0</v>
      </c>
      <c r="L492" s="131">
        <v>938</v>
      </c>
      <c r="M492" s="131">
        <v>28952</v>
      </c>
      <c r="N492" s="130"/>
      <c r="O492" s="132">
        <v>27</v>
      </c>
      <c r="P492" s="132">
        <v>0</v>
      </c>
      <c r="Q492" s="133">
        <v>756378</v>
      </c>
      <c r="R492" s="133">
        <v>0</v>
      </c>
      <c r="S492" s="133">
        <f t="shared" si="14"/>
        <v>0</v>
      </c>
      <c r="T492" s="133">
        <v>25326</v>
      </c>
      <c r="U492" s="134">
        <f t="shared" si="15"/>
        <v>781704</v>
      </c>
      <c r="V492" s="144"/>
      <c r="W492" s="173">
        <v>0</v>
      </c>
      <c r="X492" s="174">
        <v>0.09</v>
      </c>
      <c r="Y492" s="174">
        <v>6.2767084105980961E-2</v>
      </c>
      <c r="Z492" s="175">
        <v>0</v>
      </c>
      <c r="AA492" s="168"/>
      <c r="AB492" s="176">
        <v>15</v>
      </c>
      <c r="AC492" s="177">
        <v>0</v>
      </c>
      <c r="AD492" s="134">
        <v>0</v>
      </c>
      <c r="AE492" s="177">
        <v>0</v>
      </c>
      <c r="AF492" s="182">
        <v>0</v>
      </c>
      <c r="AG492" s="172"/>
    </row>
    <row r="493" spans="1:33" s="110" customFormat="1" x14ac:dyDescent="0.2">
      <c r="A493" s="138">
        <v>466</v>
      </c>
      <c r="B493" s="139">
        <v>466774096</v>
      </c>
      <c r="C493" s="140" t="s">
        <v>527</v>
      </c>
      <c r="D493" s="141">
        <v>774</v>
      </c>
      <c r="E493" s="140" t="s">
        <v>440</v>
      </c>
      <c r="F493" s="141">
        <v>96</v>
      </c>
      <c r="G493" s="142" t="s">
        <v>128</v>
      </c>
      <c r="H493" s="130"/>
      <c r="I493" s="131">
        <v>9305</v>
      </c>
      <c r="J493" s="131">
        <v>5297</v>
      </c>
      <c r="K493" s="131">
        <v>0</v>
      </c>
      <c r="L493" s="131">
        <v>938</v>
      </c>
      <c r="M493" s="131">
        <v>15540</v>
      </c>
      <c r="N493" s="130"/>
      <c r="O493" s="132">
        <v>9</v>
      </c>
      <c r="P493" s="132">
        <v>0</v>
      </c>
      <c r="Q493" s="133">
        <v>131418</v>
      </c>
      <c r="R493" s="133">
        <v>0</v>
      </c>
      <c r="S493" s="133">
        <f t="shared" si="14"/>
        <v>0</v>
      </c>
      <c r="T493" s="133">
        <v>8442</v>
      </c>
      <c r="U493" s="134">
        <f t="shared" si="15"/>
        <v>139860</v>
      </c>
      <c r="V493" s="144"/>
      <c r="W493" s="173">
        <v>0</v>
      </c>
      <c r="X493" s="174">
        <v>0.09</v>
      </c>
      <c r="Y493" s="174">
        <v>3.3365878175559707E-2</v>
      </c>
      <c r="Z493" s="175">
        <v>0</v>
      </c>
      <c r="AA493" s="168"/>
      <c r="AB493" s="176">
        <v>2</v>
      </c>
      <c r="AC493" s="177">
        <v>0</v>
      </c>
      <c r="AD493" s="134">
        <v>0</v>
      </c>
      <c r="AE493" s="177">
        <v>0</v>
      </c>
      <c r="AF493" s="182">
        <v>0</v>
      </c>
      <c r="AG493" s="172"/>
    </row>
    <row r="494" spans="1:33" s="110" customFormat="1" x14ac:dyDescent="0.2">
      <c r="A494" s="138">
        <v>466</v>
      </c>
      <c r="B494" s="139">
        <v>466774221</v>
      </c>
      <c r="C494" s="140" t="s">
        <v>527</v>
      </c>
      <c r="D494" s="141">
        <v>774</v>
      </c>
      <c r="E494" s="140" t="s">
        <v>440</v>
      </c>
      <c r="F494" s="141">
        <v>221</v>
      </c>
      <c r="G494" s="142" t="s">
        <v>253</v>
      </c>
      <c r="H494" s="130"/>
      <c r="I494" s="131">
        <v>11507</v>
      </c>
      <c r="J494" s="131">
        <v>13818</v>
      </c>
      <c r="K494" s="131">
        <v>0</v>
      </c>
      <c r="L494" s="131">
        <v>938</v>
      </c>
      <c r="M494" s="131">
        <v>26263</v>
      </c>
      <c r="N494" s="130"/>
      <c r="O494" s="132">
        <v>31</v>
      </c>
      <c r="P494" s="132">
        <v>0</v>
      </c>
      <c r="Q494" s="133">
        <v>785075</v>
      </c>
      <c r="R494" s="133">
        <v>0</v>
      </c>
      <c r="S494" s="133">
        <f t="shared" si="14"/>
        <v>0</v>
      </c>
      <c r="T494" s="133">
        <v>29078</v>
      </c>
      <c r="U494" s="134">
        <f t="shared" si="15"/>
        <v>814153</v>
      </c>
      <c r="V494" s="144"/>
      <c r="W494" s="173">
        <v>0</v>
      </c>
      <c r="X494" s="174">
        <v>0.09</v>
      </c>
      <c r="Y494" s="174">
        <v>6.9301339441939946E-2</v>
      </c>
      <c r="Z494" s="175">
        <v>0</v>
      </c>
      <c r="AA494" s="168"/>
      <c r="AB494" s="176">
        <v>12</v>
      </c>
      <c r="AC494" s="177">
        <v>0</v>
      </c>
      <c r="AD494" s="134">
        <v>0</v>
      </c>
      <c r="AE494" s="177">
        <v>0</v>
      </c>
      <c r="AF494" s="182">
        <v>0</v>
      </c>
      <c r="AG494" s="172"/>
    </row>
    <row r="495" spans="1:33" s="110" customFormat="1" x14ac:dyDescent="0.2">
      <c r="A495" s="138">
        <v>466</v>
      </c>
      <c r="B495" s="139">
        <v>466774296</v>
      </c>
      <c r="C495" s="140" t="s">
        <v>527</v>
      </c>
      <c r="D495" s="141">
        <v>774</v>
      </c>
      <c r="E495" s="140" t="s">
        <v>440</v>
      </c>
      <c r="F495" s="141">
        <v>296</v>
      </c>
      <c r="G495" s="142" t="s">
        <v>328</v>
      </c>
      <c r="H495" s="130"/>
      <c r="I495" s="131">
        <v>11379</v>
      </c>
      <c r="J495" s="131">
        <v>16626</v>
      </c>
      <c r="K495" s="131">
        <v>0</v>
      </c>
      <c r="L495" s="131">
        <v>938</v>
      </c>
      <c r="M495" s="131">
        <v>28943</v>
      </c>
      <c r="N495" s="130"/>
      <c r="O495" s="132">
        <v>31</v>
      </c>
      <c r="P495" s="132">
        <v>0</v>
      </c>
      <c r="Q495" s="133">
        <v>868155</v>
      </c>
      <c r="R495" s="133">
        <v>0</v>
      </c>
      <c r="S495" s="133">
        <f t="shared" si="14"/>
        <v>0</v>
      </c>
      <c r="T495" s="133">
        <v>29078</v>
      </c>
      <c r="U495" s="134">
        <f t="shared" si="15"/>
        <v>897233</v>
      </c>
      <c r="V495" s="144"/>
      <c r="W495" s="173">
        <v>0</v>
      </c>
      <c r="X495" s="174">
        <v>0.09</v>
      </c>
      <c r="Y495" s="174">
        <v>8.6393198732383172E-2</v>
      </c>
      <c r="Z495" s="175">
        <v>0</v>
      </c>
      <c r="AA495" s="168"/>
      <c r="AB495" s="176">
        <v>9</v>
      </c>
      <c r="AC495" s="177">
        <v>0</v>
      </c>
      <c r="AD495" s="134">
        <v>0</v>
      </c>
      <c r="AE495" s="177">
        <v>0</v>
      </c>
      <c r="AF495" s="182">
        <v>0</v>
      </c>
      <c r="AG495" s="172"/>
    </row>
    <row r="496" spans="1:33" s="110" customFormat="1" x14ac:dyDescent="0.2">
      <c r="A496" s="138">
        <v>466</v>
      </c>
      <c r="B496" s="139">
        <v>466774774</v>
      </c>
      <c r="C496" s="140" t="s">
        <v>527</v>
      </c>
      <c r="D496" s="141">
        <v>774</v>
      </c>
      <c r="E496" s="140" t="s">
        <v>440</v>
      </c>
      <c r="F496" s="141">
        <v>774</v>
      </c>
      <c r="G496" s="142" t="s">
        <v>440</v>
      </c>
      <c r="H496" s="130"/>
      <c r="I496" s="131">
        <v>11066</v>
      </c>
      <c r="J496" s="131">
        <v>19315</v>
      </c>
      <c r="K496" s="131">
        <v>0</v>
      </c>
      <c r="L496" s="131">
        <v>938</v>
      </c>
      <c r="M496" s="131">
        <v>31319</v>
      </c>
      <c r="N496" s="130"/>
      <c r="O496" s="132">
        <v>43</v>
      </c>
      <c r="P496" s="132">
        <v>0</v>
      </c>
      <c r="Q496" s="133">
        <v>1306383</v>
      </c>
      <c r="R496" s="133">
        <v>0</v>
      </c>
      <c r="S496" s="133">
        <f t="shared" si="14"/>
        <v>0</v>
      </c>
      <c r="T496" s="133">
        <v>40334</v>
      </c>
      <c r="U496" s="134">
        <f t="shared" si="15"/>
        <v>1346717</v>
      </c>
      <c r="V496" s="144"/>
      <c r="W496" s="173">
        <v>0</v>
      </c>
      <c r="X496" s="174">
        <v>0.09</v>
      </c>
      <c r="Y496" s="174">
        <v>0.10627953939387445</v>
      </c>
      <c r="Z496" s="175">
        <v>0</v>
      </c>
      <c r="AA496" s="168"/>
      <c r="AB496" s="176">
        <v>21</v>
      </c>
      <c r="AC496" s="177">
        <v>6.5865941641157288</v>
      </c>
      <c r="AD496" s="134">
        <v>206283</v>
      </c>
      <c r="AE496" s="177">
        <v>0</v>
      </c>
      <c r="AF496" s="182">
        <v>0</v>
      </c>
      <c r="AG496" s="172"/>
    </row>
    <row r="497" spans="1:33" s="110" customFormat="1" x14ac:dyDescent="0.2">
      <c r="A497" s="138">
        <v>469</v>
      </c>
      <c r="B497" s="139">
        <v>469035018</v>
      </c>
      <c r="C497" s="140" t="s">
        <v>528</v>
      </c>
      <c r="D497" s="141">
        <v>35</v>
      </c>
      <c r="E497" s="140" t="s">
        <v>67</v>
      </c>
      <c r="F497" s="141">
        <v>18</v>
      </c>
      <c r="G497" s="142" t="s">
        <v>50</v>
      </c>
      <c r="H497" s="130"/>
      <c r="I497" s="131">
        <v>14770</v>
      </c>
      <c r="J497" s="131">
        <v>9091</v>
      </c>
      <c r="K497" s="131">
        <v>0</v>
      </c>
      <c r="L497" s="131">
        <v>938</v>
      </c>
      <c r="M497" s="131">
        <v>24799</v>
      </c>
      <c r="N497" s="130"/>
      <c r="O497" s="132">
        <v>2</v>
      </c>
      <c r="P497" s="132">
        <v>0</v>
      </c>
      <c r="Q497" s="133">
        <v>47722</v>
      </c>
      <c r="R497" s="133">
        <v>0</v>
      </c>
      <c r="S497" s="133">
        <f t="shared" si="14"/>
        <v>0</v>
      </c>
      <c r="T497" s="133">
        <v>1876</v>
      </c>
      <c r="U497" s="134">
        <f t="shared" si="15"/>
        <v>49598</v>
      </c>
      <c r="V497" s="144"/>
      <c r="W497" s="173">
        <v>0</v>
      </c>
      <c r="X497" s="174">
        <v>0.09</v>
      </c>
      <c r="Y497" s="174">
        <v>3.1639295757096904E-2</v>
      </c>
      <c r="Z497" s="175">
        <v>0</v>
      </c>
      <c r="AA497" s="168"/>
      <c r="AB497" s="176">
        <v>0</v>
      </c>
      <c r="AC497" s="177">
        <v>0</v>
      </c>
      <c r="AD497" s="134">
        <v>0</v>
      </c>
      <c r="AE497" s="177">
        <v>0</v>
      </c>
      <c r="AF497" s="182">
        <v>0</v>
      </c>
      <c r="AG497" s="172"/>
    </row>
    <row r="498" spans="1:33" s="110" customFormat="1" x14ac:dyDescent="0.2">
      <c r="A498" s="138">
        <v>469</v>
      </c>
      <c r="B498" s="139">
        <v>469035035</v>
      </c>
      <c r="C498" s="140" t="s">
        <v>528</v>
      </c>
      <c r="D498" s="141">
        <v>35</v>
      </c>
      <c r="E498" s="140" t="s">
        <v>67</v>
      </c>
      <c r="F498" s="141">
        <v>35</v>
      </c>
      <c r="G498" s="142" t="s">
        <v>67</v>
      </c>
      <c r="H498" s="130"/>
      <c r="I498" s="131">
        <v>14281</v>
      </c>
      <c r="J498" s="131">
        <v>5984</v>
      </c>
      <c r="K498" s="131">
        <v>0</v>
      </c>
      <c r="L498" s="131">
        <v>938</v>
      </c>
      <c r="M498" s="131">
        <v>21203</v>
      </c>
      <c r="N498" s="130"/>
      <c r="O498" s="132">
        <v>1193</v>
      </c>
      <c r="P498" s="132">
        <v>0</v>
      </c>
      <c r="Q498" s="133">
        <v>24176145</v>
      </c>
      <c r="R498" s="133">
        <v>0</v>
      </c>
      <c r="S498" s="133">
        <f t="shared" si="14"/>
        <v>0</v>
      </c>
      <c r="T498" s="133">
        <v>1119034</v>
      </c>
      <c r="U498" s="134">
        <f t="shared" si="15"/>
        <v>25295179</v>
      </c>
      <c r="V498" s="144"/>
      <c r="W498" s="173">
        <v>0</v>
      </c>
      <c r="X498" s="174">
        <v>0.09</v>
      </c>
      <c r="Y498" s="174">
        <v>0.15770398323994761</v>
      </c>
      <c r="Z498" s="175">
        <v>0</v>
      </c>
      <c r="AA498" s="168"/>
      <c r="AB498" s="176">
        <v>1</v>
      </c>
      <c r="AC498" s="177">
        <v>0</v>
      </c>
      <c r="AD498" s="134">
        <v>0</v>
      </c>
      <c r="AE498" s="177">
        <v>0</v>
      </c>
      <c r="AF498" s="182">
        <v>0</v>
      </c>
      <c r="AG498" s="172"/>
    </row>
    <row r="499" spans="1:33" s="110" customFormat="1" x14ac:dyDescent="0.2">
      <c r="A499" s="138">
        <v>469</v>
      </c>
      <c r="B499" s="139">
        <v>469035044</v>
      </c>
      <c r="C499" s="140" t="s">
        <v>528</v>
      </c>
      <c r="D499" s="141">
        <v>35</v>
      </c>
      <c r="E499" s="140" t="s">
        <v>67</v>
      </c>
      <c r="F499" s="141">
        <v>44</v>
      </c>
      <c r="G499" s="142" t="s">
        <v>76</v>
      </c>
      <c r="H499" s="130"/>
      <c r="I499" s="131">
        <v>13405</v>
      </c>
      <c r="J499" s="131">
        <v>114</v>
      </c>
      <c r="K499" s="131">
        <v>0</v>
      </c>
      <c r="L499" s="131">
        <v>938</v>
      </c>
      <c r="M499" s="131">
        <v>14457</v>
      </c>
      <c r="N499" s="130"/>
      <c r="O499" s="132">
        <v>4</v>
      </c>
      <c r="P499" s="132">
        <v>0</v>
      </c>
      <c r="Q499" s="133">
        <v>54076</v>
      </c>
      <c r="R499" s="133">
        <v>0</v>
      </c>
      <c r="S499" s="133">
        <f t="shared" si="14"/>
        <v>0</v>
      </c>
      <c r="T499" s="133">
        <v>3752</v>
      </c>
      <c r="U499" s="134">
        <f t="shared" si="15"/>
        <v>57828</v>
      </c>
      <c r="V499" s="144"/>
      <c r="W499" s="173">
        <v>0</v>
      </c>
      <c r="X499" s="174">
        <v>0.09</v>
      </c>
      <c r="Y499" s="174">
        <v>7.3731603227047346E-2</v>
      </c>
      <c r="Z499" s="175">
        <v>0</v>
      </c>
      <c r="AA499" s="168"/>
      <c r="AB499" s="176">
        <v>0</v>
      </c>
      <c r="AC499" s="177">
        <v>0</v>
      </c>
      <c r="AD499" s="134">
        <v>0</v>
      </c>
      <c r="AE499" s="177">
        <v>0</v>
      </c>
      <c r="AF499" s="182">
        <v>0</v>
      </c>
      <c r="AG499" s="172"/>
    </row>
    <row r="500" spans="1:33" s="110" customFormat="1" x14ac:dyDescent="0.2">
      <c r="A500" s="138">
        <v>469</v>
      </c>
      <c r="B500" s="139">
        <v>469035073</v>
      </c>
      <c r="C500" s="140" t="s">
        <v>528</v>
      </c>
      <c r="D500" s="141">
        <v>35</v>
      </c>
      <c r="E500" s="140" t="s">
        <v>67</v>
      </c>
      <c r="F500" s="141">
        <v>73</v>
      </c>
      <c r="G500" s="142" t="s">
        <v>105</v>
      </c>
      <c r="H500" s="130"/>
      <c r="I500" s="131">
        <v>15822</v>
      </c>
      <c r="J500" s="131">
        <v>10926</v>
      </c>
      <c r="K500" s="131">
        <v>0</v>
      </c>
      <c r="L500" s="131">
        <v>938</v>
      </c>
      <c r="M500" s="131">
        <v>27686</v>
      </c>
      <c r="N500" s="130"/>
      <c r="O500" s="132">
        <v>1</v>
      </c>
      <c r="P500" s="132">
        <v>0</v>
      </c>
      <c r="Q500" s="133">
        <v>26748</v>
      </c>
      <c r="R500" s="133">
        <v>0</v>
      </c>
      <c r="S500" s="133">
        <f t="shared" si="14"/>
        <v>0</v>
      </c>
      <c r="T500" s="133">
        <v>938</v>
      </c>
      <c r="U500" s="134">
        <f t="shared" si="15"/>
        <v>27686</v>
      </c>
      <c r="V500" s="144"/>
      <c r="W500" s="173">
        <v>0</v>
      </c>
      <c r="X500" s="174">
        <v>0.09</v>
      </c>
      <c r="Y500" s="174">
        <v>1.4564401003145426E-2</v>
      </c>
      <c r="Z500" s="175">
        <v>0</v>
      </c>
      <c r="AA500" s="168"/>
      <c r="AB500" s="176">
        <v>0</v>
      </c>
      <c r="AC500" s="177">
        <v>0</v>
      </c>
      <c r="AD500" s="134">
        <v>0</v>
      </c>
      <c r="AE500" s="177">
        <v>0</v>
      </c>
      <c r="AF500" s="182">
        <v>0</v>
      </c>
      <c r="AG500" s="172"/>
    </row>
    <row r="501" spans="1:33" s="110" customFormat="1" x14ac:dyDescent="0.2">
      <c r="A501" s="138">
        <v>469</v>
      </c>
      <c r="B501" s="139">
        <v>469035165</v>
      </c>
      <c r="C501" s="140" t="s">
        <v>528</v>
      </c>
      <c r="D501" s="141">
        <v>35</v>
      </c>
      <c r="E501" s="140" t="s">
        <v>67</v>
      </c>
      <c r="F501" s="141">
        <v>165</v>
      </c>
      <c r="G501" s="142" t="s">
        <v>197</v>
      </c>
      <c r="H501" s="130"/>
      <c r="I501" s="131">
        <v>12535</v>
      </c>
      <c r="J501" s="131">
        <v>382</v>
      </c>
      <c r="K501" s="131">
        <v>0</v>
      </c>
      <c r="L501" s="131">
        <v>938</v>
      </c>
      <c r="M501" s="131">
        <v>13855</v>
      </c>
      <c r="N501" s="130"/>
      <c r="O501" s="132">
        <v>1</v>
      </c>
      <c r="P501" s="132">
        <v>0</v>
      </c>
      <c r="Q501" s="133">
        <v>12917</v>
      </c>
      <c r="R501" s="133">
        <v>0</v>
      </c>
      <c r="S501" s="133">
        <f t="shared" si="14"/>
        <v>0</v>
      </c>
      <c r="T501" s="133">
        <v>938</v>
      </c>
      <c r="U501" s="134">
        <f t="shared" si="15"/>
        <v>13855</v>
      </c>
      <c r="V501" s="144"/>
      <c r="W501" s="173">
        <v>0</v>
      </c>
      <c r="X501" s="174">
        <v>0.09</v>
      </c>
      <c r="Y501" s="174">
        <v>9.9806676197540647E-2</v>
      </c>
      <c r="Z501" s="175">
        <v>0</v>
      </c>
      <c r="AA501" s="168"/>
      <c r="AB501" s="176">
        <v>0</v>
      </c>
      <c r="AC501" s="177">
        <v>0</v>
      </c>
      <c r="AD501" s="134">
        <v>0</v>
      </c>
      <c r="AE501" s="177">
        <v>0</v>
      </c>
      <c r="AF501" s="182">
        <v>0</v>
      </c>
      <c r="AG501" s="172"/>
    </row>
    <row r="502" spans="1:33" s="110" customFormat="1" x14ac:dyDescent="0.2">
      <c r="A502" s="138">
        <v>469</v>
      </c>
      <c r="B502" s="139">
        <v>469035189</v>
      </c>
      <c r="C502" s="140" t="s">
        <v>528</v>
      </c>
      <c r="D502" s="141">
        <v>35</v>
      </c>
      <c r="E502" s="140" t="s">
        <v>67</v>
      </c>
      <c r="F502" s="141">
        <v>189</v>
      </c>
      <c r="G502" s="142" t="s">
        <v>221</v>
      </c>
      <c r="H502" s="130"/>
      <c r="I502" s="131">
        <v>10725.24691617284</v>
      </c>
      <c r="J502" s="131">
        <v>3614</v>
      </c>
      <c r="K502" s="131">
        <v>0</v>
      </c>
      <c r="L502" s="131">
        <v>938</v>
      </c>
      <c r="M502" s="131">
        <v>15277.24691617284</v>
      </c>
      <c r="N502" s="130"/>
      <c r="O502" s="132">
        <v>1</v>
      </c>
      <c r="P502" s="132">
        <v>0</v>
      </c>
      <c r="Q502" s="133">
        <v>14339</v>
      </c>
      <c r="R502" s="133">
        <v>0</v>
      </c>
      <c r="S502" s="133">
        <f t="shared" si="14"/>
        <v>0</v>
      </c>
      <c r="T502" s="133">
        <v>938</v>
      </c>
      <c r="U502" s="134">
        <f t="shared" si="15"/>
        <v>15277</v>
      </c>
      <c r="V502" s="144"/>
      <c r="W502" s="173">
        <v>0</v>
      </c>
      <c r="X502" s="174">
        <v>0.09</v>
      </c>
      <c r="Y502" s="174">
        <v>1.2961795531237718E-3</v>
      </c>
      <c r="Z502" s="175">
        <v>0</v>
      </c>
      <c r="AA502" s="168"/>
      <c r="AB502" s="176">
        <v>0</v>
      </c>
      <c r="AC502" s="177">
        <v>0</v>
      </c>
      <c r="AD502" s="134">
        <v>0</v>
      </c>
      <c r="AE502" s="177">
        <v>0</v>
      </c>
      <c r="AF502" s="182">
        <v>0</v>
      </c>
      <c r="AG502" s="172"/>
    </row>
    <row r="503" spans="1:33" s="110" customFormat="1" x14ac:dyDescent="0.2">
      <c r="A503" s="138">
        <v>469</v>
      </c>
      <c r="B503" s="139">
        <v>469035207</v>
      </c>
      <c r="C503" s="140" t="s">
        <v>528</v>
      </c>
      <c r="D503" s="141">
        <v>35</v>
      </c>
      <c r="E503" s="140" t="s">
        <v>67</v>
      </c>
      <c r="F503" s="141">
        <v>207</v>
      </c>
      <c r="G503" s="142" t="s">
        <v>239</v>
      </c>
      <c r="H503" s="130"/>
      <c r="I503" s="131">
        <v>13603</v>
      </c>
      <c r="J503" s="131">
        <v>9238</v>
      </c>
      <c r="K503" s="131">
        <v>0</v>
      </c>
      <c r="L503" s="131">
        <v>938</v>
      </c>
      <c r="M503" s="131">
        <v>23779</v>
      </c>
      <c r="N503" s="130"/>
      <c r="O503" s="132">
        <v>1</v>
      </c>
      <c r="P503" s="132">
        <v>0</v>
      </c>
      <c r="Q503" s="133">
        <v>22841</v>
      </c>
      <c r="R503" s="133">
        <v>0</v>
      </c>
      <c r="S503" s="133">
        <f t="shared" si="14"/>
        <v>0</v>
      </c>
      <c r="T503" s="133">
        <v>938</v>
      </c>
      <c r="U503" s="134">
        <f t="shared" si="15"/>
        <v>23779</v>
      </c>
      <c r="V503" s="144"/>
      <c r="W503" s="173">
        <v>0</v>
      </c>
      <c r="X503" s="174">
        <v>0.09</v>
      </c>
      <c r="Y503" s="174">
        <v>3.8538473032468106E-4</v>
      </c>
      <c r="Z503" s="175">
        <v>0</v>
      </c>
      <c r="AA503" s="168"/>
      <c r="AB503" s="176">
        <v>0</v>
      </c>
      <c r="AC503" s="177">
        <v>0</v>
      </c>
      <c r="AD503" s="134">
        <v>0</v>
      </c>
      <c r="AE503" s="177">
        <v>0</v>
      </c>
      <c r="AF503" s="182">
        <v>0</v>
      </c>
      <c r="AG503" s="172"/>
    </row>
    <row r="504" spans="1:33" s="110" customFormat="1" x14ac:dyDescent="0.2">
      <c r="A504" s="138">
        <v>469</v>
      </c>
      <c r="B504" s="139">
        <v>469035220</v>
      </c>
      <c r="C504" s="140" t="s">
        <v>528</v>
      </c>
      <c r="D504" s="141">
        <v>35</v>
      </c>
      <c r="E504" s="140" t="s">
        <v>67</v>
      </c>
      <c r="F504" s="141">
        <v>220</v>
      </c>
      <c r="G504" s="142" t="s">
        <v>252</v>
      </c>
      <c r="H504" s="130"/>
      <c r="I504" s="131">
        <v>12092.12835327386</v>
      </c>
      <c r="J504" s="131">
        <v>5376</v>
      </c>
      <c r="K504" s="131">
        <v>0</v>
      </c>
      <c r="L504" s="131">
        <v>938</v>
      </c>
      <c r="M504" s="131">
        <v>18406.12835327386</v>
      </c>
      <c r="N504" s="130"/>
      <c r="O504" s="132">
        <v>1</v>
      </c>
      <c r="P504" s="132">
        <v>0</v>
      </c>
      <c r="Q504" s="133">
        <v>17468</v>
      </c>
      <c r="R504" s="133">
        <v>0</v>
      </c>
      <c r="S504" s="133">
        <f t="shared" si="14"/>
        <v>0</v>
      </c>
      <c r="T504" s="133">
        <v>938</v>
      </c>
      <c r="U504" s="134">
        <f t="shared" si="15"/>
        <v>18406</v>
      </c>
      <c r="V504" s="144"/>
      <c r="W504" s="173">
        <v>0</v>
      </c>
      <c r="X504" s="174">
        <v>0.09</v>
      </c>
      <c r="Y504" s="174">
        <v>1.754036096391854E-2</v>
      </c>
      <c r="Z504" s="175">
        <v>0</v>
      </c>
      <c r="AA504" s="168"/>
      <c r="AB504" s="176">
        <v>0</v>
      </c>
      <c r="AC504" s="177">
        <v>0</v>
      </c>
      <c r="AD504" s="134">
        <v>0</v>
      </c>
      <c r="AE504" s="177">
        <v>0</v>
      </c>
      <c r="AF504" s="182">
        <v>0</v>
      </c>
      <c r="AG504" s="172"/>
    </row>
    <row r="505" spans="1:33" s="110" customFormat="1" x14ac:dyDescent="0.2">
      <c r="A505" s="138">
        <v>469</v>
      </c>
      <c r="B505" s="139">
        <v>469035244</v>
      </c>
      <c r="C505" s="140" t="s">
        <v>528</v>
      </c>
      <c r="D505" s="141">
        <v>35</v>
      </c>
      <c r="E505" s="140" t="s">
        <v>67</v>
      </c>
      <c r="F505" s="141">
        <v>244</v>
      </c>
      <c r="G505" s="142" t="s">
        <v>276</v>
      </c>
      <c r="H505" s="130"/>
      <c r="I505" s="131">
        <v>13030</v>
      </c>
      <c r="J505" s="131">
        <v>4699</v>
      </c>
      <c r="K505" s="131">
        <v>0</v>
      </c>
      <c r="L505" s="131">
        <v>938</v>
      </c>
      <c r="M505" s="131">
        <v>18667</v>
      </c>
      <c r="N505" s="130"/>
      <c r="O505" s="132">
        <v>8</v>
      </c>
      <c r="P505" s="132">
        <v>0</v>
      </c>
      <c r="Q505" s="133">
        <v>141832</v>
      </c>
      <c r="R505" s="133">
        <v>0</v>
      </c>
      <c r="S505" s="133">
        <f t="shared" si="14"/>
        <v>0</v>
      </c>
      <c r="T505" s="133">
        <v>7504</v>
      </c>
      <c r="U505" s="134">
        <f t="shared" si="15"/>
        <v>149336</v>
      </c>
      <c r="V505" s="144"/>
      <c r="W505" s="173">
        <v>0</v>
      </c>
      <c r="X505" s="174">
        <v>0.09</v>
      </c>
      <c r="Y505" s="174">
        <v>0.13694619371909225</v>
      </c>
      <c r="Z505" s="175">
        <v>0</v>
      </c>
      <c r="AA505" s="168"/>
      <c r="AB505" s="176">
        <v>2</v>
      </c>
      <c r="AC505" s="177">
        <v>1.8164057975930314</v>
      </c>
      <c r="AD505" s="134">
        <v>33908</v>
      </c>
      <c r="AE505" s="177">
        <v>0</v>
      </c>
      <c r="AF505" s="182">
        <v>0</v>
      </c>
      <c r="AG505" s="172"/>
    </row>
    <row r="506" spans="1:33" s="110" customFormat="1" x14ac:dyDescent="0.2">
      <c r="A506" s="138">
        <v>469</v>
      </c>
      <c r="B506" s="139">
        <v>469035293</v>
      </c>
      <c r="C506" s="140" t="s">
        <v>528</v>
      </c>
      <c r="D506" s="141">
        <v>35</v>
      </c>
      <c r="E506" s="140" t="s">
        <v>67</v>
      </c>
      <c r="F506" s="141">
        <v>293</v>
      </c>
      <c r="G506" s="142" t="s">
        <v>325</v>
      </c>
      <c r="H506" s="130"/>
      <c r="I506" s="131">
        <v>12760.161431036608</v>
      </c>
      <c r="J506" s="131">
        <v>610</v>
      </c>
      <c r="K506" s="131">
        <v>0</v>
      </c>
      <c r="L506" s="131">
        <v>938</v>
      </c>
      <c r="M506" s="131">
        <v>14308.161431036608</v>
      </c>
      <c r="N506" s="130"/>
      <c r="O506" s="132">
        <v>1</v>
      </c>
      <c r="P506" s="132">
        <v>0</v>
      </c>
      <c r="Q506" s="133">
        <v>13370</v>
      </c>
      <c r="R506" s="133">
        <v>0</v>
      </c>
      <c r="S506" s="133">
        <f t="shared" si="14"/>
        <v>0</v>
      </c>
      <c r="T506" s="133">
        <v>938</v>
      </c>
      <c r="U506" s="134">
        <f t="shared" si="15"/>
        <v>14308</v>
      </c>
      <c r="V506" s="144"/>
      <c r="W506" s="173">
        <v>0</v>
      </c>
      <c r="X506" s="174">
        <v>0.09</v>
      </c>
      <c r="Y506" s="174">
        <v>9.3535691382725869E-3</v>
      </c>
      <c r="Z506" s="175">
        <v>0</v>
      </c>
      <c r="AA506" s="168"/>
      <c r="AB506" s="176">
        <v>0</v>
      </c>
      <c r="AC506" s="177">
        <v>0</v>
      </c>
      <c r="AD506" s="134">
        <v>0</v>
      </c>
      <c r="AE506" s="177">
        <v>0</v>
      </c>
      <c r="AF506" s="182">
        <v>0</v>
      </c>
      <c r="AG506" s="172"/>
    </row>
    <row r="507" spans="1:33" s="110" customFormat="1" x14ac:dyDescent="0.2">
      <c r="A507" s="138">
        <v>470</v>
      </c>
      <c r="B507" s="139">
        <v>470165009</v>
      </c>
      <c r="C507" s="140" t="s">
        <v>529</v>
      </c>
      <c r="D507" s="141">
        <v>165</v>
      </c>
      <c r="E507" s="140" t="s">
        <v>197</v>
      </c>
      <c r="F507" s="141">
        <v>9</v>
      </c>
      <c r="G507" s="142" t="s">
        <v>41</v>
      </c>
      <c r="H507" s="130"/>
      <c r="I507" s="131">
        <v>10408</v>
      </c>
      <c r="J507" s="131">
        <v>6949</v>
      </c>
      <c r="K507" s="131">
        <v>0</v>
      </c>
      <c r="L507" s="131">
        <v>938</v>
      </c>
      <c r="M507" s="131">
        <v>18295</v>
      </c>
      <c r="N507" s="130"/>
      <c r="O507" s="132">
        <v>4</v>
      </c>
      <c r="P507" s="132">
        <v>0</v>
      </c>
      <c r="Q507" s="133">
        <v>69428</v>
      </c>
      <c r="R507" s="133">
        <v>0</v>
      </c>
      <c r="S507" s="133">
        <f t="shared" si="14"/>
        <v>0</v>
      </c>
      <c r="T507" s="133">
        <v>3752</v>
      </c>
      <c r="U507" s="134">
        <f t="shared" si="15"/>
        <v>73180</v>
      </c>
      <c r="V507" s="144"/>
      <c r="W507" s="173">
        <v>0</v>
      </c>
      <c r="X507" s="174">
        <v>0.09</v>
      </c>
      <c r="Y507" s="174">
        <v>2.3046127495590951E-3</v>
      </c>
      <c r="Z507" s="175">
        <v>0</v>
      </c>
      <c r="AA507" s="168"/>
      <c r="AB507" s="176">
        <v>0</v>
      </c>
      <c r="AC507" s="177">
        <v>0</v>
      </c>
      <c r="AD507" s="134">
        <v>0</v>
      </c>
      <c r="AE507" s="177">
        <v>0</v>
      </c>
      <c r="AF507" s="182">
        <v>0</v>
      </c>
      <c r="AG507" s="172"/>
    </row>
    <row r="508" spans="1:33" s="110" customFormat="1" x14ac:dyDescent="0.2">
      <c r="A508" s="138">
        <v>470</v>
      </c>
      <c r="B508" s="139">
        <v>470165010</v>
      </c>
      <c r="C508" s="140" t="s">
        <v>529</v>
      </c>
      <c r="D508" s="141">
        <v>165</v>
      </c>
      <c r="E508" s="140" t="s">
        <v>197</v>
      </c>
      <c r="F508" s="141">
        <v>10</v>
      </c>
      <c r="G508" s="142" t="s">
        <v>42</v>
      </c>
      <c r="H508" s="130"/>
      <c r="I508" s="131">
        <v>10652.602813678595</v>
      </c>
      <c r="J508" s="131">
        <v>3985</v>
      </c>
      <c r="K508" s="131">
        <v>0</v>
      </c>
      <c r="L508" s="131">
        <v>938</v>
      </c>
      <c r="M508" s="131">
        <v>15575.602813678595</v>
      </c>
      <c r="N508" s="130"/>
      <c r="O508" s="132">
        <v>1</v>
      </c>
      <c r="P508" s="132">
        <v>0</v>
      </c>
      <c r="Q508" s="133">
        <v>14638</v>
      </c>
      <c r="R508" s="133">
        <v>0</v>
      </c>
      <c r="S508" s="133">
        <f t="shared" si="14"/>
        <v>0</v>
      </c>
      <c r="T508" s="133">
        <v>938</v>
      </c>
      <c r="U508" s="134">
        <f t="shared" si="15"/>
        <v>15576</v>
      </c>
      <c r="V508" s="144"/>
      <c r="W508" s="173">
        <v>0</v>
      </c>
      <c r="X508" s="174">
        <v>0.09</v>
      </c>
      <c r="Y508" s="174">
        <v>2.1150370648516602E-3</v>
      </c>
      <c r="Z508" s="175">
        <v>0</v>
      </c>
      <c r="AA508" s="168"/>
      <c r="AB508" s="176">
        <v>0</v>
      </c>
      <c r="AC508" s="177">
        <v>0</v>
      </c>
      <c r="AD508" s="134">
        <v>0</v>
      </c>
      <c r="AE508" s="177">
        <v>0</v>
      </c>
      <c r="AF508" s="182">
        <v>0</v>
      </c>
      <c r="AG508" s="172"/>
    </row>
    <row r="509" spans="1:33" s="110" customFormat="1" x14ac:dyDescent="0.2">
      <c r="A509" s="138">
        <v>470</v>
      </c>
      <c r="B509" s="139">
        <v>470165031</v>
      </c>
      <c r="C509" s="140" t="s">
        <v>529</v>
      </c>
      <c r="D509" s="141">
        <v>165</v>
      </c>
      <c r="E509" s="140" t="s">
        <v>197</v>
      </c>
      <c r="F509" s="141">
        <v>31</v>
      </c>
      <c r="G509" s="142" t="s">
        <v>63</v>
      </c>
      <c r="H509" s="130"/>
      <c r="I509" s="131">
        <v>10819.455736251541</v>
      </c>
      <c r="J509" s="131">
        <v>5343</v>
      </c>
      <c r="K509" s="131">
        <v>0</v>
      </c>
      <c r="L509" s="131">
        <v>938</v>
      </c>
      <c r="M509" s="131">
        <v>17100.455736251541</v>
      </c>
      <c r="N509" s="130"/>
      <c r="O509" s="132">
        <v>2</v>
      </c>
      <c r="P509" s="132">
        <v>0</v>
      </c>
      <c r="Q509" s="133">
        <v>32324</v>
      </c>
      <c r="R509" s="133">
        <v>0</v>
      </c>
      <c r="S509" s="133">
        <f t="shared" si="14"/>
        <v>0</v>
      </c>
      <c r="T509" s="133">
        <v>1876</v>
      </c>
      <c r="U509" s="134">
        <f t="shared" si="15"/>
        <v>34200</v>
      </c>
      <c r="V509" s="144"/>
      <c r="W509" s="173">
        <v>0</v>
      </c>
      <c r="X509" s="174">
        <v>0.09</v>
      </c>
      <c r="Y509" s="174">
        <v>1.9232317000431619E-2</v>
      </c>
      <c r="Z509" s="175">
        <v>0</v>
      </c>
      <c r="AA509" s="168"/>
      <c r="AB509" s="176">
        <v>0</v>
      </c>
      <c r="AC509" s="177">
        <v>0</v>
      </c>
      <c r="AD509" s="134">
        <v>0</v>
      </c>
      <c r="AE509" s="177">
        <v>0</v>
      </c>
      <c r="AF509" s="182">
        <v>0</v>
      </c>
      <c r="AG509" s="172"/>
    </row>
    <row r="510" spans="1:33" s="110" customFormat="1" x14ac:dyDescent="0.2">
      <c r="A510" s="138">
        <v>470</v>
      </c>
      <c r="B510" s="139">
        <v>470165035</v>
      </c>
      <c r="C510" s="140" t="s">
        <v>529</v>
      </c>
      <c r="D510" s="141">
        <v>165</v>
      </c>
      <c r="E510" s="140" t="s">
        <v>197</v>
      </c>
      <c r="F510" s="141">
        <v>35</v>
      </c>
      <c r="G510" s="142" t="s">
        <v>67</v>
      </c>
      <c r="H510" s="130"/>
      <c r="I510" s="131">
        <v>9407</v>
      </c>
      <c r="J510" s="131">
        <v>3942</v>
      </c>
      <c r="K510" s="131">
        <v>0</v>
      </c>
      <c r="L510" s="131">
        <v>938</v>
      </c>
      <c r="M510" s="131">
        <v>14287</v>
      </c>
      <c r="N510" s="130"/>
      <c r="O510" s="132">
        <v>4</v>
      </c>
      <c r="P510" s="132">
        <v>0</v>
      </c>
      <c r="Q510" s="133">
        <v>53396</v>
      </c>
      <c r="R510" s="133">
        <v>0</v>
      </c>
      <c r="S510" s="133">
        <f t="shared" si="14"/>
        <v>0</v>
      </c>
      <c r="T510" s="133">
        <v>3752</v>
      </c>
      <c r="U510" s="134">
        <f t="shared" si="15"/>
        <v>57148</v>
      </c>
      <c r="V510" s="144"/>
      <c r="W510" s="173">
        <v>0</v>
      </c>
      <c r="X510" s="174">
        <v>0.09</v>
      </c>
      <c r="Y510" s="174">
        <v>0.15770398323994761</v>
      </c>
      <c r="Z510" s="175">
        <v>0</v>
      </c>
      <c r="AA510" s="168"/>
      <c r="AB510" s="176">
        <v>0</v>
      </c>
      <c r="AC510" s="177">
        <v>0</v>
      </c>
      <c r="AD510" s="134">
        <v>0</v>
      </c>
      <c r="AE510" s="177">
        <v>0</v>
      </c>
      <c r="AF510" s="182">
        <v>0</v>
      </c>
      <c r="AG510" s="172"/>
    </row>
    <row r="511" spans="1:33" s="110" customFormat="1" x14ac:dyDescent="0.2">
      <c r="A511" s="138">
        <v>470</v>
      </c>
      <c r="B511" s="139">
        <v>470165071</v>
      </c>
      <c r="C511" s="140" t="s">
        <v>529</v>
      </c>
      <c r="D511" s="141">
        <v>165</v>
      </c>
      <c r="E511" s="140" t="s">
        <v>197</v>
      </c>
      <c r="F511" s="141">
        <v>71</v>
      </c>
      <c r="G511" s="142" t="s">
        <v>103</v>
      </c>
      <c r="H511" s="130"/>
      <c r="I511" s="131">
        <v>9348</v>
      </c>
      <c r="J511" s="131">
        <v>4402</v>
      </c>
      <c r="K511" s="131">
        <v>0</v>
      </c>
      <c r="L511" s="131">
        <v>938</v>
      </c>
      <c r="M511" s="131">
        <v>14688</v>
      </c>
      <c r="N511" s="130"/>
      <c r="O511" s="132">
        <v>3</v>
      </c>
      <c r="P511" s="132">
        <v>0</v>
      </c>
      <c r="Q511" s="133">
        <v>41250</v>
      </c>
      <c r="R511" s="133">
        <v>0</v>
      </c>
      <c r="S511" s="133">
        <f t="shared" si="14"/>
        <v>0</v>
      </c>
      <c r="T511" s="133">
        <v>2814</v>
      </c>
      <c r="U511" s="134">
        <f t="shared" si="15"/>
        <v>44064</v>
      </c>
      <c r="V511" s="144"/>
      <c r="W511" s="173">
        <v>0</v>
      </c>
      <c r="X511" s="174">
        <v>0.09</v>
      </c>
      <c r="Y511" s="174">
        <v>2.6560429163011434E-3</v>
      </c>
      <c r="Z511" s="175">
        <v>0</v>
      </c>
      <c r="AA511" s="168"/>
      <c r="AB511" s="176">
        <v>0</v>
      </c>
      <c r="AC511" s="177">
        <v>0</v>
      </c>
      <c r="AD511" s="134">
        <v>0</v>
      </c>
      <c r="AE511" s="177">
        <v>0</v>
      </c>
      <c r="AF511" s="182">
        <v>0</v>
      </c>
      <c r="AG511" s="172"/>
    </row>
    <row r="512" spans="1:33" s="110" customFormat="1" x14ac:dyDescent="0.2">
      <c r="A512" s="138">
        <v>470</v>
      </c>
      <c r="B512" s="139">
        <v>470165093</v>
      </c>
      <c r="C512" s="140" t="s">
        <v>529</v>
      </c>
      <c r="D512" s="141">
        <v>165</v>
      </c>
      <c r="E512" s="140" t="s">
        <v>197</v>
      </c>
      <c r="F512" s="141">
        <v>93</v>
      </c>
      <c r="G512" s="142" t="s">
        <v>125</v>
      </c>
      <c r="H512" s="130"/>
      <c r="I512" s="131">
        <v>11379</v>
      </c>
      <c r="J512" s="131">
        <v>97</v>
      </c>
      <c r="K512" s="131">
        <v>0</v>
      </c>
      <c r="L512" s="131">
        <v>938</v>
      </c>
      <c r="M512" s="131">
        <v>12414</v>
      </c>
      <c r="N512" s="130"/>
      <c r="O512" s="132">
        <v>151</v>
      </c>
      <c r="P512" s="132">
        <v>0</v>
      </c>
      <c r="Q512" s="133">
        <v>1732876</v>
      </c>
      <c r="R512" s="133">
        <v>0</v>
      </c>
      <c r="S512" s="133">
        <f t="shared" si="14"/>
        <v>0</v>
      </c>
      <c r="T512" s="133">
        <v>141638</v>
      </c>
      <c r="U512" s="134">
        <f t="shared" si="15"/>
        <v>1874514</v>
      </c>
      <c r="V512" s="144"/>
      <c r="W512" s="173">
        <v>0</v>
      </c>
      <c r="X512" s="174">
        <v>0.09</v>
      </c>
      <c r="Y512" s="174">
        <v>7.1519966797242693E-2</v>
      </c>
      <c r="Z512" s="175">
        <v>0</v>
      </c>
      <c r="AA512" s="168"/>
      <c r="AB512" s="176">
        <v>15</v>
      </c>
      <c r="AC512" s="177">
        <v>0</v>
      </c>
      <c r="AD512" s="134">
        <v>0</v>
      </c>
      <c r="AE512" s="177">
        <v>0</v>
      </c>
      <c r="AF512" s="182">
        <v>0</v>
      </c>
      <c r="AG512" s="172"/>
    </row>
    <row r="513" spans="1:33" s="110" customFormat="1" x14ac:dyDescent="0.2">
      <c r="A513" s="138">
        <v>470</v>
      </c>
      <c r="B513" s="139">
        <v>470165100</v>
      </c>
      <c r="C513" s="140" t="s">
        <v>529</v>
      </c>
      <c r="D513" s="141">
        <v>165</v>
      </c>
      <c r="E513" s="140" t="s">
        <v>197</v>
      </c>
      <c r="F513" s="141">
        <v>100</v>
      </c>
      <c r="G513" s="142" t="s">
        <v>132</v>
      </c>
      <c r="H513" s="130"/>
      <c r="I513" s="131">
        <v>12730.632923367111</v>
      </c>
      <c r="J513" s="131">
        <v>5243</v>
      </c>
      <c r="K513" s="131">
        <v>0</v>
      </c>
      <c r="L513" s="131">
        <v>938</v>
      </c>
      <c r="M513" s="131">
        <v>18911.632923367113</v>
      </c>
      <c r="N513" s="130"/>
      <c r="O513" s="132">
        <v>1</v>
      </c>
      <c r="P513" s="132">
        <v>0</v>
      </c>
      <c r="Q513" s="133">
        <v>17974</v>
      </c>
      <c r="R513" s="133">
        <v>0</v>
      </c>
      <c r="S513" s="133">
        <f t="shared" si="14"/>
        <v>0</v>
      </c>
      <c r="T513" s="133">
        <v>938</v>
      </c>
      <c r="U513" s="134">
        <f t="shared" si="15"/>
        <v>18912</v>
      </c>
      <c r="V513" s="144"/>
      <c r="W513" s="173">
        <v>0</v>
      </c>
      <c r="X513" s="174">
        <v>0.09</v>
      </c>
      <c r="Y513" s="174">
        <v>3.35561818000732E-2</v>
      </c>
      <c r="Z513" s="175">
        <v>0</v>
      </c>
      <c r="AA513" s="168"/>
      <c r="AB513" s="176">
        <v>0</v>
      </c>
      <c r="AC513" s="177">
        <v>0</v>
      </c>
      <c r="AD513" s="134">
        <v>0</v>
      </c>
      <c r="AE513" s="177">
        <v>0</v>
      </c>
      <c r="AF513" s="182">
        <v>0</v>
      </c>
      <c r="AG513" s="172"/>
    </row>
    <row r="514" spans="1:33" s="110" customFormat="1" x14ac:dyDescent="0.2">
      <c r="A514" s="138">
        <v>470</v>
      </c>
      <c r="B514" s="139">
        <v>470165107</v>
      </c>
      <c r="C514" s="140" t="s">
        <v>529</v>
      </c>
      <c r="D514" s="141">
        <v>165</v>
      </c>
      <c r="E514" s="140" t="s">
        <v>197</v>
      </c>
      <c r="F514" s="141">
        <v>107</v>
      </c>
      <c r="G514" s="142" t="s">
        <v>139</v>
      </c>
      <c r="H514" s="130"/>
      <c r="I514" s="131">
        <v>12430.589091525537</v>
      </c>
      <c r="J514" s="131">
        <v>4510</v>
      </c>
      <c r="K514" s="131">
        <v>0</v>
      </c>
      <c r="L514" s="131">
        <v>938</v>
      </c>
      <c r="M514" s="131">
        <v>17878.589091525537</v>
      </c>
      <c r="N514" s="130"/>
      <c r="O514" s="132">
        <v>1</v>
      </c>
      <c r="P514" s="132">
        <v>0</v>
      </c>
      <c r="Q514" s="133">
        <v>16941</v>
      </c>
      <c r="R514" s="133">
        <v>0</v>
      </c>
      <c r="S514" s="133">
        <f t="shared" si="14"/>
        <v>0</v>
      </c>
      <c r="T514" s="133">
        <v>938</v>
      </c>
      <c r="U514" s="134">
        <f t="shared" si="15"/>
        <v>17879</v>
      </c>
      <c r="V514" s="144"/>
      <c r="W514" s="173">
        <v>0</v>
      </c>
      <c r="X514" s="174">
        <v>0.09</v>
      </c>
      <c r="Y514" s="174">
        <v>8.3859565829210554E-4</v>
      </c>
      <c r="Z514" s="175">
        <v>0</v>
      </c>
      <c r="AA514" s="168"/>
      <c r="AB514" s="176">
        <v>0</v>
      </c>
      <c r="AC514" s="177">
        <v>0</v>
      </c>
      <c r="AD514" s="134">
        <v>0</v>
      </c>
      <c r="AE514" s="177">
        <v>0</v>
      </c>
      <c r="AF514" s="182">
        <v>0</v>
      </c>
      <c r="AG514" s="172"/>
    </row>
    <row r="515" spans="1:33" s="110" customFormat="1" x14ac:dyDescent="0.2">
      <c r="A515" s="138">
        <v>470</v>
      </c>
      <c r="B515" s="139">
        <v>470165128</v>
      </c>
      <c r="C515" s="140" t="s">
        <v>529</v>
      </c>
      <c r="D515" s="141">
        <v>165</v>
      </c>
      <c r="E515" s="140" t="s">
        <v>197</v>
      </c>
      <c r="F515" s="141">
        <v>128</v>
      </c>
      <c r="G515" s="142" t="s">
        <v>160</v>
      </c>
      <c r="H515" s="130"/>
      <c r="I515" s="131">
        <v>9228</v>
      </c>
      <c r="J515" s="131">
        <v>531</v>
      </c>
      <c r="K515" s="131">
        <v>0</v>
      </c>
      <c r="L515" s="131">
        <v>938</v>
      </c>
      <c r="M515" s="131">
        <v>10697</v>
      </c>
      <c r="N515" s="130"/>
      <c r="O515" s="132">
        <v>1</v>
      </c>
      <c r="P515" s="132">
        <v>0</v>
      </c>
      <c r="Q515" s="133">
        <v>9759</v>
      </c>
      <c r="R515" s="133">
        <v>0</v>
      </c>
      <c r="S515" s="133">
        <f t="shared" si="14"/>
        <v>0</v>
      </c>
      <c r="T515" s="133">
        <v>938</v>
      </c>
      <c r="U515" s="134">
        <f t="shared" si="15"/>
        <v>10697</v>
      </c>
      <c r="V515" s="144"/>
      <c r="W515" s="173">
        <v>0</v>
      </c>
      <c r="X515" s="174">
        <v>0.09</v>
      </c>
      <c r="Y515" s="174">
        <v>3.7584375200623479E-2</v>
      </c>
      <c r="Z515" s="175">
        <v>0</v>
      </c>
      <c r="AA515" s="168"/>
      <c r="AB515" s="176">
        <v>0</v>
      </c>
      <c r="AC515" s="177">
        <v>0</v>
      </c>
      <c r="AD515" s="134">
        <v>0</v>
      </c>
      <c r="AE515" s="177">
        <v>0</v>
      </c>
      <c r="AF515" s="182">
        <v>0</v>
      </c>
      <c r="AG515" s="172"/>
    </row>
    <row r="516" spans="1:33" s="110" customFormat="1" x14ac:dyDescent="0.2">
      <c r="A516" s="138">
        <v>470</v>
      </c>
      <c r="B516" s="139">
        <v>470165149</v>
      </c>
      <c r="C516" s="140" t="s">
        <v>529</v>
      </c>
      <c r="D516" s="141">
        <v>165</v>
      </c>
      <c r="E516" s="140" t="s">
        <v>197</v>
      </c>
      <c r="F516" s="141">
        <v>149</v>
      </c>
      <c r="G516" s="142" t="s">
        <v>181</v>
      </c>
      <c r="H516" s="130"/>
      <c r="I516" s="131">
        <v>10161</v>
      </c>
      <c r="J516" s="131">
        <v>0</v>
      </c>
      <c r="K516" s="131">
        <v>0</v>
      </c>
      <c r="L516" s="131">
        <v>938</v>
      </c>
      <c r="M516" s="131">
        <v>11099</v>
      </c>
      <c r="N516" s="130"/>
      <c r="O516" s="132">
        <v>2</v>
      </c>
      <c r="P516" s="132">
        <v>0</v>
      </c>
      <c r="Q516" s="133">
        <v>20322</v>
      </c>
      <c r="R516" s="133">
        <v>0</v>
      </c>
      <c r="S516" s="133">
        <f t="shared" si="14"/>
        <v>0</v>
      </c>
      <c r="T516" s="133">
        <v>1876</v>
      </c>
      <c r="U516" s="134">
        <f t="shared" si="15"/>
        <v>22198</v>
      </c>
      <c r="V516" s="144"/>
      <c r="W516" s="173">
        <v>0</v>
      </c>
      <c r="X516" s="174">
        <v>0.09</v>
      </c>
      <c r="Y516" s="174">
        <v>0.11134417107727042</v>
      </c>
      <c r="Z516" s="175">
        <v>0</v>
      </c>
      <c r="AA516" s="168"/>
      <c r="AB516" s="176">
        <v>0</v>
      </c>
      <c r="AC516" s="177">
        <v>0</v>
      </c>
      <c r="AD516" s="134">
        <v>0</v>
      </c>
      <c r="AE516" s="177">
        <v>0</v>
      </c>
      <c r="AF516" s="182">
        <v>0</v>
      </c>
      <c r="AG516" s="172"/>
    </row>
    <row r="517" spans="1:33" s="110" customFormat="1" x14ac:dyDescent="0.2">
      <c r="A517" s="138">
        <v>470</v>
      </c>
      <c r="B517" s="139">
        <v>470165163</v>
      </c>
      <c r="C517" s="140" t="s">
        <v>529</v>
      </c>
      <c r="D517" s="141">
        <v>165</v>
      </c>
      <c r="E517" s="140" t="s">
        <v>197</v>
      </c>
      <c r="F517" s="141">
        <v>163</v>
      </c>
      <c r="G517" s="142" t="s">
        <v>195</v>
      </c>
      <c r="H517" s="130"/>
      <c r="I517" s="131">
        <v>11413</v>
      </c>
      <c r="J517" s="131">
        <v>0</v>
      </c>
      <c r="K517" s="131">
        <v>0</v>
      </c>
      <c r="L517" s="131">
        <v>938</v>
      </c>
      <c r="M517" s="131">
        <v>12351</v>
      </c>
      <c r="N517" s="130"/>
      <c r="O517" s="132">
        <v>33</v>
      </c>
      <c r="P517" s="132">
        <v>0</v>
      </c>
      <c r="Q517" s="133">
        <v>376629</v>
      </c>
      <c r="R517" s="133">
        <v>0</v>
      </c>
      <c r="S517" s="133">
        <f t="shared" si="14"/>
        <v>0</v>
      </c>
      <c r="T517" s="133">
        <v>30954</v>
      </c>
      <c r="U517" s="134">
        <f t="shared" si="15"/>
        <v>407583</v>
      </c>
      <c r="V517" s="144"/>
      <c r="W517" s="173">
        <v>0</v>
      </c>
      <c r="X517" s="174">
        <v>0.09</v>
      </c>
      <c r="Y517" s="174">
        <v>9.1878359281349797E-2</v>
      </c>
      <c r="Z517" s="175">
        <v>0</v>
      </c>
      <c r="AA517" s="168"/>
      <c r="AB517" s="176">
        <v>6</v>
      </c>
      <c r="AC517" s="177">
        <v>0</v>
      </c>
      <c r="AD517" s="134">
        <v>0</v>
      </c>
      <c r="AE517" s="177">
        <v>0</v>
      </c>
      <c r="AF517" s="182">
        <v>0</v>
      </c>
      <c r="AG517" s="172"/>
    </row>
    <row r="518" spans="1:33" s="110" customFormat="1" x14ac:dyDescent="0.2">
      <c r="A518" s="138">
        <v>470</v>
      </c>
      <c r="B518" s="139">
        <v>470165164</v>
      </c>
      <c r="C518" s="140" t="s">
        <v>529</v>
      </c>
      <c r="D518" s="141">
        <v>165</v>
      </c>
      <c r="E518" s="140" t="s">
        <v>197</v>
      </c>
      <c r="F518" s="141">
        <v>164</v>
      </c>
      <c r="G518" s="142" t="s">
        <v>196</v>
      </c>
      <c r="H518" s="130"/>
      <c r="I518" s="131">
        <v>12134</v>
      </c>
      <c r="J518" s="131">
        <v>5720</v>
      </c>
      <c r="K518" s="131">
        <v>0</v>
      </c>
      <c r="L518" s="131">
        <v>938</v>
      </c>
      <c r="M518" s="131">
        <v>18792</v>
      </c>
      <c r="N518" s="130"/>
      <c r="O518" s="132">
        <v>4</v>
      </c>
      <c r="P518" s="132">
        <v>0</v>
      </c>
      <c r="Q518" s="133">
        <v>71416</v>
      </c>
      <c r="R518" s="133">
        <v>0</v>
      </c>
      <c r="S518" s="133">
        <f t="shared" si="14"/>
        <v>0</v>
      </c>
      <c r="T518" s="133">
        <v>3752</v>
      </c>
      <c r="U518" s="134">
        <f t="shared" si="15"/>
        <v>75168</v>
      </c>
      <c r="V518" s="144"/>
      <c r="W518" s="173">
        <v>0</v>
      </c>
      <c r="X518" s="174">
        <v>0.09</v>
      </c>
      <c r="Y518" s="174">
        <v>2.650100048663037E-3</v>
      </c>
      <c r="Z518" s="175">
        <v>0</v>
      </c>
      <c r="AA518" s="168"/>
      <c r="AB518" s="176">
        <v>0</v>
      </c>
      <c r="AC518" s="177">
        <v>0</v>
      </c>
      <c r="AD518" s="134">
        <v>0</v>
      </c>
      <c r="AE518" s="177">
        <v>0</v>
      </c>
      <c r="AF518" s="182">
        <v>0</v>
      </c>
      <c r="AG518" s="172"/>
    </row>
    <row r="519" spans="1:33" s="110" customFormat="1" x14ac:dyDescent="0.2">
      <c r="A519" s="138">
        <v>470</v>
      </c>
      <c r="B519" s="139">
        <v>470165165</v>
      </c>
      <c r="C519" s="140" t="s">
        <v>529</v>
      </c>
      <c r="D519" s="141">
        <v>165</v>
      </c>
      <c r="E519" s="140" t="s">
        <v>197</v>
      </c>
      <c r="F519" s="141">
        <v>165</v>
      </c>
      <c r="G519" s="142" t="s">
        <v>197</v>
      </c>
      <c r="H519" s="130"/>
      <c r="I519" s="131">
        <v>11432</v>
      </c>
      <c r="J519" s="131">
        <v>348</v>
      </c>
      <c r="K519" s="131">
        <v>0</v>
      </c>
      <c r="L519" s="131">
        <v>938</v>
      </c>
      <c r="M519" s="131">
        <v>12718</v>
      </c>
      <c r="N519" s="130"/>
      <c r="O519" s="132">
        <v>568</v>
      </c>
      <c r="P519" s="132">
        <v>0</v>
      </c>
      <c r="Q519" s="133">
        <v>6691040</v>
      </c>
      <c r="R519" s="133">
        <v>0</v>
      </c>
      <c r="S519" s="133">
        <f t="shared" si="14"/>
        <v>82808</v>
      </c>
      <c r="T519" s="133">
        <v>532784</v>
      </c>
      <c r="U519" s="134">
        <f t="shared" si="15"/>
        <v>7306632</v>
      </c>
      <c r="V519" s="144"/>
      <c r="W519" s="173">
        <v>0</v>
      </c>
      <c r="X519" s="174">
        <v>0.09</v>
      </c>
      <c r="Y519" s="174">
        <v>9.9806676197540647E-2</v>
      </c>
      <c r="Z519" s="175">
        <v>0</v>
      </c>
      <c r="AA519" s="168"/>
      <c r="AB519" s="176">
        <v>181</v>
      </c>
      <c r="AC519" s="177">
        <v>7.4399248888616869</v>
      </c>
      <c r="AD519" s="134">
        <v>94663</v>
      </c>
      <c r="AE519" s="177">
        <v>0</v>
      </c>
      <c r="AF519" s="182">
        <v>0</v>
      </c>
      <c r="AG519" s="172"/>
    </row>
    <row r="520" spans="1:33" s="110" customFormat="1" x14ac:dyDescent="0.2">
      <c r="A520" s="138">
        <v>470</v>
      </c>
      <c r="B520" s="139">
        <v>470165176</v>
      </c>
      <c r="C520" s="140" t="s">
        <v>529</v>
      </c>
      <c r="D520" s="141">
        <v>165</v>
      </c>
      <c r="E520" s="140" t="s">
        <v>197</v>
      </c>
      <c r="F520" s="141">
        <v>176</v>
      </c>
      <c r="G520" s="142" t="s">
        <v>208</v>
      </c>
      <c r="H520" s="130"/>
      <c r="I520" s="131">
        <v>11065</v>
      </c>
      <c r="J520" s="131">
        <v>5453</v>
      </c>
      <c r="K520" s="131">
        <v>0</v>
      </c>
      <c r="L520" s="131">
        <v>938</v>
      </c>
      <c r="M520" s="131">
        <v>17456</v>
      </c>
      <c r="N520" s="130"/>
      <c r="O520" s="132">
        <v>292</v>
      </c>
      <c r="P520" s="132">
        <v>0</v>
      </c>
      <c r="Q520" s="133">
        <v>4823256</v>
      </c>
      <c r="R520" s="133">
        <v>0</v>
      </c>
      <c r="S520" s="133">
        <f t="shared" si="14"/>
        <v>0</v>
      </c>
      <c r="T520" s="133">
        <v>273896</v>
      </c>
      <c r="U520" s="134">
        <f t="shared" si="15"/>
        <v>5097152</v>
      </c>
      <c r="V520" s="144"/>
      <c r="W520" s="173">
        <v>0</v>
      </c>
      <c r="X520" s="174">
        <v>0.09</v>
      </c>
      <c r="Y520" s="174">
        <v>9.0530554144467798E-2</v>
      </c>
      <c r="Z520" s="175">
        <v>0</v>
      </c>
      <c r="AA520" s="168"/>
      <c r="AB520" s="176">
        <v>81</v>
      </c>
      <c r="AC520" s="177">
        <v>2.1760728001146878</v>
      </c>
      <c r="AD520" s="134">
        <v>37989</v>
      </c>
      <c r="AE520" s="177">
        <v>0</v>
      </c>
      <c r="AF520" s="182">
        <v>0</v>
      </c>
      <c r="AG520" s="172"/>
    </row>
    <row r="521" spans="1:33" s="110" customFormat="1" x14ac:dyDescent="0.2">
      <c r="A521" s="138">
        <v>470</v>
      </c>
      <c r="B521" s="139">
        <v>470165178</v>
      </c>
      <c r="C521" s="140" t="s">
        <v>529</v>
      </c>
      <c r="D521" s="141">
        <v>165</v>
      </c>
      <c r="E521" s="140" t="s">
        <v>197</v>
      </c>
      <c r="F521" s="141">
        <v>178</v>
      </c>
      <c r="G521" s="142" t="s">
        <v>210</v>
      </c>
      <c r="H521" s="130"/>
      <c r="I521" s="131">
        <v>10186</v>
      </c>
      <c r="J521" s="131">
        <v>1712</v>
      </c>
      <c r="K521" s="131">
        <v>0</v>
      </c>
      <c r="L521" s="131">
        <v>938</v>
      </c>
      <c r="M521" s="131">
        <v>12836</v>
      </c>
      <c r="N521" s="130"/>
      <c r="O521" s="132">
        <v>246</v>
      </c>
      <c r="P521" s="132">
        <v>0</v>
      </c>
      <c r="Q521" s="133">
        <v>2926908</v>
      </c>
      <c r="R521" s="133">
        <v>0</v>
      </c>
      <c r="S521" s="133">
        <f t="shared" si="14"/>
        <v>0</v>
      </c>
      <c r="T521" s="133">
        <v>230748</v>
      </c>
      <c r="U521" s="134">
        <f t="shared" si="15"/>
        <v>3157656</v>
      </c>
      <c r="V521" s="144"/>
      <c r="W521" s="173">
        <v>0</v>
      </c>
      <c r="X521" s="174">
        <v>0.09</v>
      </c>
      <c r="Y521" s="174">
        <v>6.0443426541805394E-2</v>
      </c>
      <c r="Z521" s="175">
        <v>0</v>
      </c>
      <c r="AA521" s="168"/>
      <c r="AB521" s="176">
        <v>0</v>
      </c>
      <c r="AC521" s="177">
        <v>0</v>
      </c>
      <c r="AD521" s="134">
        <v>0</v>
      </c>
      <c r="AE521" s="177">
        <v>0</v>
      </c>
      <c r="AF521" s="182">
        <v>0</v>
      </c>
      <c r="AG521" s="172"/>
    </row>
    <row r="522" spans="1:33" s="110" customFormat="1" x14ac:dyDescent="0.2">
      <c r="A522" s="138">
        <v>470</v>
      </c>
      <c r="B522" s="139">
        <v>470165184</v>
      </c>
      <c r="C522" s="140" t="s">
        <v>529</v>
      </c>
      <c r="D522" s="141">
        <v>165</v>
      </c>
      <c r="E522" s="140" t="s">
        <v>197</v>
      </c>
      <c r="F522" s="141">
        <v>184</v>
      </c>
      <c r="G522" s="142" t="s">
        <v>216</v>
      </c>
      <c r="H522" s="130"/>
      <c r="I522" s="131">
        <v>9407</v>
      </c>
      <c r="J522" s="131">
        <v>7440</v>
      </c>
      <c r="K522" s="131">
        <v>0</v>
      </c>
      <c r="L522" s="131">
        <v>938</v>
      </c>
      <c r="M522" s="131">
        <v>17785</v>
      </c>
      <c r="N522" s="130"/>
      <c r="O522" s="132">
        <v>3</v>
      </c>
      <c r="P522" s="132">
        <v>0</v>
      </c>
      <c r="Q522" s="133">
        <v>50541</v>
      </c>
      <c r="R522" s="133">
        <v>0</v>
      </c>
      <c r="S522" s="133">
        <f t="shared" ref="S522:S585" si="16">IFERROR(VLOOKUP(B522,transp,2,FALSE),0)</f>
        <v>0</v>
      </c>
      <c r="T522" s="133">
        <v>2814</v>
      </c>
      <c r="U522" s="134">
        <f t="shared" ref="U522:U585" si="17">SUM(Q522:T522)</f>
        <v>53355</v>
      </c>
      <c r="V522" s="144"/>
      <c r="W522" s="173">
        <v>0</v>
      </c>
      <c r="X522" s="174">
        <v>0.09</v>
      </c>
      <c r="Y522" s="174">
        <v>3.9561576186191976E-3</v>
      </c>
      <c r="Z522" s="175">
        <v>0</v>
      </c>
      <c r="AA522" s="168"/>
      <c r="AB522" s="176">
        <v>0</v>
      </c>
      <c r="AC522" s="177">
        <v>0</v>
      </c>
      <c r="AD522" s="134">
        <v>0</v>
      </c>
      <c r="AE522" s="177">
        <v>0</v>
      </c>
      <c r="AF522" s="182">
        <v>0</v>
      </c>
      <c r="AG522" s="172"/>
    </row>
    <row r="523" spans="1:33" s="110" customFormat="1" x14ac:dyDescent="0.2">
      <c r="A523" s="138">
        <v>470</v>
      </c>
      <c r="B523" s="139">
        <v>470165217</v>
      </c>
      <c r="C523" s="140" t="s">
        <v>529</v>
      </c>
      <c r="D523" s="141">
        <v>165</v>
      </c>
      <c r="E523" s="140" t="s">
        <v>197</v>
      </c>
      <c r="F523" s="141">
        <v>217</v>
      </c>
      <c r="G523" s="142" t="s">
        <v>249</v>
      </c>
      <c r="H523" s="130"/>
      <c r="I523" s="131">
        <v>11094</v>
      </c>
      <c r="J523" s="131">
        <v>5752</v>
      </c>
      <c r="K523" s="131">
        <v>0</v>
      </c>
      <c r="L523" s="131">
        <v>938</v>
      </c>
      <c r="M523" s="131">
        <v>17784</v>
      </c>
      <c r="N523" s="130"/>
      <c r="O523" s="132">
        <v>1</v>
      </c>
      <c r="P523" s="132">
        <v>0</v>
      </c>
      <c r="Q523" s="133">
        <v>16846</v>
      </c>
      <c r="R523" s="133">
        <v>0</v>
      </c>
      <c r="S523" s="133">
        <f t="shared" si="16"/>
        <v>0</v>
      </c>
      <c r="T523" s="133">
        <v>938</v>
      </c>
      <c r="U523" s="134">
        <f t="shared" si="17"/>
        <v>17784</v>
      </c>
      <c r="V523" s="144"/>
      <c r="W523" s="173">
        <v>0</v>
      </c>
      <c r="X523" s="174">
        <v>0.09</v>
      </c>
      <c r="Y523" s="174">
        <v>8.7482990403123717E-4</v>
      </c>
      <c r="Z523" s="175">
        <v>0</v>
      </c>
      <c r="AA523" s="168"/>
      <c r="AB523" s="176">
        <v>0</v>
      </c>
      <c r="AC523" s="177">
        <v>0</v>
      </c>
      <c r="AD523" s="134">
        <v>0</v>
      </c>
      <c r="AE523" s="177">
        <v>0</v>
      </c>
      <c r="AF523" s="182">
        <v>0</v>
      </c>
      <c r="AG523" s="172"/>
    </row>
    <row r="524" spans="1:33" s="110" customFormat="1" x14ac:dyDescent="0.2">
      <c r="A524" s="138">
        <v>470</v>
      </c>
      <c r="B524" s="139">
        <v>470165229</v>
      </c>
      <c r="C524" s="140" t="s">
        <v>529</v>
      </c>
      <c r="D524" s="141">
        <v>165</v>
      </c>
      <c r="E524" s="140" t="s">
        <v>197</v>
      </c>
      <c r="F524" s="141">
        <v>229</v>
      </c>
      <c r="G524" s="142" t="s">
        <v>261</v>
      </c>
      <c r="H524" s="130"/>
      <c r="I524" s="131">
        <v>10390</v>
      </c>
      <c r="J524" s="131">
        <v>1697</v>
      </c>
      <c r="K524" s="131">
        <v>0</v>
      </c>
      <c r="L524" s="131">
        <v>938</v>
      </c>
      <c r="M524" s="131">
        <v>13025</v>
      </c>
      <c r="N524" s="130"/>
      <c r="O524" s="132">
        <v>8</v>
      </c>
      <c r="P524" s="132">
        <v>0</v>
      </c>
      <c r="Q524" s="133">
        <v>96696</v>
      </c>
      <c r="R524" s="133">
        <v>0</v>
      </c>
      <c r="S524" s="133">
        <f t="shared" si="16"/>
        <v>0</v>
      </c>
      <c r="T524" s="133">
        <v>7504</v>
      </c>
      <c r="U524" s="134">
        <f t="shared" si="17"/>
        <v>104200</v>
      </c>
      <c r="V524" s="144"/>
      <c r="W524" s="173">
        <v>0</v>
      </c>
      <c r="X524" s="174">
        <v>0.09</v>
      </c>
      <c r="Y524" s="174">
        <v>1.3155381747183561E-2</v>
      </c>
      <c r="Z524" s="175">
        <v>0</v>
      </c>
      <c r="AA524" s="168"/>
      <c r="AB524" s="176">
        <v>1</v>
      </c>
      <c r="AC524" s="177">
        <v>0</v>
      </c>
      <c r="AD524" s="134">
        <v>0</v>
      </c>
      <c r="AE524" s="177">
        <v>0</v>
      </c>
      <c r="AF524" s="182">
        <v>0</v>
      </c>
      <c r="AG524" s="172"/>
    </row>
    <row r="525" spans="1:33" s="110" customFormat="1" x14ac:dyDescent="0.2">
      <c r="A525" s="138">
        <v>470</v>
      </c>
      <c r="B525" s="139">
        <v>470165246</v>
      </c>
      <c r="C525" s="140" t="s">
        <v>529</v>
      </c>
      <c r="D525" s="141">
        <v>165</v>
      </c>
      <c r="E525" s="140" t="s">
        <v>197</v>
      </c>
      <c r="F525" s="141">
        <v>246</v>
      </c>
      <c r="G525" s="142" t="s">
        <v>278</v>
      </c>
      <c r="H525" s="130"/>
      <c r="I525" s="131">
        <v>10689.029197383648</v>
      </c>
      <c r="J525" s="131">
        <v>3924</v>
      </c>
      <c r="K525" s="131">
        <v>0</v>
      </c>
      <c r="L525" s="131">
        <v>938</v>
      </c>
      <c r="M525" s="131">
        <v>15551.029197383648</v>
      </c>
      <c r="N525" s="130"/>
      <c r="O525" s="132">
        <v>2</v>
      </c>
      <c r="P525" s="132">
        <v>0</v>
      </c>
      <c r="Q525" s="133">
        <v>29226</v>
      </c>
      <c r="R525" s="133">
        <v>0</v>
      </c>
      <c r="S525" s="133">
        <f t="shared" si="16"/>
        <v>0</v>
      </c>
      <c r="T525" s="133">
        <v>1876</v>
      </c>
      <c r="U525" s="134">
        <f t="shared" si="17"/>
        <v>31102</v>
      </c>
      <c r="V525" s="144"/>
      <c r="W525" s="173">
        <v>0</v>
      </c>
      <c r="X525" s="174">
        <v>0.09</v>
      </c>
      <c r="Y525" s="174">
        <v>4.8866785007464363E-4</v>
      </c>
      <c r="Z525" s="175">
        <v>0</v>
      </c>
      <c r="AA525" s="168"/>
      <c r="AB525" s="176">
        <v>0</v>
      </c>
      <c r="AC525" s="177">
        <v>0</v>
      </c>
      <c r="AD525" s="134">
        <v>0</v>
      </c>
      <c r="AE525" s="177">
        <v>0</v>
      </c>
      <c r="AF525" s="182">
        <v>0</v>
      </c>
      <c r="AG525" s="172"/>
    </row>
    <row r="526" spans="1:33" s="110" customFormat="1" x14ac:dyDescent="0.2">
      <c r="A526" s="138">
        <v>470</v>
      </c>
      <c r="B526" s="139">
        <v>470165248</v>
      </c>
      <c r="C526" s="140" t="s">
        <v>529</v>
      </c>
      <c r="D526" s="141">
        <v>165</v>
      </c>
      <c r="E526" s="140" t="s">
        <v>197</v>
      </c>
      <c r="F526" s="141">
        <v>248</v>
      </c>
      <c r="G526" s="142" t="s">
        <v>280</v>
      </c>
      <c r="H526" s="130"/>
      <c r="I526" s="131">
        <v>10520</v>
      </c>
      <c r="J526" s="131">
        <v>830</v>
      </c>
      <c r="K526" s="131">
        <v>0</v>
      </c>
      <c r="L526" s="131">
        <v>938</v>
      </c>
      <c r="M526" s="131">
        <v>12288</v>
      </c>
      <c r="N526" s="130"/>
      <c r="O526" s="132">
        <v>29</v>
      </c>
      <c r="P526" s="132">
        <v>0</v>
      </c>
      <c r="Q526" s="133">
        <v>329150</v>
      </c>
      <c r="R526" s="133">
        <v>0</v>
      </c>
      <c r="S526" s="133">
        <f t="shared" si="16"/>
        <v>0</v>
      </c>
      <c r="T526" s="133">
        <v>27202</v>
      </c>
      <c r="U526" s="134">
        <f t="shared" si="17"/>
        <v>356352</v>
      </c>
      <c r="V526" s="144"/>
      <c r="W526" s="173">
        <v>0</v>
      </c>
      <c r="X526" s="174">
        <v>0.09</v>
      </c>
      <c r="Y526" s="174">
        <v>5.6552295572975878E-2</v>
      </c>
      <c r="Z526" s="175">
        <v>0</v>
      </c>
      <c r="AA526" s="168"/>
      <c r="AB526" s="176">
        <v>0</v>
      </c>
      <c r="AC526" s="177">
        <v>0</v>
      </c>
      <c r="AD526" s="134">
        <v>0</v>
      </c>
      <c r="AE526" s="177">
        <v>0</v>
      </c>
      <c r="AF526" s="182">
        <v>0</v>
      </c>
      <c r="AG526" s="172"/>
    </row>
    <row r="527" spans="1:33" s="110" customFormat="1" x14ac:dyDescent="0.2">
      <c r="A527" s="138">
        <v>470</v>
      </c>
      <c r="B527" s="139">
        <v>470165262</v>
      </c>
      <c r="C527" s="140" t="s">
        <v>529</v>
      </c>
      <c r="D527" s="141">
        <v>165</v>
      </c>
      <c r="E527" s="140" t="s">
        <v>197</v>
      </c>
      <c r="F527" s="141">
        <v>262</v>
      </c>
      <c r="G527" s="142" t="s">
        <v>294</v>
      </c>
      <c r="H527" s="130"/>
      <c r="I527" s="131">
        <v>10958</v>
      </c>
      <c r="J527" s="131">
        <v>4061</v>
      </c>
      <c r="K527" s="131">
        <v>0</v>
      </c>
      <c r="L527" s="131">
        <v>938</v>
      </c>
      <c r="M527" s="131">
        <v>15957</v>
      </c>
      <c r="N527" s="130"/>
      <c r="O527" s="132">
        <v>86</v>
      </c>
      <c r="P527" s="132">
        <v>0</v>
      </c>
      <c r="Q527" s="133">
        <v>1291634</v>
      </c>
      <c r="R527" s="133">
        <v>0</v>
      </c>
      <c r="S527" s="133">
        <f t="shared" si="16"/>
        <v>0</v>
      </c>
      <c r="T527" s="133">
        <v>80668</v>
      </c>
      <c r="U527" s="134">
        <f t="shared" si="17"/>
        <v>1372302</v>
      </c>
      <c r="V527" s="144"/>
      <c r="W527" s="173">
        <v>0</v>
      </c>
      <c r="X527" s="174">
        <v>0.09</v>
      </c>
      <c r="Y527" s="174">
        <v>7.8425009701722004E-2</v>
      </c>
      <c r="Z527" s="175">
        <v>0</v>
      </c>
      <c r="AA527" s="168"/>
      <c r="AB527" s="176">
        <v>2</v>
      </c>
      <c r="AC527" s="177">
        <v>0</v>
      </c>
      <c r="AD527" s="134">
        <v>0</v>
      </c>
      <c r="AE527" s="177">
        <v>0</v>
      </c>
      <c r="AF527" s="182">
        <v>0</v>
      </c>
      <c r="AG527" s="172"/>
    </row>
    <row r="528" spans="1:33" s="110" customFormat="1" x14ac:dyDescent="0.2">
      <c r="A528" s="138">
        <v>470</v>
      </c>
      <c r="B528" s="139">
        <v>470165274</v>
      </c>
      <c r="C528" s="140" t="s">
        <v>529</v>
      </c>
      <c r="D528" s="141">
        <v>165</v>
      </c>
      <c r="E528" s="140" t="s">
        <v>197</v>
      </c>
      <c r="F528" s="141">
        <v>274</v>
      </c>
      <c r="G528" s="142" t="s">
        <v>306</v>
      </c>
      <c r="H528" s="130"/>
      <c r="I528" s="131">
        <v>11094</v>
      </c>
      <c r="J528" s="131">
        <v>4562</v>
      </c>
      <c r="K528" s="131">
        <v>0</v>
      </c>
      <c r="L528" s="131">
        <v>938</v>
      </c>
      <c r="M528" s="131">
        <v>16594</v>
      </c>
      <c r="N528" s="130"/>
      <c r="O528" s="132">
        <v>3</v>
      </c>
      <c r="P528" s="132">
        <v>0</v>
      </c>
      <c r="Q528" s="133">
        <v>46968</v>
      </c>
      <c r="R528" s="133">
        <v>0</v>
      </c>
      <c r="S528" s="133">
        <f t="shared" si="16"/>
        <v>0</v>
      </c>
      <c r="T528" s="133">
        <v>2814</v>
      </c>
      <c r="U528" s="134">
        <f t="shared" si="17"/>
        <v>49782</v>
      </c>
      <c r="V528" s="144"/>
      <c r="W528" s="173">
        <v>0</v>
      </c>
      <c r="X528" s="174">
        <v>0.09</v>
      </c>
      <c r="Y528" s="174">
        <v>6.843597846090782E-2</v>
      </c>
      <c r="Z528" s="175">
        <v>0</v>
      </c>
      <c r="AA528" s="168"/>
      <c r="AB528" s="176">
        <v>0</v>
      </c>
      <c r="AC528" s="177">
        <v>0</v>
      </c>
      <c r="AD528" s="134">
        <v>0</v>
      </c>
      <c r="AE528" s="177">
        <v>0</v>
      </c>
      <c r="AF528" s="182">
        <v>0</v>
      </c>
      <c r="AG528" s="172"/>
    </row>
    <row r="529" spans="1:33" s="110" customFormat="1" x14ac:dyDescent="0.2">
      <c r="A529" s="138">
        <v>470</v>
      </c>
      <c r="B529" s="139">
        <v>470165284</v>
      </c>
      <c r="C529" s="140" t="s">
        <v>529</v>
      </c>
      <c r="D529" s="141">
        <v>165</v>
      </c>
      <c r="E529" s="140" t="s">
        <v>197</v>
      </c>
      <c r="F529" s="141">
        <v>284</v>
      </c>
      <c r="G529" s="142" t="s">
        <v>316</v>
      </c>
      <c r="H529" s="130"/>
      <c r="I529" s="131">
        <v>10310</v>
      </c>
      <c r="J529" s="131">
        <v>4102</v>
      </c>
      <c r="K529" s="131">
        <v>0</v>
      </c>
      <c r="L529" s="131">
        <v>938</v>
      </c>
      <c r="M529" s="131">
        <v>15350</v>
      </c>
      <c r="N529" s="130"/>
      <c r="O529" s="132">
        <v>104</v>
      </c>
      <c r="P529" s="132">
        <v>0</v>
      </c>
      <c r="Q529" s="133">
        <v>1498848</v>
      </c>
      <c r="R529" s="133">
        <v>0</v>
      </c>
      <c r="S529" s="133">
        <f t="shared" si="16"/>
        <v>0</v>
      </c>
      <c r="T529" s="133">
        <v>97552</v>
      </c>
      <c r="U529" s="134">
        <f t="shared" si="17"/>
        <v>1596400</v>
      </c>
      <c r="V529" s="144"/>
      <c r="W529" s="173">
        <v>0</v>
      </c>
      <c r="X529" s="174">
        <v>0.09</v>
      </c>
      <c r="Y529" s="174">
        <v>4.4134450406464527E-2</v>
      </c>
      <c r="Z529" s="175">
        <v>0</v>
      </c>
      <c r="AA529" s="168"/>
      <c r="AB529" s="176">
        <v>5</v>
      </c>
      <c r="AC529" s="177">
        <v>0</v>
      </c>
      <c r="AD529" s="134">
        <v>0</v>
      </c>
      <c r="AE529" s="177">
        <v>0</v>
      </c>
      <c r="AF529" s="182">
        <v>0</v>
      </c>
      <c r="AG529" s="172"/>
    </row>
    <row r="530" spans="1:33" s="110" customFormat="1" x14ac:dyDescent="0.2">
      <c r="A530" s="138">
        <v>470</v>
      </c>
      <c r="B530" s="139">
        <v>470165305</v>
      </c>
      <c r="C530" s="140" t="s">
        <v>529</v>
      </c>
      <c r="D530" s="141">
        <v>165</v>
      </c>
      <c r="E530" s="140" t="s">
        <v>197</v>
      </c>
      <c r="F530" s="141">
        <v>305</v>
      </c>
      <c r="G530" s="142" t="s">
        <v>337</v>
      </c>
      <c r="H530" s="130"/>
      <c r="I530" s="131">
        <v>9970</v>
      </c>
      <c r="J530" s="131">
        <v>4010</v>
      </c>
      <c r="K530" s="131">
        <v>0</v>
      </c>
      <c r="L530" s="131">
        <v>938</v>
      </c>
      <c r="M530" s="131">
        <v>14918</v>
      </c>
      <c r="N530" s="130"/>
      <c r="O530" s="132">
        <v>64</v>
      </c>
      <c r="P530" s="132">
        <v>0</v>
      </c>
      <c r="Q530" s="133">
        <v>894720</v>
      </c>
      <c r="R530" s="133">
        <v>0</v>
      </c>
      <c r="S530" s="133">
        <f t="shared" si="16"/>
        <v>0</v>
      </c>
      <c r="T530" s="133">
        <v>60032</v>
      </c>
      <c r="U530" s="134">
        <f t="shared" si="17"/>
        <v>954752</v>
      </c>
      <c r="V530" s="144"/>
      <c r="W530" s="173">
        <v>0</v>
      </c>
      <c r="X530" s="174">
        <v>0.09</v>
      </c>
      <c r="Y530" s="174">
        <v>1.7053744075753583E-2</v>
      </c>
      <c r="Z530" s="175">
        <v>0</v>
      </c>
      <c r="AA530" s="168"/>
      <c r="AB530" s="176">
        <v>0</v>
      </c>
      <c r="AC530" s="177">
        <v>0</v>
      </c>
      <c r="AD530" s="134">
        <v>0</v>
      </c>
      <c r="AE530" s="177">
        <v>0</v>
      </c>
      <c r="AF530" s="182">
        <v>0</v>
      </c>
      <c r="AG530" s="172"/>
    </row>
    <row r="531" spans="1:33" s="110" customFormat="1" x14ac:dyDescent="0.2">
      <c r="A531" s="138">
        <v>470</v>
      </c>
      <c r="B531" s="139">
        <v>470165342</v>
      </c>
      <c r="C531" s="140" t="s">
        <v>529</v>
      </c>
      <c r="D531" s="141">
        <v>165</v>
      </c>
      <c r="E531" s="140" t="s">
        <v>197</v>
      </c>
      <c r="F531" s="141">
        <v>342</v>
      </c>
      <c r="G531" s="142" t="s">
        <v>374</v>
      </c>
      <c r="H531" s="130"/>
      <c r="I531" s="131">
        <v>9407</v>
      </c>
      <c r="J531" s="131">
        <v>5955</v>
      </c>
      <c r="K531" s="131">
        <v>0</v>
      </c>
      <c r="L531" s="131">
        <v>938</v>
      </c>
      <c r="M531" s="131">
        <v>16300</v>
      </c>
      <c r="N531" s="130"/>
      <c r="O531" s="132">
        <v>4</v>
      </c>
      <c r="P531" s="132">
        <v>0</v>
      </c>
      <c r="Q531" s="133">
        <v>61448</v>
      </c>
      <c r="R531" s="133">
        <v>0</v>
      </c>
      <c r="S531" s="133">
        <f t="shared" si="16"/>
        <v>0</v>
      </c>
      <c r="T531" s="133">
        <v>3752</v>
      </c>
      <c r="U531" s="134">
        <f t="shared" si="17"/>
        <v>65200</v>
      </c>
      <c r="V531" s="144"/>
      <c r="W531" s="173">
        <v>0</v>
      </c>
      <c r="X531" s="174">
        <v>0.09</v>
      </c>
      <c r="Y531" s="174">
        <v>1.0303449222488488E-3</v>
      </c>
      <c r="Z531" s="175">
        <v>0</v>
      </c>
      <c r="AA531" s="168"/>
      <c r="AB531" s="176">
        <v>0</v>
      </c>
      <c r="AC531" s="177">
        <v>0</v>
      </c>
      <c r="AD531" s="134">
        <v>0</v>
      </c>
      <c r="AE531" s="177">
        <v>0</v>
      </c>
      <c r="AF531" s="182">
        <v>0</v>
      </c>
      <c r="AG531" s="172"/>
    </row>
    <row r="532" spans="1:33" s="110" customFormat="1" x14ac:dyDescent="0.2">
      <c r="A532" s="138">
        <v>470</v>
      </c>
      <c r="B532" s="139">
        <v>470165344</v>
      </c>
      <c r="C532" s="140" t="s">
        <v>529</v>
      </c>
      <c r="D532" s="141">
        <v>165</v>
      </c>
      <c r="E532" s="140" t="s">
        <v>197</v>
      </c>
      <c r="F532" s="141">
        <v>344</v>
      </c>
      <c r="G532" s="142" t="s">
        <v>376</v>
      </c>
      <c r="H532" s="130"/>
      <c r="I532" s="131">
        <v>10650.101930232659</v>
      </c>
      <c r="J532" s="131">
        <v>3638</v>
      </c>
      <c r="K532" s="131">
        <v>0</v>
      </c>
      <c r="L532" s="131">
        <v>938</v>
      </c>
      <c r="M532" s="131">
        <v>15226.101930232659</v>
      </c>
      <c r="N532" s="130"/>
      <c r="O532" s="132">
        <v>1</v>
      </c>
      <c r="P532" s="132">
        <v>0</v>
      </c>
      <c r="Q532" s="133">
        <v>14288</v>
      </c>
      <c r="R532" s="133">
        <v>0</v>
      </c>
      <c r="S532" s="133">
        <f t="shared" si="16"/>
        <v>0</v>
      </c>
      <c r="T532" s="133">
        <v>938</v>
      </c>
      <c r="U532" s="134">
        <f t="shared" si="17"/>
        <v>15226</v>
      </c>
      <c r="V532" s="144"/>
      <c r="W532" s="173">
        <v>0</v>
      </c>
      <c r="X532" s="174">
        <v>0.09</v>
      </c>
      <c r="Y532" s="174">
        <v>4.2364733021086823E-4</v>
      </c>
      <c r="Z532" s="175">
        <v>0</v>
      </c>
      <c r="AA532" s="168"/>
      <c r="AB532" s="176">
        <v>0</v>
      </c>
      <c r="AC532" s="177">
        <v>0</v>
      </c>
      <c r="AD532" s="134">
        <v>0</v>
      </c>
      <c r="AE532" s="177">
        <v>0</v>
      </c>
      <c r="AF532" s="182">
        <v>0</v>
      </c>
      <c r="AG532" s="172"/>
    </row>
    <row r="533" spans="1:33" s="110" customFormat="1" x14ac:dyDescent="0.2">
      <c r="A533" s="138">
        <v>470</v>
      </c>
      <c r="B533" s="139">
        <v>470165346</v>
      </c>
      <c r="C533" s="140" t="s">
        <v>529</v>
      </c>
      <c r="D533" s="141">
        <v>165</v>
      </c>
      <c r="E533" s="140" t="s">
        <v>197</v>
      </c>
      <c r="F533" s="141">
        <v>346</v>
      </c>
      <c r="G533" s="142" t="s">
        <v>378</v>
      </c>
      <c r="H533" s="130"/>
      <c r="I533" s="131">
        <v>11851.653429909367</v>
      </c>
      <c r="J533" s="131">
        <v>1739</v>
      </c>
      <c r="K533" s="131">
        <v>0</v>
      </c>
      <c r="L533" s="131">
        <v>938</v>
      </c>
      <c r="M533" s="131">
        <v>14528.653429909367</v>
      </c>
      <c r="N533" s="130"/>
      <c r="O533" s="132">
        <v>1</v>
      </c>
      <c r="P533" s="132">
        <v>0</v>
      </c>
      <c r="Q533" s="133">
        <v>13591</v>
      </c>
      <c r="R533" s="133">
        <v>0</v>
      </c>
      <c r="S533" s="133">
        <f t="shared" si="16"/>
        <v>0</v>
      </c>
      <c r="T533" s="133">
        <v>938</v>
      </c>
      <c r="U533" s="134">
        <f t="shared" si="17"/>
        <v>14529</v>
      </c>
      <c r="V533" s="144"/>
      <c r="W533" s="173">
        <v>0</v>
      </c>
      <c r="X533" s="174">
        <v>0.09</v>
      </c>
      <c r="Y533" s="174">
        <v>1.267409712277673E-2</v>
      </c>
      <c r="Z533" s="175">
        <v>0</v>
      </c>
      <c r="AA533" s="168"/>
      <c r="AB533" s="176">
        <v>0</v>
      </c>
      <c r="AC533" s="177">
        <v>0</v>
      </c>
      <c r="AD533" s="134">
        <v>0</v>
      </c>
      <c r="AE533" s="177">
        <v>0</v>
      </c>
      <c r="AF533" s="182">
        <v>0</v>
      </c>
      <c r="AG533" s="172"/>
    </row>
    <row r="534" spans="1:33" s="110" customFormat="1" x14ac:dyDescent="0.2">
      <c r="A534" s="138">
        <v>470</v>
      </c>
      <c r="B534" s="139">
        <v>470165347</v>
      </c>
      <c r="C534" s="140" t="s">
        <v>529</v>
      </c>
      <c r="D534" s="141">
        <v>165</v>
      </c>
      <c r="E534" s="140" t="s">
        <v>197</v>
      </c>
      <c r="F534" s="141">
        <v>347</v>
      </c>
      <c r="G534" s="142" t="s">
        <v>379</v>
      </c>
      <c r="H534" s="130"/>
      <c r="I534" s="131">
        <v>10127</v>
      </c>
      <c r="J534" s="131">
        <v>4584</v>
      </c>
      <c r="K534" s="131">
        <v>0</v>
      </c>
      <c r="L534" s="131">
        <v>938</v>
      </c>
      <c r="M534" s="131">
        <v>15649</v>
      </c>
      <c r="N534" s="130"/>
      <c r="O534" s="132">
        <v>7</v>
      </c>
      <c r="P534" s="132">
        <v>0</v>
      </c>
      <c r="Q534" s="133">
        <v>102977</v>
      </c>
      <c r="R534" s="133">
        <v>0</v>
      </c>
      <c r="S534" s="133">
        <f t="shared" si="16"/>
        <v>0</v>
      </c>
      <c r="T534" s="133">
        <v>6566</v>
      </c>
      <c r="U534" s="134">
        <f t="shared" si="17"/>
        <v>109543</v>
      </c>
      <c r="V534" s="144"/>
      <c r="W534" s="173">
        <v>0</v>
      </c>
      <c r="X534" s="174">
        <v>0.09</v>
      </c>
      <c r="Y534" s="174">
        <v>8.2099456478914659E-3</v>
      </c>
      <c r="Z534" s="175">
        <v>0</v>
      </c>
      <c r="AA534" s="168"/>
      <c r="AB534" s="176">
        <v>0</v>
      </c>
      <c r="AC534" s="177">
        <v>0</v>
      </c>
      <c r="AD534" s="134">
        <v>0</v>
      </c>
      <c r="AE534" s="177">
        <v>0</v>
      </c>
      <c r="AF534" s="182">
        <v>0</v>
      </c>
      <c r="AG534" s="172"/>
    </row>
    <row r="535" spans="1:33" s="110" customFormat="1" x14ac:dyDescent="0.2">
      <c r="A535" s="138">
        <v>470</v>
      </c>
      <c r="B535" s="139">
        <v>470165705</v>
      </c>
      <c r="C535" s="140" t="s">
        <v>529</v>
      </c>
      <c r="D535" s="141">
        <v>165</v>
      </c>
      <c r="E535" s="140" t="s">
        <v>197</v>
      </c>
      <c r="F535" s="141">
        <v>705</v>
      </c>
      <c r="G535" s="142" t="s">
        <v>418</v>
      </c>
      <c r="H535" s="130"/>
      <c r="I535" s="131">
        <v>11094</v>
      </c>
      <c r="J535" s="131">
        <v>7414</v>
      </c>
      <c r="K535" s="131">
        <v>0</v>
      </c>
      <c r="L535" s="131">
        <v>938</v>
      </c>
      <c r="M535" s="131">
        <v>19446</v>
      </c>
      <c r="N535" s="130"/>
      <c r="O535" s="132">
        <v>3</v>
      </c>
      <c r="P535" s="132">
        <v>0</v>
      </c>
      <c r="Q535" s="133">
        <v>55524</v>
      </c>
      <c r="R535" s="133">
        <v>0</v>
      </c>
      <c r="S535" s="133">
        <f t="shared" si="16"/>
        <v>0</v>
      </c>
      <c r="T535" s="133">
        <v>2814</v>
      </c>
      <c r="U535" s="134">
        <f t="shared" si="17"/>
        <v>58338</v>
      </c>
      <c r="V535" s="144"/>
      <c r="W535" s="173">
        <v>0</v>
      </c>
      <c r="X535" s="174">
        <v>0.09</v>
      </c>
      <c r="Y535" s="174">
        <v>2.037849426893887E-3</v>
      </c>
      <c r="Z535" s="175">
        <v>0</v>
      </c>
      <c r="AA535" s="168"/>
      <c r="AB535" s="176">
        <v>0</v>
      </c>
      <c r="AC535" s="177">
        <v>0</v>
      </c>
      <c r="AD535" s="134">
        <v>0</v>
      </c>
      <c r="AE535" s="177">
        <v>0</v>
      </c>
      <c r="AF535" s="182">
        <v>0</v>
      </c>
      <c r="AG535" s="172"/>
    </row>
    <row r="536" spans="1:33" s="110" customFormat="1" x14ac:dyDescent="0.2">
      <c r="A536" s="138">
        <v>474</v>
      </c>
      <c r="B536" s="139">
        <v>474097057</v>
      </c>
      <c r="C536" s="140" t="s">
        <v>530</v>
      </c>
      <c r="D536" s="141">
        <v>97</v>
      </c>
      <c r="E536" s="140" t="s">
        <v>129</v>
      </c>
      <c r="F536" s="141">
        <v>57</v>
      </c>
      <c r="G536" s="142" t="s">
        <v>89</v>
      </c>
      <c r="H536" s="130"/>
      <c r="I536" s="131">
        <v>15446</v>
      </c>
      <c r="J536" s="131">
        <v>478</v>
      </c>
      <c r="K536" s="131">
        <v>0</v>
      </c>
      <c r="L536" s="131">
        <v>938</v>
      </c>
      <c r="M536" s="131">
        <v>16862</v>
      </c>
      <c r="N536" s="130"/>
      <c r="O536" s="132">
        <v>1</v>
      </c>
      <c r="P536" s="132">
        <v>0</v>
      </c>
      <c r="Q536" s="133">
        <v>15924</v>
      </c>
      <c r="R536" s="133">
        <v>0</v>
      </c>
      <c r="S536" s="133">
        <f t="shared" si="16"/>
        <v>0</v>
      </c>
      <c r="T536" s="133">
        <v>938</v>
      </c>
      <c r="U536" s="134">
        <f t="shared" si="17"/>
        <v>16862</v>
      </c>
      <c r="V536" s="144"/>
      <c r="W536" s="173">
        <v>0</v>
      </c>
      <c r="X536" s="174">
        <v>0.09</v>
      </c>
      <c r="Y536" s="174">
        <v>0.12834529957447405</v>
      </c>
      <c r="Z536" s="175">
        <v>0</v>
      </c>
      <c r="AA536" s="168"/>
      <c r="AB536" s="176">
        <v>0</v>
      </c>
      <c r="AC536" s="177">
        <v>0</v>
      </c>
      <c r="AD536" s="134">
        <v>0</v>
      </c>
      <c r="AE536" s="177">
        <v>0</v>
      </c>
      <c r="AF536" s="182">
        <v>0</v>
      </c>
      <c r="AG536" s="172"/>
    </row>
    <row r="537" spans="1:33" s="110" customFormat="1" x14ac:dyDescent="0.2">
      <c r="A537" s="138">
        <v>474</v>
      </c>
      <c r="B537" s="139">
        <v>474097064</v>
      </c>
      <c r="C537" s="140" t="s">
        <v>530</v>
      </c>
      <c r="D537" s="141">
        <v>97</v>
      </c>
      <c r="E537" s="140" t="s">
        <v>129</v>
      </c>
      <c r="F537" s="141">
        <v>64</v>
      </c>
      <c r="G537" s="142" t="s">
        <v>96</v>
      </c>
      <c r="H537" s="130"/>
      <c r="I537" s="131">
        <v>8960</v>
      </c>
      <c r="J537" s="131">
        <v>1113</v>
      </c>
      <c r="K537" s="131">
        <v>0</v>
      </c>
      <c r="L537" s="131">
        <v>938</v>
      </c>
      <c r="M537" s="131">
        <v>11011</v>
      </c>
      <c r="N537" s="130"/>
      <c r="O537" s="132">
        <v>1</v>
      </c>
      <c r="P537" s="132">
        <v>0</v>
      </c>
      <c r="Q537" s="133">
        <v>10073</v>
      </c>
      <c r="R537" s="133">
        <v>0</v>
      </c>
      <c r="S537" s="133">
        <f t="shared" si="16"/>
        <v>0</v>
      </c>
      <c r="T537" s="133">
        <v>938</v>
      </c>
      <c r="U537" s="134">
        <f t="shared" si="17"/>
        <v>11011</v>
      </c>
      <c r="V537" s="144"/>
      <c r="W537" s="173">
        <v>0</v>
      </c>
      <c r="X537" s="174">
        <v>0.09</v>
      </c>
      <c r="Y537" s="174">
        <v>3.6144624533814645E-2</v>
      </c>
      <c r="Z537" s="175">
        <v>0</v>
      </c>
      <c r="AA537" s="168"/>
      <c r="AB537" s="176">
        <v>0</v>
      </c>
      <c r="AC537" s="177">
        <v>0</v>
      </c>
      <c r="AD537" s="134">
        <v>0</v>
      </c>
      <c r="AE537" s="177">
        <v>0</v>
      </c>
      <c r="AF537" s="182">
        <v>0</v>
      </c>
      <c r="AG537" s="172"/>
    </row>
    <row r="538" spans="1:33" s="110" customFormat="1" x14ac:dyDescent="0.2">
      <c r="A538" s="138">
        <v>474</v>
      </c>
      <c r="B538" s="139">
        <v>474097097</v>
      </c>
      <c r="C538" s="140" t="s">
        <v>530</v>
      </c>
      <c r="D538" s="141">
        <v>97</v>
      </c>
      <c r="E538" s="140" t="s">
        <v>129</v>
      </c>
      <c r="F538" s="141">
        <v>97</v>
      </c>
      <c r="G538" s="142" t="s">
        <v>129</v>
      </c>
      <c r="H538" s="130"/>
      <c r="I538" s="131">
        <v>12373</v>
      </c>
      <c r="J538" s="131">
        <v>4</v>
      </c>
      <c r="K538" s="131">
        <v>0</v>
      </c>
      <c r="L538" s="131">
        <v>938</v>
      </c>
      <c r="M538" s="131">
        <v>13315</v>
      </c>
      <c r="N538" s="130"/>
      <c r="O538" s="132">
        <v>215</v>
      </c>
      <c r="P538" s="132">
        <v>0</v>
      </c>
      <c r="Q538" s="133">
        <v>2661055</v>
      </c>
      <c r="R538" s="133">
        <v>0</v>
      </c>
      <c r="S538" s="133">
        <f t="shared" si="16"/>
        <v>0</v>
      </c>
      <c r="T538" s="133">
        <v>201670</v>
      </c>
      <c r="U538" s="134">
        <f t="shared" si="17"/>
        <v>2862725</v>
      </c>
      <c r="V538" s="144"/>
      <c r="W538" s="173">
        <v>0</v>
      </c>
      <c r="X538" s="174">
        <v>0.09</v>
      </c>
      <c r="Y538" s="174">
        <v>3.6221589972941191E-2</v>
      </c>
      <c r="Z538" s="175">
        <v>0</v>
      </c>
      <c r="AA538" s="168"/>
      <c r="AB538" s="176">
        <v>0</v>
      </c>
      <c r="AC538" s="177">
        <v>0</v>
      </c>
      <c r="AD538" s="134">
        <v>0</v>
      </c>
      <c r="AE538" s="177">
        <v>0</v>
      </c>
      <c r="AF538" s="182">
        <v>0</v>
      </c>
      <c r="AG538" s="172"/>
    </row>
    <row r="539" spans="1:33" s="110" customFormat="1" x14ac:dyDescent="0.2">
      <c r="A539" s="138">
        <v>474</v>
      </c>
      <c r="B539" s="139">
        <v>474097103</v>
      </c>
      <c r="C539" s="140" t="s">
        <v>530</v>
      </c>
      <c r="D539" s="141">
        <v>97</v>
      </c>
      <c r="E539" s="140" t="s">
        <v>129</v>
      </c>
      <c r="F539" s="141">
        <v>103</v>
      </c>
      <c r="G539" s="142" t="s">
        <v>135</v>
      </c>
      <c r="H539" s="130"/>
      <c r="I539" s="131">
        <v>13924</v>
      </c>
      <c r="J539" s="131">
        <v>270</v>
      </c>
      <c r="K539" s="131">
        <v>0</v>
      </c>
      <c r="L539" s="131">
        <v>938</v>
      </c>
      <c r="M539" s="131">
        <v>15132</v>
      </c>
      <c r="N539" s="130"/>
      <c r="O539" s="132">
        <v>21</v>
      </c>
      <c r="P539" s="132">
        <v>0</v>
      </c>
      <c r="Q539" s="133">
        <v>298074</v>
      </c>
      <c r="R539" s="133">
        <v>0</v>
      </c>
      <c r="S539" s="133">
        <f t="shared" si="16"/>
        <v>0</v>
      </c>
      <c r="T539" s="133">
        <v>19698</v>
      </c>
      <c r="U539" s="134">
        <f t="shared" si="17"/>
        <v>317772</v>
      </c>
      <c r="V539" s="144"/>
      <c r="W539" s="173">
        <v>0</v>
      </c>
      <c r="X539" s="174">
        <v>0.09</v>
      </c>
      <c r="Y539" s="174">
        <v>1.3833427788670043E-2</v>
      </c>
      <c r="Z539" s="175">
        <v>0</v>
      </c>
      <c r="AA539" s="168"/>
      <c r="AB539" s="176">
        <v>0</v>
      </c>
      <c r="AC539" s="177">
        <v>0</v>
      </c>
      <c r="AD539" s="134">
        <v>0</v>
      </c>
      <c r="AE539" s="177">
        <v>0</v>
      </c>
      <c r="AF539" s="182">
        <v>0</v>
      </c>
      <c r="AG539" s="172"/>
    </row>
    <row r="540" spans="1:33" s="110" customFormat="1" x14ac:dyDescent="0.2">
      <c r="A540" s="138">
        <v>474</v>
      </c>
      <c r="B540" s="139">
        <v>474097153</v>
      </c>
      <c r="C540" s="140" t="s">
        <v>530</v>
      </c>
      <c r="D540" s="141">
        <v>97</v>
      </c>
      <c r="E540" s="140" t="s">
        <v>129</v>
      </c>
      <c r="F540" s="141">
        <v>153</v>
      </c>
      <c r="G540" s="142" t="s">
        <v>185</v>
      </c>
      <c r="H540" s="130"/>
      <c r="I540" s="131">
        <v>11569</v>
      </c>
      <c r="J540" s="131">
        <v>89</v>
      </c>
      <c r="K540" s="131">
        <v>0</v>
      </c>
      <c r="L540" s="131">
        <v>938</v>
      </c>
      <c r="M540" s="131">
        <v>12596</v>
      </c>
      <c r="N540" s="130"/>
      <c r="O540" s="132">
        <v>39</v>
      </c>
      <c r="P540" s="132">
        <v>0</v>
      </c>
      <c r="Q540" s="133">
        <v>454662</v>
      </c>
      <c r="R540" s="133">
        <v>0</v>
      </c>
      <c r="S540" s="133">
        <f t="shared" si="16"/>
        <v>0</v>
      </c>
      <c r="T540" s="133">
        <v>36582</v>
      </c>
      <c r="U540" s="134">
        <f t="shared" si="17"/>
        <v>491244</v>
      </c>
      <c r="V540" s="144"/>
      <c r="W540" s="173">
        <v>0</v>
      </c>
      <c r="X540" s="174">
        <v>0.09</v>
      </c>
      <c r="Y540" s="174">
        <v>1.3212610460566583E-2</v>
      </c>
      <c r="Z540" s="175">
        <v>0</v>
      </c>
      <c r="AA540" s="168"/>
      <c r="AB540" s="176">
        <v>0</v>
      </c>
      <c r="AC540" s="177">
        <v>0</v>
      </c>
      <c r="AD540" s="134">
        <v>0</v>
      </c>
      <c r="AE540" s="177">
        <v>0</v>
      </c>
      <c r="AF540" s="182">
        <v>0</v>
      </c>
      <c r="AG540" s="172"/>
    </row>
    <row r="541" spans="1:33" s="110" customFormat="1" x14ac:dyDescent="0.2">
      <c r="A541" s="138">
        <v>474</v>
      </c>
      <c r="B541" s="139">
        <v>474097162</v>
      </c>
      <c r="C541" s="140" t="s">
        <v>530</v>
      </c>
      <c r="D541" s="141">
        <v>97</v>
      </c>
      <c r="E541" s="140" t="s">
        <v>129</v>
      </c>
      <c r="F541" s="141">
        <v>162</v>
      </c>
      <c r="G541" s="142" t="s">
        <v>194</v>
      </c>
      <c r="H541" s="130"/>
      <c r="I541" s="131">
        <v>10402</v>
      </c>
      <c r="J541" s="131">
        <v>2477</v>
      </c>
      <c r="K541" s="131">
        <v>0</v>
      </c>
      <c r="L541" s="131">
        <v>938</v>
      </c>
      <c r="M541" s="131">
        <v>13817</v>
      </c>
      <c r="N541" s="130"/>
      <c r="O541" s="132">
        <v>13</v>
      </c>
      <c r="P541" s="132">
        <v>0</v>
      </c>
      <c r="Q541" s="133">
        <v>167427</v>
      </c>
      <c r="R541" s="133">
        <v>0</v>
      </c>
      <c r="S541" s="133">
        <f t="shared" si="16"/>
        <v>0</v>
      </c>
      <c r="T541" s="133">
        <v>12194</v>
      </c>
      <c r="U541" s="134">
        <f t="shared" si="17"/>
        <v>179621</v>
      </c>
      <c r="V541" s="144"/>
      <c r="W541" s="173">
        <v>0</v>
      </c>
      <c r="X541" s="174">
        <v>0.09</v>
      </c>
      <c r="Y541" s="174">
        <v>1.6674570119912257E-2</v>
      </c>
      <c r="Z541" s="175">
        <v>0</v>
      </c>
      <c r="AA541" s="168"/>
      <c r="AB541" s="176">
        <v>0</v>
      </c>
      <c r="AC541" s="177">
        <v>0</v>
      </c>
      <c r="AD541" s="134">
        <v>0</v>
      </c>
      <c r="AE541" s="177">
        <v>0</v>
      </c>
      <c r="AF541" s="182">
        <v>0</v>
      </c>
      <c r="AG541" s="172"/>
    </row>
    <row r="542" spans="1:33" s="110" customFormat="1" x14ac:dyDescent="0.2">
      <c r="A542" s="138">
        <v>474</v>
      </c>
      <c r="B542" s="139">
        <v>474097322</v>
      </c>
      <c r="C542" s="140" t="s">
        <v>530</v>
      </c>
      <c r="D542" s="141">
        <v>97</v>
      </c>
      <c r="E542" s="140" t="s">
        <v>129</v>
      </c>
      <c r="F542" s="141">
        <v>322</v>
      </c>
      <c r="G542" s="142" t="s">
        <v>354</v>
      </c>
      <c r="H542" s="130"/>
      <c r="I542" s="131">
        <v>10766</v>
      </c>
      <c r="J542" s="131">
        <v>5884</v>
      </c>
      <c r="K542" s="131">
        <v>0</v>
      </c>
      <c r="L542" s="131">
        <v>938</v>
      </c>
      <c r="M542" s="131">
        <v>17588</v>
      </c>
      <c r="N542" s="130"/>
      <c r="O542" s="132">
        <v>2</v>
      </c>
      <c r="P542" s="132">
        <v>0</v>
      </c>
      <c r="Q542" s="133">
        <v>33300</v>
      </c>
      <c r="R542" s="133">
        <v>0</v>
      </c>
      <c r="S542" s="133">
        <f t="shared" si="16"/>
        <v>0</v>
      </c>
      <c r="T542" s="133">
        <v>1876</v>
      </c>
      <c r="U542" s="134">
        <f t="shared" si="17"/>
        <v>35176</v>
      </c>
      <c r="V542" s="144"/>
      <c r="W542" s="173">
        <v>0</v>
      </c>
      <c r="X542" s="174">
        <v>0.09</v>
      </c>
      <c r="Y542" s="174">
        <v>9.9915404967105097E-3</v>
      </c>
      <c r="Z542" s="175">
        <v>0</v>
      </c>
      <c r="AA542" s="168"/>
      <c r="AB542" s="176">
        <v>0</v>
      </c>
      <c r="AC542" s="177">
        <v>0</v>
      </c>
      <c r="AD542" s="134">
        <v>0</v>
      </c>
      <c r="AE542" s="177">
        <v>0</v>
      </c>
      <c r="AF542" s="182">
        <v>0</v>
      </c>
      <c r="AG542" s="172"/>
    </row>
    <row r="543" spans="1:33" s="110" customFormat="1" x14ac:dyDescent="0.2">
      <c r="A543" s="138">
        <v>474</v>
      </c>
      <c r="B543" s="139">
        <v>474097343</v>
      </c>
      <c r="C543" s="140" t="s">
        <v>530</v>
      </c>
      <c r="D543" s="141">
        <v>97</v>
      </c>
      <c r="E543" s="140" t="s">
        <v>129</v>
      </c>
      <c r="F543" s="141">
        <v>343</v>
      </c>
      <c r="G543" s="142" t="s">
        <v>375</v>
      </c>
      <c r="H543" s="130"/>
      <c r="I543" s="131">
        <v>10696</v>
      </c>
      <c r="J543" s="131">
        <v>912</v>
      </c>
      <c r="K543" s="131">
        <v>0</v>
      </c>
      <c r="L543" s="131">
        <v>938</v>
      </c>
      <c r="M543" s="131">
        <v>12546</v>
      </c>
      <c r="N543" s="130"/>
      <c r="O543" s="132">
        <v>22</v>
      </c>
      <c r="P543" s="132">
        <v>0</v>
      </c>
      <c r="Q543" s="133">
        <v>255376</v>
      </c>
      <c r="R543" s="133">
        <v>0</v>
      </c>
      <c r="S543" s="133">
        <f t="shared" si="16"/>
        <v>0</v>
      </c>
      <c r="T543" s="133">
        <v>20636</v>
      </c>
      <c r="U543" s="134">
        <f t="shared" si="17"/>
        <v>276012</v>
      </c>
      <c r="V543" s="144"/>
      <c r="W543" s="173">
        <v>0</v>
      </c>
      <c r="X543" s="174">
        <v>0.09</v>
      </c>
      <c r="Y543" s="174">
        <v>1.4847151866240148E-2</v>
      </c>
      <c r="Z543" s="175">
        <v>0</v>
      </c>
      <c r="AA543" s="168"/>
      <c r="AB543" s="176">
        <v>0</v>
      </c>
      <c r="AC543" s="177">
        <v>0</v>
      </c>
      <c r="AD543" s="134">
        <v>0</v>
      </c>
      <c r="AE543" s="177">
        <v>0</v>
      </c>
      <c r="AF543" s="182">
        <v>0</v>
      </c>
      <c r="AG543" s="172"/>
    </row>
    <row r="544" spans="1:33" s="110" customFormat="1" x14ac:dyDescent="0.2">
      <c r="A544" s="138">
        <v>474</v>
      </c>
      <c r="B544" s="139">
        <v>474097610</v>
      </c>
      <c r="C544" s="140" t="s">
        <v>530</v>
      </c>
      <c r="D544" s="141">
        <v>97</v>
      </c>
      <c r="E544" s="140" t="s">
        <v>129</v>
      </c>
      <c r="F544" s="141">
        <v>610</v>
      </c>
      <c r="G544" s="142" t="s">
        <v>389</v>
      </c>
      <c r="H544" s="130"/>
      <c r="I544" s="131">
        <v>11446</v>
      </c>
      <c r="J544" s="131">
        <v>2422</v>
      </c>
      <c r="K544" s="131">
        <v>0</v>
      </c>
      <c r="L544" s="131">
        <v>938</v>
      </c>
      <c r="M544" s="131">
        <v>14806</v>
      </c>
      <c r="N544" s="130"/>
      <c r="O544" s="132">
        <v>11</v>
      </c>
      <c r="P544" s="132">
        <v>0</v>
      </c>
      <c r="Q544" s="133">
        <v>152548</v>
      </c>
      <c r="R544" s="133">
        <v>0</v>
      </c>
      <c r="S544" s="133">
        <f t="shared" si="16"/>
        <v>0</v>
      </c>
      <c r="T544" s="133">
        <v>10318</v>
      </c>
      <c r="U544" s="134">
        <f t="shared" si="17"/>
        <v>162866</v>
      </c>
      <c r="V544" s="144"/>
      <c r="W544" s="173">
        <v>0</v>
      </c>
      <c r="X544" s="174">
        <v>0.09</v>
      </c>
      <c r="Y544" s="174">
        <v>9.5232269690912769E-3</v>
      </c>
      <c r="Z544" s="175">
        <v>0</v>
      </c>
      <c r="AA544" s="168"/>
      <c r="AB544" s="176">
        <v>0</v>
      </c>
      <c r="AC544" s="177">
        <v>0</v>
      </c>
      <c r="AD544" s="134">
        <v>0</v>
      </c>
      <c r="AE544" s="177">
        <v>0</v>
      </c>
      <c r="AF544" s="182">
        <v>0</v>
      </c>
      <c r="AG544" s="172"/>
    </row>
    <row r="545" spans="1:33" s="110" customFormat="1" x14ac:dyDescent="0.2">
      <c r="A545" s="138">
        <v>474</v>
      </c>
      <c r="B545" s="139">
        <v>474097615</v>
      </c>
      <c r="C545" s="140" t="s">
        <v>530</v>
      </c>
      <c r="D545" s="141">
        <v>97</v>
      </c>
      <c r="E545" s="140" t="s">
        <v>129</v>
      </c>
      <c r="F545" s="141">
        <v>615</v>
      </c>
      <c r="G545" s="142" t="s">
        <v>390</v>
      </c>
      <c r="H545" s="130"/>
      <c r="I545" s="131">
        <v>9562</v>
      </c>
      <c r="J545" s="131">
        <v>574</v>
      </c>
      <c r="K545" s="131">
        <v>0</v>
      </c>
      <c r="L545" s="131">
        <v>938</v>
      </c>
      <c r="M545" s="131">
        <v>11074</v>
      </c>
      <c r="N545" s="130"/>
      <c r="O545" s="132">
        <v>3</v>
      </c>
      <c r="P545" s="132">
        <v>0</v>
      </c>
      <c r="Q545" s="133">
        <v>30408</v>
      </c>
      <c r="R545" s="133">
        <v>0</v>
      </c>
      <c r="S545" s="133">
        <f t="shared" si="16"/>
        <v>0</v>
      </c>
      <c r="T545" s="133">
        <v>2814</v>
      </c>
      <c r="U545" s="134">
        <f t="shared" si="17"/>
        <v>33222</v>
      </c>
      <c r="V545" s="144"/>
      <c r="W545" s="173">
        <v>0</v>
      </c>
      <c r="X545" s="174">
        <v>0.09</v>
      </c>
      <c r="Y545" s="174">
        <v>1.3093236693925011E-3</v>
      </c>
      <c r="Z545" s="175">
        <v>0</v>
      </c>
      <c r="AA545" s="168"/>
      <c r="AB545" s="176">
        <v>0</v>
      </c>
      <c r="AC545" s="177">
        <v>0</v>
      </c>
      <c r="AD545" s="134">
        <v>0</v>
      </c>
      <c r="AE545" s="177">
        <v>0</v>
      </c>
      <c r="AF545" s="182">
        <v>0</v>
      </c>
      <c r="AG545" s="172"/>
    </row>
    <row r="546" spans="1:33" s="110" customFormat="1" x14ac:dyDescent="0.2">
      <c r="A546" s="138">
        <v>474</v>
      </c>
      <c r="B546" s="139">
        <v>474097616</v>
      </c>
      <c r="C546" s="140" t="s">
        <v>530</v>
      </c>
      <c r="D546" s="141">
        <v>97</v>
      </c>
      <c r="E546" s="140" t="s">
        <v>129</v>
      </c>
      <c r="F546" s="141">
        <v>616</v>
      </c>
      <c r="G546" s="142" t="s">
        <v>391</v>
      </c>
      <c r="H546" s="130"/>
      <c r="I546" s="131">
        <v>9863</v>
      </c>
      <c r="J546" s="131">
        <v>3831</v>
      </c>
      <c r="K546" s="131">
        <v>0</v>
      </c>
      <c r="L546" s="131">
        <v>938</v>
      </c>
      <c r="M546" s="131">
        <v>14632</v>
      </c>
      <c r="N546" s="130"/>
      <c r="O546" s="132">
        <v>2</v>
      </c>
      <c r="P546" s="132">
        <v>0</v>
      </c>
      <c r="Q546" s="133">
        <v>27388</v>
      </c>
      <c r="R546" s="133">
        <v>0</v>
      </c>
      <c r="S546" s="133">
        <f t="shared" si="16"/>
        <v>0</v>
      </c>
      <c r="T546" s="133">
        <v>1876</v>
      </c>
      <c r="U546" s="134">
        <f t="shared" si="17"/>
        <v>29264</v>
      </c>
      <c r="V546" s="144"/>
      <c r="W546" s="173">
        <v>0</v>
      </c>
      <c r="X546" s="174">
        <v>0.09</v>
      </c>
      <c r="Y546" s="174">
        <v>3.3928011157157136E-2</v>
      </c>
      <c r="Z546" s="175">
        <v>0</v>
      </c>
      <c r="AA546" s="168"/>
      <c r="AB546" s="176">
        <v>0</v>
      </c>
      <c r="AC546" s="177">
        <v>0</v>
      </c>
      <c r="AD546" s="134">
        <v>0</v>
      </c>
      <c r="AE546" s="177">
        <v>0</v>
      </c>
      <c r="AF546" s="182">
        <v>0</v>
      </c>
      <c r="AG546" s="172"/>
    </row>
    <row r="547" spans="1:33" s="110" customFormat="1" x14ac:dyDescent="0.2">
      <c r="A547" s="138">
        <v>474</v>
      </c>
      <c r="B547" s="139">
        <v>474097622</v>
      </c>
      <c r="C547" s="140" t="s">
        <v>530</v>
      </c>
      <c r="D547" s="141">
        <v>97</v>
      </c>
      <c r="E547" s="140" t="s">
        <v>129</v>
      </c>
      <c r="F547" s="141">
        <v>622</v>
      </c>
      <c r="G547" s="142" t="s">
        <v>394</v>
      </c>
      <c r="H547" s="130"/>
      <c r="I547" s="131">
        <v>11114.066499712146</v>
      </c>
      <c r="J547" s="131">
        <v>2479</v>
      </c>
      <c r="K547" s="131">
        <v>0</v>
      </c>
      <c r="L547" s="131">
        <v>938</v>
      </c>
      <c r="M547" s="131">
        <v>14531.066499712146</v>
      </c>
      <c r="N547" s="130"/>
      <c r="O547" s="132">
        <v>1</v>
      </c>
      <c r="P547" s="132">
        <v>0</v>
      </c>
      <c r="Q547" s="133">
        <v>13593</v>
      </c>
      <c r="R547" s="133">
        <v>0</v>
      </c>
      <c r="S547" s="133">
        <f t="shared" si="16"/>
        <v>0</v>
      </c>
      <c r="T547" s="133">
        <v>938</v>
      </c>
      <c r="U547" s="134">
        <f t="shared" si="17"/>
        <v>14531</v>
      </c>
      <c r="V547" s="144"/>
      <c r="W547" s="173">
        <v>0</v>
      </c>
      <c r="X547" s="174">
        <v>0.09</v>
      </c>
      <c r="Y547" s="174">
        <v>2.4131176834959227E-2</v>
      </c>
      <c r="Z547" s="175">
        <v>0</v>
      </c>
      <c r="AA547" s="168"/>
      <c r="AB547" s="176">
        <v>0</v>
      </c>
      <c r="AC547" s="177">
        <v>0</v>
      </c>
      <c r="AD547" s="134">
        <v>0</v>
      </c>
      <c r="AE547" s="177">
        <v>0</v>
      </c>
      <c r="AF547" s="182">
        <v>0</v>
      </c>
      <c r="AG547" s="172"/>
    </row>
    <row r="548" spans="1:33" s="110" customFormat="1" x14ac:dyDescent="0.2">
      <c r="A548" s="138">
        <v>474</v>
      </c>
      <c r="B548" s="139">
        <v>474097673</v>
      </c>
      <c r="C548" s="140" t="s">
        <v>530</v>
      </c>
      <c r="D548" s="141">
        <v>97</v>
      </c>
      <c r="E548" s="140" t="s">
        <v>129</v>
      </c>
      <c r="F548" s="141">
        <v>673</v>
      </c>
      <c r="G548" s="142" t="s">
        <v>408</v>
      </c>
      <c r="H548" s="130"/>
      <c r="I548" s="131">
        <v>10373.290496331463</v>
      </c>
      <c r="J548" s="131">
        <v>6036</v>
      </c>
      <c r="K548" s="131">
        <v>0</v>
      </c>
      <c r="L548" s="131">
        <v>938</v>
      </c>
      <c r="M548" s="131">
        <v>17347.290496331465</v>
      </c>
      <c r="N548" s="130"/>
      <c r="O548" s="132">
        <v>1</v>
      </c>
      <c r="P548" s="132">
        <v>0</v>
      </c>
      <c r="Q548" s="133">
        <v>16409</v>
      </c>
      <c r="R548" s="133">
        <v>0</v>
      </c>
      <c r="S548" s="133">
        <f t="shared" si="16"/>
        <v>0</v>
      </c>
      <c r="T548" s="133">
        <v>938</v>
      </c>
      <c r="U548" s="134">
        <f t="shared" si="17"/>
        <v>17347</v>
      </c>
      <c r="V548" s="144"/>
      <c r="W548" s="173">
        <v>0</v>
      </c>
      <c r="X548" s="174">
        <v>0.09</v>
      </c>
      <c r="Y548" s="174">
        <v>1.7184059861328298E-2</v>
      </c>
      <c r="Z548" s="175">
        <v>0</v>
      </c>
      <c r="AA548" s="168"/>
      <c r="AB548" s="176">
        <v>0</v>
      </c>
      <c r="AC548" s="177">
        <v>0</v>
      </c>
      <c r="AD548" s="134">
        <v>0</v>
      </c>
      <c r="AE548" s="177">
        <v>0</v>
      </c>
      <c r="AF548" s="182">
        <v>0</v>
      </c>
      <c r="AG548" s="172"/>
    </row>
    <row r="549" spans="1:33" s="110" customFormat="1" x14ac:dyDescent="0.2">
      <c r="A549" s="138">
        <v>474</v>
      </c>
      <c r="B549" s="139">
        <v>474097720</v>
      </c>
      <c r="C549" s="140" t="s">
        <v>530</v>
      </c>
      <c r="D549" s="141">
        <v>97</v>
      </c>
      <c r="E549" s="140" t="s">
        <v>129</v>
      </c>
      <c r="F549" s="141">
        <v>720</v>
      </c>
      <c r="G549" s="142" t="s">
        <v>423</v>
      </c>
      <c r="H549" s="130"/>
      <c r="I549" s="131">
        <v>11867</v>
      </c>
      <c r="J549" s="131">
        <v>1944</v>
      </c>
      <c r="K549" s="131">
        <v>0</v>
      </c>
      <c r="L549" s="131">
        <v>938</v>
      </c>
      <c r="M549" s="131">
        <v>14749</v>
      </c>
      <c r="N549" s="130"/>
      <c r="O549" s="132">
        <v>10</v>
      </c>
      <c r="P549" s="132">
        <v>0</v>
      </c>
      <c r="Q549" s="133">
        <v>138110</v>
      </c>
      <c r="R549" s="133">
        <v>0</v>
      </c>
      <c r="S549" s="133">
        <f t="shared" si="16"/>
        <v>0</v>
      </c>
      <c r="T549" s="133">
        <v>9380</v>
      </c>
      <c r="U549" s="134">
        <f t="shared" si="17"/>
        <v>147490</v>
      </c>
      <c r="V549" s="144"/>
      <c r="W549" s="173">
        <v>0</v>
      </c>
      <c r="X549" s="174">
        <v>0.09</v>
      </c>
      <c r="Y549" s="174">
        <v>9.7848747666903265E-3</v>
      </c>
      <c r="Z549" s="175">
        <v>0</v>
      </c>
      <c r="AA549" s="168"/>
      <c r="AB549" s="176">
        <v>0</v>
      </c>
      <c r="AC549" s="177">
        <v>0</v>
      </c>
      <c r="AD549" s="134">
        <v>0</v>
      </c>
      <c r="AE549" s="177">
        <v>0</v>
      </c>
      <c r="AF549" s="182">
        <v>0</v>
      </c>
      <c r="AG549" s="172"/>
    </row>
    <row r="550" spans="1:33" s="110" customFormat="1" x14ac:dyDescent="0.2">
      <c r="A550" s="138">
        <v>474</v>
      </c>
      <c r="B550" s="139">
        <v>474097725</v>
      </c>
      <c r="C550" s="140" t="s">
        <v>530</v>
      </c>
      <c r="D550" s="141">
        <v>97</v>
      </c>
      <c r="E550" s="140" t="s">
        <v>129</v>
      </c>
      <c r="F550" s="141">
        <v>725</v>
      </c>
      <c r="G550" s="142" t="s">
        <v>424</v>
      </c>
      <c r="H550" s="130"/>
      <c r="I550" s="131">
        <v>10786.613150755757</v>
      </c>
      <c r="J550" s="131">
        <v>3904</v>
      </c>
      <c r="K550" s="131">
        <v>0</v>
      </c>
      <c r="L550" s="131">
        <v>938</v>
      </c>
      <c r="M550" s="131">
        <v>15628.613150755757</v>
      </c>
      <c r="N550" s="130"/>
      <c r="O550" s="132">
        <v>1</v>
      </c>
      <c r="P550" s="132">
        <v>0</v>
      </c>
      <c r="Q550" s="133">
        <v>14691</v>
      </c>
      <c r="R550" s="133">
        <v>0</v>
      </c>
      <c r="S550" s="133">
        <f t="shared" si="16"/>
        <v>0</v>
      </c>
      <c r="T550" s="133">
        <v>938</v>
      </c>
      <c r="U550" s="134">
        <f t="shared" si="17"/>
        <v>15629</v>
      </c>
      <c r="V550" s="144"/>
      <c r="W550" s="173">
        <v>0</v>
      </c>
      <c r="X550" s="174">
        <v>0.09</v>
      </c>
      <c r="Y550" s="174">
        <v>1.0396862677362754E-2</v>
      </c>
      <c r="Z550" s="175">
        <v>0</v>
      </c>
      <c r="AA550" s="168"/>
      <c r="AB550" s="176">
        <v>0</v>
      </c>
      <c r="AC550" s="177">
        <v>0</v>
      </c>
      <c r="AD550" s="134">
        <v>0</v>
      </c>
      <c r="AE550" s="177">
        <v>0</v>
      </c>
      <c r="AF550" s="182">
        <v>0</v>
      </c>
      <c r="AG550" s="172"/>
    </row>
    <row r="551" spans="1:33" s="110" customFormat="1" x14ac:dyDescent="0.2">
      <c r="A551" s="138">
        <v>474</v>
      </c>
      <c r="B551" s="139">
        <v>474097735</v>
      </c>
      <c r="C551" s="140" t="s">
        <v>530</v>
      </c>
      <c r="D551" s="141">
        <v>97</v>
      </c>
      <c r="E551" s="140" t="s">
        <v>129</v>
      </c>
      <c r="F551" s="141">
        <v>735</v>
      </c>
      <c r="G551" s="142" t="s">
        <v>427</v>
      </c>
      <c r="H551" s="130"/>
      <c r="I551" s="131">
        <v>11970</v>
      </c>
      <c r="J551" s="131">
        <v>4865</v>
      </c>
      <c r="K551" s="131">
        <v>0</v>
      </c>
      <c r="L551" s="131">
        <v>938</v>
      </c>
      <c r="M551" s="131">
        <v>17773</v>
      </c>
      <c r="N551" s="130"/>
      <c r="O551" s="132">
        <v>12</v>
      </c>
      <c r="P551" s="132">
        <v>0</v>
      </c>
      <c r="Q551" s="133">
        <v>202020</v>
      </c>
      <c r="R551" s="133">
        <v>0</v>
      </c>
      <c r="S551" s="133">
        <f t="shared" si="16"/>
        <v>0</v>
      </c>
      <c r="T551" s="133">
        <v>11256</v>
      </c>
      <c r="U551" s="134">
        <f t="shared" si="17"/>
        <v>213276</v>
      </c>
      <c r="V551" s="144"/>
      <c r="W551" s="173">
        <v>0</v>
      </c>
      <c r="X551" s="174">
        <v>0.09</v>
      </c>
      <c r="Y551" s="174">
        <v>1.7577380430084333E-2</v>
      </c>
      <c r="Z551" s="175">
        <v>0</v>
      </c>
      <c r="AA551" s="168"/>
      <c r="AB551" s="176">
        <v>0</v>
      </c>
      <c r="AC551" s="177">
        <v>0</v>
      </c>
      <c r="AD551" s="134">
        <v>0</v>
      </c>
      <c r="AE551" s="177">
        <v>0</v>
      </c>
      <c r="AF551" s="182">
        <v>0</v>
      </c>
      <c r="AG551" s="172"/>
    </row>
    <row r="552" spans="1:33" s="110" customFormat="1" x14ac:dyDescent="0.2">
      <c r="A552" s="138">
        <v>474</v>
      </c>
      <c r="B552" s="139">
        <v>474097753</v>
      </c>
      <c r="C552" s="140" t="s">
        <v>530</v>
      </c>
      <c r="D552" s="141">
        <v>97</v>
      </c>
      <c r="E552" s="140" t="s">
        <v>129</v>
      </c>
      <c r="F552" s="141">
        <v>753</v>
      </c>
      <c r="G552" s="142" t="s">
        <v>431</v>
      </c>
      <c r="H552" s="130"/>
      <c r="I552" s="131">
        <v>10164</v>
      </c>
      <c r="J552" s="131">
        <v>4199</v>
      </c>
      <c r="K552" s="131">
        <v>0</v>
      </c>
      <c r="L552" s="131">
        <v>938</v>
      </c>
      <c r="M552" s="131">
        <v>15301</v>
      </c>
      <c r="N552" s="130"/>
      <c r="O552" s="132">
        <v>5</v>
      </c>
      <c r="P552" s="132">
        <v>0</v>
      </c>
      <c r="Q552" s="133">
        <v>71815</v>
      </c>
      <c r="R552" s="133">
        <v>0</v>
      </c>
      <c r="S552" s="133">
        <f t="shared" si="16"/>
        <v>0</v>
      </c>
      <c r="T552" s="133">
        <v>4690</v>
      </c>
      <c r="U552" s="134">
        <f t="shared" si="17"/>
        <v>76505</v>
      </c>
      <c r="V552" s="144"/>
      <c r="W552" s="173">
        <v>0</v>
      </c>
      <c r="X552" s="174">
        <v>0.09</v>
      </c>
      <c r="Y552" s="174">
        <v>5.8768843420008718E-3</v>
      </c>
      <c r="Z552" s="175">
        <v>0</v>
      </c>
      <c r="AA552" s="168"/>
      <c r="AB552" s="176">
        <v>0</v>
      </c>
      <c r="AC552" s="177">
        <v>0</v>
      </c>
      <c r="AD552" s="134">
        <v>0</v>
      </c>
      <c r="AE552" s="177">
        <v>0</v>
      </c>
      <c r="AF552" s="182">
        <v>0</v>
      </c>
      <c r="AG552" s="172"/>
    </row>
    <row r="553" spans="1:33" s="110" customFormat="1" x14ac:dyDescent="0.2">
      <c r="A553" s="138">
        <v>474</v>
      </c>
      <c r="B553" s="139">
        <v>474097755</v>
      </c>
      <c r="C553" s="140" t="s">
        <v>530</v>
      </c>
      <c r="D553" s="141">
        <v>97</v>
      </c>
      <c r="E553" s="140" t="s">
        <v>129</v>
      </c>
      <c r="F553" s="141">
        <v>755</v>
      </c>
      <c r="G553" s="142" t="s">
        <v>432</v>
      </c>
      <c r="H553" s="130"/>
      <c r="I553" s="131">
        <v>15345</v>
      </c>
      <c r="J553" s="131">
        <v>7260</v>
      </c>
      <c r="K553" s="131">
        <v>0</v>
      </c>
      <c r="L553" s="131">
        <v>938</v>
      </c>
      <c r="M553" s="131">
        <v>23543</v>
      </c>
      <c r="N553" s="130"/>
      <c r="O553" s="132">
        <v>1</v>
      </c>
      <c r="P553" s="132">
        <v>0</v>
      </c>
      <c r="Q553" s="133">
        <v>22605</v>
      </c>
      <c r="R553" s="133">
        <v>0</v>
      </c>
      <c r="S553" s="133">
        <f t="shared" si="16"/>
        <v>0</v>
      </c>
      <c r="T553" s="133">
        <v>938</v>
      </c>
      <c r="U553" s="134">
        <f t="shared" si="17"/>
        <v>23543</v>
      </c>
      <c r="V553" s="144"/>
      <c r="W553" s="173">
        <v>0</v>
      </c>
      <c r="X553" s="174">
        <v>0.09</v>
      </c>
      <c r="Y553" s="174">
        <v>1.6869241337101826E-2</v>
      </c>
      <c r="Z553" s="175">
        <v>0</v>
      </c>
      <c r="AA553" s="168"/>
      <c r="AB553" s="176">
        <v>0</v>
      </c>
      <c r="AC553" s="177">
        <v>0</v>
      </c>
      <c r="AD553" s="134">
        <v>0</v>
      </c>
      <c r="AE553" s="177">
        <v>0</v>
      </c>
      <c r="AF553" s="182">
        <v>0</v>
      </c>
      <c r="AG553" s="172"/>
    </row>
    <row r="554" spans="1:33" s="110" customFormat="1" x14ac:dyDescent="0.2">
      <c r="A554" s="138">
        <v>474</v>
      </c>
      <c r="B554" s="139">
        <v>474097770</v>
      </c>
      <c r="C554" s="140" t="s">
        <v>530</v>
      </c>
      <c r="D554" s="141">
        <v>97</v>
      </c>
      <c r="E554" s="140" t="s">
        <v>129</v>
      </c>
      <c r="F554" s="141">
        <v>770</v>
      </c>
      <c r="G554" s="142" t="s">
        <v>438</v>
      </c>
      <c r="H554" s="130"/>
      <c r="I554" s="131">
        <v>12761.948015267173</v>
      </c>
      <c r="J554" s="131">
        <v>1982</v>
      </c>
      <c r="K554" s="131">
        <v>0</v>
      </c>
      <c r="L554" s="131">
        <v>938</v>
      </c>
      <c r="M554" s="131">
        <v>15681.948015267173</v>
      </c>
      <c r="N554" s="130"/>
      <c r="O554" s="132">
        <v>1</v>
      </c>
      <c r="P554" s="132">
        <v>0</v>
      </c>
      <c r="Q554" s="133">
        <v>14744</v>
      </c>
      <c r="R554" s="133">
        <v>0</v>
      </c>
      <c r="S554" s="133">
        <f t="shared" si="16"/>
        <v>0</v>
      </c>
      <c r="T554" s="133">
        <v>938</v>
      </c>
      <c r="U554" s="134">
        <f t="shared" si="17"/>
        <v>15682</v>
      </c>
      <c r="V554" s="144"/>
      <c r="W554" s="173">
        <v>0</v>
      </c>
      <c r="X554" s="174">
        <v>0.09</v>
      </c>
      <c r="Y554" s="174">
        <v>1.1713998642086318E-3</v>
      </c>
      <c r="Z554" s="175">
        <v>0</v>
      </c>
      <c r="AA554" s="168"/>
      <c r="AB554" s="176">
        <v>0</v>
      </c>
      <c r="AC554" s="177">
        <v>0</v>
      </c>
      <c r="AD554" s="134">
        <v>0</v>
      </c>
      <c r="AE554" s="177">
        <v>0</v>
      </c>
      <c r="AF554" s="182">
        <v>0</v>
      </c>
      <c r="AG554" s="172"/>
    </row>
    <row r="555" spans="1:33" s="110" customFormat="1" x14ac:dyDescent="0.2">
      <c r="A555" s="138">
        <v>474</v>
      </c>
      <c r="B555" s="139">
        <v>474097775</v>
      </c>
      <c r="C555" s="140" t="s">
        <v>530</v>
      </c>
      <c r="D555" s="141">
        <v>97</v>
      </c>
      <c r="E555" s="140" t="s">
        <v>129</v>
      </c>
      <c r="F555" s="141">
        <v>775</v>
      </c>
      <c r="G555" s="142" t="s">
        <v>441</v>
      </c>
      <c r="H555" s="130"/>
      <c r="I555" s="131">
        <v>11820</v>
      </c>
      <c r="J555" s="131">
        <v>2808</v>
      </c>
      <c r="K555" s="131">
        <v>0</v>
      </c>
      <c r="L555" s="131">
        <v>938</v>
      </c>
      <c r="M555" s="131">
        <v>15566</v>
      </c>
      <c r="N555" s="130"/>
      <c r="O555" s="132">
        <v>4</v>
      </c>
      <c r="P555" s="132">
        <v>0</v>
      </c>
      <c r="Q555" s="133">
        <v>58512</v>
      </c>
      <c r="R555" s="133">
        <v>0</v>
      </c>
      <c r="S555" s="133">
        <f t="shared" si="16"/>
        <v>0</v>
      </c>
      <c r="T555" s="133">
        <v>3752</v>
      </c>
      <c r="U555" s="134">
        <f t="shared" si="17"/>
        <v>62264</v>
      </c>
      <c r="V555" s="144"/>
      <c r="W555" s="173">
        <v>0</v>
      </c>
      <c r="X555" s="174">
        <v>0.09</v>
      </c>
      <c r="Y555" s="174">
        <v>6.6355786934553648E-3</v>
      </c>
      <c r="Z555" s="175">
        <v>0</v>
      </c>
      <c r="AA555" s="168"/>
      <c r="AB555" s="176">
        <v>0</v>
      </c>
      <c r="AC555" s="177">
        <v>0</v>
      </c>
      <c r="AD555" s="134">
        <v>0</v>
      </c>
      <c r="AE555" s="177">
        <v>0</v>
      </c>
      <c r="AF555" s="182">
        <v>0</v>
      </c>
      <c r="AG555" s="172"/>
    </row>
    <row r="556" spans="1:33" s="110" customFormat="1" x14ac:dyDescent="0.2">
      <c r="A556" s="138">
        <v>478</v>
      </c>
      <c r="B556" s="139">
        <v>478352064</v>
      </c>
      <c r="C556" s="140" t="s">
        <v>531</v>
      </c>
      <c r="D556" s="141">
        <v>352</v>
      </c>
      <c r="E556" s="140" t="s">
        <v>384</v>
      </c>
      <c r="F556" s="141">
        <v>64</v>
      </c>
      <c r="G556" s="142" t="s">
        <v>96</v>
      </c>
      <c r="H556" s="130"/>
      <c r="I556" s="131">
        <v>10766</v>
      </c>
      <c r="J556" s="131">
        <v>1338</v>
      </c>
      <c r="K556" s="131">
        <v>0</v>
      </c>
      <c r="L556" s="131">
        <v>938</v>
      </c>
      <c r="M556" s="131">
        <v>13042</v>
      </c>
      <c r="N556" s="130"/>
      <c r="O556" s="132">
        <v>2</v>
      </c>
      <c r="P556" s="132">
        <v>0</v>
      </c>
      <c r="Q556" s="133">
        <v>24208</v>
      </c>
      <c r="R556" s="133">
        <v>0</v>
      </c>
      <c r="S556" s="133">
        <f t="shared" si="16"/>
        <v>0</v>
      </c>
      <c r="T556" s="133">
        <v>1876</v>
      </c>
      <c r="U556" s="134">
        <f t="shared" si="17"/>
        <v>26084</v>
      </c>
      <c r="V556" s="144"/>
      <c r="W556" s="173">
        <v>0</v>
      </c>
      <c r="X556" s="174">
        <v>0.09</v>
      </c>
      <c r="Y556" s="174">
        <v>3.6144624533814645E-2</v>
      </c>
      <c r="Z556" s="175">
        <v>0</v>
      </c>
      <c r="AA556" s="168"/>
      <c r="AB556" s="176">
        <v>0</v>
      </c>
      <c r="AC556" s="177">
        <v>0</v>
      </c>
      <c r="AD556" s="134">
        <v>0</v>
      </c>
      <c r="AE556" s="177">
        <v>0</v>
      </c>
      <c r="AF556" s="182">
        <v>0</v>
      </c>
      <c r="AG556" s="172"/>
    </row>
    <row r="557" spans="1:33" s="110" customFormat="1" x14ac:dyDescent="0.2">
      <c r="A557" s="138">
        <v>478</v>
      </c>
      <c r="B557" s="139">
        <v>478352067</v>
      </c>
      <c r="C557" s="140" t="s">
        <v>531</v>
      </c>
      <c r="D557" s="141">
        <v>352</v>
      </c>
      <c r="E557" s="140" t="s">
        <v>384</v>
      </c>
      <c r="F557" s="141">
        <v>67</v>
      </c>
      <c r="G557" s="142" t="s">
        <v>99</v>
      </c>
      <c r="H557" s="130"/>
      <c r="I557" s="131">
        <v>8960</v>
      </c>
      <c r="J557" s="131">
        <v>8972</v>
      </c>
      <c r="K557" s="131">
        <v>0</v>
      </c>
      <c r="L557" s="131">
        <v>938</v>
      </c>
      <c r="M557" s="131">
        <v>18870</v>
      </c>
      <c r="N557" s="130"/>
      <c r="O557" s="132">
        <v>1</v>
      </c>
      <c r="P557" s="132">
        <v>0</v>
      </c>
      <c r="Q557" s="133">
        <v>17932</v>
      </c>
      <c r="R557" s="133">
        <v>0</v>
      </c>
      <c r="S557" s="133">
        <f t="shared" si="16"/>
        <v>0</v>
      </c>
      <c r="T557" s="133">
        <v>938</v>
      </c>
      <c r="U557" s="134">
        <f t="shared" si="17"/>
        <v>18870</v>
      </c>
      <c r="V557" s="144"/>
      <c r="W557" s="173">
        <v>0</v>
      </c>
      <c r="X557" s="174">
        <v>0.09</v>
      </c>
      <c r="Y557" s="174">
        <v>8.9815087536233666E-4</v>
      </c>
      <c r="Z557" s="175">
        <v>0</v>
      </c>
      <c r="AA557" s="168"/>
      <c r="AB557" s="176">
        <v>0</v>
      </c>
      <c r="AC557" s="177">
        <v>0</v>
      </c>
      <c r="AD557" s="134">
        <v>0</v>
      </c>
      <c r="AE557" s="177">
        <v>0</v>
      </c>
      <c r="AF557" s="182">
        <v>0</v>
      </c>
      <c r="AG557" s="172"/>
    </row>
    <row r="558" spans="1:33" s="110" customFormat="1" x14ac:dyDescent="0.2">
      <c r="A558" s="138">
        <v>478</v>
      </c>
      <c r="B558" s="139">
        <v>478352097</v>
      </c>
      <c r="C558" s="140" t="s">
        <v>531</v>
      </c>
      <c r="D558" s="141">
        <v>352</v>
      </c>
      <c r="E558" s="140" t="s">
        <v>384</v>
      </c>
      <c r="F558" s="141">
        <v>97</v>
      </c>
      <c r="G558" s="142" t="s">
        <v>129</v>
      </c>
      <c r="H558" s="130"/>
      <c r="I558" s="131">
        <v>12683</v>
      </c>
      <c r="J558" s="131">
        <v>4</v>
      </c>
      <c r="K558" s="131">
        <v>0</v>
      </c>
      <c r="L558" s="131">
        <v>938</v>
      </c>
      <c r="M558" s="131">
        <v>13625</v>
      </c>
      <c r="N558" s="130"/>
      <c r="O558" s="132">
        <v>9</v>
      </c>
      <c r="P558" s="132">
        <v>0</v>
      </c>
      <c r="Q558" s="133">
        <v>114183</v>
      </c>
      <c r="R558" s="133">
        <v>0</v>
      </c>
      <c r="S558" s="133">
        <f t="shared" si="16"/>
        <v>0</v>
      </c>
      <c r="T558" s="133">
        <v>8442</v>
      </c>
      <c r="U558" s="134">
        <f t="shared" si="17"/>
        <v>122625</v>
      </c>
      <c r="V558" s="144"/>
      <c r="W558" s="173">
        <v>0</v>
      </c>
      <c r="X558" s="174">
        <v>0.09</v>
      </c>
      <c r="Y558" s="174">
        <v>3.6221589972941191E-2</v>
      </c>
      <c r="Z558" s="175">
        <v>0</v>
      </c>
      <c r="AA558" s="168"/>
      <c r="AB558" s="176">
        <v>0</v>
      </c>
      <c r="AC558" s="177">
        <v>0</v>
      </c>
      <c r="AD558" s="134">
        <v>0</v>
      </c>
      <c r="AE558" s="177">
        <v>0</v>
      </c>
      <c r="AF558" s="182">
        <v>0</v>
      </c>
      <c r="AG558" s="172"/>
    </row>
    <row r="559" spans="1:33" s="110" customFormat="1" x14ac:dyDescent="0.2">
      <c r="A559" s="138">
        <v>478</v>
      </c>
      <c r="B559" s="139">
        <v>478352103</v>
      </c>
      <c r="C559" s="140" t="s">
        <v>531</v>
      </c>
      <c r="D559" s="141">
        <v>352</v>
      </c>
      <c r="E559" s="140" t="s">
        <v>384</v>
      </c>
      <c r="F559" s="141">
        <v>103</v>
      </c>
      <c r="G559" s="142" t="s">
        <v>135</v>
      </c>
      <c r="H559" s="130"/>
      <c r="I559" s="131">
        <v>10766</v>
      </c>
      <c r="J559" s="131">
        <v>209</v>
      </c>
      <c r="K559" s="131">
        <v>0</v>
      </c>
      <c r="L559" s="131">
        <v>938</v>
      </c>
      <c r="M559" s="131">
        <v>11913</v>
      </c>
      <c r="N559" s="130"/>
      <c r="O559" s="132">
        <v>2</v>
      </c>
      <c r="P559" s="132">
        <v>0</v>
      </c>
      <c r="Q559" s="133">
        <v>21950</v>
      </c>
      <c r="R559" s="133">
        <v>0</v>
      </c>
      <c r="S559" s="133">
        <f t="shared" si="16"/>
        <v>0</v>
      </c>
      <c r="T559" s="133">
        <v>1876</v>
      </c>
      <c r="U559" s="134">
        <f t="shared" si="17"/>
        <v>23826</v>
      </c>
      <c r="V559" s="144"/>
      <c r="W559" s="173">
        <v>0</v>
      </c>
      <c r="X559" s="174">
        <v>0.09</v>
      </c>
      <c r="Y559" s="174">
        <v>1.3833427788670043E-2</v>
      </c>
      <c r="Z559" s="175">
        <v>0</v>
      </c>
      <c r="AA559" s="168"/>
      <c r="AB559" s="176">
        <v>0</v>
      </c>
      <c r="AC559" s="177">
        <v>0</v>
      </c>
      <c r="AD559" s="134">
        <v>0</v>
      </c>
      <c r="AE559" s="177">
        <v>0</v>
      </c>
      <c r="AF559" s="182">
        <v>0</v>
      </c>
      <c r="AG559" s="172"/>
    </row>
    <row r="560" spans="1:33" s="110" customFormat="1" x14ac:dyDescent="0.2">
      <c r="A560" s="138">
        <v>478</v>
      </c>
      <c r="B560" s="139">
        <v>478352125</v>
      </c>
      <c r="C560" s="140" t="s">
        <v>531</v>
      </c>
      <c r="D560" s="141">
        <v>352</v>
      </c>
      <c r="E560" s="140" t="s">
        <v>384</v>
      </c>
      <c r="F560" s="141">
        <v>125</v>
      </c>
      <c r="G560" s="142" t="s">
        <v>157</v>
      </c>
      <c r="H560" s="130"/>
      <c r="I560" s="131">
        <v>10129</v>
      </c>
      <c r="J560" s="131">
        <v>6296</v>
      </c>
      <c r="K560" s="131">
        <v>0</v>
      </c>
      <c r="L560" s="131">
        <v>938</v>
      </c>
      <c r="M560" s="131">
        <v>17363</v>
      </c>
      <c r="N560" s="130"/>
      <c r="O560" s="132">
        <v>25</v>
      </c>
      <c r="P560" s="132">
        <v>0</v>
      </c>
      <c r="Q560" s="133">
        <v>410625</v>
      </c>
      <c r="R560" s="133">
        <v>0</v>
      </c>
      <c r="S560" s="133">
        <f t="shared" si="16"/>
        <v>0</v>
      </c>
      <c r="T560" s="133">
        <v>23450</v>
      </c>
      <c r="U560" s="134">
        <f t="shared" si="17"/>
        <v>434075</v>
      </c>
      <c r="V560" s="144"/>
      <c r="W560" s="173">
        <v>0</v>
      </c>
      <c r="X560" s="174">
        <v>0.09</v>
      </c>
      <c r="Y560" s="174">
        <v>2.5847321172516678E-2</v>
      </c>
      <c r="Z560" s="175">
        <v>0</v>
      </c>
      <c r="AA560" s="168"/>
      <c r="AB560" s="176">
        <v>0</v>
      </c>
      <c r="AC560" s="177">
        <v>0</v>
      </c>
      <c r="AD560" s="134">
        <v>0</v>
      </c>
      <c r="AE560" s="177">
        <v>0</v>
      </c>
      <c r="AF560" s="182">
        <v>0</v>
      </c>
      <c r="AG560" s="172"/>
    </row>
    <row r="561" spans="1:33" s="110" customFormat="1" x14ac:dyDescent="0.2">
      <c r="A561" s="138">
        <v>478</v>
      </c>
      <c r="B561" s="139">
        <v>478352141</v>
      </c>
      <c r="C561" s="140" t="s">
        <v>531</v>
      </c>
      <c r="D561" s="141">
        <v>352</v>
      </c>
      <c r="E561" s="140" t="s">
        <v>384</v>
      </c>
      <c r="F561" s="141">
        <v>141</v>
      </c>
      <c r="G561" s="142" t="s">
        <v>173</v>
      </c>
      <c r="H561" s="130"/>
      <c r="I561" s="131">
        <v>9412</v>
      </c>
      <c r="J561" s="131">
        <v>4540</v>
      </c>
      <c r="K561" s="131">
        <v>0</v>
      </c>
      <c r="L561" s="131">
        <v>938</v>
      </c>
      <c r="M561" s="131">
        <v>14890</v>
      </c>
      <c r="N561" s="130"/>
      <c r="O561" s="132">
        <v>5</v>
      </c>
      <c r="P561" s="132">
        <v>0</v>
      </c>
      <c r="Q561" s="133">
        <v>69760</v>
      </c>
      <c r="R561" s="133">
        <v>0</v>
      </c>
      <c r="S561" s="133">
        <f t="shared" si="16"/>
        <v>0</v>
      </c>
      <c r="T561" s="133">
        <v>4690</v>
      </c>
      <c r="U561" s="134">
        <f t="shared" si="17"/>
        <v>74450</v>
      </c>
      <c r="V561" s="144"/>
      <c r="W561" s="173">
        <v>0</v>
      </c>
      <c r="X561" s="174">
        <v>0.09</v>
      </c>
      <c r="Y561" s="174">
        <v>6.1601609310905706E-2</v>
      </c>
      <c r="Z561" s="175">
        <v>0</v>
      </c>
      <c r="AA561" s="168"/>
      <c r="AB561" s="176">
        <v>0</v>
      </c>
      <c r="AC561" s="177">
        <v>0</v>
      </c>
      <c r="AD561" s="134">
        <v>0</v>
      </c>
      <c r="AE561" s="177">
        <v>0</v>
      </c>
      <c r="AF561" s="182">
        <v>0</v>
      </c>
      <c r="AG561" s="172"/>
    </row>
    <row r="562" spans="1:33" s="110" customFormat="1" x14ac:dyDescent="0.2">
      <c r="A562" s="138">
        <v>478</v>
      </c>
      <c r="B562" s="139">
        <v>478352153</v>
      </c>
      <c r="C562" s="140" t="s">
        <v>531</v>
      </c>
      <c r="D562" s="141">
        <v>352</v>
      </c>
      <c r="E562" s="140" t="s">
        <v>384</v>
      </c>
      <c r="F562" s="141">
        <v>153</v>
      </c>
      <c r="G562" s="142" t="s">
        <v>185</v>
      </c>
      <c r="H562" s="130"/>
      <c r="I562" s="131">
        <v>10600</v>
      </c>
      <c r="J562" s="131">
        <v>82</v>
      </c>
      <c r="K562" s="131">
        <v>0</v>
      </c>
      <c r="L562" s="131">
        <v>938</v>
      </c>
      <c r="M562" s="131">
        <v>11620</v>
      </c>
      <c r="N562" s="130"/>
      <c r="O562" s="132">
        <v>49</v>
      </c>
      <c r="P562" s="132">
        <v>0</v>
      </c>
      <c r="Q562" s="133">
        <v>523418</v>
      </c>
      <c r="R562" s="133">
        <v>0</v>
      </c>
      <c r="S562" s="133">
        <f t="shared" si="16"/>
        <v>0</v>
      </c>
      <c r="T562" s="133">
        <v>45962</v>
      </c>
      <c r="U562" s="134">
        <f t="shared" si="17"/>
        <v>569380</v>
      </c>
      <c r="V562" s="144"/>
      <c r="W562" s="173">
        <v>0</v>
      </c>
      <c r="X562" s="174">
        <v>0.09</v>
      </c>
      <c r="Y562" s="174">
        <v>1.3212610460566583E-2</v>
      </c>
      <c r="Z562" s="175">
        <v>0</v>
      </c>
      <c r="AA562" s="168"/>
      <c r="AB562" s="176">
        <v>0</v>
      </c>
      <c r="AC562" s="177">
        <v>0</v>
      </c>
      <c r="AD562" s="134">
        <v>0</v>
      </c>
      <c r="AE562" s="177">
        <v>0</v>
      </c>
      <c r="AF562" s="182">
        <v>0</v>
      </c>
      <c r="AG562" s="172"/>
    </row>
    <row r="563" spans="1:33" s="110" customFormat="1" x14ac:dyDescent="0.2">
      <c r="A563" s="138">
        <v>478</v>
      </c>
      <c r="B563" s="139">
        <v>478352158</v>
      </c>
      <c r="C563" s="140" t="s">
        <v>531</v>
      </c>
      <c r="D563" s="141">
        <v>352</v>
      </c>
      <c r="E563" s="140" t="s">
        <v>384</v>
      </c>
      <c r="F563" s="141">
        <v>158</v>
      </c>
      <c r="G563" s="142" t="s">
        <v>190</v>
      </c>
      <c r="H563" s="130"/>
      <c r="I563" s="131">
        <v>10662</v>
      </c>
      <c r="J563" s="131">
        <v>5571</v>
      </c>
      <c r="K563" s="131">
        <v>0</v>
      </c>
      <c r="L563" s="131">
        <v>938</v>
      </c>
      <c r="M563" s="131">
        <v>17171</v>
      </c>
      <c r="N563" s="130"/>
      <c r="O563" s="132">
        <v>48</v>
      </c>
      <c r="P563" s="132">
        <v>0</v>
      </c>
      <c r="Q563" s="133">
        <v>779184</v>
      </c>
      <c r="R563" s="133">
        <v>0</v>
      </c>
      <c r="S563" s="133">
        <f t="shared" si="16"/>
        <v>0</v>
      </c>
      <c r="T563" s="133">
        <v>45024</v>
      </c>
      <c r="U563" s="134">
        <f t="shared" si="17"/>
        <v>824208</v>
      </c>
      <c r="V563" s="144"/>
      <c r="W563" s="173">
        <v>0</v>
      </c>
      <c r="X563" s="174">
        <v>0.09</v>
      </c>
      <c r="Y563" s="174">
        <v>2.9771390358331141E-2</v>
      </c>
      <c r="Z563" s="175">
        <v>0</v>
      </c>
      <c r="AA563" s="168"/>
      <c r="AB563" s="176">
        <v>0</v>
      </c>
      <c r="AC563" s="177">
        <v>0</v>
      </c>
      <c r="AD563" s="134">
        <v>0</v>
      </c>
      <c r="AE563" s="177">
        <v>0</v>
      </c>
      <c r="AF563" s="182">
        <v>0</v>
      </c>
      <c r="AG563" s="172"/>
    </row>
    <row r="564" spans="1:33" s="110" customFormat="1" x14ac:dyDescent="0.2">
      <c r="A564" s="138">
        <v>478</v>
      </c>
      <c r="B564" s="139">
        <v>478352162</v>
      </c>
      <c r="C564" s="140" t="s">
        <v>531</v>
      </c>
      <c r="D564" s="141">
        <v>352</v>
      </c>
      <c r="E564" s="140" t="s">
        <v>384</v>
      </c>
      <c r="F564" s="141">
        <v>162</v>
      </c>
      <c r="G564" s="142" t="s">
        <v>194</v>
      </c>
      <c r="H564" s="130"/>
      <c r="I564" s="131">
        <v>10343</v>
      </c>
      <c r="J564" s="131">
        <v>2463</v>
      </c>
      <c r="K564" s="131">
        <v>0</v>
      </c>
      <c r="L564" s="131">
        <v>938</v>
      </c>
      <c r="M564" s="131">
        <v>13744</v>
      </c>
      <c r="N564" s="130"/>
      <c r="O564" s="132">
        <v>16</v>
      </c>
      <c r="P564" s="132">
        <v>0</v>
      </c>
      <c r="Q564" s="133">
        <v>204896</v>
      </c>
      <c r="R564" s="133">
        <v>0</v>
      </c>
      <c r="S564" s="133">
        <f t="shared" si="16"/>
        <v>0</v>
      </c>
      <c r="T564" s="133">
        <v>15008</v>
      </c>
      <c r="U564" s="134">
        <f t="shared" si="17"/>
        <v>219904</v>
      </c>
      <c r="V564" s="144"/>
      <c r="W564" s="173">
        <v>0</v>
      </c>
      <c r="X564" s="174">
        <v>0.09</v>
      </c>
      <c r="Y564" s="174">
        <v>1.6674570119912257E-2</v>
      </c>
      <c r="Z564" s="175">
        <v>0</v>
      </c>
      <c r="AA564" s="168"/>
      <c r="AB564" s="176">
        <v>0</v>
      </c>
      <c r="AC564" s="177">
        <v>0</v>
      </c>
      <c r="AD564" s="134">
        <v>0</v>
      </c>
      <c r="AE564" s="177">
        <v>0</v>
      </c>
      <c r="AF564" s="182">
        <v>0</v>
      </c>
      <c r="AG564" s="172"/>
    </row>
    <row r="565" spans="1:33" s="110" customFormat="1" x14ac:dyDescent="0.2">
      <c r="A565" s="138">
        <v>478</v>
      </c>
      <c r="B565" s="139">
        <v>478352174</v>
      </c>
      <c r="C565" s="140" t="s">
        <v>531</v>
      </c>
      <c r="D565" s="141">
        <v>352</v>
      </c>
      <c r="E565" s="140" t="s">
        <v>384</v>
      </c>
      <c r="F565" s="141">
        <v>174</v>
      </c>
      <c r="G565" s="142" t="s">
        <v>206</v>
      </c>
      <c r="H565" s="130"/>
      <c r="I565" s="131">
        <v>9863</v>
      </c>
      <c r="J565" s="131">
        <v>6335</v>
      </c>
      <c r="K565" s="131">
        <v>0</v>
      </c>
      <c r="L565" s="131">
        <v>938</v>
      </c>
      <c r="M565" s="131">
        <v>17136</v>
      </c>
      <c r="N565" s="130"/>
      <c r="O565" s="132">
        <v>10</v>
      </c>
      <c r="P565" s="132">
        <v>0</v>
      </c>
      <c r="Q565" s="133">
        <v>161980</v>
      </c>
      <c r="R565" s="133">
        <v>0</v>
      </c>
      <c r="S565" s="133">
        <f t="shared" si="16"/>
        <v>0</v>
      </c>
      <c r="T565" s="133">
        <v>9380</v>
      </c>
      <c r="U565" s="134">
        <f t="shared" si="17"/>
        <v>171360</v>
      </c>
      <c r="V565" s="144"/>
      <c r="W565" s="173">
        <v>0</v>
      </c>
      <c r="X565" s="174">
        <v>0.09</v>
      </c>
      <c r="Y565" s="174">
        <v>5.1338587500576877E-2</v>
      </c>
      <c r="Z565" s="175">
        <v>0</v>
      </c>
      <c r="AA565" s="168"/>
      <c r="AB565" s="176">
        <v>0</v>
      </c>
      <c r="AC565" s="177">
        <v>0</v>
      </c>
      <c r="AD565" s="134">
        <v>0</v>
      </c>
      <c r="AE565" s="177">
        <v>0</v>
      </c>
      <c r="AF565" s="182">
        <v>0</v>
      </c>
      <c r="AG565" s="172"/>
    </row>
    <row r="566" spans="1:33" s="110" customFormat="1" x14ac:dyDescent="0.2">
      <c r="A566" s="138">
        <v>478</v>
      </c>
      <c r="B566" s="139">
        <v>478352288</v>
      </c>
      <c r="C566" s="140" t="s">
        <v>531</v>
      </c>
      <c r="D566" s="141">
        <v>352</v>
      </c>
      <c r="E566" s="140" t="s">
        <v>384</v>
      </c>
      <c r="F566" s="141">
        <v>288</v>
      </c>
      <c r="G566" s="142" t="s">
        <v>320</v>
      </c>
      <c r="H566" s="130"/>
      <c r="I566" s="131">
        <v>8960</v>
      </c>
      <c r="J566" s="131">
        <v>6114</v>
      </c>
      <c r="K566" s="131">
        <v>0</v>
      </c>
      <c r="L566" s="131">
        <v>938</v>
      </c>
      <c r="M566" s="131">
        <v>16012</v>
      </c>
      <c r="N566" s="130"/>
      <c r="O566" s="132">
        <v>2</v>
      </c>
      <c r="P566" s="132">
        <v>0</v>
      </c>
      <c r="Q566" s="133">
        <v>30148</v>
      </c>
      <c r="R566" s="133">
        <v>0</v>
      </c>
      <c r="S566" s="133">
        <f t="shared" si="16"/>
        <v>0</v>
      </c>
      <c r="T566" s="133">
        <v>1876</v>
      </c>
      <c r="U566" s="134">
        <f t="shared" si="17"/>
        <v>32024</v>
      </c>
      <c r="V566" s="144"/>
      <c r="W566" s="173">
        <v>0</v>
      </c>
      <c r="X566" s="174">
        <v>0.09</v>
      </c>
      <c r="Y566" s="174">
        <v>2.7324872944528115E-3</v>
      </c>
      <c r="Z566" s="175">
        <v>0</v>
      </c>
      <c r="AA566" s="168"/>
      <c r="AB566" s="176">
        <v>0</v>
      </c>
      <c r="AC566" s="177">
        <v>0</v>
      </c>
      <c r="AD566" s="134">
        <v>0</v>
      </c>
      <c r="AE566" s="177">
        <v>0</v>
      </c>
      <c r="AF566" s="182">
        <v>0</v>
      </c>
      <c r="AG566" s="172"/>
    </row>
    <row r="567" spans="1:33" s="110" customFormat="1" x14ac:dyDescent="0.2">
      <c r="A567" s="138">
        <v>478</v>
      </c>
      <c r="B567" s="139">
        <v>478352322</v>
      </c>
      <c r="C567" s="140" t="s">
        <v>531</v>
      </c>
      <c r="D567" s="141">
        <v>352</v>
      </c>
      <c r="E567" s="140" t="s">
        <v>384</v>
      </c>
      <c r="F567" s="141">
        <v>322</v>
      </c>
      <c r="G567" s="142" t="s">
        <v>354</v>
      </c>
      <c r="H567" s="130"/>
      <c r="I567" s="131">
        <v>8960</v>
      </c>
      <c r="J567" s="131">
        <v>4897</v>
      </c>
      <c r="K567" s="131">
        <v>0</v>
      </c>
      <c r="L567" s="131">
        <v>938</v>
      </c>
      <c r="M567" s="131">
        <v>14795</v>
      </c>
      <c r="N567" s="130"/>
      <c r="O567" s="132">
        <v>1</v>
      </c>
      <c r="P567" s="132">
        <v>0</v>
      </c>
      <c r="Q567" s="133">
        <v>13857</v>
      </c>
      <c r="R567" s="133">
        <v>0</v>
      </c>
      <c r="S567" s="133">
        <f t="shared" si="16"/>
        <v>0</v>
      </c>
      <c r="T567" s="133">
        <v>938</v>
      </c>
      <c r="U567" s="134">
        <f t="shared" si="17"/>
        <v>14795</v>
      </c>
      <c r="V567" s="144"/>
      <c r="W567" s="173">
        <v>0</v>
      </c>
      <c r="X567" s="174">
        <v>0.09</v>
      </c>
      <c r="Y567" s="174">
        <v>9.9915404967105097E-3</v>
      </c>
      <c r="Z567" s="175">
        <v>0</v>
      </c>
      <c r="AA567" s="168"/>
      <c r="AB567" s="176">
        <v>0</v>
      </c>
      <c r="AC567" s="177">
        <v>0</v>
      </c>
      <c r="AD567" s="134">
        <v>0</v>
      </c>
      <c r="AE567" s="177">
        <v>0</v>
      </c>
      <c r="AF567" s="182">
        <v>0</v>
      </c>
      <c r="AG567" s="172"/>
    </row>
    <row r="568" spans="1:33" s="110" customFormat="1" x14ac:dyDescent="0.2">
      <c r="A568" s="138">
        <v>478</v>
      </c>
      <c r="B568" s="139">
        <v>478352326</v>
      </c>
      <c r="C568" s="140" t="s">
        <v>531</v>
      </c>
      <c r="D568" s="141">
        <v>352</v>
      </c>
      <c r="E568" s="140" t="s">
        <v>384</v>
      </c>
      <c r="F568" s="141">
        <v>326</v>
      </c>
      <c r="G568" s="142" t="s">
        <v>358</v>
      </c>
      <c r="H568" s="130"/>
      <c r="I568" s="131">
        <v>10043</v>
      </c>
      <c r="J568" s="131">
        <v>3870</v>
      </c>
      <c r="K568" s="131">
        <v>0</v>
      </c>
      <c r="L568" s="131">
        <v>938</v>
      </c>
      <c r="M568" s="131">
        <v>14851</v>
      </c>
      <c r="N568" s="130"/>
      <c r="O568" s="132">
        <v>6</v>
      </c>
      <c r="P568" s="132">
        <v>0</v>
      </c>
      <c r="Q568" s="133">
        <v>83478</v>
      </c>
      <c r="R568" s="133">
        <v>0</v>
      </c>
      <c r="S568" s="133">
        <f t="shared" si="16"/>
        <v>0</v>
      </c>
      <c r="T568" s="133">
        <v>5628</v>
      </c>
      <c r="U568" s="134">
        <f t="shared" si="17"/>
        <v>89106</v>
      </c>
      <c r="V568" s="144"/>
      <c r="W568" s="173">
        <v>0</v>
      </c>
      <c r="X568" s="174">
        <v>0.09</v>
      </c>
      <c r="Y568" s="174">
        <v>4.3904812406005056E-3</v>
      </c>
      <c r="Z568" s="175">
        <v>0</v>
      </c>
      <c r="AA568" s="168"/>
      <c r="AB568" s="176">
        <v>0</v>
      </c>
      <c r="AC568" s="177">
        <v>0</v>
      </c>
      <c r="AD568" s="134">
        <v>0</v>
      </c>
      <c r="AE568" s="177">
        <v>0</v>
      </c>
      <c r="AF568" s="182">
        <v>0</v>
      </c>
      <c r="AG568" s="172"/>
    </row>
    <row r="569" spans="1:33" s="110" customFormat="1" x14ac:dyDescent="0.2">
      <c r="A569" s="138">
        <v>478</v>
      </c>
      <c r="B569" s="139">
        <v>478352348</v>
      </c>
      <c r="C569" s="140" t="s">
        <v>531</v>
      </c>
      <c r="D569" s="141">
        <v>352</v>
      </c>
      <c r="E569" s="140" t="s">
        <v>384</v>
      </c>
      <c r="F569" s="141">
        <v>348</v>
      </c>
      <c r="G569" s="142" t="s">
        <v>380</v>
      </c>
      <c r="H569" s="130"/>
      <c r="I569" s="131">
        <v>10873</v>
      </c>
      <c r="J569" s="131">
        <v>211</v>
      </c>
      <c r="K569" s="131">
        <v>0</v>
      </c>
      <c r="L569" s="131">
        <v>938</v>
      </c>
      <c r="M569" s="131">
        <v>12022</v>
      </c>
      <c r="N569" s="130"/>
      <c r="O569" s="132">
        <v>9</v>
      </c>
      <c r="P569" s="132">
        <v>0</v>
      </c>
      <c r="Q569" s="133">
        <v>99756</v>
      </c>
      <c r="R569" s="133">
        <v>0</v>
      </c>
      <c r="S569" s="133">
        <f t="shared" si="16"/>
        <v>0</v>
      </c>
      <c r="T569" s="133">
        <v>8442</v>
      </c>
      <c r="U569" s="134">
        <f t="shared" si="17"/>
        <v>108198</v>
      </c>
      <c r="V569" s="144"/>
      <c r="W569" s="173">
        <v>0</v>
      </c>
      <c r="X569" s="174">
        <v>0.09</v>
      </c>
      <c r="Y569" s="174">
        <v>6.3594215263040002E-2</v>
      </c>
      <c r="Z569" s="175">
        <v>0</v>
      </c>
      <c r="AA569" s="168"/>
      <c r="AB569" s="176">
        <v>0</v>
      </c>
      <c r="AC569" s="177">
        <v>0</v>
      </c>
      <c r="AD569" s="134">
        <v>0</v>
      </c>
      <c r="AE569" s="177">
        <v>0</v>
      </c>
      <c r="AF569" s="182">
        <v>0</v>
      </c>
      <c r="AG569" s="172"/>
    </row>
    <row r="570" spans="1:33" s="110" customFormat="1" x14ac:dyDescent="0.2">
      <c r="A570" s="138">
        <v>478</v>
      </c>
      <c r="B570" s="139">
        <v>478352352</v>
      </c>
      <c r="C570" s="140" t="s">
        <v>531</v>
      </c>
      <c r="D570" s="141">
        <v>352</v>
      </c>
      <c r="E570" s="140" t="s">
        <v>384</v>
      </c>
      <c r="F570" s="141">
        <v>352</v>
      </c>
      <c r="G570" s="142" t="s">
        <v>384</v>
      </c>
      <c r="H570" s="130"/>
      <c r="I570" s="131">
        <v>11891</v>
      </c>
      <c r="J570" s="131">
        <v>7391</v>
      </c>
      <c r="K570" s="131">
        <v>0</v>
      </c>
      <c r="L570" s="131">
        <v>938</v>
      </c>
      <c r="M570" s="131">
        <v>20220</v>
      </c>
      <c r="N570" s="130"/>
      <c r="O570" s="132">
        <v>8</v>
      </c>
      <c r="P570" s="132">
        <v>0</v>
      </c>
      <c r="Q570" s="133">
        <v>154256</v>
      </c>
      <c r="R570" s="133">
        <v>0</v>
      </c>
      <c r="S570" s="133">
        <f t="shared" si="16"/>
        <v>0</v>
      </c>
      <c r="T570" s="133">
        <v>7504</v>
      </c>
      <c r="U570" s="134">
        <f t="shared" si="17"/>
        <v>161760</v>
      </c>
      <c r="V570" s="144"/>
      <c r="W570" s="173">
        <v>0</v>
      </c>
      <c r="X570" s="174">
        <v>0.09</v>
      </c>
      <c r="Y570" s="174">
        <v>0</v>
      </c>
      <c r="Z570" s="175">
        <v>0</v>
      </c>
      <c r="AA570" s="168"/>
      <c r="AB570" s="176">
        <v>0</v>
      </c>
      <c r="AC570" s="177">
        <v>0</v>
      </c>
      <c r="AD570" s="134">
        <v>0</v>
      </c>
      <c r="AE570" s="177">
        <v>0</v>
      </c>
      <c r="AF570" s="182">
        <v>0</v>
      </c>
      <c r="AG570" s="172"/>
    </row>
    <row r="571" spans="1:33" s="110" customFormat="1" x14ac:dyDescent="0.2">
      <c r="A571" s="138">
        <v>478</v>
      </c>
      <c r="B571" s="139">
        <v>478352600</v>
      </c>
      <c r="C571" s="140" t="s">
        <v>531</v>
      </c>
      <c r="D571" s="141">
        <v>352</v>
      </c>
      <c r="E571" s="140" t="s">
        <v>384</v>
      </c>
      <c r="F571" s="141">
        <v>600</v>
      </c>
      <c r="G571" s="142" t="s">
        <v>386</v>
      </c>
      <c r="H571" s="130"/>
      <c r="I571" s="131">
        <v>10081</v>
      </c>
      <c r="J571" s="131">
        <v>4259</v>
      </c>
      <c r="K571" s="131">
        <v>0</v>
      </c>
      <c r="L571" s="131">
        <v>938</v>
      </c>
      <c r="M571" s="131">
        <v>15278</v>
      </c>
      <c r="N571" s="130"/>
      <c r="O571" s="132">
        <v>30</v>
      </c>
      <c r="P571" s="132">
        <v>0</v>
      </c>
      <c r="Q571" s="133">
        <v>430200</v>
      </c>
      <c r="R571" s="133">
        <v>0</v>
      </c>
      <c r="S571" s="133">
        <f t="shared" si="16"/>
        <v>0</v>
      </c>
      <c r="T571" s="133">
        <v>28140</v>
      </c>
      <c r="U571" s="134">
        <f t="shared" si="17"/>
        <v>458340</v>
      </c>
      <c r="V571" s="144"/>
      <c r="W571" s="173">
        <v>0</v>
      </c>
      <c r="X571" s="174">
        <v>0.09</v>
      </c>
      <c r="Y571" s="174">
        <v>5.31206266092749E-3</v>
      </c>
      <c r="Z571" s="175">
        <v>0</v>
      </c>
      <c r="AA571" s="168"/>
      <c r="AB571" s="176">
        <v>0</v>
      </c>
      <c r="AC571" s="177">
        <v>0</v>
      </c>
      <c r="AD571" s="134">
        <v>0</v>
      </c>
      <c r="AE571" s="177">
        <v>0</v>
      </c>
      <c r="AF571" s="182">
        <v>0</v>
      </c>
      <c r="AG571" s="172"/>
    </row>
    <row r="572" spans="1:33" s="110" customFormat="1" x14ac:dyDescent="0.2">
      <c r="A572" s="138">
        <v>478</v>
      </c>
      <c r="B572" s="139">
        <v>478352610</v>
      </c>
      <c r="C572" s="140" t="s">
        <v>531</v>
      </c>
      <c r="D572" s="141">
        <v>352</v>
      </c>
      <c r="E572" s="140" t="s">
        <v>384</v>
      </c>
      <c r="F572" s="141">
        <v>610</v>
      </c>
      <c r="G572" s="142" t="s">
        <v>389</v>
      </c>
      <c r="H572" s="130"/>
      <c r="I572" s="131">
        <v>11043</v>
      </c>
      <c r="J572" s="131">
        <v>2337</v>
      </c>
      <c r="K572" s="131">
        <v>0</v>
      </c>
      <c r="L572" s="131">
        <v>938</v>
      </c>
      <c r="M572" s="131">
        <v>14318</v>
      </c>
      <c r="N572" s="130"/>
      <c r="O572" s="132">
        <v>10</v>
      </c>
      <c r="P572" s="132">
        <v>0</v>
      </c>
      <c r="Q572" s="133">
        <v>133800</v>
      </c>
      <c r="R572" s="133">
        <v>0</v>
      </c>
      <c r="S572" s="133">
        <f t="shared" si="16"/>
        <v>0</v>
      </c>
      <c r="T572" s="133">
        <v>9380</v>
      </c>
      <c r="U572" s="134">
        <f t="shared" si="17"/>
        <v>143180</v>
      </c>
      <c r="V572" s="144"/>
      <c r="W572" s="173">
        <v>0</v>
      </c>
      <c r="X572" s="174">
        <v>0.09</v>
      </c>
      <c r="Y572" s="174">
        <v>9.5232269690912769E-3</v>
      </c>
      <c r="Z572" s="175">
        <v>0</v>
      </c>
      <c r="AA572" s="168"/>
      <c r="AB572" s="176">
        <v>0</v>
      </c>
      <c r="AC572" s="177">
        <v>0</v>
      </c>
      <c r="AD572" s="134">
        <v>0</v>
      </c>
      <c r="AE572" s="177">
        <v>0</v>
      </c>
      <c r="AF572" s="182">
        <v>0</v>
      </c>
      <c r="AG572" s="172"/>
    </row>
    <row r="573" spans="1:33" s="110" customFormat="1" x14ac:dyDescent="0.2">
      <c r="A573" s="138">
        <v>478</v>
      </c>
      <c r="B573" s="139">
        <v>478352616</v>
      </c>
      <c r="C573" s="140" t="s">
        <v>531</v>
      </c>
      <c r="D573" s="141">
        <v>352</v>
      </c>
      <c r="E573" s="140" t="s">
        <v>384</v>
      </c>
      <c r="F573" s="141">
        <v>616</v>
      </c>
      <c r="G573" s="142" t="s">
        <v>391</v>
      </c>
      <c r="H573" s="130"/>
      <c r="I573" s="131">
        <v>10782</v>
      </c>
      <c r="J573" s="131">
        <v>4188</v>
      </c>
      <c r="K573" s="131">
        <v>0</v>
      </c>
      <c r="L573" s="131">
        <v>938</v>
      </c>
      <c r="M573" s="131">
        <v>15908</v>
      </c>
      <c r="N573" s="130"/>
      <c r="O573" s="132">
        <v>57</v>
      </c>
      <c r="P573" s="132">
        <v>0</v>
      </c>
      <c r="Q573" s="133">
        <v>853290</v>
      </c>
      <c r="R573" s="133">
        <v>0</v>
      </c>
      <c r="S573" s="133">
        <f t="shared" si="16"/>
        <v>0</v>
      </c>
      <c r="T573" s="133">
        <v>53466</v>
      </c>
      <c r="U573" s="134">
        <f t="shared" si="17"/>
        <v>906756</v>
      </c>
      <c r="V573" s="144"/>
      <c r="W573" s="173">
        <v>0</v>
      </c>
      <c r="X573" s="174">
        <v>0.09</v>
      </c>
      <c r="Y573" s="174">
        <v>3.3928011157157136E-2</v>
      </c>
      <c r="Z573" s="175">
        <v>0</v>
      </c>
      <c r="AA573" s="168"/>
      <c r="AB573" s="176">
        <v>0</v>
      </c>
      <c r="AC573" s="177">
        <v>0</v>
      </c>
      <c r="AD573" s="134">
        <v>0</v>
      </c>
      <c r="AE573" s="177">
        <v>0</v>
      </c>
      <c r="AF573" s="182">
        <v>0</v>
      </c>
      <c r="AG573" s="172"/>
    </row>
    <row r="574" spans="1:33" s="110" customFormat="1" x14ac:dyDescent="0.2">
      <c r="A574" s="138">
        <v>478</v>
      </c>
      <c r="B574" s="139">
        <v>478352620</v>
      </c>
      <c r="C574" s="140" t="s">
        <v>531</v>
      </c>
      <c r="D574" s="141">
        <v>352</v>
      </c>
      <c r="E574" s="140" t="s">
        <v>384</v>
      </c>
      <c r="F574" s="141">
        <v>620</v>
      </c>
      <c r="G574" s="142" t="s">
        <v>393</v>
      </c>
      <c r="H574" s="130"/>
      <c r="I574" s="131">
        <v>10766</v>
      </c>
      <c r="J574" s="131">
        <v>6255</v>
      </c>
      <c r="K574" s="131">
        <v>0</v>
      </c>
      <c r="L574" s="131">
        <v>938</v>
      </c>
      <c r="M574" s="131">
        <v>17959</v>
      </c>
      <c r="N574" s="130"/>
      <c r="O574" s="132">
        <v>2</v>
      </c>
      <c r="P574" s="132">
        <v>0</v>
      </c>
      <c r="Q574" s="133">
        <v>34042</v>
      </c>
      <c r="R574" s="133">
        <v>0</v>
      </c>
      <c r="S574" s="133">
        <f t="shared" si="16"/>
        <v>0</v>
      </c>
      <c r="T574" s="133">
        <v>1876</v>
      </c>
      <c r="U574" s="134">
        <f t="shared" si="17"/>
        <v>35918</v>
      </c>
      <c r="V574" s="144"/>
      <c r="W574" s="173">
        <v>0</v>
      </c>
      <c r="X574" s="174">
        <v>0.09</v>
      </c>
      <c r="Y574" s="174">
        <v>9.8156150023589721E-3</v>
      </c>
      <c r="Z574" s="175">
        <v>0</v>
      </c>
      <c r="AA574" s="168"/>
      <c r="AB574" s="176">
        <v>0</v>
      </c>
      <c r="AC574" s="177">
        <v>0</v>
      </c>
      <c r="AD574" s="134">
        <v>0</v>
      </c>
      <c r="AE574" s="177">
        <v>0</v>
      </c>
      <c r="AF574" s="182">
        <v>0</v>
      </c>
      <c r="AG574" s="172"/>
    </row>
    <row r="575" spans="1:33" s="110" customFormat="1" x14ac:dyDescent="0.2">
      <c r="A575" s="138">
        <v>478</v>
      </c>
      <c r="B575" s="139">
        <v>478352640</v>
      </c>
      <c r="C575" s="140" t="s">
        <v>531</v>
      </c>
      <c r="D575" s="141">
        <v>352</v>
      </c>
      <c r="E575" s="140" t="s">
        <v>384</v>
      </c>
      <c r="F575" s="141">
        <v>640</v>
      </c>
      <c r="G575" s="142" t="s">
        <v>398</v>
      </c>
      <c r="H575" s="130"/>
      <c r="I575" s="131">
        <v>10766</v>
      </c>
      <c r="J575" s="131">
        <v>7852</v>
      </c>
      <c r="K575" s="131">
        <v>0</v>
      </c>
      <c r="L575" s="131">
        <v>938</v>
      </c>
      <c r="M575" s="131">
        <v>19556</v>
      </c>
      <c r="N575" s="130"/>
      <c r="O575" s="132">
        <v>1</v>
      </c>
      <c r="P575" s="132">
        <v>0</v>
      </c>
      <c r="Q575" s="133">
        <v>18618</v>
      </c>
      <c r="R575" s="133">
        <v>0</v>
      </c>
      <c r="S575" s="133">
        <f t="shared" si="16"/>
        <v>0</v>
      </c>
      <c r="T575" s="133">
        <v>938</v>
      </c>
      <c r="U575" s="134">
        <f t="shared" si="17"/>
        <v>19556</v>
      </c>
      <c r="V575" s="144"/>
      <c r="W575" s="173">
        <v>0</v>
      </c>
      <c r="X575" s="174">
        <v>0.09</v>
      </c>
      <c r="Y575" s="174">
        <v>6.6407582691583005E-4</v>
      </c>
      <c r="Z575" s="175">
        <v>0</v>
      </c>
      <c r="AA575" s="168"/>
      <c r="AB575" s="176">
        <v>0</v>
      </c>
      <c r="AC575" s="177">
        <v>0</v>
      </c>
      <c r="AD575" s="134">
        <v>0</v>
      </c>
      <c r="AE575" s="177">
        <v>0</v>
      </c>
      <c r="AF575" s="182">
        <v>0</v>
      </c>
      <c r="AG575" s="172"/>
    </row>
    <row r="576" spans="1:33" s="110" customFormat="1" x14ac:dyDescent="0.2">
      <c r="A576" s="138">
        <v>478</v>
      </c>
      <c r="B576" s="139">
        <v>478352673</v>
      </c>
      <c r="C576" s="140" t="s">
        <v>531</v>
      </c>
      <c r="D576" s="141">
        <v>352</v>
      </c>
      <c r="E576" s="140" t="s">
        <v>384</v>
      </c>
      <c r="F576" s="141">
        <v>673</v>
      </c>
      <c r="G576" s="142" t="s">
        <v>408</v>
      </c>
      <c r="H576" s="130"/>
      <c r="I576" s="131">
        <v>10220</v>
      </c>
      <c r="J576" s="131">
        <v>5946</v>
      </c>
      <c r="K576" s="131">
        <v>0</v>
      </c>
      <c r="L576" s="131">
        <v>938</v>
      </c>
      <c r="M576" s="131">
        <v>17104</v>
      </c>
      <c r="N576" s="130"/>
      <c r="O576" s="132">
        <v>21</v>
      </c>
      <c r="P576" s="132">
        <v>0</v>
      </c>
      <c r="Q576" s="133">
        <v>339486</v>
      </c>
      <c r="R576" s="133">
        <v>0</v>
      </c>
      <c r="S576" s="133">
        <f t="shared" si="16"/>
        <v>0</v>
      </c>
      <c r="T576" s="133">
        <v>19698</v>
      </c>
      <c r="U576" s="134">
        <f t="shared" si="17"/>
        <v>359184</v>
      </c>
      <c r="V576" s="144"/>
      <c r="W576" s="173">
        <v>0</v>
      </c>
      <c r="X576" s="174">
        <v>0.09</v>
      </c>
      <c r="Y576" s="174">
        <v>1.7184059861328298E-2</v>
      </c>
      <c r="Z576" s="175">
        <v>0</v>
      </c>
      <c r="AA576" s="168"/>
      <c r="AB576" s="176">
        <v>0</v>
      </c>
      <c r="AC576" s="177">
        <v>0</v>
      </c>
      <c r="AD576" s="134">
        <v>0</v>
      </c>
      <c r="AE576" s="177">
        <v>0</v>
      </c>
      <c r="AF576" s="182">
        <v>0</v>
      </c>
      <c r="AG576" s="172"/>
    </row>
    <row r="577" spans="1:33" s="110" customFormat="1" x14ac:dyDescent="0.2">
      <c r="A577" s="138">
        <v>478</v>
      </c>
      <c r="B577" s="139">
        <v>478352695</v>
      </c>
      <c r="C577" s="140" t="s">
        <v>531</v>
      </c>
      <c r="D577" s="141">
        <v>352</v>
      </c>
      <c r="E577" s="140" t="s">
        <v>384</v>
      </c>
      <c r="F577" s="141">
        <v>695</v>
      </c>
      <c r="G577" s="142" t="s">
        <v>415</v>
      </c>
      <c r="H577" s="130"/>
      <c r="I577" s="131">
        <v>10766</v>
      </c>
      <c r="J577" s="131">
        <v>7086</v>
      </c>
      <c r="K577" s="131">
        <v>0</v>
      </c>
      <c r="L577" s="131">
        <v>938</v>
      </c>
      <c r="M577" s="131">
        <v>18790</v>
      </c>
      <c r="N577" s="130"/>
      <c r="O577" s="132">
        <v>2</v>
      </c>
      <c r="P577" s="132">
        <v>0</v>
      </c>
      <c r="Q577" s="133">
        <v>35704</v>
      </c>
      <c r="R577" s="133">
        <v>0</v>
      </c>
      <c r="S577" s="133">
        <f t="shared" si="16"/>
        <v>0</v>
      </c>
      <c r="T577" s="133">
        <v>1876</v>
      </c>
      <c r="U577" s="134">
        <f t="shared" si="17"/>
        <v>37580</v>
      </c>
      <c r="V577" s="144"/>
      <c r="W577" s="173">
        <v>0</v>
      </c>
      <c r="X577" s="174">
        <v>0.09</v>
      </c>
      <c r="Y577" s="174">
        <v>2.8374897874425455E-3</v>
      </c>
      <c r="Z577" s="175">
        <v>0</v>
      </c>
      <c r="AA577" s="168"/>
      <c r="AB577" s="176">
        <v>0</v>
      </c>
      <c r="AC577" s="177">
        <v>0</v>
      </c>
      <c r="AD577" s="134">
        <v>0</v>
      </c>
      <c r="AE577" s="177">
        <v>0</v>
      </c>
      <c r="AF577" s="182">
        <v>0</v>
      </c>
      <c r="AG577" s="172"/>
    </row>
    <row r="578" spans="1:33" s="110" customFormat="1" x14ac:dyDescent="0.2">
      <c r="A578" s="138">
        <v>478</v>
      </c>
      <c r="B578" s="139">
        <v>478352720</v>
      </c>
      <c r="C578" s="140" t="s">
        <v>531</v>
      </c>
      <c r="D578" s="141">
        <v>352</v>
      </c>
      <c r="E578" s="140" t="s">
        <v>384</v>
      </c>
      <c r="F578" s="141">
        <v>720</v>
      </c>
      <c r="G578" s="142" t="s">
        <v>423</v>
      </c>
      <c r="H578" s="130"/>
      <c r="I578" s="131">
        <v>10766</v>
      </c>
      <c r="J578" s="131">
        <v>1764</v>
      </c>
      <c r="K578" s="131">
        <v>0</v>
      </c>
      <c r="L578" s="131">
        <v>938</v>
      </c>
      <c r="M578" s="131">
        <v>13468</v>
      </c>
      <c r="N578" s="130"/>
      <c r="O578" s="132">
        <v>3</v>
      </c>
      <c r="P578" s="132">
        <v>0</v>
      </c>
      <c r="Q578" s="133">
        <v>37590</v>
      </c>
      <c r="R578" s="133">
        <v>0</v>
      </c>
      <c r="S578" s="133">
        <f t="shared" si="16"/>
        <v>0</v>
      </c>
      <c r="T578" s="133">
        <v>2814</v>
      </c>
      <c r="U578" s="134">
        <f t="shared" si="17"/>
        <v>40404</v>
      </c>
      <c r="V578" s="144"/>
      <c r="W578" s="173">
        <v>0</v>
      </c>
      <c r="X578" s="174">
        <v>0.09</v>
      </c>
      <c r="Y578" s="174">
        <v>9.7848747666903265E-3</v>
      </c>
      <c r="Z578" s="175">
        <v>0</v>
      </c>
      <c r="AA578" s="168"/>
      <c r="AB578" s="176">
        <v>0</v>
      </c>
      <c r="AC578" s="177">
        <v>0</v>
      </c>
      <c r="AD578" s="134">
        <v>0</v>
      </c>
      <c r="AE578" s="177">
        <v>0</v>
      </c>
      <c r="AF578" s="182">
        <v>0</v>
      </c>
      <c r="AG578" s="172"/>
    </row>
    <row r="579" spans="1:33" s="110" customFormat="1" x14ac:dyDescent="0.2">
      <c r="A579" s="138">
        <v>478</v>
      </c>
      <c r="B579" s="139">
        <v>478352725</v>
      </c>
      <c r="C579" s="140" t="s">
        <v>531</v>
      </c>
      <c r="D579" s="141">
        <v>352</v>
      </c>
      <c r="E579" s="140" t="s">
        <v>384</v>
      </c>
      <c r="F579" s="141">
        <v>725</v>
      </c>
      <c r="G579" s="142" t="s">
        <v>424</v>
      </c>
      <c r="H579" s="130"/>
      <c r="I579" s="131">
        <v>10285</v>
      </c>
      <c r="J579" s="131">
        <v>3722</v>
      </c>
      <c r="K579" s="131">
        <v>0</v>
      </c>
      <c r="L579" s="131">
        <v>938</v>
      </c>
      <c r="M579" s="131">
        <v>14945</v>
      </c>
      <c r="N579" s="130"/>
      <c r="O579" s="132">
        <v>17</v>
      </c>
      <c r="P579" s="132">
        <v>0</v>
      </c>
      <c r="Q579" s="133">
        <v>238119</v>
      </c>
      <c r="R579" s="133">
        <v>0</v>
      </c>
      <c r="S579" s="133">
        <f t="shared" si="16"/>
        <v>0</v>
      </c>
      <c r="T579" s="133">
        <v>15946</v>
      </c>
      <c r="U579" s="134">
        <f t="shared" si="17"/>
        <v>254065</v>
      </c>
      <c r="V579" s="144"/>
      <c r="W579" s="173">
        <v>0</v>
      </c>
      <c r="X579" s="174">
        <v>0.09</v>
      </c>
      <c r="Y579" s="174">
        <v>1.0396862677362754E-2</v>
      </c>
      <c r="Z579" s="175">
        <v>0</v>
      </c>
      <c r="AA579" s="168"/>
      <c r="AB579" s="176">
        <v>0</v>
      </c>
      <c r="AC579" s="177">
        <v>0</v>
      </c>
      <c r="AD579" s="134">
        <v>0</v>
      </c>
      <c r="AE579" s="177">
        <v>0</v>
      </c>
      <c r="AF579" s="182">
        <v>0</v>
      </c>
      <c r="AG579" s="172"/>
    </row>
    <row r="580" spans="1:33" s="110" customFormat="1" x14ac:dyDescent="0.2">
      <c r="A580" s="138">
        <v>478</v>
      </c>
      <c r="B580" s="139">
        <v>478352735</v>
      </c>
      <c r="C580" s="140" t="s">
        <v>531</v>
      </c>
      <c r="D580" s="141">
        <v>352</v>
      </c>
      <c r="E580" s="140" t="s">
        <v>384</v>
      </c>
      <c r="F580" s="141">
        <v>735</v>
      </c>
      <c r="G580" s="142" t="s">
        <v>427</v>
      </c>
      <c r="H580" s="130"/>
      <c r="I580" s="131">
        <v>10654</v>
      </c>
      <c r="J580" s="131">
        <v>4330</v>
      </c>
      <c r="K580" s="131">
        <v>0</v>
      </c>
      <c r="L580" s="131">
        <v>938</v>
      </c>
      <c r="M580" s="131">
        <v>15922</v>
      </c>
      <c r="N580" s="130"/>
      <c r="O580" s="132">
        <v>31</v>
      </c>
      <c r="P580" s="132">
        <v>0</v>
      </c>
      <c r="Q580" s="133">
        <v>464504</v>
      </c>
      <c r="R580" s="133">
        <v>0</v>
      </c>
      <c r="S580" s="133">
        <f t="shared" si="16"/>
        <v>0</v>
      </c>
      <c r="T580" s="133">
        <v>29078</v>
      </c>
      <c r="U580" s="134">
        <f t="shared" si="17"/>
        <v>493582</v>
      </c>
      <c r="V580" s="144"/>
      <c r="W580" s="173">
        <v>0</v>
      </c>
      <c r="X580" s="174">
        <v>0.09</v>
      </c>
      <c r="Y580" s="174">
        <v>1.7577380430084333E-2</v>
      </c>
      <c r="Z580" s="175">
        <v>0</v>
      </c>
      <c r="AA580" s="168"/>
      <c r="AB580" s="176">
        <v>0</v>
      </c>
      <c r="AC580" s="177">
        <v>0</v>
      </c>
      <c r="AD580" s="134">
        <v>0</v>
      </c>
      <c r="AE580" s="177">
        <v>0</v>
      </c>
      <c r="AF580" s="182">
        <v>0</v>
      </c>
      <c r="AG580" s="172"/>
    </row>
    <row r="581" spans="1:33" s="110" customFormat="1" x14ac:dyDescent="0.2">
      <c r="A581" s="138">
        <v>478</v>
      </c>
      <c r="B581" s="139">
        <v>478352753</v>
      </c>
      <c r="C581" s="140" t="s">
        <v>531</v>
      </c>
      <c r="D581" s="141">
        <v>352</v>
      </c>
      <c r="E581" s="140" t="s">
        <v>384</v>
      </c>
      <c r="F581" s="141">
        <v>753</v>
      </c>
      <c r="G581" s="142" t="s">
        <v>431</v>
      </c>
      <c r="H581" s="130"/>
      <c r="I581" s="131">
        <v>10508</v>
      </c>
      <c r="J581" s="131">
        <v>4341</v>
      </c>
      <c r="K581" s="131">
        <v>0</v>
      </c>
      <c r="L581" s="131">
        <v>938</v>
      </c>
      <c r="M581" s="131">
        <v>15787</v>
      </c>
      <c r="N581" s="130"/>
      <c r="O581" s="132">
        <v>6</v>
      </c>
      <c r="P581" s="132">
        <v>0</v>
      </c>
      <c r="Q581" s="133">
        <v>89094</v>
      </c>
      <c r="R581" s="133">
        <v>0</v>
      </c>
      <c r="S581" s="133">
        <f t="shared" si="16"/>
        <v>0</v>
      </c>
      <c r="T581" s="133">
        <v>5628</v>
      </c>
      <c r="U581" s="134">
        <f t="shared" si="17"/>
        <v>94722</v>
      </c>
      <c r="V581" s="144"/>
      <c r="W581" s="173">
        <v>0</v>
      </c>
      <c r="X581" s="174">
        <v>0.09</v>
      </c>
      <c r="Y581" s="174">
        <v>5.8768843420008718E-3</v>
      </c>
      <c r="Z581" s="175">
        <v>0</v>
      </c>
      <c r="AA581" s="168"/>
      <c r="AB581" s="176">
        <v>0</v>
      </c>
      <c r="AC581" s="177">
        <v>0</v>
      </c>
      <c r="AD581" s="134">
        <v>0</v>
      </c>
      <c r="AE581" s="177">
        <v>0</v>
      </c>
      <c r="AF581" s="182">
        <v>0</v>
      </c>
      <c r="AG581" s="172"/>
    </row>
    <row r="582" spans="1:33" s="110" customFormat="1" x14ac:dyDescent="0.2">
      <c r="A582" s="138">
        <v>478</v>
      </c>
      <c r="B582" s="139">
        <v>478352755</v>
      </c>
      <c r="C582" s="140" t="s">
        <v>531</v>
      </c>
      <c r="D582" s="141">
        <v>352</v>
      </c>
      <c r="E582" s="140" t="s">
        <v>384</v>
      </c>
      <c r="F582" s="141">
        <v>755</v>
      </c>
      <c r="G582" s="142" t="s">
        <v>432</v>
      </c>
      <c r="H582" s="130"/>
      <c r="I582" s="131">
        <v>10766</v>
      </c>
      <c r="J582" s="131">
        <v>5093</v>
      </c>
      <c r="K582" s="131">
        <v>0</v>
      </c>
      <c r="L582" s="131">
        <v>938</v>
      </c>
      <c r="M582" s="131">
        <v>16797</v>
      </c>
      <c r="N582" s="130"/>
      <c r="O582" s="132">
        <v>1</v>
      </c>
      <c r="P582" s="132">
        <v>0</v>
      </c>
      <c r="Q582" s="133">
        <v>15859</v>
      </c>
      <c r="R582" s="133">
        <v>0</v>
      </c>
      <c r="S582" s="133">
        <f t="shared" si="16"/>
        <v>0</v>
      </c>
      <c r="T582" s="133">
        <v>938</v>
      </c>
      <c r="U582" s="134">
        <f t="shared" si="17"/>
        <v>16797</v>
      </c>
      <c r="V582" s="144"/>
      <c r="W582" s="173">
        <v>0</v>
      </c>
      <c r="X582" s="174">
        <v>0.09</v>
      </c>
      <c r="Y582" s="174">
        <v>1.6869241337101826E-2</v>
      </c>
      <c r="Z582" s="175">
        <v>0</v>
      </c>
      <c r="AA582" s="168"/>
      <c r="AB582" s="176">
        <v>0</v>
      </c>
      <c r="AC582" s="177">
        <v>0</v>
      </c>
      <c r="AD582" s="134">
        <v>0</v>
      </c>
      <c r="AE582" s="177">
        <v>0</v>
      </c>
      <c r="AF582" s="182">
        <v>0</v>
      </c>
      <c r="AG582" s="172"/>
    </row>
    <row r="583" spans="1:33" s="110" customFormat="1" x14ac:dyDescent="0.2">
      <c r="A583" s="138">
        <v>478</v>
      </c>
      <c r="B583" s="139">
        <v>478352770</v>
      </c>
      <c r="C583" s="140" t="s">
        <v>531</v>
      </c>
      <c r="D583" s="141">
        <v>352</v>
      </c>
      <c r="E583" s="140" t="s">
        <v>384</v>
      </c>
      <c r="F583" s="141">
        <v>770</v>
      </c>
      <c r="G583" s="142" t="s">
        <v>438</v>
      </c>
      <c r="H583" s="130"/>
      <c r="I583" s="131">
        <v>10766</v>
      </c>
      <c r="J583" s="131">
        <v>1672</v>
      </c>
      <c r="K583" s="131">
        <v>0</v>
      </c>
      <c r="L583" s="131">
        <v>938</v>
      </c>
      <c r="M583" s="131">
        <v>13376</v>
      </c>
      <c r="N583" s="130"/>
      <c r="O583" s="132">
        <v>1</v>
      </c>
      <c r="P583" s="132">
        <v>0</v>
      </c>
      <c r="Q583" s="133">
        <v>12438</v>
      </c>
      <c r="R583" s="133">
        <v>0</v>
      </c>
      <c r="S583" s="133">
        <f t="shared" si="16"/>
        <v>0</v>
      </c>
      <c r="T583" s="133">
        <v>938</v>
      </c>
      <c r="U583" s="134">
        <f t="shared" si="17"/>
        <v>13376</v>
      </c>
      <c r="V583" s="144"/>
      <c r="W583" s="173">
        <v>0</v>
      </c>
      <c r="X583" s="174">
        <v>0.09</v>
      </c>
      <c r="Y583" s="174">
        <v>1.1713998642086318E-3</v>
      </c>
      <c r="Z583" s="175">
        <v>0</v>
      </c>
      <c r="AA583" s="168"/>
      <c r="AB583" s="176">
        <v>0</v>
      </c>
      <c r="AC583" s="177">
        <v>0</v>
      </c>
      <c r="AD583" s="134">
        <v>0</v>
      </c>
      <c r="AE583" s="177">
        <v>0</v>
      </c>
      <c r="AF583" s="182">
        <v>0</v>
      </c>
      <c r="AG583" s="172"/>
    </row>
    <row r="584" spans="1:33" s="110" customFormat="1" x14ac:dyDescent="0.2">
      <c r="A584" s="138">
        <v>478</v>
      </c>
      <c r="B584" s="139">
        <v>478352775</v>
      </c>
      <c r="C584" s="140" t="s">
        <v>531</v>
      </c>
      <c r="D584" s="141">
        <v>352</v>
      </c>
      <c r="E584" s="140" t="s">
        <v>384</v>
      </c>
      <c r="F584" s="141">
        <v>775</v>
      </c>
      <c r="G584" s="142" t="s">
        <v>441</v>
      </c>
      <c r="H584" s="130"/>
      <c r="I584" s="131">
        <v>9963</v>
      </c>
      <c r="J584" s="131">
        <v>2367</v>
      </c>
      <c r="K584" s="131">
        <v>0</v>
      </c>
      <c r="L584" s="131">
        <v>938</v>
      </c>
      <c r="M584" s="131">
        <v>13268</v>
      </c>
      <c r="N584" s="130"/>
      <c r="O584" s="132">
        <v>24</v>
      </c>
      <c r="P584" s="132">
        <v>0</v>
      </c>
      <c r="Q584" s="133">
        <v>295920</v>
      </c>
      <c r="R584" s="133">
        <v>0</v>
      </c>
      <c r="S584" s="133">
        <f t="shared" si="16"/>
        <v>0</v>
      </c>
      <c r="T584" s="133">
        <v>22512</v>
      </c>
      <c r="U584" s="134">
        <f t="shared" si="17"/>
        <v>318432</v>
      </c>
      <c r="V584" s="144"/>
      <c r="W584" s="173">
        <v>0</v>
      </c>
      <c r="X584" s="174">
        <v>0.09</v>
      </c>
      <c r="Y584" s="174">
        <v>6.6355786934553648E-3</v>
      </c>
      <c r="Z584" s="175">
        <v>0</v>
      </c>
      <c r="AA584" s="168"/>
      <c r="AB584" s="176">
        <v>0</v>
      </c>
      <c r="AC584" s="177">
        <v>0</v>
      </c>
      <c r="AD584" s="134">
        <v>0</v>
      </c>
      <c r="AE584" s="177">
        <v>0</v>
      </c>
      <c r="AF584" s="182">
        <v>0</v>
      </c>
      <c r="AG584" s="172"/>
    </row>
    <row r="585" spans="1:33" s="110" customFormat="1" x14ac:dyDescent="0.2">
      <c r="A585" s="138">
        <v>479</v>
      </c>
      <c r="B585" s="139">
        <v>479278005</v>
      </c>
      <c r="C585" s="140" t="s">
        <v>532</v>
      </c>
      <c r="D585" s="141">
        <v>278</v>
      </c>
      <c r="E585" s="140" t="s">
        <v>310</v>
      </c>
      <c r="F585" s="141">
        <v>5</v>
      </c>
      <c r="G585" s="142" t="s">
        <v>37</v>
      </c>
      <c r="H585" s="130"/>
      <c r="I585" s="131">
        <v>10766</v>
      </c>
      <c r="J585" s="131">
        <v>5028</v>
      </c>
      <c r="K585" s="131">
        <v>0</v>
      </c>
      <c r="L585" s="131">
        <v>938</v>
      </c>
      <c r="M585" s="131">
        <v>16732</v>
      </c>
      <c r="N585" s="130"/>
      <c r="O585" s="132">
        <v>5</v>
      </c>
      <c r="P585" s="132">
        <v>0</v>
      </c>
      <c r="Q585" s="133">
        <v>78970</v>
      </c>
      <c r="R585" s="133">
        <v>0</v>
      </c>
      <c r="S585" s="133">
        <f t="shared" si="16"/>
        <v>0</v>
      </c>
      <c r="T585" s="133">
        <v>4690</v>
      </c>
      <c r="U585" s="134">
        <f t="shared" si="17"/>
        <v>83660</v>
      </c>
      <c r="V585" s="144"/>
      <c r="W585" s="173">
        <v>0</v>
      </c>
      <c r="X585" s="174">
        <v>0.09</v>
      </c>
      <c r="Y585" s="174">
        <v>1.4619888883558585E-2</v>
      </c>
      <c r="Z585" s="175">
        <v>0</v>
      </c>
      <c r="AA585" s="168"/>
      <c r="AB585" s="176">
        <v>0</v>
      </c>
      <c r="AC585" s="177">
        <v>0</v>
      </c>
      <c r="AD585" s="134">
        <v>0</v>
      </c>
      <c r="AE585" s="177">
        <v>0</v>
      </c>
      <c r="AF585" s="182">
        <v>0</v>
      </c>
      <c r="AG585" s="172"/>
    </row>
    <row r="586" spans="1:33" s="110" customFormat="1" x14ac:dyDescent="0.2">
      <c r="A586" s="138">
        <v>479</v>
      </c>
      <c r="B586" s="139">
        <v>479278024</v>
      </c>
      <c r="C586" s="140" t="s">
        <v>532</v>
      </c>
      <c r="D586" s="141">
        <v>278</v>
      </c>
      <c r="E586" s="140" t="s">
        <v>310</v>
      </c>
      <c r="F586" s="141">
        <v>24</v>
      </c>
      <c r="G586" s="142" t="s">
        <v>56</v>
      </c>
      <c r="H586" s="130"/>
      <c r="I586" s="131">
        <v>10524</v>
      </c>
      <c r="J586" s="131">
        <v>2099</v>
      </c>
      <c r="K586" s="131">
        <v>0</v>
      </c>
      <c r="L586" s="131">
        <v>938</v>
      </c>
      <c r="M586" s="131">
        <v>13561</v>
      </c>
      <c r="N586" s="130"/>
      <c r="O586" s="132">
        <v>21</v>
      </c>
      <c r="P586" s="132">
        <v>0</v>
      </c>
      <c r="Q586" s="133">
        <v>265083</v>
      </c>
      <c r="R586" s="133">
        <v>0</v>
      </c>
      <c r="S586" s="133">
        <f t="shared" ref="S586:S649" si="18">IFERROR(VLOOKUP(B586,transp,2,FALSE),0)</f>
        <v>0</v>
      </c>
      <c r="T586" s="133">
        <v>19698</v>
      </c>
      <c r="U586" s="134">
        <f t="shared" ref="U586:U649" si="19">SUM(Q586:T586)</f>
        <v>284781</v>
      </c>
      <c r="V586" s="144"/>
      <c r="W586" s="173">
        <v>0</v>
      </c>
      <c r="X586" s="174">
        <v>0.09</v>
      </c>
      <c r="Y586" s="174">
        <v>2.0645264741985296E-2</v>
      </c>
      <c r="Z586" s="175">
        <v>0</v>
      </c>
      <c r="AA586" s="168"/>
      <c r="AB586" s="176">
        <v>0</v>
      </c>
      <c r="AC586" s="177">
        <v>0</v>
      </c>
      <c r="AD586" s="134">
        <v>0</v>
      </c>
      <c r="AE586" s="177">
        <v>0</v>
      </c>
      <c r="AF586" s="182">
        <v>0</v>
      </c>
      <c r="AG586" s="172"/>
    </row>
    <row r="587" spans="1:33" s="110" customFormat="1" x14ac:dyDescent="0.2">
      <c r="A587" s="138">
        <v>479</v>
      </c>
      <c r="B587" s="139">
        <v>479278061</v>
      </c>
      <c r="C587" s="140" t="s">
        <v>532</v>
      </c>
      <c r="D587" s="141">
        <v>278</v>
      </c>
      <c r="E587" s="140" t="s">
        <v>310</v>
      </c>
      <c r="F587" s="141">
        <v>61</v>
      </c>
      <c r="G587" s="142" t="s">
        <v>93</v>
      </c>
      <c r="H587" s="130"/>
      <c r="I587" s="131">
        <v>12564</v>
      </c>
      <c r="J587" s="131">
        <v>684</v>
      </c>
      <c r="K587" s="131">
        <v>0</v>
      </c>
      <c r="L587" s="131">
        <v>938</v>
      </c>
      <c r="M587" s="131">
        <v>14186</v>
      </c>
      <c r="N587" s="130"/>
      <c r="O587" s="132">
        <v>34</v>
      </c>
      <c r="P587" s="132">
        <v>0</v>
      </c>
      <c r="Q587" s="133">
        <v>450432</v>
      </c>
      <c r="R587" s="133">
        <v>0</v>
      </c>
      <c r="S587" s="133">
        <f t="shared" si="18"/>
        <v>0</v>
      </c>
      <c r="T587" s="133">
        <v>31892</v>
      </c>
      <c r="U587" s="134">
        <f t="shared" si="19"/>
        <v>482324</v>
      </c>
      <c r="V587" s="144"/>
      <c r="W587" s="173">
        <v>0</v>
      </c>
      <c r="X587" s="174">
        <v>0.09</v>
      </c>
      <c r="Y587" s="174">
        <v>3.8664200991585608E-2</v>
      </c>
      <c r="Z587" s="175">
        <v>0</v>
      </c>
      <c r="AA587" s="168"/>
      <c r="AB587" s="176">
        <v>0</v>
      </c>
      <c r="AC587" s="177">
        <v>0</v>
      </c>
      <c r="AD587" s="134">
        <v>0</v>
      </c>
      <c r="AE587" s="177">
        <v>0</v>
      </c>
      <c r="AF587" s="182">
        <v>0</v>
      </c>
      <c r="AG587" s="172"/>
    </row>
    <row r="588" spans="1:33" s="110" customFormat="1" x14ac:dyDescent="0.2">
      <c r="A588" s="138">
        <v>479</v>
      </c>
      <c r="B588" s="139">
        <v>479278086</v>
      </c>
      <c r="C588" s="140" t="s">
        <v>532</v>
      </c>
      <c r="D588" s="141">
        <v>278</v>
      </c>
      <c r="E588" s="140" t="s">
        <v>310</v>
      </c>
      <c r="F588" s="141">
        <v>86</v>
      </c>
      <c r="G588" s="142" t="s">
        <v>118</v>
      </c>
      <c r="H588" s="130"/>
      <c r="I588" s="131">
        <v>9963</v>
      </c>
      <c r="J588" s="131">
        <v>1574</v>
      </c>
      <c r="K588" s="131">
        <v>0</v>
      </c>
      <c r="L588" s="131">
        <v>938</v>
      </c>
      <c r="M588" s="131">
        <v>12475</v>
      </c>
      <c r="N588" s="130"/>
      <c r="O588" s="132">
        <v>17</v>
      </c>
      <c r="P588" s="132">
        <v>0</v>
      </c>
      <c r="Q588" s="133">
        <v>196129</v>
      </c>
      <c r="R588" s="133">
        <v>0</v>
      </c>
      <c r="S588" s="133">
        <f t="shared" si="18"/>
        <v>0</v>
      </c>
      <c r="T588" s="133">
        <v>15946</v>
      </c>
      <c r="U588" s="134">
        <f t="shared" si="19"/>
        <v>212075</v>
      </c>
      <c r="V588" s="144"/>
      <c r="W588" s="173">
        <v>0</v>
      </c>
      <c r="X588" s="174">
        <v>0.09</v>
      </c>
      <c r="Y588" s="174">
        <v>6.0592136485699125E-2</v>
      </c>
      <c r="Z588" s="175">
        <v>0</v>
      </c>
      <c r="AA588" s="168"/>
      <c r="AB588" s="176">
        <v>0</v>
      </c>
      <c r="AC588" s="177">
        <v>0</v>
      </c>
      <c r="AD588" s="134">
        <v>0</v>
      </c>
      <c r="AE588" s="177">
        <v>0</v>
      </c>
      <c r="AF588" s="182">
        <v>0</v>
      </c>
      <c r="AG588" s="172"/>
    </row>
    <row r="589" spans="1:33" s="110" customFormat="1" x14ac:dyDescent="0.2">
      <c r="A589" s="138">
        <v>479</v>
      </c>
      <c r="B589" s="139">
        <v>479278087</v>
      </c>
      <c r="C589" s="140" t="s">
        <v>532</v>
      </c>
      <c r="D589" s="141">
        <v>278</v>
      </c>
      <c r="E589" s="140" t="s">
        <v>310</v>
      </c>
      <c r="F589" s="141">
        <v>87</v>
      </c>
      <c r="G589" s="142" t="s">
        <v>119</v>
      </c>
      <c r="H589" s="130"/>
      <c r="I589" s="131">
        <v>12164</v>
      </c>
      <c r="J589" s="131">
        <v>4374</v>
      </c>
      <c r="K589" s="131">
        <v>0</v>
      </c>
      <c r="L589" s="131">
        <v>938</v>
      </c>
      <c r="M589" s="131">
        <v>17476</v>
      </c>
      <c r="N589" s="130"/>
      <c r="O589" s="132">
        <v>3</v>
      </c>
      <c r="P589" s="132">
        <v>0</v>
      </c>
      <c r="Q589" s="133">
        <v>49614</v>
      </c>
      <c r="R589" s="133">
        <v>0</v>
      </c>
      <c r="S589" s="133">
        <f t="shared" si="18"/>
        <v>0</v>
      </c>
      <c r="T589" s="133">
        <v>2814</v>
      </c>
      <c r="U589" s="134">
        <f t="shared" si="19"/>
        <v>52428</v>
      </c>
      <c r="V589" s="144"/>
      <c r="W589" s="173">
        <v>0</v>
      </c>
      <c r="X589" s="174">
        <v>0.09</v>
      </c>
      <c r="Y589" s="174">
        <v>3.9927312130503406E-3</v>
      </c>
      <c r="Z589" s="175">
        <v>0</v>
      </c>
      <c r="AA589" s="168"/>
      <c r="AB589" s="176">
        <v>0</v>
      </c>
      <c r="AC589" s="177">
        <v>0</v>
      </c>
      <c r="AD589" s="134">
        <v>0</v>
      </c>
      <c r="AE589" s="177">
        <v>0</v>
      </c>
      <c r="AF589" s="182">
        <v>0</v>
      </c>
      <c r="AG589" s="172"/>
    </row>
    <row r="590" spans="1:33" s="110" customFormat="1" x14ac:dyDescent="0.2">
      <c r="A590" s="138">
        <v>479</v>
      </c>
      <c r="B590" s="139">
        <v>479278091</v>
      </c>
      <c r="C590" s="140" t="s">
        <v>532</v>
      </c>
      <c r="D590" s="141">
        <v>278</v>
      </c>
      <c r="E590" s="140" t="s">
        <v>310</v>
      </c>
      <c r="F590" s="141">
        <v>91</v>
      </c>
      <c r="G590" s="142" t="s">
        <v>123</v>
      </c>
      <c r="H590" s="130"/>
      <c r="I590" s="131">
        <v>8960</v>
      </c>
      <c r="J590" s="131">
        <v>12435</v>
      </c>
      <c r="K590" s="131">
        <v>0</v>
      </c>
      <c r="L590" s="131">
        <v>938</v>
      </c>
      <c r="M590" s="131">
        <v>22333</v>
      </c>
      <c r="N590" s="130"/>
      <c r="O590" s="132">
        <v>2</v>
      </c>
      <c r="P590" s="132">
        <v>0</v>
      </c>
      <c r="Q590" s="133">
        <v>42790</v>
      </c>
      <c r="R590" s="133">
        <v>0</v>
      </c>
      <c r="S590" s="133">
        <f t="shared" si="18"/>
        <v>0</v>
      </c>
      <c r="T590" s="133">
        <v>1876</v>
      </c>
      <c r="U590" s="134">
        <f t="shared" si="19"/>
        <v>44666</v>
      </c>
      <c r="V590" s="144"/>
      <c r="W590" s="173">
        <v>0</v>
      </c>
      <c r="X590" s="174">
        <v>0.09</v>
      </c>
      <c r="Y590" s="174">
        <v>1.7847643158450967E-2</v>
      </c>
      <c r="Z590" s="175">
        <v>0</v>
      </c>
      <c r="AA590" s="168"/>
      <c r="AB590" s="176">
        <v>0</v>
      </c>
      <c r="AC590" s="177">
        <v>0</v>
      </c>
      <c r="AD590" s="134">
        <v>0</v>
      </c>
      <c r="AE590" s="177">
        <v>0</v>
      </c>
      <c r="AF590" s="182">
        <v>0</v>
      </c>
      <c r="AG590" s="172"/>
    </row>
    <row r="591" spans="1:33" s="110" customFormat="1" x14ac:dyDescent="0.2">
      <c r="A591" s="138">
        <v>479</v>
      </c>
      <c r="B591" s="139">
        <v>479278111</v>
      </c>
      <c r="C591" s="140" t="s">
        <v>532</v>
      </c>
      <c r="D591" s="141">
        <v>278</v>
      </c>
      <c r="E591" s="140" t="s">
        <v>310</v>
      </c>
      <c r="F591" s="141">
        <v>111</v>
      </c>
      <c r="G591" s="142" t="s">
        <v>143</v>
      </c>
      <c r="H591" s="130"/>
      <c r="I591" s="131">
        <v>11863</v>
      </c>
      <c r="J591" s="131">
        <v>3280</v>
      </c>
      <c r="K591" s="131">
        <v>0</v>
      </c>
      <c r="L591" s="131">
        <v>938</v>
      </c>
      <c r="M591" s="131">
        <v>16081</v>
      </c>
      <c r="N591" s="130"/>
      <c r="O591" s="132">
        <v>9</v>
      </c>
      <c r="P591" s="132">
        <v>0</v>
      </c>
      <c r="Q591" s="133">
        <v>136287</v>
      </c>
      <c r="R591" s="133">
        <v>0</v>
      </c>
      <c r="S591" s="133">
        <f t="shared" si="18"/>
        <v>0</v>
      </c>
      <c r="T591" s="133">
        <v>8442</v>
      </c>
      <c r="U591" s="134">
        <f t="shared" si="19"/>
        <v>144729</v>
      </c>
      <c r="V591" s="144"/>
      <c r="W591" s="173">
        <v>0</v>
      </c>
      <c r="X591" s="174">
        <v>0.09</v>
      </c>
      <c r="Y591" s="174">
        <v>3.0934640889468713E-2</v>
      </c>
      <c r="Z591" s="175">
        <v>0</v>
      </c>
      <c r="AA591" s="168"/>
      <c r="AB591" s="176">
        <v>0</v>
      </c>
      <c r="AC591" s="177">
        <v>0</v>
      </c>
      <c r="AD591" s="134">
        <v>0</v>
      </c>
      <c r="AE591" s="177">
        <v>0</v>
      </c>
      <c r="AF591" s="182">
        <v>0</v>
      </c>
      <c r="AG591" s="172"/>
    </row>
    <row r="592" spans="1:33" s="110" customFormat="1" x14ac:dyDescent="0.2">
      <c r="A592" s="138">
        <v>479</v>
      </c>
      <c r="B592" s="139">
        <v>479278114</v>
      </c>
      <c r="C592" s="140" t="s">
        <v>532</v>
      </c>
      <c r="D592" s="141">
        <v>278</v>
      </c>
      <c r="E592" s="140" t="s">
        <v>310</v>
      </c>
      <c r="F592" s="141">
        <v>114</v>
      </c>
      <c r="G592" s="142" t="s">
        <v>146</v>
      </c>
      <c r="H592" s="130"/>
      <c r="I592" s="131">
        <v>11484</v>
      </c>
      <c r="J592" s="131">
        <v>2031</v>
      </c>
      <c r="K592" s="131">
        <v>0</v>
      </c>
      <c r="L592" s="131">
        <v>938</v>
      </c>
      <c r="M592" s="131">
        <v>14453</v>
      </c>
      <c r="N592" s="130"/>
      <c r="O592" s="132">
        <v>2</v>
      </c>
      <c r="P592" s="132">
        <v>0</v>
      </c>
      <c r="Q592" s="133">
        <v>27030</v>
      </c>
      <c r="R592" s="133">
        <v>0</v>
      </c>
      <c r="S592" s="133">
        <f t="shared" si="18"/>
        <v>0</v>
      </c>
      <c r="T592" s="133">
        <v>1876</v>
      </c>
      <c r="U592" s="134">
        <f t="shared" si="19"/>
        <v>28906</v>
      </c>
      <c r="V592" s="144"/>
      <c r="W592" s="173">
        <v>0</v>
      </c>
      <c r="X592" s="174">
        <v>0.09</v>
      </c>
      <c r="Y592" s="174">
        <v>4.4987265260286596E-2</v>
      </c>
      <c r="Z592" s="175">
        <v>0</v>
      </c>
      <c r="AA592" s="168"/>
      <c r="AB592" s="176">
        <v>0</v>
      </c>
      <c r="AC592" s="177">
        <v>0</v>
      </c>
      <c r="AD592" s="134">
        <v>0</v>
      </c>
      <c r="AE592" s="177">
        <v>0</v>
      </c>
      <c r="AF592" s="182">
        <v>0</v>
      </c>
      <c r="AG592" s="172"/>
    </row>
    <row r="593" spans="1:33" s="110" customFormat="1" x14ac:dyDescent="0.2">
      <c r="A593" s="138">
        <v>479</v>
      </c>
      <c r="B593" s="139">
        <v>479278117</v>
      </c>
      <c r="C593" s="140" t="s">
        <v>532</v>
      </c>
      <c r="D593" s="141">
        <v>278</v>
      </c>
      <c r="E593" s="140" t="s">
        <v>310</v>
      </c>
      <c r="F593" s="141">
        <v>117</v>
      </c>
      <c r="G593" s="142" t="s">
        <v>149</v>
      </c>
      <c r="H593" s="130"/>
      <c r="I593" s="131">
        <v>11424</v>
      </c>
      <c r="J593" s="131">
        <v>5376</v>
      </c>
      <c r="K593" s="131">
        <v>0</v>
      </c>
      <c r="L593" s="131">
        <v>938</v>
      </c>
      <c r="M593" s="131">
        <v>17738</v>
      </c>
      <c r="N593" s="130"/>
      <c r="O593" s="132">
        <v>10</v>
      </c>
      <c r="P593" s="132">
        <v>0</v>
      </c>
      <c r="Q593" s="133">
        <v>168000</v>
      </c>
      <c r="R593" s="133">
        <v>0</v>
      </c>
      <c r="S593" s="133">
        <f t="shared" si="18"/>
        <v>0</v>
      </c>
      <c r="T593" s="133">
        <v>9380</v>
      </c>
      <c r="U593" s="134">
        <f t="shared" si="19"/>
        <v>177380</v>
      </c>
      <c r="V593" s="144"/>
      <c r="W593" s="173">
        <v>0</v>
      </c>
      <c r="X593" s="174">
        <v>0.09</v>
      </c>
      <c r="Y593" s="174">
        <v>7.4810275497199652E-2</v>
      </c>
      <c r="Z593" s="175">
        <v>0</v>
      </c>
      <c r="AA593" s="168"/>
      <c r="AB593" s="176">
        <v>0</v>
      </c>
      <c r="AC593" s="177">
        <v>0</v>
      </c>
      <c r="AD593" s="134">
        <v>0</v>
      </c>
      <c r="AE593" s="177">
        <v>0</v>
      </c>
      <c r="AF593" s="182">
        <v>0</v>
      </c>
      <c r="AG593" s="172"/>
    </row>
    <row r="594" spans="1:33" s="110" customFormat="1" x14ac:dyDescent="0.2">
      <c r="A594" s="138">
        <v>479</v>
      </c>
      <c r="B594" s="139">
        <v>479278127</v>
      </c>
      <c r="C594" s="140" t="s">
        <v>532</v>
      </c>
      <c r="D594" s="141">
        <v>278</v>
      </c>
      <c r="E594" s="140" t="s">
        <v>310</v>
      </c>
      <c r="F594" s="141">
        <v>127</v>
      </c>
      <c r="G594" s="142" t="s">
        <v>159</v>
      </c>
      <c r="H594" s="130"/>
      <c r="I594" s="131">
        <v>10113</v>
      </c>
      <c r="J594" s="131">
        <v>4743</v>
      </c>
      <c r="K594" s="131">
        <v>0</v>
      </c>
      <c r="L594" s="131">
        <v>938</v>
      </c>
      <c r="M594" s="131">
        <v>15794</v>
      </c>
      <c r="N594" s="130"/>
      <c r="O594" s="132">
        <v>5</v>
      </c>
      <c r="P594" s="132">
        <v>0</v>
      </c>
      <c r="Q594" s="133">
        <v>74280</v>
      </c>
      <c r="R594" s="133">
        <v>0</v>
      </c>
      <c r="S594" s="133">
        <f t="shared" si="18"/>
        <v>0</v>
      </c>
      <c r="T594" s="133">
        <v>4690</v>
      </c>
      <c r="U594" s="134">
        <f t="shared" si="19"/>
        <v>78970</v>
      </c>
      <c r="V594" s="144"/>
      <c r="W594" s="173">
        <v>0</v>
      </c>
      <c r="X594" s="174">
        <v>0.09</v>
      </c>
      <c r="Y594" s="174">
        <v>3.0719183771992856E-2</v>
      </c>
      <c r="Z594" s="175">
        <v>0</v>
      </c>
      <c r="AA594" s="168"/>
      <c r="AB594" s="176">
        <v>0</v>
      </c>
      <c r="AC594" s="177">
        <v>0</v>
      </c>
      <c r="AD594" s="134">
        <v>0</v>
      </c>
      <c r="AE594" s="177">
        <v>0</v>
      </c>
      <c r="AF594" s="182">
        <v>0</v>
      </c>
      <c r="AG594" s="172"/>
    </row>
    <row r="595" spans="1:33" s="110" customFormat="1" x14ac:dyDescent="0.2">
      <c r="A595" s="138">
        <v>479</v>
      </c>
      <c r="B595" s="139">
        <v>479278137</v>
      </c>
      <c r="C595" s="140" t="s">
        <v>532</v>
      </c>
      <c r="D595" s="141">
        <v>278</v>
      </c>
      <c r="E595" s="140" t="s">
        <v>310</v>
      </c>
      <c r="F595" s="141">
        <v>137</v>
      </c>
      <c r="G595" s="142" t="s">
        <v>169</v>
      </c>
      <c r="H595" s="130"/>
      <c r="I595" s="131">
        <v>11813</v>
      </c>
      <c r="J595" s="131">
        <v>0</v>
      </c>
      <c r="K595" s="131">
        <v>0</v>
      </c>
      <c r="L595" s="131">
        <v>938</v>
      </c>
      <c r="M595" s="131">
        <v>12751</v>
      </c>
      <c r="N595" s="130"/>
      <c r="O595" s="132">
        <v>29</v>
      </c>
      <c r="P595" s="132">
        <v>0</v>
      </c>
      <c r="Q595" s="133">
        <v>342577</v>
      </c>
      <c r="R595" s="133">
        <v>0</v>
      </c>
      <c r="S595" s="133">
        <f t="shared" si="18"/>
        <v>0</v>
      </c>
      <c r="T595" s="133">
        <v>27202</v>
      </c>
      <c r="U595" s="134">
        <f t="shared" si="19"/>
        <v>369779</v>
      </c>
      <c r="V595" s="144"/>
      <c r="W595" s="173">
        <v>0</v>
      </c>
      <c r="X595" s="174">
        <v>0.09</v>
      </c>
      <c r="Y595" s="174">
        <v>0.10998320985829645</v>
      </c>
      <c r="Z595" s="175">
        <v>0</v>
      </c>
      <c r="AA595" s="168"/>
      <c r="AB595" s="176">
        <v>0</v>
      </c>
      <c r="AC595" s="177">
        <v>0</v>
      </c>
      <c r="AD595" s="134">
        <v>0</v>
      </c>
      <c r="AE595" s="177">
        <v>0</v>
      </c>
      <c r="AF595" s="182">
        <v>0</v>
      </c>
      <c r="AG595" s="172"/>
    </row>
    <row r="596" spans="1:33" s="110" customFormat="1" x14ac:dyDescent="0.2">
      <c r="A596" s="138">
        <v>479</v>
      </c>
      <c r="B596" s="139">
        <v>479278159</v>
      </c>
      <c r="C596" s="140" t="s">
        <v>532</v>
      </c>
      <c r="D596" s="141">
        <v>278</v>
      </c>
      <c r="E596" s="140" t="s">
        <v>310</v>
      </c>
      <c r="F596" s="141">
        <v>159</v>
      </c>
      <c r="G596" s="142" t="s">
        <v>191</v>
      </c>
      <c r="H596" s="130"/>
      <c r="I596" s="131">
        <v>10766</v>
      </c>
      <c r="J596" s="131">
        <v>5074</v>
      </c>
      <c r="K596" s="131">
        <v>0</v>
      </c>
      <c r="L596" s="131">
        <v>938</v>
      </c>
      <c r="M596" s="131">
        <v>16778</v>
      </c>
      <c r="N596" s="130"/>
      <c r="O596" s="132">
        <v>2</v>
      </c>
      <c r="P596" s="132">
        <v>0</v>
      </c>
      <c r="Q596" s="133">
        <v>31680</v>
      </c>
      <c r="R596" s="133">
        <v>0</v>
      </c>
      <c r="S596" s="133">
        <f t="shared" si="18"/>
        <v>0</v>
      </c>
      <c r="T596" s="133">
        <v>1876</v>
      </c>
      <c r="U596" s="134">
        <f t="shared" si="19"/>
        <v>33556</v>
      </c>
      <c r="V596" s="144"/>
      <c r="W596" s="173">
        <v>0</v>
      </c>
      <c r="X596" s="174">
        <v>0.09</v>
      </c>
      <c r="Y596" s="174">
        <v>2.9926933253951902E-3</v>
      </c>
      <c r="Z596" s="175">
        <v>0</v>
      </c>
      <c r="AA596" s="168"/>
      <c r="AB596" s="176">
        <v>0</v>
      </c>
      <c r="AC596" s="177">
        <v>0</v>
      </c>
      <c r="AD596" s="134">
        <v>0</v>
      </c>
      <c r="AE596" s="177">
        <v>0</v>
      </c>
      <c r="AF596" s="182">
        <v>0</v>
      </c>
      <c r="AG596" s="172"/>
    </row>
    <row r="597" spans="1:33" s="110" customFormat="1" x14ac:dyDescent="0.2">
      <c r="A597" s="138">
        <v>479</v>
      </c>
      <c r="B597" s="139">
        <v>479278161</v>
      </c>
      <c r="C597" s="140" t="s">
        <v>532</v>
      </c>
      <c r="D597" s="141">
        <v>278</v>
      </c>
      <c r="E597" s="140" t="s">
        <v>310</v>
      </c>
      <c r="F597" s="141">
        <v>161</v>
      </c>
      <c r="G597" s="142" t="s">
        <v>193</v>
      </c>
      <c r="H597" s="130"/>
      <c r="I597" s="131">
        <v>11955</v>
      </c>
      <c r="J597" s="131">
        <v>5014</v>
      </c>
      <c r="K597" s="131">
        <v>0</v>
      </c>
      <c r="L597" s="131">
        <v>938</v>
      </c>
      <c r="M597" s="131">
        <v>17907</v>
      </c>
      <c r="N597" s="130"/>
      <c r="O597" s="132">
        <v>5</v>
      </c>
      <c r="P597" s="132">
        <v>0</v>
      </c>
      <c r="Q597" s="133">
        <v>84845</v>
      </c>
      <c r="R597" s="133">
        <v>0</v>
      </c>
      <c r="S597" s="133">
        <f t="shared" si="18"/>
        <v>0</v>
      </c>
      <c r="T597" s="133">
        <v>4690</v>
      </c>
      <c r="U597" s="134">
        <f t="shared" si="19"/>
        <v>89535</v>
      </c>
      <c r="V597" s="144"/>
      <c r="W597" s="173">
        <v>0</v>
      </c>
      <c r="X597" s="174">
        <v>0.09</v>
      </c>
      <c r="Y597" s="174">
        <v>1.0166279631403258E-2</v>
      </c>
      <c r="Z597" s="175">
        <v>0</v>
      </c>
      <c r="AA597" s="168"/>
      <c r="AB597" s="176">
        <v>0</v>
      </c>
      <c r="AC597" s="177">
        <v>0</v>
      </c>
      <c r="AD597" s="134">
        <v>0</v>
      </c>
      <c r="AE597" s="177">
        <v>0</v>
      </c>
      <c r="AF597" s="182">
        <v>0</v>
      </c>
      <c r="AG597" s="172"/>
    </row>
    <row r="598" spans="1:33" s="110" customFormat="1" x14ac:dyDescent="0.2">
      <c r="A598" s="138">
        <v>479</v>
      </c>
      <c r="B598" s="139">
        <v>479278191</v>
      </c>
      <c r="C598" s="140" t="s">
        <v>532</v>
      </c>
      <c r="D598" s="141">
        <v>278</v>
      </c>
      <c r="E598" s="140" t="s">
        <v>310</v>
      </c>
      <c r="F598" s="141">
        <v>191</v>
      </c>
      <c r="G598" s="142" t="s">
        <v>223</v>
      </c>
      <c r="H598" s="130"/>
      <c r="I598" s="131">
        <v>12224</v>
      </c>
      <c r="J598" s="131">
        <v>3782</v>
      </c>
      <c r="K598" s="131">
        <v>0</v>
      </c>
      <c r="L598" s="131">
        <v>938</v>
      </c>
      <c r="M598" s="131">
        <v>16944</v>
      </c>
      <c r="N598" s="130"/>
      <c r="O598" s="132">
        <v>5</v>
      </c>
      <c r="P598" s="132">
        <v>0</v>
      </c>
      <c r="Q598" s="133">
        <v>80030</v>
      </c>
      <c r="R598" s="133">
        <v>0</v>
      </c>
      <c r="S598" s="133">
        <f t="shared" si="18"/>
        <v>0</v>
      </c>
      <c r="T598" s="133">
        <v>4690</v>
      </c>
      <c r="U598" s="134">
        <f t="shared" si="19"/>
        <v>84720</v>
      </c>
      <c r="V598" s="144"/>
      <c r="W598" s="173">
        <v>0</v>
      </c>
      <c r="X598" s="174">
        <v>0.09</v>
      </c>
      <c r="Y598" s="174">
        <v>4.1288074448952043E-2</v>
      </c>
      <c r="Z598" s="175">
        <v>0</v>
      </c>
      <c r="AA598" s="168"/>
      <c r="AB598" s="176">
        <v>0</v>
      </c>
      <c r="AC598" s="177">
        <v>0</v>
      </c>
      <c r="AD598" s="134">
        <v>0</v>
      </c>
      <c r="AE598" s="177">
        <v>0</v>
      </c>
      <c r="AF598" s="182">
        <v>0</v>
      </c>
      <c r="AG598" s="172"/>
    </row>
    <row r="599" spans="1:33" s="110" customFormat="1" x14ac:dyDescent="0.2">
      <c r="A599" s="138">
        <v>479</v>
      </c>
      <c r="B599" s="139">
        <v>479278210</v>
      </c>
      <c r="C599" s="140" t="s">
        <v>532</v>
      </c>
      <c r="D599" s="141">
        <v>278</v>
      </c>
      <c r="E599" s="140" t="s">
        <v>310</v>
      </c>
      <c r="F599" s="141">
        <v>210</v>
      </c>
      <c r="G599" s="142" t="s">
        <v>242</v>
      </c>
      <c r="H599" s="130"/>
      <c r="I599" s="131">
        <v>11522</v>
      </c>
      <c r="J599" s="131">
        <v>3667</v>
      </c>
      <c r="K599" s="131">
        <v>0</v>
      </c>
      <c r="L599" s="131">
        <v>938</v>
      </c>
      <c r="M599" s="131">
        <v>16127</v>
      </c>
      <c r="N599" s="130"/>
      <c r="O599" s="132">
        <v>30</v>
      </c>
      <c r="P599" s="132">
        <v>0</v>
      </c>
      <c r="Q599" s="133">
        <v>455670</v>
      </c>
      <c r="R599" s="133">
        <v>0</v>
      </c>
      <c r="S599" s="133">
        <f t="shared" si="18"/>
        <v>0</v>
      </c>
      <c r="T599" s="133">
        <v>28140</v>
      </c>
      <c r="U599" s="134">
        <f t="shared" si="19"/>
        <v>483810</v>
      </c>
      <c r="V599" s="144"/>
      <c r="W599" s="173">
        <v>0</v>
      </c>
      <c r="X599" s="174">
        <v>0.09</v>
      </c>
      <c r="Y599" s="174">
        <v>5.7966537214178014E-2</v>
      </c>
      <c r="Z599" s="175">
        <v>0</v>
      </c>
      <c r="AA599" s="168"/>
      <c r="AB599" s="176">
        <v>0</v>
      </c>
      <c r="AC599" s="177">
        <v>0</v>
      </c>
      <c r="AD599" s="134">
        <v>0</v>
      </c>
      <c r="AE599" s="177">
        <v>0</v>
      </c>
      <c r="AF599" s="182">
        <v>0</v>
      </c>
      <c r="AG599" s="172"/>
    </row>
    <row r="600" spans="1:33" s="110" customFormat="1" x14ac:dyDescent="0.2">
      <c r="A600" s="138">
        <v>479</v>
      </c>
      <c r="B600" s="139">
        <v>479278227</v>
      </c>
      <c r="C600" s="140" t="s">
        <v>532</v>
      </c>
      <c r="D600" s="141">
        <v>278</v>
      </c>
      <c r="E600" s="140" t="s">
        <v>310</v>
      </c>
      <c r="F600" s="141">
        <v>227</v>
      </c>
      <c r="G600" s="142" t="s">
        <v>259</v>
      </c>
      <c r="H600" s="130"/>
      <c r="I600" s="131">
        <v>12236</v>
      </c>
      <c r="J600" s="131">
        <v>3686</v>
      </c>
      <c r="K600" s="131">
        <v>0</v>
      </c>
      <c r="L600" s="131">
        <v>938</v>
      </c>
      <c r="M600" s="131">
        <v>16860</v>
      </c>
      <c r="N600" s="130"/>
      <c r="O600" s="132">
        <v>7</v>
      </c>
      <c r="P600" s="132">
        <v>0</v>
      </c>
      <c r="Q600" s="133">
        <v>111454</v>
      </c>
      <c r="R600" s="133">
        <v>0</v>
      </c>
      <c r="S600" s="133">
        <f t="shared" si="18"/>
        <v>0</v>
      </c>
      <c r="T600" s="133">
        <v>6566</v>
      </c>
      <c r="U600" s="134">
        <f t="shared" si="19"/>
        <v>118020</v>
      </c>
      <c r="V600" s="144"/>
      <c r="W600" s="173">
        <v>0</v>
      </c>
      <c r="X600" s="174">
        <v>0.09</v>
      </c>
      <c r="Y600" s="174">
        <v>1.6344741373632714E-2</v>
      </c>
      <c r="Z600" s="175">
        <v>0</v>
      </c>
      <c r="AA600" s="168"/>
      <c r="AB600" s="176">
        <v>0</v>
      </c>
      <c r="AC600" s="177">
        <v>0</v>
      </c>
      <c r="AD600" s="134">
        <v>0</v>
      </c>
      <c r="AE600" s="177">
        <v>0</v>
      </c>
      <c r="AF600" s="182">
        <v>0</v>
      </c>
      <c r="AG600" s="172"/>
    </row>
    <row r="601" spans="1:33" s="110" customFormat="1" x14ac:dyDescent="0.2">
      <c r="A601" s="138">
        <v>479</v>
      </c>
      <c r="B601" s="139">
        <v>479278278</v>
      </c>
      <c r="C601" s="140" t="s">
        <v>532</v>
      </c>
      <c r="D601" s="141">
        <v>278</v>
      </c>
      <c r="E601" s="140" t="s">
        <v>310</v>
      </c>
      <c r="F601" s="141">
        <v>278</v>
      </c>
      <c r="G601" s="142" t="s">
        <v>310</v>
      </c>
      <c r="H601" s="130"/>
      <c r="I601" s="131">
        <v>11197</v>
      </c>
      <c r="J601" s="131">
        <v>2063</v>
      </c>
      <c r="K601" s="131">
        <v>0</v>
      </c>
      <c r="L601" s="131">
        <v>938</v>
      </c>
      <c r="M601" s="131">
        <v>14198</v>
      </c>
      <c r="N601" s="130"/>
      <c r="O601" s="132">
        <v>52</v>
      </c>
      <c r="P601" s="132">
        <v>0</v>
      </c>
      <c r="Q601" s="133">
        <v>689520</v>
      </c>
      <c r="R601" s="133">
        <v>0</v>
      </c>
      <c r="S601" s="133">
        <f t="shared" si="18"/>
        <v>0</v>
      </c>
      <c r="T601" s="133">
        <v>48776</v>
      </c>
      <c r="U601" s="134">
        <f t="shared" si="19"/>
        <v>738296</v>
      </c>
      <c r="V601" s="144"/>
      <c r="W601" s="173">
        <v>0</v>
      </c>
      <c r="X601" s="174">
        <v>0.09</v>
      </c>
      <c r="Y601" s="174">
        <v>6.1279010948665294E-2</v>
      </c>
      <c r="Z601" s="175">
        <v>0</v>
      </c>
      <c r="AA601" s="168"/>
      <c r="AB601" s="176">
        <v>0</v>
      </c>
      <c r="AC601" s="177">
        <v>0</v>
      </c>
      <c r="AD601" s="134">
        <v>0</v>
      </c>
      <c r="AE601" s="177">
        <v>0</v>
      </c>
      <c r="AF601" s="182">
        <v>0</v>
      </c>
      <c r="AG601" s="172"/>
    </row>
    <row r="602" spans="1:33" s="110" customFormat="1" x14ac:dyDescent="0.2">
      <c r="A602" s="138">
        <v>479</v>
      </c>
      <c r="B602" s="139">
        <v>479278281</v>
      </c>
      <c r="C602" s="140" t="s">
        <v>532</v>
      </c>
      <c r="D602" s="141">
        <v>278</v>
      </c>
      <c r="E602" s="140" t="s">
        <v>310</v>
      </c>
      <c r="F602" s="141">
        <v>281</v>
      </c>
      <c r="G602" s="142" t="s">
        <v>313</v>
      </c>
      <c r="H602" s="130"/>
      <c r="I602" s="131">
        <v>13191</v>
      </c>
      <c r="J602" s="131">
        <v>594</v>
      </c>
      <c r="K602" s="131">
        <v>0</v>
      </c>
      <c r="L602" s="131">
        <v>938</v>
      </c>
      <c r="M602" s="131">
        <v>14723</v>
      </c>
      <c r="N602" s="130"/>
      <c r="O602" s="132">
        <v>51</v>
      </c>
      <c r="P602" s="132">
        <v>0</v>
      </c>
      <c r="Q602" s="133">
        <v>703035</v>
      </c>
      <c r="R602" s="133">
        <v>0</v>
      </c>
      <c r="S602" s="133">
        <f t="shared" si="18"/>
        <v>0</v>
      </c>
      <c r="T602" s="133">
        <v>47838</v>
      </c>
      <c r="U602" s="134">
        <f t="shared" si="19"/>
        <v>750873</v>
      </c>
      <c r="V602" s="144"/>
      <c r="W602" s="173">
        <v>0</v>
      </c>
      <c r="X602" s="174">
        <v>0.09</v>
      </c>
      <c r="Y602" s="174">
        <v>0.1363460354801698</v>
      </c>
      <c r="Z602" s="175">
        <v>0</v>
      </c>
      <c r="AA602" s="168"/>
      <c r="AB602" s="176">
        <v>0</v>
      </c>
      <c r="AC602" s="177">
        <v>0</v>
      </c>
      <c r="AD602" s="134">
        <v>0</v>
      </c>
      <c r="AE602" s="177">
        <v>0</v>
      </c>
      <c r="AF602" s="182">
        <v>0</v>
      </c>
      <c r="AG602" s="172"/>
    </row>
    <row r="603" spans="1:33" s="110" customFormat="1" x14ac:dyDescent="0.2">
      <c r="A603" s="138">
        <v>479</v>
      </c>
      <c r="B603" s="139">
        <v>479278309</v>
      </c>
      <c r="C603" s="140" t="s">
        <v>532</v>
      </c>
      <c r="D603" s="141">
        <v>278</v>
      </c>
      <c r="E603" s="140" t="s">
        <v>310</v>
      </c>
      <c r="F603" s="141">
        <v>309</v>
      </c>
      <c r="G603" s="142" t="s">
        <v>341</v>
      </c>
      <c r="H603" s="130"/>
      <c r="I603" s="131">
        <v>12683</v>
      </c>
      <c r="J603" s="131">
        <v>1343</v>
      </c>
      <c r="K603" s="131">
        <v>0</v>
      </c>
      <c r="L603" s="131">
        <v>938</v>
      </c>
      <c r="M603" s="131">
        <v>14964</v>
      </c>
      <c r="N603" s="130"/>
      <c r="O603" s="132">
        <v>5</v>
      </c>
      <c r="P603" s="132">
        <v>0</v>
      </c>
      <c r="Q603" s="133">
        <v>70130</v>
      </c>
      <c r="R603" s="133">
        <v>0</v>
      </c>
      <c r="S603" s="133">
        <f t="shared" si="18"/>
        <v>0</v>
      </c>
      <c r="T603" s="133">
        <v>4690</v>
      </c>
      <c r="U603" s="134">
        <f t="shared" si="19"/>
        <v>74820</v>
      </c>
      <c r="V603" s="144"/>
      <c r="W603" s="173">
        <v>0</v>
      </c>
      <c r="X603" s="174">
        <v>0.09</v>
      </c>
      <c r="Y603" s="174">
        <v>4.0004253750354143E-3</v>
      </c>
      <c r="Z603" s="175">
        <v>0</v>
      </c>
      <c r="AA603" s="168"/>
      <c r="AB603" s="176">
        <v>0</v>
      </c>
      <c r="AC603" s="177">
        <v>0</v>
      </c>
      <c r="AD603" s="134">
        <v>0</v>
      </c>
      <c r="AE603" s="177">
        <v>0</v>
      </c>
      <c r="AF603" s="182">
        <v>0</v>
      </c>
      <c r="AG603" s="172"/>
    </row>
    <row r="604" spans="1:33" s="110" customFormat="1" x14ac:dyDescent="0.2">
      <c r="A604" s="138">
        <v>479</v>
      </c>
      <c r="B604" s="139">
        <v>479278325</v>
      </c>
      <c r="C604" s="140" t="s">
        <v>532</v>
      </c>
      <c r="D604" s="141">
        <v>278</v>
      </c>
      <c r="E604" s="140" t="s">
        <v>310</v>
      </c>
      <c r="F604" s="141">
        <v>325</v>
      </c>
      <c r="G604" s="142" t="s">
        <v>357</v>
      </c>
      <c r="H604" s="130"/>
      <c r="I604" s="131">
        <v>10673</v>
      </c>
      <c r="J604" s="131">
        <v>1525</v>
      </c>
      <c r="K604" s="131">
        <v>0</v>
      </c>
      <c r="L604" s="131">
        <v>938</v>
      </c>
      <c r="M604" s="131">
        <v>13136</v>
      </c>
      <c r="N604" s="130"/>
      <c r="O604" s="132">
        <v>11</v>
      </c>
      <c r="P604" s="132">
        <v>0</v>
      </c>
      <c r="Q604" s="133">
        <v>134178</v>
      </c>
      <c r="R604" s="133">
        <v>0</v>
      </c>
      <c r="S604" s="133">
        <f t="shared" si="18"/>
        <v>0</v>
      </c>
      <c r="T604" s="133">
        <v>10318</v>
      </c>
      <c r="U604" s="134">
        <f t="shared" si="19"/>
        <v>144496</v>
      </c>
      <c r="V604" s="144"/>
      <c r="W604" s="173">
        <v>0</v>
      </c>
      <c r="X604" s="174">
        <v>0.09</v>
      </c>
      <c r="Y604" s="174">
        <v>1.1961598810573229E-2</v>
      </c>
      <c r="Z604" s="175">
        <v>0</v>
      </c>
      <c r="AA604" s="168"/>
      <c r="AB604" s="176">
        <v>0</v>
      </c>
      <c r="AC604" s="177">
        <v>0</v>
      </c>
      <c r="AD604" s="134">
        <v>0</v>
      </c>
      <c r="AE604" s="177">
        <v>0</v>
      </c>
      <c r="AF604" s="182">
        <v>0</v>
      </c>
      <c r="AG604" s="172"/>
    </row>
    <row r="605" spans="1:33" s="110" customFormat="1" x14ac:dyDescent="0.2">
      <c r="A605" s="138">
        <v>479</v>
      </c>
      <c r="B605" s="139">
        <v>479278332</v>
      </c>
      <c r="C605" s="140" t="s">
        <v>532</v>
      </c>
      <c r="D605" s="141">
        <v>278</v>
      </c>
      <c r="E605" s="140" t="s">
        <v>310</v>
      </c>
      <c r="F605" s="141">
        <v>332</v>
      </c>
      <c r="G605" s="142" t="s">
        <v>364</v>
      </c>
      <c r="H605" s="130"/>
      <c r="I605" s="131">
        <v>11686</v>
      </c>
      <c r="J605" s="131">
        <v>901</v>
      </c>
      <c r="K605" s="131">
        <v>0</v>
      </c>
      <c r="L605" s="131">
        <v>938</v>
      </c>
      <c r="M605" s="131">
        <v>13525</v>
      </c>
      <c r="N605" s="130"/>
      <c r="O605" s="132">
        <v>11</v>
      </c>
      <c r="P605" s="132">
        <v>0</v>
      </c>
      <c r="Q605" s="133">
        <v>138457</v>
      </c>
      <c r="R605" s="133">
        <v>0</v>
      </c>
      <c r="S605" s="133">
        <f t="shared" si="18"/>
        <v>0</v>
      </c>
      <c r="T605" s="133">
        <v>10318</v>
      </c>
      <c r="U605" s="134">
        <f t="shared" si="19"/>
        <v>148775</v>
      </c>
      <c r="V605" s="144"/>
      <c r="W605" s="173">
        <v>0</v>
      </c>
      <c r="X605" s="174">
        <v>0.09</v>
      </c>
      <c r="Y605" s="174">
        <v>1.6931337718772956E-2</v>
      </c>
      <c r="Z605" s="175">
        <v>0</v>
      </c>
      <c r="AA605" s="168"/>
      <c r="AB605" s="176">
        <v>0</v>
      </c>
      <c r="AC605" s="177">
        <v>0</v>
      </c>
      <c r="AD605" s="134">
        <v>0</v>
      </c>
      <c r="AE605" s="177">
        <v>0</v>
      </c>
      <c r="AF605" s="182">
        <v>0</v>
      </c>
      <c r="AG605" s="172"/>
    </row>
    <row r="606" spans="1:33" s="110" customFormat="1" x14ac:dyDescent="0.2">
      <c r="A606" s="138">
        <v>479</v>
      </c>
      <c r="B606" s="139">
        <v>479278605</v>
      </c>
      <c r="C606" s="140" t="s">
        <v>532</v>
      </c>
      <c r="D606" s="141">
        <v>278</v>
      </c>
      <c r="E606" s="140" t="s">
        <v>310</v>
      </c>
      <c r="F606" s="141">
        <v>605</v>
      </c>
      <c r="G606" s="142" t="s">
        <v>388</v>
      </c>
      <c r="H606" s="130"/>
      <c r="I606" s="131">
        <v>10838</v>
      </c>
      <c r="J606" s="131">
        <v>7756</v>
      </c>
      <c r="K606" s="131">
        <v>0</v>
      </c>
      <c r="L606" s="131">
        <v>938</v>
      </c>
      <c r="M606" s="131">
        <v>19532</v>
      </c>
      <c r="N606" s="130"/>
      <c r="O606" s="132">
        <v>32</v>
      </c>
      <c r="P606" s="132">
        <v>0</v>
      </c>
      <c r="Q606" s="133">
        <v>595008</v>
      </c>
      <c r="R606" s="133">
        <v>0</v>
      </c>
      <c r="S606" s="133">
        <f t="shared" si="18"/>
        <v>0</v>
      </c>
      <c r="T606" s="133">
        <v>30016</v>
      </c>
      <c r="U606" s="134">
        <f t="shared" si="19"/>
        <v>625024</v>
      </c>
      <c r="V606" s="144"/>
      <c r="W606" s="173">
        <v>0</v>
      </c>
      <c r="X606" s="174">
        <v>0.09</v>
      </c>
      <c r="Y606" s="174">
        <v>5.7936474062486115E-2</v>
      </c>
      <c r="Z606" s="175">
        <v>0</v>
      </c>
      <c r="AA606" s="168"/>
      <c r="AB606" s="176">
        <v>0</v>
      </c>
      <c r="AC606" s="177">
        <v>0</v>
      </c>
      <c r="AD606" s="134">
        <v>0</v>
      </c>
      <c r="AE606" s="177">
        <v>0</v>
      </c>
      <c r="AF606" s="182">
        <v>0</v>
      </c>
      <c r="AG606" s="172"/>
    </row>
    <row r="607" spans="1:33" s="110" customFormat="1" x14ac:dyDescent="0.2">
      <c r="A607" s="138">
        <v>479</v>
      </c>
      <c r="B607" s="139">
        <v>479278635</v>
      </c>
      <c r="C607" s="140" t="s">
        <v>532</v>
      </c>
      <c r="D607" s="141">
        <v>278</v>
      </c>
      <c r="E607" s="140" t="s">
        <v>310</v>
      </c>
      <c r="F607" s="141">
        <v>635</v>
      </c>
      <c r="G607" s="142" t="s">
        <v>397</v>
      </c>
      <c r="H607" s="130"/>
      <c r="I607" s="131">
        <v>12953</v>
      </c>
      <c r="J607" s="131">
        <v>5902</v>
      </c>
      <c r="K607" s="131">
        <v>0</v>
      </c>
      <c r="L607" s="131">
        <v>938</v>
      </c>
      <c r="M607" s="131">
        <v>19793</v>
      </c>
      <c r="N607" s="130"/>
      <c r="O607" s="132">
        <v>2</v>
      </c>
      <c r="P607" s="132">
        <v>0</v>
      </c>
      <c r="Q607" s="133">
        <v>37710</v>
      </c>
      <c r="R607" s="133">
        <v>0</v>
      </c>
      <c r="S607" s="133">
        <f t="shared" si="18"/>
        <v>0</v>
      </c>
      <c r="T607" s="133">
        <v>1876</v>
      </c>
      <c r="U607" s="134">
        <f t="shared" si="19"/>
        <v>39586</v>
      </c>
      <c r="V607" s="144"/>
      <c r="W607" s="173">
        <v>0</v>
      </c>
      <c r="X607" s="174">
        <v>0.09</v>
      </c>
      <c r="Y607" s="174">
        <v>1.6086191826115356E-2</v>
      </c>
      <c r="Z607" s="175">
        <v>0</v>
      </c>
      <c r="AA607" s="168"/>
      <c r="AB607" s="176">
        <v>0</v>
      </c>
      <c r="AC607" s="177">
        <v>0</v>
      </c>
      <c r="AD607" s="134">
        <v>0</v>
      </c>
      <c r="AE607" s="177">
        <v>0</v>
      </c>
      <c r="AF607" s="182">
        <v>0</v>
      </c>
      <c r="AG607" s="172"/>
    </row>
    <row r="608" spans="1:33" s="110" customFormat="1" x14ac:dyDescent="0.2">
      <c r="A608" s="138">
        <v>479</v>
      </c>
      <c r="B608" s="139">
        <v>479278670</v>
      </c>
      <c r="C608" s="140" t="s">
        <v>532</v>
      </c>
      <c r="D608" s="141">
        <v>278</v>
      </c>
      <c r="E608" s="140" t="s">
        <v>310</v>
      </c>
      <c r="F608" s="141">
        <v>670</v>
      </c>
      <c r="G608" s="142" t="s">
        <v>406</v>
      </c>
      <c r="H608" s="130"/>
      <c r="I608" s="131">
        <v>10958</v>
      </c>
      <c r="J608" s="131">
        <v>8634</v>
      </c>
      <c r="K608" s="131">
        <v>0</v>
      </c>
      <c r="L608" s="131">
        <v>938</v>
      </c>
      <c r="M608" s="131">
        <v>20530</v>
      </c>
      <c r="N608" s="130"/>
      <c r="O608" s="132">
        <v>12</v>
      </c>
      <c r="P608" s="132">
        <v>0</v>
      </c>
      <c r="Q608" s="133">
        <v>235104</v>
      </c>
      <c r="R608" s="133">
        <v>0</v>
      </c>
      <c r="S608" s="133">
        <f t="shared" si="18"/>
        <v>0</v>
      </c>
      <c r="T608" s="133">
        <v>11256</v>
      </c>
      <c r="U608" s="134">
        <f t="shared" si="19"/>
        <v>246360</v>
      </c>
      <c r="V608" s="144"/>
      <c r="W608" s="173">
        <v>0</v>
      </c>
      <c r="X608" s="174">
        <v>0.09</v>
      </c>
      <c r="Y608" s="174">
        <v>7.0670845220703479E-2</v>
      </c>
      <c r="Z608" s="175">
        <v>0</v>
      </c>
      <c r="AA608" s="168"/>
      <c r="AB608" s="176">
        <v>0</v>
      </c>
      <c r="AC608" s="177">
        <v>0</v>
      </c>
      <c r="AD608" s="134">
        <v>0</v>
      </c>
      <c r="AE608" s="177">
        <v>0</v>
      </c>
      <c r="AF608" s="182">
        <v>0</v>
      </c>
      <c r="AG608" s="172"/>
    </row>
    <row r="609" spans="1:33" s="110" customFormat="1" x14ac:dyDescent="0.2">
      <c r="A609" s="138">
        <v>479</v>
      </c>
      <c r="B609" s="139">
        <v>479278672</v>
      </c>
      <c r="C609" s="140" t="s">
        <v>532</v>
      </c>
      <c r="D609" s="141">
        <v>278</v>
      </c>
      <c r="E609" s="140" t="s">
        <v>310</v>
      </c>
      <c r="F609" s="141">
        <v>672</v>
      </c>
      <c r="G609" s="142" t="s">
        <v>407</v>
      </c>
      <c r="H609" s="130"/>
      <c r="I609" s="131">
        <v>14340</v>
      </c>
      <c r="J609" s="131">
        <v>4647</v>
      </c>
      <c r="K609" s="131">
        <v>0</v>
      </c>
      <c r="L609" s="131">
        <v>938</v>
      </c>
      <c r="M609" s="131">
        <v>19925</v>
      </c>
      <c r="N609" s="130"/>
      <c r="O609" s="132">
        <v>3</v>
      </c>
      <c r="P609" s="132">
        <v>0</v>
      </c>
      <c r="Q609" s="133">
        <v>56961</v>
      </c>
      <c r="R609" s="133">
        <v>0</v>
      </c>
      <c r="S609" s="133">
        <f t="shared" si="18"/>
        <v>0</v>
      </c>
      <c r="T609" s="133">
        <v>2814</v>
      </c>
      <c r="U609" s="134">
        <f t="shared" si="19"/>
        <v>59775</v>
      </c>
      <c r="V609" s="144"/>
      <c r="W609" s="173">
        <v>0</v>
      </c>
      <c r="X609" s="174">
        <v>0.09</v>
      </c>
      <c r="Y609" s="174">
        <v>6.8890184634671295E-3</v>
      </c>
      <c r="Z609" s="175">
        <v>0</v>
      </c>
      <c r="AA609" s="168"/>
      <c r="AB609" s="176">
        <v>0</v>
      </c>
      <c r="AC609" s="177">
        <v>0</v>
      </c>
      <c r="AD609" s="134">
        <v>0</v>
      </c>
      <c r="AE609" s="177">
        <v>0</v>
      </c>
      <c r="AF609" s="182">
        <v>0</v>
      </c>
      <c r="AG609" s="172"/>
    </row>
    <row r="610" spans="1:33" s="110" customFormat="1" x14ac:dyDescent="0.2">
      <c r="A610" s="138">
        <v>479</v>
      </c>
      <c r="B610" s="139">
        <v>479278674</v>
      </c>
      <c r="C610" s="140" t="s">
        <v>532</v>
      </c>
      <c r="D610" s="141">
        <v>278</v>
      </c>
      <c r="E610" s="140" t="s">
        <v>310</v>
      </c>
      <c r="F610" s="141">
        <v>674</v>
      </c>
      <c r="G610" s="142" t="s">
        <v>409</v>
      </c>
      <c r="H610" s="130"/>
      <c r="I610" s="131">
        <v>11484</v>
      </c>
      <c r="J610" s="131">
        <v>4064</v>
      </c>
      <c r="K610" s="131">
        <v>0</v>
      </c>
      <c r="L610" s="131">
        <v>938</v>
      </c>
      <c r="M610" s="131">
        <v>16486</v>
      </c>
      <c r="N610" s="130"/>
      <c r="O610" s="132">
        <v>5</v>
      </c>
      <c r="P610" s="132">
        <v>0</v>
      </c>
      <c r="Q610" s="133">
        <v>77740</v>
      </c>
      <c r="R610" s="133">
        <v>0</v>
      </c>
      <c r="S610" s="133">
        <f t="shared" si="18"/>
        <v>0</v>
      </c>
      <c r="T610" s="133">
        <v>4690</v>
      </c>
      <c r="U610" s="134">
        <f t="shared" si="19"/>
        <v>82430</v>
      </c>
      <c r="V610" s="144"/>
      <c r="W610" s="173">
        <v>0</v>
      </c>
      <c r="X610" s="174">
        <v>0.09</v>
      </c>
      <c r="Y610" s="174">
        <v>5.2981408578429832E-2</v>
      </c>
      <c r="Z610" s="175">
        <v>0</v>
      </c>
      <c r="AA610" s="168"/>
      <c r="AB610" s="176">
        <v>0</v>
      </c>
      <c r="AC610" s="177">
        <v>0</v>
      </c>
      <c r="AD610" s="134">
        <v>0</v>
      </c>
      <c r="AE610" s="177">
        <v>0</v>
      </c>
      <c r="AF610" s="182">
        <v>0</v>
      </c>
      <c r="AG610" s="172"/>
    </row>
    <row r="611" spans="1:33" s="110" customFormat="1" x14ac:dyDescent="0.2">
      <c r="A611" s="138">
        <v>479</v>
      </c>
      <c r="B611" s="139">
        <v>479278680</v>
      </c>
      <c r="C611" s="140" t="s">
        <v>532</v>
      </c>
      <c r="D611" s="141">
        <v>278</v>
      </c>
      <c r="E611" s="140" t="s">
        <v>310</v>
      </c>
      <c r="F611" s="141">
        <v>680</v>
      </c>
      <c r="G611" s="142" t="s">
        <v>411</v>
      </c>
      <c r="H611" s="130"/>
      <c r="I611" s="131">
        <v>11304</v>
      </c>
      <c r="J611" s="131">
        <v>4026</v>
      </c>
      <c r="K611" s="131">
        <v>0</v>
      </c>
      <c r="L611" s="131">
        <v>938</v>
      </c>
      <c r="M611" s="131">
        <v>16268</v>
      </c>
      <c r="N611" s="130"/>
      <c r="O611" s="132">
        <v>4</v>
      </c>
      <c r="P611" s="132">
        <v>0</v>
      </c>
      <c r="Q611" s="133">
        <v>61320</v>
      </c>
      <c r="R611" s="133">
        <v>0</v>
      </c>
      <c r="S611" s="133">
        <f t="shared" si="18"/>
        <v>0</v>
      </c>
      <c r="T611" s="133">
        <v>3752</v>
      </c>
      <c r="U611" s="134">
        <f t="shared" si="19"/>
        <v>65072</v>
      </c>
      <c r="V611" s="144"/>
      <c r="W611" s="173">
        <v>0</v>
      </c>
      <c r="X611" s="174">
        <v>0.09</v>
      </c>
      <c r="Y611" s="174">
        <v>3.752604123219338E-3</v>
      </c>
      <c r="Z611" s="175">
        <v>0</v>
      </c>
      <c r="AA611" s="168"/>
      <c r="AB611" s="176">
        <v>0</v>
      </c>
      <c r="AC611" s="177">
        <v>0</v>
      </c>
      <c r="AD611" s="134">
        <v>0</v>
      </c>
      <c r="AE611" s="177">
        <v>0</v>
      </c>
      <c r="AF611" s="182">
        <v>0</v>
      </c>
      <c r="AG611" s="172"/>
    </row>
    <row r="612" spans="1:33" s="110" customFormat="1" x14ac:dyDescent="0.2">
      <c r="A612" s="138">
        <v>479</v>
      </c>
      <c r="B612" s="139">
        <v>479278683</v>
      </c>
      <c r="C612" s="140" t="s">
        <v>532</v>
      </c>
      <c r="D612" s="141">
        <v>278</v>
      </c>
      <c r="E612" s="140" t="s">
        <v>310</v>
      </c>
      <c r="F612" s="141">
        <v>683</v>
      </c>
      <c r="G612" s="142" t="s">
        <v>412</v>
      </c>
      <c r="H612" s="130"/>
      <c r="I612" s="131">
        <v>11483</v>
      </c>
      <c r="J612" s="131">
        <v>8198</v>
      </c>
      <c r="K612" s="131">
        <v>0</v>
      </c>
      <c r="L612" s="131">
        <v>938</v>
      </c>
      <c r="M612" s="131">
        <v>20619</v>
      </c>
      <c r="N612" s="130"/>
      <c r="O612" s="132">
        <v>11</v>
      </c>
      <c r="P612" s="132">
        <v>0</v>
      </c>
      <c r="Q612" s="133">
        <v>216491</v>
      </c>
      <c r="R612" s="133">
        <v>0</v>
      </c>
      <c r="S612" s="133">
        <f t="shared" si="18"/>
        <v>0</v>
      </c>
      <c r="T612" s="133">
        <v>10318</v>
      </c>
      <c r="U612" s="134">
        <f t="shared" si="19"/>
        <v>226809</v>
      </c>
      <c r="V612" s="144"/>
      <c r="W612" s="173">
        <v>0</v>
      </c>
      <c r="X612" s="174">
        <v>0.09</v>
      </c>
      <c r="Y612" s="174">
        <v>3.1153524382792602E-2</v>
      </c>
      <c r="Z612" s="175">
        <v>0</v>
      </c>
      <c r="AA612" s="168"/>
      <c r="AB612" s="176">
        <v>0</v>
      </c>
      <c r="AC612" s="177">
        <v>0</v>
      </c>
      <c r="AD612" s="134">
        <v>0</v>
      </c>
      <c r="AE612" s="177">
        <v>0</v>
      </c>
      <c r="AF612" s="182">
        <v>0</v>
      </c>
      <c r="AG612" s="172"/>
    </row>
    <row r="613" spans="1:33" s="110" customFormat="1" x14ac:dyDescent="0.2">
      <c r="A613" s="138">
        <v>479</v>
      </c>
      <c r="B613" s="139">
        <v>479278750</v>
      </c>
      <c r="C613" s="140" t="s">
        <v>532</v>
      </c>
      <c r="D613" s="141">
        <v>278</v>
      </c>
      <c r="E613" s="140" t="s">
        <v>310</v>
      </c>
      <c r="F613" s="141">
        <v>750</v>
      </c>
      <c r="G613" s="142" t="s">
        <v>430</v>
      </c>
      <c r="H613" s="130"/>
      <c r="I613" s="131">
        <v>11266.381837349398</v>
      </c>
      <c r="J613" s="131">
        <v>7273</v>
      </c>
      <c r="K613" s="131">
        <v>0</v>
      </c>
      <c r="L613" s="131">
        <v>938</v>
      </c>
      <c r="M613" s="131">
        <v>19477.3818373494</v>
      </c>
      <c r="N613" s="130"/>
      <c r="O613" s="132">
        <v>1</v>
      </c>
      <c r="P613" s="132">
        <v>0</v>
      </c>
      <c r="Q613" s="133">
        <v>18539</v>
      </c>
      <c r="R613" s="133">
        <v>0</v>
      </c>
      <c r="S613" s="133">
        <f t="shared" si="18"/>
        <v>0</v>
      </c>
      <c r="T613" s="133">
        <v>938</v>
      </c>
      <c r="U613" s="134">
        <f t="shared" si="19"/>
        <v>19477</v>
      </c>
      <c r="V613" s="144"/>
      <c r="W613" s="173">
        <v>0</v>
      </c>
      <c r="X613" s="174">
        <v>0.09</v>
      </c>
      <c r="Y613" s="174">
        <v>3.4981221949141959E-2</v>
      </c>
      <c r="Z613" s="175">
        <v>0</v>
      </c>
      <c r="AA613" s="168"/>
      <c r="AB613" s="176">
        <v>0</v>
      </c>
      <c r="AC613" s="177">
        <v>0</v>
      </c>
      <c r="AD613" s="134">
        <v>0</v>
      </c>
      <c r="AE613" s="177">
        <v>0</v>
      </c>
      <c r="AF613" s="182">
        <v>0</v>
      </c>
      <c r="AG613" s="172"/>
    </row>
    <row r="614" spans="1:33" s="110" customFormat="1" x14ac:dyDescent="0.2">
      <c r="A614" s="138">
        <v>479</v>
      </c>
      <c r="B614" s="139">
        <v>479278755</v>
      </c>
      <c r="C614" s="140" t="s">
        <v>532</v>
      </c>
      <c r="D614" s="141">
        <v>278</v>
      </c>
      <c r="E614" s="140" t="s">
        <v>310</v>
      </c>
      <c r="F614" s="141">
        <v>755</v>
      </c>
      <c r="G614" s="142" t="s">
        <v>432</v>
      </c>
      <c r="H614" s="130"/>
      <c r="I614" s="131">
        <v>12013</v>
      </c>
      <c r="J614" s="131">
        <v>5683</v>
      </c>
      <c r="K614" s="131">
        <v>0</v>
      </c>
      <c r="L614" s="131">
        <v>938</v>
      </c>
      <c r="M614" s="131">
        <v>18634</v>
      </c>
      <c r="N614" s="130"/>
      <c r="O614" s="132">
        <v>3</v>
      </c>
      <c r="P614" s="132">
        <v>0</v>
      </c>
      <c r="Q614" s="133">
        <v>53088</v>
      </c>
      <c r="R614" s="133">
        <v>0</v>
      </c>
      <c r="S614" s="133">
        <f t="shared" si="18"/>
        <v>0</v>
      </c>
      <c r="T614" s="133">
        <v>2814</v>
      </c>
      <c r="U614" s="134">
        <f t="shared" si="19"/>
        <v>55902</v>
      </c>
      <c r="V614" s="144"/>
      <c r="W614" s="173">
        <v>0</v>
      </c>
      <c r="X614" s="174">
        <v>0.09</v>
      </c>
      <c r="Y614" s="174">
        <v>1.6869241337101826E-2</v>
      </c>
      <c r="Z614" s="175">
        <v>0</v>
      </c>
      <c r="AA614" s="168"/>
      <c r="AB614" s="176">
        <v>0</v>
      </c>
      <c r="AC614" s="177">
        <v>0</v>
      </c>
      <c r="AD614" s="134">
        <v>0</v>
      </c>
      <c r="AE614" s="177">
        <v>0</v>
      </c>
      <c r="AF614" s="182">
        <v>0</v>
      </c>
      <c r="AG614" s="172"/>
    </row>
    <row r="615" spans="1:33" s="110" customFormat="1" x14ac:dyDescent="0.2">
      <c r="A615" s="138">
        <v>479</v>
      </c>
      <c r="B615" s="139">
        <v>479278766</v>
      </c>
      <c r="C615" s="140" t="s">
        <v>532</v>
      </c>
      <c r="D615" s="141">
        <v>278</v>
      </c>
      <c r="E615" s="140" t="s">
        <v>310</v>
      </c>
      <c r="F615" s="141">
        <v>766</v>
      </c>
      <c r="G615" s="142" t="s">
        <v>436</v>
      </c>
      <c r="H615" s="130"/>
      <c r="I615" s="131">
        <v>13615</v>
      </c>
      <c r="J615" s="131">
        <v>4103</v>
      </c>
      <c r="K615" s="131">
        <v>0</v>
      </c>
      <c r="L615" s="131">
        <v>938</v>
      </c>
      <c r="M615" s="131">
        <v>18656</v>
      </c>
      <c r="N615" s="130"/>
      <c r="O615" s="132">
        <v>2</v>
      </c>
      <c r="P615" s="132">
        <v>0</v>
      </c>
      <c r="Q615" s="133">
        <v>35436</v>
      </c>
      <c r="R615" s="133">
        <v>0</v>
      </c>
      <c r="S615" s="133">
        <f t="shared" si="18"/>
        <v>0</v>
      </c>
      <c r="T615" s="133">
        <v>1876</v>
      </c>
      <c r="U615" s="134">
        <f t="shared" si="19"/>
        <v>37312</v>
      </c>
      <c r="V615" s="144"/>
      <c r="W615" s="173">
        <v>0</v>
      </c>
      <c r="X615" s="174">
        <v>0.09</v>
      </c>
      <c r="Y615" s="174">
        <v>5.9054118183286741E-3</v>
      </c>
      <c r="Z615" s="175">
        <v>0</v>
      </c>
      <c r="AA615" s="168"/>
      <c r="AB615" s="176">
        <v>0</v>
      </c>
      <c r="AC615" s="177">
        <v>0</v>
      </c>
      <c r="AD615" s="134">
        <v>0</v>
      </c>
      <c r="AE615" s="177">
        <v>0</v>
      </c>
      <c r="AF615" s="182">
        <v>0</v>
      </c>
      <c r="AG615" s="172"/>
    </row>
    <row r="616" spans="1:33" s="110" customFormat="1" x14ac:dyDescent="0.2">
      <c r="A616" s="138">
        <v>481</v>
      </c>
      <c r="B616" s="139">
        <v>481035016</v>
      </c>
      <c r="C616" s="140" t="s">
        <v>533</v>
      </c>
      <c r="D616" s="141">
        <v>35</v>
      </c>
      <c r="E616" s="140" t="s">
        <v>67</v>
      </c>
      <c r="F616" s="141">
        <v>16</v>
      </c>
      <c r="G616" s="142" t="s">
        <v>48</v>
      </c>
      <c r="H616" s="130"/>
      <c r="I616" s="131">
        <v>14608</v>
      </c>
      <c r="J616" s="131">
        <v>700</v>
      </c>
      <c r="K616" s="131">
        <v>0</v>
      </c>
      <c r="L616" s="131">
        <v>938</v>
      </c>
      <c r="M616" s="131">
        <v>16246</v>
      </c>
      <c r="N616" s="130"/>
      <c r="O616" s="132">
        <v>1</v>
      </c>
      <c r="P616" s="132">
        <v>0</v>
      </c>
      <c r="Q616" s="133">
        <v>15308</v>
      </c>
      <c r="R616" s="133">
        <v>0</v>
      </c>
      <c r="S616" s="133">
        <f t="shared" si="18"/>
        <v>0</v>
      </c>
      <c r="T616" s="133">
        <v>938</v>
      </c>
      <c r="U616" s="134">
        <f t="shared" si="19"/>
        <v>16246</v>
      </c>
      <c r="V616" s="144"/>
      <c r="W616" s="173">
        <v>0</v>
      </c>
      <c r="X616" s="174">
        <v>0.09</v>
      </c>
      <c r="Y616" s="174">
        <v>4.720736580028996E-2</v>
      </c>
      <c r="Z616" s="175">
        <v>0</v>
      </c>
      <c r="AA616" s="168"/>
      <c r="AB616" s="176">
        <v>0</v>
      </c>
      <c r="AC616" s="177">
        <v>0</v>
      </c>
      <c r="AD616" s="134">
        <v>0</v>
      </c>
      <c r="AE616" s="177">
        <v>0</v>
      </c>
      <c r="AF616" s="182">
        <v>0</v>
      </c>
      <c r="AG616" s="172"/>
    </row>
    <row r="617" spans="1:33" s="110" customFormat="1" x14ac:dyDescent="0.2">
      <c r="A617" s="138">
        <v>481</v>
      </c>
      <c r="B617" s="139">
        <v>481035018</v>
      </c>
      <c r="C617" s="140" t="s">
        <v>533</v>
      </c>
      <c r="D617" s="141">
        <v>35</v>
      </c>
      <c r="E617" s="140" t="s">
        <v>67</v>
      </c>
      <c r="F617" s="141">
        <v>18</v>
      </c>
      <c r="G617" s="142" t="s">
        <v>50</v>
      </c>
      <c r="H617" s="130"/>
      <c r="I617" s="131">
        <v>9952</v>
      </c>
      <c r="J617" s="131">
        <v>6125</v>
      </c>
      <c r="K617" s="131">
        <v>0</v>
      </c>
      <c r="L617" s="131">
        <v>938</v>
      </c>
      <c r="M617" s="131">
        <v>17015</v>
      </c>
      <c r="N617" s="130"/>
      <c r="O617" s="132">
        <v>1</v>
      </c>
      <c r="P617" s="132">
        <v>0</v>
      </c>
      <c r="Q617" s="133">
        <v>16077</v>
      </c>
      <c r="R617" s="133">
        <v>0</v>
      </c>
      <c r="S617" s="133">
        <f t="shared" si="18"/>
        <v>0</v>
      </c>
      <c r="T617" s="133">
        <v>938</v>
      </c>
      <c r="U617" s="134">
        <f t="shared" si="19"/>
        <v>17015</v>
      </c>
      <c r="V617" s="144"/>
      <c r="W617" s="173">
        <v>0</v>
      </c>
      <c r="X617" s="174">
        <v>0.09</v>
      </c>
      <c r="Y617" s="174">
        <v>3.1639295757096904E-2</v>
      </c>
      <c r="Z617" s="175">
        <v>0</v>
      </c>
      <c r="AA617" s="168"/>
      <c r="AB617" s="176">
        <v>0</v>
      </c>
      <c r="AC617" s="177">
        <v>0</v>
      </c>
      <c r="AD617" s="134">
        <v>0</v>
      </c>
      <c r="AE617" s="177">
        <v>0</v>
      </c>
      <c r="AF617" s="182">
        <v>0</v>
      </c>
      <c r="AG617" s="172"/>
    </row>
    <row r="618" spans="1:33" s="110" customFormat="1" x14ac:dyDescent="0.2">
      <c r="A618" s="138">
        <v>481</v>
      </c>
      <c r="B618" s="139">
        <v>481035035</v>
      </c>
      <c r="C618" s="140" t="s">
        <v>533</v>
      </c>
      <c r="D618" s="141">
        <v>35</v>
      </c>
      <c r="E618" s="140" t="s">
        <v>67</v>
      </c>
      <c r="F618" s="141">
        <v>35</v>
      </c>
      <c r="G618" s="142" t="s">
        <v>67</v>
      </c>
      <c r="H618" s="130"/>
      <c r="I618" s="131">
        <v>13292</v>
      </c>
      <c r="J618" s="131">
        <v>5570</v>
      </c>
      <c r="K618" s="131">
        <v>0</v>
      </c>
      <c r="L618" s="131">
        <v>938</v>
      </c>
      <c r="M618" s="131">
        <v>19800</v>
      </c>
      <c r="N618" s="130"/>
      <c r="O618" s="132">
        <v>882</v>
      </c>
      <c r="P618" s="132">
        <v>0</v>
      </c>
      <c r="Q618" s="133">
        <v>16636284</v>
      </c>
      <c r="R618" s="133">
        <v>0</v>
      </c>
      <c r="S618" s="133">
        <f t="shared" si="18"/>
        <v>0</v>
      </c>
      <c r="T618" s="133">
        <v>827316</v>
      </c>
      <c r="U618" s="134">
        <f t="shared" si="19"/>
        <v>17463600</v>
      </c>
      <c r="V618" s="144"/>
      <c r="W618" s="173">
        <v>0</v>
      </c>
      <c r="X618" s="174">
        <v>0.09</v>
      </c>
      <c r="Y618" s="174">
        <v>0.15770398323994761</v>
      </c>
      <c r="Z618" s="175">
        <v>0</v>
      </c>
      <c r="AA618" s="168"/>
      <c r="AB618" s="176">
        <v>1</v>
      </c>
      <c r="AC618" s="177">
        <v>0</v>
      </c>
      <c r="AD618" s="134">
        <v>0</v>
      </c>
      <c r="AE618" s="177">
        <v>0</v>
      </c>
      <c r="AF618" s="182">
        <v>0</v>
      </c>
      <c r="AG618" s="172"/>
    </row>
    <row r="619" spans="1:33" s="110" customFormat="1" x14ac:dyDescent="0.2">
      <c r="A619" s="138">
        <v>481</v>
      </c>
      <c r="B619" s="139">
        <v>481035044</v>
      </c>
      <c r="C619" s="140" t="s">
        <v>533</v>
      </c>
      <c r="D619" s="141">
        <v>35</v>
      </c>
      <c r="E619" s="140" t="s">
        <v>67</v>
      </c>
      <c r="F619" s="141">
        <v>44</v>
      </c>
      <c r="G619" s="142" t="s">
        <v>76</v>
      </c>
      <c r="H619" s="130"/>
      <c r="I619" s="131">
        <v>14038</v>
      </c>
      <c r="J619" s="131">
        <v>119</v>
      </c>
      <c r="K619" s="131">
        <v>0</v>
      </c>
      <c r="L619" s="131">
        <v>938</v>
      </c>
      <c r="M619" s="131">
        <v>15095</v>
      </c>
      <c r="N619" s="130"/>
      <c r="O619" s="132">
        <v>11</v>
      </c>
      <c r="P619" s="132">
        <v>0</v>
      </c>
      <c r="Q619" s="133">
        <v>155727</v>
      </c>
      <c r="R619" s="133">
        <v>0</v>
      </c>
      <c r="S619" s="133">
        <f t="shared" si="18"/>
        <v>0</v>
      </c>
      <c r="T619" s="133">
        <v>10318</v>
      </c>
      <c r="U619" s="134">
        <f t="shared" si="19"/>
        <v>166045</v>
      </c>
      <c r="V619" s="144"/>
      <c r="W619" s="173">
        <v>0</v>
      </c>
      <c r="X619" s="174">
        <v>0.09</v>
      </c>
      <c r="Y619" s="174">
        <v>7.3731603227047346E-2</v>
      </c>
      <c r="Z619" s="175">
        <v>0</v>
      </c>
      <c r="AA619" s="168"/>
      <c r="AB619" s="176">
        <v>0</v>
      </c>
      <c r="AC619" s="177">
        <v>0</v>
      </c>
      <c r="AD619" s="134">
        <v>0</v>
      </c>
      <c r="AE619" s="177">
        <v>0</v>
      </c>
      <c r="AF619" s="182">
        <v>0</v>
      </c>
      <c r="AG619" s="172"/>
    </row>
    <row r="620" spans="1:33" s="110" customFormat="1" x14ac:dyDescent="0.2">
      <c r="A620" s="138">
        <v>481</v>
      </c>
      <c r="B620" s="139">
        <v>481035050</v>
      </c>
      <c r="C620" s="140" t="s">
        <v>533</v>
      </c>
      <c r="D620" s="141">
        <v>35</v>
      </c>
      <c r="E620" s="140" t="s">
        <v>67</v>
      </c>
      <c r="F620" s="141">
        <v>50</v>
      </c>
      <c r="G620" s="142" t="s">
        <v>82</v>
      </c>
      <c r="H620" s="130"/>
      <c r="I620" s="131">
        <v>14164</v>
      </c>
      <c r="J620" s="131">
        <v>7342</v>
      </c>
      <c r="K620" s="131">
        <v>0</v>
      </c>
      <c r="L620" s="131">
        <v>938</v>
      </c>
      <c r="M620" s="131">
        <v>22444</v>
      </c>
      <c r="N620" s="130"/>
      <c r="O620" s="132">
        <v>4</v>
      </c>
      <c r="P620" s="132">
        <v>0</v>
      </c>
      <c r="Q620" s="133">
        <v>86024</v>
      </c>
      <c r="R620" s="133">
        <v>0</v>
      </c>
      <c r="S620" s="133">
        <f t="shared" si="18"/>
        <v>0</v>
      </c>
      <c r="T620" s="133">
        <v>3752</v>
      </c>
      <c r="U620" s="134">
        <f t="shared" si="19"/>
        <v>89776</v>
      </c>
      <c r="V620" s="144"/>
      <c r="W620" s="173">
        <v>0</v>
      </c>
      <c r="X620" s="174">
        <v>0.09</v>
      </c>
      <c r="Y620" s="174">
        <v>6.2539096486737963E-3</v>
      </c>
      <c r="Z620" s="175">
        <v>0</v>
      </c>
      <c r="AA620" s="168"/>
      <c r="AB620" s="176">
        <v>0</v>
      </c>
      <c r="AC620" s="177">
        <v>0</v>
      </c>
      <c r="AD620" s="134">
        <v>0</v>
      </c>
      <c r="AE620" s="177">
        <v>0</v>
      </c>
      <c r="AF620" s="182">
        <v>0</v>
      </c>
      <c r="AG620" s="172"/>
    </row>
    <row r="621" spans="1:33" s="110" customFormat="1" x14ac:dyDescent="0.2">
      <c r="A621" s="138">
        <v>481</v>
      </c>
      <c r="B621" s="139">
        <v>481035057</v>
      </c>
      <c r="C621" s="140" t="s">
        <v>533</v>
      </c>
      <c r="D621" s="141">
        <v>35</v>
      </c>
      <c r="E621" s="140" t="s">
        <v>67</v>
      </c>
      <c r="F621" s="141">
        <v>57</v>
      </c>
      <c r="G621" s="142" t="s">
        <v>89</v>
      </c>
      <c r="H621" s="130"/>
      <c r="I621" s="131">
        <v>14497.297146590754</v>
      </c>
      <c r="J621" s="131">
        <v>449</v>
      </c>
      <c r="K621" s="131">
        <v>0</v>
      </c>
      <c r="L621" s="131">
        <v>938</v>
      </c>
      <c r="M621" s="131">
        <v>15884.297146590754</v>
      </c>
      <c r="N621" s="130"/>
      <c r="O621" s="132">
        <v>1</v>
      </c>
      <c r="P621" s="132">
        <v>0</v>
      </c>
      <c r="Q621" s="133">
        <v>14946</v>
      </c>
      <c r="R621" s="133">
        <v>0</v>
      </c>
      <c r="S621" s="133">
        <f t="shared" si="18"/>
        <v>0</v>
      </c>
      <c r="T621" s="133">
        <v>938</v>
      </c>
      <c r="U621" s="134">
        <f t="shared" si="19"/>
        <v>15884</v>
      </c>
      <c r="V621" s="144"/>
      <c r="W621" s="173">
        <v>0</v>
      </c>
      <c r="X621" s="174">
        <v>0.09</v>
      </c>
      <c r="Y621" s="174">
        <v>0.12834529957447405</v>
      </c>
      <c r="Z621" s="175">
        <v>0</v>
      </c>
      <c r="AA621" s="168"/>
      <c r="AB621" s="176">
        <v>0</v>
      </c>
      <c r="AC621" s="177">
        <v>0</v>
      </c>
      <c r="AD621" s="134">
        <v>0</v>
      </c>
      <c r="AE621" s="177">
        <v>0</v>
      </c>
      <c r="AF621" s="182">
        <v>0</v>
      </c>
      <c r="AG621" s="172"/>
    </row>
    <row r="622" spans="1:33" s="110" customFormat="1" x14ac:dyDescent="0.2">
      <c r="A622" s="138">
        <v>481</v>
      </c>
      <c r="B622" s="139">
        <v>481035073</v>
      </c>
      <c r="C622" s="140" t="s">
        <v>533</v>
      </c>
      <c r="D622" s="141">
        <v>35</v>
      </c>
      <c r="E622" s="140" t="s">
        <v>67</v>
      </c>
      <c r="F622" s="141">
        <v>73</v>
      </c>
      <c r="G622" s="142" t="s">
        <v>105</v>
      </c>
      <c r="H622" s="130"/>
      <c r="I622" s="131">
        <v>14392</v>
      </c>
      <c r="J622" s="131">
        <v>9938</v>
      </c>
      <c r="K622" s="131">
        <v>0</v>
      </c>
      <c r="L622" s="131">
        <v>938</v>
      </c>
      <c r="M622" s="131">
        <v>25268</v>
      </c>
      <c r="N622" s="130"/>
      <c r="O622" s="132">
        <v>3</v>
      </c>
      <c r="P622" s="132">
        <v>0</v>
      </c>
      <c r="Q622" s="133">
        <v>72990</v>
      </c>
      <c r="R622" s="133">
        <v>0</v>
      </c>
      <c r="S622" s="133">
        <f t="shared" si="18"/>
        <v>0</v>
      </c>
      <c r="T622" s="133">
        <v>2814</v>
      </c>
      <c r="U622" s="134">
        <f t="shared" si="19"/>
        <v>75804</v>
      </c>
      <c r="V622" s="144"/>
      <c r="W622" s="173">
        <v>0</v>
      </c>
      <c r="X622" s="174">
        <v>0.09</v>
      </c>
      <c r="Y622" s="174">
        <v>1.4564401003145426E-2</v>
      </c>
      <c r="Z622" s="175">
        <v>0</v>
      </c>
      <c r="AA622" s="168"/>
      <c r="AB622" s="176">
        <v>0</v>
      </c>
      <c r="AC622" s="177">
        <v>0</v>
      </c>
      <c r="AD622" s="134">
        <v>0</v>
      </c>
      <c r="AE622" s="177">
        <v>0</v>
      </c>
      <c r="AF622" s="182">
        <v>0</v>
      </c>
      <c r="AG622" s="172"/>
    </row>
    <row r="623" spans="1:33" s="110" customFormat="1" x14ac:dyDescent="0.2">
      <c r="A623" s="138">
        <v>481</v>
      </c>
      <c r="B623" s="139">
        <v>481035189</v>
      </c>
      <c r="C623" s="140" t="s">
        <v>533</v>
      </c>
      <c r="D623" s="141">
        <v>35</v>
      </c>
      <c r="E623" s="140" t="s">
        <v>67</v>
      </c>
      <c r="F623" s="141">
        <v>189</v>
      </c>
      <c r="G623" s="142" t="s">
        <v>221</v>
      </c>
      <c r="H623" s="130"/>
      <c r="I623" s="131">
        <v>9900</v>
      </c>
      <c r="J623" s="131">
        <v>3336</v>
      </c>
      <c r="K623" s="131">
        <v>0</v>
      </c>
      <c r="L623" s="131">
        <v>938</v>
      </c>
      <c r="M623" s="131">
        <v>14174</v>
      </c>
      <c r="N623" s="130"/>
      <c r="O623" s="132">
        <v>2</v>
      </c>
      <c r="P623" s="132">
        <v>0</v>
      </c>
      <c r="Q623" s="133">
        <v>26472</v>
      </c>
      <c r="R623" s="133">
        <v>0</v>
      </c>
      <c r="S623" s="133">
        <f t="shared" si="18"/>
        <v>0</v>
      </c>
      <c r="T623" s="133">
        <v>1876</v>
      </c>
      <c r="U623" s="134">
        <f t="shared" si="19"/>
        <v>28348</v>
      </c>
      <c r="V623" s="144"/>
      <c r="W623" s="173">
        <v>0</v>
      </c>
      <c r="X623" s="174">
        <v>0.09</v>
      </c>
      <c r="Y623" s="174">
        <v>1.2961795531237718E-3</v>
      </c>
      <c r="Z623" s="175">
        <v>0</v>
      </c>
      <c r="AA623" s="168"/>
      <c r="AB623" s="176">
        <v>0</v>
      </c>
      <c r="AC623" s="177">
        <v>0</v>
      </c>
      <c r="AD623" s="134">
        <v>0</v>
      </c>
      <c r="AE623" s="177">
        <v>0</v>
      </c>
      <c r="AF623" s="182">
        <v>0</v>
      </c>
      <c r="AG623" s="172"/>
    </row>
    <row r="624" spans="1:33" s="110" customFormat="1" x14ac:dyDescent="0.2">
      <c r="A624" s="138">
        <v>481</v>
      </c>
      <c r="B624" s="139">
        <v>481035212</v>
      </c>
      <c r="C624" s="140" t="s">
        <v>533</v>
      </c>
      <c r="D624" s="141">
        <v>35</v>
      </c>
      <c r="E624" s="140" t="s">
        <v>67</v>
      </c>
      <c r="F624" s="141">
        <v>212</v>
      </c>
      <c r="G624" s="142" t="s">
        <v>244</v>
      </c>
      <c r="H624" s="130"/>
      <c r="I624" s="131">
        <v>9926</v>
      </c>
      <c r="J624" s="131">
        <v>2480</v>
      </c>
      <c r="K624" s="131">
        <v>0</v>
      </c>
      <c r="L624" s="131">
        <v>938</v>
      </c>
      <c r="M624" s="131">
        <v>13344</v>
      </c>
      <c r="N624" s="130"/>
      <c r="O624" s="132">
        <v>2</v>
      </c>
      <c r="P624" s="132">
        <v>0</v>
      </c>
      <c r="Q624" s="133">
        <v>24812</v>
      </c>
      <c r="R624" s="133">
        <v>0</v>
      </c>
      <c r="S624" s="133">
        <f t="shared" si="18"/>
        <v>0</v>
      </c>
      <c r="T624" s="133">
        <v>1876</v>
      </c>
      <c r="U624" s="134">
        <f t="shared" si="19"/>
        <v>26688</v>
      </c>
      <c r="V624" s="144"/>
      <c r="W624" s="173">
        <v>0</v>
      </c>
      <c r="X624" s="174">
        <v>0.09</v>
      </c>
      <c r="Y624" s="174">
        <v>3.6659123922644234E-2</v>
      </c>
      <c r="Z624" s="175">
        <v>0</v>
      </c>
      <c r="AA624" s="168"/>
      <c r="AB624" s="176">
        <v>0</v>
      </c>
      <c r="AC624" s="177">
        <v>0</v>
      </c>
      <c r="AD624" s="134">
        <v>0</v>
      </c>
      <c r="AE624" s="177">
        <v>0</v>
      </c>
      <c r="AF624" s="182">
        <v>0</v>
      </c>
      <c r="AG624" s="172"/>
    </row>
    <row r="625" spans="1:33" s="110" customFormat="1" x14ac:dyDescent="0.2">
      <c r="A625" s="138">
        <v>481</v>
      </c>
      <c r="B625" s="139">
        <v>481035218</v>
      </c>
      <c r="C625" s="140" t="s">
        <v>533</v>
      </c>
      <c r="D625" s="141">
        <v>35</v>
      </c>
      <c r="E625" s="140" t="s">
        <v>67</v>
      </c>
      <c r="F625" s="141">
        <v>218</v>
      </c>
      <c r="G625" s="142" t="s">
        <v>250</v>
      </c>
      <c r="H625" s="130"/>
      <c r="I625" s="131">
        <v>9952</v>
      </c>
      <c r="J625" s="131">
        <v>3601</v>
      </c>
      <c r="K625" s="131">
        <v>0</v>
      </c>
      <c r="L625" s="131">
        <v>938</v>
      </c>
      <c r="M625" s="131">
        <v>14491</v>
      </c>
      <c r="N625" s="130"/>
      <c r="O625" s="132">
        <v>1</v>
      </c>
      <c r="P625" s="132">
        <v>0</v>
      </c>
      <c r="Q625" s="133">
        <v>13553</v>
      </c>
      <c r="R625" s="133">
        <v>0</v>
      </c>
      <c r="S625" s="133">
        <f t="shared" si="18"/>
        <v>0</v>
      </c>
      <c r="T625" s="133">
        <v>938</v>
      </c>
      <c r="U625" s="134">
        <f t="shared" si="19"/>
        <v>14491</v>
      </c>
      <c r="V625" s="144"/>
      <c r="W625" s="173">
        <v>0</v>
      </c>
      <c r="X625" s="174">
        <v>0.09</v>
      </c>
      <c r="Y625" s="174">
        <v>3.3000101328960411E-2</v>
      </c>
      <c r="Z625" s="175">
        <v>0</v>
      </c>
      <c r="AA625" s="168"/>
      <c r="AB625" s="176">
        <v>0</v>
      </c>
      <c r="AC625" s="177">
        <v>0</v>
      </c>
      <c r="AD625" s="134">
        <v>0</v>
      </c>
      <c r="AE625" s="177">
        <v>0</v>
      </c>
      <c r="AF625" s="182">
        <v>0</v>
      </c>
      <c r="AG625" s="172"/>
    </row>
    <row r="626" spans="1:33" s="110" customFormat="1" x14ac:dyDescent="0.2">
      <c r="A626" s="138">
        <v>481</v>
      </c>
      <c r="B626" s="139">
        <v>481035220</v>
      </c>
      <c r="C626" s="140" t="s">
        <v>533</v>
      </c>
      <c r="D626" s="141">
        <v>35</v>
      </c>
      <c r="E626" s="140" t="s">
        <v>67</v>
      </c>
      <c r="F626" s="141">
        <v>220</v>
      </c>
      <c r="G626" s="142" t="s">
        <v>252</v>
      </c>
      <c r="H626" s="130"/>
      <c r="I626" s="131">
        <v>11134</v>
      </c>
      <c r="J626" s="131">
        <v>4950</v>
      </c>
      <c r="K626" s="131">
        <v>0</v>
      </c>
      <c r="L626" s="131">
        <v>938</v>
      </c>
      <c r="M626" s="131">
        <v>17022</v>
      </c>
      <c r="N626" s="130"/>
      <c r="O626" s="132">
        <v>7</v>
      </c>
      <c r="P626" s="132">
        <v>0</v>
      </c>
      <c r="Q626" s="133">
        <v>112588</v>
      </c>
      <c r="R626" s="133">
        <v>0</v>
      </c>
      <c r="S626" s="133">
        <f t="shared" si="18"/>
        <v>0</v>
      </c>
      <c r="T626" s="133">
        <v>6566</v>
      </c>
      <c r="U626" s="134">
        <f t="shared" si="19"/>
        <v>119154</v>
      </c>
      <c r="V626" s="144"/>
      <c r="W626" s="173">
        <v>0</v>
      </c>
      <c r="X626" s="174">
        <v>0.09</v>
      </c>
      <c r="Y626" s="174">
        <v>1.754036096391854E-2</v>
      </c>
      <c r="Z626" s="175">
        <v>0</v>
      </c>
      <c r="AA626" s="168"/>
      <c r="AB626" s="176">
        <v>0</v>
      </c>
      <c r="AC626" s="177">
        <v>0</v>
      </c>
      <c r="AD626" s="134">
        <v>0</v>
      </c>
      <c r="AE626" s="177">
        <v>0</v>
      </c>
      <c r="AF626" s="182">
        <v>0</v>
      </c>
      <c r="AG626" s="172"/>
    </row>
    <row r="627" spans="1:33" s="110" customFormat="1" x14ac:dyDescent="0.2">
      <c r="A627" s="138">
        <v>481</v>
      </c>
      <c r="B627" s="139">
        <v>481035243</v>
      </c>
      <c r="C627" s="140" t="s">
        <v>533</v>
      </c>
      <c r="D627" s="141">
        <v>35</v>
      </c>
      <c r="E627" s="140" t="s">
        <v>67</v>
      </c>
      <c r="F627" s="141">
        <v>243</v>
      </c>
      <c r="G627" s="142" t="s">
        <v>275</v>
      </c>
      <c r="H627" s="130"/>
      <c r="I627" s="131">
        <v>14770</v>
      </c>
      <c r="J627" s="131">
        <v>3057</v>
      </c>
      <c r="K627" s="131">
        <v>0</v>
      </c>
      <c r="L627" s="131">
        <v>938</v>
      </c>
      <c r="M627" s="131">
        <v>18765</v>
      </c>
      <c r="N627" s="130"/>
      <c r="O627" s="132">
        <v>3</v>
      </c>
      <c r="P627" s="132">
        <v>0</v>
      </c>
      <c r="Q627" s="133">
        <v>53481</v>
      </c>
      <c r="R627" s="133">
        <v>0</v>
      </c>
      <c r="S627" s="133">
        <f t="shared" si="18"/>
        <v>0</v>
      </c>
      <c r="T627" s="133">
        <v>2814</v>
      </c>
      <c r="U627" s="134">
        <f t="shared" si="19"/>
        <v>56295</v>
      </c>
      <c r="V627" s="144"/>
      <c r="W627" s="173">
        <v>0</v>
      </c>
      <c r="X627" s="174">
        <v>0.09</v>
      </c>
      <c r="Y627" s="174">
        <v>6.0081463507488378E-3</v>
      </c>
      <c r="Z627" s="175">
        <v>0</v>
      </c>
      <c r="AA627" s="168"/>
      <c r="AB627" s="176">
        <v>0</v>
      </c>
      <c r="AC627" s="177">
        <v>0</v>
      </c>
      <c r="AD627" s="134">
        <v>0</v>
      </c>
      <c r="AE627" s="177">
        <v>0</v>
      </c>
      <c r="AF627" s="182">
        <v>0</v>
      </c>
      <c r="AG627" s="172"/>
    </row>
    <row r="628" spans="1:33" s="110" customFormat="1" x14ac:dyDescent="0.2">
      <c r="A628" s="138">
        <v>481</v>
      </c>
      <c r="B628" s="139">
        <v>481035244</v>
      </c>
      <c r="C628" s="140" t="s">
        <v>533</v>
      </c>
      <c r="D628" s="141">
        <v>35</v>
      </c>
      <c r="E628" s="140" t="s">
        <v>67</v>
      </c>
      <c r="F628" s="141">
        <v>244</v>
      </c>
      <c r="G628" s="142" t="s">
        <v>276</v>
      </c>
      <c r="H628" s="130"/>
      <c r="I628" s="131">
        <v>11782</v>
      </c>
      <c r="J628" s="131">
        <v>4249</v>
      </c>
      <c r="K628" s="131">
        <v>0</v>
      </c>
      <c r="L628" s="131">
        <v>938</v>
      </c>
      <c r="M628" s="131">
        <v>16969</v>
      </c>
      <c r="N628" s="130"/>
      <c r="O628" s="132">
        <v>14</v>
      </c>
      <c r="P628" s="132">
        <v>0</v>
      </c>
      <c r="Q628" s="133">
        <v>224434</v>
      </c>
      <c r="R628" s="133">
        <v>0</v>
      </c>
      <c r="S628" s="133">
        <f t="shared" si="18"/>
        <v>0</v>
      </c>
      <c r="T628" s="133">
        <v>13132</v>
      </c>
      <c r="U628" s="134">
        <f t="shared" si="19"/>
        <v>237566</v>
      </c>
      <c r="V628" s="144"/>
      <c r="W628" s="173">
        <v>0</v>
      </c>
      <c r="X628" s="174">
        <v>0.09</v>
      </c>
      <c r="Y628" s="174">
        <v>0.13694619371909225</v>
      </c>
      <c r="Z628" s="175">
        <v>0</v>
      </c>
      <c r="AA628" s="168"/>
      <c r="AB628" s="176">
        <v>8</v>
      </c>
      <c r="AC628" s="177">
        <v>7.2656231903721258</v>
      </c>
      <c r="AD628" s="134">
        <v>123288</v>
      </c>
      <c r="AE628" s="177">
        <v>0</v>
      </c>
      <c r="AF628" s="182">
        <v>0</v>
      </c>
      <c r="AG628" s="172"/>
    </row>
    <row r="629" spans="1:33" s="110" customFormat="1" x14ac:dyDescent="0.2">
      <c r="A629" s="138">
        <v>481</v>
      </c>
      <c r="B629" s="139">
        <v>481035251</v>
      </c>
      <c r="C629" s="140" t="s">
        <v>533</v>
      </c>
      <c r="D629" s="141">
        <v>35</v>
      </c>
      <c r="E629" s="140" t="s">
        <v>67</v>
      </c>
      <c r="F629" s="141">
        <v>251</v>
      </c>
      <c r="G629" s="142" t="s">
        <v>283</v>
      </c>
      <c r="H629" s="130"/>
      <c r="I629" s="131">
        <v>14718</v>
      </c>
      <c r="J629" s="131">
        <v>3382</v>
      </c>
      <c r="K629" s="131">
        <v>0</v>
      </c>
      <c r="L629" s="131">
        <v>938</v>
      </c>
      <c r="M629" s="131">
        <v>19038</v>
      </c>
      <c r="N629" s="130"/>
      <c r="O629" s="132">
        <v>1</v>
      </c>
      <c r="P629" s="132">
        <v>0</v>
      </c>
      <c r="Q629" s="133">
        <v>18100</v>
      </c>
      <c r="R629" s="133">
        <v>0</v>
      </c>
      <c r="S629" s="133">
        <f t="shared" si="18"/>
        <v>0</v>
      </c>
      <c r="T629" s="133">
        <v>938</v>
      </c>
      <c r="U629" s="134">
        <f t="shared" si="19"/>
        <v>19038</v>
      </c>
      <c r="V629" s="144"/>
      <c r="W629" s="173">
        <v>0</v>
      </c>
      <c r="X629" s="174">
        <v>0.09</v>
      </c>
      <c r="Y629" s="174">
        <v>3.8287909153533306E-2</v>
      </c>
      <c r="Z629" s="175">
        <v>0</v>
      </c>
      <c r="AA629" s="168"/>
      <c r="AB629" s="176">
        <v>0</v>
      </c>
      <c r="AC629" s="177">
        <v>0</v>
      </c>
      <c r="AD629" s="134">
        <v>0</v>
      </c>
      <c r="AE629" s="177">
        <v>0</v>
      </c>
      <c r="AF629" s="182">
        <v>0</v>
      </c>
      <c r="AG629" s="172"/>
    </row>
    <row r="630" spans="1:33" s="110" customFormat="1" x14ac:dyDescent="0.2">
      <c r="A630" s="138">
        <v>481</v>
      </c>
      <c r="B630" s="139">
        <v>481035285</v>
      </c>
      <c r="C630" s="140" t="s">
        <v>533</v>
      </c>
      <c r="D630" s="141">
        <v>35</v>
      </c>
      <c r="E630" s="140" t="s">
        <v>67</v>
      </c>
      <c r="F630" s="141">
        <v>285</v>
      </c>
      <c r="G630" s="142" t="s">
        <v>317</v>
      </c>
      <c r="H630" s="130"/>
      <c r="I630" s="131">
        <v>10278</v>
      </c>
      <c r="J630" s="131">
        <v>3000</v>
      </c>
      <c r="K630" s="131">
        <v>0</v>
      </c>
      <c r="L630" s="131">
        <v>938</v>
      </c>
      <c r="M630" s="131">
        <v>14216</v>
      </c>
      <c r="N630" s="130"/>
      <c r="O630" s="132">
        <v>8</v>
      </c>
      <c r="P630" s="132">
        <v>0</v>
      </c>
      <c r="Q630" s="133">
        <v>106224</v>
      </c>
      <c r="R630" s="133">
        <v>0</v>
      </c>
      <c r="S630" s="133">
        <f t="shared" si="18"/>
        <v>0</v>
      </c>
      <c r="T630" s="133">
        <v>7504</v>
      </c>
      <c r="U630" s="134">
        <f t="shared" si="19"/>
        <v>113728</v>
      </c>
      <c r="V630" s="144"/>
      <c r="W630" s="173">
        <v>0</v>
      </c>
      <c r="X630" s="174">
        <v>0.09</v>
      </c>
      <c r="Y630" s="174">
        <v>3.5492476603498753E-2</v>
      </c>
      <c r="Z630" s="175">
        <v>0</v>
      </c>
      <c r="AA630" s="168"/>
      <c r="AB630" s="176">
        <v>0</v>
      </c>
      <c r="AC630" s="177">
        <v>0</v>
      </c>
      <c r="AD630" s="134">
        <v>0</v>
      </c>
      <c r="AE630" s="177">
        <v>0</v>
      </c>
      <c r="AF630" s="182">
        <v>0</v>
      </c>
      <c r="AG630" s="172"/>
    </row>
    <row r="631" spans="1:33" s="110" customFormat="1" x14ac:dyDescent="0.2">
      <c r="A631" s="138">
        <v>481</v>
      </c>
      <c r="B631" s="139">
        <v>481035307</v>
      </c>
      <c r="C631" s="140" t="s">
        <v>533</v>
      </c>
      <c r="D631" s="141">
        <v>35</v>
      </c>
      <c r="E631" s="140" t="s">
        <v>67</v>
      </c>
      <c r="F631" s="141">
        <v>307</v>
      </c>
      <c r="G631" s="142" t="s">
        <v>339</v>
      </c>
      <c r="H631" s="130"/>
      <c r="I631" s="131">
        <v>9900</v>
      </c>
      <c r="J631" s="131">
        <v>4306</v>
      </c>
      <c r="K631" s="131">
        <v>0</v>
      </c>
      <c r="L631" s="131">
        <v>938</v>
      </c>
      <c r="M631" s="131">
        <v>15144</v>
      </c>
      <c r="N631" s="130"/>
      <c r="O631" s="132">
        <v>1</v>
      </c>
      <c r="P631" s="132">
        <v>0</v>
      </c>
      <c r="Q631" s="133">
        <v>14206</v>
      </c>
      <c r="R631" s="133">
        <v>0</v>
      </c>
      <c r="S631" s="133">
        <f t="shared" si="18"/>
        <v>0</v>
      </c>
      <c r="T631" s="133">
        <v>938</v>
      </c>
      <c r="U631" s="134">
        <f t="shared" si="19"/>
        <v>15144</v>
      </c>
      <c r="V631" s="144"/>
      <c r="W631" s="173">
        <v>0</v>
      </c>
      <c r="X631" s="174">
        <v>0.09</v>
      </c>
      <c r="Y631" s="174">
        <v>1.1291848488502803E-2</v>
      </c>
      <c r="Z631" s="175">
        <v>0</v>
      </c>
      <c r="AA631" s="168"/>
      <c r="AB631" s="176">
        <v>0</v>
      </c>
      <c r="AC631" s="177">
        <v>0</v>
      </c>
      <c r="AD631" s="134">
        <v>0</v>
      </c>
      <c r="AE631" s="177">
        <v>0</v>
      </c>
      <c r="AF631" s="182">
        <v>0</v>
      </c>
      <c r="AG631" s="172"/>
    </row>
    <row r="632" spans="1:33" s="110" customFormat="1" x14ac:dyDescent="0.2">
      <c r="A632" s="138">
        <v>481</v>
      </c>
      <c r="B632" s="139">
        <v>481035336</v>
      </c>
      <c r="C632" s="140" t="s">
        <v>533</v>
      </c>
      <c r="D632" s="141">
        <v>35</v>
      </c>
      <c r="E632" s="140" t="s">
        <v>67</v>
      </c>
      <c r="F632" s="141">
        <v>336</v>
      </c>
      <c r="G632" s="142" t="s">
        <v>368</v>
      </c>
      <c r="H632" s="130"/>
      <c r="I632" s="131">
        <v>12373.812835602095</v>
      </c>
      <c r="J632" s="131">
        <v>2895</v>
      </c>
      <c r="K632" s="131">
        <v>0</v>
      </c>
      <c r="L632" s="131">
        <v>938</v>
      </c>
      <c r="M632" s="131">
        <v>16206.812835602095</v>
      </c>
      <c r="N632" s="130"/>
      <c r="O632" s="132">
        <v>1</v>
      </c>
      <c r="P632" s="132">
        <v>0</v>
      </c>
      <c r="Q632" s="133">
        <v>15269</v>
      </c>
      <c r="R632" s="133">
        <v>0</v>
      </c>
      <c r="S632" s="133">
        <f t="shared" si="18"/>
        <v>0</v>
      </c>
      <c r="T632" s="133">
        <v>938</v>
      </c>
      <c r="U632" s="134">
        <f t="shared" si="19"/>
        <v>16207</v>
      </c>
      <c r="V632" s="144"/>
      <c r="W632" s="173">
        <v>0</v>
      </c>
      <c r="X632" s="174">
        <v>0.09</v>
      </c>
      <c r="Y632" s="174">
        <v>4.197805479662331E-2</v>
      </c>
      <c r="Z632" s="175">
        <v>0</v>
      </c>
      <c r="AA632" s="168"/>
      <c r="AB632" s="176">
        <v>0</v>
      </c>
      <c r="AC632" s="177">
        <v>0</v>
      </c>
      <c r="AD632" s="134">
        <v>0</v>
      </c>
      <c r="AE632" s="177">
        <v>0</v>
      </c>
      <c r="AF632" s="182">
        <v>0</v>
      </c>
      <c r="AG632" s="172"/>
    </row>
    <row r="633" spans="1:33" s="110" customFormat="1" x14ac:dyDescent="0.2">
      <c r="A633" s="138">
        <v>482</v>
      </c>
      <c r="B633" s="139">
        <v>482204007</v>
      </c>
      <c r="C633" s="140" t="s">
        <v>534</v>
      </c>
      <c r="D633" s="141">
        <v>204</v>
      </c>
      <c r="E633" s="140" t="s">
        <v>236</v>
      </c>
      <c r="F633" s="141">
        <v>7</v>
      </c>
      <c r="G633" s="142" t="s">
        <v>39</v>
      </c>
      <c r="H633" s="130"/>
      <c r="I633" s="131">
        <v>9783</v>
      </c>
      <c r="J633" s="131">
        <v>4573</v>
      </c>
      <c r="K633" s="131">
        <v>0</v>
      </c>
      <c r="L633" s="131">
        <v>938</v>
      </c>
      <c r="M633" s="131">
        <v>15294</v>
      </c>
      <c r="N633" s="130"/>
      <c r="O633" s="132">
        <v>64</v>
      </c>
      <c r="P633" s="132">
        <v>0</v>
      </c>
      <c r="Q633" s="133">
        <v>918784</v>
      </c>
      <c r="R633" s="133">
        <v>0</v>
      </c>
      <c r="S633" s="133">
        <f t="shared" si="18"/>
        <v>0</v>
      </c>
      <c r="T633" s="133">
        <v>60032</v>
      </c>
      <c r="U633" s="134">
        <f t="shared" si="19"/>
        <v>978816</v>
      </c>
      <c r="V633" s="144"/>
      <c r="W633" s="173">
        <v>0</v>
      </c>
      <c r="X633" s="174">
        <v>0.09</v>
      </c>
      <c r="Y633" s="174">
        <v>2.7264374517501834E-2</v>
      </c>
      <c r="Z633" s="175">
        <v>0</v>
      </c>
      <c r="AA633" s="168"/>
      <c r="AB633" s="176">
        <v>0</v>
      </c>
      <c r="AC633" s="177">
        <v>0</v>
      </c>
      <c r="AD633" s="134">
        <v>0</v>
      </c>
      <c r="AE633" s="177">
        <v>0</v>
      </c>
      <c r="AF633" s="182">
        <v>0</v>
      </c>
      <c r="AG633" s="172"/>
    </row>
    <row r="634" spans="1:33" s="110" customFormat="1" x14ac:dyDescent="0.2">
      <c r="A634" s="138">
        <v>482</v>
      </c>
      <c r="B634" s="139">
        <v>482204030</v>
      </c>
      <c r="C634" s="140" t="s">
        <v>534</v>
      </c>
      <c r="D634" s="141">
        <v>204</v>
      </c>
      <c r="E634" s="140" t="s">
        <v>236</v>
      </c>
      <c r="F634" s="141">
        <v>30</v>
      </c>
      <c r="G634" s="142" t="s">
        <v>62</v>
      </c>
      <c r="H634" s="130"/>
      <c r="I634" s="131">
        <v>8960</v>
      </c>
      <c r="J634" s="131">
        <v>2206</v>
      </c>
      <c r="K634" s="131">
        <v>0</v>
      </c>
      <c r="L634" s="131">
        <v>938</v>
      </c>
      <c r="M634" s="131">
        <v>12104</v>
      </c>
      <c r="N634" s="130"/>
      <c r="O634" s="132">
        <v>2</v>
      </c>
      <c r="P634" s="132">
        <v>0</v>
      </c>
      <c r="Q634" s="133">
        <v>22332</v>
      </c>
      <c r="R634" s="133">
        <v>0</v>
      </c>
      <c r="S634" s="133">
        <f t="shared" si="18"/>
        <v>0</v>
      </c>
      <c r="T634" s="133">
        <v>1876</v>
      </c>
      <c r="U634" s="134">
        <f t="shared" si="19"/>
        <v>24208</v>
      </c>
      <c r="V634" s="144"/>
      <c r="W634" s="173">
        <v>0</v>
      </c>
      <c r="X634" s="174">
        <v>0.09</v>
      </c>
      <c r="Y634" s="174">
        <v>2.190197456056182E-3</v>
      </c>
      <c r="Z634" s="175">
        <v>0</v>
      </c>
      <c r="AA634" s="168"/>
      <c r="AB634" s="176">
        <v>0</v>
      </c>
      <c r="AC634" s="177">
        <v>0</v>
      </c>
      <c r="AD634" s="134">
        <v>0</v>
      </c>
      <c r="AE634" s="177">
        <v>0</v>
      </c>
      <c r="AF634" s="182">
        <v>0</v>
      </c>
      <c r="AG634" s="172"/>
    </row>
    <row r="635" spans="1:33" s="110" customFormat="1" x14ac:dyDescent="0.2">
      <c r="A635" s="138">
        <v>482</v>
      </c>
      <c r="B635" s="139">
        <v>482204038</v>
      </c>
      <c r="C635" s="140" t="s">
        <v>534</v>
      </c>
      <c r="D635" s="141">
        <v>204</v>
      </c>
      <c r="E635" s="140" t="s">
        <v>236</v>
      </c>
      <c r="F635" s="141">
        <v>38</v>
      </c>
      <c r="G635" s="142" t="s">
        <v>70</v>
      </c>
      <c r="H635" s="130"/>
      <c r="I635" s="131">
        <v>10177.574972839508</v>
      </c>
      <c r="J635" s="131">
        <v>7482</v>
      </c>
      <c r="K635" s="131">
        <v>0</v>
      </c>
      <c r="L635" s="131">
        <v>938</v>
      </c>
      <c r="M635" s="131">
        <v>18597.574972839509</v>
      </c>
      <c r="N635" s="130"/>
      <c r="O635" s="132">
        <v>1</v>
      </c>
      <c r="P635" s="132">
        <v>0</v>
      </c>
      <c r="Q635" s="133">
        <v>17660</v>
      </c>
      <c r="R635" s="133">
        <v>0</v>
      </c>
      <c r="S635" s="133">
        <f t="shared" si="18"/>
        <v>0</v>
      </c>
      <c r="T635" s="133">
        <v>938</v>
      </c>
      <c r="U635" s="134">
        <f t="shared" si="19"/>
        <v>18598</v>
      </c>
      <c r="V635" s="144"/>
      <c r="W635" s="173">
        <v>0</v>
      </c>
      <c r="X635" s="174">
        <v>0.09</v>
      </c>
      <c r="Y635" s="174">
        <v>1.3299933379835403E-3</v>
      </c>
      <c r="Z635" s="175">
        <v>0</v>
      </c>
      <c r="AA635" s="168"/>
      <c r="AB635" s="176">
        <v>0</v>
      </c>
      <c r="AC635" s="177">
        <v>0</v>
      </c>
      <c r="AD635" s="134">
        <v>0</v>
      </c>
      <c r="AE635" s="177">
        <v>0</v>
      </c>
      <c r="AF635" s="182">
        <v>0</v>
      </c>
      <c r="AG635" s="172"/>
    </row>
    <row r="636" spans="1:33" s="110" customFormat="1" x14ac:dyDescent="0.2">
      <c r="A636" s="138">
        <v>482</v>
      </c>
      <c r="B636" s="139">
        <v>482204105</v>
      </c>
      <c r="C636" s="140" t="s">
        <v>534</v>
      </c>
      <c r="D636" s="141">
        <v>204</v>
      </c>
      <c r="E636" s="140" t="s">
        <v>236</v>
      </c>
      <c r="F636" s="141">
        <v>105</v>
      </c>
      <c r="G636" s="142" t="s">
        <v>137</v>
      </c>
      <c r="H636" s="130"/>
      <c r="I636" s="131">
        <v>9174</v>
      </c>
      <c r="J636" s="131">
        <v>3681</v>
      </c>
      <c r="K636" s="131">
        <v>0</v>
      </c>
      <c r="L636" s="131">
        <v>938</v>
      </c>
      <c r="M636" s="131">
        <v>13793</v>
      </c>
      <c r="N636" s="130"/>
      <c r="O636" s="132">
        <v>2</v>
      </c>
      <c r="P636" s="132">
        <v>0</v>
      </c>
      <c r="Q636" s="133">
        <v>25710</v>
      </c>
      <c r="R636" s="133">
        <v>0</v>
      </c>
      <c r="S636" s="133">
        <f t="shared" si="18"/>
        <v>0</v>
      </c>
      <c r="T636" s="133">
        <v>1876</v>
      </c>
      <c r="U636" s="134">
        <f t="shared" si="19"/>
        <v>27586</v>
      </c>
      <c r="V636" s="144"/>
      <c r="W636" s="173">
        <v>0</v>
      </c>
      <c r="X636" s="174">
        <v>0.09</v>
      </c>
      <c r="Y636" s="174">
        <v>1.3241052825929598E-3</v>
      </c>
      <c r="Z636" s="175">
        <v>0</v>
      </c>
      <c r="AA636" s="168"/>
      <c r="AB636" s="176">
        <v>0</v>
      </c>
      <c r="AC636" s="177">
        <v>0</v>
      </c>
      <c r="AD636" s="134">
        <v>0</v>
      </c>
      <c r="AE636" s="177">
        <v>0</v>
      </c>
      <c r="AF636" s="182">
        <v>0</v>
      </c>
      <c r="AG636" s="172"/>
    </row>
    <row r="637" spans="1:33" s="110" customFormat="1" x14ac:dyDescent="0.2">
      <c r="A637" s="138">
        <v>482</v>
      </c>
      <c r="B637" s="139">
        <v>482204128</v>
      </c>
      <c r="C637" s="140" t="s">
        <v>534</v>
      </c>
      <c r="D637" s="141">
        <v>204</v>
      </c>
      <c r="E637" s="140" t="s">
        <v>236</v>
      </c>
      <c r="F637" s="141">
        <v>128</v>
      </c>
      <c r="G637" s="142" t="s">
        <v>160</v>
      </c>
      <c r="H637" s="130"/>
      <c r="I637" s="131">
        <v>9257</v>
      </c>
      <c r="J637" s="131">
        <v>533</v>
      </c>
      <c r="K637" s="131">
        <v>0</v>
      </c>
      <c r="L637" s="131">
        <v>938</v>
      </c>
      <c r="M637" s="131">
        <v>10728</v>
      </c>
      <c r="N637" s="130"/>
      <c r="O637" s="132">
        <v>3</v>
      </c>
      <c r="P637" s="132">
        <v>0</v>
      </c>
      <c r="Q637" s="133">
        <v>29370</v>
      </c>
      <c r="R637" s="133">
        <v>0</v>
      </c>
      <c r="S637" s="133">
        <f t="shared" si="18"/>
        <v>0</v>
      </c>
      <c r="T637" s="133">
        <v>2814</v>
      </c>
      <c r="U637" s="134">
        <f t="shared" si="19"/>
        <v>32184</v>
      </c>
      <c r="V637" s="144"/>
      <c r="W637" s="173">
        <v>0</v>
      </c>
      <c r="X637" s="174">
        <v>0.09</v>
      </c>
      <c r="Y637" s="174">
        <v>3.7584375200623479E-2</v>
      </c>
      <c r="Z637" s="175">
        <v>0</v>
      </c>
      <c r="AA637" s="168"/>
      <c r="AB637" s="176">
        <v>0</v>
      </c>
      <c r="AC637" s="177">
        <v>0</v>
      </c>
      <c r="AD637" s="134">
        <v>0</v>
      </c>
      <c r="AE637" s="177">
        <v>0</v>
      </c>
      <c r="AF637" s="182">
        <v>0</v>
      </c>
      <c r="AG637" s="172"/>
    </row>
    <row r="638" spans="1:33" s="110" customFormat="1" x14ac:dyDescent="0.2">
      <c r="A638" s="138">
        <v>482</v>
      </c>
      <c r="B638" s="139">
        <v>482204204</v>
      </c>
      <c r="C638" s="140" t="s">
        <v>534</v>
      </c>
      <c r="D638" s="141">
        <v>204</v>
      </c>
      <c r="E638" s="140" t="s">
        <v>236</v>
      </c>
      <c r="F638" s="141">
        <v>204</v>
      </c>
      <c r="G638" s="142" t="s">
        <v>236</v>
      </c>
      <c r="H638" s="130"/>
      <c r="I638" s="131">
        <v>9519</v>
      </c>
      <c r="J638" s="131">
        <v>5760</v>
      </c>
      <c r="K638" s="131">
        <v>0</v>
      </c>
      <c r="L638" s="131">
        <v>938</v>
      </c>
      <c r="M638" s="131">
        <v>16217</v>
      </c>
      <c r="N638" s="130"/>
      <c r="O638" s="132">
        <v>139</v>
      </c>
      <c r="P638" s="132">
        <v>0</v>
      </c>
      <c r="Q638" s="133">
        <v>2123781</v>
      </c>
      <c r="R638" s="133">
        <v>0</v>
      </c>
      <c r="S638" s="133">
        <f t="shared" si="18"/>
        <v>0</v>
      </c>
      <c r="T638" s="133">
        <v>130382</v>
      </c>
      <c r="U638" s="134">
        <f t="shared" si="19"/>
        <v>2254163</v>
      </c>
      <c r="V638" s="144"/>
      <c r="W638" s="173">
        <v>0</v>
      </c>
      <c r="X638" s="174">
        <v>0.09</v>
      </c>
      <c r="Y638" s="174">
        <v>5.3505609664923369E-2</v>
      </c>
      <c r="Z638" s="175">
        <v>0</v>
      </c>
      <c r="AA638" s="168"/>
      <c r="AB638" s="176">
        <v>0</v>
      </c>
      <c r="AC638" s="177">
        <v>0</v>
      </c>
      <c r="AD638" s="134">
        <v>0</v>
      </c>
      <c r="AE638" s="177">
        <v>0</v>
      </c>
      <c r="AF638" s="182">
        <v>0</v>
      </c>
      <c r="AG638" s="172"/>
    </row>
    <row r="639" spans="1:33" s="110" customFormat="1" x14ac:dyDescent="0.2">
      <c r="A639" s="138">
        <v>482</v>
      </c>
      <c r="B639" s="139">
        <v>482204705</v>
      </c>
      <c r="C639" s="140" t="s">
        <v>534</v>
      </c>
      <c r="D639" s="141">
        <v>204</v>
      </c>
      <c r="E639" s="140" t="s">
        <v>236</v>
      </c>
      <c r="F639" s="141">
        <v>705</v>
      </c>
      <c r="G639" s="142" t="s">
        <v>418</v>
      </c>
      <c r="H639" s="130"/>
      <c r="I639" s="131">
        <v>8960</v>
      </c>
      <c r="J639" s="131">
        <v>5988</v>
      </c>
      <c r="K639" s="131">
        <v>0</v>
      </c>
      <c r="L639" s="131">
        <v>938</v>
      </c>
      <c r="M639" s="131">
        <v>15886</v>
      </c>
      <c r="N639" s="130"/>
      <c r="O639" s="132">
        <v>1</v>
      </c>
      <c r="P639" s="132">
        <v>0</v>
      </c>
      <c r="Q639" s="133">
        <v>14948</v>
      </c>
      <c r="R639" s="133">
        <v>0</v>
      </c>
      <c r="S639" s="133">
        <f t="shared" si="18"/>
        <v>0</v>
      </c>
      <c r="T639" s="133">
        <v>938</v>
      </c>
      <c r="U639" s="134">
        <f t="shared" si="19"/>
        <v>15886</v>
      </c>
      <c r="V639" s="144"/>
      <c r="W639" s="173">
        <v>0</v>
      </c>
      <c r="X639" s="174">
        <v>0.09</v>
      </c>
      <c r="Y639" s="174">
        <v>2.037849426893887E-3</v>
      </c>
      <c r="Z639" s="175">
        <v>0</v>
      </c>
      <c r="AA639" s="168"/>
      <c r="AB639" s="176">
        <v>0</v>
      </c>
      <c r="AC639" s="177">
        <v>0</v>
      </c>
      <c r="AD639" s="134">
        <v>0</v>
      </c>
      <c r="AE639" s="177">
        <v>0</v>
      </c>
      <c r="AF639" s="182">
        <v>0</v>
      </c>
      <c r="AG639" s="172"/>
    </row>
    <row r="640" spans="1:33" s="110" customFormat="1" x14ac:dyDescent="0.2">
      <c r="A640" s="138">
        <v>482</v>
      </c>
      <c r="B640" s="139">
        <v>482204745</v>
      </c>
      <c r="C640" s="140" t="s">
        <v>534</v>
      </c>
      <c r="D640" s="141">
        <v>204</v>
      </c>
      <c r="E640" s="140" t="s">
        <v>236</v>
      </c>
      <c r="F640" s="141">
        <v>745</v>
      </c>
      <c r="G640" s="142" t="s">
        <v>429</v>
      </c>
      <c r="H640" s="130"/>
      <c r="I640" s="131">
        <v>9470</v>
      </c>
      <c r="J640" s="131">
        <v>4091</v>
      </c>
      <c r="K640" s="131">
        <v>0</v>
      </c>
      <c r="L640" s="131">
        <v>938</v>
      </c>
      <c r="M640" s="131">
        <v>14499</v>
      </c>
      <c r="N640" s="130"/>
      <c r="O640" s="132">
        <v>30</v>
      </c>
      <c r="P640" s="132">
        <v>0</v>
      </c>
      <c r="Q640" s="133">
        <v>406830</v>
      </c>
      <c r="R640" s="133">
        <v>0</v>
      </c>
      <c r="S640" s="133">
        <f t="shared" si="18"/>
        <v>0</v>
      </c>
      <c r="T640" s="133">
        <v>28140</v>
      </c>
      <c r="U640" s="134">
        <f t="shared" si="19"/>
        <v>434970</v>
      </c>
      <c r="V640" s="144"/>
      <c r="W640" s="173">
        <v>0</v>
      </c>
      <c r="X640" s="174">
        <v>0.09</v>
      </c>
      <c r="Y640" s="174">
        <v>1.2777181106568161E-2</v>
      </c>
      <c r="Z640" s="175">
        <v>0</v>
      </c>
      <c r="AA640" s="168"/>
      <c r="AB640" s="176">
        <v>0</v>
      </c>
      <c r="AC640" s="177">
        <v>0</v>
      </c>
      <c r="AD640" s="134">
        <v>0</v>
      </c>
      <c r="AE640" s="177">
        <v>0</v>
      </c>
      <c r="AF640" s="182">
        <v>0</v>
      </c>
      <c r="AG640" s="172"/>
    </row>
    <row r="641" spans="1:33" s="110" customFormat="1" x14ac:dyDescent="0.2">
      <c r="A641" s="138">
        <v>482</v>
      </c>
      <c r="B641" s="139">
        <v>482204773</v>
      </c>
      <c r="C641" s="140" t="s">
        <v>534</v>
      </c>
      <c r="D641" s="141">
        <v>204</v>
      </c>
      <c r="E641" s="140" t="s">
        <v>236</v>
      </c>
      <c r="F641" s="141">
        <v>773</v>
      </c>
      <c r="G641" s="142" t="s">
        <v>439</v>
      </c>
      <c r="H641" s="130"/>
      <c r="I641" s="131">
        <v>9641</v>
      </c>
      <c r="J641" s="131">
        <v>5143</v>
      </c>
      <c r="K641" s="131">
        <v>0</v>
      </c>
      <c r="L641" s="131">
        <v>938</v>
      </c>
      <c r="M641" s="131">
        <v>15722</v>
      </c>
      <c r="N641" s="130"/>
      <c r="O641" s="132">
        <v>46</v>
      </c>
      <c r="P641" s="132">
        <v>0</v>
      </c>
      <c r="Q641" s="133">
        <v>680064</v>
      </c>
      <c r="R641" s="133">
        <v>0</v>
      </c>
      <c r="S641" s="133">
        <f t="shared" si="18"/>
        <v>0</v>
      </c>
      <c r="T641" s="133">
        <v>43148</v>
      </c>
      <c r="U641" s="134">
        <f t="shared" si="19"/>
        <v>723212</v>
      </c>
      <c r="V641" s="144"/>
      <c r="W641" s="173">
        <v>0</v>
      </c>
      <c r="X641" s="174">
        <v>0.09</v>
      </c>
      <c r="Y641" s="174">
        <v>1.7032973307111805E-2</v>
      </c>
      <c r="Z641" s="175">
        <v>0</v>
      </c>
      <c r="AA641" s="168"/>
      <c r="AB641" s="176">
        <v>0</v>
      </c>
      <c r="AC641" s="177">
        <v>0</v>
      </c>
      <c r="AD641" s="134">
        <v>0</v>
      </c>
      <c r="AE641" s="177">
        <v>0</v>
      </c>
      <c r="AF641" s="182">
        <v>0</v>
      </c>
      <c r="AG641" s="172"/>
    </row>
    <row r="642" spans="1:33" s="110" customFormat="1" x14ac:dyDescent="0.2">
      <c r="A642" s="138">
        <v>483</v>
      </c>
      <c r="B642" s="139">
        <v>483239020</v>
      </c>
      <c r="C642" s="140" t="s">
        <v>535</v>
      </c>
      <c r="D642" s="141">
        <v>239</v>
      </c>
      <c r="E642" s="140" t="s">
        <v>271</v>
      </c>
      <c r="F642" s="141">
        <v>20</v>
      </c>
      <c r="G642" s="142" t="s">
        <v>52</v>
      </c>
      <c r="H642" s="130"/>
      <c r="I642" s="131">
        <v>11683</v>
      </c>
      <c r="J642" s="131">
        <v>3243</v>
      </c>
      <c r="K642" s="131">
        <v>0</v>
      </c>
      <c r="L642" s="131">
        <v>938</v>
      </c>
      <c r="M642" s="131">
        <v>15864</v>
      </c>
      <c r="N642" s="130"/>
      <c r="O642" s="132">
        <v>15</v>
      </c>
      <c r="P642" s="132">
        <v>0</v>
      </c>
      <c r="Q642" s="133">
        <v>223890</v>
      </c>
      <c r="R642" s="133">
        <v>0</v>
      </c>
      <c r="S642" s="133">
        <f t="shared" si="18"/>
        <v>0</v>
      </c>
      <c r="T642" s="133">
        <v>14070</v>
      </c>
      <c r="U642" s="134">
        <f t="shared" si="19"/>
        <v>237960</v>
      </c>
      <c r="V642" s="144"/>
      <c r="W642" s="173">
        <v>0</v>
      </c>
      <c r="X642" s="174">
        <v>0.09</v>
      </c>
      <c r="Y642" s="174">
        <v>5.0422073532751327E-2</v>
      </c>
      <c r="Z642" s="175">
        <v>0</v>
      </c>
      <c r="AA642" s="168"/>
      <c r="AB642" s="176">
        <v>0</v>
      </c>
      <c r="AC642" s="177">
        <v>0</v>
      </c>
      <c r="AD642" s="134">
        <v>0</v>
      </c>
      <c r="AE642" s="177">
        <v>0</v>
      </c>
      <c r="AF642" s="182">
        <v>0</v>
      </c>
      <c r="AG642" s="172"/>
    </row>
    <row r="643" spans="1:33" s="110" customFormat="1" x14ac:dyDescent="0.2">
      <c r="A643" s="138">
        <v>483</v>
      </c>
      <c r="B643" s="139">
        <v>483239036</v>
      </c>
      <c r="C643" s="140" t="s">
        <v>535</v>
      </c>
      <c r="D643" s="141">
        <v>239</v>
      </c>
      <c r="E643" s="140" t="s">
        <v>271</v>
      </c>
      <c r="F643" s="141">
        <v>36</v>
      </c>
      <c r="G643" s="142" t="s">
        <v>68</v>
      </c>
      <c r="H643" s="130"/>
      <c r="I643" s="131">
        <v>10677</v>
      </c>
      <c r="J643" s="131">
        <v>3857</v>
      </c>
      <c r="K643" s="131">
        <v>0</v>
      </c>
      <c r="L643" s="131">
        <v>938</v>
      </c>
      <c r="M643" s="131">
        <v>15472</v>
      </c>
      <c r="N643" s="130"/>
      <c r="O643" s="132">
        <v>29</v>
      </c>
      <c r="P643" s="132">
        <v>0</v>
      </c>
      <c r="Q643" s="133">
        <v>421486</v>
      </c>
      <c r="R643" s="133">
        <v>0</v>
      </c>
      <c r="S643" s="133">
        <f t="shared" si="18"/>
        <v>0</v>
      </c>
      <c r="T643" s="133">
        <v>27202</v>
      </c>
      <c r="U643" s="134">
        <f t="shared" si="19"/>
        <v>448688</v>
      </c>
      <c r="V643" s="144"/>
      <c r="W643" s="173">
        <v>0</v>
      </c>
      <c r="X643" s="174">
        <v>0.09</v>
      </c>
      <c r="Y643" s="174">
        <v>6.6889207076896287E-2</v>
      </c>
      <c r="Z643" s="175">
        <v>0</v>
      </c>
      <c r="AA643" s="168"/>
      <c r="AB643" s="176">
        <v>0</v>
      </c>
      <c r="AC643" s="177">
        <v>0</v>
      </c>
      <c r="AD643" s="134">
        <v>0</v>
      </c>
      <c r="AE643" s="177">
        <v>0</v>
      </c>
      <c r="AF643" s="182">
        <v>0</v>
      </c>
      <c r="AG643" s="172"/>
    </row>
    <row r="644" spans="1:33" s="110" customFormat="1" x14ac:dyDescent="0.2">
      <c r="A644" s="138">
        <v>483</v>
      </c>
      <c r="B644" s="139">
        <v>483239052</v>
      </c>
      <c r="C644" s="140" t="s">
        <v>535</v>
      </c>
      <c r="D644" s="141">
        <v>239</v>
      </c>
      <c r="E644" s="140" t="s">
        <v>271</v>
      </c>
      <c r="F644" s="141">
        <v>52</v>
      </c>
      <c r="G644" s="142" t="s">
        <v>84</v>
      </c>
      <c r="H644" s="130"/>
      <c r="I644" s="131">
        <v>10651</v>
      </c>
      <c r="J644" s="131">
        <v>3155</v>
      </c>
      <c r="K644" s="131">
        <v>0</v>
      </c>
      <c r="L644" s="131">
        <v>938</v>
      </c>
      <c r="M644" s="131">
        <v>14744</v>
      </c>
      <c r="N644" s="130"/>
      <c r="O644" s="132">
        <v>39</v>
      </c>
      <c r="P644" s="132">
        <v>0</v>
      </c>
      <c r="Q644" s="133">
        <v>538434</v>
      </c>
      <c r="R644" s="133">
        <v>0</v>
      </c>
      <c r="S644" s="133">
        <f t="shared" si="18"/>
        <v>0</v>
      </c>
      <c r="T644" s="133">
        <v>36582</v>
      </c>
      <c r="U644" s="134">
        <f t="shared" si="19"/>
        <v>575016</v>
      </c>
      <c r="V644" s="144"/>
      <c r="W644" s="173">
        <v>0</v>
      </c>
      <c r="X644" s="174">
        <v>0.09</v>
      </c>
      <c r="Y644" s="174">
        <v>3.9676261925074653E-2</v>
      </c>
      <c r="Z644" s="175">
        <v>0</v>
      </c>
      <c r="AA644" s="168"/>
      <c r="AB644" s="176">
        <v>0</v>
      </c>
      <c r="AC644" s="177">
        <v>0</v>
      </c>
      <c r="AD644" s="134">
        <v>0</v>
      </c>
      <c r="AE644" s="177">
        <v>0</v>
      </c>
      <c r="AF644" s="182">
        <v>0</v>
      </c>
      <c r="AG644" s="172"/>
    </row>
    <row r="645" spans="1:33" s="110" customFormat="1" x14ac:dyDescent="0.2">
      <c r="A645" s="138">
        <v>483</v>
      </c>
      <c r="B645" s="139">
        <v>483239082</v>
      </c>
      <c r="C645" s="140" t="s">
        <v>535</v>
      </c>
      <c r="D645" s="141">
        <v>239</v>
      </c>
      <c r="E645" s="140" t="s">
        <v>271</v>
      </c>
      <c r="F645" s="141">
        <v>82</v>
      </c>
      <c r="G645" s="142" t="s">
        <v>114</v>
      </c>
      <c r="H645" s="130"/>
      <c r="I645" s="131">
        <v>10729</v>
      </c>
      <c r="J645" s="131">
        <v>4507</v>
      </c>
      <c r="K645" s="131">
        <v>0</v>
      </c>
      <c r="L645" s="131">
        <v>938</v>
      </c>
      <c r="M645" s="131">
        <v>16174</v>
      </c>
      <c r="N645" s="130"/>
      <c r="O645" s="132">
        <v>6</v>
      </c>
      <c r="P645" s="132">
        <v>0</v>
      </c>
      <c r="Q645" s="133">
        <v>91416</v>
      </c>
      <c r="R645" s="133">
        <v>0</v>
      </c>
      <c r="S645" s="133">
        <f t="shared" si="18"/>
        <v>0</v>
      </c>
      <c r="T645" s="133">
        <v>5628</v>
      </c>
      <c r="U645" s="134">
        <f t="shared" si="19"/>
        <v>97044</v>
      </c>
      <c r="V645" s="144"/>
      <c r="W645" s="173">
        <v>0</v>
      </c>
      <c r="X645" s="174">
        <v>0.09</v>
      </c>
      <c r="Y645" s="174">
        <v>2.7399011339497314E-3</v>
      </c>
      <c r="Z645" s="175">
        <v>0</v>
      </c>
      <c r="AA645" s="168"/>
      <c r="AB645" s="176">
        <v>0</v>
      </c>
      <c r="AC645" s="177">
        <v>0</v>
      </c>
      <c r="AD645" s="134">
        <v>0</v>
      </c>
      <c r="AE645" s="177">
        <v>0</v>
      </c>
      <c r="AF645" s="182">
        <v>0</v>
      </c>
      <c r="AG645" s="172"/>
    </row>
    <row r="646" spans="1:33" s="110" customFormat="1" x14ac:dyDescent="0.2">
      <c r="A646" s="138">
        <v>483</v>
      </c>
      <c r="B646" s="139">
        <v>483239083</v>
      </c>
      <c r="C646" s="140" t="s">
        <v>535</v>
      </c>
      <c r="D646" s="141">
        <v>239</v>
      </c>
      <c r="E646" s="140" t="s">
        <v>271</v>
      </c>
      <c r="F646" s="141">
        <v>83</v>
      </c>
      <c r="G646" s="142" t="s">
        <v>115</v>
      </c>
      <c r="H646" s="130"/>
      <c r="I646" s="131">
        <v>11076</v>
      </c>
      <c r="J646" s="131">
        <v>1941</v>
      </c>
      <c r="K646" s="131">
        <v>0</v>
      </c>
      <c r="L646" s="131">
        <v>938</v>
      </c>
      <c r="M646" s="131">
        <v>13955</v>
      </c>
      <c r="N646" s="130"/>
      <c r="O646" s="132">
        <v>1</v>
      </c>
      <c r="P646" s="132">
        <v>0</v>
      </c>
      <c r="Q646" s="133">
        <v>13017</v>
      </c>
      <c r="R646" s="133">
        <v>0</v>
      </c>
      <c r="S646" s="133">
        <f t="shared" si="18"/>
        <v>0</v>
      </c>
      <c r="T646" s="133">
        <v>938</v>
      </c>
      <c r="U646" s="134">
        <f t="shared" si="19"/>
        <v>13955</v>
      </c>
      <c r="V646" s="144"/>
      <c r="W646" s="173">
        <v>0</v>
      </c>
      <c r="X646" s="174">
        <v>0.09</v>
      </c>
      <c r="Y646" s="174">
        <v>5.9812300510133018E-3</v>
      </c>
      <c r="Z646" s="175">
        <v>0</v>
      </c>
      <c r="AA646" s="168"/>
      <c r="AB646" s="176">
        <v>0</v>
      </c>
      <c r="AC646" s="177">
        <v>0</v>
      </c>
      <c r="AD646" s="134">
        <v>0</v>
      </c>
      <c r="AE646" s="177">
        <v>0</v>
      </c>
      <c r="AF646" s="182">
        <v>0</v>
      </c>
      <c r="AG646" s="172"/>
    </row>
    <row r="647" spans="1:33" s="110" customFormat="1" x14ac:dyDescent="0.2">
      <c r="A647" s="138">
        <v>483</v>
      </c>
      <c r="B647" s="139">
        <v>483239096</v>
      </c>
      <c r="C647" s="140" t="s">
        <v>535</v>
      </c>
      <c r="D647" s="141">
        <v>239</v>
      </c>
      <c r="E647" s="140" t="s">
        <v>271</v>
      </c>
      <c r="F647" s="141">
        <v>96</v>
      </c>
      <c r="G647" s="142" t="s">
        <v>128</v>
      </c>
      <c r="H647" s="130"/>
      <c r="I647" s="131">
        <v>12580</v>
      </c>
      <c r="J647" s="131">
        <v>7161</v>
      </c>
      <c r="K647" s="131">
        <v>0</v>
      </c>
      <c r="L647" s="131">
        <v>938</v>
      </c>
      <c r="M647" s="131">
        <v>20679</v>
      </c>
      <c r="N647" s="130"/>
      <c r="O647" s="132">
        <v>2</v>
      </c>
      <c r="P647" s="132">
        <v>0</v>
      </c>
      <c r="Q647" s="133">
        <v>39482</v>
      </c>
      <c r="R647" s="133">
        <v>0</v>
      </c>
      <c r="S647" s="133">
        <f t="shared" si="18"/>
        <v>0</v>
      </c>
      <c r="T647" s="133">
        <v>1876</v>
      </c>
      <c r="U647" s="134">
        <f t="shared" si="19"/>
        <v>41358</v>
      </c>
      <c r="V647" s="144"/>
      <c r="W647" s="173">
        <v>0</v>
      </c>
      <c r="X647" s="174">
        <v>0.09</v>
      </c>
      <c r="Y647" s="174">
        <v>3.3365878175559707E-2</v>
      </c>
      <c r="Z647" s="175">
        <v>0</v>
      </c>
      <c r="AA647" s="168"/>
      <c r="AB647" s="176">
        <v>0</v>
      </c>
      <c r="AC647" s="177">
        <v>0</v>
      </c>
      <c r="AD647" s="134">
        <v>0</v>
      </c>
      <c r="AE647" s="177">
        <v>0</v>
      </c>
      <c r="AF647" s="182">
        <v>0</v>
      </c>
      <c r="AG647" s="172"/>
    </row>
    <row r="648" spans="1:33" s="110" customFormat="1" x14ac:dyDescent="0.2">
      <c r="A648" s="138">
        <v>483</v>
      </c>
      <c r="B648" s="139">
        <v>483239118</v>
      </c>
      <c r="C648" s="140" t="s">
        <v>535</v>
      </c>
      <c r="D648" s="141">
        <v>239</v>
      </c>
      <c r="E648" s="140" t="s">
        <v>271</v>
      </c>
      <c r="F648" s="141">
        <v>118</v>
      </c>
      <c r="G648" s="142" t="s">
        <v>150</v>
      </c>
      <c r="H648" s="130"/>
      <c r="I648" s="131">
        <v>11455</v>
      </c>
      <c r="J648" s="131">
        <v>2398</v>
      </c>
      <c r="K648" s="131">
        <v>0</v>
      </c>
      <c r="L648" s="131">
        <v>938</v>
      </c>
      <c r="M648" s="131">
        <v>14791</v>
      </c>
      <c r="N648" s="130"/>
      <c r="O648" s="132">
        <v>2</v>
      </c>
      <c r="P648" s="132">
        <v>0</v>
      </c>
      <c r="Q648" s="133">
        <v>27706</v>
      </c>
      <c r="R648" s="133">
        <v>0</v>
      </c>
      <c r="S648" s="133">
        <f t="shared" si="18"/>
        <v>0</v>
      </c>
      <c r="T648" s="133">
        <v>1876</v>
      </c>
      <c r="U648" s="134">
        <f t="shared" si="19"/>
        <v>29582</v>
      </c>
      <c r="V648" s="144"/>
      <c r="W648" s="173">
        <v>0</v>
      </c>
      <c r="X648" s="174">
        <v>0.09</v>
      </c>
      <c r="Y648" s="174">
        <v>4.5732207748442871E-3</v>
      </c>
      <c r="Z648" s="175">
        <v>0</v>
      </c>
      <c r="AA648" s="168"/>
      <c r="AB648" s="176">
        <v>0</v>
      </c>
      <c r="AC648" s="177">
        <v>0</v>
      </c>
      <c r="AD648" s="134">
        <v>0</v>
      </c>
      <c r="AE648" s="177">
        <v>0</v>
      </c>
      <c r="AF648" s="182">
        <v>0</v>
      </c>
      <c r="AG648" s="172"/>
    </row>
    <row r="649" spans="1:33" s="110" customFormat="1" x14ac:dyDescent="0.2">
      <c r="A649" s="138">
        <v>483</v>
      </c>
      <c r="B649" s="139">
        <v>483239131</v>
      </c>
      <c r="C649" s="140" t="s">
        <v>535</v>
      </c>
      <c r="D649" s="141">
        <v>239</v>
      </c>
      <c r="E649" s="140" t="s">
        <v>271</v>
      </c>
      <c r="F649" s="141">
        <v>131</v>
      </c>
      <c r="G649" s="142" t="s">
        <v>163</v>
      </c>
      <c r="H649" s="130"/>
      <c r="I649" s="131">
        <v>10599.371377747728</v>
      </c>
      <c r="J649" s="131">
        <v>3022</v>
      </c>
      <c r="K649" s="131">
        <v>0</v>
      </c>
      <c r="L649" s="131">
        <v>938</v>
      </c>
      <c r="M649" s="131">
        <v>14559.371377747728</v>
      </c>
      <c r="N649" s="130"/>
      <c r="O649" s="132">
        <v>1</v>
      </c>
      <c r="P649" s="132">
        <v>0</v>
      </c>
      <c r="Q649" s="133">
        <v>13621</v>
      </c>
      <c r="R649" s="133">
        <v>0</v>
      </c>
      <c r="S649" s="133">
        <f t="shared" si="18"/>
        <v>0</v>
      </c>
      <c r="T649" s="133">
        <v>938</v>
      </c>
      <c r="U649" s="134">
        <f t="shared" si="19"/>
        <v>14559</v>
      </c>
      <c r="V649" s="144"/>
      <c r="W649" s="173">
        <v>0</v>
      </c>
      <c r="X649" s="174">
        <v>0.09</v>
      </c>
      <c r="Y649" s="174">
        <v>3.0336671609969214E-3</v>
      </c>
      <c r="Z649" s="175">
        <v>0</v>
      </c>
      <c r="AA649" s="168"/>
      <c r="AB649" s="176">
        <v>0</v>
      </c>
      <c r="AC649" s="177">
        <v>0</v>
      </c>
      <c r="AD649" s="134">
        <v>0</v>
      </c>
      <c r="AE649" s="177">
        <v>0</v>
      </c>
      <c r="AF649" s="182">
        <v>0</v>
      </c>
      <c r="AG649" s="172"/>
    </row>
    <row r="650" spans="1:33" s="110" customFormat="1" x14ac:dyDescent="0.2">
      <c r="A650" s="138">
        <v>483</v>
      </c>
      <c r="B650" s="139">
        <v>483239145</v>
      </c>
      <c r="C650" s="140" t="s">
        <v>535</v>
      </c>
      <c r="D650" s="141">
        <v>239</v>
      </c>
      <c r="E650" s="140" t="s">
        <v>271</v>
      </c>
      <c r="F650" s="141">
        <v>145</v>
      </c>
      <c r="G650" s="142" t="s">
        <v>177</v>
      </c>
      <c r="H650" s="130"/>
      <c r="I650" s="131">
        <v>9872</v>
      </c>
      <c r="J650" s="131">
        <v>2609</v>
      </c>
      <c r="K650" s="131">
        <v>0</v>
      </c>
      <c r="L650" s="131">
        <v>938</v>
      </c>
      <c r="M650" s="131">
        <v>13419</v>
      </c>
      <c r="N650" s="130"/>
      <c r="O650" s="132">
        <v>10</v>
      </c>
      <c r="P650" s="132">
        <v>0</v>
      </c>
      <c r="Q650" s="133">
        <v>124810</v>
      </c>
      <c r="R650" s="133">
        <v>0</v>
      </c>
      <c r="S650" s="133">
        <f t="shared" ref="S650:S713" si="20">IFERROR(VLOOKUP(B650,transp,2,FALSE),0)</f>
        <v>0</v>
      </c>
      <c r="T650" s="133">
        <v>9380</v>
      </c>
      <c r="U650" s="134">
        <f t="shared" ref="U650:U713" si="21">SUM(Q650:T650)</f>
        <v>134190</v>
      </c>
      <c r="V650" s="144"/>
      <c r="W650" s="173">
        <v>0</v>
      </c>
      <c r="X650" s="174">
        <v>0.09</v>
      </c>
      <c r="Y650" s="174">
        <v>1.6991479339639109E-2</v>
      </c>
      <c r="Z650" s="175">
        <v>0</v>
      </c>
      <c r="AA650" s="168"/>
      <c r="AB650" s="176">
        <v>0</v>
      </c>
      <c r="AC650" s="177">
        <v>0</v>
      </c>
      <c r="AD650" s="134">
        <v>0</v>
      </c>
      <c r="AE650" s="177">
        <v>0</v>
      </c>
      <c r="AF650" s="182">
        <v>0</v>
      </c>
      <c r="AG650" s="172"/>
    </row>
    <row r="651" spans="1:33" s="110" customFormat="1" x14ac:dyDescent="0.2">
      <c r="A651" s="138">
        <v>483</v>
      </c>
      <c r="B651" s="139">
        <v>483239171</v>
      </c>
      <c r="C651" s="140" t="s">
        <v>535</v>
      </c>
      <c r="D651" s="141">
        <v>239</v>
      </c>
      <c r="E651" s="140" t="s">
        <v>271</v>
      </c>
      <c r="F651" s="141">
        <v>171</v>
      </c>
      <c r="G651" s="142" t="s">
        <v>203</v>
      </c>
      <c r="H651" s="130"/>
      <c r="I651" s="131">
        <v>11019</v>
      </c>
      <c r="J651" s="131">
        <v>3261</v>
      </c>
      <c r="K651" s="131">
        <v>0</v>
      </c>
      <c r="L651" s="131">
        <v>938</v>
      </c>
      <c r="M651" s="131">
        <v>15218</v>
      </c>
      <c r="N651" s="130"/>
      <c r="O651" s="132">
        <v>19</v>
      </c>
      <c r="P651" s="132">
        <v>0</v>
      </c>
      <c r="Q651" s="133">
        <v>271320</v>
      </c>
      <c r="R651" s="133">
        <v>0</v>
      </c>
      <c r="S651" s="133">
        <f t="shared" si="20"/>
        <v>0</v>
      </c>
      <c r="T651" s="133">
        <v>17822</v>
      </c>
      <c r="U651" s="134">
        <f t="shared" si="21"/>
        <v>289142</v>
      </c>
      <c r="V651" s="144"/>
      <c r="W651" s="173">
        <v>0</v>
      </c>
      <c r="X651" s="174">
        <v>0.09</v>
      </c>
      <c r="Y651" s="174">
        <v>8.8459114366255809E-3</v>
      </c>
      <c r="Z651" s="175">
        <v>0</v>
      </c>
      <c r="AA651" s="168"/>
      <c r="AB651" s="176">
        <v>0</v>
      </c>
      <c r="AC651" s="177">
        <v>0</v>
      </c>
      <c r="AD651" s="134">
        <v>0</v>
      </c>
      <c r="AE651" s="177">
        <v>0</v>
      </c>
      <c r="AF651" s="182">
        <v>0</v>
      </c>
      <c r="AG651" s="172"/>
    </row>
    <row r="652" spans="1:33" s="110" customFormat="1" x14ac:dyDescent="0.2">
      <c r="A652" s="138">
        <v>483</v>
      </c>
      <c r="B652" s="139">
        <v>483239172</v>
      </c>
      <c r="C652" s="140" t="s">
        <v>535</v>
      </c>
      <c r="D652" s="141">
        <v>239</v>
      </c>
      <c r="E652" s="140" t="s">
        <v>271</v>
      </c>
      <c r="F652" s="141">
        <v>172</v>
      </c>
      <c r="G652" s="142" t="s">
        <v>204</v>
      </c>
      <c r="H652" s="130"/>
      <c r="I652" s="131">
        <v>12079</v>
      </c>
      <c r="J652" s="131">
        <v>8136</v>
      </c>
      <c r="K652" s="131">
        <v>0</v>
      </c>
      <c r="L652" s="131">
        <v>938</v>
      </c>
      <c r="M652" s="131">
        <v>21153</v>
      </c>
      <c r="N652" s="130"/>
      <c r="O652" s="132">
        <v>3</v>
      </c>
      <c r="P652" s="132">
        <v>0</v>
      </c>
      <c r="Q652" s="133">
        <v>60645</v>
      </c>
      <c r="R652" s="133">
        <v>0</v>
      </c>
      <c r="S652" s="133">
        <f t="shared" si="20"/>
        <v>0</v>
      </c>
      <c r="T652" s="133">
        <v>2814</v>
      </c>
      <c r="U652" s="134">
        <f t="shared" si="21"/>
        <v>63459</v>
      </c>
      <c r="V652" s="144"/>
      <c r="W652" s="173">
        <v>0</v>
      </c>
      <c r="X652" s="174">
        <v>0.09</v>
      </c>
      <c r="Y652" s="174">
        <v>3.0715343760865023E-2</v>
      </c>
      <c r="Z652" s="175">
        <v>0</v>
      </c>
      <c r="AA652" s="168"/>
      <c r="AB652" s="176">
        <v>0</v>
      </c>
      <c r="AC652" s="177">
        <v>0</v>
      </c>
      <c r="AD652" s="134">
        <v>0</v>
      </c>
      <c r="AE652" s="177">
        <v>0</v>
      </c>
      <c r="AF652" s="182">
        <v>0</v>
      </c>
      <c r="AG652" s="172"/>
    </row>
    <row r="653" spans="1:33" s="110" customFormat="1" x14ac:dyDescent="0.2">
      <c r="A653" s="138">
        <v>483</v>
      </c>
      <c r="B653" s="139">
        <v>483239182</v>
      </c>
      <c r="C653" s="140" t="s">
        <v>535</v>
      </c>
      <c r="D653" s="141">
        <v>239</v>
      </c>
      <c r="E653" s="140" t="s">
        <v>271</v>
      </c>
      <c r="F653" s="141">
        <v>182</v>
      </c>
      <c r="G653" s="142" t="s">
        <v>214</v>
      </c>
      <c r="H653" s="130"/>
      <c r="I653" s="131">
        <v>10957</v>
      </c>
      <c r="J653" s="131">
        <v>2233</v>
      </c>
      <c r="K653" s="131">
        <v>0</v>
      </c>
      <c r="L653" s="131">
        <v>938</v>
      </c>
      <c r="M653" s="131">
        <v>14128</v>
      </c>
      <c r="N653" s="130"/>
      <c r="O653" s="132">
        <v>37</v>
      </c>
      <c r="P653" s="132">
        <v>0</v>
      </c>
      <c r="Q653" s="133">
        <v>488030</v>
      </c>
      <c r="R653" s="133">
        <v>0</v>
      </c>
      <c r="S653" s="133">
        <f t="shared" si="20"/>
        <v>0</v>
      </c>
      <c r="T653" s="133">
        <v>34706</v>
      </c>
      <c r="U653" s="134">
        <f t="shared" si="21"/>
        <v>522736</v>
      </c>
      <c r="V653" s="144"/>
      <c r="W653" s="173">
        <v>0</v>
      </c>
      <c r="X653" s="174">
        <v>0.09</v>
      </c>
      <c r="Y653" s="174">
        <v>1.9047909146774612E-2</v>
      </c>
      <c r="Z653" s="175">
        <v>0</v>
      </c>
      <c r="AA653" s="168"/>
      <c r="AB653" s="176">
        <v>0</v>
      </c>
      <c r="AC653" s="177">
        <v>0</v>
      </c>
      <c r="AD653" s="134">
        <v>0</v>
      </c>
      <c r="AE653" s="177">
        <v>0</v>
      </c>
      <c r="AF653" s="182">
        <v>0</v>
      </c>
      <c r="AG653" s="172"/>
    </row>
    <row r="654" spans="1:33" s="110" customFormat="1" x14ac:dyDescent="0.2">
      <c r="A654" s="138">
        <v>483</v>
      </c>
      <c r="B654" s="139">
        <v>483239231</v>
      </c>
      <c r="C654" s="140" t="s">
        <v>535</v>
      </c>
      <c r="D654" s="141">
        <v>239</v>
      </c>
      <c r="E654" s="140" t="s">
        <v>271</v>
      </c>
      <c r="F654" s="141">
        <v>231</v>
      </c>
      <c r="G654" s="142" t="s">
        <v>263</v>
      </c>
      <c r="H654" s="130"/>
      <c r="I654" s="131">
        <v>10858</v>
      </c>
      <c r="J654" s="131">
        <v>2858</v>
      </c>
      <c r="K654" s="131">
        <v>0</v>
      </c>
      <c r="L654" s="131">
        <v>938</v>
      </c>
      <c r="M654" s="131">
        <v>14654</v>
      </c>
      <c r="N654" s="130"/>
      <c r="O654" s="132">
        <v>15</v>
      </c>
      <c r="P654" s="132">
        <v>0</v>
      </c>
      <c r="Q654" s="133">
        <v>205740</v>
      </c>
      <c r="R654" s="133">
        <v>0</v>
      </c>
      <c r="S654" s="133">
        <f t="shared" si="20"/>
        <v>0</v>
      </c>
      <c r="T654" s="133">
        <v>14070</v>
      </c>
      <c r="U654" s="134">
        <f t="shared" si="21"/>
        <v>219810</v>
      </c>
      <c r="V654" s="144"/>
      <c r="W654" s="173">
        <v>0</v>
      </c>
      <c r="X654" s="174">
        <v>0.09</v>
      </c>
      <c r="Y654" s="174">
        <v>1.942580858257207E-2</v>
      </c>
      <c r="Z654" s="175">
        <v>0</v>
      </c>
      <c r="AA654" s="168"/>
      <c r="AB654" s="176">
        <v>0</v>
      </c>
      <c r="AC654" s="177">
        <v>0</v>
      </c>
      <c r="AD654" s="134">
        <v>0</v>
      </c>
      <c r="AE654" s="177">
        <v>0</v>
      </c>
      <c r="AF654" s="182">
        <v>0</v>
      </c>
      <c r="AG654" s="172"/>
    </row>
    <row r="655" spans="1:33" s="110" customFormat="1" x14ac:dyDescent="0.2">
      <c r="A655" s="138">
        <v>483</v>
      </c>
      <c r="B655" s="139">
        <v>483239239</v>
      </c>
      <c r="C655" s="140" t="s">
        <v>535</v>
      </c>
      <c r="D655" s="141">
        <v>239</v>
      </c>
      <c r="E655" s="140" t="s">
        <v>271</v>
      </c>
      <c r="F655" s="141">
        <v>239</v>
      </c>
      <c r="G655" s="142" t="s">
        <v>271</v>
      </c>
      <c r="H655" s="130"/>
      <c r="I655" s="131">
        <v>10596</v>
      </c>
      <c r="J655" s="131">
        <v>4174</v>
      </c>
      <c r="K655" s="131">
        <v>0</v>
      </c>
      <c r="L655" s="131">
        <v>938</v>
      </c>
      <c r="M655" s="131">
        <v>15708</v>
      </c>
      <c r="N655" s="130"/>
      <c r="O655" s="132">
        <v>350</v>
      </c>
      <c r="P655" s="132">
        <v>0</v>
      </c>
      <c r="Q655" s="133">
        <v>5169500</v>
      </c>
      <c r="R655" s="133">
        <v>0</v>
      </c>
      <c r="S655" s="133">
        <f t="shared" si="20"/>
        <v>0</v>
      </c>
      <c r="T655" s="133">
        <v>328300</v>
      </c>
      <c r="U655" s="134">
        <f t="shared" si="21"/>
        <v>5497800</v>
      </c>
      <c r="V655" s="144"/>
      <c r="W655" s="173">
        <v>0</v>
      </c>
      <c r="X655" s="174">
        <v>0.09</v>
      </c>
      <c r="Y655" s="174">
        <v>5.7820930390514634E-2</v>
      </c>
      <c r="Z655" s="175">
        <v>0</v>
      </c>
      <c r="AA655" s="168"/>
      <c r="AB655" s="176">
        <v>0</v>
      </c>
      <c r="AC655" s="177">
        <v>0</v>
      </c>
      <c r="AD655" s="134">
        <v>0</v>
      </c>
      <c r="AE655" s="177">
        <v>0</v>
      </c>
      <c r="AF655" s="182">
        <v>0</v>
      </c>
      <c r="AG655" s="172"/>
    </row>
    <row r="656" spans="1:33" s="110" customFormat="1" x14ac:dyDescent="0.2">
      <c r="A656" s="138">
        <v>483</v>
      </c>
      <c r="B656" s="139">
        <v>483239261</v>
      </c>
      <c r="C656" s="140" t="s">
        <v>535</v>
      </c>
      <c r="D656" s="141">
        <v>239</v>
      </c>
      <c r="E656" s="140" t="s">
        <v>271</v>
      </c>
      <c r="F656" s="141">
        <v>261</v>
      </c>
      <c r="G656" s="142" t="s">
        <v>293</v>
      </c>
      <c r="H656" s="130"/>
      <c r="I656" s="131">
        <v>10487</v>
      </c>
      <c r="J656" s="131">
        <v>6765</v>
      </c>
      <c r="K656" s="131">
        <v>0</v>
      </c>
      <c r="L656" s="131">
        <v>938</v>
      </c>
      <c r="M656" s="131">
        <v>18190</v>
      </c>
      <c r="N656" s="130"/>
      <c r="O656" s="132">
        <v>8</v>
      </c>
      <c r="P656" s="132">
        <v>0</v>
      </c>
      <c r="Q656" s="133">
        <v>138016</v>
      </c>
      <c r="R656" s="133">
        <v>0</v>
      </c>
      <c r="S656" s="133">
        <f t="shared" si="20"/>
        <v>0</v>
      </c>
      <c r="T656" s="133">
        <v>7504</v>
      </c>
      <c r="U656" s="134">
        <f t="shared" si="21"/>
        <v>145520</v>
      </c>
      <c r="V656" s="144"/>
      <c r="W656" s="173">
        <v>0</v>
      </c>
      <c r="X656" s="174">
        <v>0.09</v>
      </c>
      <c r="Y656" s="174">
        <v>7.8505173391628005E-2</v>
      </c>
      <c r="Z656" s="175">
        <v>0</v>
      </c>
      <c r="AA656" s="168"/>
      <c r="AB656" s="176">
        <v>0</v>
      </c>
      <c r="AC656" s="177">
        <v>0</v>
      </c>
      <c r="AD656" s="134">
        <v>0</v>
      </c>
      <c r="AE656" s="177">
        <v>0</v>
      </c>
      <c r="AF656" s="182">
        <v>0</v>
      </c>
      <c r="AG656" s="172"/>
    </row>
    <row r="657" spans="1:33" s="110" customFormat="1" x14ac:dyDescent="0.2">
      <c r="A657" s="138">
        <v>483</v>
      </c>
      <c r="B657" s="139">
        <v>483239293</v>
      </c>
      <c r="C657" s="140" t="s">
        <v>535</v>
      </c>
      <c r="D657" s="141">
        <v>239</v>
      </c>
      <c r="E657" s="140" t="s">
        <v>271</v>
      </c>
      <c r="F657" s="141">
        <v>293</v>
      </c>
      <c r="G657" s="142" t="s">
        <v>325</v>
      </c>
      <c r="H657" s="130"/>
      <c r="I657" s="131">
        <v>12760.161431036608</v>
      </c>
      <c r="J657" s="131">
        <v>610</v>
      </c>
      <c r="K657" s="131">
        <v>0</v>
      </c>
      <c r="L657" s="131">
        <v>938</v>
      </c>
      <c r="M657" s="131">
        <v>14308.161431036608</v>
      </c>
      <c r="N657" s="130"/>
      <c r="O657" s="132">
        <v>1</v>
      </c>
      <c r="P657" s="132">
        <v>0</v>
      </c>
      <c r="Q657" s="133">
        <v>13370</v>
      </c>
      <c r="R657" s="133">
        <v>0</v>
      </c>
      <c r="S657" s="133">
        <f t="shared" si="20"/>
        <v>0</v>
      </c>
      <c r="T657" s="133">
        <v>938</v>
      </c>
      <c r="U657" s="134">
        <f t="shared" si="21"/>
        <v>14308</v>
      </c>
      <c r="V657" s="144"/>
      <c r="W657" s="173">
        <v>0</v>
      </c>
      <c r="X657" s="174">
        <v>0.09</v>
      </c>
      <c r="Y657" s="174">
        <v>9.3535691382725869E-3</v>
      </c>
      <c r="Z657" s="175">
        <v>0</v>
      </c>
      <c r="AA657" s="168"/>
      <c r="AB657" s="176">
        <v>0</v>
      </c>
      <c r="AC657" s="177">
        <v>0</v>
      </c>
      <c r="AD657" s="134">
        <v>0</v>
      </c>
      <c r="AE657" s="177">
        <v>0</v>
      </c>
      <c r="AF657" s="182">
        <v>0</v>
      </c>
      <c r="AG657" s="172"/>
    </row>
    <row r="658" spans="1:33" s="110" customFormat="1" x14ac:dyDescent="0.2">
      <c r="A658" s="138">
        <v>483</v>
      </c>
      <c r="B658" s="139">
        <v>483239310</v>
      </c>
      <c r="C658" s="140" t="s">
        <v>535</v>
      </c>
      <c r="D658" s="141">
        <v>239</v>
      </c>
      <c r="E658" s="140" t="s">
        <v>271</v>
      </c>
      <c r="F658" s="141">
        <v>310</v>
      </c>
      <c r="G658" s="142" t="s">
        <v>342</v>
      </c>
      <c r="H658" s="130"/>
      <c r="I658" s="131">
        <v>11681</v>
      </c>
      <c r="J658" s="131">
        <v>1877</v>
      </c>
      <c r="K658" s="131">
        <v>0</v>
      </c>
      <c r="L658" s="131">
        <v>938</v>
      </c>
      <c r="M658" s="131">
        <v>14496</v>
      </c>
      <c r="N658" s="130"/>
      <c r="O658" s="132">
        <v>59</v>
      </c>
      <c r="P658" s="132">
        <v>0</v>
      </c>
      <c r="Q658" s="133">
        <v>799922</v>
      </c>
      <c r="R658" s="133">
        <v>0</v>
      </c>
      <c r="S658" s="133">
        <f t="shared" si="20"/>
        <v>0</v>
      </c>
      <c r="T658" s="133">
        <v>55342</v>
      </c>
      <c r="U658" s="134">
        <f t="shared" si="21"/>
        <v>855264</v>
      </c>
      <c r="V658" s="144"/>
      <c r="W658" s="173">
        <v>0</v>
      </c>
      <c r="X658" s="174">
        <v>0.09</v>
      </c>
      <c r="Y658" s="174">
        <v>4.1051985767027885E-2</v>
      </c>
      <c r="Z658" s="175">
        <v>0</v>
      </c>
      <c r="AA658" s="168"/>
      <c r="AB658" s="176">
        <v>0</v>
      </c>
      <c r="AC658" s="177">
        <v>0</v>
      </c>
      <c r="AD658" s="134">
        <v>0</v>
      </c>
      <c r="AE658" s="177">
        <v>0</v>
      </c>
      <c r="AF658" s="182">
        <v>0</v>
      </c>
      <c r="AG658" s="172"/>
    </row>
    <row r="659" spans="1:33" s="110" customFormat="1" x14ac:dyDescent="0.2">
      <c r="A659" s="138">
        <v>483</v>
      </c>
      <c r="B659" s="139">
        <v>483239336</v>
      </c>
      <c r="C659" s="140" t="s">
        <v>535</v>
      </c>
      <c r="D659" s="141">
        <v>239</v>
      </c>
      <c r="E659" s="140" t="s">
        <v>271</v>
      </c>
      <c r="F659" s="141">
        <v>336</v>
      </c>
      <c r="G659" s="142" t="s">
        <v>368</v>
      </c>
      <c r="H659" s="130"/>
      <c r="I659" s="131">
        <v>11076</v>
      </c>
      <c r="J659" s="131">
        <v>2591</v>
      </c>
      <c r="K659" s="131">
        <v>0</v>
      </c>
      <c r="L659" s="131">
        <v>938</v>
      </c>
      <c r="M659" s="131">
        <v>14605</v>
      </c>
      <c r="N659" s="130"/>
      <c r="O659" s="132">
        <v>2</v>
      </c>
      <c r="P659" s="132">
        <v>0</v>
      </c>
      <c r="Q659" s="133">
        <v>27334</v>
      </c>
      <c r="R659" s="133">
        <v>0</v>
      </c>
      <c r="S659" s="133">
        <f t="shared" si="20"/>
        <v>0</v>
      </c>
      <c r="T659" s="133">
        <v>1876</v>
      </c>
      <c r="U659" s="134">
        <f t="shared" si="21"/>
        <v>29210</v>
      </c>
      <c r="V659" s="144"/>
      <c r="W659" s="173">
        <v>0</v>
      </c>
      <c r="X659" s="174">
        <v>0.09</v>
      </c>
      <c r="Y659" s="174">
        <v>4.197805479662331E-2</v>
      </c>
      <c r="Z659" s="175">
        <v>0</v>
      </c>
      <c r="AA659" s="168"/>
      <c r="AB659" s="176">
        <v>0</v>
      </c>
      <c r="AC659" s="177">
        <v>0</v>
      </c>
      <c r="AD659" s="134">
        <v>0</v>
      </c>
      <c r="AE659" s="177">
        <v>0</v>
      </c>
      <c r="AF659" s="182">
        <v>0</v>
      </c>
      <c r="AG659" s="172"/>
    </row>
    <row r="660" spans="1:33" s="110" customFormat="1" x14ac:dyDescent="0.2">
      <c r="A660" s="138">
        <v>483</v>
      </c>
      <c r="B660" s="139">
        <v>483239625</v>
      </c>
      <c r="C660" s="140" t="s">
        <v>535</v>
      </c>
      <c r="D660" s="141">
        <v>239</v>
      </c>
      <c r="E660" s="140" t="s">
        <v>271</v>
      </c>
      <c r="F660" s="141">
        <v>625</v>
      </c>
      <c r="G660" s="142" t="s">
        <v>395</v>
      </c>
      <c r="H660" s="130"/>
      <c r="I660" s="131">
        <v>11076</v>
      </c>
      <c r="J660" s="131">
        <v>1678</v>
      </c>
      <c r="K660" s="131">
        <v>0</v>
      </c>
      <c r="L660" s="131">
        <v>938</v>
      </c>
      <c r="M660" s="131">
        <v>13692</v>
      </c>
      <c r="N660" s="130"/>
      <c r="O660" s="132">
        <v>1</v>
      </c>
      <c r="P660" s="132">
        <v>0</v>
      </c>
      <c r="Q660" s="133">
        <v>12754</v>
      </c>
      <c r="R660" s="133">
        <v>0</v>
      </c>
      <c r="S660" s="133">
        <f t="shared" si="20"/>
        <v>0</v>
      </c>
      <c r="T660" s="133">
        <v>938</v>
      </c>
      <c r="U660" s="134">
        <f t="shared" si="21"/>
        <v>13692</v>
      </c>
      <c r="V660" s="144"/>
      <c r="W660" s="173">
        <v>0</v>
      </c>
      <c r="X660" s="174">
        <v>0.09</v>
      </c>
      <c r="Y660" s="174">
        <v>4.6336182678769315E-3</v>
      </c>
      <c r="Z660" s="175">
        <v>0</v>
      </c>
      <c r="AA660" s="168"/>
      <c r="AB660" s="176">
        <v>0</v>
      </c>
      <c r="AC660" s="177">
        <v>0</v>
      </c>
      <c r="AD660" s="134">
        <v>0</v>
      </c>
      <c r="AE660" s="177">
        <v>0</v>
      </c>
      <c r="AF660" s="182">
        <v>0</v>
      </c>
      <c r="AG660" s="172"/>
    </row>
    <row r="661" spans="1:33" s="110" customFormat="1" x14ac:dyDescent="0.2">
      <c r="A661" s="138">
        <v>483</v>
      </c>
      <c r="B661" s="139">
        <v>483239665</v>
      </c>
      <c r="C661" s="140" t="s">
        <v>535</v>
      </c>
      <c r="D661" s="141">
        <v>239</v>
      </c>
      <c r="E661" s="140" t="s">
        <v>271</v>
      </c>
      <c r="F661" s="141">
        <v>665</v>
      </c>
      <c r="G661" s="142" t="s">
        <v>405</v>
      </c>
      <c r="H661" s="130"/>
      <c r="I661" s="131">
        <v>12229</v>
      </c>
      <c r="J661" s="131">
        <v>2164</v>
      </c>
      <c r="K661" s="131">
        <v>0</v>
      </c>
      <c r="L661" s="131">
        <v>938</v>
      </c>
      <c r="M661" s="131">
        <v>15331</v>
      </c>
      <c r="N661" s="130"/>
      <c r="O661" s="132">
        <v>10</v>
      </c>
      <c r="P661" s="132">
        <v>0</v>
      </c>
      <c r="Q661" s="133">
        <v>143930</v>
      </c>
      <c r="R661" s="133">
        <v>0</v>
      </c>
      <c r="S661" s="133">
        <f t="shared" si="20"/>
        <v>0</v>
      </c>
      <c r="T661" s="133">
        <v>9380</v>
      </c>
      <c r="U661" s="134">
        <f t="shared" si="21"/>
        <v>153310</v>
      </c>
      <c r="V661" s="144"/>
      <c r="W661" s="173">
        <v>0</v>
      </c>
      <c r="X661" s="174">
        <v>0.09</v>
      </c>
      <c r="Y661" s="174">
        <v>5.8375019909774565E-3</v>
      </c>
      <c r="Z661" s="175">
        <v>0</v>
      </c>
      <c r="AA661" s="168"/>
      <c r="AB661" s="176">
        <v>0</v>
      </c>
      <c r="AC661" s="177">
        <v>0</v>
      </c>
      <c r="AD661" s="134">
        <v>0</v>
      </c>
      <c r="AE661" s="177">
        <v>0</v>
      </c>
      <c r="AF661" s="182">
        <v>0</v>
      </c>
      <c r="AG661" s="172"/>
    </row>
    <row r="662" spans="1:33" s="110" customFormat="1" x14ac:dyDescent="0.2">
      <c r="A662" s="138">
        <v>483</v>
      </c>
      <c r="B662" s="139">
        <v>483239740</v>
      </c>
      <c r="C662" s="140" t="s">
        <v>535</v>
      </c>
      <c r="D662" s="141">
        <v>239</v>
      </c>
      <c r="E662" s="140" t="s">
        <v>271</v>
      </c>
      <c r="F662" s="141">
        <v>740</v>
      </c>
      <c r="G662" s="142" t="s">
        <v>428</v>
      </c>
      <c r="H662" s="130"/>
      <c r="I662" s="131">
        <v>10145</v>
      </c>
      <c r="J662" s="131">
        <v>4641</v>
      </c>
      <c r="K662" s="131">
        <v>0</v>
      </c>
      <c r="L662" s="131">
        <v>938</v>
      </c>
      <c r="M662" s="131">
        <v>15724</v>
      </c>
      <c r="N662" s="130"/>
      <c r="O662" s="132">
        <v>5</v>
      </c>
      <c r="P662" s="132">
        <v>0</v>
      </c>
      <c r="Q662" s="133">
        <v>73930</v>
      </c>
      <c r="R662" s="133">
        <v>0</v>
      </c>
      <c r="S662" s="133">
        <f t="shared" si="20"/>
        <v>0</v>
      </c>
      <c r="T662" s="133">
        <v>4690</v>
      </c>
      <c r="U662" s="134">
        <f t="shared" si="21"/>
        <v>78620</v>
      </c>
      <c r="V662" s="144"/>
      <c r="W662" s="173">
        <v>0</v>
      </c>
      <c r="X662" s="174">
        <v>0.09</v>
      </c>
      <c r="Y662" s="174">
        <v>5.1606703976201096E-3</v>
      </c>
      <c r="Z662" s="175">
        <v>0</v>
      </c>
      <c r="AA662" s="168"/>
      <c r="AB662" s="176">
        <v>0</v>
      </c>
      <c r="AC662" s="177">
        <v>0</v>
      </c>
      <c r="AD662" s="134">
        <v>0</v>
      </c>
      <c r="AE662" s="177">
        <v>0</v>
      </c>
      <c r="AF662" s="182">
        <v>0</v>
      </c>
      <c r="AG662" s="172"/>
    </row>
    <row r="663" spans="1:33" s="110" customFormat="1" x14ac:dyDescent="0.2">
      <c r="A663" s="138">
        <v>483</v>
      </c>
      <c r="B663" s="139">
        <v>483239760</v>
      </c>
      <c r="C663" s="140" t="s">
        <v>535</v>
      </c>
      <c r="D663" s="141">
        <v>239</v>
      </c>
      <c r="E663" s="140" t="s">
        <v>271</v>
      </c>
      <c r="F663" s="141">
        <v>760</v>
      </c>
      <c r="G663" s="142" t="s">
        <v>433</v>
      </c>
      <c r="H663" s="130"/>
      <c r="I663" s="131">
        <v>11021</v>
      </c>
      <c r="J663" s="131">
        <v>2514</v>
      </c>
      <c r="K663" s="131">
        <v>0</v>
      </c>
      <c r="L663" s="131">
        <v>938</v>
      </c>
      <c r="M663" s="131">
        <v>14473</v>
      </c>
      <c r="N663" s="130"/>
      <c r="O663" s="132">
        <v>49</v>
      </c>
      <c r="P663" s="132">
        <v>0</v>
      </c>
      <c r="Q663" s="133">
        <v>663215</v>
      </c>
      <c r="R663" s="133">
        <v>0</v>
      </c>
      <c r="S663" s="133">
        <f t="shared" si="20"/>
        <v>0</v>
      </c>
      <c r="T663" s="133">
        <v>45962</v>
      </c>
      <c r="U663" s="134">
        <f t="shared" si="21"/>
        <v>709177</v>
      </c>
      <c r="V663" s="144"/>
      <c r="W663" s="173">
        <v>0</v>
      </c>
      <c r="X663" s="174">
        <v>0.09</v>
      </c>
      <c r="Y663" s="174">
        <v>3.8798226628108431E-2</v>
      </c>
      <c r="Z663" s="175">
        <v>0</v>
      </c>
      <c r="AA663" s="168"/>
      <c r="AB663" s="176">
        <v>0</v>
      </c>
      <c r="AC663" s="177">
        <v>0</v>
      </c>
      <c r="AD663" s="134">
        <v>0</v>
      </c>
      <c r="AE663" s="177">
        <v>0</v>
      </c>
      <c r="AF663" s="182">
        <v>0</v>
      </c>
      <c r="AG663" s="172"/>
    </row>
    <row r="664" spans="1:33" s="110" customFormat="1" x14ac:dyDescent="0.2">
      <c r="A664" s="138">
        <v>483</v>
      </c>
      <c r="B664" s="139">
        <v>483239780</v>
      </c>
      <c r="C664" s="140" t="s">
        <v>535</v>
      </c>
      <c r="D664" s="141">
        <v>239</v>
      </c>
      <c r="E664" s="140" t="s">
        <v>271</v>
      </c>
      <c r="F664" s="141">
        <v>780</v>
      </c>
      <c r="G664" s="142" t="s">
        <v>443</v>
      </c>
      <c r="H664" s="130"/>
      <c r="I664" s="131">
        <v>15200</v>
      </c>
      <c r="J664" s="131">
        <v>3639</v>
      </c>
      <c r="K664" s="131">
        <v>0</v>
      </c>
      <c r="L664" s="131">
        <v>938</v>
      </c>
      <c r="M664" s="131">
        <v>19777</v>
      </c>
      <c r="N664" s="130"/>
      <c r="O664" s="132">
        <v>2</v>
      </c>
      <c r="P664" s="132">
        <v>0</v>
      </c>
      <c r="Q664" s="133">
        <v>37678</v>
      </c>
      <c r="R664" s="133">
        <v>0</v>
      </c>
      <c r="S664" s="133">
        <f t="shared" si="20"/>
        <v>0</v>
      </c>
      <c r="T664" s="133">
        <v>1876</v>
      </c>
      <c r="U664" s="134">
        <f t="shared" si="21"/>
        <v>39554</v>
      </c>
      <c r="V664" s="144"/>
      <c r="W664" s="173">
        <v>0</v>
      </c>
      <c r="X664" s="174">
        <v>0.09</v>
      </c>
      <c r="Y664" s="174">
        <v>1.3775260210646264E-2</v>
      </c>
      <c r="Z664" s="175">
        <v>0</v>
      </c>
      <c r="AA664" s="168"/>
      <c r="AB664" s="176">
        <v>0</v>
      </c>
      <c r="AC664" s="177">
        <v>0</v>
      </c>
      <c r="AD664" s="134">
        <v>0</v>
      </c>
      <c r="AE664" s="177">
        <v>0</v>
      </c>
      <c r="AF664" s="182">
        <v>0</v>
      </c>
      <c r="AG664" s="172"/>
    </row>
    <row r="665" spans="1:33" s="110" customFormat="1" x14ac:dyDescent="0.2">
      <c r="A665" s="138">
        <v>484</v>
      </c>
      <c r="B665" s="139">
        <v>484035016</v>
      </c>
      <c r="C665" s="140" t="s">
        <v>536</v>
      </c>
      <c r="D665" s="141">
        <v>35</v>
      </c>
      <c r="E665" s="140" t="s">
        <v>67</v>
      </c>
      <c r="F665" s="141">
        <v>16</v>
      </c>
      <c r="G665" s="142" t="s">
        <v>48</v>
      </c>
      <c r="H665" s="130"/>
      <c r="I665" s="131">
        <v>12409.098610371297</v>
      </c>
      <c r="J665" s="131">
        <v>594</v>
      </c>
      <c r="K665" s="131">
        <v>0</v>
      </c>
      <c r="L665" s="131">
        <v>938</v>
      </c>
      <c r="M665" s="131">
        <v>13941.098610371297</v>
      </c>
      <c r="N665" s="130"/>
      <c r="O665" s="132">
        <v>1</v>
      </c>
      <c r="P665" s="132">
        <v>0</v>
      </c>
      <c r="Q665" s="133">
        <v>13003</v>
      </c>
      <c r="R665" s="133">
        <v>0</v>
      </c>
      <c r="S665" s="133">
        <f t="shared" si="20"/>
        <v>0</v>
      </c>
      <c r="T665" s="133">
        <v>938</v>
      </c>
      <c r="U665" s="134">
        <f t="shared" si="21"/>
        <v>13941</v>
      </c>
      <c r="V665" s="144"/>
      <c r="W665" s="173">
        <v>0</v>
      </c>
      <c r="X665" s="174">
        <v>0.09</v>
      </c>
      <c r="Y665" s="174">
        <v>4.720736580028996E-2</v>
      </c>
      <c r="Z665" s="175">
        <v>0</v>
      </c>
      <c r="AA665" s="168"/>
      <c r="AB665" s="176">
        <v>0</v>
      </c>
      <c r="AC665" s="177">
        <v>0</v>
      </c>
      <c r="AD665" s="134">
        <v>0</v>
      </c>
      <c r="AE665" s="177">
        <v>0</v>
      </c>
      <c r="AF665" s="182">
        <v>0</v>
      </c>
      <c r="AG665" s="172"/>
    </row>
    <row r="666" spans="1:33" s="110" customFormat="1" x14ac:dyDescent="0.2">
      <c r="A666" s="138">
        <v>484</v>
      </c>
      <c r="B666" s="139">
        <v>484035035</v>
      </c>
      <c r="C666" s="140" t="s">
        <v>536</v>
      </c>
      <c r="D666" s="141">
        <v>35</v>
      </c>
      <c r="E666" s="140" t="s">
        <v>67</v>
      </c>
      <c r="F666" s="141">
        <v>35</v>
      </c>
      <c r="G666" s="142" t="s">
        <v>67</v>
      </c>
      <c r="H666" s="130"/>
      <c r="I666" s="131">
        <v>14241</v>
      </c>
      <c r="J666" s="131">
        <v>5967</v>
      </c>
      <c r="K666" s="131">
        <v>0</v>
      </c>
      <c r="L666" s="131">
        <v>938</v>
      </c>
      <c r="M666" s="131">
        <v>21146</v>
      </c>
      <c r="N666" s="130"/>
      <c r="O666" s="132">
        <v>1554</v>
      </c>
      <c r="P666" s="132">
        <v>0</v>
      </c>
      <c r="Q666" s="133">
        <v>31403232</v>
      </c>
      <c r="R666" s="133">
        <v>0</v>
      </c>
      <c r="S666" s="133">
        <f t="shared" si="20"/>
        <v>0</v>
      </c>
      <c r="T666" s="133">
        <v>1457652</v>
      </c>
      <c r="U666" s="134">
        <f t="shared" si="21"/>
        <v>32860884</v>
      </c>
      <c r="V666" s="144"/>
      <c r="W666" s="173">
        <v>0</v>
      </c>
      <c r="X666" s="174">
        <v>0.09</v>
      </c>
      <c r="Y666" s="174">
        <v>0.15770398323994761</v>
      </c>
      <c r="Z666" s="175">
        <v>0</v>
      </c>
      <c r="AA666" s="168"/>
      <c r="AB666" s="176">
        <v>0</v>
      </c>
      <c r="AC666" s="177">
        <v>0</v>
      </c>
      <c r="AD666" s="134">
        <v>0</v>
      </c>
      <c r="AE666" s="177">
        <v>0</v>
      </c>
      <c r="AF666" s="182">
        <v>0</v>
      </c>
      <c r="AG666" s="172"/>
    </row>
    <row r="667" spans="1:33" s="110" customFormat="1" x14ac:dyDescent="0.2">
      <c r="A667" s="138">
        <v>484</v>
      </c>
      <c r="B667" s="139">
        <v>484035044</v>
      </c>
      <c r="C667" s="140" t="s">
        <v>536</v>
      </c>
      <c r="D667" s="141">
        <v>35</v>
      </c>
      <c r="E667" s="140" t="s">
        <v>67</v>
      </c>
      <c r="F667" s="141">
        <v>44</v>
      </c>
      <c r="G667" s="142" t="s">
        <v>76</v>
      </c>
      <c r="H667" s="130"/>
      <c r="I667" s="131">
        <v>11971</v>
      </c>
      <c r="J667" s="131">
        <v>102</v>
      </c>
      <c r="K667" s="131">
        <v>0</v>
      </c>
      <c r="L667" s="131">
        <v>938</v>
      </c>
      <c r="M667" s="131">
        <v>13011</v>
      </c>
      <c r="N667" s="130"/>
      <c r="O667" s="132">
        <v>2</v>
      </c>
      <c r="P667" s="132">
        <v>0</v>
      </c>
      <c r="Q667" s="133">
        <v>24146</v>
      </c>
      <c r="R667" s="133">
        <v>0</v>
      </c>
      <c r="S667" s="133">
        <f t="shared" si="20"/>
        <v>0</v>
      </c>
      <c r="T667" s="133">
        <v>1876</v>
      </c>
      <c r="U667" s="134">
        <f t="shared" si="21"/>
        <v>26022</v>
      </c>
      <c r="V667" s="144"/>
      <c r="W667" s="173">
        <v>0</v>
      </c>
      <c r="X667" s="174">
        <v>0.09</v>
      </c>
      <c r="Y667" s="174">
        <v>7.3731603227047346E-2</v>
      </c>
      <c r="Z667" s="175">
        <v>0</v>
      </c>
      <c r="AA667" s="168"/>
      <c r="AB667" s="176">
        <v>0</v>
      </c>
      <c r="AC667" s="177">
        <v>0</v>
      </c>
      <c r="AD667" s="134">
        <v>0</v>
      </c>
      <c r="AE667" s="177">
        <v>0</v>
      </c>
      <c r="AF667" s="182">
        <v>0</v>
      </c>
      <c r="AG667" s="172"/>
    </row>
    <row r="668" spans="1:33" s="110" customFormat="1" x14ac:dyDescent="0.2">
      <c r="A668" s="138">
        <v>484</v>
      </c>
      <c r="B668" s="139">
        <v>484035046</v>
      </c>
      <c r="C668" s="140" t="s">
        <v>536</v>
      </c>
      <c r="D668" s="141">
        <v>35</v>
      </c>
      <c r="E668" s="140" t="s">
        <v>67</v>
      </c>
      <c r="F668" s="141">
        <v>46</v>
      </c>
      <c r="G668" s="142" t="s">
        <v>78</v>
      </c>
      <c r="H668" s="130"/>
      <c r="I668" s="131">
        <v>13743</v>
      </c>
      <c r="J668" s="131">
        <v>10866</v>
      </c>
      <c r="K668" s="131">
        <v>0</v>
      </c>
      <c r="L668" s="131">
        <v>938</v>
      </c>
      <c r="M668" s="131">
        <v>25547</v>
      </c>
      <c r="N668" s="130"/>
      <c r="O668" s="132">
        <v>1</v>
      </c>
      <c r="P668" s="132">
        <v>0</v>
      </c>
      <c r="Q668" s="133">
        <v>24609</v>
      </c>
      <c r="R668" s="133">
        <v>0</v>
      </c>
      <c r="S668" s="133">
        <f t="shared" si="20"/>
        <v>0</v>
      </c>
      <c r="T668" s="133">
        <v>938</v>
      </c>
      <c r="U668" s="134">
        <f t="shared" si="21"/>
        <v>25547</v>
      </c>
      <c r="V668" s="144"/>
      <c r="W668" s="173">
        <v>0</v>
      </c>
      <c r="X668" s="174">
        <v>0.09</v>
      </c>
      <c r="Y668" s="174">
        <v>4.4703381092617268E-4</v>
      </c>
      <c r="Z668" s="175">
        <v>0</v>
      </c>
      <c r="AA668" s="168"/>
      <c r="AB668" s="176">
        <v>0</v>
      </c>
      <c r="AC668" s="177">
        <v>0</v>
      </c>
      <c r="AD668" s="134">
        <v>0</v>
      </c>
      <c r="AE668" s="177">
        <v>0</v>
      </c>
      <c r="AF668" s="182">
        <v>0</v>
      </c>
      <c r="AG668" s="172"/>
    </row>
    <row r="669" spans="1:33" s="110" customFormat="1" x14ac:dyDescent="0.2">
      <c r="A669" s="138">
        <v>484</v>
      </c>
      <c r="B669" s="139">
        <v>484035050</v>
      </c>
      <c r="C669" s="140" t="s">
        <v>536</v>
      </c>
      <c r="D669" s="141">
        <v>35</v>
      </c>
      <c r="E669" s="140" t="s">
        <v>67</v>
      </c>
      <c r="F669" s="141">
        <v>50</v>
      </c>
      <c r="G669" s="142" t="s">
        <v>82</v>
      </c>
      <c r="H669" s="130"/>
      <c r="I669" s="131">
        <v>16390</v>
      </c>
      <c r="J669" s="131">
        <v>8496</v>
      </c>
      <c r="K669" s="131">
        <v>0</v>
      </c>
      <c r="L669" s="131">
        <v>938</v>
      </c>
      <c r="M669" s="131">
        <v>25824</v>
      </c>
      <c r="N669" s="130"/>
      <c r="O669" s="132">
        <v>1</v>
      </c>
      <c r="P669" s="132">
        <v>0</v>
      </c>
      <c r="Q669" s="133">
        <v>24886</v>
      </c>
      <c r="R669" s="133">
        <v>0</v>
      </c>
      <c r="S669" s="133">
        <f t="shared" si="20"/>
        <v>0</v>
      </c>
      <c r="T669" s="133">
        <v>938</v>
      </c>
      <c r="U669" s="134">
        <f t="shared" si="21"/>
        <v>25824</v>
      </c>
      <c r="V669" s="144"/>
      <c r="W669" s="173">
        <v>0</v>
      </c>
      <c r="X669" s="174">
        <v>0.09</v>
      </c>
      <c r="Y669" s="174">
        <v>6.2539096486737963E-3</v>
      </c>
      <c r="Z669" s="175">
        <v>0</v>
      </c>
      <c r="AA669" s="168"/>
      <c r="AB669" s="176">
        <v>0</v>
      </c>
      <c r="AC669" s="177">
        <v>0</v>
      </c>
      <c r="AD669" s="134">
        <v>0</v>
      </c>
      <c r="AE669" s="177">
        <v>0</v>
      </c>
      <c r="AF669" s="182">
        <v>0</v>
      </c>
      <c r="AG669" s="172"/>
    </row>
    <row r="670" spans="1:33" s="110" customFormat="1" x14ac:dyDescent="0.2">
      <c r="A670" s="138">
        <v>484</v>
      </c>
      <c r="B670" s="139">
        <v>484035073</v>
      </c>
      <c r="C670" s="140" t="s">
        <v>536</v>
      </c>
      <c r="D670" s="141">
        <v>35</v>
      </c>
      <c r="E670" s="140" t="s">
        <v>67</v>
      </c>
      <c r="F670" s="141">
        <v>73</v>
      </c>
      <c r="G670" s="142" t="s">
        <v>105</v>
      </c>
      <c r="H670" s="130"/>
      <c r="I670" s="131">
        <v>13740</v>
      </c>
      <c r="J670" s="131">
        <v>9488</v>
      </c>
      <c r="K670" s="131">
        <v>0</v>
      </c>
      <c r="L670" s="131">
        <v>938</v>
      </c>
      <c r="M670" s="131">
        <v>24166</v>
      </c>
      <c r="N670" s="130"/>
      <c r="O670" s="132">
        <v>1</v>
      </c>
      <c r="P670" s="132">
        <v>0</v>
      </c>
      <c r="Q670" s="133">
        <v>23228</v>
      </c>
      <c r="R670" s="133">
        <v>0</v>
      </c>
      <c r="S670" s="133">
        <f t="shared" si="20"/>
        <v>0</v>
      </c>
      <c r="T670" s="133">
        <v>938</v>
      </c>
      <c r="U670" s="134">
        <f t="shared" si="21"/>
        <v>24166</v>
      </c>
      <c r="V670" s="144"/>
      <c r="W670" s="173">
        <v>0</v>
      </c>
      <c r="X670" s="174">
        <v>0.09</v>
      </c>
      <c r="Y670" s="174">
        <v>1.4564401003145426E-2</v>
      </c>
      <c r="Z670" s="175">
        <v>0</v>
      </c>
      <c r="AA670" s="168"/>
      <c r="AB670" s="176">
        <v>0</v>
      </c>
      <c r="AC670" s="177">
        <v>0</v>
      </c>
      <c r="AD670" s="134">
        <v>0</v>
      </c>
      <c r="AE670" s="177">
        <v>0</v>
      </c>
      <c r="AF670" s="182">
        <v>0</v>
      </c>
      <c r="AG670" s="172"/>
    </row>
    <row r="671" spans="1:33" s="110" customFormat="1" x14ac:dyDescent="0.2">
      <c r="A671" s="138">
        <v>484</v>
      </c>
      <c r="B671" s="139">
        <v>484035093</v>
      </c>
      <c r="C671" s="140" t="s">
        <v>536</v>
      </c>
      <c r="D671" s="141">
        <v>35</v>
      </c>
      <c r="E671" s="140" t="s">
        <v>67</v>
      </c>
      <c r="F671" s="141">
        <v>93</v>
      </c>
      <c r="G671" s="142" t="s">
        <v>125</v>
      </c>
      <c r="H671" s="130"/>
      <c r="I671" s="131">
        <v>14613</v>
      </c>
      <c r="J671" s="131">
        <v>125</v>
      </c>
      <c r="K671" s="131">
        <v>0</v>
      </c>
      <c r="L671" s="131">
        <v>938</v>
      </c>
      <c r="M671" s="131">
        <v>15676</v>
      </c>
      <c r="N671" s="130"/>
      <c r="O671" s="132">
        <v>1</v>
      </c>
      <c r="P671" s="132">
        <v>0</v>
      </c>
      <c r="Q671" s="133">
        <v>14738</v>
      </c>
      <c r="R671" s="133">
        <v>0</v>
      </c>
      <c r="S671" s="133">
        <f t="shared" si="20"/>
        <v>0</v>
      </c>
      <c r="T671" s="133">
        <v>938</v>
      </c>
      <c r="U671" s="134">
        <f t="shared" si="21"/>
        <v>15676</v>
      </c>
      <c r="V671" s="144"/>
      <c r="W671" s="173">
        <v>0</v>
      </c>
      <c r="X671" s="174">
        <v>0.09</v>
      </c>
      <c r="Y671" s="174">
        <v>7.1519966797242693E-2</v>
      </c>
      <c r="Z671" s="175">
        <v>0</v>
      </c>
      <c r="AA671" s="168"/>
      <c r="AB671" s="176">
        <v>0</v>
      </c>
      <c r="AC671" s="177">
        <v>0</v>
      </c>
      <c r="AD671" s="134">
        <v>0</v>
      </c>
      <c r="AE671" s="177">
        <v>0</v>
      </c>
      <c r="AF671" s="182">
        <v>0</v>
      </c>
      <c r="AG671" s="172"/>
    </row>
    <row r="672" spans="1:33" s="110" customFormat="1" x14ac:dyDescent="0.2">
      <c r="A672" s="138">
        <v>484</v>
      </c>
      <c r="B672" s="139">
        <v>484035095</v>
      </c>
      <c r="C672" s="140" t="s">
        <v>536</v>
      </c>
      <c r="D672" s="141">
        <v>35</v>
      </c>
      <c r="E672" s="140" t="s">
        <v>67</v>
      </c>
      <c r="F672" s="141">
        <v>95</v>
      </c>
      <c r="G672" s="142" t="s">
        <v>127</v>
      </c>
      <c r="H672" s="130"/>
      <c r="I672" s="131">
        <v>9576</v>
      </c>
      <c r="J672" s="131">
        <v>67</v>
      </c>
      <c r="K672" s="131">
        <v>0</v>
      </c>
      <c r="L672" s="131">
        <v>938</v>
      </c>
      <c r="M672" s="131">
        <v>10581</v>
      </c>
      <c r="N672" s="130"/>
      <c r="O672" s="132">
        <v>2</v>
      </c>
      <c r="P672" s="132">
        <v>0</v>
      </c>
      <c r="Q672" s="133">
        <v>19286</v>
      </c>
      <c r="R672" s="133">
        <v>0</v>
      </c>
      <c r="S672" s="133">
        <f t="shared" si="20"/>
        <v>0</v>
      </c>
      <c r="T672" s="133">
        <v>1876</v>
      </c>
      <c r="U672" s="134">
        <f t="shared" si="21"/>
        <v>21162</v>
      </c>
      <c r="V672" s="144"/>
      <c r="W672" s="173">
        <v>0</v>
      </c>
      <c r="X672" s="174">
        <v>0.09</v>
      </c>
      <c r="Y672" s="174">
        <v>0.1327095393189828</v>
      </c>
      <c r="Z672" s="175">
        <v>0</v>
      </c>
      <c r="AA672" s="168"/>
      <c r="AB672" s="176">
        <v>0</v>
      </c>
      <c r="AC672" s="177">
        <v>0</v>
      </c>
      <c r="AD672" s="134">
        <v>0</v>
      </c>
      <c r="AE672" s="177">
        <v>0</v>
      </c>
      <c r="AF672" s="182">
        <v>0</v>
      </c>
      <c r="AG672" s="172"/>
    </row>
    <row r="673" spans="1:33" s="110" customFormat="1" x14ac:dyDescent="0.2">
      <c r="A673" s="138">
        <v>484</v>
      </c>
      <c r="B673" s="139">
        <v>484035131</v>
      </c>
      <c r="C673" s="140" t="s">
        <v>536</v>
      </c>
      <c r="D673" s="141">
        <v>35</v>
      </c>
      <c r="E673" s="140" t="s">
        <v>67</v>
      </c>
      <c r="F673" s="141">
        <v>131</v>
      </c>
      <c r="G673" s="142" t="s">
        <v>163</v>
      </c>
      <c r="H673" s="130"/>
      <c r="I673" s="131">
        <v>10599.371377747728</v>
      </c>
      <c r="J673" s="131">
        <v>3022</v>
      </c>
      <c r="K673" s="131">
        <v>0</v>
      </c>
      <c r="L673" s="131">
        <v>938</v>
      </c>
      <c r="M673" s="131">
        <v>14559.371377747728</v>
      </c>
      <c r="N673" s="130"/>
      <c r="O673" s="132">
        <v>1</v>
      </c>
      <c r="P673" s="132">
        <v>0</v>
      </c>
      <c r="Q673" s="133">
        <v>13621</v>
      </c>
      <c r="R673" s="133">
        <v>0</v>
      </c>
      <c r="S673" s="133">
        <f t="shared" si="20"/>
        <v>0</v>
      </c>
      <c r="T673" s="133">
        <v>938</v>
      </c>
      <c r="U673" s="134">
        <f t="shared" si="21"/>
        <v>14559</v>
      </c>
      <c r="V673" s="144"/>
      <c r="W673" s="173">
        <v>0</v>
      </c>
      <c r="X673" s="174">
        <v>0.09</v>
      </c>
      <c r="Y673" s="174">
        <v>3.0336671609969214E-3</v>
      </c>
      <c r="Z673" s="175">
        <v>0</v>
      </c>
      <c r="AA673" s="168"/>
      <c r="AB673" s="176">
        <v>0</v>
      </c>
      <c r="AC673" s="177">
        <v>0</v>
      </c>
      <c r="AD673" s="134">
        <v>0</v>
      </c>
      <c r="AE673" s="177">
        <v>0</v>
      </c>
      <c r="AF673" s="182">
        <v>0</v>
      </c>
      <c r="AG673" s="172"/>
    </row>
    <row r="674" spans="1:33" s="110" customFormat="1" x14ac:dyDescent="0.2">
      <c r="A674" s="138">
        <v>484</v>
      </c>
      <c r="B674" s="139">
        <v>484035167</v>
      </c>
      <c r="C674" s="140" t="s">
        <v>536</v>
      </c>
      <c r="D674" s="141">
        <v>35</v>
      </c>
      <c r="E674" s="140" t="s">
        <v>67</v>
      </c>
      <c r="F674" s="141">
        <v>167</v>
      </c>
      <c r="G674" s="142" t="s">
        <v>199</v>
      </c>
      <c r="H674" s="130"/>
      <c r="I674" s="131">
        <v>11172.043142155497</v>
      </c>
      <c r="J674" s="131">
        <v>5028</v>
      </c>
      <c r="K674" s="131">
        <v>0</v>
      </c>
      <c r="L674" s="131">
        <v>938</v>
      </c>
      <c r="M674" s="131">
        <v>17138.043142155497</v>
      </c>
      <c r="N674" s="130"/>
      <c r="O674" s="132">
        <v>1</v>
      </c>
      <c r="P674" s="132">
        <v>0</v>
      </c>
      <c r="Q674" s="133">
        <v>16200</v>
      </c>
      <c r="R674" s="133">
        <v>0</v>
      </c>
      <c r="S674" s="133">
        <f t="shared" si="20"/>
        <v>0</v>
      </c>
      <c r="T674" s="133">
        <v>938</v>
      </c>
      <c r="U674" s="134">
        <f t="shared" si="21"/>
        <v>17138</v>
      </c>
      <c r="V674" s="144"/>
      <c r="W674" s="173">
        <v>0</v>
      </c>
      <c r="X674" s="174">
        <v>0.09</v>
      </c>
      <c r="Y674" s="174">
        <v>2.087856816318558E-2</v>
      </c>
      <c r="Z674" s="175">
        <v>0</v>
      </c>
      <c r="AA674" s="168"/>
      <c r="AB674" s="176">
        <v>0</v>
      </c>
      <c r="AC674" s="177">
        <v>0</v>
      </c>
      <c r="AD674" s="134">
        <v>0</v>
      </c>
      <c r="AE674" s="177">
        <v>0</v>
      </c>
      <c r="AF674" s="182">
        <v>0</v>
      </c>
      <c r="AG674" s="172"/>
    </row>
    <row r="675" spans="1:33" s="110" customFormat="1" x14ac:dyDescent="0.2">
      <c r="A675" s="138">
        <v>484</v>
      </c>
      <c r="B675" s="139">
        <v>484035185</v>
      </c>
      <c r="C675" s="140" t="s">
        <v>536</v>
      </c>
      <c r="D675" s="141">
        <v>35</v>
      </c>
      <c r="E675" s="140" t="s">
        <v>67</v>
      </c>
      <c r="F675" s="141">
        <v>185</v>
      </c>
      <c r="G675" s="142" t="s">
        <v>217</v>
      </c>
      <c r="H675" s="130"/>
      <c r="I675" s="131">
        <v>12629.320364962072</v>
      </c>
      <c r="J675" s="131">
        <v>1597</v>
      </c>
      <c r="K675" s="131">
        <v>0</v>
      </c>
      <c r="L675" s="131">
        <v>938</v>
      </c>
      <c r="M675" s="131">
        <v>15164.320364962072</v>
      </c>
      <c r="N675" s="130"/>
      <c r="O675" s="132">
        <v>1</v>
      </c>
      <c r="P675" s="132">
        <v>0</v>
      </c>
      <c r="Q675" s="133">
        <v>14226</v>
      </c>
      <c r="R675" s="133">
        <v>0</v>
      </c>
      <c r="S675" s="133">
        <f t="shared" si="20"/>
        <v>0</v>
      </c>
      <c r="T675" s="133">
        <v>938</v>
      </c>
      <c r="U675" s="134">
        <f t="shared" si="21"/>
        <v>15164</v>
      </c>
      <c r="V675" s="144"/>
      <c r="W675" s="173">
        <v>0</v>
      </c>
      <c r="X675" s="174">
        <v>0.09</v>
      </c>
      <c r="Y675" s="174">
        <v>1.8366287992816255E-2</v>
      </c>
      <c r="Z675" s="175">
        <v>0</v>
      </c>
      <c r="AA675" s="168"/>
      <c r="AB675" s="176">
        <v>0</v>
      </c>
      <c r="AC675" s="177">
        <v>0</v>
      </c>
      <c r="AD675" s="134">
        <v>0</v>
      </c>
      <c r="AE675" s="177">
        <v>0</v>
      </c>
      <c r="AF675" s="182">
        <v>0</v>
      </c>
      <c r="AG675" s="172"/>
    </row>
    <row r="676" spans="1:33" s="110" customFormat="1" x14ac:dyDescent="0.2">
      <c r="A676" s="138">
        <v>484</v>
      </c>
      <c r="B676" s="139">
        <v>484035207</v>
      </c>
      <c r="C676" s="140" t="s">
        <v>536</v>
      </c>
      <c r="D676" s="141">
        <v>35</v>
      </c>
      <c r="E676" s="140" t="s">
        <v>67</v>
      </c>
      <c r="F676" s="141">
        <v>207</v>
      </c>
      <c r="G676" s="142" t="s">
        <v>239</v>
      </c>
      <c r="H676" s="130"/>
      <c r="I676" s="131">
        <v>11191.073589537058</v>
      </c>
      <c r="J676" s="131">
        <v>7600</v>
      </c>
      <c r="K676" s="131">
        <v>0</v>
      </c>
      <c r="L676" s="131">
        <v>938</v>
      </c>
      <c r="M676" s="131">
        <v>19729.07358953706</v>
      </c>
      <c r="N676" s="130"/>
      <c r="O676" s="132">
        <v>1</v>
      </c>
      <c r="P676" s="132">
        <v>0</v>
      </c>
      <c r="Q676" s="133">
        <v>18791</v>
      </c>
      <c r="R676" s="133">
        <v>0</v>
      </c>
      <c r="S676" s="133">
        <f t="shared" si="20"/>
        <v>0</v>
      </c>
      <c r="T676" s="133">
        <v>938</v>
      </c>
      <c r="U676" s="134">
        <f t="shared" si="21"/>
        <v>19729</v>
      </c>
      <c r="V676" s="144"/>
      <c r="W676" s="173">
        <v>0</v>
      </c>
      <c r="X676" s="174">
        <v>0.09</v>
      </c>
      <c r="Y676" s="174">
        <v>3.8538473032468106E-4</v>
      </c>
      <c r="Z676" s="175">
        <v>0</v>
      </c>
      <c r="AA676" s="168"/>
      <c r="AB676" s="176">
        <v>0</v>
      </c>
      <c r="AC676" s="177">
        <v>0</v>
      </c>
      <c r="AD676" s="134">
        <v>0</v>
      </c>
      <c r="AE676" s="177">
        <v>0</v>
      </c>
      <c r="AF676" s="182">
        <v>0</v>
      </c>
      <c r="AG676" s="172"/>
    </row>
    <row r="677" spans="1:33" s="110" customFormat="1" x14ac:dyDescent="0.2">
      <c r="A677" s="138">
        <v>484</v>
      </c>
      <c r="B677" s="139">
        <v>484035220</v>
      </c>
      <c r="C677" s="140" t="s">
        <v>536</v>
      </c>
      <c r="D677" s="141">
        <v>35</v>
      </c>
      <c r="E677" s="140" t="s">
        <v>67</v>
      </c>
      <c r="F677" s="141">
        <v>220</v>
      </c>
      <c r="G677" s="142" t="s">
        <v>252</v>
      </c>
      <c r="H677" s="130"/>
      <c r="I677" s="131">
        <v>12092.12835327386</v>
      </c>
      <c r="J677" s="131">
        <v>5376</v>
      </c>
      <c r="K677" s="131">
        <v>0</v>
      </c>
      <c r="L677" s="131">
        <v>938</v>
      </c>
      <c r="M677" s="131">
        <v>18406.12835327386</v>
      </c>
      <c r="N677" s="130"/>
      <c r="O677" s="132">
        <v>1</v>
      </c>
      <c r="P677" s="132">
        <v>0</v>
      </c>
      <c r="Q677" s="133">
        <v>17468</v>
      </c>
      <c r="R677" s="133">
        <v>0</v>
      </c>
      <c r="S677" s="133">
        <f t="shared" si="20"/>
        <v>0</v>
      </c>
      <c r="T677" s="133">
        <v>938</v>
      </c>
      <c r="U677" s="134">
        <f t="shared" si="21"/>
        <v>18406</v>
      </c>
      <c r="V677" s="144"/>
      <c r="W677" s="173">
        <v>0</v>
      </c>
      <c r="X677" s="174">
        <v>0.09</v>
      </c>
      <c r="Y677" s="174">
        <v>1.754036096391854E-2</v>
      </c>
      <c r="Z677" s="175">
        <v>0</v>
      </c>
      <c r="AA677" s="168"/>
      <c r="AB677" s="176">
        <v>0</v>
      </c>
      <c r="AC677" s="177">
        <v>0</v>
      </c>
      <c r="AD677" s="134">
        <v>0</v>
      </c>
      <c r="AE677" s="177">
        <v>0</v>
      </c>
      <c r="AF677" s="182">
        <v>0</v>
      </c>
      <c r="AG677" s="172"/>
    </row>
    <row r="678" spans="1:33" s="110" customFormat="1" x14ac:dyDescent="0.2">
      <c r="A678" s="138">
        <v>484</v>
      </c>
      <c r="B678" s="139">
        <v>484035243</v>
      </c>
      <c r="C678" s="140" t="s">
        <v>536</v>
      </c>
      <c r="D678" s="141">
        <v>35</v>
      </c>
      <c r="E678" s="140" t="s">
        <v>67</v>
      </c>
      <c r="F678" s="141">
        <v>243</v>
      </c>
      <c r="G678" s="142" t="s">
        <v>275</v>
      </c>
      <c r="H678" s="130"/>
      <c r="I678" s="131">
        <v>11955</v>
      </c>
      <c r="J678" s="131">
        <v>2474</v>
      </c>
      <c r="K678" s="131">
        <v>0</v>
      </c>
      <c r="L678" s="131">
        <v>938</v>
      </c>
      <c r="M678" s="131">
        <v>15367</v>
      </c>
      <c r="N678" s="130"/>
      <c r="O678" s="132">
        <v>7</v>
      </c>
      <c r="P678" s="132">
        <v>0</v>
      </c>
      <c r="Q678" s="133">
        <v>101003</v>
      </c>
      <c r="R678" s="133">
        <v>0</v>
      </c>
      <c r="S678" s="133">
        <f t="shared" si="20"/>
        <v>0</v>
      </c>
      <c r="T678" s="133">
        <v>6566</v>
      </c>
      <c r="U678" s="134">
        <f t="shared" si="21"/>
        <v>107569</v>
      </c>
      <c r="V678" s="144"/>
      <c r="W678" s="173">
        <v>0</v>
      </c>
      <c r="X678" s="174">
        <v>0.09</v>
      </c>
      <c r="Y678" s="174">
        <v>6.0081463507488378E-3</v>
      </c>
      <c r="Z678" s="175">
        <v>0</v>
      </c>
      <c r="AA678" s="168"/>
      <c r="AB678" s="176">
        <v>0</v>
      </c>
      <c r="AC678" s="177">
        <v>0</v>
      </c>
      <c r="AD678" s="134">
        <v>0</v>
      </c>
      <c r="AE678" s="177">
        <v>0</v>
      </c>
      <c r="AF678" s="182">
        <v>0</v>
      </c>
      <c r="AG678" s="172"/>
    </row>
    <row r="679" spans="1:33" s="110" customFormat="1" x14ac:dyDescent="0.2">
      <c r="A679" s="138">
        <v>484</v>
      </c>
      <c r="B679" s="139">
        <v>484035244</v>
      </c>
      <c r="C679" s="140" t="s">
        <v>536</v>
      </c>
      <c r="D679" s="141">
        <v>35</v>
      </c>
      <c r="E679" s="140" t="s">
        <v>67</v>
      </c>
      <c r="F679" s="141">
        <v>244</v>
      </c>
      <c r="G679" s="142" t="s">
        <v>276</v>
      </c>
      <c r="H679" s="130"/>
      <c r="I679" s="131">
        <v>11854</v>
      </c>
      <c r="J679" s="131">
        <v>4275</v>
      </c>
      <c r="K679" s="131">
        <v>0</v>
      </c>
      <c r="L679" s="131">
        <v>938</v>
      </c>
      <c r="M679" s="131">
        <v>17067</v>
      </c>
      <c r="N679" s="130"/>
      <c r="O679" s="132">
        <v>8</v>
      </c>
      <c r="P679" s="132">
        <v>0</v>
      </c>
      <c r="Q679" s="133">
        <v>129032</v>
      </c>
      <c r="R679" s="133">
        <v>0</v>
      </c>
      <c r="S679" s="133">
        <f t="shared" si="20"/>
        <v>0</v>
      </c>
      <c r="T679" s="133">
        <v>7504</v>
      </c>
      <c r="U679" s="134">
        <f t="shared" si="21"/>
        <v>136536</v>
      </c>
      <c r="V679" s="144"/>
      <c r="W679" s="173">
        <v>0</v>
      </c>
      <c r="X679" s="174">
        <v>0.09</v>
      </c>
      <c r="Y679" s="174">
        <v>0.13694619371909225</v>
      </c>
      <c r="Z679" s="175">
        <v>0</v>
      </c>
      <c r="AA679" s="168"/>
      <c r="AB679" s="176">
        <v>0</v>
      </c>
      <c r="AC679" s="177">
        <v>0</v>
      </c>
      <c r="AD679" s="134">
        <v>0</v>
      </c>
      <c r="AE679" s="177">
        <v>0</v>
      </c>
      <c r="AF679" s="182">
        <v>0</v>
      </c>
      <c r="AG679" s="172"/>
    </row>
    <row r="680" spans="1:33" s="110" customFormat="1" x14ac:dyDescent="0.2">
      <c r="A680" s="138">
        <v>484</v>
      </c>
      <c r="B680" s="139">
        <v>484035248</v>
      </c>
      <c r="C680" s="140" t="s">
        <v>536</v>
      </c>
      <c r="D680" s="141">
        <v>35</v>
      </c>
      <c r="E680" s="140" t="s">
        <v>67</v>
      </c>
      <c r="F680" s="141">
        <v>248</v>
      </c>
      <c r="G680" s="142" t="s">
        <v>280</v>
      </c>
      <c r="H680" s="130"/>
      <c r="I680" s="131">
        <v>13438.066112164433</v>
      </c>
      <c r="J680" s="131">
        <v>1060</v>
      </c>
      <c r="K680" s="131">
        <v>0</v>
      </c>
      <c r="L680" s="131">
        <v>938</v>
      </c>
      <c r="M680" s="131">
        <v>15436.066112164433</v>
      </c>
      <c r="N680" s="130"/>
      <c r="O680" s="132">
        <v>1</v>
      </c>
      <c r="P680" s="132">
        <v>0</v>
      </c>
      <c r="Q680" s="133">
        <v>14498</v>
      </c>
      <c r="R680" s="133">
        <v>0</v>
      </c>
      <c r="S680" s="133">
        <f t="shared" si="20"/>
        <v>0</v>
      </c>
      <c r="T680" s="133">
        <v>938</v>
      </c>
      <c r="U680" s="134">
        <f t="shared" si="21"/>
        <v>15436</v>
      </c>
      <c r="V680" s="144"/>
      <c r="W680" s="173">
        <v>0</v>
      </c>
      <c r="X680" s="174">
        <v>0.09</v>
      </c>
      <c r="Y680" s="174">
        <v>5.6552295572975878E-2</v>
      </c>
      <c r="Z680" s="175">
        <v>0</v>
      </c>
      <c r="AA680" s="168"/>
      <c r="AB680" s="176">
        <v>0</v>
      </c>
      <c r="AC680" s="177">
        <v>0</v>
      </c>
      <c r="AD680" s="134">
        <v>0</v>
      </c>
      <c r="AE680" s="177">
        <v>0</v>
      </c>
      <c r="AF680" s="182">
        <v>0</v>
      </c>
      <c r="AG680" s="172"/>
    </row>
    <row r="681" spans="1:33" s="110" customFormat="1" x14ac:dyDescent="0.2">
      <c r="A681" s="138">
        <v>484</v>
      </c>
      <c r="B681" s="139">
        <v>484035251</v>
      </c>
      <c r="C681" s="140" t="s">
        <v>536</v>
      </c>
      <c r="D681" s="141">
        <v>35</v>
      </c>
      <c r="E681" s="140" t="s">
        <v>67</v>
      </c>
      <c r="F681" s="141">
        <v>251</v>
      </c>
      <c r="G681" s="142" t="s">
        <v>283</v>
      </c>
      <c r="H681" s="130"/>
      <c r="I681" s="131">
        <v>12554.643167153912</v>
      </c>
      <c r="J681" s="131">
        <v>2885</v>
      </c>
      <c r="K681" s="131">
        <v>0</v>
      </c>
      <c r="L681" s="131">
        <v>938</v>
      </c>
      <c r="M681" s="131">
        <v>16377.643167153912</v>
      </c>
      <c r="N681" s="130"/>
      <c r="O681" s="132">
        <v>1</v>
      </c>
      <c r="P681" s="132">
        <v>0</v>
      </c>
      <c r="Q681" s="133">
        <v>15440</v>
      </c>
      <c r="R681" s="133">
        <v>0</v>
      </c>
      <c r="S681" s="133">
        <f t="shared" si="20"/>
        <v>0</v>
      </c>
      <c r="T681" s="133">
        <v>938</v>
      </c>
      <c r="U681" s="134">
        <f t="shared" si="21"/>
        <v>16378</v>
      </c>
      <c r="V681" s="144"/>
      <c r="W681" s="173">
        <v>0</v>
      </c>
      <c r="X681" s="174">
        <v>0.09</v>
      </c>
      <c r="Y681" s="174">
        <v>3.8287909153533306E-2</v>
      </c>
      <c r="Z681" s="175">
        <v>0</v>
      </c>
      <c r="AA681" s="168"/>
      <c r="AB681" s="176">
        <v>0</v>
      </c>
      <c r="AC681" s="177">
        <v>0</v>
      </c>
      <c r="AD681" s="134">
        <v>0</v>
      </c>
      <c r="AE681" s="177">
        <v>0</v>
      </c>
      <c r="AF681" s="182">
        <v>0</v>
      </c>
      <c r="AG681" s="172"/>
    </row>
    <row r="682" spans="1:33" s="110" customFormat="1" x14ac:dyDescent="0.2">
      <c r="A682" s="138">
        <v>484</v>
      </c>
      <c r="B682" s="139">
        <v>484035285</v>
      </c>
      <c r="C682" s="140" t="s">
        <v>536</v>
      </c>
      <c r="D682" s="141">
        <v>35</v>
      </c>
      <c r="E682" s="140" t="s">
        <v>67</v>
      </c>
      <c r="F682" s="141">
        <v>285</v>
      </c>
      <c r="G682" s="142" t="s">
        <v>317</v>
      </c>
      <c r="H682" s="130"/>
      <c r="I682" s="131">
        <v>12786</v>
      </c>
      <c r="J682" s="131">
        <v>3732</v>
      </c>
      <c r="K682" s="131">
        <v>0</v>
      </c>
      <c r="L682" s="131">
        <v>938</v>
      </c>
      <c r="M682" s="131">
        <v>17456</v>
      </c>
      <c r="N682" s="130"/>
      <c r="O682" s="132">
        <v>4</v>
      </c>
      <c r="P682" s="132">
        <v>0</v>
      </c>
      <c r="Q682" s="133">
        <v>66072</v>
      </c>
      <c r="R682" s="133">
        <v>0</v>
      </c>
      <c r="S682" s="133">
        <f t="shared" si="20"/>
        <v>0</v>
      </c>
      <c r="T682" s="133">
        <v>3752</v>
      </c>
      <c r="U682" s="134">
        <f t="shared" si="21"/>
        <v>69824</v>
      </c>
      <c r="V682" s="144"/>
      <c r="W682" s="173">
        <v>0</v>
      </c>
      <c r="X682" s="174">
        <v>0.09</v>
      </c>
      <c r="Y682" s="174">
        <v>3.5492476603498753E-2</v>
      </c>
      <c r="Z682" s="175">
        <v>0</v>
      </c>
      <c r="AA682" s="168"/>
      <c r="AB682" s="176">
        <v>0</v>
      </c>
      <c r="AC682" s="177">
        <v>0</v>
      </c>
      <c r="AD682" s="134">
        <v>0</v>
      </c>
      <c r="AE682" s="177">
        <v>0</v>
      </c>
      <c r="AF682" s="182">
        <v>0</v>
      </c>
      <c r="AG682" s="172"/>
    </row>
    <row r="683" spans="1:33" s="110" customFormat="1" x14ac:dyDescent="0.2">
      <c r="A683" s="138">
        <v>484</v>
      </c>
      <c r="B683" s="139">
        <v>484035293</v>
      </c>
      <c r="C683" s="140" t="s">
        <v>536</v>
      </c>
      <c r="D683" s="141">
        <v>35</v>
      </c>
      <c r="E683" s="140" t="s">
        <v>67</v>
      </c>
      <c r="F683" s="141">
        <v>293</v>
      </c>
      <c r="G683" s="142" t="s">
        <v>325</v>
      </c>
      <c r="H683" s="130"/>
      <c r="I683" s="131">
        <v>12760.161431036608</v>
      </c>
      <c r="J683" s="131">
        <v>610</v>
      </c>
      <c r="K683" s="131">
        <v>0</v>
      </c>
      <c r="L683" s="131">
        <v>938</v>
      </c>
      <c r="M683" s="131">
        <v>14308.161431036608</v>
      </c>
      <c r="N683" s="130"/>
      <c r="O683" s="132">
        <v>1</v>
      </c>
      <c r="P683" s="132">
        <v>0</v>
      </c>
      <c r="Q683" s="133">
        <v>13370</v>
      </c>
      <c r="R683" s="133">
        <v>0</v>
      </c>
      <c r="S683" s="133">
        <f t="shared" si="20"/>
        <v>0</v>
      </c>
      <c r="T683" s="133">
        <v>938</v>
      </c>
      <c r="U683" s="134">
        <f t="shared" si="21"/>
        <v>14308</v>
      </c>
      <c r="V683" s="144"/>
      <c r="W683" s="173">
        <v>0</v>
      </c>
      <c r="X683" s="174">
        <v>0.09</v>
      </c>
      <c r="Y683" s="174">
        <v>9.3535691382725869E-3</v>
      </c>
      <c r="Z683" s="175">
        <v>0</v>
      </c>
      <c r="AA683" s="168"/>
      <c r="AB683" s="176">
        <v>0</v>
      </c>
      <c r="AC683" s="177">
        <v>0</v>
      </c>
      <c r="AD683" s="134">
        <v>0</v>
      </c>
      <c r="AE683" s="177">
        <v>0</v>
      </c>
      <c r="AF683" s="182">
        <v>0</v>
      </c>
      <c r="AG683" s="172"/>
    </row>
    <row r="684" spans="1:33" s="110" customFormat="1" x14ac:dyDescent="0.2">
      <c r="A684" s="138">
        <v>484</v>
      </c>
      <c r="B684" s="139">
        <v>484035307</v>
      </c>
      <c r="C684" s="140" t="s">
        <v>536</v>
      </c>
      <c r="D684" s="141">
        <v>35</v>
      </c>
      <c r="E684" s="140" t="s">
        <v>67</v>
      </c>
      <c r="F684" s="141">
        <v>307</v>
      </c>
      <c r="G684" s="142" t="s">
        <v>339</v>
      </c>
      <c r="H684" s="130"/>
      <c r="I684" s="131">
        <v>15731</v>
      </c>
      <c r="J684" s="131">
        <v>6842</v>
      </c>
      <c r="K684" s="131">
        <v>0</v>
      </c>
      <c r="L684" s="131">
        <v>938</v>
      </c>
      <c r="M684" s="131">
        <v>23511</v>
      </c>
      <c r="N684" s="130"/>
      <c r="O684" s="132">
        <v>1</v>
      </c>
      <c r="P684" s="132">
        <v>0</v>
      </c>
      <c r="Q684" s="133">
        <v>22573</v>
      </c>
      <c r="R684" s="133">
        <v>0</v>
      </c>
      <c r="S684" s="133">
        <f t="shared" si="20"/>
        <v>0</v>
      </c>
      <c r="T684" s="133">
        <v>938</v>
      </c>
      <c r="U684" s="134">
        <f t="shared" si="21"/>
        <v>23511</v>
      </c>
      <c r="V684" s="144"/>
      <c r="W684" s="173">
        <v>0</v>
      </c>
      <c r="X684" s="174">
        <v>0.09</v>
      </c>
      <c r="Y684" s="174">
        <v>1.1291848488502803E-2</v>
      </c>
      <c r="Z684" s="175">
        <v>0</v>
      </c>
      <c r="AA684" s="168"/>
      <c r="AB684" s="176">
        <v>0</v>
      </c>
      <c r="AC684" s="177">
        <v>0</v>
      </c>
      <c r="AD684" s="134">
        <v>0</v>
      </c>
      <c r="AE684" s="177">
        <v>0</v>
      </c>
      <c r="AF684" s="182">
        <v>0</v>
      </c>
      <c r="AG684" s="172"/>
    </row>
    <row r="685" spans="1:33" s="110" customFormat="1" x14ac:dyDescent="0.2">
      <c r="A685" s="138">
        <v>484</v>
      </c>
      <c r="B685" s="139">
        <v>484035314</v>
      </c>
      <c r="C685" s="140" t="s">
        <v>536</v>
      </c>
      <c r="D685" s="141">
        <v>35</v>
      </c>
      <c r="E685" s="140" t="s">
        <v>67</v>
      </c>
      <c r="F685" s="141">
        <v>314</v>
      </c>
      <c r="G685" s="142" t="s">
        <v>346</v>
      </c>
      <c r="H685" s="130"/>
      <c r="I685" s="131">
        <v>12378.014752158331</v>
      </c>
      <c r="J685" s="131">
        <v>9922</v>
      </c>
      <c r="K685" s="131">
        <v>0</v>
      </c>
      <c r="L685" s="131">
        <v>938</v>
      </c>
      <c r="M685" s="131">
        <v>23238.014752158331</v>
      </c>
      <c r="N685" s="130"/>
      <c r="O685" s="132">
        <v>2</v>
      </c>
      <c r="P685" s="132">
        <v>0</v>
      </c>
      <c r="Q685" s="133">
        <v>44600</v>
      </c>
      <c r="R685" s="133">
        <v>0</v>
      </c>
      <c r="S685" s="133">
        <f t="shared" si="20"/>
        <v>0</v>
      </c>
      <c r="T685" s="133">
        <v>1876</v>
      </c>
      <c r="U685" s="134">
        <f t="shared" si="21"/>
        <v>46476</v>
      </c>
      <c r="V685" s="144"/>
      <c r="W685" s="173">
        <v>0</v>
      </c>
      <c r="X685" s="174">
        <v>0.09</v>
      </c>
      <c r="Y685" s="174">
        <v>3.8161226829166398E-3</v>
      </c>
      <c r="Z685" s="175">
        <v>0</v>
      </c>
      <c r="AA685" s="168"/>
      <c r="AB685" s="176">
        <v>0</v>
      </c>
      <c r="AC685" s="177">
        <v>0</v>
      </c>
      <c r="AD685" s="134">
        <v>0</v>
      </c>
      <c r="AE685" s="177">
        <v>0</v>
      </c>
      <c r="AF685" s="182">
        <v>0</v>
      </c>
      <c r="AG685" s="172"/>
    </row>
    <row r="686" spans="1:33" s="110" customFormat="1" x14ac:dyDescent="0.2">
      <c r="A686" s="138">
        <v>484</v>
      </c>
      <c r="B686" s="139">
        <v>484035336</v>
      </c>
      <c r="C686" s="140" t="s">
        <v>536</v>
      </c>
      <c r="D686" s="141">
        <v>35</v>
      </c>
      <c r="E686" s="140" t="s">
        <v>67</v>
      </c>
      <c r="F686" s="141">
        <v>336</v>
      </c>
      <c r="G686" s="142" t="s">
        <v>368</v>
      </c>
      <c r="H686" s="130"/>
      <c r="I686" s="131">
        <v>12373.812835602095</v>
      </c>
      <c r="J686" s="131">
        <v>2895</v>
      </c>
      <c r="K686" s="131">
        <v>0</v>
      </c>
      <c r="L686" s="131">
        <v>938</v>
      </c>
      <c r="M686" s="131">
        <v>16206.812835602095</v>
      </c>
      <c r="N686" s="130"/>
      <c r="O686" s="132">
        <v>2</v>
      </c>
      <c r="P686" s="132">
        <v>0</v>
      </c>
      <c r="Q686" s="133">
        <v>30538</v>
      </c>
      <c r="R686" s="133">
        <v>0</v>
      </c>
      <c r="S686" s="133">
        <f t="shared" si="20"/>
        <v>0</v>
      </c>
      <c r="T686" s="133">
        <v>1876</v>
      </c>
      <c r="U686" s="134">
        <f t="shared" si="21"/>
        <v>32414</v>
      </c>
      <c r="V686" s="144"/>
      <c r="W686" s="173">
        <v>0</v>
      </c>
      <c r="X686" s="174">
        <v>0.09</v>
      </c>
      <c r="Y686" s="174">
        <v>4.197805479662331E-2</v>
      </c>
      <c r="Z686" s="175">
        <v>0</v>
      </c>
      <c r="AA686" s="168"/>
      <c r="AB686" s="176">
        <v>0</v>
      </c>
      <c r="AC686" s="177">
        <v>0</v>
      </c>
      <c r="AD686" s="134">
        <v>0</v>
      </c>
      <c r="AE686" s="177">
        <v>0</v>
      </c>
      <c r="AF686" s="182">
        <v>0</v>
      </c>
      <c r="AG686" s="172"/>
    </row>
    <row r="687" spans="1:33" s="110" customFormat="1" x14ac:dyDescent="0.2">
      <c r="A687" s="138">
        <v>484</v>
      </c>
      <c r="B687" s="139">
        <v>484035780</v>
      </c>
      <c r="C687" s="140" t="s">
        <v>536</v>
      </c>
      <c r="D687" s="141">
        <v>35</v>
      </c>
      <c r="E687" s="140" t="s">
        <v>67</v>
      </c>
      <c r="F687" s="141">
        <v>780</v>
      </c>
      <c r="G687" s="142" t="s">
        <v>443</v>
      </c>
      <c r="H687" s="130"/>
      <c r="I687" s="131">
        <v>10982.094290789833</v>
      </c>
      <c r="J687" s="131">
        <v>2629</v>
      </c>
      <c r="K687" s="131">
        <v>0</v>
      </c>
      <c r="L687" s="131">
        <v>938</v>
      </c>
      <c r="M687" s="131">
        <v>14549.094290789833</v>
      </c>
      <c r="N687" s="130"/>
      <c r="O687" s="132">
        <v>1</v>
      </c>
      <c r="P687" s="132">
        <v>0</v>
      </c>
      <c r="Q687" s="133">
        <v>13611</v>
      </c>
      <c r="R687" s="133">
        <v>0</v>
      </c>
      <c r="S687" s="133">
        <f t="shared" si="20"/>
        <v>0</v>
      </c>
      <c r="T687" s="133">
        <v>938</v>
      </c>
      <c r="U687" s="134">
        <f t="shared" si="21"/>
        <v>14549</v>
      </c>
      <c r="V687" s="144"/>
      <c r="W687" s="173">
        <v>0</v>
      </c>
      <c r="X687" s="174">
        <v>0.09</v>
      </c>
      <c r="Y687" s="174">
        <v>1.3775260210646264E-2</v>
      </c>
      <c r="Z687" s="175">
        <v>0</v>
      </c>
      <c r="AA687" s="168"/>
      <c r="AB687" s="176">
        <v>0</v>
      </c>
      <c r="AC687" s="177">
        <v>0</v>
      </c>
      <c r="AD687" s="134">
        <v>0</v>
      </c>
      <c r="AE687" s="177">
        <v>0</v>
      </c>
      <c r="AF687" s="182">
        <v>0</v>
      </c>
      <c r="AG687" s="172"/>
    </row>
    <row r="688" spans="1:33" s="110" customFormat="1" x14ac:dyDescent="0.2">
      <c r="A688" s="138">
        <v>485</v>
      </c>
      <c r="B688" s="139">
        <v>485258030</v>
      </c>
      <c r="C688" s="140" t="s">
        <v>537</v>
      </c>
      <c r="D688" s="141">
        <v>258</v>
      </c>
      <c r="E688" s="140" t="s">
        <v>290</v>
      </c>
      <c r="F688" s="141">
        <v>30</v>
      </c>
      <c r="G688" s="142" t="s">
        <v>62</v>
      </c>
      <c r="H688" s="130"/>
      <c r="I688" s="131">
        <v>11349.293461706782</v>
      </c>
      <c r="J688" s="131">
        <v>2794</v>
      </c>
      <c r="K688" s="131">
        <v>0</v>
      </c>
      <c r="L688" s="131">
        <v>938</v>
      </c>
      <c r="M688" s="131">
        <v>15081.293461706782</v>
      </c>
      <c r="N688" s="130"/>
      <c r="O688" s="132">
        <v>2</v>
      </c>
      <c r="P688" s="132">
        <v>0</v>
      </c>
      <c r="Q688" s="133">
        <v>27430</v>
      </c>
      <c r="R688" s="133">
        <v>0</v>
      </c>
      <c r="S688" s="133">
        <f t="shared" si="20"/>
        <v>0</v>
      </c>
      <c r="T688" s="133">
        <v>1820</v>
      </c>
      <c r="U688" s="134">
        <f t="shared" si="21"/>
        <v>29250</v>
      </c>
      <c r="V688" s="144"/>
      <c r="W688" s="173">
        <v>6.0606060606060608E-2</v>
      </c>
      <c r="X688" s="174">
        <v>0.09</v>
      </c>
      <c r="Y688" s="174">
        <v>2.190197456056182E-3</v>
      </c>
      <c r="Z688" s="175">
        <v>0</v>
      </c>
      <c r="AA688" s="168"/>
      <c r="AB688" s="176">
        <v>0</v>
      </c>
      <c r="AC688" s="177">
        <v>0</v>
      </c>
      <c r="AD688" s="134">
        <v>0</v>
      </c>
      <c r="AE688" s="177">
        <v>0</v>
      </c>
      <c r="AF688" s="182">
        <v>0</v>
      </c>
      <c r="AG688" s="172"/>
    </row>
    <row r="689" spans="1:33" s="110" customFormat="1" x14ac:dyDescent="0.2">
      <c r="A689" s="138">
        <v>485</v>
      </c>
      <c r="B689" s="139">
        <v>485258071</v>
      </c>
      <c r="C689" s="140" t="s">
        <v>537</v>
      </c>
      <c r="D689" s="141">
        <v>258</v>
      </c>
      <c r="E689" s="140" t="s">
        <v>290</v>
      </c>
      <c r="F689" s="141">
        <v>71</v>
      </c>
      <c r="G689" s="142" t="s">
        <v>103</v>
      </c>
      <c r="H689" s="130"/>
      <c r="I689" s="131">
        <v>10766</v>
      </c>
      <c r="J689" s="131">
        <v>5069</v>
      </c>
      <c r="K689" s="131">
        <v>0</v>
      </c>
      <c r="L689" s="131">
        <v>938</v>
      </c>
      <c r="M689" s="131">
        <v>16773</v>
      </c>
      <c r="N689" s="130"/>
      <c r="O689" s="132">
        <v>1</v>
      </c>
      <c r="P689" s="132">
        <v>0</v>
      </c>
      <c r="Q689" s="133">
        <v>15355</v>
      </c>
      <c r="R689" s="133">
        <v>0</v>
      </c>
      <c r="S689" s="133">
        <f t="shared" si="20"/>
        <v>0</v>
      </c>
      <c r="T689" s="133">
        <v>910</v>
      </c>
      <c r="U689" s="134">
        <f t="shared" si="21"/>
        <v>16265</v>
      </c>
      <c r="V689" s="144"/>
      <c r="W689" s="173">
        <v>3.0303030303030304E-2</v>
      </c>
      <c r="X689" s="174">
        <v>0.09</v>
      </c>
      <c r="Y689" s="174">
        <v>2.6560429163011434E-3</v>
      </c>
      <c r="Z689" s="175">
        <v>0</v>
      </c>
      <c r="AA689" s="168"/>
      <c r="AB689" s="176">
        <v>0</v>
      </c>
      <c r="AC689" s="177">
        <v>0</v>
      </c>
      <c r="AD689" s="134">
        <v>0</v>
      </c>
      <c r="AE689" s="177">
        <v>0</v>
      </c>
      <c r="AF689" s="182">
        <v>0</v>
      </c>
      <c r="AG689" s="172"/>
    </row>
    <row r="690" spans="1:33" s="110" customFormat="1" x14ac:dyDescent="0.2">
      <c r="A690" s="138">
        <v>485</v>
      </c>
      <c r="B690" s="139">
        <v>485258107</v>
      </c>
      <c r="C690" s="140" t="s">
        <v>537</v>
      </c>
      <c r="D690" s="141">
        <v>258</v>
      </c>
      <c r="E690" s="140" t="s">
        <v>290</v>
      </c>
      <c r="F690" s="141">
        <v>107</v>
      </c>
      <c r="G690" s="142" t="s">
        <v>139</v>
      </c>
      <c r="H690" s="130"/>
      <c r="I690" s="131">
        <v>10766</v>
      </c>
      <c r="J690" s="131">
        <v>3906</v>
      </c>
      <c r="K690" s="131">
        <v>0</v>
      </c>
      <c r="L690" s="131">
        <v>938</v>
      </c>
      <c r="M690" s="131">
        <v>15610</v>
      </c>
      <c r="N690" s="130"/>
      <c r="O690" s="132">
        <v>2</v>
      </c>
      <c r="P690" s="132">
        <v>0</v>
      </c>
      <c r="Q690" s="133">
        <v>28454</v>
      </c>
      <c r="R690" s="133">
        <v>0</v>
      </c>
      <c r="S690" s="133">
        <f t="shared" si="20"/>
        <v>0</v>
      </c>
      <c r="T690" s="133">
        <v>1820</v>
      </c>
      <c r="U690" s="134">
        <f t="shared" si="21"/>
        <v>30274</v>
      </c>
      <c r="V690" s="144"/>
      <c r="W690" s="173">
        <v>6.0606060606060608E-2</v>
      </c>
      <c r="X690" s="174">
        <v>0.09</v>
      </c>
      <c r="Y690" s="174">
        <v>8.3859565829210554E-4</v>
      </c>
      <c r="Z690" s="175">
        <v>0</v>
      </c>
      <c r="AA690" s="168"/>
      <c r="AB690" s="176">
        <v>1</v>
      </c>
      <c r="AC690" s="177">
        <v>0</v>
      </c>
      <c r="AD690" s="134">
        <v>0</v>
      </c>
      <c r="AE690" s="177">
        <v>0</v>
      </c>
      <c r="AF690" s="182">
        <v>0</v>
      </c>
      <c r="AG690" s="172"/>
    </row>
    <row r="691" spans="1:33" s="110" customFormat="1" x14ac:dyDescent="0.2">
      <c r="A691" s="138">
        <v>485</v>
      </c>
      <c r="B691" s="139">
        <v>485258163</v>
      </c>
      <c r="C691" s="140" t="s">
        <v>537</v>
      </c>
      <c r="D691" s="141">
        <v>258</v>
      </c>
      <c r="E691" s="140" t="s">
        <v>290</v>
      </c>
      <c r="F691" s="141">
        <v>163</v>
      </c>
      <c r="G691" s="142" t="s">
        <v>195</v>
      </c>
      <c r="H691" s="130"/>
      <c r="I691" s="131">
        <v>12256</v>
      </c>
      <c r="J691" s="131">
        <v>0</v>
      </c>
      <c r="K691" s="131">
        <v>0</v>
      </c>
      <c r="L691" s="131">
        <v>938</v>
      </c>
      <c r="M691" s="131">
        <v>13194</v>
      </c>
      <c r="N691" s="130"/>
      <c r="O691" s="132">
        <v>14</v>
      </c>
      <c r="P691" s="132">
        <v>0</v>
      </c>
      <c r="Q691" s="133">
        <v>166390</v>
      </c>
      <c r="R691" s="133">
        <v>0</v>
      </c>
      <c r="S691" s="133">
        <f t="shared" si="20"/>
        <v>0</v>
      </c>
      <c r="T691" s="133">
        <v>12740</v>
      </c>
      <c r="U691" s="134">
        <f t="shared" si="21"/>
        <v>179130</v>
      </c>
      <c r="V691" s="144"/>
      <c r="W691" s="173">
        <v>0.42424242424242409</v>
      </c>
      <c r="X691" s="174">
        <v>0.09</v>
      </c>
      <c r="Y691" s="174">
        <v>9.1878359281349797E-2</v>
      </c>
      <c r="Z691" s="175">
        <v>0</v>
      </c>
      <c r="AA691" s="168"/>
      <c r="AB691" s="176">
        <v>4</v>
      </c>
      <c r="AC691" s="177">
        <v>0</v>
      </c>
      <c r="AD691" s="134">
        <v>0</v>
      </c>
      <c r="AE691" s="177">
        <v>0</v>
      </c>
      <c r="AF691" s="182">
        <v>0</v>
      </c>
      <c r="AG691" s="172"/>
    </row>
    <row r="692" spans="1:33" s="110" customFormat="1" x14ac:dyDescent="0.2">
      <c r="A692" s="138">
        <v>485</v>
      </c>
      <c r="B692" s="139">
        <v>485258229</v>
      </c>
      <c r="C692" s="140" t="s">
        <v>537</v>
      </c>
      <c r="D692" s="141">
        <v>258</v>
      </c>
      <c r="E692" s="140" t="s">
        <v>290</v>
      </c>
      <c r="F692" s="141">
        <v>229</v>
      </c>
      <c r="G692" s="142" t="s">
        <v>261</v>
      </c>
      <c r="H692" s="130"/>
      <c r="I692" s="131">
        <v>12009</v>
      </c>
      <c r="J692" s="131">
        <v>1962</v>
      </c>
      <c r="K692" s="131">
        <v>0</v>
      </c>
      <c r="L692" s="131">
        <v>938</v>
      </c>
      <c r="M692" s="131">
        <v>14909</v>
      </c>
      <c r="N692" s="130"/>
      <c r="O692" s="132">
        <v>12</v>
      </c>
      <c r="P692" s="132">
        <v>0</v>
      </c>
      <c r="Q692" s="133">
        <v>162576</v>
      </c>
      <c r="R692" s="133">
        <v>0</v>
      </c>
      <c r="S692" s="133">
        <f t="shared" si="20"/>
        <v>0</v>
      </c>
      <c r="T692" s="133">
        <v>10920</v>
      </c>
      <c r="U692" s="134">
        <f t="shared" si="21"/>
        <v>173496</v>
      </c>
      <c r="V692" s="144"/>
      <c r="W692" s="173">
        <v>0.36363636363636354</v>
      </c>
      <c r="X692" s="174">
        <v>0.09</v>
      </c>
      <c r="Y692" s="174">
        <v>1.3155381747183561E-2</v>
      </c>
      <c r="Z692" s="175">
        <v>0</v>
      </c>
      <c r="AA692" s="168"/>
      <c r="AB692" s="176">
        <v>6</v>
      </c>
      <c r="AC692" s="177">
        <v>0</v>
      </c>
      <c r="AD692" s="134">
        <v>0</v>
      </c>
      <c r="AE692" s="177">
        <v>0</v>
      </c>
      <c r="AF692" s="182">
        <v>0</v>
      </c>
      <c r="AG692" s="172"/>
    </row>
    <row r="693" spans="1:33" s="110" customFormat="1" x14ac:dyDescent="0.2">
      <c r="A693" s="138">
        <v>485</v>
      </c>
      <c r="B693" s="139">
        <v>485258248</v>
      </c>
      <c r="C693" s="140" t="s">
        <v>537</v>
      </c>
      <c r="D693" s="141">
        <v>258</v>
      </c>
      <c r="E693" s="140" t="s">
        <v>290</v>
      </c>
      <c r="F693" s="141">
        <v>248</v>
      </c>
      <c r="G693" s="142" t="s">
        <v>280</v>
      </c>
      <c r="H693" s="130"/>
      <c r="I693" s="131">
        <v>9863</v>
      </c>
      <c r="J693" s="131">
        <v>778</v>
      </c>
      <c r="K693" s="131">
        <v>0</v>
      </c>
      <c r="L693" s="131">
        <v>938</v>
      </c>
      <c r="M693" s="131">
        <v>11579</v>
      </c>
      <c r="N693" s="130"/>
      <c r="O693" s="132">
        <v>1</v>
      </c>
      <c r="P693" s="132">
        <v>0</v>
      </c>
      <c r="Q693" s="133">
        <v>10319</v>
      </c>
      <c r="R693" s="133">
        <v>0</v>
      </c>
      <c r="S693" s="133">
        <f t="shared" si="20"/>
        <v>0</v>
      </c>
      <c r="T693" s="133">
        <v>910</v>
      </c>
      <c r="U693" s="134">
        <f t="shared" si="21"/>
        <v>11229</v>
      </c>
      <c r="V693" s="144"/>
      <c r="W693" s="173">
        <v>3.0303030303030304E-2</v>
      </c>
      <c r="X693" s="174">
        <v>0.09</v>
      </c>
      <c r="Y693" s="174">
        <v>5.6552295572975878E-2</v>
      </c>
      <c r="Z693" s="175">
        <v>0</v>
      </c>
      <c r="AA693" s="168"/>
      <c r="AB693" s="176">
        <v>1</v>
      </c>
      <c r="AC693" s="177">
        <v>0</v>
      </c>
      <c r="AD693" s="134">
        <v>0</v>
      </c>
      <c r="AE693" s="177">
        <v>0</v>
      </c>
      <c r="AF693" s="182">
        <v>0</v>
      </c>
      <c r="AG693" s="172"/>
    </row>
    <row r="694" spans="1:33" s="110" customFormat="1" x14ac:dyDescent="0.2">
      <c r="A694" s="138">
        <v>485</v>
      </c>
      <c r="B694" s="139">
        <v>485258258</v>
      </c>
      <c r="C694" s="140" t="s">
        <v>537</v>
      </c>
      <c r="D694" s="141">
        <v>258</v>
      </c>
      <c r="E694" s="140" t="s">
        <v>290</v>
      </c>
      <c r="F694" s="141">
        <v>258</v>
      </c>
      <c r="G694" s="142" t="s">
        <v>290</v>
      </c>
      <c r="H694" s="130"/>
      <c r="I694" s="131">
        <v>11934</v>
      </c>
      <c r="J694" s="131">
        <v>3512</v>
      </c>
      <c r="K694" s="131">
        <v>0</v>
      </c>
      <c r="L694" s="131">
        <v>938</v>
      </c>
      <c r="M694" s="131">
        <v>16384</v>
      </c>
      <c r="N694" s="130"/>
      <c r="O694" s="132">
        <v>455</v>
      </c>
      <c r="P694" s="132">
        <v>0</v>
      </c>
      <c r="Q694" s="133">
        <v>6814990</v>
      </c>
      <c r="R694" s="133">
        <v>0</v>
      </c>
      <c r="S694" s="133">
        <f t="shared" si="20"/>
        <v>0</v>
      </c>
      <c r="T694" s="133">
        <v>414050</v>
      </c>
      <c r="U694" s="134">
        <f t="shared" si="21"/>
        <v>7229040</v>
      </c>
      <c r="V694" s="144"/>
      <c r="W694" s="173">
        <v>13.787878787878945</v>
      </c>
      <c r="X694" s="174">
        <v>0.09</v>
      </c>
      <c r="Y694" s="174">
        <v>9.5754511072472237E-2</v>
      </c>
      <c r="Z694" s="175">
        <v>0</v>
      </c>
      <c r="AA694" s="168"/>
      <c r="AB694" s="176">
        <v>136</v>
      </c>
      <c r="AC694" s="177">
        <v>26.241003791792398</v>
      </c>
      <c r="AD694" s="134">
        <v>429896</v>
      </c>
      <c r="AE694" s="177">
        <v>0</v>
      </c>
      <c r="AF694" s="182">
        <v>0</v>
      </c>
      <c r="AG694" s="172"/>
    </row>
    <row r="695" spans="1:33" s="110" customFormat="1" x14ac:dyDescent="0.2">
      <c r="A695" s="138">
        <v>485</v>
      </c>
      <c r="B695" s="139">
        <v>485258291</v>
      </c>
      <c r="C695" s="140" t="s">
        <v>537</v>
      </c>
      <c r="D695" s="141">
        <v>258</v>
      </c>
      <c r="E695" s="140" t="s">
        <v>290</v>
      </c>
      <c r="F695" s="141">
        <v>291</v>
      </c>
      <c r="G695" s="142" t="s">
        <v>323</v>
      </c>
      <c r="H695" s="130"/>
      <c r="I695" s="131">
        <v>12802</v>
      </c>
      <c r="J695" s="131">
        <v>6267</v>
      </c>
      <c r="K695" s="131">
        <v>0</v>
      </c>
      <c r="L695" s="131">
        <v>938</v>
      </c>
      <c r="M695" s="131">
        <v>20007</v>
      </c>
      <c r="N695" s="130"/>
      <c r="O695" s="132">
        <v>7</v>
      </c>
      <c r="P695" s="132">
        <v>0</v>
      </c>
      <c r="Q695" s="133">
        <v>129437</v>
      </c>
      <c r="R695" s="133">
        <v>0</v>
      </c>
      <c r="S695" s="133">
        <f t="shared" si="20"/>
        <v>0</v>
      </c>
      <c r="T695" s="133">
        <v>6370</v>
      </c>
      <c r="U695" s="134">
        <f t="shared" si="21"/>
        <v>135807</v>
      </c>
      <c r="V695" s="144"/>
      <c r="W695" s="173">
        <v>0.21212121212121213</v>
      </c>
      <c r="X695" s="174">
        <v>0.09</v>
      </c>
      <c r="Y695" s="174">
        <v>2.322025604589412E-2</v>
      </c>
      <c r="Z695" s="175">
        <v>0</v>
      </c>
      <c r="AA695" s="168"/>
      <c r="AB695" s="176">
        <v>2</v>
      </c>
      <c r="AC695" s="177">
        <v>0</v>
      </c>
      <c r="AD695" s="134">
        <v>0</v>
      </c>
      <c r="AE695" s="177">
        <v>0</v>
      </c>
      <c r="AF695" s="182">
        <v>0</v>
      </c>
      <c r="AG695" s="172"/>
    </row>
    <row r="696" spans="1:33" s="110" customFormat="1" x14ac:dyDescent="0.2">
      <c r="A696" s="138">
        <v>485</v>
      </c>
      <c r="B696" s="139">
        <v>485258305</v>
      </c>
      <c r="C696" s="140" t="s">
        <v>537</v>
      </c>
      <c r="D696" s="141">
        <v>258</v>
      </c>
      <c r="E696" s="140" t="s">
        <v>290</v>
      </c>
      <c r="F696" s="141">
        <v>305</v>
      </c>
      <c r="G696" s="142" t="s">
        <v>337</v>
      </c>
      <c r="H696" s="130"/>
      <c r="I696" s="131">
        <v>8960</v>
      </c>
      <c r="J696" s="131">
        <v>3604</v>
      </c>
      <c r="K696" s="131">
        <v>0</v>
      </c>
      <c r="L696" s="131">
        <v>938</v>
      </c>
      <c r="M696" s="131">
        <v>13502</v>
      </c>
      <c r="N696" s="130"/>
      <c r="O696" s="132">
        <v>1</v>
      </c>
      <c r="P696" s="132">
        <v>0</v>
      </c>
      <c r="Q696" s="133">
        <v>12183</v>
      </c>
      <c r="R696" s="133">
        <v>0</v>
      </c>
      <c r="S696" s="133">
        <f t="shared" si="20"/>
        <v>0</v>
      </c>
      <c r="T696" s="133">
        <v>910</v>
      </c>
      <c r="U696" s="134">
        <f t="shared" si="21"/>
        <v>13093</v>
      </c>
      <c r="V696" s="144"/>
      <c r="W696" s="173">
        <v>3.0303030303030304E-2</v>
      </c>
      <c r="X696" s="174">
        <v>0.09</v>
      </c>
      <c r="Y696" s="174">
        <v>1.7053744075753583E-2</v>
      </c>
      <c r="Z696" s="175">
        <v>0</v>
      </c>
      <c r="AA696" s="168"/>
      <c r="AB696" s="176">
        <v>0</v>
      </c>
      <c r="AC696" s="177">
        <v>0</v>
      </c>
      <c r="AD696" s="134">
        <v>0</v>
      </c>
      <c r="AE696" s="177">
        <v>0</v>
      </c>
      <c r="AF696" s="182">
        <v>0</v>
      </c>
      <c r="AG696" s="172"/>
    </row>
    <row r="697" spans="1:33" s="110" customFormat="1" x14ac:dyDescent="0.2">
      <c r="A697" s="138">
        <v>486</v>
      </c>
      <c r="B697" s="139">
        <v>486348017</v>
      </c>
      <c r="C697" s="140" t="s">
        <v>601</v>
      </c>
      <c r="D697" s="141">
        <v>348</v>
      </c>
      <c r="E697" s="140" t="s">
        <v>380</v>
      </c>
      <c r="F697" s="141">
        <v>17</v>
      </c>
      <c r="G697" s="142" t="s">
        <v>49</v>
      </c>
      <c r="H697" s="130"/>
      <c r="I697" s="131">
        <v>12515</v>
      </c>
      <c r="J697" s="131">
        <v>3111</v>
      </c>
      <c r="K697" s="131">
        <v>0</v>
      </c>
      <c r="L697" s="131">
        <v>938</v>
      </c>
      <c r="M697" s="131">
        <v>16564</v>
      </c>
      <c r="N697" s="130"/>
      <c r="O697" s="132">
        <v>2</v>
      </c>
      <c r="P697" s="132">
        <v>0</v>
      </c>
      <c r="Q697" s="133">
        <v>31252</v>
      </c>
      <c r="R697" s="133">
        <v>0</v>
      </c>
      <c r="S697" s="133">
        <f t="shared" si="20"/>
        <v>0</v>
      </c>
      <c r="T697" s="133">
        <v>1876</v>
      </c>
      <c r="U697" s="134">
        <f t="shared" si="21"/>
        <v>33128</v>
      </c>
      <c r="V697" s="144"/>
      <c r="W697" s="173">
        <v>0</v>
      </c>
      <c r="X697" s="174">
        <v>0.09</v>
      </c>
      <c r="Y697" s="174">
        <v>3.7503212609058104E-3</v>
      </c>
      <c r="Z697" s="175">
        <v>0</v>
      </c>
      <c r="AA697" s="168"/>
      <c r="AB697" s="176">
        <v>0</v>
      </c>
      <c r="AC697" s="177">
        <v>0</v>
      </c>
      <c r="AD697" s="134">
        <v>0</v>
      </c>
      <c r="AE697" s="177">
        <v>0</v>
      </c>
      <c r="AF697" s="182">
        <v>0</v>
      </c>
      <c r="AG697" s="172"/>
    </row>
    <row r="698" spans="1:33" s="110" customFormat="1" x14ac:dyDescent="0.2">
      <c r="A698" s="138">
        <v>486</v>
      </c>
      <c r="B698" s="139">
        <v>486348151</v>
      </c>
      <c r="C698" s="140" t="s">
        <v>601</v>
      </c>
      <c r="D698" s="141">
        <v>348</v>
      </c>
      <c r="E698" s="140" t="s">
        <v>380</v>
      </c>
      <c r="F698" s="141">
        <v>151</v>
      </c>
      <c r="G698" s="142" t="s">
        <v>183</v>
      </c>
      <c r="H698" s="130"/>
      <c r="I698" s="131">
        <v>12091</v>
      </c>
      <c r="J698" s="131">
        <v>1411</v>
      </c>
      <c r="K698" s="131">
        <v>0</v>
      </c>
      <c r="L698" s="131">
        <v>938</v>
      </c>
      <c r="M698" s="131">
        <v>14440</v>
      </c>
      <c r="N698" s="130"/>
      <c r="O698" s="132">
        <v>5</v>
      </c>
      <c r="P698" s="132">
        <v>0</v>
      </c>
      <c r="Q698" s="133">
        <v>67510</v>
      </c>
      <c r="R698" s="133">
        <v>0</v>
      </c>
      <c r="S698" s="133">
        <f t="shared" si="20"/>
        <v>0</v>
      </c>
      <c r="T698" s="133">
        <v>4690</v>
      </c>
      <c r="U698" s="134">
        <f t="shared" si="21"/>
        <v>72200</v>
      </c>
      <c r="V698" s="144"/>
      <c r="W698" s="173">
        <v>0</v>
      </c>
      <c r="X698" s="174">
        <v>0.09</v>
      </c>
      <c r="Y698" s="174">
        <v>1.6671533633145011E-2</v>
      </c>
      <c r="Z698" s="175">
        <v>0</v>
      </c>
      <c r="AA698" s="168"/>
      <c r="AB698" s="176">
        <v>0</v>
      </c>
      <c r="AC698" s="177">
        <v>0</v>
      </c>
      <c r="AD698" s="134">
        <v>0</v>
      </c>
      <c r="AE698" s="177">
        <v>0</v>
      </c>
      <c r="AF698" s="182">
        <v>0</v>
      </c>
      <c r="AG698" s="172"/>
    </row>
    <row r="699" spans="1:33" s="110" customFormat="1" x14ac:dyDescent="0.2">
      <c r="A699" s="138">
        <v>486</v>
      </c>
      <c r="B699" s="139">
        <v>486348153</v>
      </c>
      <c r="C699" s="140" t="s">
        <v>601</v>
      </c>
      <c r="D699" s="141">
        <v>348</v>
      </c>
      <c r="E699" s="140" t="s">
        <v>380</v>
      </c>
      <c r="F699" s="141">
        <v>153</v>
      </c>
      <c r="G699" s="142" t="s">
        <v>185</v>
      </c>
      <c r="H699" s="130"/>
      <c r="I699" s="131">
        <v>12895.517110247692</v>
      </c>
      <c r="J699" s="131">
        <v>99</v>
      </c>
      <c r="K699" s="131">
        <v>0</v>
      </c>
      <c r="L699" s="131">
        <v>938</v>
      </c>
      <c r="M699" s="131">
        <v>13932.517110247692</v>
      </c>
      <c r="N699" s="130"/>
      <c r="O699" s="132">
        <v>1</v>
      </c>
      <c r="P699" s="132">
        <v>0</v>
      </c>
      <c r="Q699" s="133">
        <v>12995</v>
      </c>
      <c r="R699" s="133">
        <v>0</v>
      </c>
      <c r="S699" s="133">
        <f t="shared" si="20"/>
        <v>0</v>
      </c>
      <c r="T699" s="133">
        <v>938</v>
      </c>
      <c r="U699" s="134">
        <f t="shared" si="21"/>
        <v>13933</v>
      </c>
      <c r="V699" s="144"/>
      <c r="W699" s="173">
        <v>0</v>
      </c>
      <c r="X699" s="174">
        <v>0.09</v>
      </c>
      <c r="Y699" s="174">
        <v>1.3212610460566583E-2</v>
      </c>
      <c r="Z699" s="175">
        <v>0</v>
      </c>
      <c r="AA699" s="168"/>
      <c r="AB699" s="176">
        <v>0</v>
      </c>
      <c r="AC699" s="177">
        <v>0</v>
      </c>
      <c r="AD699" s="134">
        <v>0</v>
      </c>
      <c r="AE699" s="177">
        <v>0</v>
      </c>
      <c r="AF699" s="182">
        <v>0</v>
      </c>
      <c r="AG699" s="172"/>
    </row>
    <row r="700" spans="1:33" s="110" customFormat="1" x14ac:dyDescent="0.2">
      <c r="A700" s="138">
        <v>486</v>
      </c>
      <c r="B700" s="139">
        <v>486348186</v>
      </c>
      <c r="C700" s="140" t="s">
        <v>601</v>
      </c>
      <c r="D700" s="141">
        <v>348</v>
      </c>
      <c r="E700" s="140" t="s">
        <v>380</v>
      </c>
      <c r="F700" s="141">
        <v>186</v>
      </c>
      <c r="G700" s="142" t="s">
        <v>218</v>
      </c>
      <c r="H700" s="130"/>
      <c r="I700" s="131">
        <v>15781</v>
      </c>
      <c r="J700" s="131">
        <v>5697</v>
      </c>
      <c r="K700" s="131">
        <v>0</v>
      </c>
      <c r="L700" s="131">
        <v>938</v>
      </c>
      <c r="M700" s="131">
        <v>22416</v>
      </c>
      <c r="N700" s="130"/>
      <c r="O700" s="132">
        <v>6</v>
      </c>
      <c r="P700" s="132">
        <v>0</v>
      </c>
      <c r="Q700" s="133">
        <v>128868</v>
      </c>
      <c r="R700" s="133">
        <v>0</v>
      </c>
      <c r="S700" s="133">
        <f t="shared" si="20"/>
        <v>0</v>
      </c>
      <c r="T700" s="133">
        <v>5628</v>
      </c>
      <c r="U700" s="134">
        <f t="shared" si="21"/>
        <v>134496</v>
      </c>
      <c r="V700" s="144"/>
      <c r="W700" s="173">
        <v>0</v>
      </c>
      <c r="X700" s="174">
        <v>0.09</v>
      </c>
      <c r="Y700" s="174">
        <v>8.3704156486732115E-3</v>
      </c>
      <c r="Z700" s="175">
        <v>0</v>
      </c>
      <c r="AA700" s="168"/>
      <c r="AB700" s="176">
        <v>0</v>
      </c>
      <c r="AC700" s="177">
        <v>0</v>
      </c>
      <c r="AD700" s="134">
        <v>0</v>
      </c>
      <c r="AE700" s="177">
        <v>0</v>
      </c>
      <c r="AF700" s="182">
        <v>0</v>
      </c>
      <c r="AG700" s="172"/>
    </row>
    <row r="701" spans="1:33" s="110" customFormat="1" x14ac:dyDescent="0.2">
      <c r="A701" s="138">
        <v>486</v>
      </c>
      <c r="B701" s="139">
        <v>486348214</v>
      </c>
      <c r="C701" s="140" t="s">
        <v>601</v>
      </c>
      <c r="D701" s="141">
        <v>348</v>
      </c>
      <c r="E701" s="140" t="s">
        <v>380</v>
      </c>
      <c r="F701" s="141">
        <v>214</v>
      </c>
      <c r="G701" s="142" t="s">
        <v>246</v>
      </c>
      <c r="H701" s="130"/>
      <c r="I701" s="131">
        <v>9132</v>
      </c>
      <c r="J701" s="131">
        <v>1395</v>
      </c>
      <c r="K701" s="131">
        <v>0</v>
      </c>
      <c r="L701" s="131">
        <v>938</v>
      </c>
      <c r="M701" s="131">
        <v>11465</v>
      </c>
      <c r="N701" s="130"/>
      <c r="O701" s="132">
        <v>2</v>
      </c>
      <c r="P701" s="132">
        <v>0</v>
      </c>
      <c r="Q701" s="133">
        <v>21054</v>
      </c>
      <c r="R701" s="133">
        <v>0</v>
      </c>
      <c r="S701" s="133">
        <f t="shared" si="20"/>
        <v>0</v>
      </c>
      <c r="T701" s="133">
        <v>1876</v>
      </c>
      <c r="U701" s="134">
        <f t="shared" si="21"/>
        <v>22930</v>
      </c>
      <c r="V701" s="144"/>
      <c r="W701" s="173">
        <v>0</v>
      </c>
      <c r="X701" s="174">
        <v>0.09</v>
      </c>
      <c r="Y701" s="174">
        <v>1.4020096341566177E-3</v>
      </c>
      <c r="Z701" s="175">
        <v>0</v>
      </c>
      <c r="AA701" s="168"/>
      <c r="AB701" s="176">
        <v>0</v>
      </c>
      <c r="AC701" s="177">
        <v>0</v>
      </c>
      <c r="AD701" s="134">
        <v>0</v>
      </c>
      <c r="AE701" s="177">
        <v>0</v>
      </c>
      <c r="AF701" s="182">
        <v>0</v>
      </c>
      <c r="AG701" s="172"/>
    </row>
    <row r="702" spans="1:33" s="110" customFormat="1" x14ac:dyDescent="0.2">
      <c r="A702" s="138">
        <v>486</v>
      </c>
      <c r="B702" s="139">
        <v>486348226</v>
      </c>
      <c r="C702" s="140" t="s">
        <v>601</v>
      </c>
      <c r="D702" s="141">
        <v>348</v>
      </c>
      <c r="E702" s="140" t="s">
        <v>380</v>
      </c>
      <c r="F702" s="141">
        <v>226</v>
      </c>
      <c r="G702" s="142" t="s">
        <v>258</v>
      </c>
      <c r="H702" s="130"/>
      <c r="I702" s="131">
        <v>10568</v>
      </c>
      <c r="J702" s="131">
        <v>1291</v>
      </c>
      <c r="K702" s="131">
        <v>0</v>
      </c>
      <c r="L702" s="131">
        <v>938</v>
      </c>
      <c r="M702" s="131">
        <v>12797</v>
      </c>
      <c r="N702" s="130"/>
      <c r="O702" s="132">
        <v>1</v>
      </c>
      <c r="P702" s="132">
        <v>0</v>
      </c>
      <c r="Q702" s="133">
        <v>11859</v>
      </c>
      <c r="R702" s="133">
        <v>0</v>
      </c>
      <c r="S702" s="133">
        <f t="shared" si="20"/>
        <v>0</v>
      </c>
      <c r="T702" s="133">
        <v>938</v>
      </c>
      <c r="U702" s="134">
        <f t="shared" si="21"/>
        <v>12797</v>
      </c>
      <c r="V702" s="144"/>
      <c r="W702" s="173">
        <v>0</v>
      </c>
      <c r="X702" s="174">
        <v>0.09</v>
      </c>
      <c r="Y702" s="174">
        <v>1.6046866504987226E-2</v>
      </c>
      <c r="Z702" s="175">
        <v>0</v>
      </c>
      <c r="AA702" s="168"/>
      <c r="AB702" s="176">
        <v>0</v>
      </c>
      <c r="AC702" s="177">
        <v>0</v>
      </c>
      <c r="AD702" s="134">
        <v>0</v>
      </c>
      <c r="AE702" s="177">
        <v>0</v>
      </c>
      <c r="AF702" s="182">
        <v>0</v>
      </c>
      <c r="AG702" s="172"/>
    </row>
    <row r="703" spans="1:33" s="110" customFormat="1" x14ac:dyDescent="0.2">
      <c r="A703" s="138">
        <v>486</v>
      </c>
      <c r="B703" s="139">
        <v>486348227</v>
      </c>
      <c r="C703" s="140" t="s">
        <v>601</v>
      </c>
      <c r="D703" s="141">
        <v>348</v>
      </c>
      <c r="E703" s="140" t="s">
        <v>380</v>
      </c>
      <c r="F703" s="141">
        <v>227</v>
      </c>
      <c r="G703" s="142" t="s">
        <v>259</v>
      </c>
      <c r="H703" s="130"/>
      <c r="I703" s="131">
        <v>12081.55337579618</v>
      </c>
      <c r="J703" s="131">
        <v>3639</v>
      </c>
      <c r="K703" s="131">
        <v>0</v>
      </c>
      <c r="L703" s="131">
        <v>938</v>
      </c>
      <c r="M703" s="131">
        <v>16658.553375796182</v>
      </c>
      <c r="N703" s="130"/>
      <c r="O703" s="132">
        <v>1</v>
      </c>
      <c r="P703" s="132">
        <v>0</v>
      </c>
      <c r="Q703" s="133">
        <v>15721</v>
      </c>
      <c r="R703" s="133">
        <v>0</v>
      </c>
      <c r="S703" s="133">
        <f t="shared" si="20"/>
        <v>0</v>
      </c>
      <c r="T703" s="133">
        <v>938</v>
      </c>
      <c r="U703" s="134">
        <f t="shared" si="21"/>
        <v>16659</v>
      </c>
      <c r="V703" s="144"/>
      <c r="W703" s="173">
        <v>0</v>
      </c>
      <c r="X703" s="174">
        <v>0.09</v>
      </c>
      <c r="Y703" s="174">
        <v>1.6344741373632714E-2</v>
      </c>
      <c r="Z703" s="175">
        <v>0</v>
      </c>
      <c r="AA703" s="168"/>
      <c r="AB703" s="176">
        <v>0</v>
      </c>
      <c r="AC703" s="177">
        <v>0</v>
      </c>
      <c r="AD703" s="134">
        <v>0</v>
      </c>
      <c r="AE703" s="177">
        <v>0</v>
      </c>
      <c r="AF703" s="182">
        <v>0</v>
      </c>
      <c r="AG703" s="172"/>
    </row>
    <row r="704" spans="1:33" s="110" customFormat="1" x14ac:dyDescent="0.2">
      <c r="A704" s="138">
        <v>486</v>
      </c>
      <c r="B704" s="139">
        <v>486348271</v>
      </c>
      <c r="C704" s="140" t="s">
        <v>601</v>
      </c>
      <c r="D704" s="141">
        <v>348</v>
      </c>
      <c r="E704" s="140" t="s">
        <v>380</v>
      </c>
      <c r="F704" s="141">
        <v>271</v>
      </c>
      <c r="G704" s="142" t="s">
        <v>303</v>
      </c>
      <c r="H704" s="130"/>
      <c r="I704" s="131">
        <v>11792</v>
      </c>
      <c r="J704" s="131">
        <v>2726</v>
      </c>
      <c r="K704" s="131">
        <v>0</v>
      </c>
      <c r="L704" s="131">
        <v>938</v>
      </c>
      <c r="M704" s="131">
        <v>15456</v>
      </c>
      <c r="N704" s="130"/>
      <c r="O704" s="132">
        <v>2</v>
      </c>
      <c r="P704" s="132">
        <v>0</v>
      </c>
      <c r="Q704" s="133">
        <v>29036</v>
      </c>
      <c r="R704" s="133">
        <v>0</v>
      </c>
      <c r="S704" s="133">
        <f t="shared" si="20"/>
        <v>0</v>
      </c>
      <c r="T704" s="133">
        <v>1876</v>
      </c>
      <c r="U704" s="134">
        <f t="shared" si="21"/>
        <v>30912</v>
      </c>
      <c r="V704" s="144"/>
      <c r="W704" s="173">
        <v>0</v>
      </c>
      <c r="X704" s="174">
        <v>0.09</v>
      </c>
      <c r="Y704" s="174">
        <v>5.0798216730320077E-3</v>
      </c>
      <c r="Z704" s="175">
        <v>0</v>
      </c>
      <c r="AA704" s="168"/>
      <c r="AB704" s="176">
        <v>0</v>
      </c>
      <c r="AC704" s="177">
        <v>0</v>
      </c>
      <c r="AD704" s="134">
        <v>0</v>
      </c>
      <c r="AE704" s="177">
        <v>0</v>
      </c>
      <c r="AF704" s="182">
        <v>0</v>
      </c>
      <c r="AG704" s="172"/>
    </row>
    <row r="705" spans="1:33" s="110" customFormat="1" x14ac:dyDescent="0.2">
      <c r="A705" s="138">
        <v>486</v>
      </c>
      <c r="B705" s="139">
        <v>486348277</v>
      </c>
      <c r="C705" s="140" t="s">
        <v>601</v>
      </c>
      <c r="D705" s="141">
        <v>348</v>
      </c>
      <c r="E705" s="140" t="s">
        <v>380</v>
      </c>
      <c r="F705" s="141">
        <v>277</v>
      </c>
      <c r="G705" s="142" t="s">
        <v>309</v>
      </c>
      <c r="H705" s="130"/>
      <c r="I705" s="131">
        <v>13641</v>
      </c>
      <c r="J705" s="131">
        <v>1312</v>
      </c>
      <c r="K705" s="131">
        <v>0</v>
      </c>
      <c r="L705" s="131">
        <v>938</v>
      </c>
      <c r="M705" s="131">
        <v>15891</v>
      </c>
      <c r="N705" s="130"/>
      <c r="O705" s="132">
        <v>4</v>
      </c>
      <c r="P705" s="132">
        <v>0</v>
      </c>
      <c r="Q705" s="133">
        <v>59812</v>
      </c>
      <c r="R705" s="133">
        <v>0</v>
      </c>
      <c r="S705" s="133">
        <f t="shared" si="20"/>
        <v>0</v>
      </c>
      <c r="T705" s="133">
        <v>3752</v>
      </c>
      <c r="U705" s="134">
        <f t="shared" si="21"/>
        <v>63564</v>
      </c>
      <c r="V705" s="144"/>
      <c r="W705" s="173">
        <v>0</v>
      </c>
      <c r="X705" s="174">
        <v>0.09</v>
      </c>
      <c r="Y705" s="174">
        <v>4.2304726040252837E-2</v>
      </c>
      <c r="Z705" s="175">
        <v>0</v>
      </c>
      <c r="AA705" s="168"/>
      <c r="AB705" s="176">
        <v>0</v>
      </c>
      <c r="AC705" s="177">
        <v>0</v>
      </c>
      <c r="AD705" s="134">
        <v>0</v>
      </c>
      <c r="AE705" s="177">
        <v>0</v>
      </c>
      <c r="AF705" s="182">
        <v>0</v>
      </c>
      <c r="AG705" s="172"/>
    </row>
    <row r="706" spans="1:33" s="110" customFormat="1" x14ac:dyDescent="0.2">
      <c r="A706" s="138">
        <v>486</v>
      </c>
      <c r="B706" s="139">
        <v>486348316</v>
      </c>
      <c r="C706" s="140" t="s">
        <v>601</v>
      </c>
      <c r="D706" s="141">
        <v>348</v>
      </c>
      <c r="E706" s="140" t="s">
        <v>380</v>
      </c>
      <c r="F706" s="141">
        <v>316</v>
      </c>
      <c r="G706" s="142" t="s">
        <v>348</v>
      </c>
      <c r="H706" s="130"/>
      <c r="I706" s="131">
        <v>13641</v>
      </c>
      <c r="J706" s="131">
        <v>1030</v>
      </c>
      <c r="K706" s="131">
        <v>0</v>
      </c>
      <c r="L706" s="131">
        <v>938</v>
      </c>
      <c r="M706" s="131">
        <v>15609</v>
      </c>
      <c r="N706" s="130"/>
      <c r="O706" s="132">
        <v>5</v>
      </c>
      <c r="P706" s="132">
        <v>0</v>
      </c>
      <c r="Q706" s="133">
        <v>73355</v>
      </c>
      <c r="R706" s="133">
        <v>0</v>
      </c>
      <c r="S706" s="133">
        <f t="shared" si="20"/>
        <v>0</v>
      </c>
      <c r="T706" s="133">
        <v>4690</v>
      </c>
      <c r="U706" s="134">
        <f t="shared" si="21"/>
        <v>78045</v>
      </c>
      <c r="V706" s="144"/>
      <c r="W706" s="173">
        <v>0</v>
      </c>
      <c r="X706" s="174">
        <v>0.09</v>
      </c>
      <c r="Y706" s="174">
        <v>1.0799662506694903E-2</v>
      </c>
      <c r="Z706" s="175">
        <v>0</v>
      </c>
      <c r="AA706" s="168"/>
      <c r="AB706" s="176">
        <v>0</v>
      </c>
      <c r="AC706" s="177">
        <v>0</v>
      </c>
      <c r="AD706" s="134">
        <v>0</v>
      </c>
      <c r="AE706" s="177">
        <v>0</v>
      </c>
      <c r="AF706" s="182">
        <v>0</v>
      </c>
      <c r="AG706" s="172"/>
    </row>
    <row r="707" spans="1:33" s="110" customFormat="1" x14ac:dyDescent="0.2">
      <c r="A707" s="138">
        <v>486</v>
      </c>
      <c r="B707" s="139">
        <v>486348348</v>
      </c>
      <c r="C707" s="140" t="s">
        <v>601</v>
      </c>
      <c r="D707" s="141">
        <v>348</v>
      </c>
      <c r="E707" s="140" t="s">
        <v>380</v>
      </c>
      <c r="F707" s="141">
        <v>348</v>
      </c>
      <c r="G707" s="142" t="s">
        <v>380</v>
      </c>
      <c r="H707" s="130"/>
      <c r="I707" s="131">
        <v>13079</v>
      </c>
      <c r="J707" s="131">
        <v>254</v>
      </c>
      <c r="K707" s="131">
        <v>0</v>
      </c>
      <c r="L707" s="131">
        <v>938</v>
      </c>
      <c r="M707" s="131">
        <v>14271</v>
      </c>
      <c r="N707" s="130"/>
      <c r="O707" s="132">
        <v>622</v>
      </c>
      <c r="P707" s="132">
        <v>0</v>
      </c>
      <c r="Q707" s="133">
        <v>8293126</v>
      </c>
      <c r="R707" s="133">
        <v>0</v>
      </c>
      <c r="S707" s="133">
        <f t="shared" si="20"/>
        <v>0</v>
      </c>
      <c r="T707" s="133">
        <v>583436</v>
      </c>
      <c r="U707" s="134">
        <f t="shared" si="21"/>
        <v>8876562</v>
      </c>
      <c r="V707" s="144"/>
      <c r="W707" s="173">
        <v>0</v>
      </c>
      <c r="X707" s="174">
        <v>0.09</v>
      </c>
      <c r="Y707" s="174">
        <v>6.3594215263040002E-2</v>
      </c>
      <c r="Z707" s="175">
        <v>0</v>
      </c>
      <c r="AA707" s="168"/>
      <c r="AB707" s="176">
        <v>0</v>
      </c>
      <c r="AC707" s="177">
        <v>0</v>
      </c>
      <c r="AD707" s="134">
        <v>0</v>
      </c>
      <c r="AE707" s="177">
        <v>0</v>
      </c>
      <c r="AF707" s="182">
        <v>0</v>
      </c>
      <c r="AG707" s="172"/>
    </row>
    <row r="708" spans="1:33" s="110" customFormat="1" x14ac:dyDescent="0.2">
      <c r="A708" s="138">
        <v>486</v>
      </c>
      <c r="B708" s="139">
        <v>486348753</v>
      </c>
      <c r="C708" s="140" t="s">
        <v>601</v>
      </c>
      <c r="D708" s="141">
        <v>348</v>
      </c>
      <c r="E708" s="140" t="s">
        <v>380</v>
      </c>
      <c r="F708" s="141">
        <v>753</v>
      </c>
      <c r="G708" s="142" t="s">
        <v>431</v>
      </c>
      <c r="H708" s="130"/>
      <c r="I708" s="131">
        <v>9305</v>
      </c>
      <c r="J708" s="131">
        <v>3844</v>
      </c>
      <c r="K708" s="131">
        <v>0</v>
      </c>
      <c r="L708" s="131">
        <v>938</v>
      </c>
      <c r="M708" s="131">
        <v>14087</v>
      </c>
      <c r="N708" s="130"/>
      <c r="O708" s="132">
        <v>1</v>
      </c>
      <c r="P708" s="132">
        <v>0</v>
      </c>
      <c r="Q708" s="133">
        <v>13149</v>
      </c>
      <c r="R708" s="133">
        <v>0</v>
      </c>
      <c r="S708" s="133">
        <f t="shared" si="20"/>
        <v>0</v>
      </c>
      <c r="T708" s="133">
        <v>938</v>
      </c>
      <c r="U708" s="134">
        <f t="shared" si="21"/>
        <v>14087</v>
      </c>
      <c r="V708" s="144"/>
      <c r="W708" s="173">
        <v>0</v>
      </c>
      <c r="X708" s="174">
        <v>0.09</v>
      </c>
      <c r="Y708" s="174">
        <v>5.8768843420008718E-3</v>
      </c>
      <c r="Z708" s="175">
        <v>0</v>
      </c>
      <c r="AA708" s="168"/>
      <c r="AB708" s="176">
        <v>0</v>
      </c>
      <c r="AC708" s="177">
        <v>0</v>
      </c>
      <c r="AD708" s="134">
        <v>0</v>
      </c>
      <c r="AE708" s="177">
        <v>0</v>
      </c>
      <c r="AF708" s="182">
        <v>0</v>
      </c>
      <c r="AG708" s="172"/>
    </row>
    <row r="709" spans="1:33" s="110" customFormat="1" x14ac:dyDescent="0.2">
      <c r="A709" s="138">
        <v>486</v>
      </c>
      <c r="B709" s="139">
        <v>486348767</v>
      </c>
      <c r="C709" s="140" t="s">
        <v>601</v>
      </c>
      <c r="D709" s="141">
        <v>348</v>
      </c>
      <c r="E709" s="140" t="s">
        <v>380</v>
      </c>
      <c r="F709" s="141">
        <v>767</v>
      </c>
      <c r="G709" s="142" t="s">
        <v>437</v>
      </c>
      <c r="H709" s="130"/>
      <c r="I709" s="131">
        <v>12912</v>
      </c>
      <c r="J709" s="131">
        <v>3264</v>
      </c>
      <c r="K709" s="131">
        <v>0</v>
      </c>
      <c r="L709" s="131">
        <v>938</v>
      </c>
      <c r="M709" s="131">
        <v>17114</v>
      </c>
      <c r="N709" s="130"/>
      <c r="O709" s="132">
        <v>11</v>
      </c>
      <c r="P709" s="132">
        <v>0</v>
      </c>
      <c r="Q709" s="133">
        <v>177936</v>
      </c>
      <c r="R709" s="133">
        <v>0</v>
      </c>
      <c r="S709" s="133">
        <f t="shared" si="20"/>
        <v>0</v>
      </c>
      <c r="T709" s="133">
        <v>10318</v>
      </c>
      <c r="U709" s="134">
        <f t="shared" si="21"/>
        <v>188254</v>
      </c>
      <c r="V709" s="144"/>
      <c r="W709" s="173">
        <v>0</v>
      </c>
      <c r="X709" s="174">
        <v>0.09</v>
      </c>
      <c r="Y709" s="174">
        <v>3.6774124250463495E-2</v>
      </c>
      <c r="Z709" s="175">
        <v>0</v>
      </c>
      <c r="AA709" s="168"/>
      <c r="AB709" s="176">
        <v>0</v>
      </c>
      <c r="AC709" s="177">
        <v>0</v>
      </c>
      <c r="AD709" s="134">
        <v>0</v>
      </c>
      <c r="AE709" s="177">
        <v>0</v>
      </c>
      <c r="AF709" s="182">
        <v>0</v>
      </c>
      <c r="AG709" s="172"/>
    </row>
    <row r="710" spans="1:33" s="110" customFormat="1" x14ac:dyDescent="0.2">
      <c r="A710" s="138">
        <v>486</v>
      </c>
      <c r="B710" s="139">
        <v>486348775</v>
      </c>
      <c r="C710" s="140" t="s">
        <v>601</v>
      </c>
      <c r="D710" s="141">
        <v>348</v>
      </c>
      <c r="E710" s="140" t="s">
        <v>380</v>
      </c>
      <c r="F710" s="141">
        <v>775</v>
      </c>
      <c r="G710" s="142" t="s">
        <v>441</v>
      </c>
      <c r="H710" s="130"/>
      <c r="I710" s="131">
        <v>9305</v>
      </c>
      <c r="J710" s="131">
        <v>2210</v>
      </c>
      <c r="K710" s="131">
        <v>0</v>
      </c>
      <c r="L710" s="131">
        <v>938</v>
      </c>
      <c r="M710" s="131">
        <v>12453</v>
      </c>
      <c r="N710" s="130"/>
      <c r="O710" s="132">
        <v>2</v>
      </c>
      <c r="P710" s="132">
        <v>0</v>
      </c>
      <c r="Q710" s="133">
        <v>23030</v>
      </c>
      <c r="R710" s="133">
        <v>0</v>
      </c>
      <c r="S710" s="133">
        <f t="shared" si="20"/>
        <v>0</v>
      </c>
      <c r="T710" s="133">
        <v>1876</v>
      </c>
      <c r="U710" s="134">
        <f t="shared" si="21"/>
        <v>24906</v>
      </c>
      <c r="V710" s="144"/>
      <c r="W710" s="173">
        <v>0</v>
      </c>
      <c r="X710" s="174">
        <v>0.09</v>
      </c>
      <c r="Y710" s="174">
        <v>6.6355786934553648E-3</v>
      </c>
      <c r="Z710" s="175">
        <v>0</v>
      </c>
      <c r="AA710" s="168"/>
      <c r="AB710" s="176">
        <v>0</v>
      </c>
      <c r="AC710" s="177">
        <v>0</v>
      </c>
      <c r="AD710" s="134">
        <v>0</v>
      </c>
      <c r="AE710" s="177">
        <v>0</v>
      </c>
      <c r="AF710" s="182">
        <v>0</v>
      </c>
      <c r="AG710" s="172"/>
    </row>
    <row r="711" spans="1:33" s="110" customFormat="1" x14ac:dyDescent="0.2">
      <c r="A711" s="138">
        <v>487</v>
      </c>
      <c r="B711" s="139">
        <v>487049016</v>
      </c>
      <c r="C711" s="140" t="s">
        <v>539</v>
      </c>
      <c r="D711" s="141">
        <v>49</v>
      </c>
      <c r="E711" s="140" t="s">
        <v>81</v>
      </c>
      <c r="F711" s="141">
        <v>16</v>
      </c>
      <c r="G711" s="142" t="s">
        <v>48</v>
      </c>
      <c r="H711" s="130"/>
      <c r="I711" s="131">
        <v>12409.098610371297</v>
      </c>
      <c r="J711" s="131">
        <v>594</v>
      </c>
      <c r="K711" s="131">
        <v>0</v>
      </c>
      <c r="L711" s="131">
        <v>938</v>
      </c>
      <c r="M711" s="131">
        <v>13941.098610371297</v>
      </c>
      <c r="N711" s="130"/>
      <c r="O711" s="132">
        <v>1</v>
      </c>
      <c r="P711" s="132">
        <v>0</v>
      </c>
      <c r="Q711" s="133">
        <v>13003</v>
      </c>
      <c r="R711" s="133">
        <v>0</v>
      </c>
      <c r="S711" s="133">
        <f t="shared" si="20"/>
        <v>0</v>
      </c>
      <c r="T711" s="133">
        <v>938</v>
      </c>
      <c r="U711" s="134">
        <f t="shared" si="21"/>
        <v>13941</v>
      </c>
      <c r="V711" s="144"/>
      <c r="W711" s="173">
        <v>0</v>
      </c>
      <c r="X711" s="174">
        <v>0.09</v>
      </c>
      <c r="Y711" s="174">
        <v>4.720736580028996E-2</v>
      </c>
      <c r="Z711" s="175">
        <v>0</v>
      </c>
      <c r="AA711" s="168"/>
      <c r="AB711" s="176">
        <v>0</v>
      </c>
      <c r="AC711" s="177">
        <v>0</v>
      </c>
      <c r="AD711" s="134">
        <v>0</v>
      </c>
      <c r="AE711" s="177">
        <v>0</v>
      </c>
      <c r="AF711" s="182">
        <v>0</v>
      </c>
      <c r="AG711" s="172"/>
    </row>
    <row r="712" spans="1:33" s="110" customFormat="1" x14ac:dyDescent="0.2">
      <c r="A712" s="138">
        <v>487</v>
      </c>
      <c r="B712" s="139">
        <v>487049018</v>
      </c>
      <c r="C712" s="140" t="s">
        <v>539</v>
      </c>
      <c r="D712" s="141">
        <v>49</v>
      </c>
      <c r="E712" s="140" t="s">
        <v>81</v>
      </c>
      <c r="F712" s="141">
        <v>18</v>
      </c>
      <c r="G712" s="142" t="s">
        <v>50</v>
      </c>
      <c r="H712" s="130"/>
      <c r="I712" s="131">
        <v>12023.62817406143</v>
      </c>
      <c r="J712" s="131">
        <v>7400</v>
      </c>
      <c r="K712" s="131">
        <v>0</v>
      </c>
      <c r="L712" s="131">
        <v>938</v>
      </c>
      <c r="M712" s="131">
        <v>20361.628174061429</v>
      </c>
      <c r="N712" s="130"/>
      <c r="O712" s="132">
        <v>1</v>
      </c>
      <c r="P712" s="132">
        <v>0</v>
      </c>
      <c r="Q712" s="133">
        <v>19424</v>
      </c>
      <c r="R712" s="133">
        <v>0</v>
      </c>
      <c r="S712" s="133">
        <f t="shared" si="20"/>
        <v>0</v>
      </c>
      <c r="T712" s="133">
        <v>938</v>
      </c>
      <c r="U712" s="134">
        <f t="shared" si="21"/>
        <v>20362</v>
      </c>
      <c r="V712" s="144"/>
      <c r="W712" s="173">
        <v>0</v>
      </c>
      <c r="X712" s="174">
        <v>0.09</v>
      </c>
      <c r="Y712" s="174">
        <v>3.1639295757096904E-2</v>
      </c>
      <c r="Z712" s="175">
        <v>0</v>
      </c>
      <c r="AA712" s="168"/>
      <c r="AB712" s="176">
        <v>0</v>
      </c>
      <c r="AC712" s="177">
        <v>0</v>
      </c>
      <c r="AD712" s="134">
        <v>0</v>
      </c>
      <c r="AE712" s="177">
        <v>0</v>
      </c>
      <c r="AF712" s="182">
        <v>0</v>
      </c>
      <c r="AG712" s="172"/>
    </row>
    <row r="713" spans="1:33" s="110" customFormat="1" x14ac:dyDescent="0.2">
      <c r="A713" s="138">
        <v>487</v>
      </c>
      <c r="B713" s="139">
        <v>487049031</v>
      </c>
      <c r="C713" s="140" t="s">
        <v>539</v>
      </c>
      <c r="D713" s="141">
        <v>49</v>
      </c>
      <c r="E713" s="140" t="s">
        <v>81</v>
      </c>
      <c r="F713" s="141">
        <v>31</v>
      </c>
      <c r="G713" s="142" t="s">
        <v>63</v>
      </c>
      <c r="H713" s="130"/>
      <c r="I713" s="131">
        <v>10733</v>
      </c>
      <c r="J713" s="131">
        <v>5300</v>
      </c>
      <c r="K713" s="131">
        <v>0</v>
      </c>
      <c r="L713" s="131">
        <v>938</v>
      </c>
      <c r="M713" s="131">
        <v>16971</v>
      </c>
      <c r="N713" s="130"/>
      <c r="O713" s="132">
        <v>1</v>
      </c>
      <c r="P713" s="132">
        <v>0</v>
      </c>
      <c r="Q713" s="133">
        <v>16033</v>
      </c>
      <c r="R713" s="133">
        <v>0</v>
      </c>
      <c r="S713" s="133">
        <f t="shared" si="20"/>
        <v>0</v>
      </c>
      <c r="T713" s="133">
        <v>938</v>
      </c>
      <c r="U713" s="134">
        <f t="shared" si="21"/>
        <v>16971</v>
      </c>
      <c r="V713" s="144"/>
      <c r="W713" s="173">
        <v>0</v>
      </c>
      <c r="X713" s="174">
        <v>0.09</v>
      </c>
      <c r="Y713" s="174">
        <v>1.9232317000431619E-2</v>
      </c>
      <c r="Z713" s="175">
        <v>0</v>
      </c>
      <c r="AA713" s="168"/>
      <c r="AB713" s="176">
        <v>0</v>
      </c>
      <c r="AC713" s="177">
        <v>0</v>
      </c>
      <c r="AD713" s="134">
        <v>0</v>
      </c>
      <c r="AE713" s="177">
        <v>0</v>
      </c>
      <c r="AF713" s="182">
        <v>0</v>
      </c>
      <c r="AG713" s="172"/>
    </row>
    <row r="714" spans="1:33" s="110" customFormat="1" x14ac:dyDescent="0.2">
      <c r="A714" s="138">
        <v>487</v>
      </c>
      <c r="B714" s="139">
        <v>487049035</v>
      </c>
      <c r="C714" s="140" t="s">
        <v>539</v>
      </c>
      <c r="D714" s="141">
        <v>49</v>
      </c>
      <c r="E714" s="140" t="s">
        <v>81</v>
      </c>
      <c r="F714" s="141">
        <v>35</v>
      </c>
      <c r="G714" s="142" t="s">
        <v>67</v>
      </c>
      <c r="H714" s="130"/>
      <c r="I714" s="131">
        <v>14098</v>
      </c>
      <c r="J714" s="131">
        <v>5907</v>
      </c>
      <c r="K714" s="131">
        <v>0</v>
      </c>
      <c r="L714" s="131">
        <v>938</v>
      </c>
      <c r="M714" s="131">
        <v>20943</v>
      </c>
      <c r="N714" s="130"/>
      <c r="O714" s="132">
        <v>51</v>
      </c>
      <c r="P714" s="132">
        <v>0</v>
      </c>
      <c r="Q714" s="133">
        <v>1020255</v>
      </c>
      <c r="R714" s="133">
        <v>0</v>
      </c>
      <c r="S714" s="133">
        <f t="shared" ref="S714:S777" si="22">IFERROR(VLOOKUP(B714,transp,2,FALSE),0)</f>
        <v>0</v>
      </c>
      <c r="T714" s="133">
        <v>47838</v>
      </c>
      <c r="U714" s="134">
        <f t="shared" ref="U714:U777" si="23">SUM(Q714:T714)</f>
        <v>1068093</v>
      </c>
      <c r="V714" s="144"/>
      <c r="W714" s="173">
        <v>0</v>
      </c>
      <c r="X714" s="174">
        <v>0.09</v>
      </c>
      <c r="Y714" s="174">
        <v>0.15770398323994761</v>
      </c>
      <c r="Z714" s="175">
        <v>0</v>
      </c>
      <c r="AA714" s="168"/>
      <c r="AB714" s="176">
        <v>0</v>
      </c>
      <c r="AC714" s="177">
        <v>0</v>
      </c>
      <c r="AD714" s="134">
        <v>0</v>
      </c>
      <c r="AE714" s="177">
        <v>0</v>
      </c>
      <c r="AF714" s="182">
        <v>0</v>
      </c>
      <c r="AG714" s="172"/>
    </row>
    <row r="715" spans="1:33" s="110" customFormat="1" x14ac:dyDescent="0.2">
      <c r="A715" s="138">
        <v>487</v>
      </c>
      <c r="B715" s="139">
        <v>487049044</v>
      </c>
      <c r="C715" s="140" t="s">
        <v>539</v>
      </c>
      <c r="D715" s="141">
        <v>49</v>
      </c>
      <c r="E715" s="140" t="s">
        <v>81</v>
      </c>
      <c r="F715" s="141">
        <v>44</v>
      </c>
      <c r="G715" s="142" t="s">
        <v>76</v>
      </c>
      <c r="H715" s="130"/>
      <c r="I715" s="131">
        <v>9743</v>
      </c>
      <c r="J715" s="131">
        <v>83</v>
      </c>
      <c r="K715" s="131">
        <v>0</v>
      </c>
      <c r="L715" s="131">
        <v>938</v>
      </c>
      <c r="M715" s="131">
        <v>10764</v>
      </c>
      <c r="N715" s="130"/>
      <c r="O715" s="132">
        <v>6</v>
      </c>
      <c r="P715" s="132">
        <v>0</v>
      </c>
      <c r="Q715" s="133">
        <v>58956</v>
      </c>
      <c r="R715" s="133">
        <v>0</v>
      </c>
      <c r="S715" s="133">
        <f t="shared" si="22"/>
        <v>0</v>
      </c>
      <c r="T715" s="133">
        <v>5628</v>
      </c>
      <c r="U715" s="134">
        <f t="shared" si="23"/>
        <v>64584</v>
      </c>
      <c r="V715" s="144"/>
      <c r="W715" s="173">
        <v>0</v>
      </c>
      <c r="X715" s="174">
        <v>0.09</v>
      </c>
      <c r="Y715" s="174">
        <v>7.3731603227047346E-2</v>
      </c>
      <c r="Z715" s="175">
        <v>0</v>
      </c>
      <c r="AA715" s="168"/>
      <c r="AB715" s="176">
        <v>0</v>
      </c>
      <c r="AC715" s="177">
        <v>0</v>
      </c>
      <c r="AD715" s="134">
        <v>0</v>
      </c>
      <c r="AE715" s="177">
        <v>0</v>
      </c>
      <c r="AF715" s="182">
        <v>0</v>
      </c>
      <c r="AG715" s="172"/>
    </row>
    <row r="716" spans="1:33" s="110" customFormat="1" x14ac:dyDescent="0.2">
      <c r="A716" s="138">
        <v>487</v>
      </c>
      <c r="B716" s="139">
        <v>487049046</v>
      </c>
      <c r="C716" s="140" t="s">
        <v>539</v>
      </c>
      <c r="D716" s="141">
        <v>49</v>
      </c>
      <c r="E716" s="140" t="s">
        <v>81</v>
      </c>
      <c r="F716" s="141">
        <v>46</v>
      </c>
      <c r="G716" s="142" t="s">
        <v>78</v>
      </c>
      <c r="H716" s="130"/>
      <c r="I716" s="131">
        <v>13989</v>
      </c>
      <c r="J716" s="131">
        <v>11060</v>
      </c>
      <c r="K716" s="131">
        <v>0</v>
      </c>
      <c r="L716" s="131">
        <v>938</v>
      </c>
      <c r="M716" s="131">
        <v>25987</v>
      </c>
      <c r="N716" s="130"/>
      <c r="O716" s="132">
        <v>1</v>
      </c>
      <c r="P716" s="132">
        <v>0</v>
      </c>
      <c r="Q716" s="133">
        <v>25049</v>
      </c>
      <c r="R716" s="133">
        <v>0</v>
      </c>
      <c r="S716" s="133">
        <f t="shared" si="22"/>
        <v>0</v>
      </c>
      <c r="T716" s="133">
        <v>938</v>
      </c>
      <c r="U716" s="134">
        <f t="shared" si="23"/>
        <v>25987</v>
      </c>
      <c r="V716" s="144"/>
      <c r="W716" s="173">
        <v>0</v>
      </c>
      <c r="X716" s="174">
        <v>0.09</v>
      </c>
      <c r="Y716" s="174">
        <v>4.4703381092617268E-4</v>
      </c>
      <c r="Z716" s="175">
        <v>0</v>
      </c>
      <c r="AA716" s="168"/>
      <c r="AB716" s="176">
        <v>0</v>
      </c>
      <c r="AC716" s="177">
        <v>0</v>
      </c>
      <c r="AD716" s="134">
        <v>0</v>
      </c>
      <c r="AE716" s="177">
        <v>0</v>
      </c>
      <c r="AF716" s="182">
        <v>0</v>
      </c>
      <c r="AG716" s="172"/>
    </row>
    <row r="717" spans="1:33" s="110" customFormat="1" x14ac:dyDescent="0.2">
      <c r="A717" s="138">
        <v>487</v>
      </c>
      <c r="B717" s="139">
        <v>487049048</v>
      </c>
      <c r="C717" s="140" t="s">
        <v>539</v>
      </c>
      <c r="D717" s="141">
        <v>49</v>
      </c>
      <c r="E717" s="140" t="s">
        <v>81</v>
      </c>
      <c r="F717" s="141">
        <v>48</v>
      </c>
      <c r="G717" s="142" t="s">
        <v>80</v>
      </c>
      <c r="H717" s="130"/>
      <c r="I717" s="131">
        <v>9743</v>
      </c>
      <c r="J717" s="131">
        <v>8150</v>
      </c>
      <c r="K717" s="131">
        <v>0</v>
      </c>
      <c r="L717" s="131">
        <v>938</v>
      </c>
      <c r="M717" s="131">
        <v>18831</v>
      </c>
      <c r="N717" s="130"/>
      <c r="O717" s="132">
        <v>1</v>
      </c>
      <c r="P717" s="132">
        <v>0</v>
      </c>
      <c r="Q717" s="133">
        <v>17893</v>
      </c>
      <c r="R717" s="133">
        <v>0</v>
      </c>
      <c r="S717" s="133">
        <f t="shared" si="22"/>
        <v>0</v>
      </c>
      <c r="T717" s="133">
        <v>938</v>
      </c>
      <c r="U717" s="134">
        <f t="shared" si="23"/>
        <v>18831</v>
      </c>
      <c r="V717" s="144"/>
      <c r="W717" s="173">
        <v>0</v>
      </c>
      <c r="X717" s="174">
        <v>0.09</v>
      </c>
      <c r="Y717" s="174">
        <v>2.0955193206317413E-3</v>
      </c>
      <c r="Z717" s="175">
        <v>0</v>
      </c>
      <c r="AA717" s="168"/>
      <c r="AB717" s="176">
        <v>0</v>
      </c>
      <c r="AC717" s="177">
        <v>0</v>
      </c>
      <c r="AD717" s="134">
        <v>0</v>
      </c>
      <c r="AE717" s="177">
        <v>0</v>
      </c>
      <c r="AF717" s="182">
        <v>0</v>
      </c>
      <c r="AG717" s="172"/>
    </row>
    <row r="718" spans="1:33" s="110" customFormat="1" x14ac:dyDescent="0.2">
      <c r="A718" s="138">
        <v>487</v>
      </c>
      <c r="B718" s="139">
        <v>487049049</v>
      </c>
      <c r="C718" s="140" t="s">
        <v>539</v>
      </c>
      <c r="D718" s="141">
        <v>49</v>
      </c>
      <c r="E718" s="140" t="s">
        <v>81</v>
      </c>
      <c r="F718" s="141">
        <v>49</v>
      </c>
      <c r="G718" s="142" t="s">
        <v>81</v>
      </c>
      <c r="H718" s="130"/>
      <c r="I718" s="131">
        <v>14092</v>
      </c>
      <c r="J718" s="131">
        <v>17747</v>
      </c>
      <c r="K718" s="131">
        <v>0</v>
      </c>
      <c r="L718" s="131">
        <v>938</v>
      </c>
      <c r="M718" s="131">
        <v>32777</v>
      </c>
      <c r="N718" s="130"/>
      <c r="O718" s="132">
        <v>58</v>
      </c>
      <c r="P718" s="132">
        <v>0</v>
      </c>
      <c r="Q718" s="133">
        <v>1846662</v>
      </c>
      <c r="R718" s="133">
        <v>0</v>
      </c>
      <c r="S718" s="133">
        <f t="shared" si="22"/>
        <v>0</v>
      </c>
      <c r="T718" s="133">
        <v>54404</v>
      </c>
      <c r="U718" s="134">
        <f t="shared" si="23"/>
        <v>1901066</v>
      </c>
      <c r="V718" s="144"/>
      <c r="W718" s="173">
        <v>0</v>
      </c>
      <c r="X718" s="174">
        <v>0.09</v>
      </c>
      <c r="Y718" s="174">
        <v>6.9409420794539448E-2</v>
      </c>
      <c r="Z718" s="175">
        <v>0</v>
      </c>
      <c r="AA718" s="168"/>
      <c r="AB718" s="176">
        <v>0</v>
      </c>
      <c r="AC718" s="177">
        <v>0</v>
      </c>
      <c r="AD718" s="134">
        <v>0</v>
      </c>
      <c r="AE718" s="177">
        <v>0</v>
      </c>
      <c r="AF718" s="182">
        <v>0</v>
      </c>
      <c r="AG718" s="172"/>
    </row>
    <row r="719" spans="1:33" s="110" customFormat="1" x14ac:dyDescent="0.2">
      <c r="A719" s="138">
        <v>487</v>
      </c>
      <c r="B719" s="139">
        <v>487049057</v>
      </c>
      <c r="C719" s="140" t="s">
        <v>539</v>
      </c>
      <c r="D719" s="141">
        <v>49</v>
      </c>
      <c r="E719" s="140" t="s">
        <v>81</v>
      </c>
      <c r="F719" s="141">
        <v>57</v>
      </c>
      <c r="G719" s="142" t="s">
        <v>89</v>
      </c>
      <c r="H719" s="130"/>
      <c r="I719" s="131">
        <v>12511</v>
      </c>
      <c r="J719" s="131">
        <v>387</v>
      </c>
      <c r="K719" s="131">
        <v>0</v>
      </c>
      <c r="L719" s="131">
        <v>938</v>
      </c>
      <c r="M719" s="131">
        <v>13836</v>
      </c>
      <c r="N719" s="130"/>
      <c r="O719" s="132">
        <v>8</v>
      </c>
      <c r="P719" s="132">
        <v>0</v>
      </c>
      <c r="Q719" s="133">
        <v>103184</v>
      </c>
      <c r="R719" s="133">
        <v>0</v>
      </c>
      <c r="S719" s="133">
        <f t="shared" si="22"/>
        <v>0</v>
      </c>
      <c r="T719" s="133">
        <v>7504</v>
      </c>
      <c r="U719" s="134">
        <f t="shared" si="23"/>
        <v>110688</v>
      </c>
      <c r="V719" s="144"/>
      <c r="W719" s="173">
        <v>0</v>
      </c>
      <c r="X719" s="174">
        <v>0.09</v>
      </c>
      <c r="Y719" s="174">
        <v>0.12834529957447405</v>
      </c>
      <c r="Z719" s="175">
        <v>0</v>
      </c>
      <c r="AA719" s="168"/>
      <c r="AB719" s="176">
        <v>0</v>
      </c>
      <c r="AC719" s="177">
        <v>0</v>
      </c>
      <c r="AD719" s="134">
        <v>0</v>
      </c>
      <c r="AE719" s="177">
        <v>0</v>
      </c>
      <c r="AF719" s="182">
        <v>0</v>
      </c>
      <c r="AG719" s="172"/>
    </row>
    <row r="720" spans="1:33" s="110" customFormat="1" x14ac:dyDescent="0.2">
      <c r="A720" s="138">
        <v>487</v>
      </c>
      <c r="B720" s="139">
        <v>487049093</v>
      </c>
      <c r="C720" s="140" t="s">
        <v>539</v>
      </c>
      <c r="D720" s="141">
        <v>49</v>
      </c>
      <c r="E720" s="140" t="s">
        <v>81</v>
      </c>
      <c r="F720" s="141">
        <v>93</v>
      </c>
      <c r="G720" s="142" t="s">
        <v>125</v>
      </c>
      <c r="H720" s="130"/>
      <c r="I720" s="131">
        <v>12099</v>
      </c>
      <c r="J720" s="131">
        <v>103</v>
      </c>
      <c r="K720" s="131">
        <v>0</v>
      </c>
      <c r="L720" s="131">
        <v>938</v>
      </c>
      <c r="M720" s="131">
        <v>13140</v>
      </c>
      <c r="N720" s="130"/>
      <c r="O720" s="132">
        <v>56</v>
      </c>
      <c r="P720" s="132">
        <v>0</v>
      </c>
      <c r="Q720" s="133">
        <v>683312</v>
      </c>
      <c r="R720" s="133">
        <v>0</v>
      </c>
      <c r="S720" s="133">
        <f t="shared" si="22"/>
        <v>0</v>
      </c>
      <c r="T720" s="133">
        <v>52528</v>
      </c>
      <c r="U720" s="134">
        <f t="shared" si="23"/>
        <v>735840</v>
      </c>
      <c r="V720" s="144"/>
      <c r="W720" s="173">
        <v>0</v>
      </c>
      <c r="X720" s="174">
        <v>0.09</v>
      </c>
      <c r="Y720" s="174">
        <v>7.1519966797242693E-2</v>
      </c>
      <c r="Z720" s="175">
        <v>0</v>
      </c>
      <c r="AA720" s="168"/>
      <c r="AB720" s="176">
        <v>28</v>
      </c>
      <c r="AC720" s="177">
        <v>0</v>
      </c>
      <c r="AD720" s="134">
        <v>0</v>
      </c>
      <c r="AE720" s="177">
        <v>0</v>
      </c>
      <c r="AF720" s="182">
        <v>0</v>
      </c>
      <c r="AG720" s="172"/>
    </row>
    <row r="721" spans="1:33" s="110" customFormat="1" x14ac:dyDescent="0.2">
      <c r="A721" s="138">
        <v>487</v>
      </c>
      <c r="B721" s="139">
        <v>487049095</v>
      </c>
      <c r="C721" s="140" t="s">
        <v>539</v>
      </c>
      <c r="D721" s="141">
        <v>49</v>
      </c>
      <c r="E721" s="140" t="s">
        <v>81</v>
      </c>
      <c r="F721" s="141">
        <v>95</v>
      </c>
      <c r="G721" s="142" t="s">
        <v>127</v>
      </c>
      <c r="H721" s="130"/>
      <c r="I721" s="131">
        <v>14875</v>
      </c>
      <c r="J721" s="131">
        <v>103</v>
      </c>
      <c r="K721" s="131">
        <v>0</v>
      </c>
      <c r="L721" s="131">
        <v>938</v>
      </c>
      <c r="M721" s="131">
        <v>15916</v>
      </c>
      <c r="N721" s="130"/>
      <c r="O721" s="132">
        <v>1</v>
      </c>
      <c r="P721" s="132">
        <v>0</v>
      </c>
      <c r="Q721" s="133">
        <v>14978</v>
      </c>
      <c r="R721" s="133">
        <v>0</v>
      </c>
      <c r="S721" s="133">
        <f t="shared" si="22"/>
        <v>0</v>
      </c>
      <c r="T721" s="133">
        <v>938</v>
      </c>
      <c r="U721" s="134">
        <f t="shared" si="23"/>
        <v>15916</v>
      </c>
      <c r="V721" s="144"/>
      <c r="W721" s="173">
        <v>0</v>
      </c>
      <c r="X721" s="174">
        <v>0.09</v>
      </c>
      <c r="Y721" s="174">
        <v>0.1327095393189828</v>
      </c>
      <c r="Z721" s="175">
        <v>0</v>
      </c>
      <c r="AA721" s="168"/>
      <c r="AB721" s="176">
        <v>0</v>
      </c>
      <c r="AC721" s="177">
        <v>0</v>
      </c>
      <c r="AD721" s="134">
        <v>0</v>
      </c>
      <c r="AE721" s="177">
        <v>0</v>
      </c>
      <c r="AF721" s="182">
        <v>0</v>
      </c>
      <c r="AG721" s="172"/>
    </row>
    <row r="722" spans="1:33" s="110" customFormat="1" x14ac:dyDescent="0.2">
      <c r="A722" s="138">
        <v>487</v>
      </c>
      <c r="B722" s="139">
        <v>487049128</v>
      </c>
      <c r="C722" s="140" t="s">
        <v>539</v>
      </c>
      <c r="D722" s="141">
        <v>49</v>
      </c>
      <c r="E722" s="140" t="s">
        <v>81</v>
      </c>
      <c r="F722" s="141">
        <v>128</v>
      </c>
      <c r="G722" s="142" t="s">
        <v>160</v>
      </c>
      <c r="H722" s="130"/>
      <c r="I722" s="131">
        <v>11723</v>
      </c>
      <c r="J722" s="131">
        <v>675</v>
      </c>
      <c r="K722" s="131">
        <v>0</v>
      </c>
      <c r="L722" s="131">
        <v>938</v>
      </c>
      <c r="M722" s="131">
        <v>13336</v>
      </c>
      <c r="N722" s="130"/>
      <c r="O722" s="132">
        <v>2</v>
      </c>
      <c r="P722" s="132">
        <v>0</v>
      </c>
      <c r="Q722" s="133">
        <v>24796</v>
      </c>
      <c r="R722" s="133">
        <v>0</v>
      </c>
      <c r="S722" s="133">
        <f t="shared" si="22"/>
        <v>0</v>
      </c>
      <c r="T722" s="133">
        <v>1876</v>
      </c>
      <c r="U722" s="134">
        <f t="shared" si="23"/>
        <v>26672</v>
      </c>
      <c r="V722" s="144"/>
      <c r="W722" s="173">
        <v>0</v>
      </c>
      <c r="X722" s="174">
        <v>0.09</v>
      </c>
      <c r="Y722" s="174">
        <v>3.7584375200623479E-2</v>
      </c>
      <c r="Z722" s="175">
        <v>0</v>
      </c>
      <c r="AA722" s="168"/>
      <c r="AB722" s="176">
        <v>0</v>
      </c>
      <c r="AC722" s="177">
        <v>0</v>
      </c>
      <c r="AD722" s="134">
        <v>0</v>
      </c>
      <c r="AE722" s="177">
        <v>0</v>
      </c>
      <c r="AF722" s="182">
        <v>0</v>
      </c>
      <c r="AG722" s="172"/>
    </row>
    <row r="723" spans="1:33" s="110" customFormat="1" x14ac:dyDescent="0.2">
      <c r="A723" s="138">
        <v>487</v>
      </c>
      <c r="B723" s="139">
        <v>487049155</v>
      </c>
      <c r="C723" s="140" t="s">
        <v>539</v>
      </c>
      <c r="D723" s="141">
        <v>49</v>
      </c>
      <c r="E723" s="140" t="s">
        <v>81</v>
      </c>
      <c r="F723" s="141">
        <v>155</v>
      </c>
      <c r="G723" s="142" t="s">
        <v>187</v>
      </c>
      <c r="H723" s="130"/>
      <c r="I723" s="131">
        <v>11178.378682340017</v>
      </c>
      <c r="J723" s="131">
        <v>7447</v>
      </c>
      <c r="K723" s="131">
        <v>0</v>
      </c>
      <c r="L723" s="131">
        <v>938</v>
      </c>
      <c r="M723" s="131">
        <v>19563.378682340015</v>
      </c>
      <c r="N723" s="130"/>
      <c r="O723" s="132">
        <v>1</v>
      </c>
      <c r="P723" s="132">
        <v>0</v>
      </c>
      <c r="Q723" s="133">
        <v>18625</v>
      </c>
      <c r="R723" s="133">
        <v>0</v>
      </c>
      <c r="S723" s="133">
        <f t="shared" si="22"/>
        <v>0</v>
      </c>
      <c r="T723" s="133">
        <v>938</v>
      </c>
      <c r="U723" s="134">
        <f t="shared" si="23"/>
        <v>19563</v>
      </c>
      <c r="V723" s="144"/>
      <c r="W723" s="173">
        <v>0</v>
      </c>
      <c r="X723" s="174">
        <v>0.09</v>
      </c>
      <c r="Y723" s="174">
        <v>7.2807476186626191E-4</v>
      </c>
      <c r="Z723" s="175">
        <v>0</v>
      </c>
      <c r="AA723" s="168"/>
      <c r="AB723" s="176">
        <v>0</v>
      </c>
      <c r="AC723" s="177">
        <v>0</v>
      </c>
      <c r="AD723" s="134">
        <v>0</v>
      </c>
      <c r="AE723" s="177">
        <v>0</v>
      </c>
      <c r="AF723" s="182">
        <v>0</v>
      </c>
      <c r="AG723" s="172"/>
    </row>
    <row r="724" spans="1:33" s="110" customFormat="1" x14ac:dyDescent="0.2">
      <c r="A724" s="138">
        <v>487</v>
      </c>
      <c r="B724" s="139">
        <v>487049160</v>
      </c>
      <c r="C724" s="140" t="s">
        <v>539</v>
      </c>
      <c r="D724" s="141">
        <v>49</v>
      </c>
      <c r="E724" s="140" t="s">
        <v>81</v>
      </c>
      <c r="F724" s="141">
        <v>160</v>
      </c>
      <c r="G724" s="142" t="s">
        <v>192</v>
      </c>
      <c r="H724" s="130"/>
      <c r="I724" s="131">
        <v>13377.211333781801</v>
      </c>
      <c r="J724" s="131">
        <v>32</v>
      </c>
      <c r="K724" s="131">
        <v>0</v>
      </c>
      <c r="L724" s="131">
        <v>938</v>
      </c>
      <c r="M724" s="131">
        <v>14347.211333781801</v>
      </c>
      <c r="N724" s="130"/>
      <c r="O724" s="132">
        <v>1</v>
      </c>
      <c r="P724" s="132">
        <v>0</v>
      </c>
      <c r="Q724" s="133">
        <v>13409</v>
      </c>
      <c r="R724" s="133">
        <v>0</v>
      </c>
      <c r="S724" s="133">
        <f t="shared" si="22"/>
        <v>0</v>
      </c>
      <c r="T724" s="133">
        <v>938</v>
      </c>
      <c r="U724" s="134">
        <f t="shared" si="23"/>
        <v>14347</v>
      </c>
      <c r="V724" s="144"/>
      <c r="W724" s="173">
        <v>0</v>
      </c>
      <c r="X724" s="174">
        <v>0.09</v>
      </c>
      <c r="Y724" s="174">
        <v>0.11566881770231603</v>
      </c>
      <c r="Z724" s="175">
        <v>0</v>
      </c>
      <c r="AA724" s="168"/>
      <c r="AB724" s="176">
        <v>0</v>
      </c>
      <c r="AC724" s="177">
        <v>0</v>
      </c>
      <c r="AD724" s="134">
        <v>0</v>
      </c>
      <c r="AE724" s="177">
        <v>0</v>
      </c>
      <c r="AF724" s="182">
        <v>0</v>
      </c>
      <c r="AG724" s="172"/>
    </row>
    <row r="725" spans="1:33" s="110" customFormat="1" x14ac:dyDescent="0.2">
      <c r="A725" s="138">
        <v>487</v>
      </c>
      <c r="B725" s="139">
        <v>487049163</v>
      </c>
      <c r="C725" s="140" t="s">
        <v>539</v>
      </c>
      <c r="D725" s="141">
        <v>49</v>
      </c>
      <c r="E725" s="140" t="s">
        <v>81</v>
      </c>
      <c r="F725" s="141">
        <v>163</v>
      </c>
      <c r="G725" s="142" t="s">
        <v>195</v>
      </c>
      <c r="H725" s="130"/>
      <c r="I725" s="131">
        <v>13980</v>
      </c>
      <c r="J725" s="131">
        <v>0</v>
      </c>
      <c r="K725" s="131">
        <v>0</v>
      </c>
      <c r="L725" s="131">
        <v>938</v>
      </c>
      <c r="M725" s="131">
        <v>14918</v>
      </c>
      <c r="N725" s="130"/>
      <c r="O725" s="132">
        <v>19</v>
      </c>
      <c r="P725" s="132">
        <v>0</v>
      </c>
      <c r="Q725" s="133">
        <v>265620</v>
      </c>
      <c r="R725" s="133">
        <v>0</v>
      </c>
      <c r="S725" s="133">
        <f t="shared" si="22"/>
        <v>0</v>
      </c>
      <c r="T725" s="133">
        <v>17822</v>
      </c>
      <c r="U725" s="134">
        <f t="shared" si="23"/>
        <v>283442</v>
      </c>
      <c r="V725" s="144"/>
      <c r="W725" s="173">
        <v>0</v>
      </c>
      <c r="X725" s="174">
        <v>0.09</v>
      </c>
      <c r="Y725" s="174">
        <v>9.1878359281349797E-2</v>
      </c>
      <c r="Z725" s="175">
        <v>0</v>
      </c>
      <c r="AA725" s="168"/>
      <c r="AB725" s="176">
        <v>8</v>
      </c>
      <c r="AC725" s="177">
        <v>0</v>
      </c>
      <c r="AD725" s="134">
        <v>0</v>
      </c>
      <c r="AE725" s="177">
        <v>0</v>
      </c>
      <c r="AF725" s="182">
        <v>0</v>
      </c>
      <c r="AG725" s="172"/>
    </row>
    <row r="726" spans="1:33" s="110" customFormat="1" x14ac:dyDescent="0.2">
      <c r="A726" s="138">
        <v>487</v>
      </c>
      <c r="B726" s="139">
        <v>487049165</v>
      </c>
      <c r="C726" s="140" t="s">
        <v>539</v>
      </c>
      <c r="D726" s="141">
        <v>49</v>
      </c>
      <c r="E726" s="140" t="s">
        <v>81</v>
      </c>
      <c r="F726" s="141">
        <v>165</v>
      </c>
      <c r="G726" s="142" t="s">
        <v>197</v>
      </c>
      <c r="H726" s="130"/>
      <c r="I726" s="131">
        <v>12590</v>
      </c>
      <c r="J726" s="131">
        <v>384</v>
      </c>
      <c r="K726" s="131">
        <v>0</v>
      </c>
      <c r="L726" s="131">
        <v>938</v>
      </c>
      <c r="M726" s="131">
        <v>13912</v>
      </c>
      <c r="N726" s="130"/>
      <c r="O726" s="132">
        <v>45</v>
      </c>
      <c r="P726" s="132">
        <v>0</v>
      </c>
      <c r="Q726" s="133">
        <v>583830</v>
      </c>
      <c r="R726" s="133">
        <v>0</v>
      </c>
      <c r="S726" s="133">
        <f t="shared" si="22"/>
        <v>0</v>
      </c>
      <c r="T726" s="133">
        <v>42210</v>
      </c>
      <c r="U726" s="134">
        <f t="shared" si="23"/>
        <v>626040</v>
      </c>
      <c r="V726" s="144"/>
      <c r="W726" s="173">
        <v>0</v>
      </c>
      <c r="X726" s="174">
        <v>0.09</v>
      </c>
      <c r="Y726" s="174">
        <v>9.9806676197540647E-2</v>
      </c>
      <c r="Z726" s="175">
        <v>0</v>
      </c>
      <c r="AA726" s="168"/>
      <c r="AB726" s="176">
        <v>24</v>
      </c>
      <c r="AC726" s="177">
        <v>0.98650937752861878</v>
      </c>
      <c r="AD726" s="134">
        <v>13728</v>
      </c>
      <c r="AE726" s="177">
        <v>0</v>
      </c>
      <c r="AF726" s="182">
        <v>0</v>
      </c>
      <c r="AG726" s="172"/>
    </row>
    <row r="727" spans="1:33" s="110" customFormat="1" x14ac:dyDescent="0.2">
      <c r="A727" s="138">
        <v>487</v>
      </c>
      <c r="B727" s="139">
        <v>487049176</v>
      </c>
      <c r="C727" s="140" t="s">
        <v>539</v>
      </c>
      <c r="D727" s="141">
        <v>49</v>
      </c>
      <c r="E727" s="140" t="s">
        <v>81</v>
      </c>
      <c r="F727" s="141">
        <v>176</v>
      </c>
      <c r="G727" s="142" t="s">
        <v>208</v>
      </c>
      <c r="H727" s="130"/>
      <c r="I727" s="131">
        <v>13645</v>
      </c>
      <c r="J727" s="131">
        <v>6724</v>
      </c>
      <c r="K727" s="131">
        <v>0</v>
      </c>
      <c r="L727" s="131">
        <v>938</v>
      </c>
      <c r="M727" s="131">
        <v>21307</v>
      </c>
      <c r="N727" s="130"/>
      <c r="O727" s="132">
        <v>49</v>
      </c>
      <c r="P727" s="132">
        <v>0</v>
      </c>
      <c r="Q727" s="133">
        <v>998081</v>
      </c>
      <c r="R727" s="133">
        <v>0</v>
      </c>
      <c r="S727" s="133">
        <f t="shared" si="22"/>
        <v>0</v>
      </c>
      <c r="T727" s="133">
        <v>45962</v>
      </c>
      <c r="U727" s="134">
        <f t="shared" si="23"/>
        <v>1044043</v>
      </c>
      <c r="V727" s="144"/>
      <c r="W727" s="173">
        <v>0</v>
      </c>
      <c r="X727" s="174">
        <v>0.09</v>
      </c>
      <c r="Y727" s="174">
        <v>9.0530554144467798E-2</v>
      </c>
      <c r="Z727" s="175">
        <v>0</v>
      </c>
      <c r="AA727" s="168"/>
      <c r="AB727" s="176">
        <v>1</v>
      </c>
      <c r="AC727" s="177">
        <v>2.6865096297712207E-2</v>
      </c>
      <c r="AD727" s="134">
        <v>572</v>
      </c>
      <c r="AE727" s="177">
        <v>0</v>
      </c>
      <c r="AF727" s="182">
        <v>0</v>
      </c>
      <c r="AG727" s="172"/>
    </row>
    <row r="728" spans="1:33" s="110" customFormat="1" x14ac:dyDescent="0.2">
      <c r="A728" s="138">
        <v>487</v>
      </c>
      <c r="B728" s="139">
        <v>487049178</v>
      </c>
      <c r="C728" s="140" t="s">
        <v>539</v>
      </c>
      <c r="D728" s="141">
        <v>49</v>
      </c>
      <c r="E728" s="140" t="s">
        <v>81</v>
      </c>
      <c r="F728" s="141">
        <v>178</v>
      </c>
      <c r="G728" s="142" t="s">
        <v>210</v>
      </c>
      <c r="H728" s="130"/>
      <c r="I728" s="131">
        <v>12478</v>
      </c>
      <c r="J728" s="131">
        <v>2097</v>
      </c>
      <c r="K728" s="131">
        <v>0</v>
      </c>
      <c r="L728" s="131">
        <v>938</v>
      </c>
      <c r="M728" s="131">
        <v>15513</v>
      </c>
      <c r="N728" s="130"/>
      <c r="O728" s="132">
        <v>3</v>
      </c>
      <c r="P728" s="132">
        <v>0</v>
      </c>
      <c r="Q728" s="133">
        <v>43725</v>
      </c>
      <c r="R728" s="133">
        <v>0</v>
      </c>
      <c r="S728" s="133">
        <f t="shared" si="22"/>
        <v>0</v>
      </c>
      <c r="T728" s="133">
        <v>2814</v>
      </c>
      <c r="U728" s="134">
        <f t="shared" si="23"/>
        <v>46539</v>
      </c>
      <c r="V728" s="144"/>
      <c r="W728" s="173">
        <v>0</v>
      </c>
      <c r="X728" s="174">
        <v>0.09</v>
      </c>
      <c r="Y728" s="174">
        <v>6.0443426541805394E-2</v>
      </c>
      <c r="Z728" s="175">
        <v>0</v>
      </c>
      <c r="AA728" s="168"/>
      <c r="AB728" s="176">
        <v>0</v>
      </c>
      <c r="AC728" s="177">
        <v>0</v>
      </c>
      <c r="AD728" s="134">
        <v>0</v>
      </c>
      <c r="AE728" s="177">
        <v>0</v>
      </c>
      <c r="AF728" s="182">
        <v>0</v>
      </c>
      <c r="AG728" s="172"/>
    </row>
    <row r="729" spans="1:33" s="110" customFormat="1" x14ac:dyDescent="0.2">
      <c r="A729" s="138">
        <v>487</v>
      </c>
      <c r="B729" s="139">
        <v>487049181</v>
      </c>
      <c r="C729" s="140" t="s">
        <v>539</v>
      </c>
      <c r="D729" s="141">
        <v>49</v>
      </c>
      <c r="E729" s="140" t="s">
        <v>81</v>
      </c>
      <c r="F729" s="141">
        <v>181</v>
      </c>
      <c r="G729" s="142" t="s">
        <v>213</v>
      </c>
      <c r="H729" s="130"/>
      <c r="I729" s="131">
        <v>12253</v>
      </c>
      <c r="J729" s="131">
        <v>224</v>
      </c>
      <c r="K729" s="131">
        <v>0</v>
      </c>
      <c r="L729" s="131">
        <v>938</v>
      </c>
      <c r="M729" s="131">
        <v>13415</v>
      </c>
      <c r="N729" s="130"/>
      <c r="O729" s="132">
        <v>1</v>
      </c>
      <c r="P729" s="132">
        <v>0</v>
      </c>
      <c r="Q729" s="133">
        <v>12477</v>
      </c>
      <c r="R729" s="133">
        <v>0</v>
      </c>
      <c r="S729" s="133">
        <f t="shared" si="22"/>
        <v>0</v>
      </c>
      <c r="T729" s="133">
        <v>938</v>
      </c>
      <c r="U729" s="134">
        <f t="shared" si="23"/>
        <v>13415</v>
      </c>
      <c r="V729" s="144"/>
      <c r="W729" s="173">
        <v>0</v>
      </c>
      <c r="X729" s="174">
        <v>0.09</v>
      </c>
      <c r="Y729" s="174">
        <v>1.7494466340225587E-2</v>
      </c>
      <c r="Z729" s="175">
        <v>0</v>
      </c>
      <c r="AA729" s="168"/>
      <c r="AB729" s="176">
        <v>0</v>
      </c>
      <c r="AC729" s="177">
        <v>0</v>
      </c>
      <c r="AD729" s="134">
        <v>0</v>
      </c>
      <c r="AE729" s="177">
        <v>0</v>
      </c>
      <c r="AF729" s="182">
        <v>0</v>
      </c>
      <c r="AG729" s="172"/>
    </row>
    <row r="730" spans="1:33" s="110" customFormat="1" x14ac:dyDescent="0.2">
      <c r="A730" s="138">
        <v>487</v>
      </c>
      <c r="B730" s="139">
        <v>487049201</v>
      </c>
      <c r="C730" s="140" t="s">
        <v>539</v>
      </c>
      <c r="D730" s="141">
        <v>49</v>
      </c>
      <c r="E730" s="140" t="s">
        <v>81</v>
      </c>
      <c r="F730" s="141">
        <v>201</v>
      </c>
      <c r="G730" s="142" t="s">
        <v>233</v>
      </c>
      <c r="H730" s="130"/>
      <c r="I730" s="131">
        <v>13845.041456828223</v>
      </c>
      <c r="J730" s="131">
        <v>0</v>
      </c>
      <c r="K730" s="131">
        <v>0</v>
      </c>
      <c r="L730" s="131">
        <v>938</v>
      </c>
      <c r="M730" s="131">
        <v>14783.041456828223</v>
      </c>
      <c r="N730" s="130"/>
      <c r="O730" s="132">
        <v>1</v>
      </c>
      <c r="P730" s="132">
        <v>0</v>
      </c>
      <c r="Q730" s="133">
        <v>13845</v>
      </c>
      <c r="R730" s="133">
        <v>0</v>
      </c>
      <c r="S730" s="133">
        <f t="shared" si="22"/>
        <v>0</v>
      </c>
      <c r="T730" s="133">
        <v>938</v>
      </c>
      <c r="U730" s="134">
        <f t="shared" si="23"/>
        <v>14783</v>
      </c>
      <c r="V730" s="144"/>
      <c r="W730" s="173">
        <v>0</v>
      </c>
      <c r="X730" s="174">
        <v>0.09</v>
      </c>
      <c r="Y730" s="174">
        <v>8.1890022232671528E-2</v>
      </c>
      <c r="Z730" s="175">
        <v>0</v>
      </c>
      <c r="AA730" s="168"/>
      <c r="AB730" s="176">
        <v>0</v>
      </c>
      <c r="AC730" s="177">
        <v>0</v>
      </c>
      <c r="AD730" s="134">
        <v>0</v>
      </c>
      <c r="AE730" s="177">
        <v>0</v>
      </c>
      <c r="AF730" s="182">
        <v>0</v>
      </c>
      <c r="AG730" s="172"/>
    </row>
    <row r="731" spans="1:33" s="110" customFormat="1" x14ac:dyDescent="0.2">
      <c r="A731" s="138">
        <v>487</v>
      </c>
      <c r="B731" s="139">
        <v>487049211</v>
      </c>
      <c r="C731" s="140" t="s">
        <v>539</v>
      </c>
      <c r="D731" s="141">
        <v>49</v>
      </c>
      <c r="E731" s="140" t="s">
        <v>81</v>
      </c>
      <c r="F731" s="141">
        <v>211</v>
      </c>
      <c r="G731" s="142" t="s">
        <v>243</v>
      </c>
      <c r="H731" s="130"/>
      <c r="I731" s="131">
        <v>16062</v>
      </c>
      <c r="J731" s="131">
        <v>3650</v>
      </c>
      <c r="K731" s="131">
        <v>0</v>
      </c>
      <c r="L731" s="131">
        <v>938</v>
      </c>
      <c r="M731" s="131">
        <v>20650</v>
      </c>
      <c r="N731" s="130"/>
      <c r="O731" s="132">
        <v>1</v>
      </c>
      <c r="P731" s="132">
        <v>0</v>
      </c>
      <c r="Q731" s="133">
        <v>19712</v>
      </c>
      <c r="R731" s="133">
        <v>0</v>
      </c>
      <c r="S731" s="133">
        <f t="shared" si="22"/>
        <v>0</v>
      </c>
      <c r="T731" s="133">
        <v>938</v>
      </c>
      <c r="U731" s="134">
        <f t="shared" si="23"/>
        <v>20650</v>
      </c>
      <c r="V731" s="144"/>
      <c r="W731" s="173">
        <v>0</v>
      </c>
      <c r="X731" s="174">
        <v>0.09</v>
      </c>
      <c r="Y731" s="174">
        <v>2.0408064169418114E-3</v>
      </c>
      <c r="Z731" s="175">
        <v>0</v>
      </c>
      <c r="AA731" s="168"/>
      <c r="AB731" s="176">
        <v>0</v>
      </c>
      <c r="AC731" s="177">
        <v>0</v>
      </c>
      <c r="AD731" s="134">
        <v>0</v>
      </c>
      <c r="AE731" s="177">
        <v>0</v>
      </c>
      <c r="AF731" s="182">
        <v>0</v>
      </c>
      <c r="AG731" s="172"/>
    </row>
    <row r="732" spans="1:33" s="110" customFormat="1" x14ac:dyDescent="0.2">
      <c r="A732" s="138">
        <v>487</v>
      </c>
      <c r="B732" s="139">
        <v>487049229</v>
      </c>
      <c r="C732" s="140" t="s">
        <v>539</v>
      </c>
      <c r="D732" s="141">
        <v>49</v>
      </c>
      <c r="E732" s="140" t="s">
        <v>81</v>
      </c>
      <c r="F732" s="141">
        <v>229</v>
      </c>
      <c r="G732" s="142" t="s">
        <v>261</v>
      </c>
      <c r="H732" s="130"/>
      <c r="I732" s="131">
        <v>9743</v>
      </c>
      <c r="J732" s="131">
        <v>1592</v>
      </c>
      <c r="K732" s="131">
        <v>0</v>
      </c>
      <c r="L732" s="131">
        <v>938</v>
      </c>
      <c r="M732" s="131">
        <v>12273</v>
      </c>
      <c r="N732" s="130"/>
      <c r="O732" s="132">
        <v>1</v>
      </c>
      <c r="P732" s="132">
        <v>0</v>
      </c>
      <c r="Q732" s="133">
        <v>11335</v>
      </c>
      <c r="R732" s="133">
        <v>0</v>
      </c>
      <c r="S732" s="133">
        <f t="shared" si="22"/>
        <v>0</v>
      </c>
      <c r="T732" s="133">
        <v>938</v>
      </c>
      <c r="U732" s="134">
        <f t="shared" si="23"/>
        <v>12273</v>
      </c>
      <c r="V732" s="144"/>
      <c r="W732" s="173">
        <v>0</v>
      </c>
      <c r="X732" s="174">
        <v>0.09</v>
      </c>
      <c r="Y732" s="174">
        <v>1.3155381747183561E-2</v>
      </c>
      <c r="Z732" s="175">
        <v>0</v>
      </c>
      <c r="AA732" s="168"/>
      <c r="AB732" s="176">
        <v>0</v>
      </c>
      <c r="AC732" s="177">
        <v>0</v>
      </c>
      <c r="AD732" s="134">
        <v>0</v>
      </c>
      <c r="AE732" s="177">
        <v>0</v>
      </c>
      <c r="AF732" s="182">
        <v>0</v>
      </c>
      <c r="AG732" s="172"/>
    </row>
    <row r="733" spans="1:33" s="110" customFormat="1" x14ac:dyDescent="0.2">
      <c r="A733" s="138">
        <v>487</v>
      </c>
      <c r="B733" s="139">
        <v>487049243</v>
      </c>
      <c r="C733" s="140" t="s">
        <v>539</v>
      </c>
      <c r="D733" s="141">
        <v>49</v>
      </c>
      <c r="E733" s="140" t="s">
        <v>81</v>
      </c>
      <c r="F733" s="141">
        <v>243</v>
      </c>
      <c r="G733" s="142" t="s">
        <v>275</v>
      </c>
      <c r="H733" s="130"/>
      <c r="I733" s="131">
        <v>16633</v>
      </c>
      <c r="J733" s="131">
        <v>3443</v>
      </c>
      <c r="K733" s="131">
        <v>0</v>
      </c>
      <c r="L733" s="131">
        <v>938</v>
      </c>
      <c r="M733" s="131">
        <v>21014</v>
      </c>
      <c r="N733" s="130"/>
      <c r="O733" s="132">
        <v>1</v>
      </c>
      <c r="P733" s="132">
        <v>0</v>
      </c>
      <c r="Q733" s="133">
        <v>20076</v>
      </c>
      <c r="R733" s="133">
        <v>0</v>
      </c>
      <c r="S733" s="133">
        <f t="shared" si="22"/>
        <v>0</v>
      </c>
      <c r="T733" s="133">
        <v>938</v>
      </c>
      <c r="U733" s="134">
        <f t="shared" si="23"/>
        <v>21014</v>
      </c>
      <c r="V733" s="144"/>
      <c r="W733" s="173">
        <v>0</v>
      </c>
      <c r="X733" s="174">
        <v>0.09</v>
      </c>
      <c r="Y733" s="174">
        <v>6.0081463507488378E-3</v>
      </c>
      <c r="Z733" s="175">
        <v>0</v>
      </c>
      <c r="AA733" s="168"/>
      <c r="AB733" s="176">
        <v>0</v>
      </c>
      <c r="AC733" s="177">
        <v>0</v>
      </c>
      <c r="AD733" s="134">
        <v>0</v>
      </c>
      <c r="AE733" s="177">
        <v>0</v>
      </c>
      <c r="AF733" s="182">
        <v>0</v>
      </c>
      <c r="AG733" s="172"/>
    </row>
    <row r="734" spans="1:33" s="110" customFormat="1" x14ac:dyDescent="0.2">
      <c r="A734" s="138">
        <v>487</v>
      </c>
      <c r="B734" s="139">
        <v>487049244</v>
      </c>
      <c r="C734" s="140" t="s">
        <v>539</v>
      </c>
      <c r="D734" s="141">
        <v>49</v>
      </c>
      <c r="E734" s="140" t="s">
        <v>81</v>
      </c>
      <c r="F734" s="141">
        <v>244</v>
      </c>
      <c r="G734" s="142" t="s">
        <v>276</v>
      </c>
      <c r="H734" s="130"/>
      <c r="I734" s="131">
        <v>13009</v>
      </c>
      <c r="J734" s="131">
        <v>4691</v>
      </c>
      <c r="K734" s="131">
        <v>0</v>
      </c>
      <c r="L734" s="131">
        <v>938</v>
      </c>
      <c r="M734" s="131">
        <v>18638</v>
      </c>
      <c r="N734" s="130"/>
      <c r="O734" s="132">
        <v>10</v>
      </c>
      <c r="P734" s="132">
        <v>0</v>
      </c>
      <c r="Q734" s="133">
        <v>177000</v>
      </c>
      <c r="R734" s="133">
        <v>0</v>
      </c>
      <c r="S734" s="133">
        <f t="shared" si="22"/>
        <v>0</v>
      </c>
      <c r="T734" s="133">
        <v>9380</v>
      </c>
      <c r="U734" s="134">
        <f t="shared" si="23"/>
        <v>186380</v>
      </c>
      <c r="V734" s="144"/>
      <c r="W734" s="173">
        <v>0</v>
      </c>
      <c r="X734" s="174">
        <v>0.09</v>
      </c>
      <c r="Y734" s="174">
        <v>0.13694619371909225</v>
      </c>
      <c r="Z734" s="175">
        <v>0</v>
      </c>
      <c r="AA734" s="168"/>
      <c r="AB734" s="176">
        <v>4</v>
      </c>
      <c r="AC734" s="177">
        <v>3.6328115951860629</v>
      </c>
      <c r="AD734" s="134">
        <v>67708</v>
      </c>
      <c r="AE734" s="177">
        <v>0</v>
      </c>
      <c r="AF734" s="182">
        <v>0</v>
      </c>
      <c r="AG734" s="172"/>
    </row>
    <row r="735" spans="1:33" s="110" customFormat="1" x14ac:dyDescent="0.2">
      <c r="A735" s="138">
        <v>487</v>
      </c>
      <c r="B735" s="139">
        <v>487049248</v>
      </c>
      <c r="C735" s="140" t="s">
        <v>539</v>
      </c>
      <c r="D735" s="141">
        <v>49</v>
      </c>
      <c r="E735" s="140" t="s">
        <v>81</v>
      </c>
      <c r="F735" s="141">
        <v>248</v>
      </c>
      <c r="G735" s="142" t="s">
        <v>280</v>
      </c>
      <c r="H735" s="130"/>
      <c r="I735" s="131">
        <v>14274</v>
      </c>
      <c r="J735" s="131">
        <v>1126</v>
      </c>
      <c r="K735" s="131">
        <v>0</v>
      </c>
      <c r="L735" s="131">
        <v>938</v>
      </c>
      <c r="M735" s="131">
        <v>16338</v>
      </c>
      <c r="N735" s="130"/>
      <c r="O735" s="132">
        <v>14</v>
      </c>
      <c r="P735" s="132">
        <v>0</v>
      </c>
      <c r="Q735" s="133">
        <v>215600</v>
      </c>
      <c r="R735" s="133">
        <v>0</v>
      </c>
      <c r="S735" s="133">
        <f t="shared" si="22"/>
        <v>0</v>
      </c>
      <c r="T735" s="133">
        <v>13132</v>
      </c>
      <c r="U735" s="134">
        <f t="shared" si="23"/>
        <v>228732</v>
      </c>
      <c r="V735" s="144"/>
      <c r="W735" s="173">
        <v>0</v>
      </c>
      <c r="X735" s="174">
        <v>0.09</v>
      </c>
      <c r="Y735" s="174">
        <v>5.6552295572975878E-2</v>
      </c>
      <c r="Z735" s="175">
        <v>0</v>
      </c>
      <c r="AA735" s="168"/>
      <c r="AB735" s="176">
        <v>0</v>
      </c>
      <c r="AC735" s="177">
        <v>0</v>
      </c>
      <c r="AD735" s="134">
        <v>0</v>
      </c>
      <c r="AE735" s="177">
        <v>0</v>
      </c>
      <c r="AF735" s="182">
        <v>0</v>
      </c>
      <c r="AG735" s="172"/>
    </row>
    <row r="736" spans="1:33" s="110" customFormat="1" x14ac:dyDescent="0.2">
      <c r="A736" s="138">
        <v>487</v>
      </c>
      <c r="B736" s="139">
        <v>487049262</v>
      </c>
      <c r="C736" s="140" t="s">
        <v>539</v>
      </c>
      <c r="D736" s="141">
        <v>49</v>
      </c>
      <c r="E736" s="140" t="s">
        <v>81</v>
      </c>
      <c r="F736" s="141">
        <v>262</v>
      </c>
      <c r="G736" s="142" t="s">
        <v>294</v>
      </c>
      <c r="H736" s="130"/>
      <c r="I736" s="131">
        <v>13571</v>
      </c>
      <c r="J736" s="131">
        <v>5029</v>
      </c>
      <c r="K736" s="131">
        <v>0</v>
      </c>
      <c r="L736" s="131">
        <v>938</v>
      </c>
      <c r="M736" s="131">
        <v>19538</v>
      </c>
      <c r="N736" s="130"/>
      <c r="O736" s="132">
        <v>10</v>
      </c>
      <c r="P736" s="132">
        <v>0</v>
      </c>
      <c r="Q736" s="133">
        <v>186000</v>
      </c>
      <c r="R736" s="133">
        <v>0</v>
      </c>
      <c r="S736" s="133">
        <f t="shared" si="22"/>
        <v>0</v>
      </c>
      <c r="T736" s="133">
        <v>9380</v>
      </c>
      <c r="U736" s="134">
        <f t="shared" si="23"/>
        <v>195380</v>
      </c>
      <c r="V736" s="144"/>
      <c r="W736" s="173">
        <v>0</v>
      </c>
      <c r="X736" s="174">
        <v>0.09</v>
      </c>
      <c r="Y736" s="174">
        <v>7.8425009701722004E-2</v>
      </c>
      <c r="Z736" s="175">
        <v>0</v>
      </c>
      <c r="AA736" s="168"/>
      <c r="AB736" s="176">
        <v>0</v>
      </c>
      <c r="AC736" s="177">
        <v>0</v>
      </c>
      <c r="AD736" s="134">
        <v>0</v>
      </c>
      <c r="AE736" s="177">
        <v>0</v>
      </c>
      <c r="AF736" s="182">
        <v>0</v>
      </c>
      <c r="AG736" s="172"/>
    </row>
    <row r="737" spans="1:33" s="110" customFormat="1" x14ac:dyDescent="0.2">
      <c r="A737" s="138">
        <v>487</v>
      </c>
      <c r="B737" s="139">
        <v>487049274</v>
      </c>
      <c r="C737" s="140" t="s">
        <v>539</v>
      </c>
      <c r="D737" s="141">
        <v>49</v>
      </c>
      <c r="E737" s="140" t="s">
        <v>81</v>
      </c>
      <c r="F737" s="141">
        <v>274</v>
      </c>
      <c r="G737" s="142" t="s">
        <v>306</v>
      </c>
      <c r="H737" s="130"/>
      <c r="I737" s="131">
        <v>13649</v>
      </c>
      <c r="J737" s="131">
        <v>5613</v>
      </c>
      <c r="K737" s="131">
        <v>0</v>
      </c>
      <c r="L737" s="131">
        <v>938</v>
      </c>
      <c r="M737" s="131">
        <v>20200</v>
      </c>
      <c r="N737" s="130"/>
      <c r="O737" s="132">
        <v>151</v>
      </c>
      <c r="P737" s="132">
        <v>0</v>
      </c>
      <c r="Q737" s="133">
        <v>2908562</v>
      </c>
      <c r="R737" s="133">
        <v>0</v>
      </c>
      <c r="S737" s="133">
        <f t="shared" si="22"/>
        <v>0</v>
      </c>
      <c r="T737" s="133">
        <v>141638</v>
      </c>
      <c r="U737" s="134">
        <f t="shared" si="23"/>
        <v>3050200</v>
      </c>
      <c r="V737" s="144"/>
      <c r="W737" s="173">
        <v>0</v>
      </c>
      <c r="X737" s="174">
        <v>0.09</v>
      </c>
      <c r="Y737" s="174">
        <v>6.843597846090782E-2</v>
      </c>
      <c r="Z737" s="175">
        <v>0</v>
      </c>
      <c r="AA737" s="168"/>
      <c r="AB737" s="176">
        <v>0</v>
      </c>
      <c r="AC737" s="177">
        <v>0</v>
      </c>
      <c r="AD737" s="134">
        <v>0</v>
      </c>
      <c r="AE737" s="177">
        <v>0</v>
      </c>
      <c r="AF737" s="182">
        <v>0</v>
      </c>
      <c r="AG737" s="172"/>
    </row>
    <row r="738" spans="1:33" s="110" customFormat="1" x14ac:dyDescent="0.2">
      <c r="A738" s="138">
        <v>487</v>
      </c>
      <c r="B738" s="139">
        <v>487049284</v>
      </c>
      <c r="C738" s="140" t="s">
        <v>539</v>
      </c>
      <c r="D738" s="141">
        <v>49</v>
      </c>
      <c r="E738" s="140" t="s">
        <v>81</v>
      </c>
      <c r="F738" s="141">
        <v>284</v>
      </c>
      <c r="G738" s="142" t="s">
        <v>316</v>
      </c>
      <c r="H738" s="130"/>
      <c r="I738" s="131">
        <v>11142.294935999998</v>
      </c>
      <c r="J738" s="131">
        <v>4433</v>
      </c>
      <c r="K738" s="131">
        <v>0</v>
      </c>
      <c r="L738" s="131">
        <v>938</v>
      </c>
      <c r="M738" s="131">
        <v>16513.294935999998</v>
      </c>
      <c r="N738" s="130"/>
      <c r="O738" s="132">
        <v>1</v>
      </c>
      <c r="P738" s="132">
        <v>0</v>
      </c>
      <c r="Q738" s="133">
        <v>15575</v>
      </c>
      <c r="R738" s="133">
        <v>0</v>
      </c>
      <c r="S738" s="133">
        <f t="shared" si="22"/>
        <v>0</v>
      </c>
      <c r="T738" s="133">
        <v>938</v>
      </c>
      <c r="U738" s="134">
        <f t="shared" si="23"/>
        <v>16513</v>
      </c>
      <c r="V738" s="144"/>
      <c r="W738" s="173">
        <v>0</v>
      </c>
      <c r="X738" s="174">
        <v>0.09</v>
      </c>
      <c r="Y738" s="174">
        <v>4.4134450406464527E-2</v>
      </c>
      <c r="Z738" s="175">
        <v>0</v>
      </c>
      <c r="AA738" s="168"/>
      <c r="AB738" s="176">
        <v>0</v>
      </c>
      <c r="AC738" s="177">
        <v>0</v>
      </c>
      <c r="AD738" s="134">
        <v>0</v>
      </c>
      <c r="AE738" s="177">
        <v>0</v>
      </c>
      <c r="AF738" s="182">
        <v>0</v>
      </c>
      <c r="AG738" s="172"/>
    </row>
    <row r="739" spans="1:33" s="110" customFormat="1" x14ac:dyDescent="0.2">
      <c r="A739" s="138">
        <v>487</v>
      </c>
      <c r="B739" s="139">
        <v>487049285</v>
      </c>
      <c r="C739" s="140" t="s">
        <v>539</v>
      </c>
      <c r="D739" s="141">
        <v>49</v>
      </c>
      <c r="E739" s="140" t="s">
        <v>81</v>
      </c>
      <c r="F739" s="141">
        <v>285</v>
      </c>
      <c r="G739" s="142" t="s">
        <v>317</v>
      </c>
      <c r="H739" s="130"/>
      <c r="I739" s="131">
        <v>9743</v>
      </c>
      <c r="J739" s="131">
        <v>2843</v>
      </c>
      <c r="K739" s="131">
        <v>0</v>
      </c>
      <c r="L739" s="131">
        <v>938</v>
      </c>
      <c r="M739" s="131">
        <v>13524</v>
      </c>
      <c r="N739" s="130"/>
      <c r="O739" s="132">
        <v>3</v>
      </c>
      <c r="P739" s="132">
        <v>0</v>
      </c>
      <c r="Q739" s="133">
        <v>37758</v>
      </c>
      <c r="R739" s="133">
        <v>0</v>
      </c>
      <c r="S739" s="133">
        <f t="shared" si="22"/>
        <v>0</v>
      </c>
      <c r="T739" s="133">
        <v>2814</v>
      </c>
      <c r="U739" s="134">
        <f t="shared" si="23"/>
        <v>40572</v>
      </c>
      <c r="V739" s="144"/>
      <c r="W739" s="173">
        <v>0</v>
      </c>
      <c r="X739" s="174">
        <v>0.09</v>
      </c>
      <c r="Y739" s="174">
        <v>3.5492476603498753E-2</v>
      </c>
      <c r="Z739" s="175">
        <v>0</v>
      </c>
      <c r="AA739" s="168"/>
      <c r="AB739" s="176">
        <v>0</v>
      </c>
      <c r="AC739" s="177">
        <v>0</v>
      </c>
      <c r="AD739" s="134">
        <v>0</v>
      </c>
      <c r="AE739" s="177">
        <v>0</v>
      </c>
      <c r="AF739" s="182">
        <v>0</v>
      </c>
      <c r="AG739" s="172"/>
    </row>
    <row r="740" spans="1:33" s="110" customFormat="1" x14ac:dyDescent="0.2">
      <c r="A740" s="138">
        <v>487</v>
      </c>
      <c r="B740" s="139">
        <v>487049305</v>
      </c>
      <c r="C740" s="140" t="s">
        <v>539</v>
      </c>
      <c r="D740" s="141">
        <v>49</v>
      </c>
      <c r="E740" s="140" t="s">
        <v>81</v>
      </c>
      <c r="F740" s="141">
        <v>305</v>
      </c>
      <c r="G740" s="142" t="s">
        <v>337</v>
      </c>
      <c r="H740" s="130"/>
      <c r="I740" s="131">
        <v>11076.189061882187</v>
      </c>
      <c r="J740" s="131">
        <v>4455</v>
      </c>
      <c r="K740" s="131">
        <v>0</v>
      </c>
      <c r="L740" s="131">
        <v>938</v>
      </c>
      <c r="M740" s="131">
        <v>16469.189061882185</v>
      </c>
      <c r="N740" s="130"/>
      <c r="O740" s="132">
        <v>1</v>
      </c>
      <c r="P740" s="132">
        <v>0</v>
      </c>
      <c r="Q740" s="133">
        <v>15531</v>
      </c>
      <c r="R740" s="133">
        <v>0</v>
      </c>
      <c r="S740" s="133">
        <f t="shared" si="22"/>
        <v>0</v>
      </c>
      <c r="T740" s="133">
        <v>938</v>
      </c>
      <c r="U740" s="134">
        <f t="shared" si="23"/>
        <v>16469</v>
      </c>
      <c r="V740" s="144"/>
      <c r="W740" s="173">
        <v>0</v>
      </c>
      <c r="X740" s="174">
        <v>0.09</v>
      </c>
      <c r="Y740" s="174">
        <v>1.7053744075753583E-2</v>
      </c>
      <c r="Z740" s="175">
        <v>0</v>
      </c>
      <c r="AA740" s="168"/>
      <c r="AB740" s="176">
        <v>0</v>
      </c>
      <c r="AC740" s="177">
        <v>0</v>
      </c>
      <c r="AD740" s="134">
        <v>0</v>
      </c>
      <c r="AE740" s="177">
        <v>0</v>
      </c>
      <c r="AF740" s="182">
        <v>0</v>
      </c>
      <c r="AG740" s="172"/>
    </row>
    <row r="741" spans="1:33" s="110" customFormat="1" x14ac:dyDescent="0.2">
      <c r="A741" s="138">
        <v>487</v>
      </c>
      <c r="B741" s="139">
        <v>487049308</v>
      </c>
      <c r="C741" s="140" t="s">
        <v>539</v>
      </c>
      <c r="D741" s="141">
        <v>49</v>
      </c>
      <c r="E741" s="140" t="s">
        <v>81</v>
      </c>
      <c r="F741" s="141">
        <v>308</v>
      </c>
      <c r="G741" s="142" t="s">
        <v>340</v>
      </c>
      <c r="H741" s="130"/>
      <c r="I741" s="131">
        <v>12077</v>
      </c>
      <c r="J741" s="131">
        <v>5527</v>
      </c>
      <c r="K741" s="131">
        <v>0</v>
      </c>
      <c r="L741" s="131">
        <v>938</v>
      </c>
      <c r="M741" s="131">
        <v>18542</v>
      </c>
      <c r="N741" s="130"/>
      <c r="O741" s="132">
        <v>4</v>
      </c>
      <c r="P741" s="132">
        <v>0</v>
      </c>
      <c r="Q741" s="133">
        <v>70416</v>
      </c>
      <c r="R741" s="133">
        <v>0</v>
      </c>
      <c r="S741" s="133">
        <f t="shared" si="22"/>
        <v>0</v>
      </c>
      <c r="T741" s="133">
        <v>3752</v>
      </c>
      <c r="U741" s="134">
        <f t="shared" si="23"/>
        <v>74168</v>
      </c>
      <c r="V741" s="144"/>
      <c r="W741" s="173">
        <v>0</v>
      </c>
      <c r="X741" s="174">
        <v>0.09</v>
      </c>
      <c r="Y741" s="174">
        <v>2.5946176801988335E-3</v>
      </c>
      <c r="Z741" s="175">
        <v>0</v>
      </c>
      <c r="AA741" s="168"/>
      <c r="AB741" s="176">
        <v>0</v>
      </c>
      <c r="AC741" s="177">
        <v>0</v>
      </c>
      <c r="AD741" s="134">
        <v>0</v>
      </c>
      <c r="AE741" s="177">
        <v>0</v>
      </c>
      <c r="AF741" s="182">
        <v>0</v>
      </c>
      <c r="AG741" s="172"/>
    </row>
    <row r="742" spans="1:33" s="110" customFormat="1" x14ac:dyDescent="0.2">
      <c r="A742" s="138">
        <v>487</v>
      </c>
      <c r="B742" s="139">
        <v>487049314</v>
      </c>
      <c r="C742" s="140" t="s">
        <v>539</v>
      </c>
      <c r="D742" s="141">
        <v>49</v>
      </c>
      <c r="E742" s="140" t="s">
        <v>81</v>
      </c>
      <c r="F742" s="141">
        <v>314</v>
      </c>
      <c r="G742" s="142" t="s">
        <v>346</v>
      </c>
      <c r="H742" s="130"/>
      <c r="I742" s="131">
        <v>11723</v>
      </c>
      <c r="J742" s="131">
        <v>9397</v>
      </c>
      <c r="K742" s="131">
        <v>0</v>
      </c>
      <c r="L742" s="131">
        <v>938</v>
      </c>
      <c r="M742" s="131">
        <v>22058</v>
      </c>
      <c r="N742" s="130"/>
      <c r="O742" s="132">
        <v>1</v>
      </c>
      <c r="P742" s="132">
        <v>0</v>
      </c>
      <c r="Q742" s="133">
        <v>21120</v>
      </c>
      <c r="R742" s="133">
        <v>0</v>
      </c>
      <c r="S742" s="133">
        <f t="shared" si="22"/>
        <v>0</v>
      </c>
      <c r="T742" s="133">
        <v>938</v>
      </c>
      <c r="U742" s="134">
        <f t="shared" si="23"/>
        <v>22058</v>
      </c>
      <c r="V742" s="144"/>
      <c r="W742" s="173">
        <v>0</v>
      </c>
      <c r="X742" s="174">
        <v>0.09</v>
      </c>
      <c r="Y742" s="174">
        <v>3.8161226829166398E-3</v>
      </c>
      <c r="Z742" s="175">
        <v>0</v>
      </c>
      <c r="AA742" s="168"/>
      <c r="AB742" s="176">
        <v>0</v>
      </c>
      <c r="AC742" s="177">
        <v>0</v>
      </c>
      <c r="AD742" s="134">
        <v>0</v>
      </c>
      <c r="AE742" s="177">
        <v>0</v>
      </c>
      <c r="AF742" s="182">
        <v>0</v>
      </c>
      <c r="AG742" s="172"/>
    </row>
    <row r="743" spans="1:33" s="110" customFormat="1" x14ac:dyDescent="0.2">
      <c r="A743" s="138">
        <v>487</v>
      </c>
      <c r="B743" s="139">
        <v>487049344</v>
      </c>
      <c r="C743" s="140" t="s">
        <v>539</v>
      </c>
      <c r="D743" s="141">
        <v>49</v>
      </c>
      <c r="E743" s="140" t="s">
        <v>81</v>
      </c>
      <c r="F743" s="141">
        <v>344</v>
      </c>
      <c r="G743" s="142" t="s">
        <v>376</v>
      </c>
      <c r="H743" s="130"/>
      <c r="I743" s="131">
        <v>10650.101930232659</v>
      </c>
      <c r="J743" s="131">
        <v>3638</v>
      </c>
      <c r="K743" s="131">
        <v>0</v>
      </c>
      <c r="L743" s="131">
        <v>938</v>
      </c>
      <c r="M743" s="131">
        <v>15226.101930232659</v>
      </c>
      <c r="N743" s="130"/>
      <c r="O743" s="132">
        <v>1</v>
      </c>
      <c r="P743" s="132">
        <v>0</v>
      </c>
      <c r="Q743" s="133">
        <v>14288</v>
      </c>
      <c r="R743" s="133">
        <v>0</v>
      </c>
      <c r="S743" s="133">
        <f t="shared" si="22"/>
        <v>0</v>
      </c>
      <c r="T743" s="133">
        <v>938</v>
      </c>
      <c r="U743" s="134">
        <f t="shared" si="23"/>
        <v>15226</v>
      </c>
      <c r="V743" s="144"/>
      <c r="W743" s="173">
        <v>0</v>
      </c>
      <c r="X743" s="174">
        <v>0.09</v>
      </c>
      <c r="Y743" s="174">
        <v>4.2364733021086823E-4</v>
      </c>
      <c r="Z743" s="175">
        <v>0</v>
      </c>
      <c r="AA743" s="168"/>
      <c r="AB743" s="176">
        <v>0</v>
      </c>
      <c r="AC743" s="177">
        <v>0</v>
      </c>
      <c r="AD743" s="134">
        <v>0</v>
      </c>
      <c r="AE743" s="177">
        <v>0</v>
      </c>
      <c r="AF743" s="182">
        <v>0</v>
      </c>
      <c r="AG743" s="172"/>
    </row>
    <row r="744" spans="1:33" s="110" customFormat="1" x14ac:dyDescent="0.2">
      <c r="A744" s="138">
        <v>487</v>
      </c>
      <c r="B744" s="139">
        <v>487049347</v>
      </c>
      <c r="C744" s="140" t="s">
        <v>539</v>
      </c>
      <c r="D744" s="141">
        <v>49</v>
      </c>
      <c r="E744" s="140" t="s">
        <v>81</v>
      </c>
      <c r="F744" s="141">
        <v>347</v>
      </c>
      <c r="G744" s="142" t="s">
        <v>379</v>
      </c>
      <c r="H744" s="130"/>
      <c r="I744" s="131">
        <v>13810</v>
      </c>
      <c r="J744" s="131">
        <v>6251</v>
      </c>
      <c r="K744" s="131">
        <v>0</v>
      </c>
      <c r="L744" s="131">
        <v>938</v>
      </c>
      <c r="M744" s="131">
        <v>20999</v>
      </c>
      <c r="N744" s="130"/>
      <c r="O744" s="132">
        <v>10</v>
      </c>
      <c r="P744" s="132">
        <v>0</v>
      </c>
      <c r="Q744" s="133">
        <v>200610</v>
      </c>
      <c r="R744" s="133">
        <v>0</v>
      </c>
      <c r="S744" s="133">
        <f t="shared" si="22"/>
        <v>0</v>
      </c>
      <c r="T744" s="133">
        <v>9380</v>
      </c>
      <c r="U744" s="134">
        <f t="shared" si="23"/>
        <v>209990</v>
      </c>
      <c r="V744" s="144"/>
      <c r="W744" s="173">
        <v>0</v>
      </c>
      <c r="X744" s="174">
        <v>0.09</v>
      </c>
      <c r="Y744" s="174">
        <v>8.2099456478914659E-3</v>
      </c>
      <c r="Z744" s="175">
        <v>0</v>
      </c>
      <c r="AA744" s="168"/>
      <c r="AB744" s="176">
        <v>1</v>
      </c>
      <c r="AC744" s="177">
        <v>0</v>
      </c>
      <c r="AD744" s="134">
        <v>0</v>
      </c>
      <c r="AE744" s="177">
        <v>0</v>
      </c>
      <c r="AF744" s="182">
        <v>0</v>
      </c>
      <c r="AG744" s="172"/>
    </row>
    <row r="745" spans="1:33" s="110" customFormat="1" x14ac:dyDescent="0.2">
      <c r="A745" s="138">
        <v>487</v>
      </c>
      <c r="B745" s="139">
        <v>487274010</v>
      </c>
      <c r="C745" s="140" t="s">
        <v>539</v>
      </c>
      <c r="D745" s="141">
        <v>274</v>
      </c>
      <c r="E745" s="140" t="s">
        <v>306</v>
      </c>
      <c r="F745" s="141">
        <v>10</v>
      </c>
      <c r="G745" s="142" t="s">
        <v>42</v>
      </c>
      <c r="H745" s="130"/>
      <c r="I745" s="131">
        <v>11002</v>
      </c>
      <c r="J745" s="131">
        <v>4116</v>
      </c>
      <c r="K745" s="131">
        <v>0</v>
      </c>
      <c r="L745" s="131">
        <v>938</v>
      </c>
      <c r="M745" s="131">
        <v>16056</v>
      </c>
      <c r="N745" s="130"/>
      <c r="O745" s="132">
        <v>6</v>
      </c>
      <c r="P745" s="132">
        <v>0</v>
      </c>
      <c r="Q745" s="133">
        <v>90708</v>
      </c>
      <c r="R745" s="133">
        <v>0</v>
      </c>
      <c r="S745" s="133">
        <f t="shared" si="22"/>
        <v>0</v>
      </c>
      <c r="T745" s="133">
        <v>5628</v>
      </c>
      <c r="U745" s="134">
        <f t="shared" si="23"/>
        <v>96336</v>
      </c>
      <c r="V745" s="144"/>
      <c r="W745" s="173">
        <v>0</v>
      </c>
      <c r="X745" s="174">
        <v>0.09</v>
      </c>
      <c r="Y745" s="174">
        <v>2.1150370648516602E-3</v>
      </c>
      <c r="Z745" s="175">
        <v>0</v>
      </c>
      <c r="AA745" s="168"/>
      <c r="AB745" s="176">
        <v>0</v>
      </c>
      <c r="AC745" s="177">
        <v>0</v>
      </c>
      <c r="AD745" s="134">
        <v>0</v>
      </c>
      <c r="AE745" s="177">
        <v>0</v>
      </c>
      <c r="AF745" s="182">
        <v>0</v>
      </c>
      <c r="AG745" s="172"/>
    </row>
    <row r="746" spans="1:33" s="110" customFormat="1" x14ac:dyDescent="0.2">
      <c r="A746" s="138">
        <v>487</v>
      </c>
      <c r="B746" s="139">
        <v>487274016</v>
      </c>
      <c r="C746" s="140" t="s">
        <v>539</v>
      </c>
      <c r="D746" s="141">
        <v>274</v>
      </c>
      <c r="E746" s="140" t="s">
        <v>306</v>
      </c>
      <c r="F746" s="141">
        <v>16</v>
      </c>
      <c r="G746" s="142" t="s">
        <v>48</v>
      </c>
      <c r="H746" s="130"/>
      <c r="I746" s="131">
        <v>12409.098610371297</v>
      </c>
      <c r="J746" s="131">
        <v>594</v>
      </c>
      <c r="K746" s="131">
        <v>0</v>
      </c>
      <c r="L746" s="131">
        <v>938</v>
      </c>
      <c r="M746" s="131">
        <v>13941.098610371297</v>
      </c>
      <c r="N746" s="130"/>
      <c r="O746" s="132">
        <v>1</v>
      </c>
      <c r="P746" s="132">
        <v>0</v>
      </c>
      <c r="Q746" s="133">
        <v>13003</v>
      </c>
      <c r="R746" s="133">
        <v>0</v>
      </c>
      <c r="S746" s="133">
        <f t="shared" si="22"/>
        <v>0</v>
      </c>
      <c r="T746" s="133">
        <v>938</v>
      </c>
      <c r="U746" s="134">
        <f t="shared" si="23"/>
        <v>13941</v>
      </c>
      <c r="V746" s="144"/>
      <c r="W746" s="173">
        <v>0</v>
      </c>
      <c r="X746" s="174">
        <v>0.09</v>
      </c>
      <c r="Y746" s="174">
        <v>4.720736580028996E-2</v>
      </c>
      <c r="Z746" s="175">
        <v>0</v>
      </c>
      <c r="AA746" s="168"/>
      <c r="AB746" s="176">
        <v>0</v>
      </c>
      <c r="AC746" s="177">
        <v>0</v>
      </c>
      <c r="AD746" s="134">
        <v>0</v>
      </c>
      <c r="AE746" s="177">
        <v>0</v>
      </c>
      <c r="AF746" s="182">
        <v>0</v>
      </c>
      <c r="AG746" s="172"/>
    </row>
    <row r="747" spans="1:33" s="110" customFormat="1" x14ac:dyDescent="0.2">
      <c r="A747" s="138">
        <v>487</v>
      </c>
      <c r="B747" s="139">
        <v>487274023</v>
      </c>
      <c r="C747" s="140" t="s">
        <v>539</v>
      </c>
      <c r="D747" s="141">
        <v>274</v>
      </c>
      <c r="E747" s="140" t="s">
        <v>306</v>
      </c>
      <c r="F747" s="141">
        <v>23</v>
      </c>
      <c r="G747" s="142" t="s">
        <v>55</v>
      </c>
      <c r="H747" s="130"/>
      <c r="I747" s="131">
        <v>11268.079635448836</v>
      </c>
      <c r="J747" s="131">
        <v>6248</v>
      </c>
      <c r="K747" s="131">
        <v>0</v>
      </c>
      <c r="L747" s="131">
        <v>938</v>
      </c>
      <c r="M747" s="131">
        <v>18454.079635448834</v>
      </c>
      <c r="N747" s="130"/>
      <c r="O747" s="132">
        <v>1</v>
      </c>
      <c r="P747" s="132">
        <v>0</v>
      </c>
      <c r="Q747" s="133">
        <v>17516</v>
      </c>
      <c r="R747" s="133">
        <v>0</v>
      </c>
      <c r="S747" s="133">
        <f t="shared" si="22"/>
        <v>0</v>
      </c>
      <c r="T747" s="133">
        <v>938</v>
      </c>
      <c r="U747" s="134">
        <f t="shared" si="23"/>
        <v>18454</v>
      </c>
      <c r="V747" s="144"/>
      <c r="W747" s="173">
        <v>0</v>
      </c>
      <c r="X747" s="174">
        <v>0.09</v>
      </c>
      <c r="Y747" s="174">
        <v>3.5853572331355694E-4</v>
      </c>
      <c r="Z747" s="175">
        <v>0</v>
      </c>
      <c r="AA747" s="168"/>
      <c r="AB747" s="176">
        <v>0</v>
      </c>
      <c r="AC747" s="177">
        <v>0</v>
      </c>
      <c r="AD747" s="134">
        <v>0</v>
      </c>
      <c r="AE747" s="177">
        <v>0</v>
      </c>
      <c r="AF747" s="182">
        <v>0</v>
      </c>
      <c r="AG747" s="172"/>
    </row>
    <row r="748" spans="1:33" s="110" customFormat="1" x14ac:dyDescent="0.2">
      <c r="A748" s="138">
        <v>487</v>
      </c>
      <c r="B748" s="139">
        <v>487274031</v>
      </c>
      <c r="C748" s="140" t="s">
        <v>539</v>
      </c>
      <c r="D748" s="141">
        <v>274</v>
      </c>
      <c r="E748" s="140" t="s">
        <v>306</v>
      </c>
      <c r="F748" s="141">
        <v>31</v>
      </c>
      <c r="G748" s="142" t="s">
        <v>63</v>
      </c>
      <c r="H748" s="130"/>
      <c r="I748" s="131">
        <v>9677</v>
      </c>
      <c r="J748" s="131">
        <v>4779</v>
      </c>
      <c r="K748" s="131">
        <v>0</v>
      </c>
      <c r="L748" s="131">
        <v>938</v>
      </c>
      <c r="M748" s="131">
        <v>15394</v>
      </c>
      <c r="N748" s="130"/>
      <c r="O748" s="132">
        <v>4</v>
      </c>
      <c r="P748" s="132">
        <v>0</v>
      </c>
      <c r="Q748" s="133">
        <v>57824</v>
      </c>
      <c r="R748" s="133">
        <v>0</v>
      </c>
      <c r="S748" s="133">
        <f t="shared" si="22"/>
        <v>0</v>
      </c>
      <c r="T748" s="133">
        <v>3752</v>
      </c>
      <c r="U748" s="134">
        <f t="shared" si="23"/>
        <v>61576</v>
      </c>
      <c r="V748" s="144"/>
      <c r="W748" s="173">
        <v>0</v>
      </c>
      <c r="X748" s="174">
        <v>0.09</v>
      </c>
      <c r="Y748" s="174">
        <v>1.9232317000431619E-2</v>
      </c>
      <c r="Z748" s="175">
        <v>0</v>
      </c>
      <c r="AA748" s="168"/>
      <c r="AB748" s="176">
        <v>0</v>
      </c>
      <c r="AC748" s="177">
        <v>0</v>
      </c>
      <c r="AD748" s="134">
        <v>0</v>
      </c>
      <c r="AE748" s="177">
        <v>0</v>
      </c>
      <c r="AF748" s="182">
        <v>0</v>
      </c>
      <c r="AG748" s="172"/>
    </row>
    <row r="749" spans="1:33" s="110" customFormat="1" x14ac:dyDescent="0.2">
      <c r="A749" s="138">
        <v>487</v>
      </c>
      <c r="B749" s="139">
        <v>487274035</v>
      </c>
      <c r="C749" s="140" t="s">
        <v>539</v>
      </c>
      <c r="D749" s="141">
        <v>274</v>
      </c>
      <c r="E749" s="140" t="s">
        <v>306</v>
      </c>
      <c r="F749" s="141">
        <v>35</v>
      </c>
      <c r="G749" s="142" t="s">
        <v>67</v>
      </c>
      <c r="H749" s="130"/>
      <c r="I749" s="131">
        <v>12892</v>
      </c>
      <c r="J749" s="131">
        <v>5402</v>
      </c>
      <c r="K749" s="131">
        <v>0</v>
      </c>
      <c r="L749" s="131">
        <v>938</v>
      </c>
      <c r="M749" s="131">
        <v>19232</v>
      </c>
      <c r="N749" s="130"/>
      <c r="O749" s="132">
        <v>26</v>
      </c>
      <c r="P749" s="132">
        <v>0</v>
      </c>
      <c r="Q749" s="133">
        <v>475644</v>
      </c>
      <c r="R749" s="133">
        <v>0</v>
      </c>
      <c r="S749" s="133">
        <f t="shared" si="22"/>
        <v>0</v>
      </c>
      <c r="T749" s="133">
        <v>24388</v>
      </c>
      <c r="U749" s="134">
        <f t="shared" si="23"/>
        <v>500032</v>
      </c>
      <c r="V749" s="144"/>
      <c r="W749" s="173">
        <v>0</v>
      </c>
      <c r="X749" s="174">
        <v>0.09</v>
      </c>
      <c r="Y749" s="174">
        <v>0.15770398323994761</v>
      </c>
      <c r="Z749" s="175">
        <v>0</v>
      </c>
      <c r="AA749" s="168"/>
      <c r="AB749" s="176">
        <v>2</v>
      </c>
      <c r="AC749" s="177">
        <v>0</v>
      </c>
      <c r="AD749" s="134">
        <v>0</v>
      </c>
      <c r="AE749" s="177">
        <v>0</v>
      </c>
      <c r="AF749" s="182">
        <v>0</v>
      </c>
      <c r="AG749" s="172"/>
    </row>
    <row r="750" spans="1:33" s="110" customFormat="1" x14ac:dyDescent="0.2">
      <c r="A750" s="138">
        <v>487</v>
      </c>
      <c r="B750" s="139">
        <v>487274044</v>
      </c>
      <c r="C750" s="140" t="s">
        <v>539</v>
      </c>
      <c r="D750" s="141">
        <v>274</v>
      </c>
      <c r="E750" s="140" t="s">
        <v>306</v>
      </c>
      <c r="F750" s="141">
        <v>44</v>
      </c>
      <c r="G750" s="142" t="s">
        <v>76</v>
      </c>
      <c r="H750" s="130"/>
      <c r="I750" s="131">
        <v>13567.227659367676</v>
      </c>
      <c r="J750" s="131">
        <v>115</v>
      </c>
      <c r="K750" s="131">
        <v>0</v>
      </c>
      <c r="L750" s="131">
        <v>938</v>
      </c>
      <c r="M750" s="131">
        <v>14620.227659367676</v>
      </c>
      <c r="N750" s="130"/>
      <c r="O750" s="132">
        <v>4</v>
      </c>
      <c r="P750" s="132">
        <v>0</v>
      </c>
      <c r="Q750" s="133">
        <v>54728</v>
      </c>
      <c r="R750" s="133">
        <v>0</v>
      </c>
      <c r="S750" s="133">
        <f t="shared" si="22"/>
        <v>0</v>
      </c>
      <c r="T750" s="133">
        <v>3752</v>
      </c>
      <c r="U750" s="134">
        <f t="shared" si="23"/>
        <v>58480</v>
      </c>
      <c r="V750" s="144"/>
      <c r="W750" s="173">
        <v>0</v>
      </c>
      <c r="X750" s="174">
        <v>0.09</v>
      </c>
      <c r="Y750" s="174">
        <v>7.3731603227047346E-2</v>
      </c>
      <c r="Z750" s="175">
        <v>0</v>
      </c>
      <c r="AA750" s="168"/>
      <c r="AB750" s="176">
        <v>0</v>
      </c>
      <c r="AC750" s="177">
        <v>0</v>
      </c>
      <c r="AD750" s="134">
        <v>0</v>
      </c>
      <c r="AE750" s="177">
        <v>0</v>
      </c>
      <c r="AF750" s="182">
        <v>0</v>
      </c>
      <c r="AG750" s="172"/>
    </row>
    <row r="751" spans="1:33" s="110" customFormat="1" x14ac:dyDescent="0.2">
      <c r="A751" s="138">
        <v>487</v>
      </c>
      <c r="B751" s="139">
        <v>487274048</v>
      </c>
      <c r="C751" s="140" t="s">
        <v>539</v>
      </c>
      <c r="D751" s="141">
        <v>274</v>
      </c>
      <c r="E751" s="140" t="s">
        <v>306</v>
      </c>
      <c r="F751" s="141">
        <v>48</v>
      </c>
      <c r="G751" s="142" t="s">
        <v>80</v>
      </c>
      <c r="H751" s="130"/>
      <c r="I751" s="131">
        <v>9693</v>
      </c>
      <c r="J751" s="131">
        <v>8108</v>
      </c>
      <c r="K751" s="131">
        <v>0</v>
      </c>
      <c r="L751" s="131">
        <v>938</v>
      </c>
      <c r="M751" s="131">
        <v>18739</v>
      </c>
      <c r="N751" s="130"/>
      <c r="O751" s="132">
        <v>1</v>
      </c>
      <c r="P751" s="132">
        <v>0</v>
      </c>
      <c r="Q751" s="133">
        <v>17801</v>
      </c>
      <c r="R751" s="133">
        <v>0</v>
      </c>
      <c r="S751" s="133">
        <f t="shared" si="22"/>
        <v>0</v>
      </c>
      <c r="T751" s="133">
        <v>938</v>
      </c>
      <c r="U751" s="134">
        <f t="shared" si="23"/>
        <v>18739</v>
      </c>
      <c r="V751" s="144"/>
      <c r="W751" s="173">
        <v>0</v>
      </c>
      <c r="X751" s="174">
        <v>0.09</v>
      </c>
      <c r="Y751" s="174">
        <v>2.0955193206317413E-3</v>
      </c>
      <c r="Z751" s="175">
        <v>0</v>
      </c>
      <c r="AA751" s="168"/>
      <c r="AB751" s="176">
        <v>0</v>
      </c>
      <c r="AC751" s="177">
        <v>0</v>
      </c>
      <c r="AD751" s="134">
        <v>0</v>
      </c>
      <c r="AE751" s="177">
        <v>0</v>
      </c>
      <c r="AF751" s="182">
        <v>0</v>
      </c>
      <c r="AG751" s="172"/>
    </row>
    <row r="752" spans="1:33" s="110" customFormat="1" x14ac:dyDescent="0.2">
      <c r="A752" s="138">
        <v>487</v>
      </c>
      <c r="B752" s="139">
        <v>487274049</v>
      </c>
      <c r="C752" s="140" t="s">
        <v>539</v>
      </c>
      <c r="D752" s="141">
        <v>274</v>
      </c>
      <c r="E752" s="140" t="s">
        <v>306</v>
      </c>
      <c r="F752" s="141">
        <v>49</v>
      </c>
      <c r="G752" s="142" t="s">
        <v>81</v>
      </c>
      <c r="H752" s="130"/>
      <c r="I752" s="131">
        <v>13323</v>
      </c>
      <c r="J752" s="131">
        <v>16778</v>
      </c>
      <c r="K752" s="131">
        <v>0</v>
      </c>
      <c r="L752" s="131">
        <v>938</v>
      </c>
      <c r="M752" s="131">
        <v>31039</v>
      </c>
      <c r="N752" s="130"/>
      <c r="O752" s="132">
        <v>70</v>
      </c>
      <c r="P752" s="132">
        <v>0</v>
      </c>
      <c r="Q752" s="133">
        <v>2107070</v>
      </c>
      <c r="R752" s="133">
        <v>0</v>
      </c>
      <c r="S752" s="133">
        <f t="shared" si="22"/>
        <v>0</v>
      </c>
      <c r="T752" s="133">
        <v>65660</v>
      </c>
      <c r="U752" s="134">
        <f t="shared" si="23"/>
        <v>2172730</v>
      </c>
      <c r="V752" s="144"/>
      <c r="W752" s="173">
        <v>0</v>
      </c>
      <c r="X752" s="174">
        <v>0.09</v>
      </c>
      <c r="Y752" s="174">
        <v>6.9409420794539448E-2</v>
      </c>
      <c r="Z752" s="175">
        <v>0</v>
      </c>
      <c r="AA752" s="168"/>
      <c r="AB752" s="176">
        <v>2</v>
      </c>
      <c r="AC752" s="177">
        <v>0</v>
      </c>
      <c r="AD752" s="134">
        <v>0</v>
      </c>
      <c r="AE752" s="177">
        <v>0</v>
      </c>
      <c r="AF752" s="182">
        <v>0</v>
      </c>
      <c r="AG752" s="172"/>
    </row>
    <row r="753" spans="1:33" s="110" customFormat="1" x14ac:dyDescent="0.2">
      <c r="A753" s="138">
        <v>487</v>
      </c>
      <c r="B753" s="139">
        <v>487274057</v>
      </c>
      <c r="C753" s="140" t="s">
        <v>539</v>
      </c>
      <c r="D753" s="141">
        <v>274</v>
      </c>
      <c r="E753" s="140" t="s">
        <v>306</v>
      </c>
      <c r="F753" s="141">
        <v>57</v>
      </c>
      <c r="G753" s="142" t="s">
        <v>89</v>
      </c>
      <c r="H753" s="130"/>
      <c r="I753" s="131">
        <v>12334</v>
      </c>
      <c r="J753" s="131">
        <v>382</v>
      </c>
      <c r="K753" s="131">
        <v>0</v>
      </c>
      <c r="L753" s="131">
        <v>938</v>
      </c>
      <c r="M753" s="131">
        <v>13654</v>
      </c>
      <c r="N753" s="130"/>
      <c r="O753" s="132">
        <v>12</v>
      </c>
      <c r="P753" s="132">
        <v>0</v>
      </c>
      <c r="Q753" s="133">
        <v>152592</v>
      </c>
      <c r="R753" s="133">
        <v>0</v>
      </c>
      <c r="S753" s="133">
        <f t="shared" si="22"/>
        <v>0</v>
      </c>
      <c r="T753" s="133">
        <v>11256</v>
      </c>
      <c r="U753" s="134">
        <f t="shared" si="23"/>
        <v>163848</v>
      </c>
      <c r="V753" s="144"/>
      <c r="W753" s="173">
        <v>0</v>
      </c>
      <c r="X753" s="174">
        <v>0.09</v>
      </c>
      <c r="Y753" s="174">
        <v>0.12834529957447405</v>
      </c>
      <c r="Z753" s="175">
        <v>0</v>
      </c>
      <c r="AA753" s="168"/>
      <c r="AB753" s="176">
        <v>0</v>
      </c>
      <c r="AC753" s="177">
        <v>0</v>
      </c>
      <c r="AD753" s="134">
        <v>0</v>
      </c>
      <c r="AE753" s="177">
        <v>0</v>
      </c>
      <c r="AF753" s="182">
        <v>0</v>
      </c>
      <c r="AG753" s="172"/>
    </row>
    <row r="754" spans="1:33" s="110" customFormat="1" x14ac:dyDescent="0.2">
      <c r="A754" s="138">
        <v>487</v>
      </c>
      <c r="B754" s="139">
        <v>487274093</v>
      </c>
      <c r="C754" s="140" t="s">
        <v>539</v>
      </c>
      <c r="D754" s="141">
        <v>274</v>
      </c>
      <c r="E754" s="140" t="s">
        <v>306</v>
      </c>
      <c r="F754" s="141">
        <v>93</v>
      </c>
      <c r="G754" s="142" t="s">
        <v>125</v>
      </c>
      <c r="H754" s="130"/>
      <c r="I754" s="131">
        <v>12788</v>
      </c>
      <c r="J754" s="131">
        <v>109</v>
      </c>
      <c r="K754" s="131">
        <v>0</v>
      </c>
      <c r="L754" s="131">
        <v>938</v>
      </c>
      <c r="M754" s="131">
        <v>13835</v>
      </c>
      <c r="N754" s="130"/>
      <c r="O754" s="132">
        <v>44</v>
      </c>
      <c r="P754" s="132">
        <v>0</v>
      </c>
      <c r="Q754" s="133">
        <v>567468</v>
      </c>
      <c r="R754" s="133">
        <v>0</v>
      </c>
      <c r="S754" s="133">
        <f t="shared" si="22"/>
        <v>0</v>
      </c>
      <c r="T754" s="133">
        <v>41272</v>
      </c>
      <c r="U754" s="134">
        <f t="shared" si="23"/>
        <v>608740</v>
      </c>
      <c r="V754" s="144"/>
      <c r="W754" s="173">
        <v>0</v>
      </c>
      <c r="X754" s="174">
        <v>0.09</v>
      </c>
      <c r="Y754" s="174">
        <v>7.1519966797242693E-2</v>
      </c>
      <c r="Z754" s="175">
        <v>0</v>
      </c>
      <c r="AA754" s="168"/>
      <c r="AB754" s="176">
        <v>11</v>
      </c>
      <c r="AC754" s="177">
        <v>0</v>
      </c>
      <c r="AD754" s="134">
        <v>0</v>
      </c>
      <c r="AE754" s="177">
        <v>0</v>
      </c>
      <c r="AF754" s="182">
        <v>0</v>
      </c>
      <c r="AG754" s="172"/>
    </row>
    <row r="755" spans="1:33" s="110" customFormat="1" x14ac:dyDescent="0.2">
      <c r="A755" s="138">
        <v>487</v>
      </c>
      <c r="B755" s="139">
        <v>487274095</v>
      </c>
      <c r="C755" s="140" t="s">
        <v>539</v>
      </c>
      <c r="D755" s="141">
        <v>274</v>
      </c>
      <c r="E755" s="140" t="s">
        <v>306</v>
      </c>
      <c r="F755" s="141">
        <v>95</v>
      </c>
      <c r="G755" s="142" t="s">
        <v>127</v>
      </c>
      <c r="H755" s="130"/>
      <c r="I755" s="131">
        <v>15747</v>
      </c>
      <c r="J755" s="131">
        <v>110</v>
      </c>
      <c r="K755" s="131">
        <v>0</v>
      </c>
      <c r="L755" s="131">
        <v>938</v>
      </c>
      <c r="M755" s="131">
        <v>16795</v>
      </c>
      <c r="N755" s="130"/>
      <c r="O755" s="132">
        <v>2</v>
      </c>
      <c r="P755" s="132">
        <v>0</v>
      </c>
      <c r="Q755" s="133">
        <v>31714</v>
      </c>
      <c r="R755" s="133">
        <v>0</v>
      </c>
      <c r="S755" s="133">
        <f t="shared" si="22"/>
        <v>0</v>
      </c>
      <c r="T755" s="133">
        <v>1876</v>
      </c>
      <c r="U755" s="134">
        <f t="shared" si="23"/>
        <v>33590</v>
      </c>
      <c r="V755" s="144"/>
      <c r="W755" s="173">
        <v>0</v>
      </c>
      <c r="X755" s="174">
        <v>0.09</v>
      </c>
      <c r="Y755" s="174">
        <v>0.1327095393189828</v>
      </c>
      <c r="Z755" s="175">
        <v>0</v>
      </c>
      <c r="AA755" s="168"/>
      <c r="AB755" s="176">
        <v>0</v>
      </c>
      <c r="AC755" s="177">
        <v>0</v>
      </c>
      <c r="AD755" s="134">
        <v>0</v>
      </c>
      <c r="AE755" s="177">
        <v>0</v>
      </c>
      <c r="AF755" s="182">
        <v>0</v>
      </c>
      <c r="AG755" s="172"/>
    </row>
    <row r="756" spans="1:33" s="110" customFormat="1" x14ac:dyDescent="0.2">
      <c r="A756" s="138">
        <v>487</v>
      </c>
      <c r="B756" s="139">
        <v>487274103</v>
      </c>
      <c r="C756" s="140" t="s">
        <v>539</v>
      </c>
      <c r="D756" s="141">
        <v>274</v>
      </c>
      <c r="E756" s="140" t="s">
        <v>306</v>
      </c>
      <c r="F756" s="141">
        <v>103</v>
      </c>
      <c r="G756" s="142" t="s">
        <v>135</v>
      </c>
      <c r="H756" s="130"/>
      <c r="I756" s="131">
        <v>9693</v>
      </c>
      <c r="J756" s="131">
        <v>188</v>
      </c>
      <c r="K756" s="131">
        <v>0</v>
      </c>
      <c r="L756" s="131">
        <v>938</v>
      </c>
      <c r="M756" s="131">
        <v>10819</v>
      </c>
      <c r="N756" s="130"/>
      <c r="O756" s="132">
        <v>1</v>
      </c>
      <c r="P756" s="132">
        <v>0</v>
      </c>
      <c r="Q756" s="133">
        <v>9881</v>
      </c>
      <c r="R756" s="133">
        <v>0</v>
      </c>
      <c r="S756" s="133">
        <f t="shared" si="22"/>
        <v>0</v>
      </c>
      <c r="T756" s="133">
        <v>938</v>
      </c>
      <c r="U756" s="134">
        <f t="shared" si="23"/>
        <v>10819</v>
      </c>
      <c r="V756" s="144"/>
      <c r="W756" s="173">
        <v>0</v>
      </c>
      <c r="X756" s="174">
        <v>0.09</v>
      </c>
      <c r="Y756" s="174">
        <v>1.3833427788670043E-2</v>
      </c>
      <c r="Z756" s="175">
        <v>0</v>
      </c>
      <c r="AA756" s="168"/>
      <c r="AB756" s="176">
        <v>0</v>
      </c>
      <c r="AC756" s="177">
        <v>0</v>
      </c>
      <c r="AD756" s="134">
        <v>0</v>
      </c>
      <c r="AE756" s="177">
        <v>0</v>
      </c>
      <c r="AF756" s="182">
        <v>0</v>
      </c>
      <c r="AG756" s="172"/>
    </row>
    <row r="757" spans="1:33" s="110" customFormat="1" x14ac:dyDescent="0.2">
      <c r="A757" s="138">
        <v>487</v>
      </c>
      <c r="B757" s="139">
        <v>487274128</v>
      </c>
      <c r="C757" s="140" t="s">
        <v>539</v>
      </c>
      <c r="D757" s="141">
        <v>274</v>
      </c>
      <c r="E757" s="140" t="s">
        <v>306</v>
      </c>
      <c r="F757" s="141">
        <v>128</v>
      </c>
      <c r="G757" s="142" t="s">
        <v>160</v>
      </c>
      <c r="H757" s="130"/>
      <c r="I757" s="131">
        <v>12549.540432084312</v>
      </c>
      <c r="J757" s="131">
        <v>722</v>
      </c>
      <c r="K757" s="131">
        <v>0</v>
      </c>
      <c r="L757" s="131">
        <v>938</v>
      </c>
      <c r="M757" s="131">
        <v>14209.540432084312</v>
      </c>
      <c r="N757" s="130"/>
      <c r="O757" s="132">
        <v>3</v>
      </c>
      <c r="P757" s="132">
        <v>0</v>
      </c>
      <c r="Q757" s="133">
        <v>39816</v>
      </c>
      <c r="R757" s="133">
        <v>0</v>
      </c>
      <c r="S757" s="133">
        <f t="shared" si="22"/>
        <v>0</v>
      </c>
      <c r="T757" s="133">
        <v>2814</v>
      </c>
      <c r="U757" s="134">
        <f t="shared" si="23"/>
        <v>42630</v>
      </c>
      <c r="V757" s="144"/>
      <c r="W757" s="173">
        <v>0</v>
      </c>
      <c r="X757" s="174">
        <v>0.09</v>
      </c>
      <c r="Y757" s="174">
        <v>3.7584375200623479E-2</v>
      </c>
      <c r="Z757" s="175">
        <v>0</v>
      </c>
      <c r="AA757" s="168"/>
      <c r="AB757" s="176">
        <v>0</v>
      </c>
      <c r="AC757" s="177">
        <v>0</v>
      </c>
      <c r="AD757" s="134">
        <v>0</v>
      </c>
      <c r="AE757" s="177">
        <v>0</v>
      </c>
      <c r="AF757" s="182">
        <v>0</v>
      </c>
      <c r="AG757" s="172"/>
    </row>
    <row r="758" spans="1:33" s="110" customFormat="1" x14ac:dyDescent="0.2">
      <c r="A758" s="138">
        <v>487</v>
      </c>
      <c r="B758" s="139">
        <v>487274149</v>
      </c>
      <c r="C758" s="140" t="s">
        <v>539</v>
      </c>
      <c r="D758" s="141">
        <v>274</v>
      </c>
      <c r="E758" s="140" t="s">
        <v>306</v>
      </c>
      <c r="F758" s="141">
        <v>149</v>
      </c>
      <c r="G758" s="142" t="s">
        <v>181</v>
      </c>
      <c r="H758" s="130"/>
      <c r="I758" s="131">
        <v>11959</v>
      </c>
      <c r="J758" s="131">
        <v>0</v>
      </c>
      <c r="K758" s="131">
        <v>0</v>
      </c>
      <c r="L758" s="131">
        <v>938</v>
      </c>
      <c r="M758" s="131">
        <v>12897</v>
      </c>
      <c r="N758" s="130"/>
      <c r="O758" s="132">
        <v>1</v>
      </c>
      <c r="P758" s="132">
        <v>0</v>
      </c>
      <c r="Q758" s="133">
        <v>11959</v>
      </c>
      <c r="R758" s="133">
        <v>0</v>
      </c>
      <c r="S758" s="133">
        <f t="shared" si="22"/>
        <v>0</v>
      </c>
      <c r="T758" s="133">
        <v>938</v>
      </c>
      <c r="U758" s="134">
        <f t="shared" si="23"/>
        <v>12897</v>
      </c>
      <c r="V758" s="144"/>
      <c r="W758" s="173">
        <v>0</v>
      </c>
      <c r="X758" s="174">
        <v>0.09</v>
      </c>
      <c r="Y758" s="174">
        <v>0.11134417107727042</v>
      </c>
      <c r="Z758" s="175">
        <v>0</v>
      </c>
      <c r="AA758" s="168"/>
      <c r="AB758" s="176">
        <v>0</v>
      </c>
      <c r="AC758" s="177">
        <v>0</v>
      </c>
      <c r="AD758" s="134">
        <v>0</v>
      </c>
      <c r="AE758" s="177">
        <v>0</v>
      </c>
      <c r="AF758" s="182">
        <v>0</v>
      </c>
      <c r="AG758" s="172"/>
    </row>
    <row r="759" spans="1:33" s="110" customFormat="1" x14ac:dyDescent="0.2">
      <c r="A759" s="138">
        <v>487</v>
      </c>
      <c r="B759" s="139">
        <v>487274163</v>
      </c>
      <c r="C759" s="140" t="s">
        <v>539</v>
      </c>
      <c r="D759" s="141">
        <v>274</v>
      </c>
      <c r="E759" s="140" t="s">
        <v>306</v>
      </c>
      <c r="F759" s="141">
        <v>163</v>
      </c>
      <c r="G759" s="142" t="s">
        <v>195</v>
      </c>
      <c r="H759" s="130"/>
      <c r="I759" s="131">
        <v>11698</v>
      </c>
      <c r="J759" s="131">
        <v>0</v>
      </c>
      <c r="K759" s="131">
        <v>0</v>
      </c>
      <c r="L759" s="131">
        <v>938</v>
      </c>
      <c r="M759" s="131">
        <v>12636</v>
      </c>
      <c r="N759" s="130"/>
      <c r="O759" s="132">
        <v>12</v>
      </c>
      <c r="P759" s="132">
        <v>0</v>
      </c>
      <c r="Q759" s="133">
        <v>140376</v>
      </c>
      <c r="R759" s="133">
        <v>0</v>
      </c>
      <c r="S759" s="133">
        <f t="shared" si="22"/>
        <v>0</v>
      </c>
      <c r="T759" s="133">
        <v>11256</v>
      </c>
      <c r="U759" s="134">
        <f t="shared" si="23"/>
        <v>151632</v>
      </c>
      <c r="V759" s="144"/>
      <c r="W759" s="173">
        <v>0</v>
      </c>
      <c r="X759" s="174">
        <v>0.09</v>
      </c>
      <c r="Y759" s="174">
        <v>9.1878359281349797E-2</v>
      </c>
      <c r="Z759" s="175">
        <v>0</v>
      </c>
      <c r="AA759" s="168"/>
      <c r="AB759" s="176">
        <v>6</v>
      </c>
      <c r="AC759" s="177">
        <v>0</v>
      </c>
      <c r="AD759" s="134">
        <v>0</v>
      </c>
      <c r="AE759" s="177">
        <v>0</v>
      </c>
      <c r="AF759" s="182">
        <v>0</v>
      </c>
      <c r="AG759" s="172"/>
    </row>
    <row r="760" spans="1:33" s="110" customFormat="1" x14ac:dyDescent="0.2">
      <c r="A760" s="138">
        <v>487</v>
      </c>
      <c r="B760" s="139">
        <v>487274165</v>
      </c>
      <c r="C760" s="140" t="s">
        <v>539</v>
      </c>
      <c r="D760" s="141">
        <v>274</v>
      </c>
      <c r="E760" s="140" t="s">
        <v>306</v>
      </c>
      <c r="F760" s="141">
        <v>165</v>
      </c>
      <c r="G760" s="142" t="s">
        <v>197</v>
      </c>
      <c r="H760" s="130"/>
      <c r="I760" s="131">
        <v>12181</v>
      </c>
      <c r="J760" s="131">
        <v>371</v>
      </c>
      <c r="K760" s="131">
        <v>0</v>
      </c>
      <c r="L760" s="131">
        <v>938</v>
      </c>
      <c r="M760" s="131">
        <v>13490</v>
      </c>
      <c r="N760" s="130"/>
      <c r="O760" s="132">
        <v>40</v>
      </c>
      <c r="P760" s="132">
        <v>0</v>
      </c>
      <c r="Q760" s="133">
        <v>502080</v>
      </c>
      <c r="R760" s="133">
        <v>0</v>
      </c>
      <c r="S760" s="133">
        <f t="shared" si="22"/>
        <v>0</v>
      </c>
      <c r="T760" s="133">
        <v>37520</v>
      </c>
      <c r="U760" s="134">
        <f t="shared" si="23"/>
        <v>539600</v>
      </c>
      <c r="V760" s="144"/>
      <c r="W760" s="173">
        <v>0</v>
      </c>
      <c r="X760" s="174">
        <v>0.09</v>
      </c>
      <c r="Y760" s="174">
        <v>9.9806676197540647E-2</v>
      </c>
      <c r="Z760" s="175">
        <v>0</v>
      </c>
      <c r="AA760" s="168"/>
      <c r="AB760" s="176">
        <v>16</v>
      </c>
      <c r="AC760" s="177">
        <v>0.65767291835241248</v>
      </c>
      <c r="AD760" s="134">
        <v>8880</v>
      </c>
      <c r="AE760" s="177">
        <v>0</v>
      </c>
      <c r="AF760" s="182">
        <v>0</v>
      </c>
      <c r="AG760" s="172"/>
    </row>
    <row r="761" spans="1:33" s="110" customFormat="1" x14ac:dyDescent="0.2">
      <c r="A761" s="138">
        <v>487</v>
      </c>
      <c r="B761" s="139">
        <v>487274176</v>
      </c>
      <c r="C761" s="140" t="s">
        <v>539</v>
      </c>
      <c r="D761" s="141">
        <v>274</v>
      </c>
      <c r="E761" s="140" t="s">
        <v>306</v>
      </c>
      <c r="F761" s="141">
        <v>176</v>
      </c>
      <c r="G761" s="142" t="s">
        <v>208</v>
      </c>
      <c r="H761" s="130"/>
      <c r="I761" s="131">
        <v>13244</v>
      </c>
      <c r="J761" s="131">
        <v>6526</v>
      </c>
      <c r="K761" s="131">
        <v>0</v>
      </c>
      <c r="L761" s="131">
        <v>938</v>
      </c>
      <c r="M761" s="131">
        <v>20708</v>
      </c>
      <c r="N761" s="130"/>
      <c r="O761" s="132">
        <v>76</v>
      </c>
      <c r="P761" s="132">
        <v>0</v>
      </c>
      <c r="Q761" s="133">
        <v>1502520</v>
      </c>
      <c r="R761" s="133">
        <v>0</v>
      </c>
      <c r="S761" s="133">
        <f t="shared" si="22"/>
        <v>0</v>
      </c>
      <c r="T761" s="133">
        <v>71288</v>
      </c>
      <c r="U761" s="134">
        <f t="shared" si="23"/>
        <v>1573808</v>
      </c>
      <c r="V761" s="144"/>
      <c r="W761" s="173">
        <v>0</v>
      </c>
      <c r="X761" s="174">
        <v>0.09</v>
      </c>
      <c r="Y761" s="174">
        <v>9.0530554144467798E-2</v>
      </c>
      <c r="Z761" s="175">
        <v>0</v>
      </c>
      <c r="AA761" s="168"/>
      <c r="AB761" s="176">
        <v>3</v>
      </c>
      <c r="AC761" s="177">
        <v>8.0595288893136621E-2</v>
      </c>
      <c r="AD761" s="134">
        <v>1668</v>
      </c>
      <c r="AE761" s="177">
        <v>0</v>
      </c>
      <c r="AF761" s="182">
        <v>0</v>
      </c>
      <c r="AG761" s="172"/>
    </row>
    <row r="762" spans="1:33" s="110" customFormat="1" x14ac:dyDescent="0.2">
      <c r="A762" s="138">
        <v>487</v>
      </c>
      <c r="B762" s="139">
        <v>487274178</v>
      </c>
      <c r="C762" s="140" t="s">
        <v>539</v>
      </c>
      <c r="D762" s="141">
        <v>274</v>
      </c>
      <c r="E762" s="140" t="s">
        <v>306</v>
      </c>
      <c r="F762" s="141">
        <v>178</v>
      </c>
      <c r="G762" s="142" t="s">
        <v>210</v>
      </c>
      <c r="H762" s="130"/>
      <c r="I762" s="131">
        <v>13742</v>
      </c>
      <c r="J762" s="131">
        <v>2310</v>
      </c>
      <c r="K762" s="131">
        <v>0</v>
      </c>
      <c r="L762" s="131">
        <v>938</v>
      </c>
      <c r="M762" s="131">
        <v>16990</v>
      </c>
      <c r="N762" s="130"/>
      <c r="O762" s="132">
        <v>3</v>
      </c>
      <c r="P762" s="132">
        <v>0</v>
      </c>
      <c r="Q762" s="133">
        <v>48156</v>
      </c>
      <c r="R762" s="133">
        <v>0</v>
      </c>
      <c r="S762" s="133">
        <f t="shared" si="22"/>
        <v>0</v>
      </c>
      <c r="T762" s="133">
        <v>2814</v>
      </c>
      <c r="U762" s="134">
        <f t="shared" si="23"/>
        <v>50970</v>
      </c>
      <c r="V762" s="144"/>
      <c r="W762" s="173">
        <v>0</v>
      </c>
      <c r="X762" s="174">
        <v>0.09</v>
      </c>
      <c r="Y762" s="174">
        <v>6.0443426541805394E-2</v>
      </c>
      <c r="Z762" s="175">
        <v>0</v>
      </c>
      <c r="AA762" s="168"/>
      <c r="AB762" s="176">
        <v>0</v>
      </c>
      <c r="AC762" s="177">
        <v>0</v>
      </c>
      <c r="AD762" s="134">
        <v>0</v>
      </c>
      <c r="AE762" s="177">
        <v>0</v>
      </c>
      <c r="AF762" s="182">
        <v>0</v>
      </c>
      <c r="AG762" s="172"/>
    </row>
    <row r="763" spans="1:33" s="110" customFormat="1" x14ac:dyDescent="0.2">
      <c r="A763" s="138">
        <v>487</v>
      </c>
      <c r="B763" s="139">
        <v>487274181</v>
      </c>
      <c r="C763" s="140" t="s">
        <v>539</v>
      </c>
      <c r="D763" s="141">
        <v>274</v>
      </c>
      <c r="E763" s="140" t="s">
        <v>306</v>
      </c>
      <c r="F763" s="141">
        <v>181</v>
      </c>
      <c r="G763" s="142" t="s">
        <v>213</v>
      </c>
      <c r="H763" s="130"/>
      <c r="I763" s="131">
        <v>12764</v>
      </c>
      <c r="J763" s="131">
        <v>233</v>
      </c>
      <c r="K763" s="131">
        <v>0</v>
      </c>
      <c r="L763" s="131">
        <v>938</v>
      </c>
      <c r="M763" s="131">
        <v>13935</v>
      </c>
      <c r="N763" s="130"/>
      <c r="O763" s="132">
        <v>2</v>
      </c>
      <c r="P763" s="132">
        <v>0</v>
      </c>
      <c r="Q763" s="133">
        <v>25994</v>
      </c>
      <c r="R763" s="133">
        <v>0</v>
      </c>
      <c r="S763" s="133">
        <f t="shared" si="22"/>
        <v>0</v>
      </c>
      <c r="T763" s="133">
        <v>1876</v>
      </c>
      <c r="U763" s="134">
        <f t="shared" si="23"/>
        <v>27870</v>
      </c>
      <c r="V763" s="144"/>
      <c r="W763" s="173">
        <v>0</v>
      </c>
      <c r="X763" s="174">
        <v>0.09</v>
      </c>
      <c r="Y763" s="174">
        <v>1.7494466340225587E-2</v>
      </c>
      <c r="Z763" s="175">
        <v>0</v>
      </c>
      <c r="AA763" s="168"/>
      <c r="AB763" s="176">
        <v>0</v>
      </c>
      <c r="AC763" s="177">
        <v>0</v>
      </c>
      <c r="AD763" s="134">
        <v>0</v>
      </c>
      <c r="AE763" s="177">
        <v>0</v>
      </c>
      <c r="AF763" s="182">
        <v>0</v>
      </c>
      <c r="AG763" s="172"/>
    </row>
    <row r="764" spans="1:33" s="110" customFormat="1" x14ac:dyDescent="0.2">
      <c r="A764" s="138">
        <v>487</v>
      </c>
      <c r="B764" s="139">
        <v>487274182</v>
      </c>
      <c r="C764" s="140" t="s">
        <v>539</v>
      </c>
      <c r="D764" s="141">
        <v>274</v>
      </c>
      <c r="E764" s="140" t="s">
        <v>306</v>
      </c>
      <c r="F764" s="141">
        <v>182</v>
      </c>
      <c r="G764" s="142" t="s">
        <v>214</v>
      </c>
      <c r="H764" s="130"/>
      <c r="I764" s="131">
        <v>9693</v>
      </c>
      <c r="J764" s="131">
        <v>1975</v>
      </c>
      <c r="K764" s="131">
        <v>0</v>
      </c>
      <c r="L764" s="131">
        <v>938</v>
      </c>
      <c r="M764" s="131">
        <v>12606</v>
      </c>
      <c r="N764" s="130"/>
      <c r="O764" s="132">
        <v>3</v>
      </c>
      <c r="P764" s="132">
        <v>0</v>
      </c>
      <c r="Q764" s="133">
        <v>35004</v>
      </c>
      <c r="R764" s="133">
        <v>0</v>
      </c>
      <c r="S764" s="133">
        <f t="shared" si="22"/>
        <v>0</v>
      </c>
      <c r="T764" s="133">
        <v>2814</v>
      </c>
      <c r="U764" s="134">
        <f t="shared" si="23"/>
        <v>37818</v>
      </c>
      <c r="V764" s="144"/>
      <c r="W764" s="173">
        <v>0</v>
      </c>
      <c r="X764" s="174">
        <v>0.09</v>
      </c>
      <c r="Y764" s="174">
        <v>1.9047909146774612E-2</v>
      </c>
      <c r="Z764" s="175">
        <v>0</v>
      </c>
      <c r="AA764" s="168"/>
      <c r="AB764" s="176">
        <v>0</v>
      </c>
      <c r="AC764" s="177">
        <v>0</v>
      </c>
      <c r="AD764" s="134">
        <v>0</v>
      </c>
      <c r="AE764" s="177">
        <v>0</v>
      </c>
      <c r="AF764" s="182">
        <v>0</v>
      </c>
      <c r="AG764" s="172"/>
    </row>
    <row r="765" spans="1:33" s="110" customFormat="1" x14ac:dyDescent="0.2">
      <c r="A765" s="138">
        <v>487</v>
      </c>
      <c r="B765" s="139">
        <v>487274220</v>
      </c>
      <c r="C765" s="140" t="s">
        <v>539</v>
      </c>
      <c r="D765" s="141">
        <v>274</v>
      </c>
      <c r="E765" s="140" t="s">
        <v>306</v>
      </c>
      <c r="F765" s="141">
        <v>220</v>
      </c>
      <c r="G765" s="142" t="s">
        <v>252</v>
      </c>
      <c r="H765" s="130"/>
      <c r="I765" s="131">
        <v>14162</v>
      </c>
      <c r="J765" s="131">
        <v>6297</v>
      </c>
      <c r="K765" s="131">
        <v>0</v>
      </c>
      <c r="L765" s="131">
        <v>938</v>
      </c>
      <c r="M765" s="131">
        <v>21397</v>
      </c>
      <c r="N765" s="130"/>
      <c r="O765" s="132">
        <v>2</v>
      </c>
      <c r="P765" s="132">
        <v>0</v>
      </c>
      <c r="Q765" s="133">
        <v>40918</v>
      </c>
      <c r="R765" s="133">
        <v>0</v>
      </c>
      <c r="S765" s="133">
        <f t="shared" si="22"/>
        <v>0</v>
      </c>
      <c r="T765" s="133">
        <v>1876</v>
      </c>
      <c r="U765" s="134">
        <f t="shared" si="23"/>
        <v>42794</v>
      </c>
      <c r="V765" s="144"/>
      <c r="W765" s="173">
        <v>0</v>
      </c>
      <c r="X765" s="174">
        <v>0.09</v>
      </c>
      <c r="Y765" s="174">
        <v>1.754036096391854E-2</v>
      </c>
      <c r="Z765" s="175">
        <v>0</v>
      </c>
      <c r="AA765" s="168"/>
      <c r="AB765" s="176">
        <v>0</v>
      </c>
      <c r="AC765" s="177">
        <v>0</v>
      </c>
      <c r="AD765" s="134">
        <v>0</v>
      </c>
      <c r="AE765" s="177">
        <v>0</v>
      </c>
      <c r="AF765" s="182">
        <v>0</v>
      </c>
      <c r="AG765" s="172"/>
    </row>
    <row r="766" spans="1:33" s="110" customFormat="1" x14ac:dyDescent="0.2">
      <c r="A766" s="138">
        <v>487</v>
      </c>
      <c r="B766" s="139">
        <v>487274229</v>
      </c>
      <c r="C766" s="140" t="s">
        <v>539</v>
      </c>
      <c r="D766" s="141">
        <v>274</v>
      </c>
      <c r="E766" s="140" t="s">
        <v>306</v>
      </c>
      <c r="F766" s="141">
        <v>229</v>
      </c>
      <c r="G766" s="142" t="s">
        <v>261</v>
      </c>
      <c r="H766" s="130"/>
      <c r="I766" s="131">
        <v>11307</v>
      </c>
      <c r="J766" s="131">
        <v>1847</v>
      </c>
      <c r="K766" s="131">
        <v>0</v>
      </c>
      <c r="L766" s="131">
        <v>938</v>
      </c>
      <c r="M766" s="131">
        <v>14092</v>
      </c>
      <c r="N766" s="130"/>
      <c r="O766" s="132">
        <v>5</v>
      </c>
      <c r="P766" s="132">
        <v>0</v>
      </c>
      <c r="Q766" s="133">
        <v>65770</v>
      </c>
      <c r="R766" s="133">
        <v>0</v>
      </c>
      <c r="S766" s="133">
        <f t="shared" si="22"/>
        <v>0</v>
      </c>
      <c r="T766" s="133">
        <v>4690</v>
      </c>
      <c r="U766" s="134">
        <f t="shared" si="23"/>
        <v>70460</v>
      </c>
      <c r="V766" s="144"/>
      <c r="W766" s="173">
        <v>0</v>
      </c>
      <c r="X766" s="174">
        <v>0.09</v>
      </c>
      <c r="Y766" s="174">
        <v>1.3155381747183561E-2</v>
      </c>
      <c r="Z766" s="175">
        <v>0</v>
      </c>
      <c r="AA766" s="168"/>
      <c r="AB766" s="176">
        <v>0</v>
      </c>
      <c r="AC766" s="177">
        <v>0</v>
      </c>
      <c r="AD766" s="134">
        <v>0</v>
      </c>
      <c r="AE766" s="177">
        <v>0</v>
      </c>
      <c r="AF766" s="182">
        <v>0</v>
      </c>
      <c r="AG766" s="172"/>
    </row>
    <row r="767" spans="1:33" s="110" customFormat="1" x14ac:dyDescent="0.2">
      <c r="A767" s="138">
        <v>487</v>
      </c>
      <c r="B767" s="139">
        <v>487274243</v>
      </c>
      <c r="C767" s="140" t="s">
        <v>539</v>
      </c>
      <c r="D767" s="141">
        <v>274</v>
      </c>
      <c r="E767" s="140" t="s">
        <v>306</v>
      </c>
      <c r="F767" s="141">
        <v>243</v>
      </c>
      <c r="G767" s="142" t="s">
        <v>275</v>
      </c>
      <c r="H767" s="130"/>
      <c r="I767" s="131">
        <v>11254</v>
      </c>
      <c r="J767" s="131">
        <v>2329</v>
      </c>
      <c r="K767" s="131">
        <v>0</v>
      </c>
      <c r="L767" s="131">
        <v>938</v>
      </c>
      <c r="M767" s="131">
        <v>14521</v>
      </c>
      <c r="N767" s="130"/>
      <c r="O767" s="132">
        <v>2</v>
      </c>
      <c r="P767" s="132">
        <v>0</v>
      </c>
      <c r="Q767" s="133">
        <v>27166</v>
      </c>
      <c r="R767" s="133">
        <v>0</v>
      </c>
      <c r="S767" s="133">
        <f t="shared" si="22"/>
        <v>0</v>
      </c>
      <c r="T767" s="133">
        <v>1876</v>
      </c>
      <c r="U767" s="134">
        <f t="shared" si="23"/>
        <v>29042</v>
      </c>
      <c r="V767" s="144"/>
      <c r="W767" s="173">
        <v>0</v>
      </c>
      <c r="X767" s="174">
        <v>0.09</v>
      </c>
      <c r="Y767" s="174">
        <v>6.0081463507488378E-3</v>
      </c>
      <c r="Z767" s="175">
        <v>0</v>
      </c>
      <c r="AA767" s="168"/>
      <c r="AB767" s="176">
        <v>0</v>
      </c>
      <c r="AC767" s="177">
        <v>0</v>
      </c>
      <c r="AD767" s="134">
        <v>0</v>
      </c>
      <c r="AE767" s="177">
        <v>0</v>
      </c>
      <c r="AF767" s="182">
        <v>0</v>
      </c>
      <c r="AG767" s="172"/>
    </row>
    <row r="768" spans="1:33" s="110" customFormat="1" x14ac:dyDescent="0.2">
      <c r="A768" s="138">
        <v>487</v>
      </c>
      <c r="B768" s="139">
        <v>487274244</v>
      </c>
      <c r="C768" s="140" t="s">
        <v>539</v>
      </c>
      <c r="D768" s="141">
        <v>274</v>
      </c>
      <c r="E768" s="140" t="s">
        <v>306</v>
      </c>
      <c r="F768" s="141">
        <v>244</v>
      </c>
      <c r="G768" s="142" t="s">
        <v>276</v>
      </c>
      <c r="H768" s="130"/>
      <c r="I768" s="131">
        <v>9512</v>
      </c>
      <c r="J768" s="131">
        <v>3430</v>
      </c>
      <c r="K768" s="131">
        <v>0</v>
      </c>
      <c r="L768" s="131">
        <v>938</v>
      </c>
      <c r="M768" s="131">
        <v>13880</v>
      </c>
      <c r="N768" s="130"/>
      <c r="O768" s="132">
        <v>1</v>
      </c>
      <c r="P768" s="132">
        <v>0</v>
      </c>
      <c r="Q768" s="133">
        <v>12942</v>
      </c>
      <c r="R768" s="133">
        <v>0</v>
      </c>
      <c r="S768" s="133">
        <f t="shared" si="22"/>
        <v>0</v>
      </c>
      <c r="T768" s="133">
        <v>938</v>
      </c>
      <c r="U768" s="134">
        <f t="shared" si="23"/>
        <v>13880</v>
      </c>
      <c r="V768" s="144"/>
      <c r="W768" s="173">
        <v>0</v>
      </c>
      <c r="X768" s="174">
        <v>0.09</v>
      </c>
      <c r="Y768" s="174">
        <v>0.13694619371909225</v>
      </c>
      <c r="Z768" s="175">
        <v>0</v>
      </c>
      <c r="AA768" s="168"/>
      <c r="AB768" s="176">
        <v>1</v>
      </c>
      <c r="AC768" s="177">
        <v>0.90820289879651572</v>
      </c>
      <c r="AD768" s="134">
        <v>12606</v>
      </c>
      <c r="AE768" s="177">
        <v>0</v>
      </c>
      <c r="AF768" s="182">
        <v>0</v>
      </c>
      <c r="AG768" s="172"/>
    </row>
    <row r="769" spans="1:33" s="110" customFormat="1" x14ac:dyDescent="0.2">
      <c r="A769" s="138">
        <v>487</v>
      </c>
      <c r="B769" s="139">
        <v>487274248</v>
      </c>
      <c r="C769" s="140" t="s">
        <v>539</v>
      </c>
      <c r="D769" s="141">
        <v>274</v>
      </c>
      <c r="E769" s="140" t="s">
        <v>306</v>
      </c>
      <c r="F769" s="141">
        <v>248</v>
      </c>
      <c r="G769" s="142" t="s">
        <v>280</v>
      </c>
      <c r="H769" s="130"/>
      <c r="I769" s="131">
        <v>12458</v>
      </c>
      <c r="J769" s="131">
        <v>982</v>
      </c>
      <c r="K769" s="131">
        <v>0</v>
      </c>
      <c r="L769" s="131">
        <v>938</v>
      </c>
      <c r="M769" s="131">
        <v>14378</v>
      </c>
      <c r="N769" s="130"/>
      <c r="O769" s="132">
        <v>20</v>
      </c>
      <c r="P769" s="132">
        <v>0</v>
      </c>
      <c r="Q769" s="133">
        <v>268800</v>
      </c>
      <c r="R769" s="133">
        <v>0</v>
      </c>
      <c r="S769" s="133">
        <f t="shared" si="22"/>
        <v>0</v>
      </c>
      <c r="T769" s="133">
        <v>18760</v>
      </c>
      <c r="U769" s="134">
        <f t="shared" si="23"/>
        <v>287560</v>
      </c>
      <c r="V769" s="144"/>
      <c r="W769" s="173">
        <v>0</v>
      </c>
      <c r="X769" s="174">
        <v>0.09</v>
      </c>
      <c r="Y769" s="174">
        <v>5.6552295572975878E-2</v>
      </c>
      <c r="Z769" s="175">
        <v>0</v>
      </c>
      <c r="AA769" s="168"/>
      <c r="AB769" s="176">
        <v>0</v>
      </c>
      <c r="AC769" s="177">
        <v>0</v>
      </c>
      <c r="AD769" s="134">
        <v>0</v>
      </c>
      <c r="AE769" s="177">
        <v>0</v>
      </c>
      <c r="AF769" s="182">
        <v>0</v>
      </c>
      <c r="AG769" s="172"/>
    </row>
    <row r="770" spans="1:33" s="110" customFormat="1" x14ac:dyDescent="0.2">
      <c r="A770" s="138">
        <v>487</v>
      </c>
      <c r="B770" s="139">
        <v>487274258</v>
      </c>
      <c r="C770" s="140" t="s">
        <v>539</v>
      </c>
      <c r="D770" s="141">
        <v>274</v>
      </c>
      <c r="E770" s="140" t="s">
        <v>306</v>
      </c>
      <c r="F770" s="141">
        <v>258</v>
      </c>
      <c r="G770" s="142" t="s">
        <v>290</v>
      </c>
      <c r="H770" s="130"/>
      <c r="I770" s="131">
        <v>14587</v>
      </c>
      <c r="J770" s="131">
        <v>4292</v>
      </c>
      <c r="K770" s="131">
        <v>0</v>
      </c>
      <c r="L770" s="131">
        <v>938</v>
      </c>
      <c r="M770" s="131">
        <v>19817</v>
      </c>
      <c r="N770" s="130"/>
      <c r="O770" s="132">
        <v>1</v>
      </c>
      <c r="P770" s="132">
        <v>0</v>
      </c>
      <c r="Q770" s="133">
        <v>18879</v>
      </c>
      <c r="R770" s="133">
        <v>0</v>
      </c>
      <c r="S770" s="133">
        <f t="shared" si="22"/>
        <v>0</v>
      </c>
      <c r="T770" s="133">
        <v>938</v>
      </c>
      <c r="U770" s="134">
        <f t="shared" si="23"/>
        <v>19817</v>
      </c>
      <c r="V770" s="144"/>
      <c r="W770" s="173">
        <v>0</v>
      </c>
      <c r="X770" s="174">
        <v>0.09</v>
      </c>
      <c r="Y770" s="174">
        <v>9.5754511072472237E-2</v>
      </c>
      <c r="Z770" s="175">
        <v>0</v>
      </c>
      <c r="AA770" s="168"/>
      <c r="AB770" s="176">
        <v>0</v>
      </c>
      <c r="AC770" s="177">
        <v>0</v>
      </c>
      <c r="AD770" s="134">
        <v>0</v>
      </c>
      <c r="AE770" s="177">
        <v>0</v>
      </c>
      <c r="AF770" s="182">
        <v>0</v>
      </c>
      <c r="AG770" s="172"/>
    </row>
    <row r="771" spans="1:33" s="110" customFormat="1" x14ac:dyDescent="0.2">
      <c r="A771" s="138">
        <v>487</v>
      </c>
      <c r="B771" s="139">
        <v>487274262</v>
      </c>
      <c r="C771" s="140" t="s">
        <v>539</v>
      </c>
      <c r="D771" s="141">
        <v>274</v>
      </c>
      <c r="E771" s="140" t="s">
        <v>306</v>
      </c>
      <c r="F771" s="141">
        <v>262</v>
      </c>
      <c r="G771" s="142" t="s">
        <v>294</v>
      </c>
      <c r="H771" s="130"/>
      <c r="I771" s="131">
        <v>12542</v>
      </c>
      <c r="J771" s="131">
        <v>4648</v>
      </c>
      <c r="K771" s="131">
        <v>0</v>
      </c>
      <c r="L771" s="131">
        <v>938</v>
      </c>
      <c r="M771" s="131">
        <v>18128</v>
      </c>
      <c r="N771" s="130"/>
      <c r="O771" s="132">
        <v>9</v>
      </c>
      <c r="P771" s="132">
        <v>0</v>
      </c>
      <c r="Q771" s="133">
        <v>154710</v>
      </c>
      <c r="R771" s="133">
        <v>0</v>
      </c>
      <c r="S771" s="133">
        <f t="shared" si="22"/>
        <v>0</v>
      </c>
      <c r="T771" s="133">
        <v>8442</v>
      </c>
      <c r="U771" s="134">
        <f t="shared" si="23"/>
        <v>163152</v>
      </c>
      <c r="V771" s="144"/>
      <c r="W771" s="173">
        <v>0</v>
      </c>
      <c r="X771" s="174">
        <v>0.09</v>
      </c>
      <c r="Y771" s="174">
        <v>7.8425009701722004E-2</v>
      </c>
      <c r="Z771" s="175">
        <v>0</v>
      </c>
      <c r="AA771" s="168"/>
      <c r="AB771" s="176">
        <v>0</v>
      </c>
      <c r="AC771" s="177">
        <v>0</v>
      </c>
      <c r="AD771" s="134">
        <v>0</v>
      </c>
      <c r="AE771" s="177">
        <v>0</v>
      </c>
      <c r="AF771" s="182">
        <v>0</v>
      </c>
      <c r="AG771" s="172"/>
    </row>
    <row r="772" spans="1:33" s="110" customFormat="1" x14ac:dyDescent="0.2">
      <c r="A772" s="138">
        <v>487</v>
      </c>
      <c r="B772" s="139">
        <v>487274274</v>
      </c>
      <c r="C772" s="140" t="s">
        <v>539</v>
      </c>
      <c r="D772" s="141">
        <v>274</v>
      </c>
      <c r="E772" s="140" t="s">
        <v>306</v>
      </c>
      <c r="F772" s="141">
        <v>274</v>
      </c>
      <c r="G772" s="142" t="s">
        <v>306</v>
      </c>
      <c r="H772" s="130"/>
      <c r="I772" s="131">
        <v>13134</v>
      </c>
      <c r="J772" s="131">
        <v>5401</v>
      </c>
      <c r="K772" s="131">
        <v>0</v>
      </c>
      <c r="L772" s="131">
        <v>938</v>
      </c>
      <c r="M772" s="131">
        <v>19473</v>
      </c>
      <c r="N772" s="130"/>
      <c r="O772" s="132">
        <v>214</v>
      </c>
      <c r="P772" s="132">
        <v>0</v>
      </c>
      <c r="Q772" s="133">
        <v>3966490</v>
      </c>
      <c r="R772" s="133">
        <v>0</v>
      </c>
      <c r="S772" s="133">
        <f t="shared" si="22"/>
        <v>0</v>
      </c>
      <c r="T772" s="133">
        <v>200732</v>
      </c>
      <c r="U772" s="134">
        <f t="shared" si="23"/>
        <v>4167222</v>
      </c>
      <c r="V772" s="144"/>
      <c r="W772" s="173">
        <v>0</v>
      </c>
      <c r="X772" s="174">
        <v>0.09</v>
      </c>
      <c r="Y772" s="174">
        <v>6.843597846090782E-2</v>
      </c>
      <c r="Z772" s="175">
        <v>0</v>
      </c>
      <c r="AA772" s="168"/>
      <c r="AB772" s="176">
        <v>0</v>
      </c>
      <c r="AC772" s="177">
        <v>0</v>
      </c>
      <c r="AD772" s="134">
        <v>0</v>
      </c>
      <c r="AE772" s="177">
        <v>0</v>
      </c>
      <c r="AF772" s="182">
        <v>0</v>
      </c>
      <c r="AG772" s="172"/>
    </row>
    <row r="773" spans="1:33" s="110" customFormat="1" x14ac:dyDescent="0.2">
      <c r="A773" s="138">
        <v>487</v>
      </c>
      <c r="B773" s="139">
        <v>487274284</v>
      </c>
      <c r="C773" s="140" t="s">
        <v>539</v>
      </c>
      <c r="D773" s="141">
        <v>274</v>
      </c>
      <c r="E773" s="140" t="s">
        <v>306</v>
      </c>
      <c r="F773" s="141">
        <v>284</v>
      </c>
      <c r="G773" s="142" t="s">
        <v>316</v>
      </c>
      <c r="H773" s="130"/>
      <c r="I773" s="131">
        <v>10728</v>
      </c>
      <c r="J773" s="131">
        <v>4268</v>
      </c>
      <c r="K773" s="131">
        <v>0</v>
      </c>
      <c r="L773" s="131">
        <v>938</v>
      </c>
      <c r="M773" s="131">
        <v>15934</v>
      </c>
      <c r="N773" s="130"/>
      <c r="O773" s="132">
        <v>3</v>
      </c>
      <c r="P773" s="132">
        <v>0</v>
      </c>
      <c r="Q773" s="133">
        <v>44988</v>
      </c>
      <c r="R773" s="133">
        <v>0</v>
      </c>
      <c r="S773" s="133">
        <f t="shared" si="22"/>
        <v>0</v>
      </c>
      <c r="T773" s="133">
        <v>2814</v>
      </c>
      <c r="U773" s="134">
        <f t="shared" si="23"/>
        <v>47802</v>
      </c>
      <c r="V773" s="144"/>
      <c r="W773" s="173">
        <v>0</v>
      </c>
      <c r="X773" s="174">
        <v>0.09</v>
      </c>
      <c r="Y773" s="174">
        <v>4.4134450406464527E-2</v>
      </c>
      <c r="Z773" s="175">
        <v>0</v>
      </c>
      <c r="AA773" s="168"/>
      <c r="AB773" s="176">
        <v>0</v>
      </c>
      <c r="AC773" s="177">
        <v>0</v>
      </c>
      <c r="AD773" s="134">
        <v>0</v>
      </c>
      <c r="AE773" s="177">
        <v>0</v>
      </c>
      <c r="AF773" s="182">
        <v>0</v>
      </c>
      <c r="AG773" s="172"/>
    </row>
    <row r="774" spans="1:33" s="110" customFormat="1" x14ac:dyDescent="0.2">
      <c r="A774" s="138">
        <v>487</v>
      </c>
      <c r="B774" s="139">
        <v>487274308</v>
      </c>
      <c r="C774" s="140" t="s">
        <v>539</v>
      </c>
      <c r="D774" s="141">
        <v>274</v>
      </c>
      <c r="E774" s="140" t="s">
        <v>306</v>
      </c>
      <c r="F774" s="141">
        <v>308</v>
      </c>
      <c r="G774" s="142" t="s">
        <v>340</v>
      </c>
      <c r="H774" s="130"/>
      <c r="I774" s="131">
        <v>13863</v>
      </c>
      <c r="J774" s="131">
        <v>6345</v>
      </c>
      <c r="K774" s="131">
        <v>0</v>
      </c>
      <c r="L774" s="131">
        <v>938</v>
      </c>
      <c r="M774" s="131">
        <v>21146</v>
      </c>
      <c r="N774" s="130"/>
      <c r="O774" s="132">
        <v>7</v>
      </c>
      <c r="P774" s="132">
        <v>0</v>
      </c>
      <c r="Q774" s="133">
        <v>141456</v>
      </c>
      <c r="R774" s="133">
        <v>0</v>
      </c>
      <c r="S774" s="133">
        <f t="shared" si="22"/>
        <v>0</v>
      </c>
      <c r="T774" s="133">
        <v>6566</v>
      </c>
      <c r="U774" s="134">
        <f t="shared" si="23"/>
        <v>148022</v>
      </c>
      <c r="V774" s="144"/>
      <c r="W774" s="173">
        <v>0</v>
      </c>
      <c r="X774" s="174">
        <v>0.09</v>
      </c>
      <c r="Y774" s="174">
        <v>2.5946176801988335E-3</v>
      </c>
      <c r="Z774" s="175">
        <v>0</v>
      </c>
      <c r="AA774" s="168"/>
      <c r="AB774" s="176">
        <v>0</v>
      </c>
      <c r="AC774" s="177">
        <v>0</v>
      </c>
      <c r="AD774" s="134">
        <v>0</v>
      </c>
      <c r="AE774" s="177">
        <v>0</v>
      </c>
      <c r="AF774" s="182">
        <v>0</v>
      </c>
      <c r="AG774" s="172"/>
    </row>
    <row r="775" spans="1:33" s="110" customFormat="1" x14ac:dyDescent="0.2">
      <c r="A775" s="138">
        <v>487</v>
      </c>
      <c r="B775" s="139">
        <v>487274314</v>
      </c>
      <c r="C775" s="140" t="s">
        <v>539</v>
      </c>
      <c r="D775" s="141">
        <v>274</v>
      </c>
      <c r="E775" s="140" t="s">
        <v>306</v>
      </c>
      <c r="F775" s="141">
        <v>314</v>
      </c>
      <c r="G775" s="142" t="s">
        <v>346</v>
      </c>
      <c r="H775" s="130"/>
      <c r="I775" s="131">
        <v>12378.014752158331</v>
      </c>
      <c r="J775" s="131">
        <v>9922</v>
      </c>
      <c r="K775" s="131">
        <v>0</v>
      </c>
      <c r="L775" s="131">
        <v>938</v>
      </c>
      <c r="M775" s="131">
        <v>23238.014752158331</v>
      </c>
      <c r="N775" s="130"/>
      <c r="O775" s="132">
        <v>3</v>
      </c>
      <c r="P775" s="132">
        <v>0</v>
      </c>
      <c r="Q775" s="133">
        <v>66900</v>
      </c>
      <c r="R775" s="133">
        <v>0</v>
      </c>
      <c r="S775" s="133">
        <f t="shared" si="22"/>
        <v>0</v>
      </c>
      <c r="T775" s="133">
        <v>2814</v>
      </c>
      <c r="U775" s="134">
        <f t="shared" si="23"/>
        <v>69714</v>
      </c>
      <c r="V775" s="144"/>
      <c r="W775" s="173">
        <v>0</v>
      </c>
      <c r="X775" s="174">
        <v>0.09</v>
      </c>
      <c r="Y775" s="174">
        <v>3.8161226829166398E-3</v>
      </c>
      <c r="Z775" s="175">
        <v>0</v>
      </c>
      <c r="AA775" s="168"/>
      <c r="AB775" s="176">
        <v>0</v>
      </c>
      <c r="AC775" s="177">
        <v>0</v>
      </c>
      <c r="AD775" s="134">
        <v>0</v>
      </c>
      <c r="AE775" s="177">
        <v>0</v>
      </c>
      <c r="AF775" s="182">
        <v>0</v>
      </c>
      <c r="AG775" s="172"/>
    </row>
    <row r="776" spans="1:33" s="110" customFormat="1" x14ac:dyDescent="0.2">
      <c r="A776" s="138">
        <v>487</v>
      </c>
      <c r="B776" s="139">
        <v>487274346</v>
      </c>
      <c r="C776" s="140" t="s">
        <v>539</v>
      </c>
      <c r="D776" s="141">
        <v>274</v>
      </c>
      <c r="E776" s="140" t="s">
        <v>306</v>
      </c>
      <c r="F776" s="141">
        <v>346</v>
      </c>
      <c r="G776" s="142" t="s">
        <v>378</v>
      </c>
      <c r="H776" s="130"/>
      <c r="I776" s="131">
        <v>12064</v>
      </c>
      <c r="J776" s="131">
        <v>1771</v>
      </c>
      <c r="K776" s="131">
        <v>0</v>
      </c>
      <c r="L776" s="131">
        <v>938</v>
      </c>
      <c r="M776" s="131">
        <v>14773</v>
      </c>
      <c r="N776" s="130"/>
      <c r="O776" s="132">
        <v>1</v>
      </c>
      <c r="P776" s="132">
        <v>0</v>
      </c>
      <c r="Q776" s="133">
        <v>13835</v>
      </c>
      <c r="R776" s="133">
        <v>0</v>
      </c>
      <c r="S776" s="133">
        <f t="shared" si="22"/>
        <v>0</v>
      </c>
      <c r="T776" s="133">
        <v>938</v>
      </c>
      <c r="U776" s="134">
        <f t="shared" si="23"/>
        <v>14773</v>
      </c>
      <c r="V776" s="144"/>
      <c r="W776" s="173">
        <v>0</v>
      </c>
      <c r="X776" s="174">
        <v>0.09</v>
      </c>
      <c r="Y776" s="174">
        <v>1.267409712277673E-2</v>
      </c>
      <c r="Z776" s="175">
        <v>0</v>
      </c>
      <c r="AA776" s="168"/>
      <c r="AB776" s="176">
        <v>0</v>
      </c>
      <c r="AC776" s="177">
        <v>0</v>
      </c>
      <c r="AD776" s="134">
        <v>0</v>
      </c>
      <c r="AE776" s="177">
        <v>0</v>
      </c>
      <c r="AF776" s="182">
        <v>0</v>
      </c>
      <c r="AG776" s="172"/>
    </row>
    <row r="777" spans="1:33" s="110" customFormat="1" x14ac:dyDescent="0.2">
      <c r="A777" s="138">
        <v>487</v>
      </c>
      <c r="B777" s="139">
        <v>487274347</v>
      </c>
      <c r="C777" s="140" t="s">
        <v>539</v>
      </c>
      <c r="D777" s="141">
        <v>274</v>
      </c>
      <c r="E777" s="140" t="s">
        <v>306</v>
      </c>
      <c r="F777" s="141">
        <v>347</v>
      </c>
      <c r="G777" s="142" t="s">
        <v>379</v>
      </c>
      <c r="H777" s="130"/>
      <c r="I777" s="131">
        <v>11030</v>
      </c>
      <c r="J777" s="131">
        <v>4993</v>
      </c>
      <c r="K777" s="131">
        <v>0</v>
      </c>
      <c r="L777" s="131">
        <v>938</v>
      </c>
      <c r="M777" s="131">
        <v>16961</v>
      </c>
      <c r="N777" s="130"/>
      <c r="O777" s="132">
        <v>11</v>
      </c>
      <c r="P777" s="132">
        <v>0</v>
      </c>
      <c r="Q777" s="133">
        <v>176253</v>
      </c>
      <c r="R777" s="133">
        <v>0</v>
      </c>
      <c r="S777" s="133">
        <f t="shared" si="22"/>
        <v>0</v>
      </c>
      <c r="T777" s="133">
        <v>10318</v>
      </c>
      <c r="U777" s="134">
        <f t="shared" si="23"/>
        <v>186571</v>
      </c>
      <c r="V777" s="144"/>
      <c r="W777" s="173">
        <v>0</v>
      </c>
      <c r="X777" s="174">
        <v>0.09</v>
      </c>
      <c r="Y777" s="174">
        <v>8.2099456478914659E-3</v>
      </c>
      <c r="Z777" s="175">
        <v>0</v>
      </c>
      <c r="AA777" s="168"/>
      <c r="AB777" s="176">
        <v>0</v>
      </c>
      <c r="AC777" s="177">
        <v>0</v>
      </c>
      <c r="AD777" s="134">
        <v>0</v>
      </c>
      <c r="AE777" s="177">
        <v>0</v>
      </c>
      <c r="AF777" s="182">
        <v>0</v>
      </c>
      <c r="AG777" s="172"/>
    </row>
    <row r="778" spans="1:33" s="110" customFormat="1" x14ac:dyDescent="0.2">
      <c r="A778" s="138">
        <v>488</v>
      </c>
      <c r="B778" s="139">
        <v>488219001</v>
      </c>
      <c r="C778" s="140" t="s">
        <v>465</v>
      </c>
      <c r="D778" s="141">
        <v>219</v>
      </c>
      <c r="E778" s="140" t="s">
        <v>251</v>
      </c>
      <c r="F778" s="141">
        <v>1</v>
      </c>
      <c r="G778" s="142" t="s">
        <v>33</v>
      </c>
      <c r="H778" s="130"/>
      <c r="I778" s="131">
        <v>11011</v>
      </c>
      <c r="J778" s="131">
        <v>1948</v>
      </c>
      <c r="K778" s="131">
        <v>0</v>
      </c>
      <c r="L778" s="131">
        <v>938</v>
      </c>
      <c r="M778" s="131">
        <v>13897</v>
      </c>
      <c r="N778" s="130"/>
      <c r="O778" s="132">
        <v>26</v>
      </c>
      <c r="P778" s="132">
        <v>0</v>
      </c>
      <c r="Q778" s="133">
        <v>336934</v>
      </c>
      <c r="R778" s="133">
        <v>0</v>
      </c>
      <c r="S778" s="133">
        <f t="shared" ref="S778:S841" si="24">IFERROR(VLOOKUP(B778,transp,2,FALSE),0)</f>
        <v>0</v>
      </c>
      <c r="T778" s="133">
        <v>24388</v>
      </c>
      <c r="U778" s="134">
        <f t="shared" ref="U778:U841" si="25">SUM(Q778:T778)</f>
        <v>361322</v>
      </c>
      <c r="V778" s="144"/>
      <c r="W778" s="173">
        <v>0</v>
      </c>
      <c r="X778" s="174">
        <v>0.09</v>
      </c>
      <c r="Y778" s="174">
        <v>1.3258181383061613E-2</v>
      </c>
      <c r="Z778" s="175">
        <v>0</v>
      </c>
      <c r="AA778" s="168"/>
      <c r="AB778" s="176">
        <v>2</v>
      </c>
      <c r="AC778" s="177">
        <v>0</v>
      </c>
      <c r="AD778" s="134">
        <v>0</v>
      </c>
      <c r="AE778" s="177">
        <v>0</v>
      </c>
      <c r="AF778" s="182">
        <v>0</v>
      </c>
      <c r="AG778" s="172"/>
    </row>
    <row r="779" spans="1:33" s="110" customFormat="1" x14ac:dyDescent="0.2">
      <c r="A779" s="138">
        <v>488</v>
      </c>
      <c r="B779" s="139">
        <v>488219016</v>
      </c>
      <c r="C779" s="140" t="s">
        <v>465</v>
      </c>
      <c r="D779" s="141">
        <v>219</v>
      </c>
      <c r="E779" s="140" t="s">
        <v>251</v>
      </c>
      <c r="F779" s="141">
        <v>16</v>
      </c>
      <c r="G779" s="142" t="s">
        <v>48</v>
      </c>
      <c r="H779" s="130"/>
      <c r="I779" s="131">
        <v>14885</v>
      </c>
      <c r="J779" s="131">
        <v>713</v>
      </c>
      <c r="K779" s="131">
        <v>0</v>
      </c>
      <c r="L779" s="131">
        <v>938</v>
      </c>
      <c r="M779" s="131">
        <v>16536</v>
      </c>
      <c r="N779" s="130"/>
      <c r="O779" s="132">
        <v>3</v>
      </c>
      <c r="P779" s="132">
        <v>0</v>
      </c>
      <c r="Q779" s="133">
        <v>46794</v>
      </c>
      <c r="R779" s="133">
        <v>0</v>
      </c>
      <c r="S779" s="133">
        <f t="shared" si="24"/>
        <v>0</v>
      </c>
      <c r="T779" s="133">
        <v>2814</v>
      </c>
      <c r="U779" s="134">
        <f t="shared" si="25"/>
        <v>49608</v>
      </c>
      <c r="V779" s="144"/>
      <c r="W779" s="173">
        <v>0</v>
      </c>
      <c r="X779" s="174">
        <v>0.09</v>
      </c>
      <c r="Y779" s="174">
        <v>4.720736580028996E-2</v>
      </c>
      <c r="Z779" s="175">
        <v>0</v>
      </c>
      <c r="AA779" s="168"/>
      <c r="AB779" s="176">
        <v>0</v>
      </c>
      <c r="AC779" s="177">
        <v>0</v>
      </c>
      <c r="AD779" s="134">
        <v>0</v>
      </c>
      <c r="AE779" s="177">
        <v>0</v>
      </c>
      <c r="AF779" s="182">
        <v>0</v>
      </c>
      <c r="AG779" s="172"/>
    </row>
    <row r="780" spans="1:33" s="110" customFormat="1" x14ac:dyDescent="0.2">
      <c r="A780" s="138">
        <v>488</v>
      </c>
      <c r="B780" s="139">
        <v>488219018</v>
      </c>
      <c r="C780" s="140" t="s">
        <v>465</v>
      </c>
      <c r="D780" s="141">
        <v>219</v>
      </c>
      <c r="E780" s="140" t="s">
        <v>251</v>
      </c>
      <c r="F780" s="141">
        <v>18</v>
      </c>
      <c r="G780" s="142" t="s">
        <v>50</v>
      </c>
      <c r="H780" s="130"/>
      <c r="I780" s="131">
        <v>16010</v>
      </c>
      <c r="J780" s="131">
        <v>9854</v>
      </c>
      <c r="K780" s="131">
        <v>0</v>
      </c>
      <c r="L780" s="131">
        <v>938</v>
      </c>
      <c r="M780" s="131">
        <v>26802</v>
      </c>
      <c r="N780" s="130"/>
      <c r="O780" s="132">
        <v>3</v>
      </c>
      <c r="P780" s="132">
        <v>0</v>
      </c>
      <c r="Q780" s="133">
        <v>77592</v>
      </c>
      <c r="R780" s="133">
        <v>0</v>
      </c>
      <c r="S780" s="133">
        <f t="shared" si="24"/>
        <v>0</v>
      </c>
      <c r="T780" s="133">
        <v>2814</v>
      </c>
      <c r="U780" s="134">
        <f t="shared" si="25"/>
        <v>80406</v>
      </c>
      <c r="V780" s="144"/>
      <c r="W780" s="173">
        <v>0</v>
      </c>
      <c r="X780" s="174">
        <v>0.09</v>
      </c>
      <c r="Y780" s="174">
        <v>3.1639295757096904E-2</v>
      </c>
      <c r="Z780" s="175">
        <v>0</v>
      </c>
      <c r="AA780" s="168"/>
      <c r="AB780" s="176">
        <v>0</v>
      </c>
      <c r="AC780" s="177">
        <v>0</v>
      </c>
      <c r="AD780" s="134">
        <v>0</v>
      </c>
      <c r="AE780" s="177">
        <v>0</v>
      </c>
      <c r="AF780" s="182">
        <v>0</v>
      </c>
      <c r="AG780" s="172"/>
    </row>
    <row r="781" spans="1:33" s="110" customFormat="1" x14ac:dyDescent="0.2">
      <c r="A781" s="138">
        <v>488</v>
      </c>
      <c r="B781" s="139">
        <v>488219035</v>
      </c>
      <c r="C781" s="140" t="s">
        <v>465</v>
      </c>
      <c r="D781" s="141">
        <v>219</v>
      </c>
      <c r="E781" s="140" t="s">
        <v>251</v>
      </c>
      <c r="F781" s="141">
        <v>35</v>
      </c>
      <c r="G781" s="142" t="s">
        <v>67</v>
      </c>
      <c r="H781" s="130"/>
      <c r="I781" s="131">
        <v>14258</v>
      </c>
      <c r="J781" s="131">
        <v>5974</v>
      </c>
      <c r="K781" s="131">
        <v>0</v>
      </c>
      <c r="L781" s="131">
        <v>938</v>
      </c>
      <c r="M781" s="131">
        <v>21170</v>
      </c>
      <c r="N781" s="130"/>
      <c r="O781" s="132">
        <v>1</v>
      </c>
      <c r="P781" s="132">
        <v>0</v>
      </c>
      <c r="Q781" s="133">
        <v>20232</v>
      </c>
      <c r="R781" s="133">
        <v>0</v>
      </c>
      <c r="S781" s="133">
        <f t="shared" si="24"/>
        <v>0</v>
      </c>
      <c r="T781" s="133">
        <v>938</v>
      </c>
      <c r="U781" s="134">
        <f t="shared" si="25"/>
        <v>21170</v>
      </c>
      <c r="V781" s="144"/>
      <c r="W781" s="173">
        <v>0</v>
      </c>
      <c r="X781" s="174">
        <v>0.09</v>
      </c>
      <c r="Y781" s="174">
        <v>0.15770398323994761</v>
      </c>
      <c r="Z781" s="175">
        <v>0</v>
      </c>
      <c r="AA781" s="168"/>
      <c r="AB781" s="176">
        <v>0</v>
      </c>
      <c r="AC781" s="177">
        <v>0</v>
      </c>
      <c r="AD781" s="134">
        <v>0</v>
      </c>
      <c r="AE781" s="177">
        <v>0</v>
      </c>
      <c r="AF781" s="182">
        <v>0</v>
      </c>
      <c r="AG781" s="172"/>
    </row>
    <row r="782" spans="1:33" s="110" customFormat="1" x14ac:dyDescent="0.2">
      <c r="A782" s="138">
        <v>488</v>
      </c>
      <c r="B782" s="139">
        <v>488219040</v>
      </c>
      <c r="C782" s="140" t="s">
        <v>465</v>
      </c>
      <c r="D782" s="141">
        <v>219</v>
      </c>
      <c r="E782" s="140" t="s">
        <v>251</v>
      </c>
      <c r="F782" s="141">
        <v>40</v>
      </c>
      <c r="G782" s="142" t="s">
        <v>72</v>
      </c>
      <c r="H782" s="130"/>
      <c r="I782" s="131">
        <v>13080</v>
      </c>
      <c r="J782" s="131">
        <v>3393</v>
      </c>
      <c r="K782" s="131">
        <v>0</v>
      </c>
      <c r="L782" s="131">
        <v>938</v>
      </c>
      <c r="M782" s="131">
        <v>17411</v>
      </c>
      <c r="N782" s="130"/>
      <c r="O782" s="132">
        <v>7</v>
      </c>
      <c r="P782" s="132">
        <v>0</v>
      </c>
      <c r="Q782" s="133">
        <v>115311</v>
      </c>
      <c r="R782" s="133">
        <v>0</v>
      </c>
      <c r="S782" s="133">
        <f t="shared" si="24"/>
        <v>0</v>
      </c>
      <c r="T782" s="133">
        <v>6566</v>
      </c>
      <c r="U782" s="134">
        <f t="shared" si="25"/>
        <v>121877</v>
      </c>
      <c r="V782" s="144"/>
      <c r="W782" s="173">
        <v>0</v>
      </c>
      <c r="X782" s="174">
        <v>0.09</v>
      </c>
      <c r="Y782" s="174">
        <v>1.5597689759527377E-3</v>
      </c>
      <c r="Z782" s="175">
        <v>0</v>
      </c>
      <c r="AA782" s="168"/>
      <c r="AB782" s="176">
        <v>0</v>
      </c>
      <c r="AC782" s="177">
        <v>0</v>
      </c>
      <c r="AD782" s="134">
        <v>0</v>
      </c>
      <c r="AE782" s="177">
        <v>0</v>
      </c>
      <c r="AF782" s="182">
        <v>0</v>
      </c>
      <c r="AG782" s="172"/>
    </row>
    <row r="783" spans="1:33" s="110" customFormat="1" x14ac:dyDescent="0.2">
      <c r="A783" s="138">
        <v>488</v>
      </c>
      <c r="B783" s="139">
        <v>488219044</v>
      </c>
      <c r="C783" s="140" t="s">
        <v>465</v>
      </c>
      <c r="D783" s="141">
        <v>219</v>
      </c>
      <c r="E783" s="140" t="s">
        <v>251</v>
      </c>
      <c r="F783" s="141">
        <v>44</v>
      </c>
      <c r="G783" s="142" t="s">
        <v>76</v>
      </c>
      <c r="H783" s="130"/>
      <c r="I783" s="131">
        <v>12895</v>
      </c>
      <c r="J783" s="131">
        <v>110</v>
      </c>
      <c r="K783" s="131">
        <v>0</v>
      </c>
      <c r="L783" s="131">
        <v>938</v>
      </c>
      <c r="M783" s="131">
        <v>13943</v>
      </c>
      <c r="N783" s="130"/>
      <c r="O783" s="132">
        <v>115</v>
      </c>
      <c r="P783" s="132">
        <v>0</v>
      </c>
      <c r="Q783" s="133">
        <v>1495575</v>
      </c>
      <c r="R783" s="133">
        <v>0</v>
      </c>
      <c r="S783" s="133">
        <f t="shared" si="24"/>
        <v>0</v>
      </c>
      <c r="T783" s="133">
        <v>107870</v>
      </c>
      <c r="U783" s="134">
        <f t="shared" si="25"/>
        <v>1603445</v>
      </c>
      <c r="V783" s="144"/>
      <c r="W783" s="173">
        <v>0</v>
      </c>
      <c r="X783" s="174">
        <v>0.09</v>
      </c>
      <c r="Y783" s="174">
        <v>7.3731603227047346E-2</v>
      </c>
      <c r="Z783" s="175">
        <v>0</v>
      </c>
      <c r="AA783" s="168"/>
      <c r="AB783" s="176">
        <v>1</v>
      </c>
      <c r="AC783" s="177">
        <v>0</v>
      </c>
      <c r="AD783" s="134">
        <v>0</v>
      </c>
      <c r="AE783" s="177">
        <v>0</v>
      </c>
      <c r="AF783" s="182">
        <v>0</v>
      </c>
      <c r="AG783" s="172"/>
    </row>
    <row r="784" spans="1:33" s="110" customFormat="1" x14ac:dyDescent="0.2">
      <c r="A784" s="138">
        <v>488</v>
      </c>
      <c r="B784" s="139">
        <v>488219052</v>
      </c>
      <c r="C784" s="140" t="s">
        <v>465</v>
      </c>
      <c r="D784" s="141">
        <v>219</v>
      </c>
      <c r="E784" s="140" t="s">
        <v>251</v>
      </c>
      <c r="F784" s="141">
        <v>52</v>
      </c>
      <c r="G784" s="142" t="s">
        <v>84</v>
      </c>
      <c r="H784" s="130"/>
      <c r="I784" s="131">
        <v>11338.291159622879</v>
      </c>
      <c r="J784" s="131">
        <v>3359</v>
      </c>
      <c r="K784" s="131">
        <v>0</v>
      </c>
      <c r="L784" s="131">
        <v>938</v>
      </c>
      <c r="M784" s="131">
        <v>15635.291159622879</v>
      </c>
      <c r="N784" s="130"/>
      <c r="O784" s="132">
        <v>3</v>
      </c>
      <c r="P784" s="132">
        <v>0</v>
      </c>
      <c r="Q784" s="133">
        <v>44091</v>
      </c>
      <c r="R784" s="133">
        <v>0</v>
      </c>
      <c r="S784" s="133">
        <f t="shared" si="24"/>
        <v>0</v>
      </c>
      <c r="T784" s="133">
        <v>2814</v>
      </c>
      <c r="U784" s="134">
        <f t="shared" si="25"/>
        <v>46905</v>
      </c>
      <c r="V784" s="144"/>
      <c r="W784" s="173">
        <v>0</v>
      </c>
      <c r="X784" s="174">
        <v>0.09</v>
      </c>
      <c r="Y784" s="174">
        <v>3.9676261925074653E-2</v>
      </c>
      <c r="Z784" s="175">
        <v>0</v>
      </c>
      <c r="AA784" s="168"/>
      <c r="AB784" s="176">
        <v>0</v>
      </c>
      <c r="AC784" s="177">
        <v>0</v>
      </c>
      <c r="AD784" s="134">
        <v>0</v>
      </c>
      <c r="AE784" s="177">
        <v>0</v>
      </c>
      <c r="AF784" s="182">
        <v>0</v>
      </c>
      <c r="AG784" s="172"/>
    </row>
    <row r="785" spans="1:33" s="110" customFormat="1" x14ac:dyDescent="0.2">
      <c r="A785" s="138">
        <v>488</v>
      </c>
      <c r="B785" s="139">
        <v>488219065</v>
      </c>
      <c r="C785" s="140" t="s">
        <v>465</v>
      </c>
      <c r="D785" s="141">
        <v>219</v>
      </c>
      <c r="E785" s="140" t="s">
        <v>251</v>
      </c>
      <c r="F785" s="141">
        <v>65</v>
      </c>
      <c r="G785" s="142" t="s">
        <v>97</v>
      </c>
      <c r="H785" s="130"/>
      <c r="I785" s="131">
        <v>12395</v>
      </c>
      <c r="J785" s="131">
        <v>7085</v>
      </c>
      <c r="K785" s="131">
        <v>0</v>
      </c>
      <c r="L785" s="131">
        <v>938</v>
      </c>
      <c r="M785" s="131">
        <v>20418</v>
      </c>
      <c r="N785" s="130"/>
      <c r="O785" s="132">
        <v>8</v>
      </c>
      <c r="P785" s="132">
        <v>0</v>
      </c>
      <c r="Q785" s="133">
        <v>155840</v>
      </c>
      <c r="R785" s="133">
        <v>0</v>
      </c>
      <c r="S785" s="133">
        <f t="shared" si="24"/>
        <v>0</v>
      </c>
      <c r="T785" s="133">
        <v>7504</v>
      </c>
      <c r="U785" s="134">
        <f t="shared" si="25"/>
        <v>163344</v>
      </c>
      <c r="V785" s="144"/>
      <c r="W785" s="173">
        <v>0</v>
      </c>
      <c r="X785" s="174">
        <v>0.09</v>
      </c>
      <c r="Y785" s="174">
        <v>5.9662427734167257E-3</v>
      </c>
      <c r="Z785" s="175">
        <v>0</v>
      </c>
      <c r="AA785" s="168"/>
      <c r="AB785" s="176">
        <v>0</v>
      </c>
      <c r="AC785" s="177">
        <v>0</v>
      </c>
      <c r="AD785" s="134">
        <v>0</v>
      </c>
      <c r="AE785" s="177">
        <v>0</v>
      </c>
      <c r="AF785" s="182">
        <v>0</v>
      </c>
      <c r="AG785" s="172"/>
    </row>
    <row r="786" spans="1:33" s="110" customFormat="1" x14ac:dyDescent="0.2">
      <c r="A786" s="138">
        <v>488</v>
      </c>
      <c r="B786" s="139">
        <v>488219082</v>
      </c>
      <c r="C786" s="140" t="s">
        <v>465</v>
      </c>
      <c r="D786" s="141">
        <v>219</v>
      </c>
      <c r="E786" s="140" t="s">
        <v>251</v>
      </c>
      <c r="F786" s="141">
        <v>82</v>
      </c>
      <c r="G786" s="142" t="s">
        <v>114</v>
      </c>
      <c r="H786" s="130"/>
      <c r="I786" s="131">
        <v>10226</v>
      </c>
      <c r="J786" s="131">
        <v>4296</v>
      </c>
      <c r="K786" s="131">
        <v>0</v>
      </c>
      <c r="L786" s="131">
        <v>938</v>
      </c>
      <c r="M786" s="131">
        <v>15460</v>
      </c>
      <c r="N786" s="130"/>
      <c r="O786" s="132">
        <v>2</v>
      </c>
      <c r="P786" s="132">
        <v>0</v>
      </c>
      <c r="Q786" s="133">
        <v>29044</v>
      </c>
      <c r="R786" s="133">
        <v>0</v>
      </c>
      <c r="S786" s="133">
        <f t="shared" si="24"/>
        <v>0</v>
      </c>
      <c r="T786" s="133">
        <v>1876</v>
      </c>
      <c r="U786" s="134">
        <f t="shared" si="25"/>
        <v>30920</v>
      </c>
      <c r="V786" s="144"/>
      <c r="W786" s="173">
        <v>0</v>
      </c>
      <c r="X786" s="174">
        <v>0.09</v>
      </c>
      <c r="Y786" s="174">
        <v>2.7399011339497314E-3</v>
      </c>
      <c r="Z786" s="175">
        <v>0</v>
      </c>
      <c r="AA786" s="168"/>
      <c r="AB786" s="176">
        <v>0</v>
      </c>
      <c r="AC786" s="177">
        <v>0</v>
      </c>
      <c r="AD786" s="134">
        <v>0</v>
      </c>
      <c r="AE786" s="177">
        <v>0</v>
      </c>
      <c r="AF786" s="182">
        <v>0</v>
      </c>
      <c r="AG786" s="172"/>
    </row>
    <row r="787" spans="1:33" s="110" customFormat="1" x14ac:dyDescent="0.2">
      <c r="A787" s="138">
        <v>488</v>
      </c>
      <c r="B787" s="139">
        <v>488219083</v>
      </c>
      <c r="C787" s="140" t="s">
        <v>465</v>
      </c>
      <c r="D787" s="141">
        <v>219</v>
      </c>
      <c r="E787" s="140" t="s">
        <v>251</v>
      </c>
      <c r="F787" s="141">
        <v>83</v>
      </c>
      <c r="G787" s="142" t="s">
        <v>115</v>
      </c>
      <c r="H787" s="130"/>
      <c r="I787" s="131">
        <v>11079</v>
      </c>
      <c r="J787" s="131">
        <v>1941</v>
      </c>
      <c r="K787" s="131">
        <v>0</v>
      </c>
      <c r="L787" s="131">
        <v>938</v>
      </c>
      <c r="M787" s="131">
        <v>13958</v>
      </c>
      <c r="N787" s="130"/>
      <c r="O787" s="132">
        <v>9</v>
      </c>
      <c r="P787" s="132">
        <v>0</v>
      </c>
      <c r="Q787" s="133">
        <v>117180</v>
      </c>
      <c r="R787" s="133">
        <v>0</v>
      </c>
      <c r="S787" s="133">
        <f t="shared" si="24"/>
        <v>0</v>
      </c>
      <c r="T787" s="133">
        <v>8442</v>
      </c>
      <c r="U787" s="134">
        <f t="shared" si="25"/>
        <v>125622</v>
      </c>
      <c r="V787" s="144"/>
      <c r="W787" s="173">
        <v>0</v>
      </c>
      <c r="X787" s="174">
        <v>0.09</v>
      </c>
      <c r="Y787" s="174">
        <v>5.9812300510133018E-3</v>
      </c>
      <c r="Z787" s="175">
        <v>0</v>
      </c>
      <c r="AA787" s="168"/>
      <c r="AB787" s="176">
        <v>0</v>
      </c>
      <c r="AC787" s="177">
        <v>0</v>
      </c>
      <c r="AD787" s="134">
        <v>0</v>
      </c>
      <c r="AE787" s="177">
        <v>0</v>
      </c>
      <c r="AF787" s="182">
        <v>0</v>
      </c>
      <c r="AG787" s="172"/>
    </row>
    <row r="788" spans="1:33" s="110" customFormat="1" x14ac:dyDescent="0.2">
      <c r="A788" s="138">
        <v>488</v>
      </c>
      <c r="B788" s="139">
        <v>488219118</v>
      </c>
      <c r="C788" s="140" t="s">
        <v>465</v>
      </c>
      <c r="D788" s="141">
        <v>219</v>
      </c>
      <c r="E788" s="140" t="s">
        <v>251</v>
      </c>
      <c r="F788" s="141">
        <v>118</v>
      </c>
      <c r="G788" s="142" t="s">
        <v>150</v>
      </c>
      <c r="H788" s="130"/>
      <c r="I788" s="131">
        <v>9716</v>
      </c>
      <c r="J788" s="131">
        <v>2034</v>
      </c>
      <c r="K788" s="131">
        <v>0</v>
      </c>
      <c r="L788" s="131">
        <v>938</v>
      </c>
      <c r="M788" s="131">
        <v>12688</v>
      </c>
      <c r="N788" s="130"/>
      <c r="O788" s="132">
        <v>1</v>
      </c>
      <c r="P788" s="132">
        <v>0</v>
      </c>
      <c r="Q788" s="133">
        <v>11750</v>
      </c>
      <c r="R788" s="133">
        <v>0</v>
      </c>
      <c r="S788" s="133">
        <f t="shared" si="24"/>
        <v>0</v>
      </c>
      <c r="T788" s="133">
        <v>938</v>
      </c>
      <c r="U788" s="134">
        <f t="shared" si="25"/>
        <v>12688</v>
      </c>
      <c r="V788" s="144"/>
      <c r="W788" s="173">
        <v>0</v>
      </c>
      <c r="X788" s="174">
        <v>0.09</v>
      </c>
      <c r="Y788" s="174">
        <v>4.5732207748442871E-3</v>
      </c>
      <c r="Z788" s="175">
        <v>0</v>
      </c>
      <c r="AA788" s="168"/>
      <c r="AB788" s="176">
        <v>0</v>
      </c>
      <c r="AC788" s="177">
        <v>0</v>
      </c>
      <c r="AD788" s="134">
        <v>0</v>
      </c>
      <c r="AE788" s="177">
        <v>0</v>
      </c>
      <c r="AF788" s="182">
        <v>0</v>
      </c>
      <c r="AG788" s="172"/>
    </row>
    <row r="789" spans="1:33" s="110" customFormat="1" x14ac:dyDescent="0.2">
      <c r="A789" s="138">
        <v>488</v>
      </c>
      <c r="B789" s="139">
        <v>488219122</v>
      </c>
      <c r="C789" s="140" t="s">
        <v>465</v>
      </c>
      <c r="D789" s="141">
        <v>219</v>
      </c>
      <c r="E789" s="140" t="s">
        <v>251</v>
      </c>
      <c r="F789" s="141">
        <v>122</v>
      </c>
      <c r="G789" s="142" t="s">
        <v>154</v>
      </c>
      <c r="H789" s="130"/>
      <c r="I789" s="131">
        <v>11502</v>
      </c>
      <c r="J789" s="131">
        <v>3299</v>
      </c>
      <c r="K789" s="131">
        <v>0</v>
      </c>
      <c r="L789" s="131">
        <v>938</v>
      </c>
      <c r="M789" s="131">
        <v>15739</v>
      </c>
      <c r="N789" s="130"/>
      <c r="O789" s="132">
        <v>30</v>
      </c>
      <c r="P789" s="132">
        <v>0</v>
      </c>
      <c r="Q789" s="133">
        <v>444030</v>
      </c>
      <c r="R789" s="133">
        <v>0</v>
      </c>
      <c r="S789" s="133">
        <f t="shared" si="24"/>
        <v>0</v>
      </c>
      <c r="T789" s="133">
        <v>28140</v>
      </c>
      <c r="U789" s="134">
        <f t="shared" si="25"/>
        <v>472170</v>
      </c>
      <c r="V789" s="144"/>
      <c r="W789" s="173">
        <v>0</v>
      </c>
      <c r="X789" s="174">
        <v>0.09</v>
      </c>
      <c r="Y789" s="174">
        <v>1.2604276691546189E-2</v>
      </c>
      <c r="Z789" s="175">
        <v>0</v>
      </c>
      <c r="AA789" s="168"/>
      <c r="AB789" s="176">
        <v>0</v>
      </c>
      <c r="AC789" s="177">
        <v>0</v>
      </c>
      <c r="AD789" s="134">
        <v>0</v>
      </c>
      <c r="AE789" s="177">
        <v>0</v>
      </c>
      <c r="AF789" s="182">
        <v>0</v>
      </c>
      <c r="AG789" s="172"/>
    </row>
    <row r="790" spans="1:33" s="110" customFormat="1" x14ac:dyDescent="0.2">
      <c r="A790" s="138">
        <v>488</v>
      </c>
      <c r="B790" s="139">
        <v>488219131</v>
      </c>
      <c r="C790" s="140" t="s">
        <v>465</v>
      </c>
      <c r="D790" s="141">
        <v>219</v>
      </c>
      <c r="E790" s="140" t="s">
        <v>251</v>
      </c>
      <c r="F790" s="141">
        <v>131</v>
      </c>
      <c r="G790" s="142" t="s">
        <v>163</v>
      </c>
      <c r="H790" s="130"/>
      <c r="I790" s="131">
        <v>11471</v>
      </c>
      <c r="J790" s="131">
        <v>3271</v>
      </c>
      <c r="K790" s="131">
        <v>0</v>
      </c>
      <c r="L790" s="131">
        <v>938</v>
      </c>
      <c r="M790" s="131">
        <v>15680</v>
      </c>
      <c r="N790" s="130"/>
      <c r="O790" s="132">
        <v>9</v>
      </c>
      <c r="P790" s="132">
        <v>0</v>
      </c>
      <c r="Q790" s="133">
        <v>132678</v>
      </c>
      <c r="R790" s="133">
        <v>0</v>
      </c>
      <c r="S790" s="133">
        <f t="shared" si="24"/>
        <v>0</v>
      </c>
      <c r="T790" s="133">
        <v>8442</v>
      </c>
      <c r="U790" s="134">
        <f t="shared" si="25"/>
        <v>141120</v>
      </c>
      <c r="V790" s="144"/>
      <c r="W790" s="173">
        <v>0</v>
      </c>
      <c r="X790" s="174">
        <v>0.09</v>
      </c>
      <c r="Y790" s="174">
        <v>3.0336671609969214E-3</v>
      </c>
      <c r="Z790" s="175">
        <v>0</v>
      </c>
      <c r="AA790" s="168"/>
      <c r="AB790" s="176">
        <v>0</v>
      </c>
      <c r="AC790" s="177">
        <v>0</v>
      </c>
      <c r="AD790" s="134">
        <v>0</v>
      </c>
      <c r="AE790" s="177">
        <v>0</v>
      </c>
      <c r="AF790" s="182">
        <v>0</v>
      </c>
      <c r="AG790" s="172"/>
    </row>
    <row r="791" spans="1:33" s="110" customFormat="1" x14ac:dyDescent="0.2">
      <c r="A791" s="138">
        <v>488</v>
      </c>
      <c r="B791" s="139">
        <v>488219133</v>
      </c>
      <c r="C791" s="140" t="s">
        <v>465</v>
      </c>
      <c r="D791" s="141">
        <v>219</v>
      </c>
      <c r="E791" s="140" t="s">
        <v>251</v>
      </c>
      <c r="F791" s="141">
        <v>133</v>
      </c>
      <c r="G791" s="142" t="s">
        <v>165</v>
      </c>
      <c r="H791" s="130"/>
      <c r="I791" s="131">
        <v>11952</v>
      </c>
      <c r="J791" s="131">
        <v>2081</v>
      </c>
      <c r="K791" s="131">
        <v>0</v>
      </c>
      <c r="L791" s="131">
        <v>938</v>
      </c>
      <c r="M791" s="131">
        <v>14971</v>
      </c>
      <c r="N791" s="130"/>
      <c r="O791" s="132">
        <v>25</v>
      </c>
      <c r="P791" s="132">
        <v>0</v>
      </c>
      <c r="Q791" s="133">
        <v>350825</v>
      </c>
      <c r="R791" s="133">
        <v>0</v>
      </c>
      <c r="S791" s="133">
        <f t="shared" si="24"/>
        <v>0</v>
      </c>
      <c r="T791" s="133">
        <v>23450</v>
      </c>
      <c r="U791" s="134">
        <f t="shared" si="25"/>
        <v>374275</v>
      </c>
      <c r="V791" s="144"/>
      <c r="W791" s="173">
        <v>0</v>
      </c>
      <c r="X791" s="174">
        <v>0.09</v>
      </c>
      <c r="Y791" s="174">
        <v>3.3137535378547495E-2</v>
      </c>
      <c r="Z791" s="175">
        <v>0</v>
      </c>
      <c r="AA791" s="168"/>
      <c r="AB791" s="176">
        <v>0</v>
      </c>
      <c r="AC791" s="177">
        <v>0</v>
      </c>
      <c r="AD791" s="134">
        <v>0</v>
      </c>
      <c r="AE791" s="177">
        <v>0</v>
      </c>
      <c r="AF791" s="182">
        <v>0</v>
      </c>
      <c r="AG791" s="172"/>
    </row>
    <row r="792" spans="1:33" s="110" customFormat="1" x14ac:dyDescent="0.2">
      <c r="A792" s="138">
        <v>488</v>
      </c>
      <c r="B792" s="139">
        <v>488219142</v>
      </c>
      <c r="C792" s="140" t="s">
        <v>465</v>
      </c>
      <c r="D792" s="141">
        <v>219</v>
      </c>
      <c r="E792" s="140" t="s">
        <v>251</v>
      </c>
      <c r="F792" s="141">
        <v>142</v>
      </c>
      <c r="G792" s="142" t="s">
        <v>174</v>
      </c>
      <c r="H792" s="130"/>
      <c r="I792" s="131">
        <v>10575</v>
      </c>
      <c r="J792" s="131">
        <v>8389</v>
      </c>
      <c r="K792" s="131">
        <v>0</v>
      </c>
      <c r="L792" s="131">
        <v>938</v>
      </c>
      <c r="M792" s="131">
        <v>19902</v>
      </c>
      <c r="N792" s="130"/>
      <c r="O792" s="132">
        <v>21</v>
      </c>
      <c r="P792" s="132">
        <v>0</v>
      </c>
      <c r="Q792" s="133">
        <v>398244</v>
      </c>
      <c r="R792" s="133">
        <v>0</v>
      </c>
      <c r="S792" s="133">
        <f t="shared" si="24"/>
        <v>0</v>
      </c>
      <c r="T792" s="133">
        <v>19698</v>
      </c>
      <c r="U792" s="134">
        <f t="shared" si="25"/>
        <v>417942</v>
      </c>
      <c r="V792" s="144"/>
      <c r="W792" s="173">
        <v>0</v>
      </c>
      <c r="X792" s="174">
        <v>0.09</v>
      </c>
      <c r="Y792" s="174">
        <v>2.0287253498515075E-2</v>
      </c>
      <c r="Z792" s="175">
        <v>0</v>
      </c>
      <c r="AA792" s="168"/>
      <c r="AB792" s="176">
        <v>0</v>
      </c>
      <c r="AC792" s="177">
        <v>0</v>
      </c>
      <c r="AD792" s="134">
        <v>0</v>
      </c>
      <c r="AE792" s="177">
        <v>0</v>
      </c>
      <c r="AF792" s="182">
        <v>0</v>
      </c>
      <c r="AG792" s="172"/>
    </row>
    <row r="793" spans="1:33" s="110" customFormat="1" x14ac:dyDescent="0.2">
      <c r="A793" s="138">
        <v>488</v>
      </c>
      <c r="B793" s="139">
        <v>488219145</v>
      </c>
      <c r="C793" s="140" t="s">
        <v>465</v>
      </c>
      <c r="D793" s="141">
        <v>219</v>
      </c>
      <c r="E793" s="140" t="s">
        <v>251</v>
      </c>
      <c r="F793" s="141">
        <v>145</v>
      </c>
      <c r="G793" s="142" t="s">
        <v>177</v>
      </c>
      <c r="H793" s="130"/>
      <c r="I793" s="131">
        <v>10309</v>
      </c>
      <c r="J793" s="131">
        <v>2725</v>
      </c>
      <c r="K793" s="131">
        <v>0</v>
      </c>
      <c r="L793" s="131">
        <v>938</v>
      </c>
      <c r="M793" s="131">
        <v>13972</v>
      </c>
      <c r="N793" s="130"/>
      <c r="O793" s="132">
        <v>10</v>
      </c>
      <c r="P793" s="132">
        <v>0</v>
      </c>
      <c r="Q793" s="133">
        <v>130340</v>
      </c>
      <c r="R793" s="133">
        <v>0</v>
      </c>
      <c r="S793" s="133">
        <f t="shared" si="24"/>
        <v>0</v>
      </c>
      <c r="T793" s="133">
        <v>9380</v>
      </c>
      <c r="U793" s="134">
        <f t="shared" si="25"/>
        <v>139720</v>
      </c>
      <c r="V793" s="144"/>
      <c r="W793" s="173">
        <v>0</v>
      </c>
      <c r="X793" s="174">
        <v>0.09</v>
      </c>
      <c r="Y793" s="174">
        <v>1.6991479339639109E-2</v>
      </c>
      <c r="Z793" s="175">
        <v>0</v>
      </c>
      <c r="AA793" s="168"/>
      <c r="AB793" s="176">
        <v>0</v>
      </c>
      <c r="AC793" s="177">
        <v>0</v>
      </c>
      <c r="AD793" s="134">
        <v>0</v>
      </c>
      <c r="AE793" s="177">
        <v>0</v>
      </c>
      <c r="AF793" s="182">
        <v>0</v>
      </c>
      <c r="AG793" s="172"/>
    </row>
    <row r="794" spans="1:33" s="110" customFormat="1" x14ac:dyDescent="0.2">
      <c r="A794" s="138">
        <v>488</v>
      </c>
      <c r="B794" s="139">
        <v>488219171</v>
      </c>
      <c r="C794" s="140" t="s">
        <v>465</v>
      </c>
      <c r="D794" s="141">
        <v>219</v>
      </c>
      <c r="E794" s="140" t="s">
        <v>251</v>
      </c>
      <c r="F794" s="141">
        <v>171</v>
      </c>
      <c r="G794" s="142" t="s">
        <v>203</v>
      </c>
      <c r="H794" s="130"/>
      <c r="I794" s="131">
        <v>11682</v>
      </c>
      <c r="J794" s="131">
        <v>3457</v>
      </c>
      <c r="K794" s="131">
        <v>0</v>
      </c>
      <c r="L794" s="131">
        <v>938</v>
      </c>
      <c r="M794" s="131">
        <v>16077</v>
      </c>
      <c r="N794" s="130"/>
      <c r="O794" s="132">
        <v>9</v>
      </c>
      <c r="P794" s="132">
        <v>0</v>
      </c>
      <c r="Q794" s="133">
        <v>136251</v>
      </c>
      <c r="R794" s="133">
        <v>0</v>
      </c>
      <c r="S794" s="133">
        <f t="shared" si="24"/>
        <v>0</v>
      </c>
      <c r="T794" s="133">
        <v>8442</v>
      </c>
      <c r="U794" s="134">
        <f t="shared" si="25"/>
        <v>144693</v>
      </c>
      <c r="V794" s="144"/>
      <c r="W794" s="173">
        <v>0</v>
      </c>
      <c r="X794" s="174">
        <v>0.09</v>
      </c>
      <c r="Y794" s="174">
        <v>8.8459114366255809E-3</v>
      </c>
      <c r="Z794" s="175">
        <v>0</v>
      </c>
      <c r="AA794" s="168"/>
      <c r="AB794" s="176">
        <v>0</v>
      </c>
      <c r="AC794" s="177">
        <v>0</v>
      </c>
      <c r="AD794" s="134">
        <v>0</v>
      </c>
      <c r="AE794" s="177">
        <v>0</v>
      </c>
      <c r="AF794" s="182">
        <v>0</v>
      </c>
      <c r="AG794" s="172"/>
    </row>
    <row r="795" spans="1:33" s="110" customFormat="1" x14ac:dyDescent="0.2">
      <c r="A795" s="138">
        <v>488</v>
      </c>
      <c r="B795" s="139">
        <v>488219182</v>
      </c>
      <c r="C795" s="140" t="s">
        <v>465</v>
      </c>
      <c r="D795" s="141">
        <v>219</v>
      </c>
      <c r="E795" s="140" t="s">
        <v>251</v>
      </c>
      <c r="F795" s="141">
        <v>182</v>
      </c>
      <c r="G795" s="142" t="s">
        <v>214</v>
      </c>
      <c r="H795" s="130"/>
      <c r="I795" s="131">
        <v>11408.242922225838</v>
      </c>
      <c r="J795" s="131">
        <v>2325</v>
      </c>
      <c r="K795" s="131">
        <v>0</v>
      </c>
      <c r="L795" s="131">
        <v>938</v>
      </c>
      <c r="M795" s="131">
        <v>14671.242922225838</v>
      </c>
      <c r="N795" s="130"/>
      <c r="O795" s="132">
        <v>1</v>
      </c>
      <c r="P795" s="132">
        <v>0</v>
      </c>
      <c r="Q795" s="133">
        <v>13733</v>
      </c>
      <c r="R795" s="133">
        <v>0</v>
      </c>
      <c r="S795" s="133">
        <f t="shared" si="24"/>
        <v>0</v>
      </c>
      <c r="T795" s="133">
        <v>938</v>
      </c>
      <c r="U795" s="134">
        <f t="shared" si="25"/>
        <v>14671</v>
      </c>
      <c r="V795" s="144"/>
      <c r="W795" s="173">
        <v>0</v>
      </c>
      <c r="X795" s="174">
        <v>0.09</v>
      </c>
      <c r="Y795" s="174">
        <v>1.9047909146774612E-2</v>
      </c>
      <c r="Z795" s="175">
        <v>0</v>
      </c>
      <c r="AA795" s="168"/>
      <c r="AB795" s="176">
        <v>0</v>
      </c>
      <c r="AC795" s="177">
        <v>0</v>
      </c>
      <c r="AD795" s="134">
        <v>0</v>
      </c>
      <c r="AE795" s="177">
        <v>0</v>
      </c>
      <c r="AF795" s="182">
        <v>0</v>
      </c>
      <c r="AG795" s="172"/>
    </row>
    <row r="796" spans="1:33" s="110" customFormat="1" x14ac:dyDescent="0.2">
      <c r="A796" s="138">
        <v>488</v>
      </c>
      <c r="B796" s="139">
        <v>488219219</v>
      </c>
      <c r="C796" s="140" t="s">
        <v>465</v>
      </c>
      <c r="D796" s="141">
        <v>219</v>
      </c>
      <c r="E796" s="140" t="s">
        <v>251</v>
      </c>
      <c r="F796" s="141">
        <v>219</v>
      </c>
      <c r="G796" s="142" t="s">
        <v>251</v>
      </c>
      <c r="H796" s="130"/>
      <c r="I796" s="131">
        <v>11508</v>
      </c>
      <c r="J796" s="131">
        <v>5511</v>
      </c>
      <c r="K796" s="131">
        <v>0</v>
      </c>
      <c r="L796" s="131">
        <v>938</v>
      </c>
      <c r="M796" s="131">
        <v>17957</v>
      </c>
      <c r="N796" s="130"/>
      <c r="O796" s="132">
        <v>16</v>
      </c>
      <c r="P796" s="132">
        <v>0</v>
      </c>
      <c r="Q796" s="133">
        <v>272304</v>
      </c>
      <c r="R796" s="133">
        <v>0</v>
      </c>
      <c r="S796" s="133">
        <f t="shared" si="24"/>
        <v>0</v>
      </c>
      <c r="T796" s="133">
        <v>15008</v>
      </c>
      <c r="U796" s="134">
        <f t="shared" si="25"/>
        <v>287312</v>
      </c>
      <c r="V796" s="144"/>
      <c r="W796" s="173">
        <v>0</v>
      </c>
      <c r="X796" s="174">
        <v>0.09</v>
      </c>
      <c r="Y796" s="174">
        <v>8.4661963339345055E-3</v>
      </c>
      <c r="Z796" s="175">
        <v>0</v>
      </c>
      <c r="AA796" s="168"/>
      <c r="AB796" s="176">
        <v>0</v>
      </c>
      <c r="AC796" s="177">
        <v>0</v>
      </c>
      <c r="AD796" s="134">
        <v>0</v>
      </c>
      <c r="AE796" s="177">
        <v>0</v>
      </c>
      <c r="AF796" s="182">
        <v>0</v>
      </c>
      <c r="AG796" s="172"/>
    </row>
    <row r="797" spans="1:33" s="110" customFormat="1" x14ac:dyDescent="0.2">
      <c r="A797" s="138">
        <v>488</v>
      </c>
      <c r="B797" s="139">
        <v>488219231</v>
      </c>
      <c r="C797" s="140" t="s">
        <v>465</v>
      </c>
      <c r="D797" s="141">
        <v>219</v>
      </c>
      <c r="E797" s="140" t="s">
        <v>251</v>
      </c>
      <c r="F797" s="141">
        <v>231</v>
      </c>
      <c r="G797" s="142" t="s">
        <v>263</v>
      </c>
      <c r="H797" s="130"/>
      <c r="I797" s="131">
        <v>11442</v>
      </c>
      <c r="J797" s="131">
        <v>3012</v>
      </c>
      <c r="K797" s="131">
        <v>0</v>
      </c>
      <c r="L797" s="131">
        <v>938</v>
      </c>
      <c r="M797" s="131">
        <v>15392</v>
      </c>
      <c r="N797" s="130"/>
      <c r="O797" s="132">
        <v>26</v>
      </c>
      <c r="P797" s="132">
        <v>0</v>
      </c>
      <c r="Q797" s="133">
        <v>375804</v>
      </c>
      <c r="R797" s="133">
        <v>0</v>
      </c>
      <c r="S797" s="133">
        <f t="shared" si="24"/>
        <v>0</v>
      </c>
      <c r="T797" s="133">
        <v>24388</v>
      </c>
      <c r="U797" s="134">
        <f t="shared" si="25"/>
        <v>400192</v>
      </c>
      <c r="V797" s="144"/>
      <c r="W797" s="173">
        <v>0</v>
      </c>
      <c r="X797" s="174">
        <v>0.09</v>
      </c>
      <c r="Y797" s="174">
        <v>1.942580858257207E-2</v>
      </c>
      <c r="Z797" s="175">
        <v>0</v>
      </c>
      <c r="AA797" s="168"/>
      <c r="AB797" s="176">
        <v>0</v>
      </c>
      <c r="AC797" s="177">
        <v>0</v>
      </c>
      <c r="AD797" s="134">
        <v>0</v>
      </c>
      <c r="AE797" s="177">
        <v>0</v>
      </c>
      <c r="AF797" s="182">
        <v>0</v>
      </c>
      <c r="AG797" s="172"/>
    </row>
    <row r="798" spans="1:33" s="110" customFormat="1" x14ac:dyDescent="0.2">
      <c r="A798" s="138">
        <v>488</v>
      </c>
      <c r="B798" s="139">
        <v>488219239</v>
      </c>
      <c r="C798" s="140" t="s">
        <v>465</v>
      </c>
      <c r="D798" s="141">
        <v>219</v>
      </c>
      <c r="E798" s="140" t="s">
        <v>251</v>
      </c>
      <c r="F798" s="141">
        <v>239</v>
      </c>
      <c r="G798" s="142" t="s">
        <v>271</v>
      </c>
      <c r="H798" s="130"/>
      <c r="I798" s="131">
        <v>10755</v>
      </c>
      <c r="J798" s="131">
        <v>4237</v>
      </c>
      <c r="K798" s="131">
        <v>0</v>
      </c>
      <c r="L798" s="131">
        <v>938</v>
      </c>
      <c r="M798" s="131">
        <v>15930</v>
      </c>
      <c r="N798" s="130"/>
      <c r="O798" s="132">
        <v>11</v>
      </c>
      <c r="P798" s="132">
        <v>0</v>
      </c>
      <c r="Q798" s="133">
        <v>164912</v>
      </c>
      <c r="R798" s="133">
        <v>0</v>
      </c>
      <c r="S798" s="133">
        <f t="shared" si="24"/>
        <v>0</v>
      </c>
      <c r="T798" s="133">
        <v>10318</v>
      </c>
      <c r="U798" s="134">
        <f t="shared" si="25"/>
        <v>175230</v>
      </c>
      <c r="V798" s="144"/>
      <c r="W798" s="173">
        <v>0</v>
      </c>
      <c r="X798" s="174">
        <v>0.09</v>
      </c>
      <c r="Y798" s="174">
        <v>5.7820930390514634E-2</v>
      </c>
      <c r="Z798" s="175">
        <v>0</v>
      </c>
      <c r="AA798" s="168"/>
      <c r="AB798" s="176">
        <v>0</v>
      </c>
      <c r="AC798" s="177">
        <v>0</v>
      </c>
      <c r="AD798" s="134">
        <v>0</v>
      </c>
      <c r="AE798" s="177">
        <v>0</v>
      </c>
      <c r="AF798" s="182">
        <v>0</v>
      </c>
      <c r="AG798" s="172"/>
    </row>
    <row r="799" spans="1:33" s="110" customFormat="1" x14ac:dyDescent="0.2">
      <c r="A799" s="138">
        <v>488</v>
      </c>
      <c r="B799" s="139">
        <v>488219243</v>
      </c>
      <c r="C799" s="140" t="s">
        <v>465</v>
      </c>
      <c r="D799" s="141">
        <v>219</v>
      </c>
      <c r="E799" s="140" t="s">
        <v>251</v>
      </c>
      <c r="F799" s="141">
        <v>243</v>
      </c>
      <c r="G799" s="142" t="s">
        <v>275</v>
      </c>
      <c r="H799" s="130"/>
      <c r="I799" s="131">
        <v>11339</v>
      </c>
      <c r="J799" s="131">
        <v>2347</v>
      </c>
      <c r="K799" s="131">
        <v>0</v>
      </c>
      <c r="L799" s="131">
        <v>938</v>
      </c>
      <c r="M799" s="131">
        <v>14624</v>
      </c>
      <c r="N799" s="130"/>
      <c r="O799" s="132">
        <v>22</v>
      </c>
      <c r="P799" s="132">
        <v>0</v>
      </c>
      <c r="Q799" s="133">
        <v>301092</v>
      </c>
      <c r="R799" s="133">
        <v>0</v>
      </c>
      <c r="S799" s="133">
        <f t="shared" si="24"/>
        <v>0</v>
      </c>
      <c r="T799" s="133">
        <v>20636</v>
      </c>
      <c r="U799" s="134">
        <f t="shared" si="25"/>
        <v>321728</v>
      </c>
      <c r="V799" s="144"/>
      <c r="W799" s="173">
        <v>0</v>
      </c>
      <c r="X799" s="174">
        <v>0.09</v>
      </c>
      <c r="Y799" s="174">
        <v>6.0081463507488378E-3</v>
      </c>
      <c r="Z799" s="175">
        <v>0</v>
      </c>
      <c r="AA799" s="168"/>
      <c r="AB799" s="176">
        <v>0</v>
      </c>
      <c r="AC799" s="177">
        <v>0</v>
      </c>
      <c r="AD799" s="134">
        <v>0</v>
      </c>
      <c r="AE799" s="177">
        <v>0</v>
      </c>
      <c r="AF799" s="182">
        <v>0</v>
      </c>
      <c r="AG799" s="172"/>
    </row>
    <row r="800" spans="1:33" s="110" customFormat="1" x14ac:dyDescent="0.2">
      <c r="A800" s="138">
        <v>488</v>
      </c>
      <c r="B800" s="139">
        <v>488219244</v>
      </c>
      <c r="C800" s="140" t="s">
        <v>465</v>
      </c>
      <c r="D800" s="141">
        <v>219</v>
      </c>
      <c r="E800" s="140" t="s">
        <v>251</v>
      </c>
      <c r="F800" s="141">
        <v>244</v>
      </c>
      <c r="G800" s="142" t="s">
        <v>276</v>
      </c>
      <c r="H800" s="130"/>
      <c r="I800" s="131">
        <v>12211</v>
      </c>
      <c r="J800" s="131">
        <v>4403</v>
      </c>
      <c r="K800" s="131">
        <v>0</v>
      </c>
      <c r="L800" s="131">
        <v>938</v>
      </c>
      <c r="M800" s="131">
        <v>17552</v>
      </c>
      <c r="N800" s="130"/>
      <c r="O800" s="132">
        <v>215</v>
      </c>
      <c r="P800" s="132">
        <v>0</v>
      </c>
      <c r="Q800" s="133">
        <v>3572010</v>
      </c>
      <c r="R800" s="133">
        <v>0</v>
      </c>
      <c r="S800" s="133">
        <f t="shared" si="24"/>
        <v>0</v>
      </c>
      <c r="T800" s="133">
        <v>201670</v>
      </c>
      <c r="U800" s="134">
        <f t="shared" si="25"/>
        <v>3773680</v>
      </c>
      <c r="V800" s="144"/>
      <c r="W800" s="173">
        <v>0</v>
      </c>
      <c r="X800" s="174">
        <v>0.09</v>
      </c>
      <c r="Y800" s="174">
        <v>0.13694619371909225</v>
      </c>
      <c r="Z800" s="175">
        <v>0</v>
      </c>
      <c r="AA800" s="168"/>
      <c r="AB800" s="176">
        <v>136</v>
      </c>
      <c r="AC800" s="177">
        <v>123.51559423632634</v>
      </c>
      <c r="AD800" s="134">
        <v>2167976</v>
      </c>
      <c r="AE800" s="177">
        <v>0</v>
      </c>
      <c r="AF800" s="182">
        <v>0</v>
      </c>
      <c r="AG800" s="172"/>
    </row>
    <row r="801" spans="1:33" s="110" customFormat="1" x14ac:dyDescent="0.2">
      <c r="A801" s="138">
        <v>488</v>
      </c>
      <c r="B801" s="139">
        <v>488219251</v>
      </c>
      <c r="C801" s="140" t="s">
        <v>465</v>
      </c>
      <c r="D801" s="141">
        <v>219</v>
      </c>
      <c r="E801" s="140" t="s">
        <v>251</v>
      </c>
      <c r="F801" s="141">
        <v>251</v>
      </c>
      <c r="G801" s="142" t="s">
        <v>283</v>
      </c>
      <c r="H801" s="130"/>
      <c r="I801" s="131">
        <v>11432</v>
      </c>
      <c r="J801" s="131">
        <v>2627</v>
      </c>
      <c r="K801" s="131">
        <v>0</v>
      </c>
      <c r="L801" s="131">
        <v>938</v>
      </c>
      <c r="M801" s="131">
        <v>14997</v>
      </c>
      <c r="N801" s="130"/>
      <c r="O801" s="132">
        <v>95</v>
      </c>
      <c r="P801" s="132">
        <v>0</v>
      </c>
      <c r="Q801" s="133">
        <v>1335605</v>
      </c>
      <c r="R801" s="133">
        <v>0</v>
      </c>
      <c r="S801" s="133">
        <f t="shared" si="24"/>
        <v>0</v>
      </c>
      <c r="T801" s="133">
        <v>89110</v>
      </c>
      <c r="U801" s="134">
        <f t="shared" si="25"/>
        <v>1424715</v>
      </c>
      <c r="V801" s="144"/>
      <c r="W801" s="173">
        <v>0</v>
      </c>
      <c r="X801" s="174">
        <v>0.09</v>
      </c>
      <c r="Y801" s="174">
        <v>3.8287909153533306E-2</v>
      </c>
      <c r="Z801" s="175">
        <v>0</v>
      </c>
      <c r="AA801" s="168"/>
      <c r="AB801" s="176">
        <v>0</v>
      </c>
      <c r="AC801" s="177">
        <v>0</v>
      </c>
      <c r="AD801" s="134">
        <v>0</v>
      </c>
      <c r="AE801" s="177">
        <v>0</v>
      </c>
      <c r="AF801" s="182">
        <v>0</v>
      </c>
      <c r="AG801" s="172"/>
    </row>
    <row r="802" spans="1:33" s="110" customFormat="1" x14ac:dyDescent="0.2">
      <c r="A802" s="138">
        <v>488</v>
      </c>
      <c r="B802" s="139">
        <v>488219264</v>
      </c>
      <c r="C802" s="140" t="s">
        <v>465</v>
      </c>
      <c r="D802" s="141">
        <v>219</v>
      </c>
      <c r="E802" s="140" t="s">
        <v>251</v>
      </c>
      <c r="F802" s="141">
        <v>264</v>
      </c>
      <c r="G802" s="142" t="s">
        <v>296</v>
      </c>
      <c r="H802" s="130"/>
      <c r="I802" s="131">
        <v>10520</v>
      </c>
      <c r="J802" s="131">
        <v>4240</v>
      </c>
      <c r="K802" s="131">
        <v>0</v>
      </c>
      <c r="L802" s="131">
        <v>938</v>
      </c>
      <c r="M802" s="131">
        <v>15698</v>
      </c>
      <c r="N802" s="130"/>
      <c r="O802" s="132">
        <v>17</v>
      </c>
      <c r="P802" s="132">
        <v>0</v>
      </c>
      <c r="Q802" s="133">
        <v>250920</v>
      </c>
      <c r="R802" s="133">
        <v>0</v>
      </c>
      <c r="S802" s="133">
        <f t="shared" si="24"/>
        <v>0</v>
      </c>
      <c r="T802" s="133">
        <v>15946</v>
      </c>
      <c r="U802" s="134">
        <f t="shared" si="25"/>
        <v>266866</v>
      </c>
      <c r="V802" s="144"/>
      <c r="W802" s="173">
        <v>0</v>
      </c>
      <c r="X802" s="174">
        <v>0.09</v>
      </c>
      <c r="Y802" s="174">
        <v>5.4072423343131506E-3</v>
      </c>
      <c r="Z802" s="175">
        <v>0</v>
      </c>
      <c r="AA802" s="168"/>
      <c r="AB802" s="176">
        <v>0</v>
      </c>
      <c r="AC802" s="177">
        <v>0</v>
      </c>
      <c r="AD802" s="134">
        <v>0</v>
      </c>
      <c r="AE802" s="177">
        <v>0</v>
      </c>
      <c r="AF802" s="182">
        <v>0</v>
      </c>
      <c r="AG802" s="172"/>
    </row>
    <row r="803" spans="1:33" s="110" customFormat="1" x14ac:dyDescent="0.2">
      <c r="A803" s="138">
        <v>488</v>
      </c>
      <c r="B803" s="139">
        <v>488219285</v>
      </c>
      <c r="C803" s="140" t="s">
        <v>465</v>
      </c>
      <c r="D803" s="141">
        <v>219</v>
      </c>
      <c r="E803" s="140" t="s">
        <v>251</v>
      </c>
      <c r="F803" s="141">
        <v>285</v>
      </c>
      <c r="G803" s="142" t="s">
        <v>317</v>
      </c>
      <c r="H803" s="130"/>
      <c r="I803" s="131">
        <v>13938</v>
      </c>
      <c r="J803" s="131">
        <v>4068</v>
      </c>
      <c r="K803" s="131">
        <v>0</v>
      </c>
      <c r="L803" s="131">
        <v>938</v>
      </c>
      <c r="M803" s="131">
        <v>18944</v>
      </c>
      <c r="N803" s="130"/>
      <c r="O803" s="132">
        <v>2</v>
      </c>
      <c r="P803" s="132">
        <v>0</v>
      </c>
      <c r="Q803" s="133">
        <v>36012</v>
      </c>
      <c r="R803" s="133">
        <v>0</v>
      </c>
      <c r="S803" s="133">
        <f t="shared" si="24"/>
        <v>0</v>
      </c>
      <c r="T803" s="133">
        <v>1876</v>
      </c>
      <c r="U803" s="134">
        <f t="shared" si="25"/>
        <v>37888</v>
      </c>
      <c r="V803" s="144"/>
      <c r="W803" s="173">
        <v>0</v>
      </c>
      <c r="X803" s="174">
        <v>0.09</v>
      </c>
      <c r="Y803" s="174">
        <v>3.5492476603498753E-2</v>
      </c>
      <c r="Z803" s="175">
        <v>0</v>
      </c>
      <c r="AA803" s="168"/>
      <c r="AB803" s="176">
        <v>0</v>
      </c>
      <c r="AC803" s="177">
        <v>0</v>
      </c>
      <c r="AD803" s="134">
        <v>0</v>
      </c>
      <c r="AE803" s="177">
        <v>0</v>
      </c>
      <c r="AF803" s="182">
        <v>0</v>
      </c>
      <c r="AG803" s="172"/>
    </row>
    <row r="804" spans="1:33" s="110" customFormat="1" x14ac:dyDescent="0.2">
      <c r="A804" s="138">
        <v>488</v>
      </c>
      <c r="B804" s="139">
        <v>488219293</v>
      </c>
      <c r="C804" s="140" t="s">
        <v>465</v>
      </c>
      <c r="D804" s="141">
        <v>219</v>
      </c>
      <c r="E804" s="140" t="s">
        <v>251</v>
      </c>
      <c r="F804" s="141">
        <v>293</v>
      </c>
      <c r="G804" s="142" t="s">
        <v>325</v>
      </c>
      <c r="H804" s="130"/>
      <c r="I804" s="131">
        <v>14904</v>
      </c>
      <c r="J804" s="131">
        <v>713</v>
      </c>
      <c r="K804" s="131">
        <v>0</v>
      </c>
      <c r="L804" s="131">
        <v>938</v>
      </c>
      <c r="M804" s="131">
        <v>16555</v>
      </c>
      <c r="N804" s="130"/>
      <c r="O804" s="132">
        <v>4</v>
      </c>
      <c r="P804" s="132">
        <v>0</v>
      </c>
      <c r="Q804" s="133">
        <v>62468</v>
      </c>
      <c r="R804" s="133">
        <v>0</v>
      </c>
      <c r="S804" s="133">
        <f t="shared" si="24"/>
        <v>0</v>
      </c>
      <c r="T804" s="133">
        <v>3752</v>
      </c>
      <c r="U804" s="134">
        <f t="shared" si="25"/>
        <v>66220</v>
      </c>
      <c r="V804" s="144"/>
      <c r="W804" s="173">
        <v>0</v>
      </c>
      <c r="X804" s="174">
        <v>0.09</v>
      </c>
      <c r="Y804" s="174">
        <v>9.3535691382725869E-3</v>
      </c>
      <c r="Z804" s="175">
        <v>0</v>
      </c>
      <c r="AA804" s="168"/>
      <c r="AB804" s="176">
        <v>0</v>
      </c>
      <c r="AC804" s="177">
        <v>0</v>
      </c>
      <c r="AD804" s="134">
        <v>0</v>
      </c>
      <c r="AE804" s="177">
        <v>0</v>
      </c>
      <c r="AF804" s="182">
        <v>0</v>
      </c>
      <c r="AG804" s="172"/>
    </row>
    <row r="805" spans="1:33" s="110" customFormat="1" x14ac:dyDescent="0.2">
      <c r="A805" s="138">
        <v>488</v>
      </c>
      <c r="B805" s="139">
        <v>488219308</v>
      </c>
      <c r="C805" s="140" t="s">
        <v>465</v>
      </c>
      <c r="D805" s="141">
        <v>219</v>
      </c>
      <c r="E805" s="140" t="s">
        <v>251</v>
      </c>
      <c r="F805" s="141">
        <v>308</v>
      </c>
      <c r="G805" s="142" t="s">
        <v>340</v>
      </c>
      <c r="H805" s="130"/>
      <c r="I805" s="131">
        <v>13743.214285784894</v>
      </c>
      <c r="J805" s="131">
        <v>6290</v>
      </c>
      <c r="K805" s="131">
        <v>0</v>
      </c>
      <c r="L805" s="131">
        <v>938</v>
      </c>
      <c r="M805" s="131">
        <v>20971.214285784896</v>
      </c>
      <c r="N805" s="130"/>
      <c r="O805" s="132">
        <v>1</v>
      </c>
      <c r="P805" s="132">
        <v>0</v>
      </c>
      <c r="Q805" s="133">
        <v>20033</v>
      </c>
      <c r="R805" s="133">
        <v>0</v>
      </c>
      <c r="S805" s="133">
        <f t="shared" si="24"/>
        <v>0</v>
      </c>
      <c r="T805" s="133">
        <v>938</v>
      </c>
      <c r="U805" s="134">
        <f t="shared" si="25"/>
        <v>20971</v>
      </c>
      <c r="V805" s="144"/>
      <c r="W805" s="173">
        <v>0</v>
      </c>
      <c r="X805" s="174">
        <v>0.09</v>
      </c>
      <c r="Y805" s="174">
        <v>2.5946176801988335E-3</v>
      </c>
      <c r="Z805" s="175">
        <v>0</v>
      </c>
      <c r="AA805" s="168"/>
      <c r="AB805" s="176">
        <v>0</v>
      </c>
      <c r="AC805" s="177">
        <v>0</v>
      </c>
      <c r="AD805" s="134">
        <v>0</v>
      </c>
      <c r="AE805" s="177">
        <v>0</v>
      </c>
      <c r="AF805" s="182">
        <v>0</v>
      </c>
      <c r="AG805" s="172"/>
    </row>
    <row r="806" spans="1:33" s="110" customFormat="1" x14ac:dyDescent="0.2">
      <c r="A806" s="138">
        <v>488</v>
      </c>
      <c r="B806" s="139">
        <v>488219336</v>
      </c>
      <c r="C806" s="140" t="s">
        <v>465</v>
      </c>
      <c r="D806" s="141">
        <v>219</v>
      </c>
      <c r="E806" s="140" t="s">
        <v>251</v>
      </c>
      <c r="F806" s="141">
        <v>336</v>
      </c>
      <c r="G806" s="142" t="s">
        <v>368</v>
      </c>
      <c r="H806" s="130"/>
      <c r="I806" s="131">
        <v>11124</v>
      </c>
      <c r="J806" s="131">
        <v>2602</v>
      </c>
      <c r="K806" s="131">
        <v>0</v>
      </c>
      <c r="L806" s="131">
        <v>938</v>
      </c>
      <c r="M806" s="131">
        <v>14664</v>
      </c>
      <c r="N806" s="130"/>
      <c r="O806" s="132">
        <v>260</v>
      </c>
      <c r="P806" s="132">
        <v>0</v>
      </c>
      <c r="Q806" s="133">
        <v>3568760</v>
      </c>
      <c r="R806" s="133">
        <v>0</v>
      </c>
      <c r="S806" s="133">
        <f t="shared" si="24"/>
        <v>0</v>
      </c>
      <c r="T806" s="133">
        <v>243880</v>
      </c>
      <c r="U806" s="134">
        <f t="shared" si="25"/>
        <v>3812640</v>
      </c>
      <c r="V806" s="144"/>
      <c r="W806" s="173">
        <v>0</v>
      </c>
      <c r="X806" s="174">
        <v>0.09</v>
      </c>
      <c r="Y806" s="174">
        <v>4.197805479662331E-2</v>
      </c>
      <c r="Z806" s="175">
        <v>0</v>
      </c>
      <c r="AA806" s="168"/>
      <c r="AB806" s="176">
        <v>0</v>
      </c>
      <c r="AC806" s="177">
        <v>0</v>
      </c>
      <c r="AD806" s="134">
        <v>0</v>
      </c>
      <c r="AE806" s="177">
        <v>0</v>
      </c>
      <c r="AF806" s="182">
        <v>0</v>
      </c>
      <c r="AG806" s="172"/>
    </row>
    <row r="807" spans="1:33" s="110" customFormat="1" x14ac:dyDescent="0.2">
      <c r="A807" s="138">
        <v>488</v>
      </c>
      <c r="B807" s="139">
        <v>488219625</v>
      </c>
      <c r="C807" s="140" t="s">
        <v>465</v>
      </c>
      <c r="D807" s="141">
        <v>219</v>
      </c>
      <c r="E807" s="140" t="s">
        <v>251</v>
      </c>
      <c r="F807" s="141">
        <v>625</v>
      </c>
      <c r="G807" s="142" t="s">
        <v>395</v>
      </c>
      <c r="H807" s="130"/>
      <c r="I807" s="131">
        <v>11011</v>
      </c>
      <c r="J807" s="131">
        <v>1668</v>
      </c>
      <c r="K807" s="131">
        <v>0</v>
      </c>
      <c r="L807" s="131">
        <v>938</v>
      </c>
      <c r="M807" s="131">
        <v>13617</v>
      </c>
      <c r="N807" s="130"/>
      <c r="O807" s="132">
        <v>5</v>
      </c>
      <c r="P807" s="132">
        <v>0</v>
      </c>
      <c r="Q807" s="133">
        <v>63395</v>
      </c>
      <c r="R807" s="133">
        <v>0</v>
      </c>
      <c r="S807" s="133">
        <f t="shared" si="24"/>
        <v>0</v>
      </c>
      <c r="T807" s="133">
        <v>4690</v>
      </c>
      <c r="U807" s="134">
        <f t="shared" si="25"/>
        <v>68085</v>
      </c>
      <c r="V807" s="144"/>
      <c r="W807" s="173">
        <v>0</v>
      </c>
      <c r="X807" s="174">
        <v>0.09</v>
      </c>
      <c r="Y807" s="174">
        <v>4.6336182678769315E-3</v>
      </c>
      <c r="Z807" s="175">
        <v>0</v>
      </c>
      <c r="AA807" s="168"/>
      <c r="AB807" s="176">
        <v>0</v>
      </c>
      <c r="AC807" s="177">
        <v>0</v>
      </c>
      <c r="AD807" s="134">
        <v>0</v>
      </c>
      <c r="AE807" s="177">
        <v>0</v>
      </c>
      <c r="AF807" s="182">
        <v>0</v>
      </c>
      <c r="AG807" s="172"/>
    </row>
    <row r="808" spans="1:33" s="110" customFormat="1" x14ac:dyDescent="0.2">
      <c r="A808" s="138">
        <v>488</v>
      </c>
      <c r="B808" s="139">
        <v>488219712</v>
      </c>
      <c r="C808" s="140" t="s">
        <v>465</v>
      </c>
      <c r="D808" s="141">
        <v>219</v>
      </c>
      <c r="E808" s="140" t="s">
        <v>251</v>
      </c>
      <c r="F808" s="141">
        <v>712</v>
      </c>
      <c r="G808" s="142" t="s">
        <v>420</v>
      </c>
      <c r="H808" s="130"/>
      <c r="I808" s="131">
        <v>11720.704520624304</v>
      </c>
      <c r="J808" s="131">
        <v>8430</v>
      </c>
      <c r="K808" s="131">
        <v>0</v>
      </c>
      <c r="L808" s="131">
        <v>938</v>
      </c>
      <c r="M808" s="131">
        <v>21088.704520624306</v>
      </c>
      <c r="N808" s="130"/>
      <c r="O808" s="132">
        <v>1</v>
      </c>
      <c r="P808" s="132">
        <v>0</v>
      </c>
      <c r="Q808" s="133">
        <v>20151</v>
      </c>
      <c r="R808" s="133">
        <v>0</v>
      </c>
      <c r="S808" s="133">
        <f t="shared" si="24"/>
        <v>0</v>
      </c>
      <c r="T808" s="133">
        <v>938</v>
      </c>
      <c r="U808" s="134">
        <f t="shared" si="25"/>
        <v>21089</v>
      </c>
      <c r="V808" s="144"/>
      <c r="W808" s="173">
        <v>0</v>
      </c>
      <c r="X808" s="174">
        <v>0.09</v>
      </c>
      <c r="Y808" s="174">
        <v>3.230677539606619E-2</v>
      </c>
      <c r="Z808" s="175">
        <v>0</v>
      </c>
      <c r="AA808" s="168"/>
      <c r="AB808" s="176">
        <v>0</v>
      </c>
      <c r="AC808" s="177">
        <v>0</v>
      </c>
      <c r="AD808" s="134">
        <v>0</v>
      </c>
      <c r="AE808" s="177">
        <v>0</v>
      </c>
      <c r="AF808" s="182">
        <v>0</v>
      </c>
      <c r="AG808" s="172"/>
    </row>
    <row r="809" spans="1:33" s="110" customFormat="1" x14ac:dyDescent="0.2">
      <c r="A809" s="138">
        <v>488</v>
      </c>
      <c r="B809" s="139">
        <v>488219760</v>
      </c>
      <c r="C809" s="140" t="s">
        <v>465</v>
      </c>
      <c r="D809" s="141">
        <v>219</v>
      </c>
      <c r="E809" s="140" t="s">
        <v>251</v>
      </c>
      <c r="F809" s="141">
        <v>760</v>
      </c>
      <c r="G809" s="142" t="s">
        <v>433</v>
      </c>
      <c r="H809" s="130"/>
      <c r="I809" s="131">
        <v>10771</v>
      </c>
      <c r="J809" s="131">
        <v>2457</v>
      </c>
      <c r="K809" s="131">
        <v>0</v>
      </c>
      <c r="L809" s="131">
        <v>938</v>
      </c>
      <c r="M809" s="131">
        <v>14166</v>
      </c>
      <c r="N809" s="130"/>
      <c r="O809" s="132">
        <v>7</v>
      </c>
      <c r="P809" s="132">
        <v>0</v>
      </c>
      <c r="Q809" s="133">
        <v>92596</v>
      </c>
      <c r="R809" s="133">
        <v>0</v>
      </c>
      <c r="S809" s="133">
        <f t="shared" si="24"/>
        <v>0</v>
      </c>
      <c r="T809" s="133">
        <v>6566</v>
      </c>
      <c r="U809" s="134">
        <f t="shared" si="25"/>
        <v>99162</v>
      </c>
      <c r="V809" s="144"/>
      <c r="W809" s="173">
        <v>0</v>
      </c>
      <c r="X809" s="174">
        <v>0.09</v>
      </c>
      <c r="Y809" s="174">
        <v>3.8798226628108431E-2</v>
      </c>
      <c r="Z809" s="175">
        <v>0</v>
      </c>
      <c r="AA809" s="168"/>
      <c r="AB809" s="176">
        <v>0</v>
      </c>
      <c r="AC809" s="177">
        <v>0</v>
      </c>
      <c r="AD809" s="134">
        <v>0</v>
      </c>
      <c r="AE809" s="177">
        <v>0</v>
      </c>
      <c r="AF809" s="182">
        <v>0</v>
      </c>
      <c r="AG809" s="172"/>
    </row>
    <row r="810" spans="1:33" s="110" customFormat="1" x14ac:dyDescent="0.2">
      <c r="A810" s="138">
        <v>488</v>
      </c>
      <c r="B810" s="139">
        <v>488219780</v>
      </c>
      <c r="C810" s="140" t="s">
        <v>465</v>
      </c>
      <c r="D810" s="141">
        <v>219</v>
      </c>
      <c r="E810" s="140" t="s">
        <v>251</v>
      </c>
      <c r="F810" s="141">
        <v>780</v>
      </c>
      <c r="G810" s="142" t="s">
        <v>443</v>
      </c>
      <c r="H810" s="130"/>
      <c r="I810" s="131">
        <v>10974</v>
      </c>
      <c r="J810" s="131">
        <v>2627</v>
      </c>
      <c r="K810" s="131">
        <v>0</v>
      </c>
      <c r="L810" s="131">
        <v>938</v>
      </c>
      <c r="M810" s="131">
        <v>14539</v>
      </c>
      <c r="N810" s="130"/>
      <c r="O810" s="132">
        <v>44</v>
      </c>
      <c r="P810" s="132">
        <v>0</v>
      </c>
      <c r="Q810" s="133">
        <v>598444</v>
      </c>
      <c r="R810" s="133">
        <v>0</v>
      </c>
      <c r="S810" s="133">
        <f t="shared" si="24"/>
        <v>0</v>
      </c>
      <c r="T810" s="133">
        <v>41272</v>
      </c>
      <c r="U810" s="134">
        <f t="shared" si="25"/>
        <v>639716</v>
      </c>
      <c r="V810" s="144"/>
      <c r="W810" s="173">
        <v>0</v>
      </c>
      <c r="X810" s="174">
        <v>0.09</v>
      </c>
      <c r="Y810" s="174">
        <v>1.3775260210646264E-2</v>
      </c>
      <c r="Z810" s="175">
        <v>0</v>
      </c>
      <c r="AA810" s="168"/>
      <c r="AB810" s="176">
        <v>0</v>
      </c>
      <c r="AC810" s="177">
        <v>0</v>
      </c>
      <c r="AD810" s="134">
        <v>0</v>
      </c>
      <c r="AE810" s="177">
        <v>0</v>
      </c>
      <c r="AF810" s="182">
        <v>0</v>
      </c>
      <c r="AG810" s="172"/>
    </row>
    <row r="811" spans="1:33" s="110" customFormat="1" x14ac:dyDescent="0.2">
      <c r="A811" s="138">
        <v>489</v>
      </c>
      <c r="B811" s="139">
        <v>489020020</v>
      </c>
      <c r="C811" s="140" t="s">
        <v>540</v>
      </c>
      <c r="D811" s="141">
        <v>20</v>
      </c>
      <c r="E811" s="140" t="s">
        <v>52</v>
      </c>
      <c r="F811" s="141">
        <v>20</v>
      </c>
      <c r="G811" s="142" t="s">
        <v>52</v>
      </c>
      <c r="H811" s="130"/>
      <c r="I811" s="131">
        <v>11828</v>
      </c>
      <c r="J811" s="131">
        <v>3283</v>
      </c>
      <c r="K811" s="131">
        <v>0</v>
      </c>
      <c r="L811" s="131">
        <v>938</v>
      </c>
      <c r="M811" s="131">
        <v>16049</v>
      </c>
      <c r="N811" s="130"/>
      <c r="O811" s="132">
        <v>203</v>
      </c>
      <c r="P811" s="132">
        <v>0</v>
      </c>
      <c r="Q811" s="133">
        <v>3056774</v>
      </c>
      <c r="R811" s="133">
        <v>0</v>
      </c>
      <c r="S811" s="133">
        <f t="shared" si="24"/>
        <v>0</v>
      </c>
      <c r="T811" s="133">
        <v>189805</v>
      </c>
      <c r="U811" s="134">
        <f t="shared" si="25"/>
        <v>3246579</v>
      </c>
      <c r="V811" s="144"/>
      <c r="W811" s="173">
        <v>0.71395076201641394</v>
      </c>
      <c r="X811" s="174">
        <v>0.09</v>
      </c>
      <c r="Y811" s="174">
        <v>5.0422073532751327E-2</v>
      </c>
      <c r="Z811" s="175">
        <v>0</v>
      </c>
      <c r="AA811" s="168"/>
      <c r="AB811" s="176">
        <v>0</v>
      </c>
      <c r="AC811" s="177">
        <v>0</v>
      </c>
      <c r="AD811" s="134">
        <v>0</v>
      </c>
      <c r="AE811" s="177">
        <v>0</v>
      </c>
      <c r="AF811" s="182">
        <v>0</v>
      </c>
      <c r="AG811" s="172"/>
    </row>
    <row r="812" spans="1:33" s="110" customFormat="1" x14ac:dyDescent="0.2">
      <c r="A812" s="138">
        <v>489</v>
      </c>
      <c r="B812" s="139">
        <v>489020036</v>
      </c>
      <c r="C812" s="140" t="s">
        <v>540</v>
      </c>
      <c r="D812" s="141">
        <v>20</v>
      </c>
      <c r="E812" s="140" t="s">
        <v>52</v>
      </c>
      <c r="F812" s="141">
        <v>36</v>
      </c>
      <c r="G812" s="142" t="s">
        <v>68</v>
      </c>
      <c r="H812" s="130"/>
      <c r="I812" s="131">
        <v>11461</v>
      </c>
      <c r="J812" s="131">
        <v>4140</v>
      </c>
      <c r="K812" s="131">
        <v>0</v>
      </c>
      <c r="L812" s="131">
        <v>938</v>
      </c>
      <c r="M812" s="131">
        <v>16539</v>
      </c>
      <c r="N812" s="130"/>
      <c r="O812" s="132">
        <v>101</v>
      </c>
      <c r="P812" s="132">
        <v>0</v>
      </c>
      <c r="Q812" s="133">
        <v>1570146</v>
      </c>
      <c r="R812" s="133">
        <v>0</v>
      </c>
      <c r="S812" s="133">
        <f t="shared" si="24"/>
        <v>0</v>
      </c>
      <c r="T812" s="133">
        <v>94435</v>
      </c>
      <c r="U812" s="134">
        <f t="shared" si="25"/>
        <v>1664581</v>
      </c>
      <c r="V812" s="144"/>
      <c r="W812" s="173">
        <v>0.35521688159437259</v>
      </c>
      <c r="X812" s="174">
        <v>0.09</v>
      </c>
      <c r="Y812" s="174">
        <v>6.6889207076896287E-2</v>
      </c>
      <c r="Z812" s="175">
        <v>0</v>
      </c>
      <c r="AA812" s="168"/>
      <c r="AB812" s="176">
        <v>0</v>
      </c>
      <c r="AC812" s="177">
        <v>0</v>
      </c>
      <c r="AD812" s="134">
        <v>0</v>
      </c>
      <c r="AE812" s="177">
        <v>0</v>
      </c>
      <c r="AF812" s="182">
        <v>0</v>
      </c>
      <c r="AG812" s="172"/>
    </row>
    <row r="813" spans="1:33" s="110" customFormat="1" x14ac:dyDescent="0.2">
      <c r="A813" s="138">
        <v>489</v>
      </c>
      <c r="B813" s="139">
        <v>489020052</v>
      </c>
      <c r="C813" s="140" t="s">
        <v>540</v>
      </c>
      <c r="D813" s="141">
        <v>20</v>
      </c>
      <c r="E813" s="140" t="s">
        <v>52</v>
      </c>
      <c r="F813" s="141">
        <v>52</v>
      </c>
      <c r="G813" s="142" t="s">
        <v>84</v>
      </c>
      <c r="H813" s="130"/>
      <c r="I813" s="131">
        <v>11565</v>
      </c>
      <c r="J813" s="131">
        <v>3426</v>
      </c>
      <c r="K813" s="131">
        <v>0</v>
      </c>
      <c r="L813" s="131">
        <v>938</v>
      </c>
      <c r="M813" s="131">
        <v>15929</v>
      </c>
      <c r="N813" s="130"/>
      <c r="O813" s="132">
        <v>6</v>
      </c>
      <c r="P813" s="132">
        <v>0</v>
      </c>
      <c r="Q813" s="133">
        <v>89628</v>
      </c>
      <c r="R813" s="133">
        <v>0</v>
      </c>
      <c r="S813" s="133">
        <f t="shared" si="24"/>
        <v>0</v>
      </c>
      <c r="T813" s="133">
        <v>5610</v>
      </c>
      <c r="U813" s="134">
        <f t="shared" si="25"/>
        <v>95238</v>
      </c>
      <c r="V813" s="144"/>
      <c r="W813" s="173">
        <v>2.1101992966002344E-2</v>
      </c>
      <c r="X813" s="174">
        <v>0.09</v>
      </c>
      <c r="Y813" s="174">
        <v>3.9676261925074653E-2</v>
      </c>
      <c r="Z813" s="175">
        <v>0</v>
      </c>
      <c r="AA813" s="168"/>
      <c r="AB813" s="176">
        <v>0</v>
      </c>
      <c r="AC813" s="177">
        <v>0</v>
      </c>
      <c r="AD813" s="134">
        <v>0</v>
      </c>
      <c r="AE813" s="177">
        <v>0</v>
      </c>
      <c r="AF813" s="182">
        <v>0</v>
      </c>
      <c r="AG813" s="172"/>
    </row>
    <row r="814" spans="1:33" s="110" customFormat="1" x14ac:dyDescent="0.2">
      <c r="A814" s="138">
        <v>489</v>
      </c>
      <c r="B814" s="139">
        <v>489020096</v>
      </c>
      <c r="C814" s="140" t="s">
        <v>540</v>
      </c>
      <c r="D814" s="141">
        <v>20</v>
      </c>
      <c r="E814" s="140" t="s">
        <v>52</v>
      </c>
      <c r="F814" s="141">
        <v>96</v>
      </c>
      <c r="G814" s="142" t="s">
        <v>128</v>
      </c>
      <c r="H814" s="130"/>
      <c r="I814" s="131">
        <v>11615</v>
      </c>
      <c r="J814" s="131">
        <v>6612</v>
      </c>
      <c r="K814" s="131">
        <v>0</v>
      </c>
      <c r="L814" s="131">
        <v>938</v>
      </c>
      <c r="M814" s="131">
        <v>19165</v>
      </c>
      <c r="N814" s="130"/>
      <c r="O814" s="132">
        <v>98</v>
      </c>
      <c r="P814" s="132">
        <v>0</v>
      </c>
      <c r="Q814" s="133">
        <v>1779974</v>
      </c>
      <c r="R814" s="133">
        <v>0</v>
      </c>
      <c r="S814" s="133">
        <f t="shared" si="24"/>
        <v>0</v>
      </c>
      <c r="T814" s="133">
        <v>91630</v>
      </c>
      <c r="U814" s="134">
        <f t="shared" si="25"/>
        <v>1871604</v>
      </c>
      <c r="V814" s="144"/>
      <c r="W814" s="173">
        <v>0.34466588511137147</v>
      </c>
      <c r="X814" s="174">
        <v>0.09</v>
      </c>
      <c r="Y814" s="174">
        <v>3.3365878175559707E-2</v>
      </c>
      <c r="Z814" s="175">
        <v>0</v>
      </c>
      <c r="AA814" s="168"/>
      <c r="AB814" s="176">
        <v>0</v>
      </c>
      <c r="AC814" s="177">
        <v>0</v>
      </c>
      <c r="AD814" s="134">
        <v>0</v>
      </c>
      <c r="AE814" s="177">
        <v>0</v>
      </c>
      <c r="AF814" s="182">
        <v>0</v>
      </c>
      <c r="AG814" s="172"/>
    </row>
    <row r="815" spans="1:33" s="110" customFormat="1" x14ac:dyDescent="0.2">
      <c r="A815" s="138">
        <v>489</v>
      </c>
      <c r="B815" s="139">
        <v>489020172</v>
      </c>
      <c r="C815" s="140" t="s">
        <v>540</v>
      </c>
      <c r="D815" s="141">
        <v>20</v>
      </c>
      <c r="E815" s="140" t="s">
        <v>52</v>
      </c>
      <c r="F815" s="141">
        <v>172</v>
      </c>
      <c r="G815" s="142" t="s">
        <v>204</v>
      </c>
      <c r="H815" s="130"/>
      <c r="I815" s="131">
        <v>11138</v>
      </c>
      <c r="J815" s="131">
        <v>7502</v>
      </c>
      <c r="K815" s="131">
        <v>0</v>
      </c>
      <c r="L815" s="131">
        <v>938</v>
      </c>
      <c r="M815" s="131">
        <v>19578</v>
      </c>
      <c r="N815" s="130"/>
      <c r="O815" s="132">
        <v>48</v>
      </c>
      <c r="P815" s="132">
        <v>0</v>
      </c>
      <c r="Q815" s="133">
        <v>891552</v>
      </c>
      <c r="R815" s="133">
        <v>0</v>
      </c>
      <c r="S815" s="133">
        <f t="shared" si="24"/>
        <v>0</v>
      </c>
      <c r="T815" s="133">
        <v>44880</v>
      </c>
      <c r="U815" s="134">
        <f t="shared" si="25"/>
        <v>936432</v>
      </c>
      <c r="V815" s="144"/>
      <c r="W815" s="173">
        <v>0.16881594372801884</v>
      </c>
      <c r="X815" s="174">
        <v>0.09</v>
      </c>
      <c r="Y815" s="174">
        <v>3.0715343760865023E-2</v>
      </c>
      <c r="Z815" s="175">
        <v>0</v>
      </c>
      <c r="AA815" s="168"/>
      <c r="AB815" s="176">
        <v>0</v>
      </c>
      <c r="AC815" s="177">
        <v>0</v>
      </c>
      <c r="AD815" s="134">
        <v>0</v>
      </c>
      <c r="AE815" s="177">
        <v>0</v>
      </c>
      <c r="AF815" s="182">
        <v>0</v>
      </c>
      <c r="AG815" s="172"/>
    </row>
    <row r="816" spans="1:33" s="110" customFormat="1" x14ac:dyDescent="0.2">
      <c r="A816" s="138">
        <v>489</v>
      </c>
      <c r="B816" s="139">
        <v>489020201</v>
      </c>
      <c r="C816" s="140" t="s">
        <v>540</v>
      </c>
      <c r="D816" s="141">
        <v>20</v>
      </c>
      <c r="E816" s="140" t="s">
        <v>52</v>
      </c>
      <c r="F816" s="141">
        <v>201</v>
      </c>
      <c r="G816" s="142" t="s">
        <v>233</v>
      </c>
      <c r="H816" s="130"/>
      <c r="I816" s="131">
        <v>15446</v>
      </c>
      <c r="J816" s="131">
        <v>0</v>
      </c>
      <c r="K816" s="131">
        <v>0</v>
      </c>
      <c r="L816" s="131">
        <v>938</v>
      </c>
      <c r="M816" s="131">
        <v>16384</v>
      </c>
      <c r="N816" s="130"/>
      <c r="O816" s="132">
        <v>1</v>
      </c>
      <c r="P816" s="132">
        <v>0</v>
      </c>
      <c r="Q816" s="133">
        <v>15392</v>
      </c>
      <c r="R816" s="133">
        <v>0</v>
      </c>
      <c r="S816" s="133">
        <f t="shared" si="24"/>
        <v>0</v>
      </c>
      <c r="T816" s="133">
        <v>935</v>
      </c>
      <c r="U816" s="134">
        <f t="shared" si="25"/>
        <v>16327</v>
      </c>
      <c r="V816" s="144"/>
      <c r="W816" s="173">
        <v>3.5169988276670576E-3</v>
      </c>
      <c r="X816" s="174">
        <v>0.09</v>
      </c>
      <c r="Y816" s="174">
        <v>8.1890022232671528E-2</v>
      </c>
      <c r="Z816" s="175">
        <v>0</v>
      </c>
      <c r="AA816" s="168"/>
      <c r="AB816" s="176">
        <v>0</v>
      </c>
      <c r="AC816" s="177">
        <v>0</v>
      </c>
      <c r="AD816" s="134">
        <v>0</v>
      </c>
      <c r="AE816" s="177">
        <v>0</v>
      </c>
      <c r="AF816" s="182">
        <v>0</v>
      </c>
      <c r="AG816" s="172"/>
    </row>
    <row r="817" spans="1:33" s="110" customFormat="1" x14ac:dyDescent="0.2">
      <c r="A817" s="138">
        <v>489</v>
      </c>
      <c r="B817" s="139">
        <v>489020239</v>
      </c>
      <c r="C817" s="140" t="s">
        <v>540</v>
      </c>
      <c r="D817" s="141">
        <v>20</v>
      </c>
      <c r="E817" s="140" t="s">
        <v>52</v>
      </c>
      <c r="F817" s="141">
        <v>239</v>
      </c>
      <c r="G817" s="142" t="s">
        <v>271</v>
      </c>
      <c r="H817" s="130"/>
      <c r="I817" s="131">
        <v>11159</v>
      </c>
      <c r="J817" s="131">
        <v>4396</v>
      </c>
      <c r="K817" s="131">
        <v>0</v>
      </c>
      <c r="L817" s="131">
        <v>938</v>
      </c>
      <c r="M817" s="131">
        <v>16493</v>
      </c>
      <c r="N817" s="130"/>
      <c r="O817" s="132">
        <v>63</v>
      </c>
      <c r="P817" s="132">
        <v>0</v>
      </c>
      <c r="Q817" s="133">
        <v>976500</v>
      </c>
      <c r="R817" s="133">
        <v>0</v>
      </c>
      <c r="S817" s="133">
        <f t="shared" si="24"/>
        <v>0</v>
      </c>
      <c r="T817" s="133">
        <v>58905</v>
      </c>
      <c r="U817" s="134">
        <f t="shared" si="25"/>
        <v>1035405</v>
      </c>
      <c r="V817" s="144"/>
      <c r="W817" s="173">
        <v>0.22157092614302484</v>
      </c>
      <c r="X817" s="174">
        <v>0.09</v>
      </c>
      <c r="Y817" s="174">
        <v>5.7820930390514634E-2</v>
      </c>
      <c r="Z817" s="175">
        <v>0</v>
      </c>
      <c r="AA817" s="168"/>
      <c r="AB817" s="176">
        <v>0</v>
      </c>
      <c r="AC817" s="177">
        <v>0</v>
      </c>
      <c r="AD817" s="134">
        <v>0</v>
      </c>
      <c r="AE817" s="177">
        <v>0</v>
      </c>
      <c r="AF817" s="182">
        <v>0</v>
      </c>
      <c r="AG817" s="172"/>
    </row>
    <row r="818" spans="1:33" s="110" customFormat="1" x14ac:dyDescent="0.2">
      <c r="A818" s="138">
        <v>489</v>
      </c>
      <c r="B818" s="139">
        <v>489020242</v>
      </c>
      <c r="C818" s="140" t="s">
        <v>540</v>
      </c>
      <c r="D818" s="141">
        <v>20</v>
      </c>
      <c r="E818" s="140" t="s">
        <v>52</v>
      </c>
      <c r="F818" s="141">
        <v>242</v>
      </c>
      <c r="G818" s="142" t="s">
        <v>274</v>
      </c>
      <c r="H818" s="130"/>
      <c r="I818" s="131">
        <v>15345</v>
      </c>
      <c r="J818" s="131">
        <v>62417</v>
      </c>
      <c r="K818" s="131">
        <v>0</v>
      </c>
      <c r="L818" s="131">
        <v>938</v>
      </c>
      <c r="M818" s="131">
        <v>78700</v>
      </c>
      <c r="N818" s="130"/>
      <c r="O818" s="132">
        <v>4</v>
      </c>
      <c r="P818" s="132">
        <v>0</v>
      </c>
      <c r="Q818" s="133">
        <v>309956</v>
      </c>
      <c r="R818" s="133">
        <v>0</v>
      </c>
      <c r="S818" s="133">
        <f t="shared" si="24"/>
        <v>0</v>
      </c>
      <c r="T818" s="133">
        <v>3740</v>
      </c>
      <c r="U818" s="134">
        <f t="shared" si="25"/>
        <v>313696</v>
      </c>
      <c r="V818" s="144"/>
      <c r="W818" s="173">
        <v>1.4067995310668231E-2</v>
      </c>
      <c r="X818" s="174">
        <v>0.09</v>
      </c>
      <c r="Y818" s="174">
        <v>5.4931355219446039E-2</v>
      </c>
      <c r="Z818" s="175">
        <v>0</v>
      </c>
      <c r="AA818" s="168"/>
      <c r="AB818" s="176">
        <v>0</v>
      </c>
      <c r="AC818" s="177">
        <v>0</v>
      </c>
      <c r="AD818" s="134">
        <v>0</v>
      </c>
      <c r="AE818" s="177">
        <v>0</v>
      </c>
      <c r="AF818" s="182">
        <v>0</v>
      </c>
      <c r="AG818" s="172"/>
    </row>
    <row r="819" spans="1:33" s="110" customFormat="1" x14ac:dyDescent="0.2">
      <c r="A819" s="138">
        <v>489</v>
      </c>
      <c r="B819" s="139">
        <v>489020261</v>
      </c>
      <c r="C819" s="140" t="s">
        <v>540</v>
      </c>
      <c r="D819" s="141">
        <v>20</v>
      </c>
      <c r="E819" s="140" t="s">
        <v>52</v>
      </c>
      <c r="F819" s="141">
        <v>261</v>
      </c>
      <c r="G819" s="142" t="s">
        <v>293</v>
      </c>
      <c r="H819" s="130"/>
      <c r="I819" s="131">
        <v>11104</v>
      </c>
      <c r="J819" s="131">
        <v>7163</v>
      </c>
      <c r="K819" s="131">
        <v>0</v>
      </c>
      <c r="L819" s="131">
        <v>938</v>
      </c>
      <c r="M819" s="131">
        <v>19205</v>
      </c>
      <c r="N819" s="130"/>
      <c r="O819" s="132">
        <v>186</v>
      </c>
      <c r="P819" s="132">
        <v>0</v>
      </c>
      <c r="Q819" s="133">
        <v>3385758</v>
      </c>
      <c r="R819" s="133">
        <v>0</v>
      </c>
      <c r="S819" s="133">
        <f t="shared" si="24"/>
        <v>0</v>
      </c>
      <c r="T819" s="133">
        <v>173910</v>
      </c>
      <c r="U819" s="134">
        <f t="shared" si="25"/>
        <v>3559668</v>
      </c>
      <c r="V819" s="144"/>
      <c r="W819" s="173">
        <v>0.65416178194607333</v>
      </c>
      <c r="X819" s="174">
        <v>0.09</v>
      </c>
      <c r="Y819" s="174">
        <v>7.8505173391628005E-2</v>
      </c>
      <c r="Z819" s="175">
        <v>0</v>
      </c>
      <c r="AA819" s="168"/>
      <c r="AB819" s="176">
        <v>0</v>
      </c>
      <c r="AC819" s="177">
        <v>0</v>
      </c>
      <c r="AD819" s="134">
        <v>0</v>
      </c>
      <c r="AE819" s="177">
        <v>0</v>
      </c>
      <c r="AF819" s="182">
        <v>0</v>
      </c>
      <c r="AG819" s="172"/>
    </row>
    <row r="820" spans="1:33" s="110" customFormat="1" x14ac:dyDescent="0.2">
      <c r="A820" s="138">
        <v>489</v>
      </c>
      <c r="B820" s="139">
        <v>489020300</v>
      </c>
      <c r="C820" s="140" t="s">
        <v>540</v>
      </c>
      <c r="D820" s="141">
        <v>20</v>
      </c>
      <c r="E820" s="140" t="s">
        <v>52</v>
      </c>
      <c r="F820" s="141">
        <v>300</v>
      </c>
      <c r="G820" s="142" t="s">
        <v>332</v>
      </c>
      <c r="H820" s="130"/>
      <c r="I820" s="131">
        <v>12258</v>
      </c>
      <c r="J820" s="131">
        <v>22013</v>
      </c>
      <c r="K820" s="131">
        <v>0</v>
      </c>
      <c r="L820" s="131">
        <v>938</v>
      </c>
      <c r="M820" s="131">
        <v>35209</v>
      </c>
      <c r="N820" s="130"/>
      <c r="O820" s="132">
        <v>3</v>
      </c>
      <c r="P820" s="132">
        <v>0</v>
      </c>
      <c r="Q820" s="133">
        <v>102450</v>
      </c>
      <c r="R820" s="133">
        <v>0</v>
      </c>
      <c r="S820" s="133">
        <f t="shared" si="24"/>
        <v>0</v>
      </c>
      <c r="T820" s="133">
        <v>2805</v>
      </c>
      <c r="U820" s="134">
        <f t="shared" si="25"/>
        <v>105255</v>
      </c>
      <c r="V820" s="144"/>
      <c r="W820" s="173">
        <v>1.0550996483001174E-2</v>
      </c>
      <c r="X820" s="174">
        <v>0.09</v>
      </c>
      <c r="Y820" s="174">
        <v>1.8735196439636739E-2</v>
      </c>
      <c r="Z820" s="175">
        <v>0</v>
      </c>
      <c r="AA820" s="168"/>
      <c r="AB820" s="176">
        <v>0</v>
      </c>
      <c r="AC820" s="177">
        <v>0</v>
      </c>
      <c r="AD820" s="134">
        <v>0</v>
      </c>
      <c r="AE820" s="177">
        <v>0</v>
      </c>
      <c r="AF820" s="182">
        <v>0</v>
      </c>
      <c r="AG820" s="172"/>
    </row>
    <row r="821" spans="1:33" s="110" customFormat="1" x14ac:dyDescent="0.2">
      <c r="A821" s="138">
        <v>489</v>
      </c>
      <c r="B821" s="139">
        <v>489020310</v>
      </c>
      <c r="C821" s="140" t="s">
        <v>540</v>
      </c>
      <c r="D821" s="141">
        <v>20</v>
      </c>
      <c r="E821" s="140" t="s">
        <v>52</v>
      </c>
      <c r="F821" s="141">
        <v>310</v>
      </c>
      <c r="G821" s="142" t="s">
        <v>342</v>
      </c>
      <c r="H821" s="130"/>
      <c r="I821" s="131">
        <v>11041</v>
      </c>
      <c r="J821" s="131">
        <v>1774</v>
      </c>
      <c r="K821" s="131">
        <v>0</v>
      </c>
      <c r="L821" s="131">
        <v>938</v>
      </c>
      <c r="M821" s="131">
        <v>13753</v>
      </c>
      <c r="N821" s="130"/>
      <c r="O821" s="132">
        <v>18</v>
      </c>
      <c r="P821" s="132">
        <v>0</v>
      </c>
      <c r="Q821" s="133">
        <v>229860</v>
      </c>
      <c r="R821" s="133">
        <v>0</v>
      </c>
      <c r="S821" s="133">
        <f t="shared" si="24"/>
        <v>0</v>
      </c>
      <c r="T821" s="133">
        <v>16830</v>
      </c>
      <c r="U821" s="134">
        <f t="shared" si="25"/>
        <v>246690</v>
      </c>
      <c r="V821" s="144"/>
      <c r="W821" s="173">
        <v>6.3305978898007056E-2</v>
      </c>
      <c r="X821" s="174">
        <v>0.09</v>
      </c>
      <c r="Y821" s="174">
        <v>4.1051985767027885E-2</v>
      </c>
      <c r="Z821" s="175">
        <v>0</v>
      </c>
      <c r="AA821" s="168"/>
      <c r="AB821" s="176">
        <v>0</v>
      </c>
      <c r="AC821" s="177">
        <v>0</v>
      </c>
      <c r="AD821" s="134">
        <v>0</v>
      </c>
      <c r="AE821" s="177">
        <v>0</v>
      </c>
      <c r="AF821" s="182">
        <v>0</v>
      </c>
      <c r="AG821" s="172"/>
    </row>
    <row r="822" spans="1:33" s="110" customFormat="1" x14ac:dyDescent="0.2">
      <c r="A822" s="138">
        <v>489</v>
      </c>
      <c r="B822" s="139">
        <v>489020645</v>
      </c>
      <c r="C822" s="140" t="s">
        <v>540</v>
      </c>
      <c r="D822" s="141">
        <v>20</v>
      </c>
      <c r="E822" s="140" t="s">
        <v>52</v>
      </c>
      <c r="F822" s="141">
        <v>645</v>
      </c>
      <c r="G822" s="142" t="s">
        <v>399</v>
      </c>
      <c r="H822" s="130"/>
      <c r="I822" s="131">
        <v>11987</v>
      </c>
      <c r="J822" s="131">
        <v>4881</v>
      </c>
      <c r="K822" s="131">
        <v>0</v>
      </c>
      <c r="L822" s="131">
        <v>938</v>
      </c>
      <c r="M822" s="131">
        <v>17806</v>
      </c>
      <c r="N822" s="130"/>
      <c r="O822" s="132">
        <v>75</v>
      </c>
      <c r="P822" s="132">
        <v>0</v>
      </c>
      <c r="Q822" s="133">
        <v>1260675</v>
      </c>
      <c r="R822" s="133">
        <v>0</v>
      </c>
      <c r="S822" s="133">
        <f t="shared" si="24"/>
        <v>0</v>
      </c>
      <c r="T822" s="133">
        <v>70125</v>
      </c>
      <c r="U822" s="134">
        <f t="shared" si="25"/>
        <v>1330800</v>
      </c>
      <c r="V822" s="144"/>
      <c r="W822" s="173">
        <v>0.26377491207502957</v>
      </c>
      <c r="X822" s="174">
        <v>0.09</v>
      </c>
      <c r="Y822" s="174">
        <v>3.597316666491604E-2</v>
      </c>
      <c r="Z822" s="175">
        <v>0</v>
      </c>
      <c r="AA822" s="168"/>
      <c r="AB822" s="176">
        <v>0</v>
      </c>
      <c r="AC822" s="177">
        <v>0</v>
      </c>
      <c r="AD822" s="134">
        <v>0</v>
      </c>
      <c r="AE822" s="177">
        <v>0</v>
      </c>
      <c r="AF822" s="182">
        <v>0</v>
      </c>
      <c r="AG822" s="172"/>
    </row>
    <row r="823" spans="1:33" s="110" customFormat="1" x14ac:dyDescent="0.2">
      <c r="A823" s="138">
        <v>489</v>
      </c>
      <c r="B823" s="139">
        <v>489020660</v>
      </c>
      <c r="C823" s="140" t="s">
        <v>540</v>
      </c>
      <c r="D823" s="141">
        <v>20</v>
      </c>
      <c r="E823" s="140" t="s">
        <v>52</v>
      </c>
      <c r="F823" s="141">
        <v>660</v>
      </c>
      <c r="G823" s="142" t="s">
        <v>403</v>
      </c>
      <c r="H823" s="130"/>
      <c r="I823" s="131">
        <v>11381</v>
      </c>
      <c r="J823" s="131">
        <v>10118</v>
      </c>
      <c r="K823" s="131">
        <v>0</v>
      </c>
      <c r="L823" s="131">
        <v>938</v>
      </c>
      <c r="M823" s="131">
        <v>22437</v>
      </c>
      <c r="N823" s="130"/>
      <c r="O823" s="132">
        <v>10</v>
      </c>
      <c r="P823" s="132">
        <v>0</v>
      </c>
      <c r="Q823" s="133">
        <v>214230</v>
      </c>
      <c r="R823" s="133">
        <v>0</v>
      </c>
      <c r="S823" s="133">
        <f t="shared" si="24"/>
        <v>0</v>
      </c>
      <c r="T823" s="133">
        <v>9350</v>
      </c>
      <c r="U823" s="134">
        <f t="shared" si="25"/>
        <v>223580</v>
      </c>
      <c r="V823" s="144"/>
      <c r="W823" s="173">
        <v>3.5169988276670575E-2</v>
      </c>
      <c r="X823" s="174">
        <v>0.09</v>
      </c>
      <c r="Y823" s="174">
        <v>5.42231257287355E-2</v>
      </c>
      <c r="Z823" s="175">
        <v>0</v>
      </c>
      <c r="AA823" s="168"/>
      <c r="AB823" s="176">
        <v>0</v>
      </c>
      <c r="AC823" s="177">
        <v>0</v>
      </c>
      <c r="AD823" s="134">
        <v>0</v>
      </c>
      <c r="AE823" s="177">
        <v>0</v>
      </c>
      <c r="AF823" s="182">
        <v>0</v>
      </c>
      <c r="AG823" s="172"/>
    </row>
    <row r="824" spans="1:33" s="110" customFormat="1" x14ac:dyDescent="0.2">
      <c r="A824" s="138">
        <v>489</v>
      </c>
      <c r="B824" s="139">
        <v>489020712</v>
      </c>
      <c r="C824" s="140" t="s">
        <v>540</v>
      </c>
      <c r="D824" s="141">
        <v>20</v>
      </c>
      <c r="E824" s="140" t="s">
        <v>52</v>
      </c>
      <c r="F824" s="141">
        <v>712</v>
      </c>
      <c r="G824" s="142" t="s">
        <v>420</v>
      </c>
      <c r="H824" s="130"/>
      <c r="I824" s="131">
        <v>11538</v>
      </c>
      <c r="J824" s="131">
        <v>8299</v>
      </c>
      <c r="K824" s="131">
        <v>0</v>
      </c>
      <c r="L824" s="131">
        <v>938</v>
      </c>
      <c r="M824" s="131">
        <v>20775</v>
      </c>
      <c r="N824" s="130"/>
      <c r="O824" s="132">
        <v>37</v>
      </c>
      <c r="P824" s="132">
        <v>0</v>
      </c>
      <c r="Q824" s="133">
        <v>731379</v>
      </c>
      <c r="R824" s="133">
        <v>0</v>
      </c>
      <c r="S824" s="133">
        <f t="shared" si="24"/>
        <v>0</v>
      </c>
      <c r="T824" s="133">
        <v>34595</v>
      </c>
      <c r="U824" s="134">
        <f t="shared" si="25"/>
        <v>765974</v>
      </c>
      <c r="V824" s="144"/>
      <c r="W824" s="173">
        <v>0.1301289566236811</v>
      </c>
      <c r="X824" s="174">
        <v>0.09</v>
      </c>
      <c r="Y824" s="174">
        <v>3.230677539606619E-2</v>
      </c>
      <c r="Z824" s="175">
        <v>0</v>
      </c>
      <c r="AA824" s="168"/>
      <c r="AB824" s="176">
        <v>0</v>
      </c>
      <c r="AC824" s="177">
        <v>0</v>
      </c>
      <c r="AD824" s="134">
        <v>0</v>
      </c>
      <c r="AE824" s="177">
        <v>0</v>
      </c>
      <c r="AF824" s="182">
        <v>0</v>
      </c>
      <c r="AG824" s="172"/>
    </row>
    <row r="825" spans="1:33" s="110" customFormat="1" x14ac:dyDescent="0.2">
      <c r="A825" s="138">
        <v>491</v>
      </c>
      <c r="B825" s="139">
        <v>491095072</v>
      </c>
      <c r="C825" s="140" t="s">
        <v>541</v>
      </c>
      <c r="D825" s="141">
        <v>95</v>
      </c>
      <c r="E825" s="140" t="s">
        <v>127</v>
      </c>
      <c r="F825" s="141">
        <v>72</v>
      </c>
      <c r="G825" s="142" t="s">
        <v>104</v>
      </c>
      <c r="H825" s="130"/>
      <c r="I825" s="131">
        <v>13379</v>
      </c>
      <c r="J825" s="131">
        <v>3502</v>
      </c>
      <c r="K825" s="131">
        <v>0</v>
      </c>
      <c r="L825" s="131">
        <v>938</v>
      </c>
      <c r="M825" s="131">
        <v>17819</v>
      </c>
      <c r="N825" s="130"/>
      <c r="O825" s="132">
        <v>3</v>
      </c>
      <c r="P825" s="132">
        <v>0</v>
      </c>
      <c r="Q825" s="133">
        <v>50643</v>
      </c>
      <c r="R825" s="133">
        <v>0</v>
      </c>
      <c r="S825" s="133">
        <f t="shared" si="24"/>
        <v>0</v>
      </c>
      <c r="T825" s="133">
        <v>2814</v>
      </c>
      <c r="U825" s="134">
        <f t="shared" si="25"/>
        <v>53457</v>
      </c>
      <c r="V825" s="144"/>
      <c r="W825" s="173">
        <v>0</v>
      </c>
      <c r="X825" s="174">
        <v>0.09</v>
      </c>
      <c r="Y825" s="174">
        <v>3.6636689277330771E-3</v>
      </c>
      <c r="Z825" s="175">
        <v>0</v>
      </c>
      <c r="AA825" s="168"/>
      <c r="AB825" s="176">
        <v>0</v>
      </c>
      <c r="AC825" s="177">
        <v>0</v>
      </c>
      <c r="AD825" s="134">
        <v>0</v>
      </c>
      <c r="AE825" s="177">
        <v>0</v>
      </c>
      <c r="AF825" s="182">
        <v>0</v>
      </c>
      <c r="AG825" s="172"/>
    </row>
    <row r="826" spans="1:33" s="110" customFormat="1" x14ac:dyDescent="0.2">
      <c r="A826" s="138">
        <v>491</v>
      </c>
      <c r="B826" s="139">
        <v>491095094</v>
      </c>
      <c r="C826" s="140" t="s">
        <v>541</v>
      </c>
      <c r="D826" s="141">
        <v>95</v>
      </c>
      <c r="E826" s="140" t="s">
        <v>127</v>
      </c>
      <c r="F826" s="141">
        <v>94</v>
      </c>
      <c r="G826" s="142" t="s">
        <v>126</v>
      </c>
      <c r="H826" s="130"/>
      <c r="I826" s="131">
        <v>9132</v>
      </c>
      <c r="J826" s="131">
        <v>655</v>
      </c>
      <c r="K826" s="131">
        <v>0</v>
      </c>
      <c r="L826" s="131">
        <v>938</v>
      </c>
      <c r="M826" s="131">
        <v>10725</v>
      </c>
      <c r="N826" s="130"/>
      <c r="O826" s="132">
        <v>2</v>
      </c>
      <c r="P826" s="132">
        <v>0</v>
      </c>
      <c r="Q826" s="133">
        <v>19574</v>
      </c>
      <c r="R826" s="133">
        <v>0</v>
      </c>
      <c r="S826" s="133">
        <f t="shared" si="24"/>
        <v>0</v>
      </c>
      <c r="T826" s="133">
        <v>1876</v>
      </c>
      <c r="U826" s="134">
        <f t="shared" si="25"/>
        <v>21450</v>
      </c>
      <c r="V826" s="144"/>
      <c r="W826" s="173">
        <v>0</v>
      </c>
      <c r="X826" s="174">
        <v>0.09</v>
      </c>
      <c r="Y826" s="174">
        <v>2.7933468145295869E-3</v>
      </c>
      <c r="Z826" s="175">
        <v>0</v>
      </c>
      <c r="AA826" s="168"/>
      <c r="AB826" s="176">
        <v>0</v>
      </c>
      <c r="AC826" s="177">
        <v>0</v>
      </c>
      <c r="AD826" s="134">
        <v>0</v>
      </c>
      <c r="AE826" s="177">
        <v>0</v>
      </c>
      <c r="AF826" s="182">
        <v>0</v>
      </c>
      <c r="AG826" s="172"/>
    </row>
    <row r="827" spans="1:33" s="110" customFormat="1" x14ac:dyDescent="0.2">
      <c r="A827" s="138">
        <v>491</v>
      </c>
      <c r="B827" s="139">
        <v>491095095</v>
      </c>
      <c r="C827" s="140" t="s">
        <v>541</v>
      </c>
      <c r="D827" s="141">
        <v>95</v>
      </c>
      <c r="E827" s="140" t="s">
        <v>127</v>
      </c>
      <c r="F827" s="141">
        <v>95</v>
      </c>
      <c r="G827" s="142" t="s">
        <v>127</v>
      </c>
      <c r="H827" s="130"/>
      <c r="I827" s="131">
        <v>12272</v>
      </c>
      <c r="J827" s="131">
        <v>85</v>
      </c>
      <c r="K827" s="131">
        <v>0</v>
      </c>
      <c r="L827" s="131">
        <v>938</v>
      </c>
      <c r="M827" s="131">
        <v>13295</v>
      </c>
      <c r="N827" s="130"/>
      <c r="O827" s="132">
        <v>1219</v>
      </c>
      <c r="P827" s="132">
        <v>0</v>
      </c>
      <c r="Q827" s="133">
        <v>15063183</v>
      </c>
      <c r="R827" s="133">
        <v>0</v>
      </c>
      <c r="S827" s="133">
        <f t="shared" si="24"/>
        <v>0</v>
      </c>
      <c r="T827" s="133">
        <v>1143422</v>
      </c>
      <c r="U827" s="134">
        <f t="shared" si="25"/>
        <v>16206605</v>
      </c>
      <c r="V827" s="144"/>
      <c r="W827" s="173">
        <v>0</v>
      </c>
      <c r="X827" s="174">
        <v>0.09</v>
      </c>
      <c r="Y827" s="174">
        <v>0.1327095393189828</v>
      </c>
      <c r="Z827" s="175">
        <v>0</v>
      </c>
      <c r="AA827" s="168"/>
      <c r="AB827" s="176">
        <v>0</v>
      </c>
      <c r="AC827" s="177">
        <v>0</v>
      </c>
      <c r="AD827" s="134">
        <v>0</v>
      </c>
      <c r="AE827" s="177">
        <v>0</v>
      </c>
      <c r="AF827" s="182">
        <v>0</v>
      </c>
      <c r="AG827" s="172"/>
    </row>
    <row r="828" spans="1:33" s="110" customFormat="1" x14ac:dyDescent="0.2">
      <c r="A828" s="138">
        <v>491</v>
      </c>
      <c r="B828" s="139">
        <v>491095201</v>
      </c>
      <c r="C828" s="140" t="s">
        <v>541</v>
      </c>
      <c r="D828" s="141">
        <v>95</v>
      </c>
      <c r="E828" s="140" t="s">
        <v>127</v>
      </c>
      <c r="F828" s="141">
        <v>201</v>
      </c>
      <c r="G828" s="142" t="s">
        <v>233</v>
      </c>
      <c r="H828" s="130"/>
      <c r="I828" s="131">
        <v>13176</v>
      </c>
      <c r="J828" s="131">
        <v>0</v>
      </c>
      <c r="K828" s="131">
        <v>0</v>
      </c>
      <c r="L828" s="131">
        <v>938</v>
      </c>
      <c r="M828" s="131">
        <v>14114</v>
      </c>
      <c r="N828" s="130"/>
      <c r="O828" s="132">
        <v>9</v>
      </c>
      <c r="P828" s="132">
        <v>0</v>
      </c>
      <c r="Q828" s="133">
        <v>118584</v>
      </c>
      <c r="R828" s="133">
        <v>0</v>
      </c>
      <c r="S828" s="133">
        <f t="shared" si="24"/>
        <v>0</v>
      </c>
      <c r="T828" s="133">
        <v>8442</v>
      </c>
      <c r="U828" s="134">
        <f t="shared" si="25"/>
        <v>127026</v>
      </c>
      <c r="V828" s="144"/>
      <c r="W828" s="173">
        <v>0</v>
      </c>
      <c r="X828" s="174">
        <v>0.09</v>
      </c>
      <c r="Y828" s="174">
        <v>8.1890022232671528E-2</v>
      </c>
      <c r="Z828" s="175">
        <v>0</v>
      </c>
      <c r="AA828" s="168"/>
      <c r="AB828" s="176">
        <v>0</v>
      </c>
      <c r="AC828" s="177">
        <v>0</v>
      </c>
      <c r="AD828" s="134">
        <v>0</v>
      </c>
      <c r="AE828" s="177">
        <v>0</v>
      </c>
      <c r="AF828" s="182">
        <v>0</v>
      </c>
      <c r="AG828" s="172"/>
    </row>
    <row r="829" spans="1:33" s="110" customFormat="1" x14ac:dyDescent="0.2">
      <c r="A829" s="138">
        <v>491</v>
      </c>
      <c r="B829" s="139">
        <v>491095218</v>
      </c>
      <c r="C829" s="140" t="s">
        <v>541</v>
      </c>
      <c r="D829" s="141">
        <v>95</v>
      </c>
      <c r="E829" s="140" t="s">
        <v>127</v>
      </c>
      <c r="F829" s="141">
        <v>218</v>
      </c>
      <c r="G829" s="142" t="s">
        <v>250</v>
      </c>
      <c r="H829" s="130"/>
      <c r="I829" s="131">
        <v>14278</v>
      </c>
      <c r="J829" s="131">
        <v>5167</v>
      </c>
      <c r="K829" s="131">
        <v>0</v>
      </c>
      <c r="L829" s="131">
        <v>938</v>
      </c>
      <c r="M829" s="131">
        <v>20383</v>
      </c>
      <c r="N829" s="130"/>
      <c r="O829" s="132">
        <v>2</v>
      </c>
      <c r="P829" s="132">
        <v>0</v>
      </c>
      <c r="Q829" s="133">
        <v>38890</v>
      </c>
      <c r="R829" s="133">
        <v>0</v>
      </c>
      <c r="S829" s="133">
        <f t="shared" si="24"/>
        <v>0</v>
      </c>
      <c r="T829" s="133">
        <v>1876</v>
      </c>
      <c r="U829" s="134">
        <f t="shared" si="25"/>
        <v>40766</v>
      </c>
      <c r="V829" s="144"/>
      <c r="W829" s="173">
        <v>0</v>
      </c>
      <c r="X829" s="174">
        <v>0.09</v>
      </c>
      <c r="Y829" s="174">
        <v>3.3000101328960411E-2</v>
      </c>
      <c r="Z829" s="175">
        <v>0</v>
      </c>
      <c r="AA829" s="168"/>
      <c r="AB829" s="176">
        <v>0</v>
      </c>
      <c r="AC829" s="177">
        <v>0</v>
      </c>
      <c r="AD829" s="134">
        <v>0</v>
      </c>
      <c r="AE829" s="177">
        <v>0</v>
      </c>
      <c r="AF829" s="182">
        <v>0</v>
      </c>
      <c r="AG829" s="172"/>
    </row>
    <row r="830" spans="1:33" s="110" customFormat="1" x14ac:dyDescent="0.2">
      <c r="A830" s="138">
        <v>491</v>
      </c>
      <c r="B830" s="139">
        <v>491095265</v>
      </c>
      <c r="C830" s="140" t="s">
        <v>541</v>
      </c>
      <c r="D830" s="141">
        <v>95</v>
      </c>
      <c r="E830" s="140" t="s">
        <v>127</v>
      </c>
      <c r="F830" s="141">
        <v>265</v>
      </c>
      <c r="G830" s="142" t="s">
        <v>297</v>
      </c>
      <c r="H830" s="130"/>
      <c r="I830" s="131">
        <v>10675.913042850263</v>
      </c>
      <c r="J830" s="131">
        <v>4774</v>
      </c>
      <c r="K830" s="131">
        <v>0</v>
      </c>
      <c r="L830" s="131">
        <v>938</v>
      </c>
      <c r="M830" s="131">
        <v>16387.913042850261</v>
      </c>
      <c r="N830" s="130"/>
      <c r="O830" s="132">
        <v>2</v>
      </c>
      <c r="P830" s="132">
        <v>0</v>
      </c>
      <c r="Q830" s="133">
        <v>30900</v>
      </c>
      <c r="R830" s="133">
        <v>0</v>
      </c>
      <c r="S830" s="133">
        <f t="shared" si="24"/>
        <v>0</v>
      </c>
      <c r="T830" s="133">
        <v>1876</v>
      </c>
      <c r="U830" s="134">
        <f t="shared" si="25"/>
        <v>32776</v>
      </c>
      <c r="V830" s="144"/>
      <c r="W830" s="173">
        <v>0</v>
      </c>
      <c r="X830" s="174">
        <v>0.09</v>
      </c>
      <c r="Y830" s="174">
        <v>1.6734187000581235E-3</v>
      </c>
      <c r="Z830" s="175">
        <v>0</v>
      </c>
      <c r="AA830" s="168"/>
      <c r="AB830" s="176">
        <v>0</v>
      </c>
      <c r="AC830" s="177">
        <v>0</v>
      </c>
      <c r="AD830" s="134">
        <v>0</v>
      </c>
      <c r="AE830" s="177">
        <v>0</v>
      </c>
      <c r="AF830" s="182">
        <v>0</v>
      </c>
      <c r="AG830" s="172"/>
    </row>
    <row r="831" spans="1:33" s="110" customFormat="1" x14ac:dyDescent="0.2">
      <c r="A831" s="138">
        <v>491</v>
      </c>
      <c r="B831" s="139">
        <v>491095273</v>
      </c>
      <c r="C831" s="140" t="s">
        <v>541</v>
      </c>
      <c r="D831" s="141">
        <v>95</v>
      </c>
      <c r="E831" s="140" t="s">
        <v>127</v>
      </c>
      <c r="F831" s="141">
        <v>273</v>
      </c>
      <c r="G831" s="142" t="s">
        <v>305</v>
      </c>
      <c r="H831" s="130"/>
      <c r="I831" s="131">
        <v>9255</v>
      </c>
      <c r="J831" s="131">
        <v>3326</v>
      </c>
      <c r="K831" s="131">
        <v>0</v>
      </c>
      <c r="L831" s="131">
        <v>938</v>
      </c>
      <c r="M831" s="131">
        <v>13519</v>
      </c>
      <c r="N831" s="130"/>
      <c r="O831" s="132">
        <v>9</v>
      </c>
      <c r="P831" s="132">
        <v>0</v>
      </c>
      <c r="Q831" s="133">
        <v>113229</v>
      </c>
      <c r="R831" s="133">
        <v>0</v>
      </c>
      <c r="S831" s="133">
        <f t="shared" si="24"/>
        <v>0</v>
      </c>
      <c r="T831" s="133">
        <v>8442</v>
      </c>
      <c r="U831" s="134">
        <f t="shared" si="25"/>
        <v>121671</v>
      </c>
      <c r="V831" s="144"/>
      <c r="W831" s="173">
        <v>0</v>
      </c>
      <c r="X831" s="174">
        <v>0.09</v>
      </c>
      <c r="Y831" s="174">
        <v>4.9599513064470611E-3</v>
      </c>
      <c r="Z831" s="175">
        <v>0</v>
      </c>
      <c r="AA831" s="168"/>
      <c r="AB831" s="176">
        <v>0</v>
      </c>
      <c r="AC831" s="177">
        <v>0</v>
      </c>
      <c r="AD831" s="134">
        <v>0</v>
      </c>
      <c r="AE831" s="177">
        <v>0</v>
      </c>
      <c r="AF831" s="182">
        <v>0</v>
      </c>
      <c r="AG831" s="172"/>
    </row>
    <row r="832" spans="1:33" s="110" customFormat="1" x14ac:dyDescent="0.2">
      <c r="A832" s="138">
        <v>491</v>
      </c>
      <c r="B832" s="139">
        <v>491095292</v>
      </c>
      <c r="C832" s="140" t="s">
        <v>541</v>
      </c>
      <c r="D832" s="141">
        <v>95</v>
      </c>
      <c r="E832" s="140" t="s">
        <v>127</v>
      </c>
      <c r="F832" s="141">
        <v>292</v>
      </c>
      <c r="G832" s="142" t="s">
        <v>324</v>
      </c>
      <c r="H832" s="130"/>
      <c r="I832" s="131">
        <v>10266</v>
      </c>
      <c r="J832" s="131">
        <v>1785</v>
      </c>
      <c r="K832" s="131">
        <v>0</v>
      </c>
      <c r="L832" s="131">
        <v>938</v>
      </c>
      <c r="M832" s="131">
        <v>12989</v>
      </c>
      <c r="N832" s="130"/>
      <c r="O832" s="132">
        <v>11</v>
      </c>
      <c r="P832" s="132">
        <v>0</v>
      </c>
      <c r="Q832" s="133">
        <v>132561</v>
      </c>
      <c r="R832" s="133">
        <v>0</v>
      </c>
      <c r="S832" s="133">
        <f t="shared" si="24"/>
        <v>0</v>
      </c>
      <c r="T832" s="133">
        <v>10318</v>
      </c>
      <c r="U832" s="134">
        <f t="shared" si="25"/>
        <v>142879</v>
      </c>
      <c r="V832" s="144"/>
      <c r="W832" s="173">
        <v>0</v>
      </c>
      <c r="X832" s="174">
        <v>0.09</v>
      </c>
      <c r="Y832" s="174">
        <v>5.4253909825971395E-3</v>
      </c>
      <c r="Z832" s="175">
        <v>0</v>
      </c>
      <c r="AA832" s="168"/>
      <c r="AB832" s="176">
        <v>0</v>
      </c>
      <c r="AC832" s="177">
        <v>0</v>
      </c>
      <c r="AD832" s="134">
        <v>0</v>
      </c>
      <c r="AE832" s="177">
        <v>0</v>
      </c>
      <c r="AF832" s="182">
        <v>0</v>
      </c>
      <c r="AG832" s="172"/>
    </row>
    <row r="833" spans="1:33" s="110" customFormat="1" x14ac:dyDescent="0.2">
      <c r="A833" s="138">
        <v>491</v>
      </c>
      <c r="B833" s="139">
        <v>491095331</v>
      </c>
      <c r="C833" s="140" t="s">
        <v>541</v>
      </c>
      <c r="D833" s="141">
        <v>95</v>
      </c>
      <c r="E833" s="140" t="s">
        <v>127</v>
      </c>
      <c r="F833" s="141">
        <v>331</v>
      </c>
      <c r="G833" s="142" t="s">
        <v>363</v>
      </c>
      <c r="H833" s="130"/>
      <c r="I833" s="131">
        <v>10785</v>
      </c>
      <c r="J833" s="131">
        <v>3366</v>
      </c>
      <c r="K833" s="131">
        <v>0</v>
      </c>
      <c r="L833" s="131">
        <v>938</v>
      </c>
      <c r="M833" s="131">
        <v>15089</v>
      </c>
      <c r="N833" s="130"/>
      <c r="O833" s="132">
        <v>29</v>
      </c>
      <c r="P833" s="132">
        <v>0</v>
      </c>
      <c r="Q833" s="133">
        <v>410379</v>
      </c>
      <c r="R833" s="133">
        <v>0</v>
      </c>
      <c r="S833" s="133">
        <f t="shared" si="24"/>
        <v>0</v>
      </c>
      <c r="T833" s="133">
        <v>27202</v>
      </c>
      <c r="U833" s="134">
        <f t="shared" si="25"/>
        <v>437581</v>
      </c>
      <c r="V833" s="144"/>
      <c r="W833" s="173">
        <v>0</v>
      </c>
      <c r="X833" s="174">
        <v>0.09</v>
      </c>
      <c r="Y833" s="174">
        <v>2.1003421858042316E-2</v>
      </c>
      <c r="Z833" s="175">
        <v>0</v>
      </c>
      <c r="AA833" s="168"/>
      <c r="AB833" s="176">
        <v>0</v>
      </c>
      <c r="AC833" s="177">
        <v>0</v>
      </c>
      <c r="AD833" s="134">
        <v>0</v>
      </c>
      <c r="AE833" s="177">
        <v>0</v>
      </c>
      <c r="AF833" s="182">
        <v>0</v>
      </c>
      <c r="AG833" s="172"/>
    </row>
    <row r="834" spans="1:33" s="110" customFormat="1" x14ac:dyDescent="0.2">
      <c r="A834" s="138">
        <v>491</v>
      </c>
      <c r="B834" s="139">
        <v>491095650</v>
      </c>
      <c r="C834" s="140" t="s">
        <v>541</v>
      </c>
      <c r="D834" s="141">
        <v>95</v>
      </c>
      <c r="E834" s="140" t="s">
        <v>127</v>
      </c>
      <c r="F834" s="141">
        <v>650</v>
      </c>
      <c r="G834" s="142" t="s">
        <v>400</v>
      </c>
      <c r="H834" s="130"/>
      <c r="I834" s="131">
        <v>10334</v>
      </c>
      <c r="J834" s="131">
        <v>2864</v>
      </c>
      <c r="K834" s="131">
        <v>0</v>
      </c>
      <c r="L834" s="131">
        <v>938</v>
      </c>
      <c r="M834" s="131">
        <v>14136</v>
      </c>
      <c r="N834" s="130"/>
      <c r="O834" s="132">
        <v>4</v>
      </c>
      <c r="P834" s="132">
        <v>0</v>
      </c>
      <c r="Q834" s="133">
        <v>52792</v>
      </c>
      <c r="R834" s="133">
        <v>0</v>
      </c>
      <c r="S834" s="133">
        <f t="shared" si="24"/>
        <v>0</v>
      </c>
      <c r="T834" s="133">
        <v>3752</v>
      </c>
      <c r="U834" s="134">
        <f t="shared" si="25"/>
        <v>56544</v>
      </c>
      <c r="V834" s="144"/>
      <c r="W834" s="173">
        <v>0</v>
      </c>
      <c r="X834" s="174">
        <v>0.09</v>
      </c>
      <c r="Y834" s="174">
        <v>2.1263116125592061E-3</v>
      </c>
      <c r="Z834" s="175">
        <v>0</v>
      </c>
      <c r="AA834" s="168"/>
      <c r="AB834" s="176">
        <v>0</v>
      </c>
      <c r="AC834" s="177">
        <v>0</v>
      </c>
      <c r="AD834" s="134">
        <v>0</v>
      </c>
      <c r="AE834" s="177">
        <v>0</v>
      </c>
      <c r="AF834" s="182">
        <v>0</v>
      </c>
      <c r="AG834" s="172"/>
    </row>
    <row r="835" spans="1:33" s="110" customFormat="1" x14ac:dyDescent="0.2">
      <c r="A835" s="138">
        <v>491</v>
      </c>
      <c r="B835" s="139">
        <v>491095665</v>
      </c>
      <c r="C835" s="140" t="s">
        <v>541</v>
      </c>
      <c r="D835" s="141">
        <v>95</v>
      </c>
      <c r="E835" s="140" t="s">
        <v>127</v>
      </c>
      <c r="F835" s="141">
        <v>665</v>
      </c>
      <c r="G835" s="142" t="s">
        <v>405</v>
      </c>
      <c r="H835" s="130"/>
      <c r="I835" s="131">
        <v>11283</v>
      </c>
      <c r="J835" s="131">
        <v>1997</v>
      </c>
      <c r="K835" s="131">
        <v>0</v>
      </c>
      <c r="L835" s="131">
        <v>938</v>
      </c>
      <c r="M835" s="131">
        <v>14218</v>
      </c>
      <c r="N835" s="130"/>
      <c r="O835" s="132">
        <v>3</v>
      </c>
      <c r="P835" s="132">
        <v>0</v>
      </c>
      <c r="Q835" s="133">
        <v>39840</v>
      </c>
      <c r="R835" s="133">
        <v>0</v>
      </c>
      <c r="S835" s="133">
        <f t="shared" si="24"/>
        <v>0</v>
      </c>
      <c r="T835" s="133">
        <v>2814</v>
      </c>
      <c r="U835" s="134">
        <f t="shared" si="25"/>
        <v>42654</v>
      </c>
      <c r="V835" s="144"/>
      <c r="W835" s="173">
        <v>0</v>
      </c>
      <c r="X835" s="174">
        <v>0.09</v>
      </c>
      <c r="Y835" s="174">
        <v>5.8375019909774565E-3</v>
      </c>
      <c r="Z835" s="175">
        <v>0</v>
      </c>
      <c r="AA835" s="168"/>
      <c r="AB835" s="176">
        <v>0</v>
      </c>
      <c r="AC835" s="177">
        <v>0</v>
      </c>
      <c r="AD835" s="134">
        <v>0</v>
      </c>
      <c r="AE835" s="177">
        <v>0</v>
      </c>
      <c r="AF835" s="182">
        <v>0</v>
      </c>
      <c r="AG835" s="172"/>
    </row>
    <row r="836" spans="1:33" s="110" customFormat="1" x14ac:dyDescent="0.2">
      <c r="A836" s="138">
        <v>491</v>
      </c>
      <c r="B836" s="139">
        <v>491095763</v>
      </c>
      <c r="C836" s="140" t="s">
        <v>541</v>
      </c>
      <c r="D836" s="141">
        <v>95</v>
      </c>
      <c r="E836" s="140" t="s">
        <v>127</v>
      </c>
      <c r="F836" s="141">
        <v>763</v>
      </c>
      <c r="G836" s="142" t="s">
        <v>434</v>
      </c>
      <c r="H836" s="130"/>
      <c r="I836" s="131">
        <v>10766</v>
      </c>
      <c r="J836" s="131">
        <v>2415</v>
      </c>
      <c r="K836" s="131">
        <v>0</v>
      </c>
      <c r="L836" s="131">
        <v>938</v>
      </c>
      <c r="M836" s="131">
        <v>14119</v>
      </c>
      <c r="N836" s="130"/>
      <c r="O836" s="132">
        <v>3</v>
      </c>
      <c r="P836" s="132">
        <v>0</v>
      </c>
      <c r="Q836" s="133">
        <v>39543</v>
      </c>
      <c r="R836" s="133">
        <v>0</v>
      </c>
      <c r="S836" s="133">
        <f t="shared" si="24"/>
        <v>0</v>
      </c>
      <c r="T836" s="133">
        <v>2814</v>
      </c>
      <c r="U836" s="134">
        <f t="shared" si="25"/>
        <v>42357</v>
      </c>
      <c r="V836" s="144"/>
      <c r="W836" s="173">
        <v>0</v>
      </c>
      <c r="X836" s="174">
        <v>0.09</v>
      </c>
      <c r="Y836" s="174">
        <v>5.498112335310887E-3</v>
      </c>
      <c r="Z836" s="175">
        <v>0</v>
      </c>
      <c r="AA836" s="168"/>
      <c r="AB836" s="176">
        <v>0</v>
      </c>
      <c r="AC836" s="177">
        <v>0</v>
      </c>
      <c r="AD836" s="134">
        <v>0</v>
      </c>
      <c r="AE836" s="177">
        <v>0</v>
      </c>
      <c r="AF836" s="182">
        <v>0</v>
      </c>
      <c r="AG836" s="172"/>
    </row>
    <row r="837" spans="1:33" s="110" customFormat="1" x14ac:dyDescent="0.2">
      <c r="A837" s="138">
        <v>492</v>
      </c>
      <c r="B837" s="139">
        <v>492281005</v>
      </c>
      <c r="C837" s="140" t="s">
        <v>542</v>
      </c>
      <c r="D837" s="141">
        <v>281</v>
      </c>
      <c r="E837" s="140" t="s">
        <v>313</v>
      </c>
      <c r="F837" s="141">
        <v>5</v>
      </c>
      <c r="G837" s="142" t="s">
        <v>37</v>
      </c>
      <c r="H837" s="130"/>
      <c r="I837" s="131">
        <v>16001</v>
      </c>
      <c r="J837" s="131">
        <v>7473</v>
      </c>
      <c r="K837" s="131">
        <v>0</v>
      </c>
      <c r="L837" s="131">
        <v>938</v>
      </c>
      <c r="M837" s="131">
        <v>24412</v>
      </c>
      <c r="N837" s="130"/>
      <c r="O837" s="132">
        <v>1</v>
      </c>
      <c r="P837" s="132">
        <v>0</v>
      </c>
      <c r="Q837" s="133">
        <v>23152</v>
      </c>
      <c r="R837" s="133">
        <v>0</v>
      </c>
      <c r="S837" s="133">
        <f t="shared" si="24"/>
        <v>0</v>
      </c>
      <c r="T837" s="133">
        <v>925</v>
      </c>
      <c r="U837" s="134">
        <f t="shared" si="25"/>
        <v>24077</v>
      </c>
      <c r="V837" s="144"/>
      <c r="W837" s="173">
        <v>1.3698630136986301E-2</v>
      </c>
      <c r="X837" s="174">
        <v>0.09</v>
      </c>
      <c r="Y837" s="174">
        <v>1.4619888883558585E-2</v>
      </c>
      <c r="Z837" s="175">
        <v>0</v>
      </c>
      <c r="AA837" s="168"/>
      <c r="AB837" s="176">
        <v>0</v>
      </c>
      <c r="AC837" s="177">
        <v>0</v>
      </c>
      <c r="AD837" s="134">
        <v>0</v>
      </c>
      <c r="AE837" s="177">
        <v>0</v>
      </c>
      <c r="AF837" s="182">
        <v>0</v>
      </c>
      <c r="AG837" s="172"/>
    </row>
    <row r="838" spans="1:33" s="110" customFormat="1" x14ac:dyDescent="0.2">
      <c r="A838" s="138">
        <v>492</v>
      </c>
      <c r="B838" s="139">
        <v>492281281</v>
      </c>
      <c r="C838" s="140" t="s">
        <v>542</v>
      </c>
      <c r="D838" s="141">
        <v>281</v>
      </c>
      <c r="E838" s="140" t="s">
        <v>313</v>
      </c>
      <c r="F838" s="141">
        <v>281</v>
      </c>
      <c r="G838" s="142" t="s">
        <v>313</v>
      </c>
      <c r="H838" s="130"/>
      <c r="I838" s="131">
        <v>13631</v>
      </c>
      <c r="J838" s="131">
        <v>614</v>
      </c>
      <c r="K838" s="131">
        <v>0</v>
      </c>
      <c r="L838" s="131">
        <v>938</v>
      </c>
      <c r="M838" s="131">
        <v>15183</v>
      </c>
      <c r="N838" s="130"/>
      <c r="O838" s="132">
        <v>364</v>
      </c>
      <c r="P838" s="132">
        <v>0</v>
      </c>
      <c r="Q838" s="133">
        <v>5114200</v>
      </c>
      <c r="R838" s="133">
        <v>0</v>
      </c>
      <c r="S838" s="133">
        <f t="shared" si="24"/>
        <v>0</v>
      </c>
      <c r="T838" s="133">
        <v>336700</v>
      </c>
      <c r="U838" s="134">
        <f t="shared" si="25"/>
        <v>5450900</v>
      </c>
      <c r="V838" s="144"/>
      <c r="W838" s="173">
        <v>4.9863013698629999</v>
      </c>
      <c r="X838" s="174">
        <v>0.09</v>
      </c>
      <c r="Y838" s="174">
        <v>0.1363460354801698</v>
      </c>
      <c r="Z838" s="175">
        <v>0</v>
      </c>
      <c r="AA838" s="168"/>
      <c r="AB838" s="176">
        <v>0</v>
      </c>
      <c r="AC838" s="177">
        <v>0</v>
      </c>
      <c r="AD838" s="134">
        <v>0</v>
      </c>
      <c r="AE838" s="177">
        <v>0</v>
      </c>
      <c r="AF838" s="182">
        <v>0</v>
      </c>
      <c r="AG838" s="172"/>
    </row>
    <row r="839" spans="1:33" s="110" customFormat="1" x14ac:dyDescent="0.2">
      <c r="A839" s="138">
        <v>493</v>
      </c>
      <c r="B839" s="139">
        <v>493057035</v>
      </c>
      <c r="C839" s="140" t="s">
        <v>602</v>
      </c>
      <c r="D839" s="141">
        <v>57</v>
      </c>
      <c r="E839" s="140" t="s">
        <v>89</v>
      </c>
      <c r="F839" s="141">
        <v>35</v>
      </c>
      <c r="G839" s="142" t="s">
        <v>67</v>
      </c>
      <c r="H839" s="130"/>
      <c r="I839" s="131">
        <v>15747</v>
      </c>
      <c r="J839" s="131">
        <v>6598</v>
      </c>
      <c r="K839" s="131">
        <v>0</v>
      </c>
      <c r="L839" s="131">
        <v>938</v>
      </c>
      <c r="M839" s="131">
        <v>23283</v>
      </c>
      <c r="N839" s="130"/>
      <c r="O839" s="132">
        <v>31</v>
      </c>
      <c r="P839" s="132">
        <v>0</v>
      </c>
      <c r="Q839" s="133">
        <v>673878</v>
      </c>
      <c r="R839" s="133">
        <v>0</v>
      </c>
      <c r="S839" s="133">
        <f t="shared" si="24"/>
        <v>0</v>
      </c>
      <c r="T839" s="133">
        <v>28303</v>
      </c>
      <c r="U839" s="134">
        <f t="shared" si="25"/>
        <v>702181</v>
      </c>
      <c r="V839" s="144"/>
      <c r="W839" s="173">
        <v>0.84162895927601844</v>
      </c>
      <c r="X839" s="174">
        <v>0.09</v>
      </c>
      <c r="Y839" s="174">
        <v>0.15770398323994761</v>
      </c>
      <c r="Z839" s="175">
        <v>0</v>
      </c>
      <c r="AA839" s="168"/>
      <c r="AB839" s="176">
        <v>0</v>
      </c>
      <c r="AC839" s="177">
        <v>0</v>
      </c>
      <c r="AD839" s="134">
        <v>0</v>
      </c>
      <c r="AE839" s="177">
        <v>0</v>
      </c>
      <c r="AF839" s="182">
        <v>0</v>
      </c>
      <c r="AG839" s="172"/>
    </row>
    <row r="840" spans="1:33" s="110" customFormat="1" x14ac:dyDescent="0.2">
      <c r="A840" s="138">
        <v>493</v>
      </c>
      <c r="B840" s="139">
        <v>493057057</v>
      </c>
      <c r="C840" s="140" t="s">
        <v>602</v>
      </c>
      <c r="D840" s="141">
        <v>57</v>
      </c>
      <c r="E840" s="140" t="s">
        <v>89</v>
      </c>
      <c r="F840" s="141">
        <v>57</v>
      </c>
      <c r="G840" s="142" t="s">
        <v>89</v>
      </c>
      <c r="H840" s="130"/>
      <c r="I840" s="131">
        <v>15653</v>
      </c>
      <c r="J840" s="131">
        <v>485</v>
      </c>
      <c r="K840" s="131">
        <v>0</v>
      </c>
      <c r="L840" s="131">
        <v>938</v>
      </c>
      <c r="M840" s="131">
        <v>17076</v>
      </c>
      <c r="N840" s="130"/>
      <c r="O840" s="132">
        <v>109</v>
      </c>
      <c r="P840" s="132">
        <v>0</v>
      </c>
      <c r="Q840" s="133">
        <v>1711300</v>
      </c>
      <c r="R840" s="133">
        <v>0</v>
      </c>
      <c r="S840" s="133">
        <f t="shared" si="24"/>
        <v>0</v>
      </c>
      <c r="T840" s="133">
        <v>99517</v>
      </c>
      <c r="U840" s="134">
        <f t="shared" si="25"/>
        <v>1810817</v>
      </c>
      <c r="V840" s="144"/>
      <c r="W840" s="173">
        <v>2.959276018099541</v>
      </c>
      <c r="X840" s="174">
        <v>0.09</v>
      </c>
      <c r="Y840" s="174">
        <v>0.12834529957447405</v>
      </c>
      <c r="Z840" s="175">
        <v>0</v>
      </c>
      <c r="AA840" s="168"/>
      <c r="AB840" s="176">
        <v>0</v>
      </c>
      <c r="AC840" s="177">
        <v>0</v>
      </c>
      <c r="AD840" s="134">
        <v>0</v>
      </c>
      <c r="AE840" s="177">
        <v>0</v>
      </c>
      <c r="AF840" s="182">
        <v>0</v>
      </c>
      <c r="AG840" s="172"/>
    </row>
    <row r="841" spans="1:33" s="110" customFormat="1" x14ac:dyDescent="0.2">
      <c r="A841" s="138">
        <v>493</v>
      </c>
      <c r="B841" s="139">
        <v>493057093</v>
      </c>
      <c r="C841" s="140" t="s">
        <v>602</v>
      </c>
      <c r="D841" s="141">
        <v>57</v>
      </c>
      <c r="E841" s="140" t="s">
        <v>89</v>
      </c>
      <c r="F841" s="141">
        <v>93</v>
      </c>
      <c r="G841" s="142" t="s">
        <v>125</v>
      </c>
      <c r="H841" s="130"/>
      <c r="I841" s="131">
        <v>15658</v>
      </c>
      <c r="J841" s="131">
        <v>134</v>
      </c>
      <c r="K841" s="131">
        <v>0</v>
      </c>
      <c r="L841" s="131">
        <v>938</v>
      </c>
      <c r="M841" s="131">
        <v>16730</v>
      </c>
      <c r="N841" s="130"/>
      <c r="O841" s="132">
        <v>24</v>
      </c>
      <c r="P841" s="132">
        <v>0</v>
      </c>
      <c r="Q841" s="133">
        <v>368712</v>
      </c>
      <c r="R841" s="133">
        <v>0</v>
      </c>
      <c r="S841" s="133">
        <f t="shared" si="24"/>
        <v>0</v>
      </c>
      <c r="T841" s="133">
        <v>21912</v>
      </c>
      <c r="U841" s="134">
        <f t="shared" si="25"/>
        <v>390624</v>
      </c>
      <c r="V841" s="144"/>
      <c r="W841" s="173">
        <v>0.65158371040724006</v>
      </c>
      <c r="X841" s="174">
        <v>0.09</v>
      </c>
      <c r="Y841" s="174">
        <v>7.1519966797242693E-2</v>
      </c>
      <c r="Z841" s="175">
        <v>0</v>
      </c>
      <c r="AA841" s="168"/>
      <c r="AB841" s="176">
        <v>0</v>
      </c>
      <c r="AC841" s="177">
        <v>0</v>
      </c>
      <c r="AD841" s="134">
        <v>0</v>
      </c>
      <c r="AE841" s="177">
        <v>0</v>
      </c>
      <c r="AF841" s="182">
        <v>0</v>
      </c>
      <c r="AG841" s="172"/>
    </row>
    <row r="842" spans="1:33" s="110" customFormat="1" x14ac:dyDescent="0.2">
      <c r="A842" s="138">
        <v>493</v>
      </c>
      <c r="B842" s="139">
        <v>493057160</v>
      </c>
      <c r="C842" s="140" t="s">
        <v>602</v>
      </c>
      <c r="D842" s="141">
        <v>57</v>
      </c>
      <c r="E842" s="140" t="s">
        <v>89</v>
      </c>
      <c r="F842" s="141">
        <v>160</v>
      </c>
      <c r="G842" s="142" t="s">
        <v>192</v>
      </c>
      <c r="H842" s="130"/>
      <c r="I842" s="131">
        <v>13377.211333781801</v>
      </c>
      <c r="J842" s="131">
        <v>32</v>
      </c>
      <c r="K842" s="131">
        <v>0</v>
      </c>
      <c r="L842" s="131">
        <v>938</v>
      </c>
      <c r="M842" s="131">
        <v>14347.211333781801</v>
      </c>
      <c r="N842" s="130"/>
      <c r="O842" s="132">
        <v>2</v>
      </c>
      <c r="P842" s="132">
        <v>0</v>
      </c>
      <c r="Q842" s="133">
        <v>26090</v>
      </c>
      <c r="R842" s="133">
        <v>0</v>
      </c>
      <c r="S842" s="133">
        <f t="shared" ref="S842:S905" si="26">IFERROR(VLOOKUP(B842,transp,2,FALSE),0)</f>
        <v>0</v>
      </c>
      <c r="T842" s="133">
        <v>1826</v>
      </c>
      <c r="U842" s="134">
        <f t="shared" ref="U842:U905" si="27">SUM(Q842:T842)</f>
        <v>27916</v>
      </c>
      <c r="V842" s="144"/>
      <c r="W842" s="173">
        <v>5.4298642533936653E-2</v>
      </c>
      <c r="X842" s="174">
        <v>0.09</v>
      </c>
      <c r="Y842" s="174">
        <v>0.11566881770231603</v>
      </c>
      <c r="Z842" s="175">
        <v>0</v>
      </c>
      <c r="AA842" s="168"/>
      <c r="AB842" s="176">
        <v>0</v>
      </c>
      <c r="AC842" s="177">
        <v>0</v>
      </c>
      <c r="AD842" s="134">
        <v>0</v>
      </c>
      <c r="AE842" s="177">
        <v>0</v>
      </c>
      <c r="AF842" s="182">
        <v>0</v>
      </c>
      <c r="AG842" s="172"/>
    </row>
    <row r="843" spans="1:33" s="110" customFormat="1" x14ac:dyDescent="0.2">
      <c r="A843" s="138">
        <v>493</v>
      </c>
      <c r="B843" s="139">
        <v>493057163</v>
      </c>
      <c r="C843" s="140" t="s">
        <v>602</v>
      </c>
      <c r="D843" s="141">
        <v>57</v>
      </c>
      <c r="E843" s="140" t="s">
        <v>89</v>
      </c>
      <c r="F843" s="141">
        <v>163</v>
      </c>
      <c r="G843" s="142" t="s">
        <v>195</v>
      </c>
      <c r="H843" s="130"/>
      <c r="I843" s="131">
        <v>15859</v>
      </c>
      <c r="J843" s="131">
        <v>0</v>
      </c>
      <c r="K843" s="131">
        <v>0</v>
      </c>
      <c r="L843" s="131">
        <v>938</v>
      </c>
      <c r="M843" s="131">
        <v>16797</v>
      </c>
      <c r="N843" s="130"/>
      <c r="O843" s="132">
        <v>12</v>
      </c>
      <c r="P843" s="132">
        <v>0</v>
      </c>
      <c r="Q843" s="133">
        <v>185136</v>
      </c>
      <c r="R843" s="133">
        <v>0</v>
      </c>
      <c r="S843" s="133">
        <f t="shared" si="26"/>
        <v>0</v>
      </c>
      <c r="T843" s="133">
        <v>10956</v>
      </c>
      <c r="U843" s="134">
        <f t="shared" si="27"/>
        <v>196092</v>
      </c>
      <c r="V843" s="144"/>
      <c r="W843" s="173">
        <v>0.32579185520362003</v>
      </c>
      <c r="X843" s="174">
        <v>0.09</v>
      </c>
      <c r="Y843" s="174">
        <v>9.1878359281349797E-2</v>
      </c>
      <c r="Z843" s="175">
        <v>0</v>
      </c>
      <c r="AA843" s="168"/>
      <c r="AB843" s="176">
        <v>0</v>
      </c>
      <c r="AC843" s="177">
        <v>0</v>
      </c>
      <c r="AD843" s="134">
        <v>0</v>
      </c>
      <c r="AE843" s="177">
        <v>0</v>
      </c>
      <c r="AF843" s="182">
        <v>0</v>
      </c>
      <c r="AG843" s="172"/>
    </row>
    <row r="844" spans="1:33" s="110" customFormat="1" x14ac:dyDescent="0.2">
      <c r="A844" s="138">
        <v>493</v>
      </c>
      <c r="B844" s="139">
        <v>493057165</v>
      </c>
      <c r="C844" s="140" t="s">
        <v>602</v>
      </c>
      <c r="D844" s="141">
        <v>57</v>
      </c>
      <c r="E844" s="140" t="s">
        <v>89</v>
      </c>
      <c r="F844" s="141">
        <v>165</v>
      </c>
      <c r="G844" s="142" t="s">
        <v>197</v>
      </c>
      <c r="H844" s="130"/>
      <c r="I844" s="131">
        <v>14334</v>
      </c>
      <c r="J844" s="131">
        <v>437</v>
      </c>
      <c r="K844" s="131">
        <v>0</v>
      </c>
      <c r="L844" s="131">
        <v>938</v>
      </c>
      <c r="M844" s="131">
        <v>15709</v>
      </c>
      <c r="N844" s="130"/>
      <c r="O844" s="132">
        <v>6</v>
      </c>
      <c r="P844" s="132">
        <v>0</v>
      </c>
      <c r="Q844" s="133">
        <v>86220</v>
      </c>
      <c r="R844" s="133">
        <v>0</v>
      </c>
      <c r="S844" s="133">
        <f t="shared" si="26"/>
        <v>0</v>
      </c>
      <c r="T844" s="133">
        <v>5478</v>
      </c>
      <c r="U844" s="134">
        <f t="shared" si="27"/>
        <v>91698</v>
      </c>
      <c r="V844" s="144"/>
      <c r="W844" s="173">
        <v>0.16289592760180999</v>
      </c>
      <c r="X844" s="174">
        <v>0.09</v>
      </c>
      <c r="Y844" s="174">
        <v>9.9806676197540647E-2</v>
      </c>
      <c r="Z844" s="175">
        <v>0</v>
      </c>
      <c r="AA844" s="168"/>
      <c r="AB844" s="176">
        <v>0</v>
      </c>
      <c r="AC844" s="177">
        <v>0</v>
      </c>
      <c r="AD844" s="134">
        <v>0</v>
      </c>
      <c r="AE844" s="177">
        <v>0</v>
      </c>
      <c r="AF844" s="182">
        <v>0</v>
      </c>
      <c r="AG844" s="172"/>
    </row>
    <row r="845" spans="1:33" s="110" customFormat="1" x14ac:dyDescent="0.2">
      <c r="A845" s="138">
        <v>493</v>
      </c>
      <c r="B845" s="139">
        <v>493057176</v>
      </c>
      <c r="C845" s="140" t="s">
        <v>602</v>
      </c>
      <c r="D845" s="141">
        <v>57</v>
      </c>
      <c r="E845" s="140" t="s">
        <v>89</v>
      </c>
      <c r="F845" s="141">
        <v>176</v>
      </c>
      <c r="G845" s="142" t="s">
        <v>208</v>
      </c>
      <c r="H845" s="130"/>
      <c r="I845" s="131">
        <v>16931</v>
      </c>
      <c r="J845" s="131">
        <v>8343</v>
      </c>
      <c r="K845" s="131">
        <v>0</v>
      </c>
      <c r="L845" s="131">
        <v>938</v>
      </c>
      <c r="M845" s="131">
        <v>26212</v>
      </c>
      <c r="N845" s="130"/>
      <c r="O845" s="132">
        <v>2</v>
      </c>
      <c r="P845" s="132">
        <v>0</v>
      </c>
      <c r="Q845" s="133">
        <v>49176</v>
      </c>
      <c r="R845" s="133">
        <v>0</v>
      </c>
      <c r="S845" s="133">
        <f t="shared" si="26"/>
        <v>0</v>
      </c>
      <c r="T845" s="133">
        <v>1826</v>
      </c>
      <c r="U845" s="134">
        <f t="shared" si="27"/>
        <v>51002</v>
      </c>
      <c r="V845" s="144"/>
      <c r="W845" s="173">
        <v>5.4298642533936653E-2</v>
      </c>
      <c r="X845" s="174">
        <v>0.09</v>
      </c>
      <c r="Y845" s="174">
        <v>9.0530554144467798E-2</v>
      </c>
      <c r="Z845" s="175">
        <v>0</v>
      </c>
      <c r="AA845" s="168"/>
      <c r="AB845" s="176">
        <v>0</v>
      </c>
      <c r="AC845" s="177">
        <v>0</v>
      </c>
      <c r="AD845" s="134">
        <v>0</v>
      </c>
      <c r="AE845" s="177">
        <v>0</v>
      </c>
      <c r="AF845" s="182">
        <v>0</v>
      </c>
      <c r="AG845" s="172"/>
    </row>
    <row r="846" spans="1:33" s="110" customFormat="1" x14ac:dyDescent="0.2">
      <c r="A846" s="138">
        <v>493</v>
      </c>
      <c r="B846" s="139">
        <v>493057229</v>
      </c>
      <c r="C846" s="140" t="s">
        <v>602</v>
      </c>
      <c r="D846" s="141">
        <v>57</v>
      </c>
      <c r="E846" s="140" t="s">
        <v>89</v>
      </c>
      <c r="F846" s="141">
        <v>229</v>
      </c>
      <c r="G846" s="142" t="s">
        <v>261</v>
      </c>
      <c r="H846" s="130"/>
      <c r="I846" s="131">
        <v>15732</v>
      </c>
      <c r="J846" s="131">
        <v>2570</v>
      </c>
      <c r="K846" s="131">
        <v>0</v>
      </c>
      <c r="L846" s="131">
        <v>938</v>
      </c>
      <c r="M846" s="131">
        <v>19240</v>
      </c>
      <c r="N846" s="130"/>
      <c r="O846" s="132">
        <v>2</v>
      </c>
      <c r="P846" s="132">
        <v>0</v>
      </c>
      <c r="Q846" s="133">
        <v>35610</v>
      </c>
      <c r="R846" s="133">
        <v>0</v>
      </c>
      <c r="S846" s="133">
        <f t="shared" si="26"/>
        <v>0</v>
      </c>
      <c r="T846" s="133">
        <v>1826</v>
      </c>
      <c r="U846" s="134">
        <f t="shared" si="27"/>
        <v>37436</v>
      </c>
      <c r="V846" s="144"/>
      <c r="W846" s="173">
        <v>5.4298642533936653E-2</v>
      </c>
      <c r="X846" s="174">
        <v>0.09</v>
      </c>
      <c r="Y846" s="174">
        <v>1.3155381747183561E-2</v>
      </c>
      <c r="Z846" s="175">
        <v>0</v>
      </c>
      <c r="AA846" s="168"/>
      <c r="AB846" s="176">
        <v>0</v>
      </c>
      <c r="AC846" s="177">
        <v>0</v>
      </c>
      <c r="AD846" s="134">
        <v>0</v>
      </c>
      <c r="AE846" s="177">
        <v>0</v>
      </c>
      <c r="AF846" s="182">
        <v>0</v>
      </c>
      <c r="AG846" s="172"/>
    </row>
    <row r="847" spans="1:33" s="110" customFormat="1" x14ac:dyDescent="0.2">
      <c r="A847" s="138">
        <v>493</v>
      </c>
      <c r="B847" s="139">
        <v>493057244</v>
      </c>
      <c r="C847" s="140" t="s">
        <v>602</v>
      </c>
      <c r="D847" s="141">
        <v>57</v>
      </c>
      <c r="E847" s="140" t="s">
        <v>89</v>
      </c>
      <c r="F847" s="141">
        <v>244</v>
      </c>
      <c r="G847" s="142" t="s">
        <v>276</v>
      </c>
      <c r="H847" s="130"/>
      <c r="I847" s="131">
        <v>12923.998454132687</v>
      </c>
      <c r="J847" s="131">
        <v>4660</v>
      </c>
      <c r="K847" s="131">
        <v>0</v>
      </c>
      <c r="L847" s="131">
        <v>938</v>
      </c>
      <c r="M847" s="131">
        <v>18521.998454132685</v>
      </c>
      <c r="N847" s="130"/>
      <c r="O847" s="132">
        <v>2</v>
      </c>
      <c r="P847" s="132">
        <v>0</v>
      </c>
      <c r="Q847" s="133">
        <v>34214</v>
      </c>
      <c r="R847" s="133">
        <v>0</v>
      </c>
      <c r="S847" s="133">
        <f t="shared" si="26"/>
        <v>0</v>
      </c>
      <c r="T847" s="133">
        <v>1826</v>
      </c>
      <c r="U847" s="134">
        <f t="shared" si="27"/>
        <v>36040</v>
      </c>
      <c r="V847" s="144"/>
      <c r="W847" s="173">
        <v>5.4298642533936653E-2</v>
      </c>
      <c r="X847" s="174">
        <v>0.09</v>
      </c>
      <c r="Y847" s="174">
        <v>0.13694619371909225</v>
      </c>
      <c r="Z847" s="175">
        <v>0</v>
      </c>
      <c r="AA847" s="168"/>
      <c r="AB847" s="176">
        <v>0</v>
      </c>
      <c r="AC847" s="177">
        <v>0</v>
      </c>
      <c r="AD847" s="134">
        <v>0</v>
      </c>
      <c r="AE847" s="177">
        <v>0</v>
      </c>
      <c r="AF847" s="182">
        <v>0</v>
      </c>
      <c r="AG847" s="172"/>
    </row>
    <row r="848" spans="1:33" s="110" customFormat="1" x14ac:dyDescent="0.2">
      <c r="A848" s="138">
        <v>493</v>
      </c>
      <c r="B848" s="139">
        <v>493057248</v>
      </c>
      <c r="C848" s="140" t="s">
        <v>602</v>
      </c>
      <c r="D848" s="141">
        <v>57</v>
      </c>
      <c r="E848" s="140" t="s">
        <v>89</v>
      </c>
      <c r="F848" s="141">
        <v>248</v>
      </c>
      <c r="G848" s="142" t="s">
        <v>280</v>
      </c>
      <c r="H848" s="130"/>
      <c r="I848" s="131">
        <v>16631</v>
      </c>
      <c r="J848" s="131">
        <v>1311</v>
      </c>
      <c r="K848" s="131">
        <v>0</v>
      </c>
      <c r="L848" s="131">
        <v>938</v>
      </c>
      <c r="M848" s="131">
        <v>18880</v>
      </c>
      <c r="N848" s="130"/>
      <c r="O848" s="132">
        <v>23</v>
      </c>
      <c r="P848" s="132">
        <v>0</v>
      </c>
      <c r="Q848" s="133">
        <v>401465</v>
      </c>
      <c r="R848" s="133">
        <v>0</v>
      </c>
      <c r="S848" s="133">
        <f t="shared" si="26"/>
        <v>0</v>
      </c>
      <c r="T848" s="133">
        <v>20999</v>
      </c>
      <c r="U848" s="134">
        <f t="shared" si="27"/>
        <v>422464</v>
      </c>
      <c r="V848" s="144"/>
      <c r="W848" s="173">
        <v>0.62443438914027172</v>
      </c>
      <c r="X848" s="174">
        <v>0.09</v>
      </c>
      <c r="Y848" s="174">
        <v>5.6552295572975878E-2</v>
      </c>
      <c r="Z848" s="175">
        <v>0</v>
      </c>
      <c r="AA848" s="168"/>
      <c r="AB848" s="176">
        <v>0</v>
      </c>
      <c r="AC848" s="177">
        <v>0</v>
      </c>
      <c r="AD848" s="134">
        <v>0</v>
      </c>
      <c r="AE848" s="177">
        <v>0</v>
      </c>
      <c r="AF848" s="182">
        <v>0</v>
      </c>
      <c r="AG848" s="172"/>
    </row>
    <row r="849" spans="1:33" s="110" customFormat="1" x14ac:dyDescent="0.2">
      <c r="A849" s="138">
        <v>493</v>
      </c>
      <c r="B849" s="139">
        <v>493057262</v>
      </c>
      <c r="C849" s="140" t="s">
        <v>602</v>
      </c>
      <c r="D849" s="141">
        <v>57</v>
      </c>
      <c r="E849" s="140" t="s">
        <v>89</v>
      </c>
      <c r="F849" s="141">
        <v>262</v>
      </c>
      <c r="G849" s="142" t="s">
        <v>294</v>
      </c>
      <c r="H849" s="130"/>
      <c r="I849" s="131">
        <v>14841</v>
      </c>
      <c r="J849" s="131">
        <v>5500</v>
      </c>
      <c r="K849" s="131">
        <v>0</v>
      </c>
      <c r="L849" s="131">
        <v>938</v>
      </c>
      <c r="M849" s="131">
        <v>21279</v>
      </c>
      <c r="N849" s="130"/>
      <c r="O849" s="132">
        <v>3</v>
      </c>
      <c r="P849" s="132">
        <v>0</v>
      </c>
      <c r="Q849" s="133">
        <v>59367</v>
      </c>
      <c r="R849" s="133">
        <v>0</v>
      </c>
      <c r="S849" s="133">
        <f t="shared" si="26"/>
        <v>0</v>
      </c>
      <c r="T849" s="133">
        <v>2739</v>
      </c>
      <c r="U849" s="134">
        <f t="shared" si="27"/>
        <v>62106</v>
      </c>
      <c r="V849" s="144"/>
      <c r="W849" s="173">
        <v>8.1447963800904979E-2</v>
      </c>
      <c r="X849" s="174">
        <v>0.09</v>
      </c>
      <c r="Y849" s="174">
        <v>7.8425009701722004E-2</v>
      </c>
      <c r="Z849" s="175">
        <v>0</v>
      </c>
      <c r="AA849" s="168"/>
      <c r="AB849" s="176">
        <v>0</v>
      </c>
      <c r="AC849" s="177">
        <v>0</v>
      </c>
      <c r="AD849" s="134">
        <v>0</v>
      </c>
      <c r="AE849" s="177">
        <v>0</v>
      </c>
      <c r="AF849" s="182">
        <v>0</v>
      </c>
      <c r="AG849" s="172"/>
    </row>
    <row r="850" spans="1:33" s="110" customFormat="1" x14ac:dyDescent="0.2">
      <c r="A850" s="138">
        <v>493</v>
      </c>
      <c r="B850" s="139">
        <v>493057274</v>
      </c>
      <c r="C850" s="140" t="s">
        <v>602</v>
      </c>
      <c r="D850" s="141">
        <v>57</v>
      </c>
      <c r="E850" s="140" t="s">
        <v>89</v>
      </c>
      <c r="F850" s="141">
        <v>274</v>
      </c>
      <c r="G850" s="142" t="s">
        <v>306</v>
      </c>
      <c r="H850" s="130"/>
      <c r="I850" s="131">
        <v>14448</v>
      </c>
      <c r="J850" s="131">
        <v>5942</v>
      </c>
      <c r="K850" s="131">
        <v>0</v>
      </c>
      <c r="L850" s="131">
        <v>938</v>
      </c>
      <c r="M850" s="131">
        <v>21328</v>
      </c>
      <c r="N850" s="130"/>
      <c r="O850" s="132">
        <v>3</v>
      </c>
      <c r="P850" s="132">
        <v>0</v>
      </c>
      <c r="Q850" s="133">
        <v>59508</v>
      </c>
      <c r="R850" s="133">
        <v>0</v>
      </c>
      <c r="S850" s="133">
        <f t="shared" si="26"/>
        <v>0</v>
      </c>
      <c r="T850" s="133">
        <v>2739</v>
      </c>
      <c r="U850" s="134">
        <f t="shared" si="27"/>
        <v>62247</v>
      </c>
      <c r="V850" s="144"/>
      <c r="W850" s="173">
        <v>8.1447963800904979E-2</v>
      </c>
      <c r="X850" s="174">
        <v>0.09</v>
      </c>
      <c r="Y850" s="174">
        <v>6.843597846090782E-2</v>
      </c>
      <c r="Z850" s="175">
        <v>0</v>
      </c>
      <c r="AA850" s="168"/>
      <c r="AB850" s="176">
        <v>0</v>
      </c>
      <c r="AC850" s="177">
        <v>0</v>
      </c>
      <c r="AD850" s="134">
        <v>0</v>
      </c>
      <c r="AE850" s="177">
        <v>0</v>
      </c>
      <c r="AF850" s="182">
        <v>0</v>
      </c>
      <c r="AG850" s="172"/>
    </row>
    <row r="851" spans="1:33" s="110" customFormat="1" x14ac:dyDescent="0.2">
      <c r="A851" s="138">
        <v>493</v>
      </c>
      <c r="B851" s="139">
        <v>493057346</v>
      </c>
      <c r="C851" s="140" t="s">
        <v>602</v>
      </c>
      <c r="D851" s="141">
        <v>57</v>
      </c>
      <c r="E851" s="140" t="s">
        <v>89</v>
      </c>
      <c r="F851" s="141">
        <v>346</v>
      </c>
      <c r="G851" s="142" t="s">
        <v>378</v>
      </c>
      <c r="H851" s="130"/>
      <c r="I851" s="131">
        <v>11851.653429909367</v>
      </c>
      <c r="J851" s="131">
        <v>1739</v>
      </c>
      <c r="K851" s="131">
        <v>0</v>
      </c>
      <c r="L851" s="131">
        <v>938</v>
      </c>
      <c r="M851" s="131">
        <v>14528.653429909367</v>
      </c>
      <c r="N851" s="130"/>
      <c r="O851" s="132">
        <v>2</v>
      </c>
      <c r="P851" s="132">
        <v>0</v>
      </c>
      <c r="Q851" s="133">
        <v>26444</v>
      </c>
      <c r="R851" s="133">
        <v>0</v>
      </c>
      <c r="S851" s="133">
        <f t="shared" si="26"/>
        <v>0</v>
      </c>
      <c r="T851" s="133">
        <v>1826</v>
      </c>
      <c r="U851" s="134">
        <f t="shared" si="27"/>
        <v>28270</v>
      </c>
      <c r="V851" s="144"/>
      <c r="W851" s="173">
        <v>5.4298642533936653E-2</v>
      </c>
      <c r="X851" s="174">
        <v>0.09</v>
      </c>
      <c r="Y851" s="174">
        <v>1.267409712277673E-2</v>
      </c>
      <c r="Z851" s="175">
        <v>0</v>
      </c>
      <c r="AA851" s="168"/>
      <c r="AB851" s="176">
        <v>0</v>
      </c>
      <c r="AC851" s="177">
        <v>0</v>
      </c>
      <c r="AD851" s="134">
        <v>0</v>
      </c>
      <c r="AE851" s="177">
        <v>0</v>
      </c>
      <c r="AF851" s="182">
        <v>0</v>
      </c>
      <c r="AG851" s="172"/>
    </row>
    <row r="852" spans="1:33" s="110" customFormat="1" x14ac:dyDescent="0.2">
      <c r="A852" s="138">
        <v>494</v>
      </c>
      <c r="B852" s="139">
        <v>494093031</v>
      </c>
      <c r="C852" s="140" t="s">
        <v>544</v>
      </c>
      <c r="D852" s="141">
        <v>93</v>
      </c>
      <c r="E852" s="140" t="s">
        <v>125</v>
      </c>
      <c r="F852" s="141">
        <v>31</v>
      </c>
      <c r="G852" s="142" t="s">
        <v>63</v>
      </c>
      <c r="H852" s="130"/>
      <c r="I852" s="131">
        <v>10819.455736251541</v>
      </c>
      <c r="J852" s="131">
        <v>5343</v>
      </c>
      <c r="K852" s="131">
        <v>0</v>
      </c>
      <c r="L852" s="131">
        <v>938</v>
      </c>
      <c r="M852" s="131">
        <v>17100.455736251541</v>
      </c>
      <c r="N852" s="130"/>
      <c r="O852" s="132">
        <v>1</v>
      </c>
      <c r="P852" s="132">
        <v>0</v>
      </c>
      <c r="Q852" s="133">
        <v>15877</v>
      </c>
      <c r="R852" s="133">
        <v>0</v>
      </c>
      <c r="S852" s="133">
        <f t="shared" si="26"/>
        <v>0</v>
      </c>
      <c r="T852" s="133">
        <v>921</v>
      </c>
      <c r="U852" s="134">
        <f t="shared" si="27"/>
        <v>16798</v>
      </c>
      <c r="V852" s="144"/>
      <c r="W852" s="173">
        <v>1.7632241813602016E-2</v>
      </c>
      <c r="X852" s="174">
        <v>0.09</v>
      </c>
      <c r="Y852" s="174">
        <v>1.9232317000431619E-2</v>
      </c>
      <c r="Z852" s="175">
        <v>0</v>
      </c>
      <c r="AA852" s="168"/>
      <c r="AB852" s="176">
        <v>0</v>
      </c>
      <c r="AC852" s="177">
        <v>0</v>
      </c>
      <c r="AD852" s="134">
        <v>0</v>
      </c>
      <c r="AE852" s="177">
        <v>0</v>
      </c>
      <c r="AF852" s="182">
        <v>0</v>
      </c>
      <c r="AG852" s="172"/>
    </row>
    <row r="853" spans="1:33" s="110" customFormat="1" x14ac:dyDescent="0.2">
      <c r="A853" s="138">
        <v>494</v>
      </c>
      <c r="B853" s="139">
        <v>494093035</v>
      </c>
      <c r="C853" s="140" t="s">
        <v>544</v>
      </c>
      <c r="D853" s="141">
        <v>93</v>
      </c>
      <c r="E853" s="140" t="s">
        <v>125</v>
      </c>
      <c r="F853" s="141">
        <v>35</v>
      </c>
      <c r="G853" s="142" t="s">
        <v>67</v>
      </c>
      <c r="H853" s="130"/>
      <c r="I853" s="131">
        <v>15016</v>
      </c>
      <c r="J853" s="131">
        <v>6292</v>
      </c>
      <c r="K853" s="131">
        <v>0</v>
      </c>
      <c r="L853" s="131">
        <v>938</v>
      </c>
      <c r="M853" s="131">
        <v>22246</v>
      </c>
      <c r="N853" s="130"/>
      <c r="O853" s="132">
        <v>5</v>
      </c>
      <c r="P853" s="132">
        <v>0</v>
      </c>
      <c r="Q853" s="133">
        <v>104660</v>
      </c>
      <c r="R853" s="133">
        <v>0</v>
      </c>
      <c r="S853" s="133">
        <f t="shared" si="26"/>
        <v>0</v>
      </c>
      <c r="T853" s="133">
        <v>4605</v>
      </c>
      <c r="U853" s="134">
        <f t="shared" si="27"/>
        <v>109265</v>
      </c>
      <c r="V853" s="144"/>
      <c r="W853" s="173">
        <v>8.8161209068010074E-2</v>
      </c>
      <c r="X853" s="174">
        <v>0.09</v>
      </c>
      <c r="Y853" s="174">
        <v>0.15770398323994761</v>
      </c>
      <c r="Z853" s="175">
        <v>0</v>
      </c>
      <c r="AA853" s="168"/>
      <c r="AB853" s="176">
        <v>5</v>
      </c>
      <c r="AC853" s="177">
        <v>0</v>
      </c>
      <c r="AD853" s="134">
        <v>0</v>
      </c>
      <c r="AE853" s="177">
        <v>0</v>
      </c>
      <c r="AF853" s="182">
        <v>0</v>
      </c>
      <c r="AG853" s="172"/>
    </row>
    <row r="854" spans="1:33" s="110" customFormat="1" x14ac:dyDescent="0.2">
      <c r="A854" s="138">
        <v>494</v>
      </c>
      <c r="B854" s="139">
        <v>494093049</v>
      </c>
      <c r="C854" s="140" t="s">
        <v>544</v>
      </c>
      <c r="D854" s="141">
        <v>93</v>
      </c>
      <c r="E854" s="140" t="s">
        <v>125</v>
      </c>
      <c r="F854" s="141">
        <v>49</v>
      </c>
      <c r="G854" s="142" t="s">
        <v>81</v>
      </c>
      <c r="H854" s="130"/>
      <c r="I854" s="131">
        <v>13838</v>
      </c>
      <c r="J854" s="131">
        <v>17427</v>
      </c>
      <c r="K854" s="131">
        <v>0</v>
      </c>
      <c r="L854" s="131">
        <v>938</v>
      </c>
      <c r="M854" s="131">
        <v>32203</v>
      </c>
      <c r="N854" s="130"/>
      <c r="O854" s="132">
        <v>2</v>
      </c>
      <c r="P854" s="132">
        <v>0</v>
      </c>
      <c r="Q854" s="133">
        <v>61428</v>
      </c>
      <c r="R854" s="133">
        <v>0</v>
      </c>
      <c r="S854" s="133">
        <f t="shared" si="26"/>
        <v>0</v>
      </c>
      <c r="T854" s="133">
        <v>1842</v>
      </c>
      <c r="U854" s="134">
        <f t="shared" si="27"/>
        <v>63270</v>
      </c>
      <c r="V854" s="144"/>
      <c r="W854" s="173">
        <v>3.5264483627204031E-2</v>
      </c>
      <c r="X854" s="174">
        <v>0.09</v>
      </c>
      <c r="Y854" s="174">
        <v>6.9409420794539448E-2</v>
      </c>
      <c r="Z854" s="175">
        <v>0</v>
      </c>
      <c r="AA854" s="168"/>
      <c r="AB854" s="176">
        <v>0</v>
      </c>
      <c r="AC854" s="177">
        <v>0</v>
      </c>
      <c r="AD854" s="134">
        <v>0</v>
      </c>
      <c r="AE854" s="177">
        <v>0</v>
      </c>
      <c r="AF854" s="182">
        <v>0</v>
      </c>
      <c r="AG854" s="172"/>
    </row>
    <row r="855" spans="1:33" s="110" customFormat="1" x14ac:dyDescent="0.2">
      <c r="A855" s="138">
        <v>494</v>
      </c>
      <c r="B855" s="139">
        <v>494093056</v>
      </c>
      <c r="C855" s="140" t="s">
        <v>544</v>
      </c>
      <c r="D855" s="141">
        <v>93</v>
      </c>
      <c r="E855" s="140" t="s">
        <v>125</v>
      </c>
      <c r="F855" s="141">
        <v>56</v>
      </c>
      <c r="G855" s="142" t="s">
        <v>88</v>
      </c>
      <c r="H855" s="130"/>
      <c r="I855" s="131">
        <v>10406</v>
      </c>
      <c r="J855" s="131">
        <v>3692</v>
      </c>
      <c r="K855" s="131">
        <v>0</v>
      </c>
      <c r="L855" s="131">
        <v>938</v>
      </c>
      <c r="M855" s="131">
        <v>15036</v>
      </c>
      <c r="N855" s="130"/>
      <c r="O855" s="132">
        <v>1</v>
      </c>
      <c r="P855" s="132">
        <v>0</v>
      </c>
      <c r="Q855" s="133">
        <v>13849</v>
      </c>
      <c r="R855" s="133">
        <v>0</v>
      </c>
      <c r="S855" s="133">
        <f t="shared" si="26"/>
        <v>0</v>
      </c>
      <c r="T855" s="133">
        <v>921</v>
      </c>
      <c r="U855" s="134">
        <f t="shared" si="27"/>
        <v>14770</v>
      </c>
      <c r="V855" s="144"/>
      <c r="W855" s="173">
        <v>1.7632241813602016E-2</v>
      </c>
      <c r="X855" s="174">
        <v>0.09</v>
      </c>
      <c r="Y855" s="174">
        <v>2.0791850212863276E-2</v>
      </c>
      <c r="Z855" s="175">
        <v>0</v>
      </c>
      <c r="AA855" s="168"/>
      <c r="AB855" s="176">
        <v>1</v>
      </c>
      <c r="AC855" s="177">
        <v>0</v>
      </c>
      <c r="AD855" s="134">
        <v>0</v>
      </c>
      <c r="AE855" s="177">
        <v>0</v>
      </c>
      <c r="AF855" s="182">
        <v>0</v>
      </c>
      <c r="AG855" s="172"/>
    </row>
    <row r="856" spans="1:33" s="110" customFormat="1" x14ac:dyDescent="0.2">
      <c r="A856" s="138">
        <v>494</v>
      </c>
      <c r="B856" s="139">
        <v>494093057</v>
      </c>
      <c r="C856" s="140" t="s">
        <v>544</v>
      </c>
      <c r="D856" s="141">
        <v>93</v>
      </c>
      <c r="E856" s="140" t="s">
        <v>125</v>
      </c>
      <c r="F856" s="141">
        <v>57</v>
      </c>
      <c r="G856" s="142" t="s">
        <v>89</v>
      </c>
      <c r="H856" s="130"/>
      <c r="I856" s="131">
        <v>13084</v>
      </c>
      <c r="J856" s="131">
        <v>405</v>
      </c>
      <c r="K856" s="131">
        <v>0</v>
      </c>
      <c r="L856" s="131">
        <v>938</v>
      </c>
      <c r="M856" s="131">
        <v>14427</v>
      </c>
      <c r="N856" s="130"/>
      <c r="O856" s="132">
        <v>77</v>
      </c>
      <c r="P856" s="132">
        <v>0</v>
      </c>
      <c r="Q856" s="133">
        <v>1020327</v>
      </c>
      <c r="R856" s="133">
        <v>0</v>
      </c>
      <c r="S856" s="133">
        <f t="shared" si="26"/>
        <v>0</v>
      </c>
      <c r="T856" s="133">
        <v>70917</v>
      </c>
      <c r="U856" s="134">
        <f t="shared" si="27"/>
        <v>1091244</v>
      </c>
      <c r="V856" s="144"/>
      <c r="W856" s="173">
        <v>1.3576826196473573</v>
      </c>
      <c r="X856" s="174">
        <v>0.09</v>
      </c>
      <c r="Y856" s="174">
        <v>0.12834529957447405</v>
      </c>
      <c r="Z856" s="175">
        <v>0</v>
      </c>
      <c r="AA856" s="168"/>
      <c r="AB856" s="176">
        <v>28</v>
      </c>
      <c r="AC856" s="177">
        <v>0</v>
      </c>
      <c r="AD856" s="134">
        <v>0</v>
      </c>
      <c r="AE856" s="177">
        <v>0</v>
      </c>
      <c r="AF856" s="182">
        <v>0</v>
      </c>
      <c r="AG856" s="172"/>
    </row>
    <row r="857" spans="1:33" s="110" customFormat="1" x14ac:dyDescent="0.2">
      <c r="A857" s="138">
        <v>494</v>
      </c>
      <c r="B857" s="139">
        <v>494093071</v>
      </c>
      <c r="C857" s="140" t="s">
        <v>544</v>
      </c>
      <c r="D857" s="141">
        <v>93</v>
      </c>
      <c r="E857" s="140" t="s">
        <v>125</v>
      </c>
      <c r="F857" s="141">
        <v>71</v>
      </c>
      <c r="G857" s="142" t="s">
        <v>103</v>
      </c>
      <c r="H857" s="130"/>
      <c r="I857" s="131">
        <v>12057</v>
      </c>
      <c r="J857" s="131">
        <v>5677</v>
      </c>
      <c r="K857" s="131">
        <v>0</v>
      </c>
      <c r="L857" s="131">
        <v>938</v>
      </c>
      <c r="M857" s="131">
        <v>18672</v>
      </c>
      <c r="N857" s="130"/>
      <c r="O857" s="132">
        <v>2</v>
      </c>
      <c r="P857" s="132">
        <v>0</v>
      </c>
      <c r="Q857" s="133">
        <v>34842</v>
      </c>
      <c r="R857" s="133">
        <v>0</v>
      </c>
      <c r="S857" s="133">
        <f t="shared" si="26"/>
        <v>0</v>
      </c>
      <c r="T857" s="133">
        <v>1842</v>
      </c>
      <c r="U857" s="134">
        <f t="shared" si="27"/>
        <v>36684</v>
      </c>
      <c r="V857" s="144"/>
      <c r="W857" s="173">
        <v>3.5264483627204031E-2</v>
      </c>
      <c r="X857" s="174">
        <v>0.09</v>
      </c>
      <c r="Y857" s="174">
        <v>2.6560429163011434E-3</v>
      </c>
      <c r="Z857" s="175">
        <v>0</v>
      </c>
      <c r="AA857" s="168"/>
      <c r="AB857" s="176">
        <v>1</v>
      </c>
      <c r="AC857" s="177">
        <v>0</v>
      </c>
      <c r="AD857" s="134">
        <v>0</v>
      </c>
      <c r="AE857" s="177">
        <v>0</v>
      </c>
      <c r="AF857" s="182">
        <v>0</v>
      </c>
      <c r="AG857" s="172"/>
    </row>
    <row r="858" spans="1:33" s="110" customFormat="1" x14ac:dyDescent="0.2">
      <c r="A858" s="138">
        <v>494</v>
      </c>
      <c r="B858" s="139">
        <v>494093093</v>
      </c>
      <c r="C858" s="140" t="s">
        <v>544</v>
      </c>
      <c r="D858" s="141">
        <v>93</v>
      </c>
      <c r="E858" s="140" t="s">
        <v>125</v>
      </c>
      <c r="F858" s="141">
        <v>93</v>
      </c>
      <c r="G858" s="142" t="s">
        <v>125</v>
      </c>
      <c r="H858" s="130"/>
      <c r="I858" s="131">
        <v>12607</v>
      </c>
      <c r="J858" s="131">
        <v>108</v>
      </c>
      <c r="K858" s="131">
        <v>0</v>
      </c>
      <c r="L858" s="131">
        <v>938</v>
      </c>
      <c r="M858" s="131">
        <v>13653</v>
      </c>
      <c r="N858" s="130"/>
      <c r="O858" s="132">
        <v>308</v>
      </c>
      <c r="P858" s="132">
        <v>0</v>
      </c>
      <c r="Q858" s="133">
        <v>3847228</v>
      </c>
      <c r="R858" s="133">
        <v>0</v>
      </c>
      <c r="S858" s="133">
        <f t="shared" si="26"/>
        <v>0</v>
      </c>
      <c r="T858" s="133">
        <v>283668</v>
      </c>
      <c r="U858" s="134">
        <f t="shared" si="27"/>
        <v>4130896</v>
      </c>
      <c r="V858" s="144"/>
      <c r="W858" s="173">
        <v>5.4307304785894051</v>
      </c>
      <c r="X858" s="174">
        <v>0.09</v>
      </c>
      <c r="Y858" s="174">
        <v>7.1519966797242693E-2</v>
      </c>
      <c r="Z858" s="175">
        <v>0</v>
      </c>
      <c r="AA858" s="168"/>
      <c r="AB858" s="176">
        <v>188</v>
      </c>
      <c r="AC858" s="177">
        <v>0</v>
      </c>
      <c r="AD858" s="134">
        <v>0</v>
      </c>
      <c r="AE858" s="177">
        <v>0</v>
      </c>
      <c r="AF858" s="182">
        <v>0</v>
      </c>
      <c r="AG858" s="172"/>
    </row>
    <row r="859" spans="1:33" s="110" customFormat="1" x14ac:dyDescent="0.2">
      <c r="A859" s="138">
        <v>494</v>
      </c>
      <c r="B859" s="139">
        <v>494093128</v>
      </c>
      <c r="C859" s="140" t="s">
        <v>544</v>
      </c>
      <c r="D859" s="141">
        <v>93</v>
      </c>
      <c r="E859" s="140" t="s">
        <v>125</v>
      </c>
      <c r="F859" s="141">
        <v>128</v>
      </c>
      <c r="G859" s="142" t="s">
        <v>160</v>
      </c>
      <c r="H859" s="130"/>
      <c r="I859" s="131">
        <v>9648</v>
      </c>
      <c r="J859" s="131">
        <v>555</v>
      </c>
      <c r="K859" s="131">
        <v>0</v>
      </c>
      <c r="L859" s="131">
        <v>938</v>
      </c>
      <c r="M859" s="131">
        <v>11141</v>
      </c>
      <c r="N859" s="130"/>
      <c r="O859" s="132">
        <v>1</v>
      </c>
      <c r="P859" s="132">
        <v>0</v>
      </c>
      <c r="Q859" s="133">
        <v>10023</v>
      </c>
      <c r="R859" s="133">
        <v>0</v>
      </c>
      <c r="S859" s="133">
        <f t="shared" si="26"/>
        <v>0</v>
      </c>
      <c r="T859" s="133">
        <v>921</v>
      </c>
      <c r="U859" s="134">
        <f t="shared" si="27"/>
        <v>10944</v>
      </c>
      <c r="V859" s="144"/>
      <c r="W859" s="173">
        <v>1.7632241813602016E-2</v>
      </c>
      <c r="X859" s="174">
        <v>0.09</v>
      </c>
      <c r="Y859" s="174">
        <v>3.7584375200623479E-2</v>
      </c>
      <c r="Z859" s="175">
        <v>0</v>
      </c>
      <c r="AA859" s="168"/>
      <c r="AB859" s="176">
        <v>0</v>
      </c>
      <c r="AC859" s="177">
        <v>0</v>
      </c>
      <c r="AD859" s="134">
        <v>0</v>
      </c>
      <c r="AE859" s="177">
        <v>0</v>
      </c>
      <c r="AF859" s="182">
        <v>0</v>
      </c>
      <c r="AG859" s="172"/>
    </row>
    <row r="860" spans="1:33" s="110" customFormat="1" x14ac:dyDescent="0.2">
      <c r="A860" s="138">
        <v>494</v>
      </c>
      <c r="B860" s="139">
        <v>494093149</v>
      </c>
      <c r="C860" s="140" t="s">
        <v>544</v>
      </c>
      <c r="D860" s="141">
        <v>93</v>
      </c>
      <c r="E860" s="140" t="s">
        <v>125</v>
      </c>
      <c r="F860" s="141">
        <v>149</v>
      </c>
      <c r="G860" s="142" t="s">
        <v>181</v>
      </c>
      <c r="H860" s="130"/>
      <c r="I860" s="131">
        <v>9648</v>
      </c>
      <c r="J860" s="131">
        <v>0</v>
      </c>
      <c r="K860" s="131">
        <v>0</v>
      </c>
      <c r="L860" s="131">
        <v>938</v>
      </c>
      <c r="M860" s="131">
        <v>10586</v>
      </c>
      <c r="N860" s="130"/>
      <c r="O860" s="132">
        <v>2</v>
      </c>
      <c r="P860" s="132">
        <v>0</v>
      </c>
      <c r="Q860" s="133">
        <v>18956</v>
      </c>
      <c r="R860" s="133">
        <v>0</v>
      </c>
      <c r="S860" s="133">
        <f t="shared" si="26"/>
        <v>0</v>
      </c>
      <c r="T860" s="133">
        <v>1842</v>
      </c>
      <c r="U860" s="134">
        <f t="shared" si="27"/>
        <v>20798</v>
      </c>
      <c r="V860" s="144"/>
      <c r="W860" s="173">
        <v>3.5264483627204031E-2</v>
      </c>
      <c r="X860" s="174">
        <v>0.09</v>
      </c>
      <c r="Y860" s="174">
        <v>0.11134417107727042</v>
      </c>
      <c r="Z860" s="175">
        <v>0</v>
      </c>
      <c r="AA860" s="168"/>
      <c r="AB860" s="176">
        <v>2</v>
      </c>
      <c r="AC860" s="177">
        <v>0</v>
      </c>
      <c r="AD860" s="134">
        <v>0</v>
      </c>
      <c r="AE860" s="177">
        <v>0</v>
      </c>
      <c r="AF860" s="182">
        <v>0</v>
      </c>
      <c r="AG860" s="172"/>
    </row>
    <row r="861" spans="1:33" s="110" customFormat="1" x14ac:dyDescent="0.2">
      <c r="A861" s="138">
        <v>494</v>
      </c>
      <c r="B861" s="139">
        <v>494093163</v>
      </c>
      <c r="C861" s="140" t="s">
        <v>544</v>
      </c>
      <c r="D861" s="141">
        <v>93</v>
      </c>
      <c r="E861" s="140" t="s">
        <v>125</v>
      </c>
      <c r="F861" s="141">
        <v>163</v>
      </c>
      <c r="G861" s="142" t="s">
        <v>195</v>
      </c>
      <c r="H861" s="130"/>
      <c r="I861" s="131">
        <v>12162</v>
      </c>
      <c r="J861" s="131">
        <v>0</v>
      </c>
      <c r="K861" s="131">
        <v>0</v>
      </c>
      <c r="L861" s="131">
        <v>938</v>
      </c>
      <c r="M861" s="131">
        <v>13100</v>
      </c>
      <c r="N861" s="130"/>
      <c r="O861" s="132">
        <v>13</v>
      </c>
      <c r="P861" s="132">
        <v>0</v>
      </c>
      <c r="Q861" s="133">
        <v>155324</v>
      </c>
      <c r="R861" s="133">
        <v>0</v>
      </c>
      <c r="S861" s="133">
        <f t="shared" si="26"/>
        <v>0</v>
      </c>
      <c r="T861" s="133">
        <v>11973</v>
      </c>
      <c r="U861" s="134">
        <f t="shared" si="27"/>
        <v>167297</v>
      </c>
      <c r="V861" s="144"/>
      <c r="W861" s="173">
        <v>0.22921914357682618</v>
      </c>
      <c r="X861" s="174">
        <v>0.09</v>
      </c>
      <c r="Y861" s="174">
        <v>9.1878359281349797E-2</v>
      </c>
      <c r="Z861" s="175">
        <v>0</v>
      </c>
      <c r="AA861" s="168"/>
      <c r="AB861" s="176">
        <v>7</v>
      </c>
      <c r="AC861" s="177">
        <v>0</v>
      </c>
      <c r="AD861" s="134">
        <v>0</v>
      </c>
      <c r="AE861" s="177">
        <v>0</v>
      </c>
      <c r="AF861" s="182">
        <v>0</v>
      </c>
      <c r="AG861" s="172"/>
    </row>
    <row r="862" spans="1:33" s="110" customFormat="1" x14ac:dyDescent="0.2">
      <c r="A862" s="138">
        <v>494</v>
      </c>
      <c r="B862" s="139">
        <v>494093165</v>
      </c>
      <c r="C862" s="140" t="s">
        <v>544</v>
      </c>
      <c r="D862" s="141">
        <v>93</v>
      </c>
      <c r="E862" s="140" t="s">
        <v>125</v>
      </c>
      <c r="F862" s="141">
        <v>165</v>
      </c>
      <c r="G862" s="142" t="s">
        <v>197</v>
      </c>
      <c r="H862" s="130"/>
      <c r="I862" s="131">
        <v>13209</v>
      </c>
      <c r="J862" s="131">
        <v>402</v>
      </c>
      <c r="K862" s="131">
        <v>0</v>
      </c>
      <c r="L862" s="131">
        <v>938</v>
      </c>
      <c r="M862" s="131">
        <v>14549</v>
      </c>
      <c r="N862" s="130"/>
      <c r="O862" s="132">
        <v>58</v>
      </c>
      <c r="P862" s="132">
        <v>0</v>
      </c>
      <c r="Q862" s="133">
        <v>775518</v>
      </c>
      <c r="R862" s="133">
        <v>0</v>
      </c>
      <c r="S862" s="133">
        <f t="shared" si="26"/>
        <v>0</v>
      </c>
      <c r="T862" s="133">
        <v>53453</v>
      </c>
      <c r="U862" s="134">
        <f t="shared" si="27"/>
        <v>828971</v>
      </c>
      <c r="V862" s="144"/>
      <c r="W862" s="173">
        <v>1.0226700251889169</v>
      </c>
      <c r="X862" s="174">
        <v>0.09</v>
      </c>
      <c r="Y862" s="174">
        <v>9.9806676197540647E-2</v>
      </c>
      <c r="Z862" s="175">
        <v>0</v>
      </c>
      <c r="AA862" s="168"/>
      <c r="AB862" s="176">
        <v>35</v>
      </c>
      <c r="AC862" s="177">
        <v>1.4132927165476126</v>
      </c>
      <c r="AD862" s="134">
        <v>20580</v>
      </c>
      <c r="AE862" s="177">
        <v>0</v>
      </c>
      <c r="AF862" s="182">
        <v>0</v>
      </c>
      <c r="AG862" s="172"/>
    </row>
    <row r="863" spans="1:33" s="110" customFormat="1" x14ac:dyDescent="0.2">
      <c r="A863" s="138">
        <v>494</v>
      </c>
      <c r="B863" s="139">
        <v>494093176</v>
      </c>
      <c r="C863" s="140" t="s">
        <v>544</v>
      </c>
      <c r="D863" s="141">
        <v>93</v>
      </c>
      <c r="E863" s="140" t="s">
        <v>125</v>
      </c>
      <c r="F863" s="141">
        <v>176</v>
      </c>
      <c r="G863" s="142" t="s">
        <v>208</v>
      </c>
      <c r="H863" s="130"/>
      <c r="I863" s="131">
        <v>14189</v>
      </c>
      <c r="J863" s="131">
        <v>6992</v>
      </c>
      <c r="K863" s="131">
        <v>0</v>
      </c>
      <c r="L863" s="131">
        <v>938</v>
      </c>
      <c r="M863" s="131">
        <v>22119</v>
      </c>
      <c r="N863" s="130"/>
      <c r="O863" s="132">
        <v>8</v>
      </c>
      <c r="P863" s="132">
        <v>0</v>
      </c>
      <c r="Q863" s="133">
        <v>166464</v>
      </c>
      <c r="R863" s="133">
        <v>0</v>
      </c>
      <c r="S863" s="133">
        <f t="shared" si="26"/>
        <v>0</v>
      </c>
      <c r="T863" s="133">
        <v>7373</v>
      </c>
      <c r="U863" s="134">
        <f t="shared" si="27"/>
        <v>173837</v>
      </c>
      <c r="V863" s="144"/>
      <c r="W863" s="173">
        <v>0.14105793450881612</v>
      </c>
      <c r="X863" s="174">
        <v>0.09</v>
      </c>
      <c r="Y863" s="174">
        <v>9.0530554144467798E-2</v>
      </c>
      <c r="Z863" s="175">
        <v>0</v>
      </c>
      <c r="AA863" s="168"/>
      <c r="AB863" s="176">
        <v>5</v>
      </c>
      <c r="AC863" s="177">
        <v>0.13195702211722621</v>
      </c>
      <c r="AD863" s="134">
        <v>2920</v>
      </c>
      <c r="AE863" s="177">
        <v>0</v>
      </c>
      <c r="AF863" s="182">
        <v>0</v>
      </c>
      <c r="AG863" s="172"/>
    </row>
    <row r="864" spans="1:33" s="110" customFormat="1" x14ac:dyDescent="0.2">
      <c r="A864" s="138">
        <v>494</v>
      </c>
      <c r="B864" s="139">
        <v>494093178</v>
      </c>
      <c r="C864" s="140" t="s">
        <v>544</v>
      </c>
      <c r="D864" s="141">
        <v>93</v>
      </c>
      <c r="E864" s="140" t="s">
        <v>125</v>
      </c>
      <c r="F864" s="141">
        <v>178</v>
      </c>
      <c r="G864" s="142" t="s">
        <v>210</v>
      </c>
      <c r="H864" s="130"/>
      <c r="I864" s="131">
        <v>9648</v>
      </c>
      <c r="J864" s="131">
        <v>1621</v>
      </c>
      <c r="K864" s="131">
        <v>0</v>
      </c>
      <c r="L864" s="131">
        <v>938</v>
      </c>
      <c r="M864" s="131">
        <v>12207</v>
      </c>
      <c r="N864" s="130"/>
      <c r="O864" s="132">
        <v>2</v>
      </c>
      <c r="P864" s="132">
        <v>0</v>
      </c>
      <c r="Q864" s="133">
        <v>22140</v>
      </c>
      <c r="R864" s="133">
        <v>0</v>
      </c>
      <c r="S864" s="133">
        <f t="shared" si="26"/>
        <v>0</v>
      </c>
      <c r="T864" s="133">
        <v>1842</v>
      </c>
      <c r="U864" s="134">
        <f t="shared" si="27"/>
        <v>23982</v>
      </c>
      <c r="V864" s="144"/>
      <c r="W864" s="173">
        <v>3.5264483627204031E-2</v>
      </c>
      <c r="X864" s="174">
        <v>0.09</v>
      </c>
      <c r="Y864" s="174">
        <v>6.0443426541805394E-2</v>
      </c>
      <c r="Z864" s="175">
        <v>0</v>
      </c>
      <c r="AA864" s="168"/>
      <c r="AB864" s="176">
        <v>2</v>
      </c>
      <c r="AC864" s="177">
        <v>0</v>
      </c>
      <c r="AD864" s="134">
        <v>0</v>
      </c>
      <c r="AE864" s="177">
        <v>0</v>
      </c>
      <c r="AF864" s="182">
        <v>0</v>
      </c>
      <c r="AG864" s="172"/>
    </row>
    <row r="865" spans="1:33" s="110" customFormat="1" x14ac:dyDescent="0.2">
      <c r="A865" s="138">
        <v>494</v>
      </c>
      <c r="B865" s="139">
        <v>494093181</v>
      </c>
      <c r="C865" s="140" t="s">
        <v>544</v>
      </c>
      <c r="D865" s="141">
        <v>93</v>
      </c>
      <c r="E865" s="140" t="s">
        <v>125</v>
      </c>
      <c r="F865" s="141">
        <v>181</v>
      </c>
      <c r="G865" s="142" t="s">
        <v>213</v>
      </c>
      <c r="H865" s="130"/>
      <c r="I865" s="131">
        <v>14642</v>
      </c>
      <c r="J865" s="131">
        <v>268</v>
      </c>
      <c r="K865" s="131">
        <v>0</v>
      </c>
      <c r="L865" s="131">
        <v>938</v>
      </c>
      <c r="M865" s="131">
        <v>15848</v>
      </c>
      <c r="N865" s="130"/>
      <c r="O865" s="132">
        <v>7</v>
      </c>
      <c r="P865" s="132">
        <v>0</v>
      </c>
      <c r="Q865" s="133">
        <v>102529</v>
      </c>
      <c r="R865" s="133">
        <v>0</v>
      </c>
      <c r="S865" s="133">
        <f t="shared" si="26"/>
        <v>0</v>
      </c>
      <c r="T865" s="133">
        <v>6447</v>
      </c>
      <c r="U865" s="134">
        <f t="shared" si="27"/>
        <v>108976</v>
      </c>
      <c r="V865" s="144"/>
      <c r="W865" s="173">
        <v>0.1234256926952141</v>
      </c>
      <c r="X865" s="174">
        <v>0.09</v>
      </c>
      <c r="Y865" s="174">
        <v>1.7494466340225587E-2</v>
      </c>
      <c r="Z865" s="175">
        <v>0</v>
      </c>
      <c r="AA865" s="168"/>
      <c r="AB865" s="176">
        <v>4</v>
      </c>
      <c r="AC865" s="177">
        <v>0</v>
      </c>
      <c r="AD865" s="134">
        <v>0</v>
      </c>
      <c r="AE865" s="177">
        <v>0</v>
      </c>
      <c r="AF865" s="182">
        <v>0</v>
      </c>
      <c r="AG865" s="172"/>
    </row>
    <row r="866" spans="1:33" s="110" customFormat="1" x14ac:dyDescent="0.2">
      <c r="A866" s="138">
        <v>494</v>
      </c>
      <c r="B866" s="139">
        <v>494093229</v>
      </c>
      <c r="C866" s="140" t="s">
        <v>544</v>
      </c>
      <c r="D866" s="141">
        <v>93</v>
      </c>
      <c r="E866" s="140" t="s">
        <v>125</v>
      </c>
      <c r="F866" s="141">
        <v>229</v>
      </c>
      <c r="G866" s="142" t="s">
        <v>261</v>
      </c>
      <c r="H866" s="130"/>
      <c r="I866" s="131">
        <v>16336</v>
      </c>
      <c r="J866" s="131">
        <v>2669</v>
      </c>
      <c r="K866" s="131">
        <v>0</v>
      </c>
      <c r="L866" s="131">
        <v>938</v>
      </c>
      <c r="M866" s="131">
        <v>19943</v>
      </c>
      <c r="N866" s="130"/>
      <c r="O866" s="132">
        <v>5</v>
      </c>
      <c r="P866" s="132">
        <v>0</v>
      </c>
      <c r="Q866" s="133">
        <v>93350</v>
      </c>
      <c r="R866" s="133">
        <v>0</v>
      </c>
      <c r="S866" s="133">
        <f t="shared" si="26"/>
        <v>0</v>
      </c>
      <c r="T866" s="133">
        <v>4605</v>
      </c>
      <c r="U866" s="134">
        <f t="shared" si="27"/>
        <v>97955</v>
      </c>
      <c r="V866" s="144"/>
      <c r="W866" s="173">
        <v>8.8161209068010074E-2</v>
      </c>
      <c r="X866" s="174">
        <v>0.09</v>
      </c>
      <c r="Y866" s="174">
        <v>1.3155381747183561E-2</v>
      </c>
      <c r="Z866" s="175">
        <v>0</v>
      </c>
      <c r="AA866" s="168"/>
      <c r="AB866" s="176">
        <v>4</v>
      </c>
      <c r="AC866" s="177">
        <v>0</v>
      </c>
      <c r="AD866" s="134">
        <v>0</v>
      </c>
      <c r="AE866" s="177">
        <v>0</v>
      </c>
      <c r="AF866" s="182">
        <v>0</v>
      </c>
      <c r="AG866" s="172"/>
    </row>
    <row r="867" spans="1:33" s="110" customFormat="1" x14ac:dyDescent="0.2">
      <c r="A867" s="138">
        <v>494</v>
      </c>
      <c r="B867" s="139">
        <v>494093248</v>
      </c>
      <c r="C867" s="140" t="s">
        <v>544</v>
      </c>
      <c r="D867" s="141">
        <v>93</v>
      </c>
      <c r="E867" s="140" t="s">
        <v>125</v>
      </c>
      <c r="F867" s="141">
        <v>248</v>
      </c>
      <c r="G867" s="142" t="s">
        <v>280</v>
      </c>
      <c r="H867" s="130"/>
      <c r="I867" s="131">
        <v>12585</v>
      </c>
      <c r="J867" s="131">
        <v>992</v>
      </c>
      <c r="K867" s="131">
        <v>0</v>
      </c>
      <c r="L867" s="131">
        <v>938</v>
      </c>
      <c r="M867" s="131">
        <v>14515</v>
      </c>
      <c r="N867" s="130"/>
      <c r="O867" s="132">
        <v>276</v>
      </c>
      <c r="P867" s="132">
        <v>0</v>
      </c>
      <c r="Q867" s="133">
        <v>3681288</v>
      </c>
      <c r="R867" s="133">
        <v>0</v>
      </c>
      <c r="S867" s="133">
        <f t="shared" si="26"/>
        <v>0</v>
      </c>
      <c r="T867" s="133">
        <v>254196</v>
      </c>
      <c r="U867" s="134">
        <f t="shared" si="27"/>
        <v>3935484</v>
      </c>
      <c r="V867" s="144"/>
      <c r="W867" s="173">
        <v>4.8664987405541442</v>
      </c>
      <c r="X867" s="174">
        <v>0.09</v>
      </c>
      <c r="Y867" s="174">
        <v>5.6552295572975878E-2</v>
      </c>
      <c r="Z867" s="175">
        <v>0</v>
      </c>
      <c r="AA867" s="168"/>
      <c r="AB867" s="176">
        <v>120</v>
      </c>
      <c r="AC867" s="177">
        <v>0</v>
      </c>
      <c r="AD867" s="134">
        <v>0</v>
      </c>
      <c r="AE867" s="177">
        <v>0</v>
      </c>
      <c r="AF867" s="182">
        <v>0</v>
      </c>
      <c r="AG867" s="172"/>
    </row>
    <row r="868" spans="1:33" s="110" customFormat="1" x14ac:dyDescent="0.2">
      <c r="A868" s="138">
        <v>494</v>
      </c>
      <c r="B868" s="139">
        <v>494093262</v>
      </c>
      <c r="C868" s="140" t="s">
        <v>544</v>
      </c>
      <c r="D868" s="141">
        <v>93</v>
      </c>
      <c r="E868" s="140" t="s">
        <v>125</v>
      </c>
      <c r="F868" s="141">
        <v>262</v>
      </c>
      <c r="G868" s="142" t="s">
        <v>294</v>
      </c>
      <c r="H868" s="130"/>
      <c r="I868" s="131">
        <v>13268</v>
      </c>
      <c r="J868" s="131">
        <v>4917</v>
      </c>
      <c r="K868" s="131">
        <v>0</v>
      </c>
      <c r="L868" s="131">
        <v>938</v>
      </c>
      <c r="M868" s="131">
        <v>19123</v>
      </c>
      <c r="N868" s="130"/>
      <c r="O868" s="132">
        <v>14</v>
      </c>
      <c r="P868" s="132">
        <v>0</v>
      </c>
      <c r="Q868" s="133">
        <v>250096</v>
      </c>
      <c r="R868" s="133">
        <v>0</v>
      </c>
      <c r="S868" s="133">
        <f t="shared" si="26"/>
        <v>0</v>
      </c>
      <c r="T868" s="133">
        <v>12894</v>
      </c>
      <c r="U868" s="134">
        <f t="shared" si="27"/>
        <v>262990</v>
      </c>
      <c r="V868" s="144"/>
      <c r="W868" s="173">
        <v>0.2468513853904282</v>
      </c>
      <c r="X868" s="174">
        <v>0.09</v>
      </c>
      <c r="Y868" s="174">
        <v>7.8425009701722004E-2</v>
      </c>
      <c r="Z868" s="175">
        <v>0</v>
      </c>
      <c r="AA868" s="168"/>
      <c r="AB868" s="176">
        <v>8</v>
      </c>
      <c r="AC868" s="177">
        <v>0</v>
      </c>
      <c r="AD868" s="134">
        <v>0</v>
      </c>
      <c r="AE868" s="177">
        <v>0</v>
      </c>
      <c r="AF868" s="182">
        <v>0</v>
      </c>
      <c r="AG868" s="172"/>
    </row>
    <row r="869" spans="1:33" s="110" customFormat="1" x14ac:dyDescent="0.2">
      <c r="A869" s="138">
        <v>494</v>
      </c>
      <c r="B869" s="139">
        <v>494093271</v>
      </c>
      <c r="C869" s="140" t="s">
        <v>544</v>
      </c>
      <c r="D869" s="141">
        <v>93</v>
      </c>
      <c r="E869" s="140" t="s">
        <v>125</v>
      </c>
      <c r="F869" s="141">
        <v>271</v>
      </c>
      <c r="G869" s="142" t="s">
        <v>303</v>
      </c>
      <c r="H869" s="130"/>
      <c r="I869" s="131">
        <v>10693.273291445141</v>
      </c>
      <c r="J869" s="131">
        <v>2472</v>
      </c>
      <c r="K869" s="131">
        <v>0</v>
      </c>
      <c r="L869" s="131">
        <v>938</v>
      </c>
      <c r="M869" s="131">
        <v>14103.273291445141</v>
      </c>
      <c r="N869" s="130"/>
      <c r="O869" s="132">
        <v>1</v>
      </c>
      <c r="P869" s="132">
        <v>0</v>
      </c>
      <c r="Q869" s="133">
        <v>12933</v>
      </c>
      <c r="R869" s="133">
        <v>0</v>
      </c>
      <c r="S869" s="133">
        <f t="shared" si="26"/>
        <v>0</v>
      </c>
      <c r="T869" s="133">
        <v>921</v>
      </c>
      <c r="U869" s="134">
        <f t="shared" si="27"/>
        <v>13854</v>
      </c>
      <c r="V869" s="144"/>
      <c r="W869" s="173">
        <v>1.7632241813602016E-2</v>
      </c>
      <c r="X869" s="174">
        <v>0.09</v>
      </c>
      <c r="Y869" s="174">
        <v>5.0798216730320077E-3</v>
      </c>
      <c r="Z869" s="175">
        <v>0</v>
      </c>
      <c r="AA869" s="168"/>
      <c r="AB869" s="176">
        <v>0</v>
      </c>
      <c r="AC869" s="177">
        <v>0</v>
      </c>
      <c r="AD869" s="134">
        <v>0</v>
      </c>
      <c r="AE869" s="177">
        <v>0</v>
      </c>
      <c r="AF869" s="182">
        <v>0</v>
      </c>
      <c r="AG869" s="172"/>
    </row>
    <row r="870" spans="1:33" s="110" customFormat="1" x14ac:dyDescent="0.2">
      <c r="A870" s="138">
        <v>494</v>
      </c>
      <c r="B870" s="139">
        <v>494093274</v>
      </c>
      <c r="C870" s="140" t="s">
        <v>544</v>
      </c>
      <c r="D870" s="141">
        <v>93</v>
      </c>
      <c r="E870" s="140" t="s">
        <v>125</v>
      </c>
      <c r="F870" s="141">
        <v>274</v>
      </c>
      <c r="G870" s="142" t="s">
        <v>306</v>
      </c>
      <c r="H870" s="130"/>
      <c r="I870" s="131">
        <v>13692.844141302538</v>
      </c>
      <c r="J870" s="131">
        <v>5631</v>
      </c>
      <c r="K870" s="131">
        <v>0</v>
      </c>
      <c r="L870" s="131">
        <v>938</v>
      </c>
      <c r="M870" s="131">
        <v>20261.844141302536</v>
      </c>
      <c r="N870" s="130"/>
      <c r="O870" s="132">
        <v>1</v>
      </c>
      <c r="P870" s="132">
        <v>0</v>
      </c>
      <c r="Q870" s="133">
        <v>18983</v>
      </c>
      <c r="R870" s="133">
        <v>0</v>
      </c>
      <c r="S870" s="133">
        <f t="shared" si="26"/>
        <v>0</v>
      </c>
      <c r="T870" s="133">
        <v>921</v>
      </c>
      <c r="U870" s="134">
        <f t="shared" si="27"/>
        <v>19904</v>
      </c>
      <c r="V870" s="144"/>
      <c r="W870" s="173">
        <v>1.7632241813602016E-2</v>
      </c>
      <c r="X870" s="174">
        <v>0.09</v>
      </c>
      <c r="Y870" s="174">
        <v>6.843597846090782E-2</v>
      </c>
      <c r="Z870" s="175">
        <v>0</v>
      </c>
      <c r="AA870" s="168"/>
      <c r="AB870" s="176">
        <v>0</v>
      </c>
      <c r="AC870" s="177">
        <v>0</v>
      </c>
      <c r="AD870" s="134">
        <v>0</v>
      </c>
      <c r="AE870" s="177">
        <v>0</v>
      </c>
      <c r="AF870" s="182">
        <v>0</v>
      </c>
      <c r="AG870" s="172"/>
    </row>
    <row r="871" spans="1:33" s="110" customFormat="1" x14ac:dyDescent="0.2">
      <c r="A871" s="138">
        <v>494</v>
      </c>
      <c r="B871" s="139">
        <v>494093284</v>
      </c>
      <c r="C871" s="140" t="s">
        <v>544</v>
      </c>
      <c r="D871" s="141">
        <v>93</v>
      </c>
      <c r="E871" s="140" t="s">
        <v>125</v>
      </c>
      <c r="F871" s="141">
        <v>284</v>
      </c>
      <c r="G871" s="142" t="s">
        <v>316</v>
      </c>
      <c r="H871" s="130"/>
      <c r="I871" s="131">
        <v>11142.294935999998</v>
      </c>
      <c r="J871" s="131">
        <v>4433</v>
      </c>
      <c r="K871" s="131">
        <v>0</v>
      </c>
      <c r="L871" s="131">
        <v>938</v>
      </c>
      <c r="M871" s="131">
        <v>16513.294935999998</v>
      </c>
      <c r="N871" s="130"/>
      <c r="O871" s="132">
        <v>1</v>
      </c>
      <c r="P871" s="132">
        <v>0</v>
      </c>
      <c r="Q871" s="133">
        <v>15301</v>
      </c>
      <c r="R871" s="133">
        <v>0</v>
      </c>
      <c r="S871" s="133">
        <f t="shared" si="26"/>
        <v>0</v>
      </c>
      <c r="T871" s="133">
        <v>921</v>
      </c>
      <c r="U871" s="134">
        <f t="shared" si="27"/>
        <v>16222</v>
      </c>
      <c r="V871" s="144"/>
      <c r="W871" s="173">
        <v>1.7632241813602016E-2</v>
      </c>
      <c r="X871" s="174">
        <v>0.09</v>
      </c>
      <c r="Y871" s="174">
        <v>4.4134450406464527E-2</v>
      </c>
      <c r="Z871" s="175">
        <v>0</v>
      </c>
      <c r="AA871" s="168"/>
      <c r="AB871" s="176">
        <v>0</v>
      </c>
      <c r="AC871" s="177">
        <v>0</v>
      </c>
      <c r="AD871" s="134">
        <v>0</v>
      </c>
      <c r="AE871" s="177">
        <v>0</v>
      </c>
      <c r="AF871" s="182">
        <v>0</v>
      </c>
      <c r="AG871" s="172"/>
    </row>
    <row r="872" spans="1:33" s="110" customFormat="1" x14ac:dyDescent="0.2">
      <c r="A872" s="138">
        <v>494</v>
      </c>
      <c r="B872" s="139">
        <v>494093291</v>
      </c>
      <c r="C872" s="140" t="s">
        <v>544</v>
      </c>
      <c r="D872" s="141">
        <v>93</v>
      </c>
      <c r="E872" s="140" t="s">
        <v>125</v>
      </c>
      <c r="F872" s="141">
        <v>291</v>
      </c>
      <c r="G872" s="142" t="s">
        <v>323</v>
      </c>
      <c r="H872" s="130"/>
      <c r="I872" s="131">
        <v>13583</v>
      </c>
      <c r="J872" s="131">
        <v>6649</v>
      </c>
      <c r="K872" s="131">
        <v>0</v>
      </c>
      <c r="L872" s="131">
        <v>938</v>
      </c>
      <c r="M872" s="131">
        <v>21170</v>
      </c>
      <c r="N872" s="130"/>
      <c r="O872" s="132">
        <v>2</v>
      </c>
      <c r="P872" s="132">
        <v>0</v>
      </c>
      <c r="Q872" s="133">
        <v>39750</v>
      </c>
      <c r="R872" s="133">
        <v>0</v>
      </c>
      <c r="S872" s="133">
        <f t="shared" si="26"/>
        <v>0</v>
      </c>
      <c r="T872" s="133">
        <v>1842</v>
      </c>
      <c r="U872" s="134">
        <f t="shared" si="27"/>
        <v>41592</v>
      </c>
      <c r="V872" s="144"/>
      <c r="W872" s="173">
        <v>3.5264483627204031E-2</v>
      </c>
      <c r="X872" s="174">
        <v>0.09</v>
      </c>
      <c r="Y872" s="174">
        <v>2.322025604589412E-2</v>
      </c>
      <c r="Z872" s="175">
        <v>0</v>
      </c>
      <c r="AA872" s="168"/>
      <c r="AB872" s="176">
        <v>2</v>
      </c>
      <c r="AC872" s="177">
        <v>0</v>
      </c>
      <c r="AD872" s="134">
        <v>0</v>
      </c>
      <c r="AE872" s="177">
        <v>0</v>
      </c>
      <c r="AF872" s="182">
        <v>0</v>
      </c>
      <c r="AG872" s="172"/>
    </row>
    <row r="873" spans="1:33" s="110" customFormat="1" x14ac:dyDescent="0.2">
      <c r="A873" s="138">
        <v>494</v>
      </c>
      <c r="B873" s="139">
        <v>494093293</v>
      </c>
      <c r="C873" s="140" t="s">
        <v>544</v>
      </c>
      <c r="D873" s="141">
        <v>93</v>
      </c>
      <c r="E873" s="140" t="s">
        <v>125</v>
      </c>
      <c r="F873" s="141">
        <v>293</v>
      </c>
      <c r="G873" s="142" t="s">
        <v>325</v>
      </c>
      <c r="H873" s="130"/>
      <c r="I873" s="131">
        <v>15422</v>
      </c>
      <c r="J873" s="131">
        <v>738</v>
      </c>
      <c r="K873" s="131">
        <v>0</v>
      </c>
      <c r="L873" s="131">
        <v>938</v>
      </c>
      <c r="M873" s="131">
        <v>17098</v>
      </c>
      <c r="N873" s="130"/>
      <c r="O873" s="132">
        <v>3</v>
      </c>
      <c r="P873" s="132">
        <v>0</v>
      </c>
      <c r="Q873" s="133">
        <v>47625</v>
      </c>
      <c r="R873" s="133">
        <v>0</v>
      </c>
      <c r="S873" s="133">
        <f t="shared" si="26"/>
        <v>0</v>
      </c>
      <c r="T873" s="133">
        <v>2763</v>
      </c>
      <c r="U873" s="134">
        <f t="shared" si="27"/>
        <v>50388</v>
      </c>
      <c r="V873" s="144"/>
      <c r="W873" s="173">
        <v>5.289672544080605E-2</v>
      </c>
      <c r="X873" s="174">
        <v>0.09</v>
      </c>
      <c r="Y873" s="174">
        <v>9.3535691382725869E-3</v>
      </c>
      <c r="Z873" s="175">
        <v>0</v>
      </c>
      <c r="AA873" s="168"/>
      <c r="AB873" s="176">
        <v>3</v>
      </c>
      <c r="AC873" s="177">
        <v>0</v>
      </c>
      <c r="AD873" s="134">
        <v>0</v>
      </c>
      <c r="AE873" s="177">
        <v>0</v>
      </c>
      <c r="AF873" s="182">
        <v>0</v>
      </c>
      <c r="AG873" s="172"/>
    </row>
    <row r="874" spans="1:33" s="110" customFormat="1" x14ac:dyDescent="0.2">
      <c r="A874" s="138">
        <v>494</v>
      </c>
      <c r="B874" s="139">
        <v>494093346</v>
      </c>
      <c r="C874" s="140" t="s">
        <v>544</v>
      </c>
      <c r="D874" s="141">
        <v>93</v>
      </c>
      <c r="E874" s="140" t="s">
        <v>125</v>
      </c>
      <c r="F874" s="141">
        <v>346</v>
      </c>
      <c r="G874" s="142" t="s">
        <v>378</v>
      </c>
      <c r="H874" s="130"/>
      <c r="I874" s="131">
        <v>12790</v>
      </c>
      <c r="J874" s="131">
        <v>1877</v>
      </c>
      <c r="K874" s="131">
        <v>0</v>
      </c>
      <c r="L874" s="131">
        <v>938</v>
      </c>
      <c r="M874" s="131">
        <v>15605</v>
      </c>
      <c r="N874" s="130"/>
      <c r="O874" s="132">
        <v>2</v>
      </c>
      <c r="P874" s="132">
        <v>0</v>
      </c>
      <c r="Q874" s="133">
        <v>28816</v>
      </c>
      <c r="R874" s="133">
        <v>0</v>
      </c>
      <c r="S874" s="133">
        <f t="shared" si="26"/>
        <v>0</v>
      </c>
      <c r="T874" s="133">
        <v>1842</v>
      </c>
      <c r="U874" s="134">
        <f t="shared" si="27"/>
        <v>30658</v>
      </c>
      <c r="V874" s="144"/>
      <c r="W874" s="173">
        <v>3.5264483627204031E-2</v>
      </c>
      <c r="X874" s="174">
        <v>0.09</v>
      </c>
      <c r="Y874" s="174">
        <v>1.267409712277673E-2</v>
      </c>
      <c r="Z874" s="175">
        <v>0</v>
      </c>
      <c r="AA874" s="168"/>
      <c r="AB874" s="176">
        <v>0</v>
      </c>
      <c r="AC874" s="177">
        <v>0</v>
      </c>
      <c r="AD874" s="134">
        <v>0</v>
      </c>
      <c r="AE874" s="177">
        <v>0</v>
      </c>
      <c r="AF874" s="182">
        <v>0</v>
      </c>
      <c r="AG874" s="172"/>
    </row>
    <row r="875" spans="1:33" s="110" customFormat="1" x14ac:dyDescent="0.2">
      <c r="A875" s="138">
        <v>494</v>
      </c>
      <c r="B875" s="139">
        <v>494093347</v>
      </c>
      <c r="C875" s="140" t="s">
        <v>544</v>
      </c>
      <c r="D875" s="141">
        <v>93</v>
      </c>
      <c r="E875" s="140" t="s">
        <v>125</v>
      </c>
      <c r="F875" s="141">
        <v>347</v>
      </c>
      <c r="G875" s="142" t="s">
        <v>379</v>
      </c>
      <c r="H875" s="130"/>
      <c r="I875" s="131">
        <v>9286</v>
      </c>
      <c r="J875" s="131">
        <v>4203</v>
      </c>
      <c r="K875" s="131">
        <v>0</v>
      </c>
      <c r="L875" s="131">
        <v>938</v>
      </c>
      <c r="M875" s="131">
        <v>14427</v>
      </c>
      <c r="N875" s="130"/>
      <c r="O875" s="132">
        <v>2</v>
      </c>
      <c r="P875" s="132">
        <v>0</v>
      </c>
      <c r="Q875" s="133">
        <v>26502</v>
      </c>
      <c r="R875" s="133">
        <v>0</v>
      </c>
      <c r="S875" s="133">
        <f t="shared" si="26"/>
        <v>0</v>
      </c>
      <c r="T875" s="133">
        <v>1842</v>
      </c>
      <c r="U875" s="134">
        <f t="shared" si="27"/>
        <v>28344</v>
      </c>
      <c r="V875" s="144"/>
      <c r="W875" s="173">
        <v>3.5264483627204031E-2</v>
      </c>
      <c r="X875" s="174">
        <v>0.09</v>
      </c>
      <c r="Y875" s="174">
        <v>8.2099456478914659E-3</v>
      </c>
      <c r="Z875" s="175">
        <v>0</v>
      </c>
      <c r="AA875" s="168"/>
      <c r="AB875" s="176">
        <v>0</v>
      </c>
      <c r="AC875" s="177">
        <v>0</v>
      </c>
      <c r="AD875" s="134">
        <v>0</v>
      </c>
      <c r="AE875" s="177">
        <v>0</v>
      </c>
      <c r="AF875" s="182">
        <v>0</v>
      </c>
      <c r="AG875" s="172"/>
    </row>
    <row r="876" spans="1:33" s="110" customFormat="1" x14ac:dyDescent="0.2">
      <c r="A876" s="138">
        <v>496</v>
      </c>
      <c r="B876" s="139">
        <v>496201003</v>
      </c>
      <c r="C876" s="140" t="s">
        <v>545</v>
      </c>
      <c r="D876" s="141">
        <v>201</v>
      </c>
      <c r="E876" s="140" t="s">
        <v>233</v>
      </c>
      <c r="F876" s="141">
        <v>3</v>
      </c>
      <c r="G876" s="142" t="s">
        <v>35</v>
      </c>
      <c r="H876" s="130"/>
      <c r="I876" s="131">
        <v>10766</v>
      </c>
      <c r="J876" s="131">
        <v>1466</v>
      </c>
      <c r="K876" s="131">
        <v>0</v>
      </c>
      <c r="L876" s="131">
        <v>938</v>
      </c>
      <c r="M876" s="131">
        <v>13170</v>
      </c>
      <c r="N876" s="130"/>
      <c r="O876" s="132">
        <v>1</v>
      </c>
      <c r="P876" s="132">
        <v>0</v>
      </c>
      <c r="Q876" s="133">
        <v>12159</v>
      </c>
      <c r="R876" s="133">
        <v>0</v>
      </c>
      <c r="S876" s="133">
        <f t="shared" si="26"/>
        <v>0</v>
      </c>
      <c r="T876" s="133">
        <v>932</v>
      </c>
      <c r="U876" s="134">
        <f t="shared" si="27"/>
        <v>13091</v>
      </c>
      <c r="V876" s="144"/>
      <c r="W876" s="173">
        <v>5.9642147117296221E-3</v>
      </c>
      <c r="X876" s="174">
        <v>0.09</v>
      </c>
      <c r="Y876" s="174">
        <v>2.1018038962989714E-3</v>
      </c>
      <c r="Z876" s="175">
        <v>0</v>
      </c>
      <c r="AA876" s="168"/>
      <c r="AB876" s="176">
        <v>0</v>
      </c>
      <c r="AC876" s="177">
        <v>0</v>
      </c>
      <c r="AD876" s="134">
        <v>0</v>
      </c>
      <c r="AE876" s="177">
        <v>0</v>
      </c>
      <c r="AF876" s="182">
        <v>0</v>
      </c>
      <c r="AG876" s="172"/>
    </row>
    <row r="877" spans="1:33" s="110" customFormat="1" x14ac:dyDescent="0.2">
      <c r="A877" s="138">
        <v>496</v>
      </c>
      <c r="B877" s="139">
        <v>496201072</v>
      </c>
      <c r="C877" s="140" t="s">
        <v>545</v>
      </c>
      <c r="D877" s="141">
        <v>201</v>
      </c>
      <c r="E877" s="140" t="s">
        <v>233</v>
      </c>
      <c r="F877" s="141">
        <v>72</v>
      </c>
      <c r="G877" s="142" t="s">
        <v>104</v>
      </c>
      <c r="H877" s="130"/>
      <c r="I877" s="131">
        <v>11314</v>
      </c>
      <c r="J877" s="131">
        <v>2961</v>
      </c>
      <c r="K877" s="131">
        <v>0</v>
      </c>
      <c r="L877" s="131">
        <v>938</v>
      </c>
      <c r="M877" s="131">
        <v>15213</v>
      </c>
      <c r="N877" s="130"/>
      <c r="O877" s="132">
        <v>6</v>
      </c>
      <c r="P877" s="132">
        <v>0</v>
      </c>
      <c r="Q877" s="133">
        <v>85140</v>
      </c>
      <c r="R877" s="133">
        <v>0</v>
      </c>
      <c r="S877" s="133">
        <f t="shared" si="26"/>
        <v>0</v>
      </c>
      <c r="T877" s="133">
        <v>5592</v>
      </c>
      <c r="U877" s="134">
        <f t="shared" si="27"/>
        <v>90732</v>
      </c>
      <c r="V877" s="144"/>
      <c r="W877" s="173">
        <v>3.5785288270377733E-2</v>
      </c>
      <c r="X877" s="174">
        <v>0.09</v>
      </c>
      <c r="Y877" s="174">
        <v>3.6636689277330771E-3</v>
      </c>
      <c r="Z877" s="175">
        <v>0</v>
      </c>
      <c r="AA877" s="168"/>
      <c r="AB877" s="176">
        <v>0</v>
      </c>
      <c r="AC877" s="177">
        <v>0</v>
      </c>
      <c r="AD877" s="134">
        <v>0</v>
      </c>
      <c r="AE877" s="177">
        <v>0</v>
      </c>
      <c r="AF877" s="182">
        <v>0</v>
      </c>
      <c r="AG877" s="172"/>
    </row>
    <row r="878" spans="1:33" s="110" customFormat="1" x14ac:dyDescent="0.2">
      <c r="A878" s="138">
        <v>496</v>
      </c>
      <c r="B878" s="139">
        <v>496201095</v>
      </c>
      <c r="C878" s="140" t="s">
        <v>545</v>
      </c>
      <c r="D878" s="141">
        <v>201</v>
      </c>
      <c r="E878" s="140" t="s">
        <v>233</v>
      </c>
      <c r="F878" s="141">
        <v>95</v>
      </c>
      <c r="G878" s="142" t="s">
        <v>127</v>
      </c>
      <c r="H878" s="130"/>
      <c r="I878" s="131">
        <v>12683</v>
      </c>
      <c r="J878" s="131">
        <v>88</v>
      </c>
      <c r="K878" s="131">
        <v>0</v>
      </c>
      <c r="L878" s="131">
        <v>938</v>
      </c>
      <c r="M878" s="131">
        <v>13709</v>
      </c>
      <c r="N878" s="130"/>
      <c r="O878" s="132">
        <v>4</v>
      </c>
      <c r="P878" s="132">
        <v>0</v>
      </c>
      <c r="Q878" s="133">
        <v>50780</v>
      </c>
      <c r="R878" s="133">
        <v>0</v>
      </c>
      <c r="S878" s="133">
        <f t="shared" si="26"/>
        <v>0</v>
      </c>
      <c r="T878" s="133">
        <v>3728</v>
      </c>
      <c r="U878" s="134">
        <f t="shared" si="27"/>
        <v>54508</v>
      </c>
      <c r="V878" s="144"/>
      <c r="W878" s="173">
        <v>2.3856858846918488E-2</v>
      </c>
      <c r="X878" s="174">
        <v>0.09</v>
      </c>
      <c r="Y878" s="174">
        <v>0.1327095393189828</v>
      </c>
      <c r="Z878" s="175">
        <v>0</v>
      </c>
      <c r="AA878" s="168"/>
      <c r="AB878" s="176">
        <v>0</v>
      </c>
      <c r="AC878" s="177">
        <v>0</v>
      </c>
      <c r="AD878" s="134">
        <v>0</v>
      </c>
      <c r="AE878" s="177">
        <v>0</v>
      </c>
      <c r="AF878" s="182">
        <v>0</v>
      </c>
      <c r="AG878" s="172"/>
    </row>
    <row r="879" spans="1:33" s="110" customFormat="1" x14ac:dyDescent="0.2">
      <c r="A879" s="138">
        <v>496</v>
      </c>
      <c r="B879" s="139">
        <v>496201201</v>
      </c>
      <c r="C879" s="140" t="s">
        <v>545</v>
      </c>
      <c r="D879" s="141">
        <v>201</v>
      </c>
      <c r="E879" s="140" t="s">
        <v>233</v>
      </c>
      <c r="F879" s="141">
        <v>201</v>
      </c>
      <c r="G879" s="142" t="s">
        <v>233</v>
      </c>
      <c r="H879" s="130"/>
      <c r="I879" s="131">
        <v>12659</v>
      </c>
      <c r="J879" s="131">
        <v>0</v>
      </c>
      <c r="K879" s="131">
        <v>0</v>
      </c>
      <c r="L879" s="131">
        <v>938</v>
      </c>
      <c r="M879" s="131">
        <v>13597</v>
      </c>
      <c r="N879" s="130"/>
      <c r="O879" s="132">
        <v>492</v>
      </c>
      <c r="P879" s="132">
        <v>0</v>
      </c>
      <c r="Q879" s="133">
        <v>6190836</v>
      </c>
      <c r="R879" s="133">
        <v>0</v>
      </c>
      <c r="S879" s="133">
        <f t="shared" si="26"/>
        <v>214454</v>
      </c>
      <c r="T879" s="133">
        <v>458544</v>
      </c>
      <c r="U879" s="134">
        <f t="shared" si="27"/>
        <v>6863834</v>
      </c>
      <c r="V879" s="144"/>
      <c r="W879" s="173">
        <v>2.9343936381709863</v>
      </c>
      <c r="X879" s="174">
        <v>0.09</v>
      </c>
      <c r="Y879" s="174">
        <v>8.1890022232671528E-2</v>
      </c>
      <c r="Z879" s="175">
        <v>0</v>
      </c>
      <c r="AA879" s="168"/>
      <c r="AB879" s="176">
        <v>0</v>
      </c>
      <c r="AC879" s="177">
        <v>0</v>
      </c>
      <c r="AD879" s="134">
        <v>0</v>
      </c>
      <c r="AE879" s="177">
        <v>0</v>
      </c>
      <c r="AF879" s="182">
        <v>0</v>
      </c>
      <c r="AG879" s="172"/>
    </row>
    <row r="880" spans="1:33" s="110" customFormat="1" x14ac:dyDescent="0.2">
      <c r="A880" s="138">
        <v>497</v>
      </c>
      <c r="B880" s="139">
        <v>497117005</v>
      </c>
      <c r="C880" s="140" t="s">
        <v>546</v>
      </c>
      <c r="D880" s="141">
        <v>117</v>
      </c>
      <c r="E880" s="140" t="s">
        <v>149</v>
      </c>
      <c r="F880" s="141">
        <v>5</v>
      </c>
      <c r="G880" s="142" t="s">
        <v>37</v>
      </c>
      <c r="H880" s="130"/>
      <c r="I880" s="131">
        <v>10044</v>
      </c>
      <c r="J880" s="131">
        <v>4691</v>
      </c>
      <c r="K880" s="131">
        <v>0</v>
      </c>
      <c r="L880" s="131">
        <v>938</v>
      </c>
      <c r="M880" s="131">
        <v>15673</v>
      </c>
      <c r="N880" s="130"/>
      <c r="O880" s="132">
        <v>9</v>
      </c>
      <c r="P880" s="132">
        <v>0</v>
      </c>
      <c r="Q880" s="133">
        <v>132615</v>
      </c>
      <c r="R880" s="133">
        <v>0</v>
      </c>
      <c r="S880" s="133">
        <f t="shared" si="26"/>
        <v>0</v>
      </c>
      <c r="T880" s="133">
        <v>8442</v>
      </c>
      <c r="U880" s="134">
        <f t="shared" si="27"/>
        <v>141057</v>
      </c>
      <c r="V880" s="144"/>
      <c r="W880" s="173">
        <v>0</v>
      </c>
      <c r="X880" s="174">
        <v>0.09</v>
      </c>
      <c r="Y880" s="174">
        <v>1.4619888883558585E-2</v>
      </c>
      <c r="Z880" s="175">
        <v>0</v>
      </c>
      <c r="AA880" s="168"/>
      <c r="AB880" s="176">
        <v>0</v>
      </c>
      <c r="AC880" s="177">
        <v>0</v>
      </c>
      <c r="AD880" s="134">
        <v>0</v>
      </c>
      <c r="AE880" s="177">
        <v>0</v>
      </c>
      <c r="AF880" s="182">
        <v>0</v>
      </c>
      <c r="AG880" s="172"/>
    </row>
    <row r="881" spans="1:33" s="110" customFormat="1" x14ac:dyDescent="0.2">
      <c r="A881" s="138">
        <v>497</v>
      </c>
      <c r="B881" s="139">
        <v>497117008</v>
      </c>
      <c r="C881" s="140" t="s">
        <v>546</v>
      </c>
      <c r="D881" s="141">
        <v>117</v>
      </c>
      <c r="E881" s="140" t="s">
        <v>149</v>
      </c>
      <c r="F881" s="141">
        <v>8</v>
      </c>
      <c r="G881" s="142" t="s">
        <v>40</v>
      </c>
      <c r="H881" s="130"/>
      <c r="I881" s="131">
        <v>9889</v>
      </c>
      <c r="J881" s="131">
        <v>9768</v>
      </c>
      <c r="K881" s="131">
        <v>0</v>
      </c>
      <c r="L881" s="131">
        <v>938</v>
      </c>
      <c r="M881" s="131">
        <v>20595</v>
      </c>
      <c r="N881" s="130"/>
      <c r="O881" s="132">
        <v>70</v>
      </c>
      <c r="P881" s="132">
        <v>0</v>
      </c>
      <c r="Q881" s="133">
        <v>1375990</v>
      </c>
      <c r="R881" s="133">
        <v>0</v>
      </c>
      <c r="S881" s="133">
        <f t="shared" si="26"/>
        <v>0</v>
      </c>
      <c r="T881" s="133">
        <v>65660</v>
      </c>
      <c r="U881" s="134">
        <f t="shared" si="27"/>
        <v>1441650</v>
      </c>
      <c r="V881" s="144"/>
      <c r="W881" s="173">
        <v>0</v>
      </c>
      <c r="X881" s="174">
        <v>0.09</v>
      </c>
      <c r="Y881" s="174">
        <v>5.6066290387110883E-2</v>
      </c>
      <c r="Z881" s="175">
        <v>0</v>
      </c>
      <c r="AA881" s="168"/>
      <c r="AB881" s="176">
        <v>0</v>
      </c>
      <c r="AC881" s="177">
        <v>0</v>
      </c>
      <c r="AD881" s="134">
        <v>0</v>
      </c>
      <c r="AE881" s="177">
        <v>0</v>
      </c>
      <c r="AF881" s="182">
        <v>0</v>
      </c>
      <c r="AG881" s="172"/>
    </row>
    <row r="882" spans="1:33" s="110" customFormat="1" x14ac:dyDescent="0.2">
      <c r="A882" s="138">
        <v>497</v>
      </c>
      <c r="B882" s="139">
        <v>497117024</v>
      </c>
      <c r="C882" s="140" t="s">
        <v>546</v>
      </c>
      <c r="D882" s="141">
        <v>117</v>
      </c>
      <c r="E882" s="140" t="s">
        <v>149</v>
      </c>
      <c r="F882" s="141">
        <v>24</v>
      </c>
      <c r="G882" s="142" t="s">
        <v>56</v>
      </c>
      <c r="H882" s="130"/>
      <c r="I882" s="131">
        <v>10637</v>
      </c>
      <c r="J882" s="131">
        <v>2122</v>
      </c>
      <c r="K882" s="131">
        <v>0</v>
      </c>
      <c r="L882" s="131">
        <v>938</v>
      </c>
      <c r="M882" s="131">
        <v>13697</v>
      </c>
      <c r="N882" s="130"/>
      <c r="O882" s="132">
        <v>25</v>
      </c>
      <c r="P882" s="132">
        <v>0</v>
      </c>
      <c r="Q882" s="133">
        <v>318975</v>
      </c>
      <c r="R882" s="133">
        <v>0</v>
      </c>
      <c r="S882" s="133">
        <f t="shared" si="26"/>
        <v>0</v>
      </c>
      <c r="T882" s="133">
        <v>23450</v>
      </c>
      <c r="U882" s="134">
        <f t="shared" si="27"/>
        <v>342425</v>
      </c>
      <c r="V882" s="144"/>
      <c r="W882" s="173">
        <v>0</v>
      </c>
      <c r="X882" s="174">
        <v>0.09</v>
      </c>
      <c r="Y882" s="174">
        <v>2.0645264741985296E-2</v>
      </c>
      <c r="Z882" s="175">
        <v>0</v>
      </c>
      <c r="AA882" s="168"/>
      <c r="AB882" s="176">
        <v>0</v>
      </c>
      <c r="AC882" s="177">
        <v>0</v>
      </c>
      <c r="AD882" s="134">
        <v>0</v>
      </c>
      <c r="AE882" s="177">
        <v>0</v>
      </c>
      <c r="AF882" s="182">
        <v>0</v>
      </c>
      <c r="AG882" s="172"/>
    </row>
    <row r="883" spans="1:33" s="110" customFormat="1" x14ac:dyDescent="0.2">
      <c r="A883" s="138">
        <v>497</v>
      </c>
      <c r="B883" s="139">
        <v>497117061</v>
      </c>
      <c r="C883" s="140" t="s">
        <v>546</v>
      </c>
      <c r="D883" s="141">
        <v>117</v>
      </c>
      <c r="E883" s="140" t="s">
        <v>149</v>
      </c>
      <c r="F883" s="141">
        <v>61</v>
      </c>
      <c r="G883" s="142" t="s">
        <v>93</v>
      </c>
      <c r="H883" s="130"/>
      <c r="I883" s="131">
        <v>10625</v>
      </c>
      <c r="J883" s="131">
        <v>578</v>
      </c>
      <c r="K883" s="131">
        <v>0</v>
      </c>
      <c r="L883" s="131">
        <v>938</v>
      </c>
      <c r="M883" s="131">
        <v>12141</v>
      </c>
      <c r="N883" s="130"/>
      <c r="O883" s="132">
        <v>19</v>
      </c>
      <c r="P883" s="132">
        <v>0</v>
      </c>
      <c r="Q883" s="133">
        <v>212857</v>
      </c>
      <c r="R883" s="133">
        <v>0</v>
      </c>
      <c r="S883" s="133">
        <f t="shared" si="26"/>
        <v>0</v>
      </c>
      <c r="T883" s="133">
        <v>17822</v>
      </c>
      <c r="U883" s="134">
        <f t="shared" si="27"/>
        <v>230679</v>
      </c>
      <c r="V883" s="144"/>
      <c r="W883" s="173">
        <v>0</v>
      </c>
      <c r="X883" s="174">
        <v>0.09</v>
      </c>
      <c r="Y883" s="174">
        <v>3.8664200991585608E-2</v>
      </c>
      <c r="Z883" s="175">
        <v>0</v>
      </c>
      <c r="AA883" s="168"/>
      <c r="AB883" s="176">
        <v>0</v>
      </c>
      <c r="AC883" s="177">
        <v>0</v>
      </c>
      <c r="AD883" s="134">
        <v>0</v>
      </c>
      <c r="AE883" s="177">
        <v>0</v>
      </c>
      <c r="AF883" s="182">
        <v>0</v>
      </c>
      <c r="AG883" s="172"/>
    </row>
    <row r="884" spans="1:33" s="110" customFormat="1" x14ac:dyDescent="0.2">
      <c r="A884" s="138">
        <v>497</v>
      </c>
      <c r="B884" s="139">
        <v>497117074</v>
      </c>
      <c r="C884" s="140" t="s">
        <v>546</v>
      </c>
      <c r="D884" s="141">
        <v>117</v>
      </c>
      <c r="E884" s="140" t="s">
        <v>149</v>
      </c>
      <c r="F884" s="141">
        <v>74</v>
      </c>
      <c r="G884" s="142" t="s">
        <v>106</v>
      </c>
      <c r="H884" s="130"/>
      <c r="I884" s="131">
        <v>10104</v>
      </c>
      <c r="J884" s="131">
        <v>7382</v>
      </c>
      <c r="K884" s="131">
        <v>0</v>
      </c>
      <c r="L884" s="131">
        <v>938</v>
      </c>
      <c r="M884" s="131">
        <v>18424</v>
      </c>
      <c r="N884" s="130"/>
      <c r="O884" s="132">
        <v>7</v>
      </c>
      <c r="P884" s="132">
        <v>0</v>
      </c>
      <c r="Q884" s="133">
        <v>122402</v>
      </c>
      <c r="R884" s="133">
        <v>0</v>
      </c>
      <c r="S884" s="133">
        <f t="shared" si="26"/>
        <v>0</v>
      </c>
      <c r="T884" s="133">
        <v>6566</v>
      </c>
      <c r="U884" s="134">
        <f t="shared" si="27"/>
        <v>128968</v>
      </c>
      <c r="V884" s="144"/>
      <c r="W884" s="173">
        <v>0</v>
      </c>
      <c r="X884" s="174">
        <v>0.09</v>
      </c>
      <c r="Y884" s="174">
        <v>2.0817014254159775E-2</v>
      </c>
      <c r="Z884" s="175">
        <v>0</v>
      </c>
      <c r="AA884" s="168"/>
      <c r="AB884" s="176">
        <v>0</v>
      </c>
      <c r="AC884" s="177">
        <v>0</v>
      </c>
      <c r="AD884" s="134">
        <v>0</v>
      </c>
      <c r="AE884" s="177">
        <v>0</v>
      </c>
      <c r="AF884" s="182">
        <v>0</v>
      </c>
      <c r="AG884" s="172"/>
    </row>
    <row r="885" spans="1:33" s="110" customFormat="1" x14ac:dyDescent="0.2">
      <c r="A885" s="138">
        <v>497</v>
      </c>
      <c r="B885" s="139">
        <v>497117086</v>
      </c>
      <c r="C885" s="140" t="s">
        <v>546</v>
      </c>
      <c r="D885" s="141">
        <v>117</v>
      </c>
      <c r="E885" s="140" t="s">
        <v>149</v>
      </c>
      <c r="F885" s="141">
        <v>86</v>
      </c>
      <c r="G885" s="142" t="s">
        <v>118</v>
      </c>
      <c r="H885" s="130"/>
      <c r="I885" s="131">
        <v>9832</v>
      </c>
      <c r="J885" s="131">
        <v>1553</v>
      </c>
      <c r="K885" s="131">
        <v>0</v>
      </c>
      <c r="L885" s="131">
        <v>938</v>
      </c>
      <c r="M885" s="131">
        <v>12323</v>
      </c>
      <c r="N885" s="130"/>
      <c r="O885" s="132">
        <v>25</v>
      </c>
      <c r="P885" s="132">
        <v>0</v>
      </c>
      <c r="Q885" s="133">
        <v>284625</v>
      </c>
      <c r="R885" s="133">
        <v>0</v>
      </c>
      <c r="S885" s="133">
        <f t="shared" si="26"/>
        <v>0</v>
      </c>
      <c r="T885" s="133">
        <v>23450</v>
      </c>
      <c r="U885" s="134">
        <f t="shared" si="27"/>
        <v>308075</v>
      </c>
      <c r="V885" s="144"/>
      <c r="W885" s="173">
        <v>0</v>
      </c>
      <c r="X885" s="174">
        <v>0.09</v>
      </c>
      <c r="Y885" s="174">
        <v>6.0592136485699125E-2</v>
      </c>
      <c r="Z885" s="175">
        <v>0</v>
      </c>
      <c r="AA885" s="168"/>
      <c r="AB885" s="176">
        <v>0</v>
      </c>
      <c r="AC885" s="177">
        <v>0</v>
      </c>
      <c r="AD885" s="134">
        <v>0</v>
      </c>
      <c r="AE885" s="177">
        <v>0</v>
      </c>
      <c r="AF885" s="182">
        <v>0</v>
      </c>
      <c r="AG885" s="172"/>
    </row>
    <row r="886" spans="1:33" s="110" customFormat="1" x14ac:dyDescent="0.2">
      <c r="A886" s="138">
        <v>497</v>
      </c>
      <c r="B886" s="139">
        <v>497117087</v>
      </c>
      <c r="C886" s="140" t="s">
        <v>546</v>
      </c>
      <c r="D886" s="141">
        <v>117</v>
      </c>
      <c r="E886" s="140" t="s">
        <v>149</v>
      </c>
      <c r="F886" s="141">
        <v>87</v>
      </c>
      <c r="G886" s="142" t="s">
        <v>119</v>
      </c>
      <c r="H886" s="130"/>
      <c r="I886" s="131">
        <v>13280</v>
      </c>
      <c r="J886" s="131">
        <v>4776</v>
      </c>
      <c r="K886" s="131">
        <v>0</v>
      </c>
      <c r="L886" s="131">
        <v>938</v>
      </c>
      <c r="M886" s="131">
        <v>18994</v>
      </c>
      <c r="N886" s="130"/>
      <c r="O886" s="132">
        <v>1</v>
      </c>
      <c r="P886" s="132">
        <v>0</v>
      </c>
      <c r="Q886" s="133">
        <v>18056</v>
      </c>
      <c r="R886" s="133">
        <v>0</v>
      </c>
      <c r="S886" s="133">
        <f t="shared" si="26"/>
        <v>0</v>
      </c>
      <c r="T886" s="133">
        <v>938</v>
      </c>
      <c r="U886" s="134">
        <f t="shared" si="27"/>
        <v>18994</v>
      </c>
      <c r="V886" s="144"/>
      <c r="W886" s="173">
        <v>0</v>
      </c>
      <c r="X886" s="174">
        <v>0.09</v>
      </c>
      <c r="Y886" s="174">
        <v>3.9927312130503406E-3</v>
      </c>
      <c r="Z886" s="175">
        <v>0</v>
      </c>
      <c r="AA886" s="168"/>
      <c r="AB886" s="176">
        <v>0</v>
      </c>
      <c r="AC886" s="177">
        <v>0</v>
      </c>
      <c r="AD886" s="134">
        <v>0</v>
      </c>
      <c r="AE886" s="177">
        <v>0</v>
      </c>
      <c r="AF886" s="182">
        <v>0</v>
      </c>
      <c r="AG886" s="172"/>
    </row>
    <row r="887" spans="1:33" s="110" customFormat="1" x14ac:dyDescent="0.2">
      <c r="A887" s="138">
        <v>497</v>
      </c>
      <c r="B887" s="139">
        <v>497117111</v>
      </c>
      <c r="C887" s="140" t="s">
        <v>546</v>
      </c>
      <c r="D887" s="141">
        <v>117</v>
      </c>
      <c r="E887" s="140" t="s">
        <v>149</v>
      </c>
      <c r="F887" s="141">
        <v>111</v>
      </c>
      <c r="G887" s="142" t="s">
        <v>143</v>
      </c>
      <c r="H887" s="130"/>
      <c r="I887" s="131">
        <v>10458</v>
      </c>
      <c r="J887" s="131">
        <v>2891</v>
      </c>
      <c r="K887" s="131">
        <v>0</v>
      </c>
      <c r="L887" s="131">
        <v>938</v>
      </c>
      <c r="M887" s="131">
        <v>14287</v>
      </c>
      <c r="N887" s="130"/>
      <c r="O887" s="132">
        <v>11</v>
      </c>
      <c r="P887" s="132">
        <v>0</v>
      </c>
      <c r="Q887" s="133">
        <v>146839</v>
      </c>
      <c r="R887" s="133">
        <v>0</v>
      </c>
      <c r="S887" s="133">
        <f t="shared" si="26"/>
        <v>0</v>
      </c>
      <c r="T887" s="133">
        <v>10318</v>
      </c>
      <c r="U887" s="134">
        <f t="shared" si="27"/>
        <v>157157</v>
      </c>
      <c r="V887" s="144"/>
      <c r="W887" s="173">
        <v>0</v>
      </c>
      <c r="X887" s="174">
        <v>0.09</v>
      </c>
      <c r="Y887" s="174">
        <v>3.0934640889468713E-2</v>
      </c>
      <c r="Z887" s="175">
        <v>0</v>
      </c>
      <c r="AA887" s="168"/>
      <c r="AB887" s="176">
        <v>0</v>
      </c>
      <c r="AC887" s="177">
        <v>0</v>
      </c>
      <c r="AD887" s="134">
        <v>0</v>
      </c>
      <c r="AE887" s="177">
        <v>0</v>
      </c>
      <c r="AF887" s="182">
        <v>0</v>
      </c>
      <c r="AG887" s="172"/>
    </row>
    <row r="888" spans="1:33" s="110" customFormat="1" x14ac:dyDescent="0.2">
      <c r="A888" s="138">
        <v>497</v>
      </c>
      <c r="B888" s="139">
        <v>497117114</v>
      </c>
      <c r="C888" s="140" t="s">
        <v>546</v>
      </c>
      <c r="D888" s="141">
        <v>117</v>
      </c>
      <c r="E888" s="140" t="s">
        <v>149</v>
      </c>
      <c r="F888" s="141">
        <v>114</v>
      </c>
      <c r="G888" s="142" t="s">
        <v>146</v>
      </c>
      <c r="H888" s="130"/>
      <c r="I888" s="131">
        <v>11571</v>
      </c>
      <c r="J888" s="131">
        <v>2046</v>
      </c>
      <c r="K888" s="131">
        <v>0</v>
      </c>
      <c r="L888" s="131">
        <v>938</v>
      </c>
      <c r="M888" s="131">
        <v>14555</v>
      </c>
      <c r="N888" s="130"/>
      <c r="O888" s="132">
        <v>19</v>
      </c>
      <c r="P888" s="132">
        <v>0</v>
      </c>
      <c r="Q888" s="133">
        <v>258723</v>
      </c>
      <c r="R888" s="133">
        <v>0</v>
      </c>
      <c r="S888" s="133">
        <f t="shared" si="26"/>
        <v>0</v>
      </c>
      <c r="T888" s="133">
        <v>17822</v>
      </c>
      <c r="U888" s="134">
        <f t="shared" si="27"/>
        <v>276545</v>
      </c>
      <c r="V888" s="144"/>
      <c r="W888" s="173">
        <v>0</v>
      </c>
      <c r="X888" s="174">
        <v>0.09</v>
      </c>
      <c r="Y888" s="174">
        <v>4.4987265260286596E-2</v>
      </c>
      <c r="Z888" s="175">
        <v>0</v>
      </c>
      <c r="AA888" s="168"/>
      <c r="AB888" s="176">
        <v>0</v>
      </c>
      <c r="AC888" s="177">
        <v>0</v>
      </c>
      <c r="AD888" s="134">
        <v>0</v>
      </c>
      <c r="AE888" s="177">
        <v>0</v>
      </c>
      <c r="AF888" s="182">
        <v>0</v>
      </c>
      <c r="AG888" s="172"/>
    </row>
    <row r="889" spans="1:33" s="110" customFormat="1" x14ac:dyDescent="0.2">
      <c r="A889" s="138">
        <v>497</v>
      </c>
      <c r="B889" s="139">
        <v>497117117</v>
      </c>
      <c r="C889" s="140" t="s">
        <v>546</v>
      </c>
      <c r="D889" s="141">
        <v>117</v>
      </c>
      <c r="E889" s="140" t="s">
        <v>149</v>
      </c>
      <c r="F889" s="141">
        <v>117</v>
      </c>
      <c r="G889" s="142" t="s">
        <v>149</v>
      </c>
      <c r="H889" s="130"/>
      <c r="I889" s="131">
        <v>9432</v>
      </c>
      <c r="J889" s="131">
        <v>4438</v>
      </c>
      <c r="K889" s="131">
        <v>0</v>
      </c>
      <c r="L889" s="131">
        <v>938</v>
      </c>
      <c r="M889" s="131">
        <v>14808</v>
      </c>
      <c r="N889" s="130"/>
      <c r="O889" s="132">
        <v>34</v>
      </c>
      <c r="P889" s="132">
        <v>0</v>
      </c>
      <c r="Q889" s="133">
        <v>471580</v>
      </c>
      <c r="R889" s="133">
        <v>0</v>
      </c>
      <c r="S889" s="133">
        <f t="shared" si="26"/>
        <v>0</v>
      </c>
      <c r="T889" s="133">
        <v>31892</v>
      </c>
      <c r="U889" s="134">
        <f t="shared" si="27"/>
        <v>503472</v>
      </c>
      <c r="V889" s="144"/>
      <c r="W889" s="173">
        <v>0</v>
      </c>
      <c r="X889" s="174">
        <v>0.09</v>
      </c>
      <c r="Y889" s="174">
        <v>7.4810275497199652E-2</v>
      </c>
      <c r="Z889" s="175">
        <v>0</v>
      </c>
      <c r="AA889" s="168"/>
      <c r="AB889" s="176">
        <v>0</v>
      </c>
      <c r="AC889" s="177">
        <v>0</v>
      </c>
      <c r="AD889" s="134">
        <v>0</v>
      </c>
      <c r="AE889" s="177">
        <v>0</v>
      </c>
      <c r="AF889" s="182">
        <v>0</v>
      </c>
      <c r="AG889" s="172"/>
    </row>
    <row r="890" spans="1:33" s="110" customFormat="1" x14ac:dyDescent="0.2">
      <c r="A890" s="138">
        <v>497</v>
      </c>
      <c r="B890" s="139">
        <v>497117127</v>
      </c>
      <c r="C890" s="140" t="s">
        <v>546</v>
      </c>
      <c r="D890" s="141">
        <v>117</v>
      </c>
      <c r="E890" s="140" t="s">
        <v>149</v>
      </c>
      <c r="F890" s="141">
        <v>127</v>
      </c>
      <c r="G890" s="142" t="s">
        <v>159</v>
      </c>
      <c r="H890" s="130"/>
      <c r="I890" s="131">
        <v>11170.588186968838</v>
      </c>
      <c r="J890" s="131">
        <v>5239</v>
      </c>
      <c r="K890" s="131">
        <v>0</v>
      </c>
      <c r="L890" s="131">
        <v>938</v>
      </c>
      <c r="M890" s="131">
        <v>17347.588186968838</v>
      </c>
      <c r="N890" s="130"/>
      <c r="O890" s="132">
        <v>2</v>
      </c>
      <c r="P890" s="132">
        <v>0</v>
      </c>
      <c r="Q890" s="133">
        <v>32820</v>
      </c>
      <c r="R890" s="133">
        <v>0</v>
      </c>
      <c r="S890" s="133">
        <f t="shared" si="26"/>
        <v>0</v>
      </c>
      <c r="T890" s="133">
        <v>1876</v>
      </c>
      <c r="U890" s="134">
        <f t="shared" si="27"/>
        <v>34696</v>
      </c>
      <c r="V890" s="144"/>
      <c r="W890" s="173">
        <v>0</v>
      </c>
      <c r="X890" s="174">
        <v>0.09</v>
      </c>
      <c r="Y890" s="174">
        <v>3.0719183771992856E-2</v>
      </c>
      <c r="Z890" s="175">
        <v>0</v>
      </c>
      <c r="AA890" s="168"/>
      <c r="AB890" s="176">
        <v>0</v>
      </c>
      <c r="AC890" s="177">
        <v>0</v>
      </c>
      <c r="AD890" s="134">
        <v>0</v>
      </c>
      <c r="AE890" s="177">
        <v>0</v>
      </c>
      <c r="AF890" s="182">
        <v>0</v>
      </c>
      <c r="AG890" s="172"/>
    </row>
    <row r="891" spans="1:33" s="110" customFormat="1" x14ac:dyDescent="0.2">
      <c r="A891" s="138">
        <v>497</v>
      </c>
      <c r="B891" s="139">
        <v>497117137</v>
      </c>
      <c r="C891" s="140" t="s">
        <v>546</v>
      </c>
      <c r="D891" s="141">
        <v>117</v>
      </c>
      <c r="E891" s="140" t="s">
        <v>149</v>
      </c>
      <c r="F891" s="141">
        <v>137</v>
      </c>
      <c r="G891" s="142" t="s">
        <v>169</v>
      </c>
      <c r="H891" s="130"/>
      <c r="I891" s="131">
        <v>9904</v>
      </c>
      <c r="J891" s="131">
        <v>0</v>
      </c>
      <c r="K891" s="131">
        <v>0</v>
      </c>
      <c r="L891" s="131">
        <v>938</v>
      </c>
      <c r="M891" s="131">
        <v>10842</v>
      </c>
      <c r="N891" s="130"/>
      <c r="O891" s="132">
        <v>35</v>
      </c>
      <c r="P891" s="132">
        <v>0</v>
      </c>
      <c r="Q891" s="133">
        <v>346640</v>
      </c>
      <c r="R891" s="133">
        <v>0</v>
      </c>
      <c r="S891" s="133">
        <f t="shared" si="26"/>
        <v>0</v>
      </c>
      <c r="T891" s="133">
        <v>32830</v>
      </c>
      <c r="U891" s="134">
        <f t="shared" si="27"/>
        <v>379470</v>
      </c>
      <c r="V891" s="144"/>
      <c r="W891" s="173">
        <v>0</v>
      </c>
      <c r="X891" s="174">
        <v>0.09</v>
      </c>
      <c r="Y891" s="174">
        <v>0.10998320985829645</v>
      </c>
      <c r="Z891" s="175">
        <v>0</v>
      </c>
      <c r="AA891" s="168"/>
      <c r="AB891" s="176">
        <v>0</v>
      </c>
      <c r="AC891" s="177">
        <v>0</v>
      </c>
      <c r="AD891" s="134">
        <v>0</v>
      </c>
      <c r="AE891" s="177">
        <v>0</v>
      </c>
      <c r="AF891" s="182">
        <v>0</v>
      </c>
      <c r="AG891" s="172"/>
    </row>
    <row r="892" spans="1:33" s="110" customFormat="1" x14ac:dyDescent="0.2">
      <c r="A892" s="138">
        <v>497</v>
      </c>
      <c r="B892" s="139">
        <v>497117154</v>
      </c>
      <c r="C892" s="140" t="s">
        <v>546</v>
      </c>
      <c r="D892" s="141">
        <v>117</v>
      </c>
      <c r="E892" s="140" t="s">
        <v>149</v>
      </c>
      <c r="F892" s="141">
        <v>154</v>
      </c>
      <c r="G892" s="142" t="s">
        <v>186</v>
      </c>
      <c r="H892" s="130"/>
      <c r="I892" s="131">
        <v>9190</v>
      </c>
      <c r="J892" s="131">
        <v>11483</v>
      </c>
      <c r="K892" s="131">
        <v>0</v>
      </c>
      <c r="L892" s="131">
        <v>938</v>
      </c>
      <c r="M892" s="131">
        <v>21611</v>
      </c>
      <c r="N892" s="130"/>
      <c r="O892" s="132">
        <v>3</v>
      </c>
      <c r="P892" s="132">
        <v>0</v>
      </c>
      <c r="Q892" s="133">
        <v>62019</v>
      </c>
      <c r="R892" s="133">
        <v>0</v>
      </c>
      <c r="S892" s="133">
        <f t="shared" si="26"/>
        <v>0</v>
      </c>
      <c r="T892" s="133">
        <v>2814</v>
      </c>
      <c r="U892" s="134">
        <f t="shared" si="27"/>
        <v>64833</v>
      </c>
      <c r="V892" s="144"/>
      <c r="W892" s="173">
        <v>0</v>
      </c>
      <c r="X892" s="174">
        <v>0.09</v>
      </c>
      <c r="Y892" s="174">
        <v>2.2673953207587277E-2</v>
      </c>
      <c r="Z892" s="175">
        <v>0</v>
      </c>
      <c r="AA892" s="168"/>
      <c r="AB892" s="176">
        <v>0</v>
      </c>
      <c r="AC892" s="177">
        <v>0</v>
      </c>
      <c r="AD892" s="134">
        <v>0</v>
      </c>
      <c r="AE892" s="177">
        <v>0</v>
      </c>
      <c r="AF892" s="182">
        <v>0</v>
      </c>
      <c r="AG892" s="172"/>
    </row>
    <row r="893" spans="1:33" s="110" customFormat="1" x14ac:dyDescent="0.2">
      <c r="A893" s="138">
        <v>497</v>
      </c>
      <c r="B893" s="139">
        <v>497117159</v>
      </c>
      <c r="C893" s="140" t="s">
        <v>546</v>
      </c>
      <c r="D893" s="141">
        <v>117</v>
      </c>
      <c r="E893" s="140" t="s">
        <v>149</v>
      </c>
      <c r="F893" s="141">
        <v>159</v>
      </c>
      <c r="G893" s="142" t="s">
        <v>191</v>
      </c>
      <c r="H893" s="130"/>
      <c r="I893" s="131">
        <v>9167</v>
      </c>
      <c r="J893" s="131">
        <v>4321</v>
      </c>
      <c r="K893" s="131">
        <v>0</v>
      </c>
      <c r="L893" s="131">
        <v>938</v>
      </c>
      <c r="M893" s="131">
        <v>14426</v>
      </c>
      <c r="N893" s="130"/>
      <c r="O893" s="132">
        <v>5</v>
      </c>
      <c r="P893" s="132">
        <v>0</v>
      </c>
      <c r="Q893" s="133">
        <v>67440</v>
      </c>
      <c r="R893" s="133">
        <v>0</v>
      </c>
      <c r="S893" s="133">
        <f t="shared" si="26"/>
        <v>0</v>
      </c>
      <c r="T893" s="133">
        <v>4690</v>
      </c>
      <c r="U893" s="134">
        <f t="shared" si="27"/>
        <v>72130</v>
      </c>
      <c r="V893" s="144"/>
      <c r="W893" s="173">
        <v>0</v>
      </c>
      <c r="X893" s="174">
        <v>0.09</v>
      </c>
      <c r="Y893" s="174">
        <v>2.9926933253951902E-3</v>
      </c>
      <c r="Z893" s="175">
        <v>0</v>
      </c>
      <c r="AA893" s="168"/>
      <c r="AB893" s="176">
        <v>0</v>
      </c>
      <c r="AC893" s="177">
        <v>0</v>
      </c>
      <c r="AD893" s="134">
        <v>0</v>
      </c>
      <c r="AE893" s="177">
        <v>0</v>
      </c>
      <c r="AF893" s="182">
        <v>0</v>
      </c>
      <c r="AG893" s="172"/>
    </row>
    <row r="894" spans="1:33" s="110" customFormat="1" x14ac:dyDescent="0.2">
      <c r="A894" s="138">
        <v>497</v>
      </c>
      <c r="B894" s="139">
        <v>497117161</v>
      </c>
      <c r="C894" s="140" t="s">
        <v>546</v>
      </c>
      <c r="D894" s="141">
        <v>117</v>
      </c>
      <c r="E894" s="140" t="s">
        <v>149</v>
      </c>
      <c r="F894" s="141">
        <v>161</v>
      </c>
      <c r="G894" s="142" t="s">
        <v>193</v>
      </c>
      <c r="H894" s="130"/>
      <c r="I894" s="131">
        <v>11675.727046632124</v>
      </c>
      <c r="J894" s="131">
        <v>4897</v>
      </c>
      <c r="K894" s="131">
        <v>0</v>
      </c>
      <c r="L894" s="131">
        <v>938</v>
      </c>
      <c r="M894" s="131">
        <v>17510.727046632124</v>
      </c>
      <c r="N894" s="130"/>
      <c r="O894" s="132">
        <v>1</v>
      </c>
      <c r="P894" s="132">
        <v>0</v>
      </c>
      <c r="Q894" s="133">
        <v>16573</v>
      </c>
      <c r="R894" s="133">
        <v>0</v>
      </c>
      <c r="S894" s="133">
        <f t="shared" si="26"/>
        <v>0</v>
      </c>
      <c r="T894" s="133">
        <v>938</v>
      </c>
      <c r="U894" s="134">
        <f t="shared" si="27"/>
        <v>17511</v>
      </c>
      <c r="V894" s="144"/>
      <c r="W894" s="173">
        <v>0</v>
      </c>
      <c r="X894" s="174">
        <v>0.09</v>
      </c>
      <c r="Y894" s="174">
        <v>1.0166279631403258E-2</v>
      </c>
      <c r="Z894" s="175">
        <v>0</v>
      </c>
      <c r="AA894" s="168"/>
      <c r="AB894" s="176">
        <v>0</v>
      </c>
      <c r="AC894" s="177">
        <v>0</v>
      </c>
      <c r="AD894" s="134">
        <v>0</v>
      </c>
      <c r="AE894" s="177">
        <v>0</v>
      </c>
      <c r="AF894" s="182">
        <v>0</v>
      </c>
      <c r="AG894" s="172"/>
    </row>
    <row r="895" spans="1:33" s="110" customFormat="1" x14ac:dyDescent="0.2">
      <c r="A895" s="138">
        <v>497</v>
      </c>
      <c r="B895" s="139">
        <v>497117210</v>
      </c>
      <c r="C895" s="140" t="s">
        <v>546</v>
      </c>
      <c r="D895" s="141">
        <v>117</v>
      </c>
      <c r="E895" s="140" t="s">
        <v>149</v>
      </c>
      <c r="F895" s="141">
        <v>210</v>
      </c>
      <c r="G895" s="142" t="s">
        <v>242</v>
      </c>
      <c r="H895" s="130"/>
      <c r="I895" s="131">
        <v>10174</v>
      </c>
      <c r="J895" s="131">
        <v>3238</v>
      </c>
      <c r="K895" s="131">
        <v>0</v>
      </c>
      <c r="L895" s="131">
        <v>938</v>
      </c>
      <c r="M895" s="131">
        <v>14350</v>
      </c>
      <c r="N895" s="130"/>
      <c r="O895" s="132">
        <v>47</v>
      </c>
      <c r="P895" s="132">
        <v>0</v>
      </c>
      <c r="Q895" s="133">
        <v>630364</v>
      </c>
      <c r="R895" s="133">
        <v>0</v>
      </c>
      <c r="S895" s="133">
        <f t="shared" si="26"/>
        <v>0</v>
      </c>
      <c r="T895" s="133">
        <v>44086</v>
      </c>
      <c r="U895" s="134">
        <f t="shared" si="27"/>
        <v>674450</v>
      </c>
      <c r="V895" s="144"/>
      <c r="W895" s="173">
        <v>0</v>
      </c>
      <c r="X895" s="174">
        <v>0.09</v>
      </c>
      <c r="Y895" s="174">
        <v>5.7966537214178014E-2</v>
      </c>
      <c r="Z895" s="175">
        <v>0</v>
      </c>
      <c r="AA895" s="168"/>
      <c r="AB895" s="176">
        <v>0</v>
      </c>
      <c r="AC895" s="177">
        <v>0</v>
      </c>
      <c r="AD895" s="134">
        <v>0</v>
      </c>
      <c r="AE895" s="177">
        <v>0</v>
      </c>
      <c r="AF895" s="182">
        <v>0</v>
      </c>
      <c r="AG895" s="172"/>
    </row>
    <row r="896" spans="1:33" s="110" customFormat="1" x14ac:dyDescent="0.2">
      <c r="A896" s="138">
        <v>497</v>
      </c>
      <c r="B896" s="139">
        <v>497117223</v>
      </c>
      <c r="C896" s="140" t="s">
        <v>546</v>
      </c>
      <c r="D896" s="141">
        <v>117</v>
      </c>
      <c r="E896" s="140" t="s">
        <v>149</v>
      </c>
      <c r="F896" s="141">
        <v>223</v>
      </c>
      <c r="G896" s="142" t="s">
        <v>255</v>
      </c>
      <c r="H896" s="130"/>
      <c r="I896" s="131">
        <v>9305</v>
      </c>
      <c r="J896" s="131">
        <v>337</v>
      </c>
      <c r="K896" s="131">
        <v>0</v>
      </c>
      <c r="L896" s="131">
        <v>938</v>
      </c>
      <c r="M896" s="131">
        <v>10580</v>
      </c>
      <c r="N896" s="130"/>
      <c r="O896" s="132">
        <v>4</v>
      </c>
      <c r="P896" s="132">
        <v>0</v>
      </c>
      <c r="Q896" s="133">
        <v>38568</v>
      </c>
      <c r="R896" s="133">
        <v>0</v>
      </c>
      <c r="S896" s="133">
        <f t="shared" si="26"/>
        <v>0</v>
      </c>
      <c r="T896" s="133">
        <v>3752</v>
      </c>
      <c r="U896" s="134">
        <f t="shared" si="27"/>
        <v>42320</v>
      </c>
      <c r="V896" s="144"/>
      <c r="W896" s="173">
        <v>0</v>
      </c>
      <c r="X896" s="174">
        <v>0.09</v>
      </c>
      <c r="Y896" s="174">
        <v>5.1242002073169975E-3</v>
      </c>
      <c r="Z896" s="175">
        <v>0</v>
      </c>
      <c r="AA896" s="168"/>
      <c r="AB896" s="176">
        <v>0</v>
      </c>
      <c r="AC896" s="177">
        <v>0</v>
      </c>
      <c r="AD896" s="134">
        <v>0</v>
      </c>
      <c r="AE896" s="177">
        <v>0</v>
      </c>
      <c r="AF896" s="182">
        <v>0</v>
      </c>
      <c r="AG896" s="172"/>
    </row>
    <row r="897" spans="1:33" s="110" customFormat="1" x14ac:dyDescent="0.2">
      <c r="A897" s="138">
        <v>497</v>
      </c>
      <c r="B897" s="139">
        <v>497117272</v>
      </c>
      <c r="C897" s="140" t="s">
        <v>546</v>
      </c>
      <c r="D897" s="141">
        <v>117</v>
      </c>
      <c r="E897" s="140" t="s">
        <v>149</v>
      </c>
      <c r="F897" s="141">
        <v>272</v>
      </c>
      <c r="G897" s="142" t="s">
        <v>304</v>
      </c>
      <c r="H897" s="130"/>
      <c r="I897" s="131">
        <v>9305</v>
      </c>
      <c r="J897" s="131">
        <v>12901</v>
      </c>
      <c r="K897" s="131">
        <v>0</v>
      </c>
      <c r="L897" s="131">
        <v>938</v>
      </c>
      <c r="M897" s="131">
        <v>23144</v>
      </c>
      <c r="N897" s="130"/>
      <c r="O897" s="132">
        <v>3</v>
      </c>
      <c r="P897" s="132">
        <v>0</v>
      </c>
      <c r="Q897" s="133">
        <v>66618</v>
      </c>
      <c r="R897" s="133">
        <v>0</v>
      </c>
      <c r="S897" s="133">
        <f t="shared" si="26"/>
        <v>0</v>
      </c>
      <c r="T897" s="133">
        <v>2814</v>
      </c>
      <c r="U897" s="134">
        <f t="shared" si="27"/>
        <v>69432</v>
      </c>
      <c r="V897" s="144"/>
      <c r="W897" s="173">
        <v>0</v>
      </c>
      <c r="X897" s="174">
        <v>0.09</v>
      </c>
      <c r="Y897" s="174">
        <v>2.2753473730262926E-2</v>
      </c>
      <c r="Z897" s="175">
        <v>0</v>
      </c>
      <c r="AA897" s="168"/>
      <c r="AB897" s="176">
        <v>0</v>
      </c>
      <c r="AC897" s="177">
        <v>0</v>
      </c>
      <c r="AD897" s="134">
        <v>0</v>
      </c>
      <c r="AE897" s="177">
        <v>0</v>
      </c>
      <c r="AF897" s="182">
        <v>0</v>
      </c>
      <c r="AG897" s="172"/>
    </row>
    <row r="898" spans="1:33" s="110" customFormat="1" x14ac:dyDescent="0.2">
      <c r="A898" s="138">
        <v>497</v>
      </c>
      <c r="B898" s="139">
        <v>497117275</v>
      </c>
      <c r="C898" s="140" t="s">
        <v>546</v>
      </c>
      <c r="D898" s="141">
        <v>117</v>
      </c>
      <c r="E898" s="140" t="s">
        <v>149</v>
      </c>
      <c r="F898" s="141">
        <v>275</v>
      </c>
      <c r="G898" s="142" t="s">
        <v>307</v>
      </c>
      <c r="H898" s="130"/>
      <c r="I898" s="131">
        <v>11262</v>
      </c>
      <c r="J898" s="131">
        <v>4615</v>
      </c>
      <c r="K898" s="131">
        <v>0</v>
      </c>
      <c r="L898" s="131">
        <v>938</v>
      </c>
      <c r="M898" s="131">
        <v>16815</v>
      </c>
      <c r="N898" s="130"/>
      <c r="O898" s="132">
        <v>3</v>
      </c>
      <c r="P898" s="132">
        <v>0</v>
      </c>
      <c r="Q898" s="133">
        <v>47631</v>
      </c>
      <c r="R898" s="133">
        <v>0</v>
      </c>
      <c r="S898" s="133">
        <f t="shared" si="26"/>
        <v>0</v>
      </c>
      <c r="T898" s="133">
        <v>2814</v>
      </c>
      <c r="U898" s="134">
        <f t="shared" si="27"/>
        <v>50445</v>
      </c>
      <c r="V898" s="144"/>
      <c r="W898" s="173">
        <v>0</v>
      </c>
      <c r="X898" s="174">
        <v>0.09</v>
      </c>
      <c r="Y898" s="174">
        <v>1.8832066665071683E-2</v>
      </c>
      <c r="Z898" s="175">
        <v>0</v>
      </c>
      <c r="AA898" s="168"/>
      <c r="AB898" s="176">
        <v>0</v>
      </c>
      <c r="AC898" s="177">
        <v>0</v>
      </c>
      <c r="AD898" s="134">
        <v>0</v>
      </c>
      <c r="AE898" s="177">
        <v>0</v>
      </c>
      <c r="AF898" s="182">
        <v>0</v>
      </c>
      <c r="AG898" s="172"/>
    </row>
    <row r="899" spans="1:33" s="110" customFormat="1" x14ac:dyDescent="0.2">
      <c r="A899" s="138">
        <v>497</v>
      </c>
      <c r="B899" s="139">
        <v>497117278</v>
      </c>
      <c r="C899" s="140" t="s">
        <v>546</v>
      </c>
      <c r="D899" s="141">
        <v>117</v>
      </c>
      <c r="E899" s="140" t="s">
        <v>149</v>
      </c>
      <c r="F899" s="141">
        <v>278</v>
      </c>
      <c r="G899" s="142" t="s">
        <v>310</v>
      </c>
      <c r="H899" s="130"/>
      <c r="I899" s="131">
        <v>9926</v>
      </c>
      <c r="J899" s="131">
        <v>1829</v>
      </c>
      <c r="K899" s="131">
        <v>0</v>
      </c>
      <c r="L899" s="131">
        <v>938</v>
      </c>
      <c r="M899" s="131">
        <v>12693</v>
      </c>
      <c r="N899" s="130"/>
      <c r="O899" s="132">
        <v>42</v>
      </c>
      <c r="P899" s="132">
        <v>0</v>
      </c>
      <c r="Q899" s="133">
        <v>493710</v>
      </c>
      <c r="R899" s="133">
        <v>0</v>
      </c>
      <c r="S899" s="133">
        <f t="shared" si="26"/>
        <v>0</v>
      </c>
      <c r="T899" s="133">
        <v>39396</v>
      </c>
      <c r="U899" s="134">
        <f t="shared" si="27"/>
        <v>533106</v>
      </c>
      <c r="V899" s="144"/>
      <c r="W899" s="173">
        <v>0</v>
      </c>
      <c r="X899" s="174">
        <v>0.09</v>
      </c>
      <c r="Y899" s="174">
        <v>6.1279010948665294E-2</v>
      </c>
      <c r="Z899" s="175">
        <v>0</v>
      </c>
      <c r="AA899" s="168"/>
      <c r="AB899" s="176">
        <v>0</v>
      </c>
      <c r="AC899" s="177">
        <v>0</v>
      </c>
      <c r="AD899" s="134">
        <v>0</v>
      </c>
      <c r="AE899" s="177">
        <v>0</v>
      </c>
      <c r="AF899" s="182">
        <v>0</v>
      </c>
      <c r="AG899" s="172"/>
    </row>
    <row r="900" spans="1:33" s="110" customFormat="1" x14ac:dyDescent="0.2">
      <c r="A900" s="138">
        <v>497</v>
      </c>
      <c r="B900" s="139">
        <v>497117281</v>
      </c>
      <c r="C900" s="140" t="s">
        <v>546</v>
      </c>
      <c r="D900" s="141">
        <v>117</v>
      </c>
      <c r="E900" s="140" t="s">
        <v>149</v>
      </c>
      <c r="F900" s="141">
        <v>281</v>
      </c>
      <c r="G900" s="142" t="s">
        <v>313</v>
      </c>
      <c r="H900" s="130"/>
      <c r="I900" s="131">
        <v>12680</v>
      </c>
      <c r="J900" s="131">
        <v>571</v>
      </c>
      <c r="K900" s="131">
        <v>0</v>
      </c>
      <c r="L900" s="131">
        <v>938</v>
      </c>
      <c r="M900" s="131">
        <v>14189</v>
      </c>
      <c r="N900" s="130"/>
      <c r="O900" s="132">
        <v>86</v>
      </c>
      <c r="P900" s="132">
        <v>0</v>
      </c>
      <c r="Q900" s="133">
        <v>1139586</v>
      </c>
      <c r="R900" s="133">
        <v>0</v>
      </c>
      <c r="S900" s="133">
        <f t="shared" si="26"/>
        <v>0</v>
      </c>
      <c r="T900" s="133">
        <v>80668</v>
      </c>
      <c r="U900" s="134">
        <f t="shared" si="27"/>
        <v>1220254</v>
      </c>
      <c r="V900" s="144"/>
      <c r="W900" s="173">
        <v>0</v>
      </c>
      <c r="X900" s="174">
        <v>0.09</v>
      </c>
      <c r="Y900" s="174">
        <v>0.1363460354801698</v>
      </c>
      <c r="Z900" s="175">
        <v>0</v>
      </c>
      <c r="AA900" s="168"/>
      <c r="AB900" s="176">
        <v>0</v>
      </c>
      <c r="AC900" s="177">
        <v>0</v>
      </c>
      <c r="AD900" s="134">
        <v>0</v>
      </c>
      <c r="AE900" s="177">
        <v>0</v>
      </c>
      <c r="AF900" s="182">
        <v>0</v>
      </c>
      <c r="AG900" s="172"/>
    </row>
    <row r="901" spans="1:33" s="110" customFormat="1" x14ac:dyDescent="0.2">
      <c r="A901" s="138">
        <v>497</v>
      </c>
      <c r="B901" s="139">
        <v>497117325</v>
      </c>
      <c r="C901" s="140" t="s">
        <v>546</v>
      </c>
      <c r="D901" s="141">
        <v>117</v>
      </c>
      <c r="E901" s="140" t="s">
        <v>149</v>
      </c>
      <c r="F901" s="141">
        <v>325</v>
      </c>
      <c r="G901" s="142" t="s">
        <v>357</v>
      </c>
      <c r="H901" s="130"/>
      <c r="I901" s="131">
        <v>9896</v>
      </c>
      <c r="J901" s="131">
        <v>1414</v>
      </c>
      <c r="K901" s="131">
        <v>0</v>
      </c>
      <c r="L901" s="131">
        <v>938</v>
      </c>
      <c r="M901" s="131">
        <v>12248</v>
      </c>
      <c r="N901" s="130"/>
      <c r="O901" s="132">
        <v>7</v>
      </c>
      <c r="P901" s="132">
        <v>0</v>
      </c>
      <c r="Q901" s="133">
        <v>79170</v>
      </c>
      <c r="R901" s="133">
        <v>0</v>
      </c>
      <c r="S901" s="133">
        <f t="shared" si="26"/>
        <v>0</v>
      </c>
      <c r="T901" s="133">
        <v>6566</v>
      </c>
      <c r="U901" s="134">
        <f t="shared" si="27"/>
        <v>85736</v>
      </c>
      <c r="V901" s="144"/>
      <c r="W901" s="173">
        <v>0</v>
      </c>
      <c r="X901" s="174">
        <v>0.09</v>
      </c>
      <c r="Y901" s="174">
        <v>1.1961598810573229E-2</v>
      </c>
      <c r="Z901" s="175">
        <v>0</v>
      </c>
      <c r="AA901" s="168"/>
      <c r="AB901" s="176">
        <v>0</v>
      </c>
      <c r="AC901" s="177">
        <v>0</v>
      </c>
      <c r="AD901" s="134">
        <v>0</v>
      </c>
      <c r="AE901" s="177">
        <v>0</v>
      </c>
      <c r="AF901" s="182">
        <v>0</v>
      </c>
      <c r="AG901" s="172"/>
    </row>
    <row r="902" spans="1:33" s="110" customFormat="1" x14ac:dyDescent="0.2">
      <c r="A902" s="138">
        <v>497</v>
      </c>
      <c r="B902" s="139">
        <v>497117327</v>
      </c>
      <c r="C902" s="140" t="s">
        <v>546</v>
      </c>
      <c r="D902" s="141">
        <v>117</v>
      </c>
      <c r="E902" s="140" t="s">
        <v>149</v>
      </c>
      <c r="F902" s="141">
        <v>327</v>
      </c>
      <c r="G902" s="142" t="s">
        <v>359</v>
      </c>
      <c r="H902" s="130"/>
      <c r="I902" s="131">
        <v>9190</v>
      </c>
      <c r="J902" s="131">
        <v>8039</v>
      </c>
      <c r="K902" s="131">
        <v>0</v>
      </c>
      <c r="L902" s="131">
        <v>938</v>
      </c>
      <c r="M902" s="131">
        <v>18167</v>
      </c>
      <c r="N902" s="130"/>
      <c r="O902" s="132">
        <v>1</v>
      </c>
      <c r="P902" s="132">
        <v>0</v>
      </c>
      <c r="Q902" s="133">
        <v>17229</v>
      </c>
      <c r="R902" s="133">
        <v>0</v>
      </c>
      <c r="S902" s="133">
        <f t="shared" si="26"/>
        <v>0</v>
      </c>
      <c r="T902" s="133">
        <v>938</v>
      </c>
      <c r="U902" s="134">
        <f t="shared" si="27"/>
        <v>18167</v>
      </c>
      <c r="V902" s="144"/>
      <c r="W902" s="173">
        <v>0</v>
      </c>
      <c r="X902" s="174">
        <v>0.09</v>
      </c>
      <c r="Y902" s="174">
        <v>1.9421726759128035E-2</v>
      </c>
      <c r="Z902" s="175">
        <v>0</v>
      </c>
      <c r="AA902" s="168"/>
      <c r="AB902" s="176">
        <v>0</v>
      </c>
      <c r="AC902" s="177">
        <v>0</v>
      </c>
      <c r="AD902" s="134">
        <v>0</v>
      </c>
      <c r="AE902" s="177">
        <v>0</v>
      </c>
      <c r="AF902" s="182">
        <v>0</v>
      </c>
      <c r="AG902" s="172"/>
    </row>
    <row r="903" spans="1:33" s="110" customFormat="1" x14ac:dyDescent="0.2">
      <c r="A903" s="138">
        <v>497</v>
      </c>
      <c r="B903" s="139">
        <v>497117332</v>
      </c>
      <c r="C903" s="140" t="s">
        <v>546</v>
      </c>
      <c r="D903" s="141">
        <v>117</v>
      </c>
      <c r="E903" s="140" t="s">
        <v>149</v>
      </c>
      <c r="F903" s="141">
        <v>332</v>
      </c>
      <c r="G903" s="142" t="s">
        <v>364</v>
      </c>
      <c r="H903" s="130"/>
      <c r="I903" s="131">
        <v>9132</v>
      </c>
      <c r="J903" s="131">
        <v>704</v>
      </c>
      <c r="K903" s="131">
        <v>0</v>
      </c>
      <c r="L903" s="131">
        <v>938</v>
      </c>
      <c r="M903" s="131">
        <v>10774</v>
      </c>
      <c r="N903" s="130"/>
      <c r="O903" s="132">
        <v>6</v>
      </c>
      <c r="P903" s="132">
        <v>0</v>
      </c>
      <c r="Q903" s="133">
        <v>59016</v>
      </c>
      <c r="R903" s="133">
        <v>0</v>
      </c>
      <c r="S903" s="133">
        <f t="shared" si="26"/>
        <v>0</v>
      </c>
      <c r="T903" s="133">
        <v>5628</v>
      </c>
      <c r="U903" s="134">
        <f t="shared" si="27"/>
        <v>64644</v>
      </c>
      <c r="V903" s="144"/>
      <c r="W903" s="173">
        <v>0</v>
      </c>
      <c r="X903" s="174">
        <v>0.09</v>
      </c>
      <c r="Y903" s="174">
        <v>1.6931337718772956E-2</v>
      </c>
      <c r="Z903" s="175">
        <v>0</v>
      </c>
      <c r="AA903" s="168"/>
      <c r="AB903" s="176">
        <v>0</v>
      </c>
      <c r="AC903" s="177">
        <v>0</v>
      </c>
      <c r="AD903" s="134">
        <v>0</v>
      </c>
      <c r="AE903" s="177">
        <v>0</v>
      </c>
      <c r="AF903" s="182">
        <v>0</v>
      </c>
      <c r="AG903" s="172"/>
    </row>
    <row r="904" spans="1:33" s="110" customFormat="1" x14ac:dyDescent="0.2">
      <c r="A904" s="138">
        <v>497</v>
      </c>
      <c r="B904" s="139">
        <v>497117340</v>
      </c>
      <c r="C904" s="140" t="s">
        <v>546</v>
      </c>
      <c r="D904" s="141">
        <v>117</v>
      </c>
      <c r="E904" s="140" t="s">
        <v>149</v>
      </c>
      <c r="F904" s="141">
        <v>340</v>
      </c>
      <c r="G904" s="142" t="s">
        <v>372</v>
      </c>
      <c r="H904" s="130"/>
      <c r="I904" s="131">
        <v>11304</v>
      </c>
      <c r="J904" s="131">
        <v>8595</v>
      </c>
      <c r="K904" s="131">
        <v>0</v>
      </c>
      <c r="L904" s="131">
        <v>938</v>
      </c>
      <c r="M904" s="131">
        <v>20837</v>
      </c>
      <c r="N904" s="130"/>
      <c r="O904" s="132">
        <v>2</v>
      </c>
      <c r="P904" s="132">
        <v>0</v>
      </c>
      <c r="Q904" s="133">
        <v>39798</v>
      </c>
      <c r="R904" s="133">
        <v>0</v>
      </c>
      <c r="S904" s="133">
        <f t="shared" si="26"/>
        <v>0</v>
      </c>
      <c r="T904" s="133">
        <v>1876</v>
      </c>
      <c r="U904" s="134">
        <f t="shared" si="27"/>
        <v>41674</v>
      </c>
      <c r="V904" s="144"/>
      <c r="W904" s="173">
        <v>0</v>
      </c>
      <c r="X904" s="174">
        <v>0.09</v>
      </c>
      <c r="Y904" s="174">
        <v>4.7543936397613652E-2</v>
      </c>
      <c r="Z904" s="175">
        <v>0</v>
      </c>
      <c r="AA904" s="168"/>
      <c r="AB904" s="176">
        <v>0</v>
      </c>
      <c r="AC904" s="177">
        <v>0</v>
      </c>
      <c r="AD904" s="134">
        <v>0</v>
      </c>
      <c r="AE904" s="177">
        <v>0</v>
      </c>
      <c r="AF904" s="182">
        <v>0</v>
      </c>
      <c r="AG904" s="172"/>
    </row>
    <row r="905" spans="1:33" s="110" customFormat="1" x14ac:dyDescent="0.2">
      <c r="A905" s="138">
        <v>497</v>
      </c>
      <c r="B905" s="139">
        <v>497117605</v>
      </c>
      <c r="C905" s="140" t="s">
        <v>546</v>
      </c>
      <c r="D905" s="141">
        <v>117</v>
      </c>
      <c r="E905" s="140" t="s">
        <v>149</v>
      </c>
      <c r="F905" s="141">
        <v>605</v>
      </c>
      <c r="G905" s="142" t="s">
        <v>388</v>
      </c>
      <c r="H905" s="130"/>
      <c r="I905" s="131">
        <v>11039</v>
      </c>
      <c r="J905" s="131">
        <v>7900</v>
      </c>
      <c r="K905" s="131">
        <v>0</v>
      </c>
      <c r="L905" s="131">
        <v>938</v>
      </c>
      <c r="M905" s="131">
        <v>19877</v>
      </c>
      <c r="N905" s="130"/>
      <c r="O905" s="132">
        <v>56</v>
      </c>
      <c r="P905" s="132">
        <v>0</v>
      </c>
      <c r="Q905" s="133">
        <v>1060584</v>
      </c>
      <c r="R905" s="133">
        <v>0</v>
      </c>
      <c r="S905" s="133">
        <f t="shared" si="26"/>
        <v>0</v>
      </c>
      <c r="T905" s="133">
        <v>52528</v>
      </c>
      <c r="U905" s="134">
        <f t="shared" si="27"/>
        <v>1113112</v>
      </c>
      <c r="V905" s="144"/>
      <c r="W905" s="173">
        <v>0</v>
      </c>
      <c r="X905" s="174">
        <v>0.09</v>
      </c>
      <c r="Y905" s="174">
        <v>5.7936474062486115E-2</v>
      </c>
      <c r="Z905" s="175">
        <v>0</v>
      </c>
      <c r="AA905" s="168"/>
      <c r="AB905" s="176">
        <v>0</v>
      </c>
      <c r="AC905" s="177">
        <v>0</v>
      </c>
      <c r="AD905" s="134">
        <v>0</v>
      </c>
      <c r="AE905" s="177">
        <v>0</v>
      </c>
      <c r="AF905" s="182">
        <v>0</v>
      </c>
      <c r="AG905" s="172"/>
    </row>
    <row r="906" spans="1:33" s="110" customFormat="1" x14ac:dyDescent="0.2">
      <c r="A906" s="138">
        <v>497</v>
      </c>
      <c r="B906" s="139">
        <v>497117670</v>
      </c>
      <c r="C906" s="140" t="s">
        <v>546</v>
      </c>
      <c r="D906" s="141">
        <v>117</v>
      </c>
      <c r="E906" s="140" t="s">
        <v>149</v>
      </c>
      <c r="F906" s="141">
        <v>670</v>
      </c>
      <c r="G906" s="142" t="s">
        <v>406</v>
      </c>
      <c r="H906" s="130"/>
      <c r="I906" s="131">
        <v>10089</v>
      </c>
      <c r="J906" s="131">
        <v>7949</v>
      </c>
      <c r="K906" s="131">
        <v>0</v>
      </c>
      <c r="L906" s="131">
        <v>938</v>
      </c>
      <c r="M906" s="131">
        <v>18976</v>
      </c>
      <c r="N906" s="130"/>
      <c r="O906" s="132">
        <v>6</v>
      </c>
      <c r="P906" s="132">
        <v>0</v>
      </c>
      <c r="Q906" s="133">
        <v>108228</v>
      </c>
      <c r="R906" s="133">
        <v>0</v>
      </c>
      <c r="S906" s="133">
        <f t="shared" ref="S906:S969" si="28">IFERROR(VLOOKUP(B906,transp,2,FALSE),0)</f>
        <v>0</v>
      </c>
      <c r="T906" s="133">
        <v>5628</v>
      </c>
      <c r="U906" s="134">
        <f t="shared" ref="U906:U969" si="29">SUM(Q906:T906)</f>
        <v>113856</v>
      </c>
      <c r="V906" s="144"/>
      <c r="W906" s="173">
        <v>0</v>
      </c>
      <c r="X906" s="174">
        <v>0.09</v>
      </c>
      <c r="Y906" s="174">
        <v>7.0670845220703479E-2</v>
      </c>
      <c r="Z906" s="175">
        <v>0</v>
      </c>
      <c r="AA906" s="168"/>
      <c r="AB906" s="176">
        <v>0</v>
      </c>
      <c r="AC906" s="177">
        <v>0</v>
      </c>
      <c r="AD906" s="134">
        <v>0</v>
      </c>
      <c r="AE906" s="177">
        <v>0</v>
      </c>
      <c r="AF906" s="182">
        <v>0</v>
      </c>
      <c r="AG906" s="172"/>
    </row>
    <row r="907" spans="1:33" s="110" customFormat="1" x14ac:dyDescent="0.2">
      <c r="A907" s="138">
        <v>497</v>
      </c>
      <c r="B907" s="139">
        <v>497117672</v>
      </c>
      <c r="C907" s="140" t="s">
        <v>546</v>
      </c>
      <c r="D907" s="141">
        <v>117</v>
      </c>
      <c r="E907" s="140" t="s">
        <v>149</v>
      </c>
      <c r="F907" s="141">
        <v>672</v>
      </c>
      <c r="G907" s="142" t="s">
        <v>407</v>
      </c>
      <c r="H907" s="130"/>
      <c r="I907" s="131">
        <v>11813.202455934193</v>
      </c>
      <c r="J907" s="131">
        <v>3828</v>
      </c>
      <c r="K907" s="131">
        <v>0</v>
      </c>
      <c r="L907" s="131">
        <v>938</v>
      </c>
      <c r="M907" s="131">
        <v>16579.202455934195</v>
      </c>
      <c r="N907" s="130"/>
      <c r="O907" s="132">
        <v>1</v>
      </c>
      <c r="P907" s="132">
        <v>0</v>
      </c>
      <c r="Q907" s="133">
        <v>15641</v>
      </c>
      <c r="R907" s="133">
        <v>0</v>
      </c>
      <c r="S907" s="133">
        <f t="shared" si="28"/>
        <v>0</v>
      </c>
      <c r="T907" s="133">
        <v>938</v>
      </c>
      <c r="U907" s="134">
        <f t="shared" si="29"/>
        <v>16579</v>
      </c>
      <c r="V907" s="144"/>
      <c r="W907" s="173">
        <v>0</v>
      </c>
      <c r="X907" s="174">
        <v>0.09</v>
      </c>
      <c r="Y907" s="174">
        <v>6.8890184634671295E-3</v>
      </c>
      <c r="Z907" s="175">
        <v>0</v>
      </c>
      <c r="AA907" s="168"/>
      <c r="AB907" s="176">
        <v>0</v>
      </c>
      <c r="AC907" s="177">
        <v>0</v>
      </c>
      <c r="AD907" s="134">
        <v>0</v>
      </c>
      <c r="AE907" s="177">
        <v>0</v>
      </c>
      <c r="AF907" s="182">
        <v>0</v>
      </c>
      <c r="AG907" s="172"/>
    </row>
    <row r="908" spans="1:33" s="110" customFormat="1" x14ac:dyDescent="0.2">
      <c r="A908" s="138">
        <v>497</v>
      </c>
      <c r="B908" s="139">
        <v>497117674</v>
      </c>
      <c r="C908" s="140" t="s">
        <v>546</v>
      </c>
      <c r="D908" s="141">
        <v>117</v>
      </c>
      <c r="E908" s="140" t="s">
        <v>149</v>
      </c>
      <c r="F908" s="141">
        <v>674</v>
      </c>
      <c r="G908" s="142" t="s">
        <v>409</v>
      </c>
      <c r="H908" s="130"/>
      <c r="I908" s="131">
        <v>11619</v>
      </c>
      <c r="J908" s="131">
        <v>4112</v>
      </c>
      <c r="K908" s="131">
        <v>0</v>
      </c>
      <c r="L908" s="131">
        <v>938</v>
      </c>
      <c r="M908" s="131">
        <v>16669</v>
      </c>
      <c r="N908" s="130"/>
      <c r="O908" s="132">
        <v>16</v>
      </c>
      <c r="P908" s="132">
        <v>0</v>
      </c>
      <c r="Q908" s="133">
        <v>251696</v>
      </c>
      <c r="R908" s="133">
        <v>0</v>
      </c>
      <c r="S908" s="133">
        <f t="shared" si="28"/>
        <v>0</v>
      </c>
      <c r="T908" s="133">
        <v>15008</v>
      </c>
      <c r="U908" s="134">
        <f t="shared" si="29"/>
        <v>266704</v>
      </c>
      <c r="V908" s="144"/>
      <c r="W908" s="173">
        <v>0</v>
      </c>
      <c r="X908" s="174">
        <v>0.09</v>
      </c>
      <c r="Y908" s="174">
        <v>5.2981408578429832E-2</v>
      </c>
      <c r="Z908" s="175">
        <v>0</v>
      </c>
      <c r="AA908" s="168"/>
      <c r="AB908" s="176">
        <v>0</v>
      </c>
      <c r="AC908" s="177">
        <v>0</v>
      </c>
      <c r="AD908" s="134">
        <v>0</v>
      </c>
      <c r="AE908" s="177">
        <v>0</v>
      </c>
      <c r="AF908" s="182">
        <v>0</v>
      </c>
      <c r="AG908" s="172"/>
    </row>
    <row r="909" spans="1:33" s="110" customFormat="1" x14ac:dyDescent="0.2">
      <c r="A909" s="138">
        <v>497</v>
      </c>
      <c r="B909" s="139">
        <v>497117680</v>
      </c>
      <c r="C909" s="140" t="s">
        <v>546</v>
      </c>
      <c r="D909" s="141">
        <v>117</v>
      </c>
      <c r="E909" s="140" t="s">
        <v>149</v>
      </c>
      <c r="F909" s="141">
        <v>680</v>
      </c>
      <c r="G909" s="142" t="s">
        <v>411</v>
      </c>
      <c r="H909" s="130"/>
      <c r="I909" s="131">
        <v>9305</v>
      </c>
      <c r="J909" s="131">
        <v>3314</v>
      </c>
      <c r="K909" s="131">
        <v>0</v>
      </c>
      <c r="L909" s="131">
        <v>938</v>
      </c>
      <c r="M909" s="131">
        <v>13557</v>
      </c>
      <c r="N909" s="130"/>
      <c r="O909" s="132">
        <v>2</v>
      </c>
      <c r="P909" s="132">
        <v>0</v>
      </c>
      <c r="Q909" s="133">
        <v>25238</v>
      </c>
      <c r="R909" s="133">
        <v>0</v>
      </c>
      <c r="S909" s="133">
        <f t="shared" si="28"/>
        <v>0</v>
      </c>
      <c r="T909" s="133">
        <v>1876</v>
      </c>
      <c r="U909" s="134">
        <f t="shared" si="29"/>
        <v>27114</v>
      </c>
      <c r="V909" s="144"/>
      <c r="W909" s="173">
        <v>0</v>
      </c>
      <c r="X909" s="174">
        <v>0.09</v>
      </c>
      <c r="Y909" s="174">
        <v>3.752604123219338E-3</v>
      </c>
      <c r="Z909" s="175">
        <v>0</v>
      </c>
      <c r="AA909" s="168"/>
      <c r="AB909" s="176">
        <v>0</v>
      </c>
      <c r="AC909" s="177">
        <v>0</v>
      </c>
      <c r="AD909" s="134">
        <v>0</v>
      </c>
      <c r="AE909" s="177">
        <v>0</v>
      </c>
      <c r="AF909" s="182">
        <v>0</v>
      </c>
      <c r="AG909" s="172"/>
    </row>
    <row r="910" spans="1:33" s="110" customFormat="1" x14ac:dyDescent="0.2">
      <c r="A910" s="138">
        <v>497</v>
      </c>
      <c r="B910" s="139">
        <v>497117683</v>
      </c>
      <c r="C910" s="140" t="s">
        <v>546</v>
      </c>
      <c r="D910" s="141">
        <v>117</v>
      </c>
      <c r="E910" s="140" t="s">
        <v>149</v>
      </c>
      <c r="F910" s="141">
        <v>683</v>
      </c>
      <c r="G910" s="142" t="s">
        <v>412</v>
      </c>
      <c r="H910" s="130"/>
      <c r="I910" s="131">
        <v>12802</v>
      </c>
      <c r="J910" s="131">
        <v>9140</v>
      </c>
      <c r="K910" s="131">
        <v>0</v>
      </c>
      <c r="L910" s="131">
        <v>938</v>
      </c>
      <c r="M910" s="131">
        <v>22880</v>
      </c>
      <c r="N910" s="130"/>
      <c r="O910" s="132">
        <v>3</v>
      </c>
      <c r="P910" s="132">
        <v>0</v>
      </c>
      <c r="Q910" s="133">
        <v>65826</v>
      </c>
      <c r="R910" s="133">
        <v>0</v>
      </c>
      <c r="S910" s="133">
        <f t="shared" si="28"/>
        <v>0</v>
      </c>
      <c r="T910" s="133">
        <v>2814</v>
      </c>
      <c r="U910" s="134">
        <f t="shared" si="29"/>
        <v>68640</v>
      </c>
      <c r="V910" s="144"/>
      <c r="W910" s="173">
        <v>0</v>
      </c>
      <c r="X910" s="174">
        <v>0.09</v>
      </c>
      <c r="Y910" s="174">
        <v>3.1153524382792602E-2</v>
      </c>
      <c r="Z910" s="175">
        <v>0</v>
      </c>
      <c r="AA910" s="168"/>
      <c r="AB910" s="176">
        <v>0</v>
      </c>
      <c r="AC910" s="177">
        <v>0</v>
      </c>
      <c r="AD910" s="134">
        <v>0</v>
      </c>
      <c r="AE910" s="177">
        <v>0</v>
      </c>
      <c r="AF910" s="182">
        <v>0</v>
      </c>
      <c r="AG910" s="172"/>
    </row>
    <row r="911" spans="1:33" s="110" customFormat="1" x14ac:dyDescent="0.2">
      <c r="A911" s="138">
        <v>497</v>
      </c>
      <c r="B911" s="139">
        <v>497117750</v>
      </c>
      <c r="C911" s="140" t="s">
        <v>546</v>
      </c>
      <c r="D911" s="141">
        <v>117</v>
      </c>
      <c r="E911" s="140" t="s">
        <v>149</v>
      </c>
      <c r="F911" s="141">
        <v>750</v>
      </c>
      <c r="G911" s="142" t="s">
        <v>430</v>
      </c>
      <c r="H911" s="130"/>
      <c r="I911" s="131">
        <v>10766</v>
      </c>
      <c r="J911" s="131">
        <v>6950</v>
      </c>
      <c r="K911" s="131">
        <v>0</v>
      </c>
      <c r="L911" s="131">
        <v>938</v>
      </c>
      <c r="M911" s="131">
        <v>18654</v>
      </c>
      <c r="N911" s="130"/>
      <c r="O911" s="132">
        <v>2</v>
      </c>
      <c r="P911" s="132">
        <v>0</v>
      </c>
      <c r="Q911" s="133">
        <v>35432</v>
      </c>
      <c r="R911" s="133">
        <v>0</v>
      </c>
      <c r="S911" s="133">
        <f t="shared" si="28"/>
        <v>0</v>
      </c>
      <c r="T911" s="133">
        <v>1876</v>
      </c>
      <c r="U911" s="134">
        <f t="shared" si="29"/>
        <v>37308</v>
      </c>
      <c r="V911" s="144"/>
      <c r="W911" s="173">
        <v>0</v>
      </c>
      <c r="X911" s="174">
        <v>0.09</v>
      </c>
      <c r="Y911" s="174">
        <v>3.4981221949141959E-2</v>
      </c>
      <c r="Z911" s="175">
        <v>0</v>
      </c>
      <c r="AA911" s="168"/>
      <c r="AB911" s="176">
        <v>0</v>
      </c>
      <c r="AC911" s="177">
        <v>0</v>
      </c>
      <c r="AD911" s="134">
        <v>0</v>
      </c>
      <c r="AE911" s="177">
        <v>0</v>
      </c>
      <c r="AF911" s="182">
        <v>0</v>
      </c>
      <c r="AG911" s="172"/>
    </row>
    <row r="912" spans="1:33" s="110" customFormat="1" x14ac:dyDescent="0.2">
      <c r="A912" s="138">
        <v>497</v>
      </c>
      <c r="B912" s="139">
        <v>497117755</v>
      </c>
      <c r="C912" s="140" t="s">
        <v>546</v>
      </c>
      <c r="D912" s="141">
        <v>117</v>
      </c>
      <c r="E912" s="140" t="s">
        <v>149</v>
      </c>
      <c r="F912" s="141">
        <v>755</v>
      </c>
      <c r="G912" s="142" t="s">
        <v>432</v>
      </c>
      <c r="H912" s="130"/>
      <c r="I912" s="131">
        <v>11690</v>
      </c>
      <c r="J912" s="131">
        <v>5530</v>
      </c>
      <c r="K912" s="131">
        <v>0</v>
      </c>
      <c r="L912" s="131">
        <v>938</v>
      </c>
      <c r="M912" s="131">
        <v>18158</v>
      </c>
      <c r="N912" s="130"/>
      <c r="O912" s="132">
        <v>3</v>
      </c>
      <c r="P912" s="132">
        <v>0</v>
      </c>
      <c r="Q912" s="133">
        <v>51660</v>
      </c>
      <c r="R912" s="133">
        <v>0</v>
      </c>
      <c r="S912" s="133">
        <f t="shared" si="28"/>
        <v>0</v>
      </c>
      <c r="T912" s="133">
        <v>2814</v>
      </c>
      <c r="U912" s="134">
        <f t="shared" si="29"/>
        <v>54474</v>
      </c>
      <c r="V912" s="144"/>
      <c r="W912" s="173">
        <v>0</v>
      </c>
      <c r="X912" s="174">
        <v>0.09</v>
      </c>
      <c r="Y912" s="174">
        <v>1.6869241337101826E-2</v>
      </c>
      <c r="Z912" s="175">
        <v>0</v>
      </c>
      <c r="AA912" s="168"/>
      <c r="AB912" s="176">
        <v>0</v>
      </c>
      <c r="AC912" s="177">
        <v>0</v>
      </c>
      <c r="AD912" s="134">
        <v>0</v>
      </c>
      <c r="AE912" s="177">
        <v>0</v>
      </c>
      <c r="AF912" s="182">
        <v>0</v>
      </c>
      <c r="AG912" s="172"/>
    </row>
    <row r="913" spans="1:33" s="110" customFormat="1" x14ac:dyDescent="0.2">
      <c r="A913" s="138">
        <v>497</v>
      </c>
      <c r="B913" s="139">
        <v>497117766</v>
      </c>
      <c r="C913" s="140" t="s">
        <v>546</v>
      </c>
      <c r="D913" s="141">
        <v>117</v>
      </c>
      <c r="E913" s="140" t="s">
        <v>149</v>
      </c>
      <c r="F913" s="141">
        <v>766</v>
      </c>
      <c r="G913" s="142" t="s">
        <v>436</v>
      </c>
      <c r="H913" s="130"/>
      <c r="I913" s="131">
        <v>15039</v>
      </c>
      <c r="J913" s="131">
        <v>4532</v>
      </c>
      <c r="K913" s="131">
        <v>0</v>
      </c>
      <c r="L913" s="131">
        <v>938</v>
      </c>
      <c r="M913" s="131">
        <v>20509</v>
      </c>
      <c r="N913" s="130"/>
      <c r="O913" s="132">
        <v>4</v>
      </c>
      <c r="P913" s="132">
        <v>0</v>
      </c>
      <c r="Q913" s="133">
        <v>78284</v>
      </c>
      <c r="R913" s="133">
        <v>0</v>
      </c>
      <c r="S913" s="133">
        <f t="shared" si="28"/>
        <v>0</v>
      </c>
      <c r="T913" s="133">
        <v>3752</v>
      </c>
      <c r="U913" s="134">
        <f t="shared" si="29"/>
        <v>82036</v>
      </c>
      <c r="V913" s="144"/>
      <c r="W913" s="173">
        <v>0</v>
      </c>
      <c r="X913" s="174">
        <v>0.09</v>
      </c>
      <c r="Y913" s="174">
        <v>5.9054118183286741E-3</v>
      </c>
      <c r="Z913" s="175">
        <v>0</v>
      </c>
      <c r="AA913" s="168"/>
      <c r="AB913" s="176">
        <v>0</v>
      </c>
      <c r="AC913" s="177">
        <v>0</v>
      </c>
      <c r="AD913" s="134">
        <v>0</v>
      </c>
      <c r="AE913" s="177">
        <v>0</v>
      </c>
      <c r="AF913" s="182">
        <v>0</v>
      </c>
      <c r="AG913" s="172"/>
    </row>
    <row r="914" spans="1:33" s="110" customFormat="1" x14ac:dyDescent="0.2">
      <c r="A914" s="138">
        <v>498</v>
      </c>
      <c r="B914" s="139">
        <v>498281061</v>
      </c>
      <c r="C914" s="140" t="s">
        <v>547</v>
      </c>
      <c r="D914" s="141">
        <v>281</v>
      </c>
      <c r="E914" s="140" t="s">
        <v>313</v>
      </c>
      <c r="F914" s="141">
        <v>61</v>
      </c>
      <c r="G914" s="142" t="s">
        <v>93</v>
      </c>
      <c r="H914" s="130"/>
      <c r="I914" s="131">
        <v>13641</v>
      </c>
      <c r="J914" s="131">
        <v>743</v>
      </c>
      <c r="K914" s="131">
        <v>0</v>
      </c>
      <c r="L914" s="131">
        <v>938</v>
      </c>
      <c r="M914" s="131">
        <v>15322</v>
      </c>
      <c r="N914" s="130"/>
      <c r="O914" s="132">
        <v>2</v>
      </c>
      <c r="P914" s="132">
        <v>0</v>
      </c>
      <c r="Q914" s="133">
        <v>27806</v>
      </c>
      <c r="R914" s="133">
        <v>0</v>
      </c>
      <c r="S914" s="133">
        <f t="shared" si="28"/>
        <v>0</v>
      </c>
      <c r="T914" s="133">
        <v>1814</v>
      </c>
      <c r="U914" s="134">
        <f t="shared" si="29"/>
        <v>29620</v>
      </c>
      <c r="V914" s="144"/>
      <c r="W914" s="173">
        <v>6.6825775656324582E-2</v>
      </c>
      <c r="X914" s="174">
        <v>0.09</v>
      </c>
      <c r="Y914" s="174">
        <v>3.8664200991585608E-2</v>
      </c>
      <c r="Z914" s="175">
        <v>0</v>
      </c>
      <c r="AA914" s="168"/>
      <c r="AB914" s="176">
        <v>0</v>
      </c>
      <c r="AC914" s="177">
        <v>0</v>
      </c>
      <c r="AD914" s="134">
        <v>0</v>
      </c>
      <c r="AE914" s="177">
        <v>0</v>
      </c>
      <c r="AF914" s="182">
        <v>0</v>
      </c>
      <c r="AG914" s="172"/>
    </row>
    <row r="915" spans="1:33" s="110" customFormat="1" x14ac:dyDescent="0.2">
      <c r="A915" s="138">
        <v>498</v>
      </c>
      <c r="B915" s="139">
        <v>498281137</v>
      </c>
      <c r="C915" s="140" t="s">
        <v>547</v>
      </c>
      <c r="D915" s="141">
        <v>281</v>
      </c>
      <c r="E915" s="140" t="s">
        <v>313</v>
      </c>
      <c r="F915" s="141">
        <v>137</v>
      </c>
      <c r="G915" s="142" t="s">
        <v>169</v>
      </c>
      <c r="H915" s="130"/>
      <c r="I915" s="131">
        <v>14182.952439830107</v>
      </c>
      <c r="J915" s="131">
        <v>0</v>
      </c>
      <c r="K915" s="131">
        <v>0</v>
      </c>
      <c r="L915" s="131">
        <v>938</v>
      </c>
      <c r="M915" s="131">
        <v>15120.952439830107</v>
      </c>
      <c r="N915" s="130"/>
      <c r="O915" s="132">
        <v>1</v>
      </c>
      <c r="P915" s="132">
        <v>0</v>
      </c>
      <c r="Q915" s="133">
        <v>13709</v>
      </c>
      <c r="R915" s="133">
        <v>0</v>
      </c>
      <c r="S915" s="133">
        <f t="shared" si="28"/>
        <v>0</v>
      </c>
      <c r="T915" s="133">
        <v>907</v>
      </c>
      <c r="U915" s="134">
        <f t="shared" si="29"/>
        <v>14616</v>
      </c>
      <c r="V915" s="144"/>
      <c r="W915" s="173">
        <v>3.3412887828162291E-2</v>
      </c>
      <c r="X915" s="174">
        <v>0.09</v>
      </c>
      <c r="Y915" s="174">
        <v>0.10998320985829645</v>
      </c>
      <c r="Z915" s="175">
        <v>0</v>
      </c>
      <c r="AA915" s="168"/>
      <c r="AB915" s="176">
        <v>0</v>
      </c>
      <c r="AC915" s="177">
        <v>0</v>
      </c>
      <c r="AD915" s="134">
        <v>0</v>
      </c>
      <c r="AE915" s="177">
        <v>0</v>
      </c>
      <c r="AF915" s="182">
        <v>0</v>
      </c>
      <c r="AG915" s="172"/>
    </row>
    <row r="916" spans="1:33" s="110" customFormat="1" x14ac:dyDescent="0.2">
      <c r="A916" s="138">
        <v>498</v>
      </c>
      <c r="B916" s="139">
        <v>498281281</v>
      </c>
      <c r="C916" s="140" t="s">
        <v>547</v>
      </c>
      <c r="D916" s="141">
        <v>281</v>
      </c>
      <c r="E916" s="140" t="s">
        <v>313</v>
      </c>
      <c r="F916" s="141">
        <v>281</v>
      </c>
      <c r="G916" s="142" t="s">
        <v>313</v>
      </c>
      <c r="H916" s="130"/>
      <c r="I916" s="131">
        <v>13300</v>
      </c>
      <c r="J916" s="131">
        <v>599</v>
      </c>
      <c r="K916" s="131">
        <v>0</v>
      </c>
      <c r="L916" s="131">
        <v>938</v>
      </c>
      <c r="M916" s="131">
        <v>14837</v>
      </c>
      <c r="N916" s="130"/>
      <c r="O916" s="132">
        <v>415</v>
      </c>
      <c r="P916" s="132">
        <v>0</v>
      </c>
      <c r="Q916" s="133">
        <v>5575525</v>
      </c>
      <c r="R916" s="133">
        <v>0</v>
      </c>
      <c r="S916" s="133">
        <f t="shared" si="28"/>
        <v>0</v>
      </c>
      <c r="T916" s="133">
        <v>376405</v>
      </c>
      <c r="U916" s="134">
        <f t="shared" si="29"/>
        <v>5951930</v>
      </c>
      <c r="V916" s="144"/>
      <c r="W916" s="173">
        <v>13.866348448687353</v>
      </c>
      <c r="X916" s="174">
        <v>0.09</v>
      </c>
      <c r="Y916" s="174">
        <v>0.1363460354801698</v>
      </c>
      <c r="Z916" s="175">
        <v>0</v>
      </c>
      <c r="AA916" s="168"/>
      <c r="AB916" s="176">
        <v>0</v>
      </c>
      <c r="AC916" s="177">
        <v>0</v>
      </c>
      <c r="AD916" s="134">
        <v>0</v>
      </c>
      <c r="AE916" s="177">
        <v>0</v>
      </c>
      <c r="AF916" s="182">
        <v>0</v>
      </c>
      <c r="AG916" s="172"/>
    </row>
    <row r="917" spans="1:33" s="110" customFormat="1" x14ac:dyDescent="0.2">
      <c r="A917" s="138">
        <v>498</v>
      </c>
      <c r="B917" s="139">
        <v>498281332</v>
      </c>
      <c r="C917" s="140" t="s">
        <v>547</v>
      </c>
      <c r="D917" s="141">
        <v>281</v>
      </c>
      <c r="E917" s="140" t="s">
        <v>313</v>
      </c>
      <c r="F917" s="141">
        <v>332</v>
      </c>
      <c r="G917" s="142" t="s">
        <v>364</v>
      </c>
      <c r="H917" s="130"/>
      <c r="I917" s="131">
        <v>13539</v>
      </c>
      <c r="J917" s="131">
        <v>1044</v>
      </c>
      <c r="K917" s="131">
        <v>0</v>
      </c>
      <c r="L917" s="131">
        <v>938</v>
      </c>
      <c r="M917" s="131">
        <v>15521</v>
      </c>
      <c r="N917" s="130"/>
      <c r="O917" s="132">
        <v>1</v>
      </c>
      <c r="P917" s="132">
        <v>0</v>
      </c>
      <c r="Q917" s="133">
        <v>14096</v>
      </c>
      <c r="R917" s="133">
        <v>0</v>
      </c>
      <c r="S917" s="133">
        <f t="shared" si="28"/>
        <v>0</v>
      </c>
      <c r="T917" s="133">
        <v>907</v>
      </c>
      <c r="U917" s="134">
        <f t="shared" si="29"/>
        <v>15003</v>
      </c>
      <c r="V917" s="144"/>
      <c r="W917" s="173">
        <v>3.3412887828162291E-2</v>
      </c>
      <c r="X917" s="174">
        <v>0.09</v>
      </c>
      <c r="Y917" s="174">
        <v>1.6931337718772956E-2</v>
      </c>
      <c r="Z917" s="175">
        <v>0</v>
      </c>
      <c r="AA917" s="168"/>
      <c r="AB917" s="176">
        <v>0</v>
      </c>
      <c r="AC917" s="177">
        <v>0</v>
      </c>
      <c r="AD917" s="134">
        <v>0</v>
      </c>
      <c r="AE917" s="177">
        <v>0</v>
      </c>
      <c r="AF917" s="182">
        <v>0</v>
      </c>
      <c r="AG917" s="172"/>
    </row>
    <row r="918" spans="1:33" s="110" customFormat="1" x14ac:dyDescent="0.2">
      <c r="A918" s="138">
        <v>499</v>
      </c>
      <c r="B918" s="139">
        <v>499061024</v>
      </c>
      <c r="C918" s="140" t="s">
        <v>548</v>
      </c>
      <c r="D918" s="141">
        <v>61</v>
      </c>
      <c r="E918" s="140" t="s">
        <v>93</v>
      </c>
      <c r="F918" s="141">
        <v>24</v>
      </c>
      <c r="G918" s="142" t="s">
        <v>56</v>
      </c>
      <c r="H918" s="130"/>
      <c r="I918" s="131">
        <v>10854.441378402105</v>
      </c>
      <c r="J918" s="131">
        <v>2165</v>
      </c>
      <c r="K918" s="131">
        <v>0</v>
      </c>
      <c r="L918" s="131">
        <v>938</v>
      </c>
      <c r="M918" s="131">
        <v>13957.441378402105</v>
      </c>
      <c r="N918" s="130"/>
      <c r="O918" s="132">
        <v>1</v>
      </c>
      <c r="P918" s="132">
        <v>0</v>
      </c>
      <c r="Q918" s="133">
        <v>13019</v>
      </c>
      <c r="R918" s="133">
        <v>0</v>
      </c>
      <c r="S918" s="133">
        <f t="shared" si="28"/>
        <v>0</v>
      </c>
      <c r="T918" s="133">
        <v>938</v>
      </c>
      <c r="U918" s="134">
        <f t="shared" si="29"/>
        <v>13957</v>
      </c>
      <c r="V918" s="144"/>
      <c r="W918" s="173">
        <v>0</v>
      </c>
      <c r="X918" s="174">
        <v>0.09</v>
      </c>
      <c r="Y918" s="174">
        <v>2.0645264741985296E-2</v>
      </c>
      <c r="Z918" s="175">
        <v>0</v>
      </c>
      <c r="AA918" s="168"/>
      <c r="AB918" s="176">
        <v>0</v>
      </c>
      <c r="AC918" s="177">
        <v>0</v>
      </c>
      <c r="AD918" s="134">
        <v>0</v>
      </c>
      <c r="AE918" s="177">
        <v>0</v>
      </c>
      <c r="AF918" s="182">
        <v>0</v>
      </c>
      <c r="AG918" s="172"/>
    </row>
    <row r="919" spans="1:33" s="110" customFormat="1" x14ac:dyDescent="0.2">
      <c r="A919" s="138">
        <v>499</v>
      </c>
      <c r="B919" s="139">
        <v>499061061</v>
      </c>
      <c r="C919" s="140" t="s">
        <v>548</v>
      </c>
      <c r="D919" s="141">
        <v>61</v>
      </c>
      <c r="E919" s="140" t="s">
        <v>93</v>
      </c>
      <c r="F919" s="141">
        <v>61</v>
      </c>
      <c r="G919" s="142" t="s">
        <v>93</v>
      </c>
      <c r="H919" s="130"/>
      <c r="I919" s="131">
        <v>11551</v>
      </c>
      <c r="J919" s="131">
        <v>629</v>
      </c>
      <c r="K919" s="131">
        <v>0</v>
      </c>
      <c r="L919" s="131">
        <v>938</v>
      </c>
      <c r="M919" s="131">
        <v>13118</v>
      </c>
      <c r="N919" s="130"/>
      <c r="O919" s="132">
        <v>141</v>
      </c>
      <c r="P919" s="132">
        <v>0</v>
      </c>
      <c r="Q919" s="133">
        <v>1717380</v>
      </c>
      <c r="R919" s="133">
        <v>0</v>
      </c>
      <c r="S919" s="133">
        <f t="shared" si="28"/>
        <v>0</v>
      </c>
      <c r="T919" s="133">
        <v>132258</v>
      </c>
      <c r="U919" s="134">
        <f t="shared" si="29"/>
        <v>1849638</v>
      </c>
      <c r="V919" s="144"/>
      <c r="W919" s="173">
        <v>0</v>
      </c>
      <c r="X919" s="174">
        <v>0.09</v>
      </c>
      <c r="Y919" s="174">
        <v>3.8664200991585608E-2</v>
      </c>
      <c r="Z919" s="175">
        <v>0</v>
      </c>
      <c r="AA919" s="168"/>
      <c r="AB919" s="176">
        <v>0</v>
      </c>
      <c r="AC919" s="177">
        <v>0</v>
      </c>
      <c r="AD919" s="134">
        <v>0</v>
      </c>
      <c r="AE919" s="177">
        <v>0</v>
      </c>
      <c r="AF919" s="182">
        <v>0</v>
      </c>
      <c r="AG919" s="172"/>
    </row>
    <row r="920" spans="1:33" s="110" customFormat="1" x14ac:dyDescent="0.2">
      <c r="A920" s="138">
        <v>499</v>
      </c>
      <c r="B920" s="139">
        <v>499061111</v>
      </c>
      <c r="C920" s="140" t="s">
        <v>548</v>
      </c>
      <c r="D920" s="141">
        <v>61</v>
      </c>
      <c r="E920" s="140" t="s">
        <v>93</v>
      </c>
      <c r="F920" s="141">
        <v>111</v>
      </c>
      <c r="G920" s="142" t="s">
        <v>143</v>
      </c>
      <c r="H920" s="130"/>
      <c r="I920" s="131">
        <v>13234</v>
      </c>
      <c r="J920" s="131">
        <v>3659</v>
      </c>
      <c r="K920" s="131">
        <v>0</v>
      </c>
      <c r="L920" s="131">
        <v>938</v>
      </c>
      <c r="M920" s="131">
        <v>17831</v>
      </c>
      <c r="N920" s="130"/>
      <c r="O920" s="132">
        <v>1</v>
      </c>
      <c r="P920" s="132">
        <v>0</v>
      </c>
      <c r="Q920" s="133">
        <v>16893</v>
      </c>
      <c r="R920" s="133">
        <v>0</v>
      </c>
      <c r="S920" s="133">
        <f t="shared" si="28"/>
        <v>0</v>
      </c>
      <c r="T920" s="133">
        <v>938</v>
      </c>
      <c r="U920" s="134">
        <f t="shared" si="29"/>
        <v>17831</v>
      </c>
      <c r="V920" s="144"/>
      <c r="W920" s="173">
        <v>0</v>
      </c>
      <c r="X920" s="174">
        <v>0.09</v>
      </c>
      <c r="Y920" s="174">
        <v>3.0934640889468713E-2</v>
      </c>
      <c r="Z920" s="175">
        <v>0</v>
      </c>
      <c r="AA920" s="168"/>
      <c r="AB920" s="176">
        <v>0</v>
      </c>
      <c r="AC920" s="177">
        <v>0</v>
      </c>
      <c r="AD920" s="134">
        <v>0</v>
      </c>
      <c r="AE920" s="177">
        <v>0</v>
      </c>
      <c r="AF920" s="182">
        <v>0</v>
      </c>
      <c r="AG920" s="172"/>
    </row>
    <row r="921" spans="1:33" s="110" customFormat="1" x14ac:dyDescent="0.2">
      <c r="A921" s="138">
        <v>499</v>
      </c>
      <c r="B921" s="139">
        <v>499061114</v>
      </c>
      <c r="C921" s="140" t="s">
        <v>548</v>
      </c>
      <c r="D921" s="141">
        <v>61</v>
      </c>
      <c r="E921" s="140" t="s">
        <v>93</v>
      </c>
      <c r="F921" s="141">
        <v>114</v>
      </c>
      <c r="G921" s="142" t="s">
        <v>146</v>
      </c>
      <c r="H921" s="130"/>
      <c r="I921" s="131">
        <v>12294.80486005089</v>
      </c>
      <c r="J921" s="131">
        <v>2174</v>
      </c>
      <c r="K921" s="131">
        <v>0</v>
      </c>
      <c r="L921" s="131">
        <v>938</v>
      </c>
      <c r="M921" s="131">
        <v>15406.80486005089</v>
      </c>
      <c r="N921" s="130"/>
      <c r="O921" s="132">
        <v>1</v>
      </c>
      <c r="P921" s="132">
        <v>0</v>
      </c>
      <c r="Q921" s="133">
        <v>14469</v>
      </c>
      <c r="R921" s="133">
        <v>0</v>
      </c>
      <c r="S921" s="133">
        <f t="shared" si="28"/>
        <v>0</v>
      </c>
      <c r="T921" s="133">
        <v>938</v>
      </c>
      <c r="U921" s="134">
        <f t="shared" si="29"/>
        <v>15407</v>
      </c>
      <c r="V921" s="144"/>
      <c r="W921" s="173">
        <v>0</v>
      </c>
      <c r="X921" s="174">
        <v>0.09</v>
      </c>
      <c r="Y921" s="174">
        <v>4.4987265260286596E-2</v>
      </c>
      <c r="Z921" s="175">
        <v>0</v>
      </c>
      <c r="AA921" s="168"/>
      <c r="AB921" s="176">
        <v>0</v>
      </c>
      <c r="AC921" s="177">
        <v>0</v>
      </c>
      <c r="AD921" s="134">
        <v>0</v>
      </c>
      <c r="AE921" s="177">
        <v>0</v>
      </c>
      <c r="AF921" s="182">
        <v>0</v>
      </c>
      <c r="AG921" s="172"/>
    </row>
    <row r="922" spans="1:33" s="110" customFormat="1" x14ac:dyDescent="0.2">
      <c r="A922" s="138">
        <v>499</v>
      </c>
      <c r="B922" s="139">
        <v>499061137</v>
      </c>
      <c r="C922" s="140" t="s">
        <v>548</v>
      </c>
      <c r="D922" s="141">
        <v>61</v>
      </c>
      <c r="E922" s="140" t="s">
        <v>93</v>
      </c>
      <c r="F922" s="141">
        <v>137</v>
      </c>
      <c r="G922" s="142" t="s">
        <v>169</v>
      </c>
      <c r="H922" s="130"/>
      <c r="I922" s="131">
        <v>13335</v>
      </c>
      <c r="J922" s="131">
        <v>0</v>
      </c>
      <c r="K922" s="131">
        <v>0</v>
      </c>
      <c r="L922" s="131">
        <v>938</v>
      </c>
      <c r="M922" s="131">
        <v>14273</v>
      </c>
      <c r="N922" s="130"/>
      <c r="O922" s="132">
        <v>4</v>
      </c>
      <c r="P922" s="132">
        <v>0</v>
      </c>
      <c r="Q922" s="133">
        <v>53340</v>
      </c>
      <c r="R922" s="133">
        <v>0</v>
      </c>
      <c r="S922" s="133">
        <f t="shared" si="28"/>
        <v>0</v>
      </c>
      <c r="T922" s="133">
        <v>3752</v>
      </c>
      <c r="U922" s="134">
        <f t="shared" si="29"/>
        <v>57092</v>
      </c>
      <c r="V922" s="144"/>
      <c r="W922" s="173">
        <v>0</v>
      </c>
      <c r="X922" s="174">
        <v>0.09</v>
      </c>
      <c r="Y922" s="174">
        <v>0.10998320985829645</v>
      </c>
      <c r="Z922" s="175">
        <v>0</v>
      </c>
      <c r="AA922" s="168"/>
      <c r="AB922" s="176">
        <v>0</v>
      </c>
      <c r="AC922" s="177">
        <v>0</v>
      </c>
      <c r="AD922" s="134">
        <v>0</v>
      </c>
      <c r="AE922" s="177">
        <v>0</v>
      </c>
      <c r="AF922" s="182">
        <v>0</v>
      </c>
      <c r="AG922" s="172"/>
    </row>
    <row r="923" spans="1:33" s="110" customFormat="1" x14ac:dyDescent="0.2">
      <c r="A923" s="138">
        <v>499</v>
      </c>
      <c r="B923" s="139">
        <v>499061161</v>
      </c>
      <c r="C923" s="140" t="s">
        <v>548</v>
      </c>
      <c r="D923" s="141">
        <v>61</v>
      </c>
      <c r="E923" s="140" t="s">
        <v>93</v>
      </c>
      <c r="F923" s="141">
        <v>161</v>
      </c>
      <c r="G923" s="142" t="s">
        <v>193</v>
      </c>
      <c r="H923" s="130"/>
      <c r="I923" s="131">
        <v>12449</v>
      </c>
      <c r="J923" s="131">
        <v>5222</v>
      </c>
      <c r="K923" s="131">
        <v>0</v>
      </c>
      <c r="L923" s="131">
        <v>938</v>
      </c>
      <c r="M923" s="131">
        <v>18609</v>
      </c>
      <c r="N923" s="130"/>
      <c r="O923" s="132">
        <v>9</v>
      </c>
      <c r="P923" s="132">
        <v>0</v>
      </c>
      <c r="Q923" s="133">
        <v>159039</v>
      </c>
      <c r="R923" s="133">
        <v>0</v>
      </c>
      <c r="S923" s="133">
        <f t="shared" si="28"/>
        <v>0</v>
      </c>
      <c r="T923" s="133">
        <v>8442</v>
      </c>
      <c r="U923" s="134">
        <f t="shared" si="29"/>
        <v>167481</v>
      </c>
      <c r="V923" s="144"/>
      <c r="W923" s="173">
        <v>0</v>
      </c>
      <c r="X923" s="174">
        <v>0.09</v>
      </c>
      <c r="Y923" s="174">
        <v>1.0166279631403258E-2</v>
      </c>
      <c r="Z923" s="175">
        <v>0</v>
      </c>
      <c r="AA923" s="168"/>
      <c r="AB923" s="176">
        <v>0</v>
      </c>
      <c r="AC923" s="177">
        <v>0</v>
      </c>
      <c r="AD923" s="134">
        <v>0</v>
      </c>
      <c r="AE923" s="177">
        <v>0</v>
      </c>
      <c r="AF923" s="182">
        <v>0</v>
      </c>
      <c r="AG923" s="172"/>
    </row>
    <row r="924" spans="1:33" s="110" customFormat="1" x14ac:dyDescent="0.2">
      <c r="A924" s="138">
        <v>499</v>
      </c>
      <c r="B924" s="139">
        <v>499061227</v>
      </c>
      <c r="C924" s="140" t="s">
        <v>548</v>
      </c>
      <c r="D924" s="141">
        <v>61</v>
      </c>
      <c r="E924" s="140" t="s">
        <v>93</v>
      </c>
      <c r="F924" s="141">
        <v>227</v>
      </c>
      <c r="G924" s="142" t="s">
        <v>259</v>
      </c>
      <c r="H924" s="130"/>
      <c r="I924" s="131">
        <v>12081.55337579618</v>
      </c>
      <c r="J924" s="131">
        <v>3639</v>
      </c>
      <c r="K924" s="131">
        <v>0</v>
      </c>
      <c r="L924" s="131">
        <v>938</v>
      </c>
      <c r="M924" s="131">
        <v>16658.553375796182</v>
      </c>
      <c r="N924" s="130"/>
      <c r="O924" s="132">
        <v>1</v>
      </c>
      <c r="P924" s="132">
        <v>0</v>
      </c>
      <c r="Q924" s="133">
        <v>15721</v>
      </c>
      <c r="R924" s="133">
        <v>0</v>
      </c>
      <c r="S924" s="133">
        <f t="shared" si="28"/>
        <v>0</v>
      </c>
      <c r="T924" s="133">
        <v>938</v>
      </c>
      <c r="U924" s="134">
        <f t="shared" si="29"/>
        <v>16659</v>
      </c>
      <c r="V924" s="144"/>
      <c r="W924" s="173">
        <v>0</v>
      </c>
      <c r="X924" s="174">
        <v>0.09</v>
      </c>
      <c r="Y924" s="174">
        <v>1.6344741373632714E-2</v>
      </c>
      <c r="Z924" s="175">
        <v>0</v>
      </c>
      <c r="AA924" s="168"/>
      <c r="AB924" s="176">
        <v>0</v>
      </c>
      <c r="AC924" s="177">
        <v>0</v>
      </c>
      <c r="AD924" s="134">
        <v>0</v>
      </c>
      <c r="AE924" s="177">
        <v>0</v>
      </c>
      <c r="AF924" s="182">
        <v>0</v>
      </c>
      <c r="AG924" s="172"/>
    </row>
    <row r="925" spans="1:33" s="110" customFormat="1" x14ac:dyDescent="0.2">
      <c r="A925" s="138">
        <v>499</v>
      </c>
      <c r="B925" s="139">
        <v>499061278</v>
      </c>
      <c r="C925" s="140" t="s">
        <v>548</v>
      </c>
      <c r="D925" s="141">
        <v>61</v>
      </c>
      <c r="E925" s="140" t="s">
        <v>93</v>
      </c>
      <c r="F925" s="141">
        <v>278</v>
      </c>
      <c r="G925" s="142" t="s">
        <v>310</v>
      </c>
      <c r="H925" s="130"/>
      <c r="I925" s="131">
        <v>12190</v>
      </c>
      <c r="J925" s="131">
        <v>2246</v>
      </c>
      <c r="K925" s="131">
        <v>0</v>
      </c>
      <c r="L925" s="131">
        <v>938</v>
      </c>
      <c r="M925" s="131">
        <v>15374</v>
      </c>
      <c r="N925" s="130"/>
      <c r="O925" s="132">
        <v>3</v>
      </c>
      <c r="P925" s="132">
        <v>0</v>
      </c>
      <c r="Q925" s="133">
        <v>43308</v>
      </c>
      <c r="R925" s="133">
        <v>0</v>
      </c>
      <c r="S925" s="133">
        <f t="shared" si="28"/>
        <v>0</v>
      </c>
      <c r="T925" s="133">
        <v>2814</v>
      </c>
      <c r="U925" s="134">
        <f t="shared" si="29"/>
        <v>46122</v>
      </c>
      <c r="V925" s="144"/>
      <c r="W925" s="173">
        <v>0</v>
      </c>
      <c r="X925" s="174">
        <v>0.09</v>
      </c>
      <c r="Y925" s="174">
        <v>6.1279010948665294E-2</v>
      </c>
      <c r="Z925" s="175">
        <v>0</v>
      </c>
      <c r="AA925" s="168"/>
      <c r="AB925" s="176">
        <v>0</v>
      </c>
      <c r="AC925" s="177">
        <v>0</v>
      </c>
      <c r="AD925" s="134">
        <v>0</v>
      </c>
      <c r="AE925" s="177">
        <v>0</v>
      </c>
      <c r="AF925" s="182">
        <v>0</v>
      </c>
      <c r="AG925" s="172"/>
    </row>
    <row r="926" spans="1:33" s="110" customFormat="1" x14ac:dyDescent="0.2">
      <c r="A926" s="138">
        <v>499</v>
      </c>
      <c r="B926" s="139">
        <v>499061281</v>
      </c>
      <c r="C926" s="140" t="s">
        <v>548</v>
      </c>
      <c r="D926" s="141">
        <v>61</v>
      </c>
      <c r="E926" s="140" t="s">
        <v>93</v>
      </c>
      <c r="F926" s="141">
        <v>281</v>
      </c>
      <c r="G926" s="142" t="s">
        <v>313</v>
      </c>
      <c r="H926" s="130"/>
      <c r="I926" s="131">
        <v>12495</v>
      </c>
      <c r="J926" s="131">
        <v>563</v>
      </c>
      <c r="K926" s="131">
        <v>0</v>
      </c>
      <c r="L926" s="131">
        <v>938</v>
      </c>
      <c r="M926" s="131">
        <v>13996</v>
      </c>
      <c r="N926" s="130"/>
      <c r="O926" s="132">
        <v>373</v>
      </c>
      <c r="P926" s="132">
        <v>0</v>
      </c>
      <c r="Q926" s="133">
        <v>4870634</v>
      </c>
      <c r="R926" s="133">
        <v>0</v>
      </c>
      <c r="S926" s="133">
        <f t="shared" si="28"/>
        <v>0</v>
      </c>
      <c r="T926" s="133">
        <v>349874</v>
      </c>
      <c r="U926" s="134">
        <f t="shared" si="29"/>
        <v>5220508</v>
      </c>
      <c r="V926" s="144"/>
      <c r="W926" s="173">
        <v>0</v>
      </c>
      <c r="X926" s="174">
        <v>0.09</v>
      </c>
      <c r="Y926" s="174">
        <v>0.1363460354801698</v>
      </c>
      <c r="Z926" s="175">
        <v>0</v>
      </c>
      <c r="AA926" s="168"/>
      <c r="AB926" s="176">
        <v>0</v>
      </c>
      <c r="AC926" s="177">
        <v>0</v>
      </c>
      <c r="AD926" s="134">
        <v>0</v>
      </c>
      <c r="AE926" s="177">
        <v>0</v>
      </c>
      <c r="AF926" s="182">
        <v>0</v>
      </c>
      <c r="AG926" s="172"/>
    </row>
    <row r="927" spans="1:33" s="110" customFormat="1" x14ac:dyDescent="0.2">
      <c r="A927" s="138">
        <v>499</v>
      </c>
      <c r="B927" s="139">
        <v>499061325</v>
      </c>
      <c r="C927" s="140" t="s">
        <v>548</v>
      </c>
      <c r="D927" s="141">
        <v>61</v>
      </c>
      <c r="E927" s="140" t="s">
        <v>93</v>
      </c>
      <c r="F927" s="141">
        <v>325</v>
      </c>
      <c r="G927" s="142" t="s">
        <v>357</v>
      </c>
      <c r="H927" s="130"/>
      <c r="I927" s="131">
        <v>14442</v>
      </c>
      <c r="J927" s="131">
        <v>2064</v>
      </c>
      <c r="K927" s="131">
        <v>0</v>
      </c>
      <c r="L927" s="131">
        <v>938</v>
      </c>
      <c r="M927" s="131">
        <v>17444</v>
      </c>
      <c r="N927" s="130"/>
      <c r="O927" s="132">
        <v>2</v>
      </c>
      <c r="P927" s="132">
        <v>0</v>
      </c>
      <c r="Q927" s="133">
        <v>33012</v>
      </c>
      <c r="R927" s="133">
        <v>0</v>
      </c>
      <c r="S927" s="133">
        <f t="shared" si="28"/>
        <v>0</v>
      </c>
      <c r="T927" s="133">
        <v>1876</v>
      </c>
      <c r="U927" s="134">
        <f t="shared" si="29"/>
        <v>34888</v>
      </c>
      <c r="V927" s="144"/>
      <c r="W927" s="173">
        <v>0</v>
      </c>
      <c r="X927" s="174">
        <v>0.09</v>
      </c>
      <c r="Y927" s="174">
        <v>1.1961598810573229E-2</v>
      </c>
      <c r="Z927" s="175">
        <v>0</v>
      </c>
      <c r="AA927" s="168"/>
      <c r="AB927" s="176">
        <v>0</v>
      </c>
      <c r="AC927" s="177">
        <v>0</v>
      </c>
      <c r="AD927" s="134">
        <v>0</v>
      </c>
      <c r="AE927" s="177">
        <v>0</v>
      </c>
      <c r="AF927" s="182">
        <v>0</v>
      </c>
      <c r="AG927" s="172"/>
    </row>
    <row r="928" spans="1:33" s="110" customFormat="1" x14ac:dyDescent="0.2">
      <c r="A928" s="138">
        <v>499</v>
      </c>
      <c r="B928" s="139">
        <v>499061332</v>
      </c>
      <c r="C928" s="140" t="s">
        <v>548</v>
      </c>
      <c r="D928" s="141">
        <v>61</v>
      </c>
      <c r="E928" s="140" t="s">
        <v>93</v>
      </c>
      <c r="F928" s="141">
        <v>332</v>
      </c>
      <c r="G928" s="142" t="s">
        <v>364</v>
      </c>
      <c r="H928" s="130"/>
      <c r="I928" s="131">
        <v>12987</v>
      </c>
      <c r="J928" s="131">
        <v>1001</v>
      </c>
      <c r="K928" s="131">
        <v>0</v>
      </c>
      <c r="L928" s="131">
        <v>938</v>
      </c>
      <c r="M928" s="131">
        <v>14926</v>
      </c>
      <c r="N928" s="130"/>
      <c r="O928" s="132">
        <v>2</v>
      </c>
      <c r="P928" s="132">
        <v>0</v>
      </c>
      <c r="Q928" s="133">
        <v>27976</v>
      </c>
      <c r="R928" s="133">
        <v>0</v>
      </c>
      <c r="S928" s="133">
        <f t="shared" si="28"/>
        <v>0</v>
      </c>
      <c r="T928" s="133">
        <v>1876</v>
      </c>
      <c r="U928" s="134">
        <f t="shared" si="29"/>
        <v>29852</v>
      </c>
      <c r="V928" s="144"/>
      <c r="W928" s="173">
        <v>0</v>
      </c>
      <c r="X928" s="174">
        <v>0.09</v>
      </c>
      <c r="Y928" s="174">
        <v>1.6931337718772956E-2</v>
      </c>
      <c r="Z928" s="175">
        <v>0</v>
      </c>
      <c r="AA928" s="168"/>
      <c r="AB928" s="176">
        <v>0</v>
      </c>
      <c r="AC928" s="177">
        <v>0</v>
      </c>
      <c r="AD928" s="134">
        <v>0</v>
      </c>
      <c r="AE928" s="177">
        <v>0</v>
      </c>
      <c r="AF928" s="182">
        <v>0</v>
      </c>
      <c r="AG928" s="172"/>
    </row>
    <row r="929" spans="1:33" s="110" customFormat="1" x14ac:dyDescent="0.2">
      <c r="A929" s="138">
        <v>499</v>
      </c>
      <c r="B929" s="139">
        <v>499061672</v>
      </c>
      <c r="C929" s="140" t="s">
        <v>548</v>
      </c>
      <c r="D929" s="141">
        <v>61</v>
      </c>
      <c r="E929" s="140" t="s">
        <v>93</v>
      </c>
      <c r="F929" s="141">
        <v>672</v>
      </c>
      <c r="G929" s="142" t="s">
        <v>407</v>
      </c>
      <c r="H929" s="130"/>
      <c r="I929" s="131">
        <v>15243</v>
      </c>
      <c r="J929" s="131">
        <v>4940</v>
      </c>
      <c r="K929" s="131">
        <v>0</v>
      </c>
      <c r="L929" s="131">
        <v>938</v>
      </c>
      <c r="M929" s="131">
        <v>21121</v>
      </c>
      <c r="N929" s="130"/>
      <c r="O929" s="132">
        <v>1</v>
      </c>
      <c r="P929" s="132">
        <v>0</v>
      </c>
      <c r="Q929" s="133">
        <v>20183</v>
      </c>
      <c r="R929" s="133">
        <v>0</v>
      </c>
      <c r="S929" s="133">
        <f t="shared" si="28"/>
        <v>0</v>
      </c>
      <c r="T929" s="133">
        <v>938</v>
      </c>
      <c r="U929" s="134">
        <f t="shared" si="29"/>
        <v>21121</v>
      </c>
      <c r="V929" s="144"/>
      <c r="W929" s="173">
        <v>0</v>
      </c>
      <c r="X929" s="174">
        <v>0.09</v>
      </c>
      <c r="Y929" s="174">
        <v>6.8890184634671295E-3</v>
      </c>
      <c r="Z929" s="175">
        <v>0</v>
      </c>
      <c r="AA929" s="168"/>
      <c r="AB929" s="176">
        <v>0</v>
      </c>
      <c r="AC929" s="177">
        <v>0</v>
      </c>
      <c r="AD929" s="134">
        <v>0</v>
      </c>
      <c r="AE929" s="177">
        <v>0</v>
      </c>
      <c r="AF929" s="182">
        <v>0</v>
      </c>
      <c r="AG929" s="172"/>
    </row>
    <row r="930" spans="1:33" s="110" customFormat="1" x14ac:dyDescent="0.2">
      <c r="A930" s="138">
        <v>499</v>
      </c>
      <c r="B930" s="139">
        <v>499061766</v>
      </c>
      <c r="C930" s="140" t="s">
        <v>548</v>
      </c>
      <c r="D930" s="141">
        <v>61</v>
      </c>
      <c r="E930" s="140" t="s">
        <v>93</v>
      </c>
      <c r="F930" s="141">
        <v>766</v>
      </c>
      <c r="G930" s="142" t="s">
        <v>436</v>
      </c>
      <c r="H930" s="130"/>
      <c r="I930" s="131">
        <v>11776.247128712872</v>
      </c>
      <c r="J930" s="131">
        <v>3549</v>
      </c>
      <c r="K930" s="131">
        <v>0</v>
      </c>
      <c r="L930" s="131">
        <v>938</v>
      </c>
      <c r="M930" s="131">
        <v>16263.247128712872</v>
      </c>
      <c r="N930" s="130"/>
      <c r="O930" s="132">
        <v>1</v>
      </c>
      <c r="P930" s="132">
        <v>0</v>
      </c>
      <c r="Q930" s="133">
        <v>15325</v>
      </c>
      <c r="R930" s="133">
        <v>0</v>
      </c>
      <c r="S930" s="133">
        <f t="shared" si="28"/>
        <v>0</v>
      </c>
      <c r="T930" s="133">
        <v>938</v>
      </c>
      <c r="U930" s="134">
        <f t="shared" si="29"/>
        <v>16263</v>
      </c>
      <c r="V930" s="144"/>
      <c r="W930" s="173">
        <v>0</v>
      </c>
      <c r="X930" s="174">
        <v>0.09</v>
      </c>
      <c r="Y930" s="174">
        <v>5.9054118183286741E-3</v>
      </c>
      <c r="Z930" s="175">
        <v>0</v>
      </c>
      <c r="AA930" s="168"/>
      <c r="AB930" s="176">
        <v>0</v>
      </c>
      <c r="AC930" s="177">
        <v>0</v>
      </c>
      <c r="AD930" s="134">
        <v>0</v>
      </c>
      <c r="AE930" s="177">
        <v>0</v>
      </c>
      <c r="AF930" s="182">
        <v>0</v>
      </c>
      <c r="AG930" s="172"/>
    </row>
    <row r="931" spans="1:33" s="110" customFormat="1" x14ac:dyDescent="0.2">
      <c r="A931" s="138">
        <v>3501</v>
      </c>
      <c r="B931" s="139">
        <v>3501061061</v>
      </c>
      <c r="C931" s="140" t="s">
        <v>549</v>
      </c>
      <c r="D931" s="141">
        <v>61</v>
      </c>
      <c r="E931" s="140" t="s">
        <v>93</v>
      </c>
      <c r="F931" s="141">
        <v>61</v>
      </c>
      <c r="G931" s="142" t="s">
        <v>93</v>
      </c>
      <c r="H931" s="130"/>
      <c r="I931" s="131">
        <v>14602</v>
      </c>
      <c r="J931" s="131">
        <v>795</v>
      </c>
      <c r="K931" s="131">
        <v>0</v>
      </c>
      <c r="L931" s="131">
        <v>938</v>
      </c>
      <c r="M931" s="131">
        <v>16335</v>
      </c>
      <c r="N931" s="130"/>
      <c r="O931" s="132">
        <v>40</v>
      </c>
      <c r="P931" s="132">
        <v>0</v>
      </c>
      <c r="Q931" s="133">
        <v>615880</v>
      </c>
      <c r="R931" s="133">
        <v>0</v>
      </c>
      <c r="S931" s="133">
        <f t="shared" si="28"/>
        <v>0</v>
      </c>
      <c r="T931" s="133">
        <v>37520</v>
      </c>
      <c r="U931" s="134">
        <f t="shared" si="29"/>
        <v>653400</v>
      </c>
      <c r="V931" s="144"/>
      <c r="W931" s="173">
        <v>0</v>
      </c>
      <c r="X931" s="174">
        <v>0.09</v>
      </c>
      <c r="Y931" s="174">
        <v>3.8664200991585608E-2</v>
      </c>
      <c r="Z931" s="175">
        <v>0</v>
      </c>
      <c r="AA931" s="168"/>
      <c r="AB931" s="176">
        <v>0</v>
      </c>
      <c r="AC931" s="177">
        <v>0</v>
      </c>
      <c r="AD931" s="134">
        <v>0</v>
      </c>
      <c r="AE931" s="177">
        <v>0</v>
      </c>
      <c r="AF931" s="182">
        <v>0</v>
      </c>
      <c r="AG931" s="172"/>
    </row>
    <row r="932" spans="1:33" s="110" customFormat="1" x14ac:dyDescent="0.2">
      <c r="A932" s="138">
        <v>3501</v>
      </c>
      <c r="B932" s="139">
        <v>3501061137</v>
      </c>
      <c r="C932" s="140" t="s">
        <v>549</v>
      </c>
      <c r="D932" s="141">
        <v>61</v>
      </c>
      <c r="E932" s="140" t="s">
        <v>93</v>
      </c>
      <c r="F932" s="141">
        <v>137</v>
      </c>
      <c r="G932" s="142" t="s">
        <v>169</v>
      </c>
      <c r="H932" s="130"/>
      <c r="I932" s="131">
        <v>15279</v>
      </c>
      <c r="J932" s="131">
        <v>0</v>
      </c>
      <c r="K932" s="131">
        <v>0</v>
      </c>
      <c r="L932" s="131">
        <v>938</v>
      </c>
      <c r="M932" s="131">
        <v>16217</v>
      </c>
      <c r="N932" s="130"/>
      <c r="O932" s="132">
        <v>104</v>
      </c>
      <c r="P932" s="132">
        <v>0</v>
      </c>
      <c r="Q932" s="133">
        <v>1589016</v>
      </c>
      <c r="R932" s="133">
        <v>0</v>
      </c>
      <c r="S932" s="133">
        <f t="shared" si="28"/>
        <v>0</v>
      </c>
      <c r="T932" s="133">
        <v>97552</v>
      </c>
      <c r="U932" s="134">
        <f t="shared" si="29"/>
        <v>1686568</v>
      </c>
      <c r="V932" s="144"/>
      <c r="W932" s="173">
        <v>0</v>
      </c>
      <c r="X932" s="174">
        <v>0.09</v>
      </c>
      <c r="Y932" s="174">
        <v>0.10998320985829645</v>
      </c>
      <c r="Z932" s="175">
        <v>0</v>
      </c>
      <c r="AA932" s="168"/>
      <c r="AB932" s="176">
        <v>0</v>
      </c>
      <c r="AC932" s="177">
        <v>0</v>
      </c>
      <c r="AD932" s="134">
        <v>0</v>
      </c>
      <c r="AE932" s="177">
        <v>0</v>
      </c>
      <c r="AF932" s="182">
        <v>0</v>
      </c>
      <c r="AG932" s="172"/>
    </row>
    <row r="933" spans="1:33" s="110" customFormat="1" x14ac:dyDescent="0.2">
      <c r="A933" s="138">
        <v>3501</v>
      </c>
      <c r="B933" s="139">
        <v>3501061161</v>
      </c>
      <c r="C933" s="140" t="s">
        <v>549</v>
      </c>
      <c r="D933" s="141">
        <v>61</v>
      </c>
      <c r="E933" s="140" t="s">
        <v>93</v>
      </c>
      <c r="F933" s="141">
        <v>161</v>
      </c>
      <c r="G933" s="142" t="s">
        <v>193</v>
      </c>
      <c r="H933" s="130"/>
      <c r="I933" s="131">
        <v>10766</v>
      </c>
      <c r="J933" s="131">
        <v>4516</v>
      </c>
      <c r="K933" s="131">
        <v>0</v>
      </c>
      <c r="L933" s="131">
        <v>938</v>
      </c>
      <c r="M933" s="131">
        <v>16220</v>
      </c>
      <c r="N933" s="130"/>
      <c r="O933" s="132">
        <v>2</v>
      </c>
      <c r="P933" s="132">
        <v>0</v>
      </c>
      <c r="Q933" s="133">
        <v>30564</v>
      </c>
      <c r="R933" s="133">
        <v>0</v>
      </c>
      <c r="S933" s="133">
        <f t="shared" si="28"/>
        <v>0</v>
      </c>
      <c r="T933" s="133">
        <v>1876</v>
      </c>
      <c r="U933" s="134">
        <f t="shared" si="29"/>
        <v>32440</v>
      </c>
      <c r="V933" s="144"/>
      <c r="W933" s="173">
        <v>0</v>
      </c>
      <c r="X933" s="174">
        <v>0.09</v>
      </c>
      <c r="Y933" s="174">
        <v>1.0166279631403258E-2</v>
      </c>
      <c r="Z933" s="175">
        <v>0</v>
      </c>
      <c r="AA933" s="168"/>
      <c r="AB933" s="176">
        <v>0</v>
      </c>
      <c r="AC933" s="177">
        <v>0</v>
      </c>
      <c r="AD933" s="134">
        <v>0</v>
      </c>
      <c r="AE933" s="177">
        <v>0</v>
      </c>
      <c r="AF933" s="182">
        <v>0</v>
      </c>
      <c r="AG933" s="172"/>
    </row>
    <row r="934" spans="1:33" s="110" customFormat="1" x14ac:dyDescent="0.2">
      <c r="A934" s="138">
        <v>3501</v>
      </c>
      <c r="B934" s="139">
        <v>3501061210</v>
      </c>
      <c r="C934" s="140" t="s">
        <v>549</v>
      </c>
      <c r="D934" s="141">
        <v>61</v>
      </c>
      <c r="E934" s="140" t="s">
        <v>93</v>
      </c>
      <c r="F934" s="141">
        <v>210</v>
      </c>
      <c r="G934" s="142" t="s">
        <v>242</v>
      </c>
      <c r="H934" s="130"/>
      <c r="I934" s="131">
        <v>15039</v>
      </c>
      <c r="J934" s="131">
        <v>4787</v>
      </c>
      <c r="K934" s="131">
        <v>0</v>
      </c>
      <c r="L934" s="131">
        <v>938</v>
      </c>
      <c r="M934" s="131">
        <v>20764</v>
      </c>
      <c r="N934" s="130"/>
      <c r="O934" s="132">
        <v>1</v>
      </c>
      <c r="P934" s="132">
        <v>0</v>
      </c>
      <c r="Q934" s="133">
        <v>19826</v>
      </c>
      <c r="R934" s="133">
        <v>0</v>
      </c>
      <c r="S934" s="133">
        <f t="shared" si="28"/>
        <v>0</v>
      </c>
      <c r="T934" s="133">
        <v>938</v>
      </c>
      <c r="U934" s="134">
        <f t="shared" si="29"/>
        <v>20764</v>
      </c>
      <c r="V934" s="144"/>
      <c r="W934" s="173">
        <v>0</v>
      </c>
      <c r="X934" s="174">
        <v>0.09</v>
      </c>
      <c r="Y934" s="174">
        <v>5.7966537214178014E-2</v>
      </c>
      <c r="Z934" s="175">
        <v>0</v>
      </c>
      <c r="AA934" s="168"/>
      <c r="AB934" s="176">
        <v>0</v>
      </c>
      <c r="AC934" s="177">
        <v>0</v>
      </c>
      <c r="AD934" s="134">
        <v>0</v>
      </c>
      <c r="AE934" s="177">
        <v>0</v>
      </c>
      <c r="AF934" s="182">
        <v>0</v>
      </c>
      <c r="AG934" s="172"/>
    </row>
    <row r="935" spans="1:33" s="110" customFormat="1" x14ac:dyDescent="0.2">
      <c r="A935" s="138">
        <v>3501</v>
      </c>
      <c r="B935" s="139">
        <v>3501061278</v>
      </c>
      <c r="C935" s="140" t="s">
        <v>549</v>
      </c>
      <c r="D935" s="141">
        <v>61</v>
      </c>
      <c r="E935" s="140" t="s">
        <v>93</v>
      </c>
      <c r="F935" s="141">
        <v>278</v>
      </c>
      <c r="G935" s="142" t="s">
        <v>310</v>
      </c>
      <c r="H935" s="130"/>
      <c r="I935" s="131">
        <v>14247</v>
      </c>
      <c r="J935" s="131">
        <v>2625</v>
      </c>
      <c r="K935" s="131">
        <v>0</v>
      </c>
      <c r="L935" s="131">
        <v>938</v>
      </c>
      <c r="M935" s="131">
        <v>17810</v>
      </c>
      <c r="N935" s="130"/>
      <c r="O935" s="132">
        <v>6</v>
      </c>
      <c r="P935" s="132">
        <v>0</v>
      </c>
      <c r="Q935" s="133">
        <v>101232</v>
      </c>
      <c r="R935" s="133">
        <v>0</v>
      </c>
      <c r="S935" s="133">
        <f t="shared" si="28"/>
        <v>0</v>
      </c>
      <c r="T935" s="133">
        <v>5628</v>
      </c>
      <c r="U935" s="134">
        <f t="shared" si="29"/>
        <v>106860</v>
      </c>
      <c r="V935" s="144"/>
      <c r="W935" s="173">
        <v>0</v>
      </c>
      <c r="X935" s="174">
        <v>0.09</v>
      </c>
      <c r="Y935" s="174">
        <v>6.1279010948665294E-2</v>
      </c>
      <c r="Z935" s="175">
        <v>0</v>
      </c>
      <c r="AA935" s="168"/>
      <c r="AB935" s="176">
        <v>0</v>
      </c>
      <c r="AC935" s="177">
        <v>0</v>
      </c>
      <c r="AD935" s="134">
        <v>0</v>
      </c>
      <c r="AE935" s="177">
        <v>0</v>
      </c>
      <c r="AF935" s="182">
        <v>0</v>
      </c>
      <c r="AG935" s="172"/>
    </row>
    <row r="936" spans="1:33" s="110" customFormat="1" x14ac:dyDescent="0.2">
      <c r="A936" s="138">
        <v>3501</v>
      </c>
      <c r="B936" s="139">
        <v>3501061281</v>
      </c>
      <c r="C936" s="140" t="s">
        <v>549</v>
      </c>
      <c r="D936" s="141">
        <v>61</v>
      </c>
      <c r="E936" s="140" t="s">
        <v>93</v>
      </c>
      <c r="F936" s="141">
        <v>281</v>
      </c>
      <c r="G936" s="142" t="s">
        <v>313</v>
      </c>
      <c r="H936" s="130"/>
      <c r="I936" s="131">
        <v>15267</v>
      </c>
      <c r="J936" s="131">
        <v>688</v>
      </c>
      <c r="K936" s="131">
        <v>0</v>
      </c>
      <c r="L936" s="131">
        <v>938</v>
      </c>
      <c r="M936" s="131">
        <v>16893</v>
      </c>
      <c r="N936" s="130"/>
      <c r="O936" s="132">
        <v>104</v>
      </c>
      <c r="P936" s="132">
        <v>0</v>
      </c>
      <c r="Q936" s="133">
        <v>1659320</v>
      </c>
      <c r="R936" s="133">
        <v>0</v>
      </c>
      <c r="S936" s="133">
        <f t="shared" si="28"/>
        <v>0</v>
      </c>
      <c r="T936" s="133">
        <v>97552</v>
      </c>
      <c r="U936" s="134">
        <f t="shared" si="29"/>
        <v>1756872</v>
      </c>
      <c r="V936" s="144"/>
      <c r="W936" s="173">
        <v>0</v>
      </c>
      <c r="X936" s="174">
        <v>0.09</v>
      </c>
      <c r="Y936" s="174">
        <v>0.1363460354801698</v>
      </c>
      <c r="Z936" s="175">
        <v>0</v>
      </c>
      <c r="AA936" s="168"/>
      <c r="AB936" s="176">
        <v>0</v>
      </c>
      <c r="AC936" s="177">
        <v>0</v>
      </c>
      <c r="AD936" s="134">
        <v>0</v>
      </c>
      <c r="AE936" s="177">
        <v>0</v>
      </c>
      <c r="AF936" s="182">
        <v>0</v>
      </c>
      <c r="AG936" s="172"/>
    </row>
    <row r="937" spans="1:33" s="110" customFormat="1" x14ac:dyDescent="0.2">
      <c r="A937" s="138">
        <v>3501</v>
      </c>
      <c r="B937" s="139">
        <v>3501061325</v>
      </c>
      <c r="C937" s="140" t="s">
        <v>549</v>
      </c>
      <c r="D937" s="141">
        <v>61</v>
      </c>
      <c r="E937" s="140" t="s">
        <v>93</v>
      </c>
      <c r="F937" s="141">
        <v>325</v>
      </c>
      <c r="G937" s="142" t="s">
        <v>357</v>
      </c>
      <c r="H937" s="130"/>
      <c r="I937" s="131">
        <v>12505.803428461981</v>
      </c>
      <c r="J937" s="131">
        <v>1787</v>
      </c>
      <c r="K937" s="131">
        <v>0</v>
      </c>
      <c r="L937" s="131">
        <v>938</v>
      </c>
      <c r="M937" s="131">
        <v>15230.803428461981</v>
      </c>
      <c r="N937" s="130"/>
      <c r="O937" s="132">
        <v>2</v>
      </c>
      <c r="P937" s="132">
        <v>0</v>
      </c>
      <c r="Q937" s="133">
        <v>28586</v>
      </c>
      <c r="R937" s="133">
        <v>0</v>
      </c>
      <c r="S937" s="133">
        <f t="shared" si="28"/>
        <v>0</v>
      </c>
      <c r="T937" s="133">
        <v>1876</v>
      </c>
      <c r="U937" s="134">
        <f t="shared" si="29"/>
        <v>30462</v>
      </c>
      <c r="V937" s="144"/>
      <c r="W937" s="173">
        <v>0</v>
      </c>
      <c r="X937" s="174">
        <v>0.09</v>
      </c>
      <c r="Y937" s="174">
        <v>1.1961598810573229E-2</v>
      </c>
      <c r="Z937" s="175">
        <v>0</v>
      </c>
      <c r="AA937" s="168"/>
      <c r="AB937" s="176">
        <v>0</v>
      </c>
      <c r="AC937" s="177">
        <v>0</v>
      </c>
      <c r="AD937" s="134">
        <v>0</v>
      </c>
      <c r="AE937" s="177">
        <v>0</v>
      </c>
      <c r="AF937" s="182">
        <v>0</v>
      </c>
      <c r="AG937" s="172"/>
    </row>
    <row r="938" spans="1:33" s="110" customFormat="1" x14ac:dyDescent="0.2">
      <c r="A938" s="138">
        <v>3501</v>
      </c>
      <c r="B938" s="139">
        <v>3501061332</v>
      </c>
      <c r="C938" s="140" t="s">
        <v>549</v>
      </c>
      <c r="D938" s="141">
        <v>61</v>
      </c>
      <c r="E938" s="140" t="s">
        <v>93</v>
      </c>
      <c r="F938" s="141">
        <v>332</v>
      </c>
      <c r="G938" s="142" t="s">
        <v>364</v>
      </c>
      <c r="H938" s="130"/>
      <c r="I938" s="131">
        <v>15976</v>
      </c>
      <c r="J938" s="131">
        <v>1232</v>
      </c>
      <c r="K938" s="131">
        <v>0</v>
      </c>
      <c r="L938" s="131">
        <v>938</v>
      </c>
      <c r="M938" s="131">
        <v>18146</v>
      </c>
      <c r="N938" s="130"/>
      <c r="O938" s="132">
        <v>3</v>
      </c>
      <c r="P938" s="132">
        <v>0</v>
      </c>
      <c r="Q938" s="133">
        <v>51624</v>
      </c>
      <c r="R938" s="133">
        <v>0</v>
      </c>
      <c r="S938" s="133">
        <f t="shared" si="28"/>
        <v>0</v>
      </c>
      <c r="T938" s="133">
        <v>2814</v>
      </c>
      <c r="U938" s="134">
        <f t="shared" si="29"/>
        <v>54438</v>
      </c>
      <c r="V938" s="144"/>
      <c r="W938" s="173">
        <v>0</v>
      </c>
      <c r="X938" s="174">
        <v>0.09</v>
      </c>
      <c r="Y938" s="174">
        <v>1.6931337718772956E-2</v>
      </c>
      <c r="Z938" s="175">
        <v>0</v>
      </c>
      <c r="AA938" s="168"/>
      <c r="AB938" s="176">
        <v>0</v>
      </c>
      <c r="AC938" s="177">
        <v>0</v>
      </c>
      <c r="AD938" s="134">
        <v>0</v>
      </c>
      <c r="AE938" s="177">
        <v>0</v>
      </c>
      <c r="AF938" s="182">
        <v>0</v>
      </c>
      <c r="AG938" s="172"/>
    </row>
    <row r="939" spans="1:33" s="110" customFormat="1" x14ac:dyDescent="0.2">
      <c r="A939" s="138">
        <v>3501</v>
      </c>
      <c r="B939" s="139">
        <v>3501061683</v>
      </c>
      <c r="C939" s="140" t="s">
        <v>549</v>
      </c>
      <c r="D939" s="141">
        <v>61</v>
      </c>
      <c r="E939" s="140" t="s">
        <v>93</v>
      </c>
      <c r="F939" s="141">
        <v>683</v>
      </c>
      <c r="G939" s="142" t="s">
        <v>412</v>
      </c>
      <c r="H939" s="130"/>
      <c r="I939" s="131">
        <v>14723</v>
      </c>
      <c r="J939" s="131">
        <v>10512</v>
      </c>
      <c r="K939" s="131">
        <v>0</v>
      </c>
      <c r="L939" s="131">
        <v>938</v>
      </c>
      <c r="M939" s="131">
        <v>26173</v>
      </c>
      <c r="N939" s="130"/>
      <c r="O939" s="132">
        <v>1</v>
      </c>
      <c r="P939" s="132">
        <v>0</v>
      </c>
      <c r="Q939" s="133">
        <v>25235</v>
      </c>
      <c r="R939" s="133">
        <v>0</v>
      </c>
      <c r="S939" s="133">
        <f t="shared" si="28"/>
        <v>0</v>
      </c>
      <c r="T939" s="133">
        <v>938</v>
      </c>
      <c r="U939" s="134">
        <f t="shared" si="29"/>
        <v>26173</v>
      </c>
      <c r="V939" s="144"/>
      <c r="W939" s="173">
        <v>0</v>
      </c>
      <c r="X939" s="174">
        <v>0.09</v>
      </c>
      <c r="Y939" s="174">
        <v>3.1153524382792602E-2</v>
      </c>
      <c r="Z939" s="175">
        <v>0</v>
      </c>
      <c r="AA939" s="168"/>
      <c r="AB939" s="176">
        <v>0</v>
      </c>
      <c r="AC939" s="177">
        <v>0</v>
      </c>
      <c r="AD939" s="134">
        <v>0</v>
      </c>
      <c r="AE939" s="177">
        <v>0</v>
      </c>
      <c r="AF939" s="182">
        <v>0</v>
      </c>
      <c r="AG939" s="172"/>
    </row>
    <row r="940" spans="1:33" s="110" customFormat="1" x14ac:dyDescent="0.2">
      <c r="A940" s="138">
        <v>3502</v>
      </c>
      <c r="B940" s="139">
        <v>3502281061</v>
      </c>
      <c r="C940" s="140" t="s">
        <v>550</v>
      </c>
      <c r="D940" s="141">
        <v>281</v>
      </c>
      <c r="E940" s="140" t="s">
        <v>313</v>
      </c>
      <c r="F940" s="141">
        <v>61</v>
      </c>
      <c r="G940" s="142" t="s">
        <v>93</v>
      </c>
      <c r="H940" s="130"/>
      <c r="I940" s="131">
        <v>15446</v>
      </c>
      <c r="J940" s="131">
        <v>841</v>
      </c>
      <c r="K940" s="131">
        <v>0</v>
      </c>
      <c r="L940" s="131">
        <v>938</v>
      </c>
      <c r="M940" s="131">
        <v>17225</v>
      </c>
      <c r="N940" s="130"/>
      <c r="O940" s="132">
        <v>2</v>
      </c>
      <c r="P940" s="132">
        <v>0</v>
      </c>
      <c r="Q940" s="133">
        <v>32574</v>
      </c>
      <c r="R940" s="133">
        <v>0</v>
      </c>
      <c r="S940" s="133">
        <f t="shared" si="28"/>
        <v>0</v>
      </c>
      <c r="T940" s="133">
        <v>1876</v>
      </c>
      <c r="U940" s="134">
        <f t="shared" si="29"/>
        <v>34450</v>
      </c>
      <c r="V940" s="144"/>
      <c r="W940" s="173">
        <v>0</v>
      </c>
      <c r="X940" s="174">
        <v>0.09</v>
      </c>
      <c r="Y940" s="174">
        <v>3.8664200991585608E-2</v>
      </c>
      <c r="Z940" s="175">
        <v>0</v>
      </c>
      <c r="AA940" s="168"/>
      <c r="AB940" s="176">
        <v>0</v>
      </c>
      <c r="AC940" s="177">
        <v>0</v>
      </c>
      <c r="AD940" s="134">
        <v>0</v>
      </c>
      <c r="AE940" s="177">
        <v>0</v>
      </c>
      <c r="AF940" s="182">
        <v>0</v>
      </c>
      <c r="AG940" s="172"/>
    </row>
    <row r="941" spans="1:33" s="110" customFormat="1" x14ac:dyDescent="0.2">
      <c r="A941" s="138">
        <v>3502</v>
      </c>
      <c r="B941" s="139">
        <v>3502281161</v>
      </c>
      <c r="C941" s="140" t="s">
        <v>550</v>
      </c>
      <c r="D941" s="141">
        <v>281</v>
      </c>
      <c r="E941" s="140" t="s">
        <v>313</v>
      </c>
      <c r="F941" s="141">
        <v>161</v>
      </c>
      <c r="G941" s="142" t="s">
        <v>193</v>
      </c>
      <c r="H941" s="130"/>
      <c r="I941" s="131">
        <v>11675.727046632124</v>
      </c>
      <c r="J941" s="131">
        <v>4897</v>
      </c>
      <c r="K941" s="131">
        <v>0</v>
      </c>
      <c r="L941" s="131">
        <v>938</v>
      </c>
      <c r="M941" s="131">
        <v>17510.727046632124</v>
      </c>
      <c r="N941" s="130"/>
      <c r="O941" s="132">
        <v>2</v>
      </c>
      <c r="P941" s="132">
        <v>0</v>
      </c>
      <c r="Q941" s="133">
        <v>33146</v>
      </c>
      <c r="R941" s="133">
        <v>0</v>
      </c>
      <c r="S941" s="133">
        <f t="shared" si="28"/>
        <v>0</v>
      </c>
      <c r="T941" s="133">
        <v>1876</v>
      </c>
      <c r="U941" s="134">
        <f t="shared" si="29"/>
        <v>35022</v>
      </c>
      <c r="V941" s="144"/>
      <c r="W941" s="173">
        <v>0</v>
      </c>
      <c r="X941" s="174">
        <v>0.09</v>
      </c>
      <c r="Y941" s="174">
        <v>1.0166279631403258E-2</v>
      </c>
      <c r="Z941" s="175">
        <v>0</v>
      </c>
      <c r="AA941" s="168"/>
      <c r="AB941" s="176">
        <v>0</v>
      </c>
      <c r="AC941" s="177">
        <v>0</v>
      </c>
      <c r="AD941" s="134">
        <v>0</v>
      </c>
      <c r="AE941" s="177">
        <v>0</v>
      </c>
      <c r="AF941" s="182">
        <v>0</v>
      </c>
      <c r="AG941" s="172"/>
    </row>
    <row r="942" spans="1:33" s="110" customFormat="1" x14ac:dyDescent="0.2">
      <c r="A942" s="138">
        <v>3502</v>
      </c>
      <c r="B942" s="139">
        <v>3502281281</v>
      </c>
      <c r="C942" s="140" t="s">
        <v>550</v>
      </c>
      <c r="D942" s="141">
        <v>281</v>
      </c>
      <c r="E942" s="140" t="s">
        <v>313</v>
      </c>
      <c r="F942" s="141">
        <v>281</v>
      </c>
      <c r="G942" s="142" t="s">
        <v>313</v>
      </c>
      <c r="H942" s="130"/>
      <c r="I942" s="131">
        <v>13595</v>
      </c>
      <c r="J942" s="131">
        <v>613</v>
      </c>
      <c r="K942" s="131">
        <v>0</v>
      </c>
      <c r="L942" s="131">
        <v>938</v>
      </c>
      <c r="M942" s="131">
        <v>15146</v>
      </c>
      <c r="N942" s="130"/>
      <c r="O942" s="132">
        <v>465</v>
      </c>
      <c r="P942" s="132">
        <v>0</v>
      </c>
      <c r="Q942" s="133">
        <v>6606720</v>
      </c>
      <c r="R942" s="133">
        <v>0</v>
      </c>
      <c r="S942" s="133">
        <f t="shared" si="28"/>
        <v>0</v>
      </c>
      <c r="T942" s="133">
        <v>436170</v>
      </c>
      <c r="U942" s="134">
        <f t="shared" si="29"/>
        <v>7042890</v>
      </c>
      <c r="V942" s="144"/>
      <c r="W942" s="173">
        <v>0</v>
      </c>
      <c r="X942" s="174">
        <v>0.09</v>
      </c>
      <c r="Y942" s="174">
        <v>0.1363460354801698</v>
      </c>
      <c r="Z942" s="175">
        <v>0</v>
      </c>
      <c r="AA942" s="168"/>
      <c r="AB942" s="176">
        <v>0</v>
      </c>
      <c r="AC942" s="177">
        <v>0</v>
      </c>
      <c r="AD942" s="134">
        <v>0</v>
      </c>
      <c r="AE942" s="177">
        <v>0</v>
      </c>
      <c r="AF942" s="182">
        <v>0</v>
      </c>
      <c r="AG942" s="172"/>
    </row>
    <row r="943" spans="1:33" s="110" customFormat="1" x14ac:dyDescent="0.2">
      <c r="A943" s="138">
        <v>3503</v>
      </c>
      <c r="B943" s="139">
        <v>3503160031</v>
      </c>
      <c r="C943" s="140" t="s">
        <v>551</v>
      </c>
      <c r="D943" s="141">
        <v>160</v>
      </c>
      <c r="E943" s="140" t="s">
        <v>192</v>
      </c>
      <c r="F943" s="141">
        <v>31</v>
      </c>
      <c r="G943" s="142" t="s">
        <v>63</v>
      </c>
      <c r="H943" s="130"/>
      <c r="I943" s="131">
        <v>10750</v>
      </c>
      <c r="J943" s="131">
        <v>5309</v>
      </c>
      <c r="K943" s="131">
        <v>0</v>
      </c>
      <c r="L943" s="131">
        <v>938</v>
      </c>
      <c r="M943" s="131">
        <v>16997</v>
      </c>
      <c r="N943" s="130"/>
      <c r="O943" s="132">
        <v>4</v>
      </c>
      <c r="P943" s="132">
        <v>0</v>
      </c>
      <c r="Q943" s="133">
        <v>64236</v>
      </c>
      <c r="R943" s="133">
        <v>0</v>
      </c>
      <c r="S943" s="133">
        <f t="shared" si="28"/>
        <v>0</v>
      </c>
      <c r="T943" s="133">
        <v>3752</v>
      </c>
      <c r="U943" s="134">
        <f t="shared" si="29"/>
        <v>67988</v>
      </c>
      <c r="V943" s="144"/>
      <c r="W943" s="173">
        <v>0</v>
      </c>
      <c r="X943" s="174">
        <v>0.09</v>
      </c>
      <c r="Y943" s="174">
        <v>1.9232317000431619E-2</v>
      </c>
      <c r="Z943" s="175">
        <v>0</v>
      </c>
      <c r="AA943" s="168"/>
      <c r="AB943" s="176">
        <v>0</v>
      </c>
      <c r="AC943" s="177">
        <v>0</v>
      </c>
      <c r="AD943" s="134">
        <v>0</v>
      </c>
      <c r="AE943" s="177">
        <v>0</v>
      </c>
      <c r="AF943" s="182">
        <v>0</v>
      </c>
      <c r="AG943" s="172"/>
    </row>
    <row r="944" spans="1:33" s="110" customFormat="1" x14ac:dyDescent="0.2">
      <c r="A944" s="138">
        <v>3503</v>
      </c>
      <c r="B944" s="139">
        <v>3503160048</v>
      </c>
      <c r="C944" s="140" t="s">
        <v>551</v>
      </c>
      <c r="D944" s="141">
        <v>160</v>
      </c>
      <c r="E944" s="140" t="s">
        <v>192</v>
      </c>
      <c r="F944" s="141">
        <v>48</v>
      </c>
      <c r="G944" s="142" t="s">
        <v>80</v>
      </c>
      <c r="H944" s="130"/>
      <c r="I944" s="131">
        <v>9219</v>
      </c>
      <c r="J944" s="131">
        <v>7711</v>
      </c>
      <c r="K944" s="131">
        <v>0</v>
      </c>
      <c r="L944" s="131">
        <v>938</v>
      </c>
      <c r="M944" s="131">
        <v>17868</v>
      </c>
      <c r="N944" s="130"/>
      <c r="O944" s="132">
        <v>4</v>
      </c>
      <c r="P944" s="132">
        <v>0</v>
      </c>
      <c r="Q944" s="133">
        <v>67720</v>
      </c>
      <c r="R944" s="133">
        <v>0</v>
      </c>
      <c r="S944" s="133">
        <f t="shared" si="28"/>
        <v>0</v>
      </c>
      <c r="T944" s="133">
        <v>3752</v>
      </c>
      <c r="U944" s="134">
        <f t="shared" si="29"/>
        <v>71472</v>
      </c>
      <c r="V944" s="144"/>
      <c r="W944" s="173">
        <v>0</v>
      </c>
      <c r="X944" s="174">
        <v>0.09</v>
      </c>
      <c r="Y944" s="174">
        <v>2.0955193206317413E-3</v>
      </c>
      <c r="Z944" s="175">
        <v>0</v>
      </c>
      <c r="AA944" s="168"/>
      <c r="AB944" s="176">
        <v>0</v>
      </c>
      <c r="AC944" s="177">
        <v>0</v>
      </c>
      <c r="AD944" s="134">
        <v>0</v>
      </c>
      <c r="AE944" s="177">
        <v>0</v>
      </c>
      <c r="AF944" s="182">
        <v>0</v>
      </c>
      <c r="AG944" s="172"/>
    </row>
    <row r="945" spans="1:33" s="110" customFormat="1" x14ac:dyDescent="0.2">
      <c r="A945" s="138">
        <v>3503</v>
      </c>
      <c r="B945" s="139">
        <v>3503160056</v>
      </c>
      <c r="C945" s="140" t="s">
        <v>551</v>
      </c>
      <c r="D945" s="141">
        <v>160</v>
      </c>
      <c r="E945" s="140" t="s">
        <v>192</v>
      </c>
      <c r="F945" s="141">
        <v>56</v>
      </c>
      <c r="G945" s="142" t="s">
        <v>88</v>
      </c>
      <c r="H945" s="130"/>
      <c r="I945" s="131">
        <v>11090</v>
      </c>
      <c r="J945" s="131">
        <v>3934</v>
      </c>
      <c r="K945" s="131">
        <v>0</v>
      </c>
      <c r="L945" s="131">
        <v>938</v>
      </c>
      <c r="M945" s="131">
        <v>15962</v>
      </c>
      <c r="N945" s="130"/>
      <c r="O945" s="132">
        <v>8</v>
      </c>
      <c r="P945" s="132">
        <v>0</v>
      </c>
      <c r="Q945" s="133">
        <v>120192</v>
      </c>
      <c r="R945" s="133">
        <v>0</v>
      </c>
      <c r="S945" s="133">
        <f t="shared" si="28"/>
        <v>0</v>
      </c>
      <c r="T945" s="133">
        <v>7504</v>
      </c>
      <c r="U945" s="134">
        <f t="shared" si="29"/>
        <v>127696</v>
      </c>
      <c r="V945" s="144"/>
      <c r="W945" s="173">
        <v>0</v>
      </c>
      <c r="X945" s="174">
        <v>0.09</v>
      </c>
      <c r="Y945" s="174">
        <v>2.0791850212863276E-2</v>
      </c>
      <c r="Z945" s="175">
        <v>0</v>
      </c>
      <c r="AA945" s="168"/>
      <c r="AB945" s="176">
        <v>0</v>
      </c>
      <c r="AC945" s="177">
        <v>0</v>
      </c>
      <c r="AD945" s="134">
        <v>0</v>
      </c>
      <c r="AE945" s="177">
        <v>0</v>
      </c>
      <c r="AF945" s="182">
        <v>0</v>
      </c>
      <c r="AG945" s="172"/>
    </row>
    <row r="946" spans="1:33" s="110" customFormat="1" x14ac:dyDescent="0.2">
      <c r="A946" s="138">
        <v>3503</v>
      </c>
      <c r="B946" s="139">
        <v>3503160079</v>
      </c>
      <c r="C946" s="140" t="s">
        <v>551</v>
      </c>
      <c r="D946" s="141">
        <v>160</v>
      </c>
      <c r="E946" s="140" t="s">
        <v>192</v>
      </c>
      <c r="F946" s="141">
        <v>79</v>
      </c>
      <c r="G946" s="142" t="s">
        <v>111</v>
      </c>
      <c r="H946" s="130"/>
      <c r="I946" s="131">
        <v>10326</v>
      </c>
      <c r="J946" s="131">
        <v>0</v>
      </c>
      <c r="K946" s="131">
        <v>0</v>
      </c>
      <c r="L946" s="131">
        <v>938</v>
      </c>
      <c r="M946" s="131">
        <v>11264</v>
      </c>
      <c r="N946" s="130"/>
      <c r="O946" s="132">
        <v>59</v>
      </c>
      <c r="P946" s="132">
        <v>0</v>
      </c>
      <c r="Q946" s="133">
        <v>609234</v>
      </c>
      <c r="R946" s="133">
        <v>0</v>
      </c>
      <c r="S946" s="133">
        <f t="shared" si="28"/>
        <v>0</v>
      </c>
      <c r="T946" s="133">
        <v>55342</v>
      </c>
      <c r="U946" s="134">
        <f t="shared" si="29"/>
        <v>664576</v>
      </c>
      <c r="V946" s="144"/>
      <c r="W946" s="173">
        <v>0</v>
      </c>
      <c r="X946" s="174">
        <v>0.09</v>
      </c>
      <c r="Y946" s="174">
        <v>6.8195094499746076E-2</v>
      </c>
      <c r="Z946" s="175">
        <v>0</v>
      </c>
      <c r="AA946" s="168"/>
      <c r="AB946" s="176">
        <v>0</v>
      </c>
      <c r="AC946" s="177">
        <v>0</v>
      </c>
      <c r="AD946" s="134">
        <v>0</v>
      </c>
      <c r="AE946" s="177">
        <v>0</v>
      </c>
      <c r="AF946" s="182">
        <v>0</v>
      </c>
      <c r="AG946" s="172"/>
    </row>
    <row r="947" spans="1:33" s="110" customFormat="1" x14ac:dyDescent="0.2">
      <c r="A947" s="138">
        <v>3503</v>
      </c>
      <c r="B947" s="139">
        <v>3503160160</v>
      </c>
      <c r="C947" s="140" t="s">
        <v>551</v>
      </c>
      <c r="D947" s="141">
        <v>160</v>
      </c>
      <c r="E947" s="140" t="s">
        <v>192</v>
      </c>
      <c r="F947" s="141">
        <v>160</v>
      </c>
      <c r="G947" s="142" t="s">
        <v>192</v>
      </c>
      <c r="H947" s="130"/>
      <c r="I947" s="131">
        <v>12509</v>
      </c>
      <c r="J947" s="131">
        <v>30</v>
      </c>
      <c r="K947" s="131">
        <v>0</v>
      </c>
      <c r="L947" s="131">
        <v>938</v>
      </c>
      <c r="M947" s="131">
        <v>13477</v>
      </c>
      <c r="N947" s="130"/>
      <c r="O947" s="132">
        <v>929</v>
      </c>
      <c r="P947" s="132">
        <v>0</v>
      </c>
      <c r="Q947" s="133">
        <v>11648731</v>
      </c>
      <c r="R947" s="133">
        <v>0</v>
      </c>
      <c r="S947" s="133">
        <f t="shared" si="28"/>
        <v>0</v>
      </c>
      <c r="T947" s="133">
        <v>871402</v>
      </c>
      <c r="U947" s="134">
        <f t="shared" si="29"/>
        <v>12520133</v>
      </c>
      <c r="V947" s="144"/>
      <c r="W947" s="173">
        <v>0</v>
      </c>
      <c r="X947" s="174">
        <v>0.09</v>
      </c>
      <c r="Y947" s="174">
        <v>0.11566881770231603</v>
      </c>
      <c r="Z947" s="175">
        <v>0</v>
      </c>
      <c r="AA947" s="168"/>
      <c r="AB947" s="176">
        <v>0</v>
      </c>
      <c r="AC947" s="177">
        <v>0</v>
      </c>
      <c r="AD947" s="134">
        <v>0</v>
      </c>
      <c r="AE947" s="177">
        <v>0</v>
      </c>
      <c r="AF947" s="182">
        <v>0</v>
      </c>
      <c r="AG947" s="172"/>
    </row>
    <row r="948" spans="1:33" s="110" customFormat="1" x14ac:dyDescent="0.2">
      <c r="A948" s="138">
        <v>3503</v>
      </c>
      <c r="B948" s="139">
        <v>3503160301</v>
      </c>
      <c r="C948" s="140" t="s">
        <v>551</v>
      </c>
      <c r="D948" s="141">
        <v>160</v>
      </c>
      <c r="E948" s="140" t="s">
        <v>192</v>
      </c>
      <c r="F948" s="141">
        <v>301</v>
      </c>
      <c r="G948" s="142" t="s">
        <v>333</v>
      </c>
      <c r="H948" s="130"/>
      <c r="I948" s="131">
        <v>14480</v>
      </c>
      <c r="J948" s="131">
        <v>5220</v>
      </c>
      <c r="K948" s="131">
        <v>0</v>
      </c>
      <c r="L948" s="131">
        <v>938</v>
      </c>
      <c r="M948" s="131">
        <v>20638</v>
      </c>
      <c r="N948" s="130"/>
      <c r="O948" s="132">
        <v>5</v>
      </c>
      <c r="P948" s="132">
        <v>0</v>
      </c>
      <c r="Q948" s="133">
        <v>98500</v>
      </c>
      <c r="R948" s="133">
        <v>0</v>
      </c>
      <c r="S948" s="133">
        <f t="shared" si="28"/>
        <v>0</v>
      </c>
      <c r="T948" s="133">
        <v>4690</v>
      </c>
      <c r="U948" s="134">
        <f t="shared" si="29"/>
        <v>103190</v>
      </c>
      <c r="V948" s="144"/>
      <c r="W948" s="173">
        <v>0</v>
      </c>
      <c r="X948" s="174">
        <v>0.09</v>
      </c>
      <c r="Y948" s="174">
        <v>5.3000557914087844E-2</v>
      </c>
      <c r="Z948" s="175">
        <v>0</v>
      </c>
      <c r="AA948" s="168"/>
      <c r="AB948" s="176">
        <v>0</v>
      </c>
      <c r="AC948" s="177">
        <v>0</v>
      </c>
      <c r="AD948" s="134">
        <v>0</v>
      </c>
      <c r="AE948" s="177">
        <v>0</v>
      </c>
      <c r="AF948" s="182">
        <v>0</v>
      </c>
      <c r="AG948" s="172"/>
    </row>
    <row r="949" spans="1:33" s="110" customFormat="1" x14ac:dyDescent="0.2">
      <c r="A949" s="138">
        <v>3503</v>
      </c>
      <c r="B949" s="139">
        <v>3503160326</v>
      </c>
      <c r="C949" s="140" t="s">
        <v>551</v>
      </c>
      <c r="D949" s="141">
        <v>160</v>
      </c>
      <c r="E949" s="140" t="s">
        <v>192</v>
      </c>
      <c r="F949" s="141">
        <v>326</v>
      </c>
      <c r="G949" s="142" t="s">
        <v>358</v>
      </c>
      <c r="H949" s="130"/>
      <c r="I949" s="131">
        <v>10492.063201940613</v>
      </c>
      <c r="J949" s="131">
        <v>4043</v>
      </c>
      <c r="K949" s="131">
        <v>0</v>
      </c>
      <c r="L949" s="131">
        <v>938</v>
      </c>
      <c r="M949" s="131">
        <v>15473.063201940613</v>
      </c>
      <c r="N949" s="130"/>
      <c r="O949" s="132">
        <v>1</v>
      </c>
      <c r="P949" s="132">
        <v>0</v>
      </c>
      <c r="Q949" s="133">
        <v>14535</v>
      </c>
      <c r="R949" s="133">
        <v>0</v>
      </c>
      <c r="S949" s="133">
        <f t="shared" si="28"/>
        <v>0</v>
      </c>
      <c r="T949" s="133">
        <v>938</v>
      </c>
      <c r="U949" s="134">
        <f t="shared" si="29"/>
        <v>15473</v>
      </c>
      <c r="V949" s="144"/>
      <c r="W949" s="173">
        <v>0</v>
      </c>
      <c r="X949" s="174">
        <v>0.09</v>
      </c>
      <c r="Y949" s="174">
        <v>4.3904812406005056E-3</v>
      </c>
      <c r="Z949" s="175">
        <v>0</v>
      </c>
      <c r="AA949" s="168"/>
      <c r="AB949" s="176">
        <v>0</v>
      </c>
      <c r="AC949" s="177">
        <v>0</v>
      </c>
      <c r="AD949" s="134">
        <v>0</v>
      </c>
      <c r="AE949" s="177">
        <v>0</v>
      </c>
      <c r="AF949" s="182">
        <v>0</v>
      </c>
      <c r="AG949" s="172"/>
    </row>
    <row r="950" spans="1:33" s="110" customFormat="1" x14ac:dyDescent="0.2">
      <c r="A950" s="138">
        <v>3503</v>
      </c>
      <c r="B950" s="139">
        <v>3503160600</v>
      </c>
      <c r="C950" s="140" t="s">
        <v>551</v>
      </c>
      <c r="D950" s="141">
        <v>160</v>
      </c>
      <c r="E950" s="140" t="s">
        <v>192</v>
      </c>
      <c r="F950" s="141">
        <v>600</v>
      </c>
      <c r="G950" s="142" t="s">
        <v>386</v>
      </c>
      <c r="H950" s="130"/>
      <c r="I950" s="131">
        <v>10907.815000506233</v>
      </c>
      <c r="J950" s="131">
        <v>4609</v>
      </c>
      <c r="K950" s="131">
        <v>0</v>
      </c>
      <c r="L950" s="131">
        <v>938</v>
      </c>
      <c r="M950" s="131">
        <v>16454.815000506234</v>
      </c>
      <c r="N950" s="130"/>
      <c r="O950" s="132">
        <v>1</v>
      </c>
      <c r="P950" s="132">
        <v>0</v>
      </c>
      <c r="Q950" s="133">
        <v>15517</v>
      </c>
      <c r="R950" s="133">
        <v>0</v>
      </c>
      <c r="S950" s="133">
        <f t="shared" si="28"/>
        <v>0</v>
      </c>
      <c r="T950" s="133">
        <v>938</v>
      </c>
      <c r="U950" s="134">
        <f t="shared" si="29"/>
        <v>16455</v>
      </c>
      <c r="V950" s="144"/>
      <c r="W950" s="173">
        <v>0</v>
      </c>
      <c r="X950" s="174">
        <v>0.09</v>
      </c>
      <c r="Y950" s="174">
        <v>5.31206266092749E-3</v>
      </c>
      <c r="Z950" s="175">
        <v>0</v>
      </c>
      <c r="AA950" s="168"/>
      <c r="AB950" s="176">
        <v>0</v>
      </c>
      <c r="AC950" s="177">
        <v>0</v>
      </c>
      <c r="AD950" s="134">
        <v>0</v>
      </c>
      <c r="AE950" s="177">
        <v>0</v>
      </c>
      <c r="AF950" s="182">
        <v>0</v>
      </c>
      <c r="AG950" s="172"/>
    </row>
    <row r="951" spans="1:33" s="110" customFormat="1" x14ac:dyDescent="0.2">
      <c r="A951" s="138">
        <v>3503</v>
      </c>
      <c r="B951" s="139">
        <v>3503160673</v>
      </c>
      <c r="C951" s="140" t="s">
        <v>551</v>
      </c>
      <c r="D951" s="141">
        <v>160</v>
      </c>
      <c r="E951" s="140" t="s">
        <v>192</v>
      </c>
      <c r="F951" s="141">
        <v>673</v>
      </c>
      <c r="G951" s="142" t="s">
        <v>408</v>
      </c>
      <c r="H951" s="130"/>
      <c r="I951" s="131">
        <v>9305</v>
      </c>
      <c r="J951" s="131">
        <v>5414</v>
      </c>
      <c r="K951" s="131">
        <v>0</v>
      </c>
      <c r="L951" s="131">
        <v>938</v>
      </c>
      <c r="M951" s="131">
        <v>15657</v>
      </c>
      <c r="N951" s="130"/>
      <c r="O951" s="132">
        <v>1</v>
      </c>
      <c r="P951" s="132">
        <v>0</v>
      </c>
      <c r="Q951" s="133">
        <v>14719</v>
      </c>
      <c r="R951" s="133">
        <v>0</v>
      </c>
      <c r="S951" s="133">
        <f t="shared" si="28"/>
        <v>0</v>
      </c>
      <c r="T951" s="133">
        <v>938</v>
      </c>
      <c r="U951" s="134">
        <f t="shared" si="29"/>
        <v>15657</v>
      </c>
      <c r="V951" s="144"/>
      <c r="W951" s="173">
        <v>0</v>
      </c>
      <c r="X951" s="174">
        <v>0.09</v>
      </c>
      <c r="Y951" s="174">
        <v>1.7184059861328298E-2</v>
      </c>
      <c r="Z951" s="175">
        <v>0</v>
      </c>
      <c r="AA951" s="168"/>
      <c r="AB951" s="176">
        <v>0</v>
      </c>
      <c r="AC951" s="177">
        <v>0</v>
      </c>
      <c r="AD951" s="134">
        <v>0</v>
      </c>
      <c r="AE951" s="177">
        <v>0</v>
      </c>
      <c r="AF951" s="182">
        <v>0</v>
      </c>
      <c r="AG951" s="172"/>
    </row>
    <row r="952" spans="1:33" s="110" customFormat="1" x14ac:dyDescent="0.2">
      <c r="A952" s="138">
        <v>3503</v>
      </c>
      <c r="B952" s="139">
        <v>3503160735</v>
      </c>
      <c r="C952" s="140" t="s">
        <v>551</v>
      </c>
      <c r="D952" s="141">
        <v>160</v>
      </c>
      <c r="E952" s="140" t="s">
        <v>192</v>
      </c>
      <c r="F952" s="141">
        <v>735</v>
      </c>
      <c r="G952" s="142" t="s">
        <v>427</v>
      </c>
      <c r="H952" s="130"/>
      <c r="I952" s="131">
        <v>9305</v>
      </c>
      <c r="J952" s="131">
        <v>3782</v>
      </c>
      <c r="K952" s="131">
        <v>0</v>
      </c>
      <c r="L952" s="131">
        <v>938</v>
      </c>
      <c r="M952" s="131">
        <v>14025</v>
      </c>
      <c r="N952" s="130"/>
      <c r="O952" s="132">
        <v>3</v>
      </c>
      <c r="P952" s="132">
        <v>0</v>
      </c>
      <c r="Q952" s="133">
        <v>39261</v>
      </c>
      <c r="R952" s="133">
        <v>0</v>
      </c>
      <c r="S952" s="133">
        <f t="shared" si="28"/>
        <v>0</v>
      </c>
      <c r="T952" s="133">
        <v>2814</v>
      </c>
      <c r="U952" s="134">
        <f t="shared" si="29"/>
        <v>42075</v>
      </c>
      <c r="V952" s="144"/>
      <c r="W952" s="173">
        <v>0</v>
      </c>
      <c r="X952" s="174">
        <v>0.09</v>
      </c>
      <c r="Y952" s="174">
        <v>1.7577380430084333E-2</v>
      </c>
      <c r="Z952" s="175">
        <v>0</v>
      </c>
      <c r="AA952" s="168"/>
      <c r="AB952" s="176">
        <v>0</v>
      </c>
      <c r="AC952" s="177">
        <v>0</v>
      </c>
      <c r="AD952" s="134">
        <v>0</v>
      </c>
      <c r="AE952" s="177">
        <v>0</v>
      </c>
      <c r="AF952" s="182">
        <v>0</v>
      </c>
      <c r="AG952" s="172"/>
    </row>
    <row r="953" spans="1:33" s="110" customFormat="1" x14ac:dyDescent="0.2">
      <c r="A953" s="138">
        <v>3506</v>
      </c>
      <c r="B953" s="139">
        <v>3506262030</v>
      </c>
      <c r="C953" s="140" t="s">
        <v>553</v>
      </c>
      <c r="D953" s="141">
        <v>262</v>
      </c>
      <c r="E953" s="140" t="s">
        <v>294</v>
      </c>
      <c r="F953" s="141">
        <v>30</v>
      </c>
      <c r="G953" s="142" t="s">
        <v>62</v>
      </c>
      <c r="H953" s="130"/>
      <c r="I953" s="131">
        <v>11077</v>
      </c>
      <c r="J953" s="131">
        <v>2727</v>
      </c>
      <c r="K953" s="131">
        <v>0</v>
      </c>
      <c r="L953" s="131">
        <v>938</v>
      </c>
      <c r="M953" s="131">
        <v>14742</v>
      </c>
      <c r="N953" s="130"/>
      <c r="O953" s="132">
        <v>2</v>
      </c>
      <c r="P953" s="132">
        <v>0</v>
      </c>
      <c r="Q953" s="133">
        <v>26862</v>
      </c>
      <c r="R953" s="133">
        <v>0</v>
      </c>
      <c r="S953" s="133">
        <f t="shared" si="28"/>
        <v>0</v>
      </c>
      <c r="T953" s="133">
        <v>1826</v>
      </c>
      <c r="U953" s="134">
        <f t="shared" si="29"/>
        <v>28688</v>
      </c>
      <c r="V953" s="144"/>
      <c r="W953" s="173">
        <v>5.4054054054054057E-2</v>
      </c>
      <c r="X953" s="174">
        <v>0.09</v>
      </c>
      <c r="Y953" s="174">
        <v>2.190197456056182E-3</v>
      </c>
      <c r="Z953" s="175">
        <v>0</v>
      </c>
      <c r="AA953" s="168"/>
      <c r="AB953" s="176">
        <v>2</v>
      </c>
      <c r="AC953" s="177">
        <v>0</v>
      </c>
      <c r="AD953" s="134">
        <v>0</v>
      </c>
      <c r="AE953" s="177">
        <v>0</v>
      </c>
      <c r="AF953" s="182">
        <v>0</v>
      </c>
      <c r="AG953" s="172"/>
    </row>
    <row r="954" spans="1:33" s="110" customFormat="1" x14ac:dyDescent="0.2">
      <c r="A954" s="138">
        <v>3506</v>
      </c>
      <c r="B954" s="139">
        <v>3506262049</v>
      </c>
      <c r="C954" s="140" t="s">
        <v>553</v>
      </c>
      <c r="D954" s="141">
        <v>262</v>
      </c>
      <c r="E954" s="140" t="s">
        <v>294</v>
      </c>
      <c r="F954" s="141">
        <v>49</v>
      </c>
      <c r="G954" s="142" t="s">
        <v>81</v>
      </c>
      <c r="H954" s="130"/>
      <c r="I954" s="131">
        <v>15452</v>
      </c>
      <c r="J954" s="131">
        <v>19460</v>
      </c>
      <c r="K954" s="131">
        <v>0</v>
      </c>
      <c r="L954" s="131">
        <v>938</v>
      </c>
      <c r="M954" s="131">
        <v>35850</v>
      </c>
      <c r="N954" s="130"/>
      <c r="O954" s="132">
        <v>2</v>
      </c>
      <c r="P954" s="132">
        <v>0</v>
      </c>
      <c r="Q954" s="133">
        <v>67936</v>
      </c>
      <c r="R954" s="133">
        <v>0</v>
      </c>
      <c r="S954" s="133">
        <f t="shared" si="28"/>
        <v>0</v>
      </c>
      <c r="T954" s="133">
        <v>1826</v>
      </c>
      <c r="U954" s="134">
        <f t="shared" si="29"/>
        <v>69762</v>
      </c>
      <c r="V954" s="144"/>
      <c r="W954" s="173">
        <v>5.4054054054054057E-2</v>
      </c>
      <c r="X954" s="174">
        <v>0.09</v>
      </c>
      <c r="Y954" s="174">
        <v>6.9409420794539448E-2</v>
      </c>
      <c r="Z954" s="175">
        <v>0</v>
      </c>
      <c r="AA954" s="168"/>
      <c r="AB954" s="176">
        <v>1</v>
      </c>
      <c r="AC954" s="177">
        <v>0</v>
      </c>
      <c r="AD954" s="134">
        <v>0</v>
      </c>
      <c r="AE954" s="177">
        <v>0</v>
      </c>
      <c r="AF954" s="182">
        <v>0</v>
      </c>
      <c r="AG954" s="172"/>
    </row>
    <row r="955" spans="1:33" s="110" customFormat="1" x14ac:dyDescent="0.2">
      <c r="A955" s="138">
        <v>3506</v>
      </c>
      <c r="B955" s="139">
        <v>3506262071</v>
      </c>
      <c r="C955" s="140" t="s">
        <v>553</v>
      </c>
      <c r="D955" s="141">
        <v>262</v>
      </c>
      <c r="E955" s="140" t="s">
        <v>294</v>
      </c>
      <c r="F955" s="141">
        <v>71</v>
      </c>
      <c r="G955" s="142" t="s">
        <v>103</v>
      </c>
      <c r="H955" s="130"/>
      <c r="I955" s="131">
        <v>10164</v>
      </c>
      <c r="J955" s="131">
        <v>4786</v>
      </c>
      <c r="K955" s="131">
        <v>0</v>
      </c>
      <c r="L955" s="131">
        <v>938</v>
      </c>
      <c r="M955" s="131">
        <v>15888</v>
      </c>
      <c r="N955" s="130"/>
      <c r="O955" s="132">
        <v>3</v>
      </c>
      <c r="P955" s="132">
        <v>0</v>
      </c>
      <c r="Q955" s="133">
        <v>43638</v>
      </c>
      <c r="R955" s="133">
        <v>0</v>
      </c>
      <c r="S955" s="133">
        <f t="shared" si="28"/>
        <v>0</v>
      </c>
      <c r="T955" s="133">
        <v>2739</v>
      </c>
      <c r="U955" s="134">
        <f t="shared" si="29"/>
        <v>46377</v>
      </c>
      <c r="V955" s="144"/>
      <c r="W955" s="173">
        <v>8.1081081081081086E-2</v>
      </c>
      <c r="X955" s="174">
        <v>0.09</v>
      </c>
      <c r="Y955" s="174">
        <v>2.6560429163011434E-3</v>
      </c>
      <c r="Z955" s="175">
        <v>0</v>
      </c>
      <c r="AA955" s="168"/>
      <c r="AB955" s="176">
        <v>1</v>
      </c>
      <c r="AC955" s="177">
        <v>0</v>
      </c>
      <c r="AD955" s="134">
        <v>0</v>
      </c>
      <c r="AE955" s="177">
        <v>0</v>
      </c>
      <c r="AF955" s="182">
        <v>0</v>
      </c>
      <c r="AG955" s="172"/>
    </row>
    <row r="956" spans="1:33" s="110" customFormat="1" x14ac:dyDescent="0.2">
      <c r="A956" s="138">
        <v>3506</v>
      </c>
      <c r="B956" s="139">
        <v>3506262093</v>
      </c>
      <c r="C956" s="140" t="s">
        <v>553</v>
      </c>
      <c r="D956" s="141">
        <v>262</v>
      </c>
      <c r="E956" s="140" t="s">
        <v>294</v>
      </c>
      <c r="F956" s="141">
        <v>93</v>
      </c>
      <c r="G956" s="142" t="s">
        <v>125</v>
      </c>
      <c r="H956" s="130"/>
      <c r="I956" s="131">
        <v>12958</v>
      </c>
      <c r="J956" s="131">
        <v>110</v>
      </c>
      <c r="K956" s="131">
        <v>0</v>
      </c>
      <c r="L956" s="131">
        <v>938</v>
      </c>
      <c r="M956" s="131">
        <v>14006</v>
      </c>
      <c r="N956" s="130"/>
      <c r="O956" s="132">
        <v>4</v>
      </c>
      <c r="P956" s="132">
        <v>0</v>
      </c>
      <c r="Q956" s="133">
        <v>50860</v>
      </c>
      <c r="R956" s="133">
        <v>0</v>
      </c>
      <c r="S956" s="133">
        <f t="shared" si="28"/>
        <v>0</v>
      </c>
      <c r="T956" s="133">
        <v>3652</v>
      </c>
      <c r="U956" s="134">
        <f t="shared" si="29"/>
        <v>54512</v>
      </c>
      <c r="V956" s="144"/>
      <c r="W956" s="173">
        <v>0.10810810810810811</v>
      </c>
      <c r="X956" s="174">
        <v>0.09</v>
      </c>
      <c r="Y956" s="174">
        <v>7.1519966797242693E-2</v>
      </c>
      <c r="Z956" s="175">
        <v>0</v>
      </c>
      <c r="AA956" s="168"/>
      <c r="AB956" s="176">
        <v>0</v>
      </c>
      <c r="AC956" s="177">
        <v>0</v>
      </c>
      <c r="AD956" s="134">
        <v>0</v>
      </c>
      <c r="AE956" s="177">
        <v>0</v>
      </c>
      <c r="AF956" s="182">
        <v>0</v>
      </c>
      <c r="AG956" s="172"/>
    </row>
    <row r="957" spans="1:33" s="110" customFormat="1" x14ac:dyDescent="0.2">
      <c r="A957" s="138">
        <v>3506</v>
      </c>
      <c r="B957" s="139">
        <v>3506262149</v>
      </c>
      <c r="C957" s="140" t="s">
        <v>553</v>
      </c>
      <c r="D957" s="141">
        <v>262</v>
      </c>
      <c r="E957" s="140" t="s">
        <v>294</v>
      </c>
      <c r="F957" s="141">
        <v>149</v>
      </c>
      <c r="G957" s="142" t="s">
        <v>181</v>
      </c>
      <c r="H957" s="130"/>
      <c r="I957" s="131">
        <v>13886</v>
      </c>
      <c r="J957" s="131">
        <v>0</v>
      </c>
      <c r="K957" s="131">
        <v>0</v>
      </c>
      <c r="L957" s="131">
        <v>938</v>
      </c>
      <c r="M957" s="131">
        <v>14824</v>
      </c>
      <c r="N957" s="130"/>
      <c r="O957" s="132">
        <v>2</v>
      </c>
      <c r="P957" s="132">
        <v>0</v>
      </c>
      <c r="Q957" s="133">
        <v>27022</v>
      </c>
      <c r="R957" s="133">
        <v>0</v>
      </c>
      <c r="S957" s="133">
        <f t="shared" si="28"/>
        <v>0</v>
      </c>
      <c r="T957" s="133">
        <v>1826</v>
      </c>
      <c r="U957" s="134">
        <f t="shared" si="29"/>
        <v>28848</v>
      </c>
      <c r="V957" s="144"/>
      <c r="W957" s="173">
        <v>5.4054054054054057E-2</v>
      </c>
      <c r="X957" s="174">
        <v>0.09</v>
      </c>
      <c r="Y957" s="174">
        <v>0.11134417107727042</v>
      </c>
      <c r="Z957" s="175">
        <v>0</v>
      </c>
      <c r="AA957" s="168"/>
      <c r="AB957" s="176">
        <v>1</v>
      </c>
      <c r="AC957" s="177">
        <v>0</v>
      </c>
      <c r="AD957" s="134">
        <v>0</v>
      </c>
      <c r="AE957" s="177">
        <v>0</v>
      </c>
      <c r="AF957" s="182">
        <v>0</v>
      </c>
      <c r="AG957" s="172"/>
    </row>
    <row r="958" spans="1:33" s="110" customFormat="1" x14ac:dyDescent="0.2">
      <c r="A958" s="138">
        <v>3506</v>
      </c>
      <c r="B958" s="139">
        <v>3506262163</v>
      </c>
      <c r="C958" s="140" t="s">
        <v>553</v>
      </c>
      <c r="D958" s="141">
        <v>262</v>
      </c>
      <c r="E958" s="140" t="s">
        <v>294</v>
      </c>
      <c r="F958" s="141">
        <v>163</v>
      </c>
      <c r="G958" s="142" t="s">
        <v>195</v>
      </c>
      <c r="H958" s="130"/>
      <c r="I958" s="131">
        <v>12593</v>
      </c>
      <c r="J958" s="131">
        <v>0</v>
      </c>
      <c r="K958" s="131">
        <v>0</v>
      </c>
      <c r="L958" s="131">
        <v>938</v>
      </c>
      <c r="M958" s="131">
        <v>13531</v>
      </c>
      <c r="N958" s="130"/>
      <c r="O958" s="132">
        <v>156</v>
      </c>
      <c r="P958" s="132">
        <v>0</v>
      </c>
      <c r="Q958" s="133">
        <v>1911468</v>
      </c>
      <c r="R958" s="133">
        <v>0</v>
      </c>
      <c r="S958" s="133">
        <f t="shared" si="28"/>
        <v>0</v>
      </c>
      <c r="T958" s="133">
        <v>142428</v>
      </c>
      <c r="U958" s="134">
        <f t="shared" si="29"/>
        <v>2053896</v>
      </c>
      <c r="V958" s="144"/>
      <c r="W958" s="173">
        <v>4.2162162162162264</v>
      </c>
      <c r="X958" s="174">
        <v>0.09</v>
      </c>
      <c r="Y958" s="174">
        <v>9.1878359281349797E-2</v>
      </c>
      <c r="Z958" s="175">
        <v>0</v>
      </c>
      <c r="AA958" s="168"/>
      <c r="AB958" s="176">
        <v>34</v>
      </c>
      <c r="AC958" s="177">
        <v>0</v>
      </c>
      <c r="AD958" s="134">
        <v>0</v>
      </c>
      <c r="AE958" s="177">
        <v>0</v>
      </c>
      <c r="AF958" s="182">
        <v>0</v>
      </c>
      <c r="AG958" s="172"/>
    </row>
    <row r="959" spans="1:33" s="110" customFormat="1" x14ac:dyDescent="0.2">
      <c r="A959" s="138">
        <v>3506</v>
      </c>
      <c r="B959" s="139">
        <v>3506262165</v>
      </c>
      <c r="C959" s="140" t="s">
        <v>553</v>
      </c>
      <c r="D959" s="141">
        <v>262</v>
      </c>
      <c r="E959" s="140" t="s">
        <v>294</v>
      </c>
      <c r="F959" s="141">
        <v>165</v>
      </c>
      <c r="G959" s="142" t="s">
        <v>197</v>
      </c>
      <c r="H959" s="130"/>
      <c r="I959" s="131">
        <v>12213</v>
      </c>
      <c r="J959" s="131">
        <v>372</v>
      </c>
      <c r="K959" s="131">
        <v>0</v>
      </c>
      <c r="L959" s="131">
        <v>938</v>
      </c>
      <c r="M959" s="131">
        <v>13523</v>
      </c>
      <c r="N959" s="130"/>
      <c r="O959" s="132">
        <v>34</v>
      </c>
      <c r="P959" s="132">
        <v>0</v>
      </c>
      <c r="Q959" s="133">
        <v>416330</v>
      </c>
      <c r="R959" s="133">
        <v>0</v>
      </c>
      <c r="S959" s="133">
        <f t="shared" si="28"/>
        <v>0</v>
      </c>
      <c r="T959" s="133">
        <v>31042</v>
      </c>
      <c r="U959" s="134">
        <f t="shared" si="29"/>
        <v>447372</v>
      </c>
      <c r="V959" s="144"/>
      <c r="W959" s="173">
        <v>0.91891891891891819</v>
      </c>
      <c r="X959" s="174">
        <v>0.09</v>
      </c>
      <c r="Y959" s="174">
        <v>9.9806676197540647E-2</v>
      </c>
      <c r="Z959" s="175">
        <v>0</v>
      </c>
      <c r="AA959" s="168"/>
      <c r="AB959" s="176">
        <v>18</v>
      </c>
      <c r="AC959" s="177">
        <v>0.7198852214398026</v>
      </c>
      <c r="AD959" s="134">
        <v>9738</v>
      </c>
      <c r="AE959" s="177">
        <v>0</v>
      </c>
      <c r="AF959" s="182">
        <v>0</v>
      </c>
      <c r="AG959" s="172"/>
    </row>
    <row r="960" spans="1:33" s="110" customFormat="1" x14ac:dyDescent="0.2">
      <c r="A960" s="138">
        <v>3506</v>
      </c>
      <c r="B960" s="139">
        <v>3506262176</v>
      </c>
      <c r="C960" s="140" t="s">
        <v>553</v>
      </c>
      <c r="D960" s="141">
        <v>262</v>
      </c>
      <c r="E960" s="140" t="s">
        <v>294</v>
      </c>
      <c r="F960" s="141">
        <v>176</v>
      </c>
      <c r="G960" s="142" t="s">
        <v>208</v>
      </c>
      <c r="H960" s="130"/>
      <c r="I960" s="131">
        <v>12279</v>
      </c>
      <c r="J960" s="131">
        <v>6051</v>
      </c>
      <c r="K960" s="131">
        <v>0</v>
      </c>
      <c r="L960" s="131">
        <v>938</v>
      </c>
      <c r="M960" s="131">
        <v>19268</v>
      </c>
      <c r="N960" s="130"/>
      <c r="O960" s="132">
        <v>11</v>
      </c>
      <c r="P960" s="132">
        <v>0</v>
      </c>
      <c r="Q960" s="133">
        <v>196185</v>
      </c>
      <c r="R960" s="133">
        <v>0</v>
      </c>
      <c r="S960" s="133">
        <f t="shared" si="28"/>
        <v>0</v>
      </c>
      <c r="T960" s="133">
        <v>10043</v>
      </c>
      <c r="U960" s="134">
        <f t="shared" si="29"/>
        <v>206228</v>
      </c>
      <c r="V960" s="144"/>
      <c r="W960" s="173">
        <v>0.29729729729729731</v>
      </c>
      <c r="X960" s="174">
        <v>0.09</v>
      </c>
      <c r="Y960" s="174">
        <v>9.0530554144467798E-2</v>
      </c>
      <c r="Z960" s="175">
        <v>0</v>
      </c>
      <c r="AA960" s="168"/>
      <c r="AB960" s="176">
        <v>7</v>
      </c>
      <c r="AC960" s="177">
        <v>0.18297308829793182</v>
      </c>
      <c r="AD960" s="134">
        <v>3528</v>
      </c>
      <c r="AE960" s="177">
        <v>0</v>
      </c>
      <c r="AF960" s="182">
        <v>0</v>
      </c>
      <c r="AG960" s="172"/>
    </row>
    <row r="961" spans="1:33" s="110" customFormat="1" x14ac:dyDescent="0.2">
      <c r="A961" s="138">
        <v>3506</v>
      </c>
      <c r="B961" s="139">
        <v>3506262178</v>
      </c>
      <c r="C961" s="140" t="s">
        <v>553</v>
      </c>
      <c r="D961" s="141">
        <v>262</v>
      </c>
      <c r="E961" s="140" t="s">
        <v>294</v>
      </c>
      <c r="F961" s="141">
        <v>178</v>
      </c>
      <c r="G961" s="142" t="s">
        <v>210</v>
      </c>
      <c r="H961" s="130"/>
      <c r="I961" s="131">
        <v>11770</v>
      </c>
      <c r="J961" s="131">
        <v>1978</v>
      </c>
      <c r="K961" s="131">
        <v>0</v>
      </c>
      <c r="L961" s="131">
        <v>938</v>
      </c>
      <c r="M961" s="131">
        <v>14686</v>
      </c>
      <c r="N961" s="130"/>
      <c r="O961" s="132">
        <v>6</v>
      </c>
      <c r="P961" s="132">
        <v>0</v>
      </c>
      <c r="Q961" s="133">
        <v>80256</v>
      </c>
      <c r="R961" s="133">
        <v>0</v>
      </c>
      <c r="S961" s="133">
        <f t="shared" si="28"/>
        <v>0</v>
      </c>
      <c r="T961" s="133">
        <v>5478</v>
      </c>
      <c r="U961" s="134">
        <f t="shared" si="29"/>
        <v>85734</v>
      </c>
      <c r="V961" s="144"/>
      <c r="W961" s="173">
        <v>0.16216216216216217</v>
      </c>
      <c r="X961" s="174">
        <v>0.09</v>
      </c>
      <c r="Y961" s="174">
        <v>6.0443426541805394E-2</v>
      </c>
      <c r="Z961" s="175">
        <v>0</v>
      </c>
      <c r="AA961" s="168"/>
      <c r="AB961" s="176">
        <v>2</v>
      </c>
      <c r="AC961" s="177">
        <v>0</v>
      </c>
      <c r="AD961" s="134">
        <v>0</v>
      </c>
      <c r="AE961" s="177">
        <v>0</v>
      </c>
      <c r="AF961" s="182">
        <v>0</v>
      </c>
      <c r="AG961" s="172"/>
    </row>
    <row r="962" spans="1:33" s="110" customFormat="1" x14ac:dyDescent="0.2">
      <c r="A962" s="138">
        <v>3506</v>
      </c>
      <c r="B962" s="139">
        <v>3506262229</v>
      </c>
      <c r="C962" s="140" t="s">
        <v>553</v>
      </c>
      <c r="D962" s="141">
        <v>262</v>
      </c>
      <c r="E962" s="140" t="s">
        <v>294</v>
      </c>
      <c r="F962" s="141">
        <v>229</v>
      </c>
      <c r="G962" s="142" t="s">
        <v>261</v>
      </c>
      <c r="H962" s="130"/>
      <c r="I962" s="131">
        <v>11577</v>
      </c>
      <c r="J962" s="131">
        <v>1891</v>
      </c>
      <c r="K962" s="131">
        <v>0</v>
      </c>
      <c r="L962" s="131">
        <v>938</v>
      </c>
      <c r="M962" s="131">
        <v>14406</v>
      </c>
      <c r="N962" s="130"/>
      <c r="O962" s="132">
        <v>21</v>
      </c>
      <c r="P962" s="132">
        <v>0</v>
      </c>
      <c r="Q962" s="133">
        <v>275184</v>
      </c>
      <c r="R962" s="133">
        <v>0</v>
      </c>
      <c r="S962" s="133">
        <f t="shared" si="28"/>
        <v>0</v>
      </c>
      <c r="T962" s="133">
        <v>19173</v>
      </c>
      <c r="U962" s="134">
        <f t="shared" si="29"/>
        <v>294357</v>
      </c>
      <c r="V962" s="144"/>
      <c r="W962" s="173">
        <v>0.56756756756756754</v>
      </c>
      <c r="X962" s="174">
        <v>0.09</v>
      </c>
      <c r="Y962" s="174">
        <v>1.3155381747183561E-2</v>
      </c>
      <c r="Z962" s="175">
        <v>0</v>
      </c>
      <c r="AA962" s="168"/>
      <c r="AB962" s="176">
        <v>2</v>
      </c>
      <c r="AC962" s="177">
        <v>0</v>
      </c>
      <c r="AD962" s="134">
        <v>0</v>
      </c>
      <c r="AE962" s="177">
        <v>0</v>
      </c>
      <c r="AF962" s="182">
        <v>0</v>
      </c>
      <c r="AG962" s="172"/>
    </row>
    <row r="963" spans="1:33" s="110" customFormat="1" x14ac:dyDescent="0.2">
      <c r="A963" s="138">
        <v>3506</v>
      </c>
      <c r="B963" s="139">
        <v>3506262248</v>
      </c>
      <c r="C963" s="140" t="s">
        <v>553</v>
      </c>
      <c r="D963" s="141">
        <v>262</v>
      </c>
      <c r="E963" s="140" t="s">
        <v>294</v>
      </c>
      <c r="F963" s="141">
        <v>248</v>
      </c>
      <c r="G963" s="142" t="s">
        <v>280</v>
      </c>
      <c r="H963" s="130"/>
      <c r="I963" s="131">
        <v>11994</v>
      </c>
      <c r="J963" s="131">
        <v>946</v>
      </c>
      <c r="K963" s="131">
        <v>0</v>
      </c>
      <c r="L963" s="131">
        <v>938</v>
      </c>
      <c r="M963" s="131">
        <v>13878</v>
      </c>
      <c r="N963" s="130"/>
      <c r="O963" s="132">
        <v>14</v>
      </c>
      <c r="P963" s="132">
        <v>0</v>
      </c>
      <c r="Q963" s="133">
        <v>176260</v>
      </c>
      <c r="R963" s="133">
        <v>0</v>
      </c>
      <c r="S963" s="133">
        <f t="shared" si="28"/>
        <v>0</v>
      </c>
      <c r="T963" s="133">
        <v>12782</v>
      </c>
      <c r="U963" s="134">
        <f t="shared" si="29"/>
        <v>189042</v>
      </c>
      <c r="V963" s="144"/>
      <c r="W963" s="173">
        <v>0.3783783783783784</v>
      </c>
      <c r="X963" s="174">
        <v>0.09</v>
      </c>
      <c r="Y963" s="174">
        <v>5.6552295572975878E-2</v>
      </c>
      <c r="Z963" s="175">
        <v>0</v>
      </c>
      <c r="AA963" s="168"/>
      <c r="AB963" s="176">
        <v>6</v>
      </c>
      <c r="AC963" s="177">
        <v>0</v>
      </c>
      <c r="AD963" s="134">
        <v>0</v>
      </c>
      <c r="AE963" s="177">
        <v>0</v>
      </c>
      <c r="AF963" s="182">
        <v>0</v>
      </c>
      <c r="AG963" s="172"/>
    </row>
    <row r="964" spans="1:33" s="110" customFormat="1" x14ac:dyDescent="0.2">
      <c r="A964" s="138">
        <v>3506</v>
      </c>
      <c r="B964" s="139">
        <v>3506262258</v>
      </c>
      <c r="C964" s="140" t="s">
        <v>553</v>
      </c>
      <c r="D964" s="141">
        <v>262</v>
      </c>
      <c r="E964" s="140" t="s">
        <v>294</v>
      </c>
      <c r="F964" s="141">
        <v>258</v>
      </c>
      <c r="G964" s="142" t="s">
        <v>290</v>
      </c>
      <c r="H964" s="130"/>
      <c r="I964" s="131">
        <v>13073</v>
      </c>
      <c r="J964" s="131">
        <v>3847</v>
      </c>
      <c r="K964" s="131">
        <v>0</v>
      </c>
      <c r="L964" s="131">
        <v>938</v>
      </c>
      <c r="M964" s="131">
        <v>17858</v>
      </c>
      <c r="N964" s="130"/>
      <c r="O964" s="132">
        <v>8</v>
      </c>
      <c r="P964" s="132">
        <v>0</v>
      </c>
      <c r="Q964" s="133">
        <v>131704</v>
      </c>
      <c r="R964" s="133">
        <v>0</v>
      </c>
      <c r="S964" s="133">
        <f t="shared" si="28"/>
        <v>0</v>
      </c>
      <c r="T964" s="133">
        <v>7304</v>
      </c>
      <c r="U964" s="134">
        <f t="shared" si="29"/>
        <v>139008</v>
      </c>
      <c r="V964" s="144"/>
      <c r="W964" s="173">
        <v>0.21621621621621623</v>
      </c>
      <c r="X964" s="174">
        <v>0.09</v>
      </c>
      <c r="Y964" s="174">
        <v>9.5754511072472237E-2</v>
      </c>
      <c r="Z964" s="175">
        <v>0</v>
      </c>
      <c r="AA964" s="168"/>
      <c r="AB964" s="176">
        <v>0</v>
      </c>
      <c r="AC964" s="177">
        <v>0</v>
      </c>
      <c r="AD964" s="134">
        <v>0</v>
      </c>
      <c r="AE964" s="177">
        <v>0</v>
      </c>
      <c r="AF964" s="182">
        <v>0</v>
      </c>
      <c r="AG964" s="172"/>
    </row>
    <row r="965" spans="1:33" s="110" customFormat="1" x14ac:dyDescent="0.2">
      <c r="A965" s="138">
        <v>3506</v>
      </c>
      <c r="B965" s="139">
        <v>3506262262</v>
      </c>
      <c r="C965" s="140" t="s">
        <v>553</v>
      </c>
      <c r="D965" s="141">
        <v>262</v>
      </c>
      <c r="E965" s="140" t="s">
        <v>294</v>
      </c>
      <c r="F965" s="141">
        <v>262</v>
      </c>
      <c r="G965" s="142" t="s">
        <v>294</v>
      </c>
      <c r="H965" s="130"/>
      <c r="I965" s="131">
        <v>11550</v>
      </c>
      <c r="J965" s="131">
        <v>4280</v>
      </c>
      <c r="K965" s="131">
        <v>0</v>
      </c>
      <c r="L965" s="131">
        <v>938</v>
      </c>
      <c r="M965" s="131">
        <v>16768</v>
      </c>
      <c r="N965" s="130"/>
      <c r="O965" s="132">
        <v>90</v>
      </c>
      <c r="P965" s="132">
        <v>0</v>
      </c>
      <c r="Q965" s="133">
        <v>1386180</v>
      </c>
      <c r="R965" s="133">
        <v>0</v>
      </c>
      <c r="S965" s="133">
        <f t="shared" si="28"/>
        <v>0</v>
      </c>
      <c r="T965" s="133">
        <v>82170</v>
      </c>
      <c r="U965" s="134">
        <f t="shared" si="29"/>
        <v>1468350</v>
      </c>
      <c r="V965" s="144"/>
      <c r="W965" s="173">
        <v>2.432432432432432</v>
      </c>
      <c r="X965" s="174">
        <v>0.09</v>
      </c>
      <c r="Y965" s="174">
        <v>7.8425009701722004E-2</v>
      </c>
      <c r="Z965" s="175">
        <v>0</v>
      </c>
      <c r="AA965" s="168"/>
      <c r="AB965" s="176">
        <v>24</v>
      </c>
      <c r="AC965" s="177">
        <v>0</v>
      </c>
      <c r="AD965" s="134">
        <v>0</v>
      </c>
      <c r="AE965" s="177">
        <v>0</v>
      </c>
      <c r="AF965" s="182">
        <v>0</v>
      </c>
      <c r="AG965" s="172"/>
    </row>
    <row r="966" spans="1:33" s="110" customFormat="1" x14ac:dyDescent="0.2">
      <c r="A966" s="138">
        <v>3506</v>
      </c>
      <c r="B966" s="139">
        <v>3506262274</v>
      </c>
      <c r="C966" s="140" t="s">
        <v>553</v>
      </c>
      <c r="D966" s="141">
        <v>262</v>
      </c>
      <c r="E966" s="140" t="s">
        <v>294</v>
      </c>
      <c r="F966" s="141">
        <v>274</v>
      </c>
      <c r="G966" s="142" t="s">
        <v>306</v>
      </c>
      <c r="H966" s="130"/>
      <c r="I966" s="131">
        <v>11397</v>
      </c>
      <c r="J966" s="131">
        <v>4687</v>
      </c>
      <c r="K966" s="131">
        <v>0</v>
      </c>
      <c r="L966" s="131">
        <v>938</v>
      </c>
      <c r="M966" s="131">
        <v>17022</v>
      </c>
      <c r="N966" s="130"/>
      <c r="O966" s="132">
        <v>4</v>
      </c>
      <c r="P966" s="132">
        <v>0</v>
      </c>
      <c r="Q966" s="133">
        <v>62596</v>
      </c>
      <c r="R966" s="133">
        <v>0</v>
      </c>
      <c r="S966" s="133">
        <f t="shared" si="28"/>
        <v>0</v>
      </c>
      <c r="T966" s="133">
        <v>3652</v>
      </c>
      <c r="U966" s="134">
        <f t="shared" si="29"/>
        <v>66248</v>
      </c>
      <c r="V966" s="144"/>
      <c r="W966" s="173">
        <v>0.10810810810810811</v>
      </c>
      <c r="X966" s="174">
        <v>0.09</v>
      </c>
      <c r="Y966" s="174">
        <v>6.843597846090782E-2</v>
      </c>
      <c r="Z966" s="175">
        <v>0</v>
      </c>
      <c r="AA966" s="168"/>
      <c r="AB966" s="176">
        <v>2</v>
      </c>
      <c r="AC966" s="177">
        <v>0</v>
      </c>
      <c r="AD966" s="134">
        <v>0</v>
      </c>
      <c r="AE966" s="177">
        <v>0</v>
      </c>
      <c r="AF966" s="182">
        <v>0</v>
      </c>
      <c r="AG966" s="172"/>
    </row>
    <row r="967" spans="1:33" s="110" customFormat="1" x14ac:dyDescent="0.2">
      <c r="A967" s="138">
        <v>3506</v>
      </c>
      <c r="B967" s="139">
        <v>3506262284</v>
      </c>
      <c r="C967" s="140" t="s">
        <v>553</v>
      </c>
      <c r="D967" s="141">
        <v>262</v>
      </c>
      <c r="E967" s="140" t="s">
        <v>294</v>
      </c>
      <c r="F967" s="141">
        <v>284</v>
      </c>
      <c r="G967" s="142" t="s">
        <v>316</v>
      </c>
      <c r="H967" s="130"/>
      <c r="I967" s="131">
        <v>11397</v>
      </c>
      <c r="J967" s="131">
        <v>4535</v>
      </c>
      <c r="K967" s="131">
        <v>0</v>
      </c>
      <c r="L967" s="131">
        <v>938</v>
      </c>
      <c r="M967" s="131">
        <v>16870</v>
      </c>
      <c r="N967" s="130"/>
      <c r="O967" s="132">
        <v>4</v>
      </c>
      <c r="P967" s="132">
        <v>0</v>
      </c>
      <c r="Q967" s="133">
        <v>62004</v>
      </c>
      <c r="R967" s="133">
        <v>0</v>
      </c>
      <c r="S967" s="133">
        <f t="shared" si="28"/>
        <v>0</v>
      </c>
      <c r="T967" s="133">
        <v>3652</v>
      </c>
      <c r="U967" s="134">
        <f t="shared" si="29"/>
        <v>65656</v>
      </c>
      <c r="V967" s="144"/>
      <c r="W967" s="173">
        <v>0.10810810810810811</v>
      </c>
      <c r="X967" s="174">
        <v>0.09</v>
      </c>
      <c r="Y967" s="174">
        <v>4.4134450406464527E-2</v>
      </c>
      <c r="Z967" s="175">
        <v>0</v>
      </c>
      <c r="AA967" s="168"/>
      <c r="AB967" s="176">
        <v>2</v>
      </c>
      <c r="AC967" s="177">
        <v>0</v>
      </c>
      <c r="AD967" s="134">
        <v>0</v>
      </c>
      <c r="AE967" s="177">
        <v>0</v>
      </c>
      <c r="AF967" s="182">
        <v>0</v>
      </c>
      <c r="AG967" s="172"/>
    </row>
    <row r="968" spans="1:33" s="110" customFormat="1" x14ac:dyDescent="0.2">
      <c r="A968" s="138">
        <v>3506</v>
      </c>
      <c r="B968" s="139">
        <v>3506262295</v>
      </c>
      <c r="C968" s="140" t="s">
        <v>553</v>
      </c>
      <c r="D968" s="141">
        <v>262</v>
      </c>
      <c r="E968" s="140" t="s">
        <v>294</v>
      </c>
      <c r="F968" s="141">
        <v>295</v>
      </c>
      <c r="G968" s="142" t="s">
        <v>327</v>
      </c>
      <c r="H968" s="130"/>
      <c r="I968" s="131">
        <v>10766</v>
      </c>
      <c r="J968" s="131">
        <v>6109</v>
      </c>
      <c r="K968" s="131">
        <v>0</v>
      </c>
      <c r="L968" s="131">
        <v>938</v>
      </c>
      <c r="M968" s="131">
        <v>17813</v>
      </c>
      <c r="N968" s="130"/>
      <c r="O968" s="132">
        <v>1</v>
      </c>
      <c r="P968" s="132">
        <v>0</v>
      </c>
      <c r="Q968" s="133">
        <v>16419</v>
      </c>
      <c r="R968" s="133">
        <v>0</v>
      </c>
      <c r="S968" s="133">
        <f t="shared" si="28"/>
        <v>0</v>
      </c>
      <c r="T968" s="133">
        <v>913</v>
      </c>
      <c r="U968" s="134">
        <f t="shared" si="29"/>
        <v>17332</v>
      </c>
      <c r="V968" s="144"/>
      <c r="W968" s="173">
        <v>2.7027027027027029E-2</v>
      </c>
      <c r="X968" s="174">
        <v>0.09</v>
      </c>
      <c r="Y968" s="174">
        <v>1.4820289013260985E-2</v>
      </c>
      <c r="Z968" s="175">
        <v>0</v>
      </c>
      <c r="AA968" s="168"/>
      <c r="AB968" s="176">
        <v>1</v>
      </c>
      <c r="AC968" s="177">
        <v>0</v>
      </c>
      <c r="AD968" s="134">
        <v>0</v>
      </c>
      <c r="AE968" s="177">
        <v>0</v>
      </c>
      <c r="AF968" s="182">
        <v>0</v>
      </c>
      <c r="AG968" s="172"/>
    </row>
    <row r="969" spans="1:33" s="110" customFormat="1" x14ac:dyDescent="0.2">
      <c r="A969" s="138">
        <v>3506</v>
      </c>
      <c r="B969" s="139">
        <v>3506262346</v>
      </c>
      <c r="C969" s="140" t="s">
        <v>553</v>
      </c>
      <c r="D969" s="141">
        <v>262</v>
      </c>
      <c r="E969" s="140" t="s">
        <v>294</v>
      </c>
      <c r="F969" s="141">
        <v>346</v>
      </c>
      <c r="G969" s="142" t="s">
        <v>378</v>
      </c>
      <c r="H969" s="130"/>
      <c r="I969" s="131">
        <v>10766</v>
      </c>
      <c r="J969" s="131">
        <v>1580</v>
      </c>
      <c r="K969" s="131">
        <v>0</v>
      </c>
      <c r="L969" s="131">
        <v>938</v>
      </c>
      <c r="M969" s="131">
        <v>13284</v>
      </c>
      <c r="N969" s="130"/>
      <c r="O969" s="132">
        <v>2</v>
      </c>
      <c r="P969" s="132">
        <v>0</v>
      </c>
      <c r="Q969" s="133">
        <v>24024</v>
      </c>
      <c r="R969" s="133">
        <v>0</v>
      </c>
      <c r="S969" s="133">
        <f t="shared" si="28"/>
        <v>0</v>
      </c>
      <c r="T969" s="133">
        <v>1826</v>
      </c>
      <c r="U969" s="134">
        <f t="shared" si="29"/>
        <v>25850</v>
      </c>
      <c r="V969" s="144"/>
      <c r="W969" s="173">
        <v>5.4054054054054057E-2</v>
      </c>
      <c r="X969" s="174">
        <v>0.09</v>
      </c>
      <c r="Y969" s="174">
        <v>1.267409712277673E-2</v>
      </c>
      <c r="Z969" s="175">
        <v>0</v>
      </c>
      <c r="AA969" s="168"/>
      <c r="AB969" s="176">
        <v>2</v>
      </c>
      <c r="AC969" s="177">
        <v>0</v>
      </c>
      <c r="AD969" s="134">
        <v>0</v>
      </c>
      <c r="AE969" s="177">
        <v>0</v>
      </c>
      <c r="AF969" s="182">
        <v>0</v>
      </c>
      <c r="AG969" s="172"/>
    </row>
    <row r="970" spans="1:33" s="110" customFormat="1" x14ac:dyDescent="0.2">
      <c r="A970" s="138">
        <v>3506</v>
      </c>
      <c r="B970" s="139">
        <v>3506262347</v>
      </c>
      <c r="C970" s="140" t="s">
        <v>553</v>
      </c>
      <c r="D970" s="141">
        <v>262</v>
      </c>
      <c r="E970" s="140" t="s">
        <v>294</v>
      </c>
      <c r="F970" s="141">
        <v>347</v>
      </c>
      <c r="G970" s="142" t="s">
        <v>379</v>
      </c>
      <c r="H970" s="130"/>
      <c r="I970" s="131">
        <v>11497</v>
      </c>
      <c r="J970" s="131">
        <v>5204</v>
      </c>
      <c r="K970" s="131">
        <v>0</v>
      </c>
      <c r="L970" s="131">
        <v>938</v>
      </c>
      <c r="M970" s="131">
        <v>17639</v>
      </c>
      <c r="N970" s="130"/>
      <c r="O970" s="132">
        <v>6</v>
      </c>
      <c r="P970" s="132">
        <v>0</v>
      </c>
      <c r="Q970" s="133">
        <v>97500</v>
      </c>
      <c r="R970" s="133">
        <v>0</v>
      </c>
      <c r="S970" s="133">
        <f t="shared" ref="S970:S1033" si="30">IFERROR(VLOOKUP(B970,transp,2,FALSE),0)</f>
        <v>0</v>
      </c>
      <c r="T970" s="133">
        <v>5478</v>
      </c>
      <c r="U970" s="134">
        <f t="shared" ref="U970:U1033" si="31">SUM(Q970:T970)</f>
        <v>102978</v>
      </c>
      <c r="V970" s="144"/>
      <c r="W970" s="173">
        <v>0.16216216216216217</v>
      </c>
      <c r="X970" s="174">
        <v>0.09</v>
      </c>
      <c r="Y970" s="174">
        <v>8.2099456478914659E-3</v>
      </c>
      <c r="Z970" s="175">
        <v>0</v>
      </c>
      <c r="AA970" s="168"/>
      <c r="AB970" s="176">
        <v>5</v>
      </c>
      <c r="AC970" s="177">
        <v>0</v>
      </c>
      <c r="AD970" s="134">
        <v>0</v>
      </c>
      <c r="AE970" s="177">
        <v>0</v>
      </c>
      <c r="AF970" s="182">
        <v>0</v>
      </c>
      <c r="AG970" s="172"/>
    </row>
    <row r="971" spans="1:33" s="110" customFormat="1" x14ac:dyDescent="0.2">
      <c r="A971" s="138">
        <v>3508</v>
      </c>
      <c r="B971" s="139">
        <v>3508281061</v>
      </c>
      <c r="C971" s="140" t="s">
        <v>603</v>
      </c>
      <c r="D971" s="141">
        <v>281</v>
      </c>
      <c r="E971" s="140" t="s">
        <v>313</v>
      </c>
      <c r="F971" s="141">
        <v>61</v>
      </c>
      <c r="G971" s="142" t="s">
        <v>93</v>
      </c>
      <c r="H971" s="130"/>
      <c r="I971" s="131">
        <v>14518</v>
      </c>
      <c r="J971" s="131">
        <v>790</v>
      </c>
      <c r="K971" s="131">
        <v>0</v>
      </c>
      <c r="L971" s="131">
        <v>938</v>
      </c>
      <c r="M971" s="131">
        <v>16246</v>
      </c>
      <c r="N971" s="130"/>
      <c r="O971" s="132">
        <v>2</v>
      </c>
      <c r="P971" s="132">
        <v>0</v>
      </c>
      <c r="Q971" s="133">
        <v>30616</v>
      </c>
      <c r="R971" s="133">
        <v>0</v>
      </c>
      <c r="S971" s="133">
        <f t="shared" si="30"/>
        <v>0</v>
      </c>
      <c r="T971" s="133">
        <v>1876</v>
      </c>
      <c r="U971" s="134">
        <f t="shared" si="31"/>
        <v>32492</v>
      </c>
      <c r="V971" s="144"/>
      <c r="W971" s="173">
        <v>0</v>
      </c>
      <c r="X971" s="174">
        <v>0.09</v>
      </c>
      <c r="Y971" s="174">
        <v>3.8664200991585608E-2</v>
      </c>
      <c r="Z971" s="175">
        <v>0</v>
      </c>
      <c r="AA971" s="168"/>
      <c r="AB971" s="176">
        <v>0</v>
      </c>
      <c r="AC971" s="177">
        <v>0</v>
      </c>
      <c r="AD971" s="134">
        <v>0</v>
      </c>
      <c r="AE971" s="177">
        <v>0</v>
      </c>
      <c r="AF971" s="182">
        <v>0</v>
      </c>
      <c r="AG971" s="172"/>
    </row>
    <row r="972" spans="1:33" s="110" customFormat="1" x14ac:dyDescent="0.2">
      <c r="A972" s="138">
        <v>3508</v>
      </c>
      <c r="B972" s="139">
        <v>3508281137</v>
      </c>
      <c r="C972" s="140" t="s">
        <v>603</v>
      </c>
      <c r="D972" s="141">
        <v>281</v>
      </c>
      <c r="E972" s="140" t="s">
        <v>313</v>
      </c>
      <c r="F972" s="141">
        <v>137</v>
      </c>
      <c r="G972" s="142" t="s">
        <v>169</v>
      </c>
      <c r="H972" s="130"/>
      <c r="I972" s="131">
        <v>16710</v>
      </c>
      <c r="J972" s="131">
        <v>0</v>
      </c>
      <c r="K972" s="131">
        <v>0</v>
      </c>
      <c r="L972" s="131">
        <v>938</v>
      </c>
      <c r="M972" s="131">
        <v>17648</v>
      </c>
      <c r="N972" s="130"/>
      <c r="O972" s="132">
        <v>3</v>
      </c>
      <c r="P972" s="132">
        <v>0</v>
      </c>
      <c r="Q972" s="133">
        <v>50130</v>
      </c>
      <c r="R972" s="133">
        <v>0</v>
      </c>
      <c r="S972" s="133">
        <f t="shared" si="30"/>
        <v>0</v>
      </c>
      <c r="T972" s="133">
        <v>2814</v>
      </c>
      <c r="U972" s="134">
        <f t="shared" si="31"/>
        <v>52944</v>
      </c>
      <c r="V972" s="144"/>
      <c r="W972" s="173">
        <v>0</v>
      </c>
      <c r="X972" s="174">
        <v>0.09</v>
      </c>
      <c r="Y972" s="174">
        <v>0.10998320985829645</v>
      </c>
      <c r="Z972" s="175">
        <v>0</v>
      </c>
      <c r="AA972" s="168"/>
      <c r="AB972" s="176">
        <v>0</v>
      </c>
      <c r="AC972" s="177">
        <v>0</v>
      </c>
      <c r="AD972" s="134">
        <v>0</v>
      </c>
      <c r="AE972" s="177">
        <v>0</v>
      </c>
      <c r="AF972" s="182">
        <v>0</v>
      </c>
      <c r="AG972" s="172"/>
    </row>
    <row r="973" spans="1:33" s="110" customFormat="1" x14ac:dyDescent="0.2">
      <c r="A973" s="138">
        <v>3508</v>
      </c>
      <c r="B973" s="139">
        <v>3508281227</v>
      </c>
      <c r="C973" s="140" t="s">
        <v>603</v>
      </c>
      <c r="D973" s="141">
        <v>281</v>
      </c>
      <c r="E973" s="140" t="s">
        <v>313</v>
      </c>
      <c r="F973" s="141">
        <v>227</v>
      </c>
      <c r="G973" s="142" t="s">
        <v>259</v>
      </c>
      <c r="H973" s="130"/>
      <c r="I973" s="131">
        <v>12081.55337579618</v>
      </c>
      <c r="J973" s="131">
        <v>3639</v>
      </c>
      <c r="K973" s="131">
        <v>0</v>
      </c>
      <c r="L973" s="131">
        <v>938</v>
      </c>
      <c r="M973" s="131">
        <v>16658.553375796182</v>
      </c>
      <c r="N973" s="130"/>
      <c r="O973" s="132">
        <v>1</v>
      </c>
      <c r="P973" s="132">
        <v>0</v>
      </c>
      <c r="Q973" s="133">
        <v>15721</v>
      </c>
      <c r="R973" s="133">
        <v>0</v>
      </c>
      <c r="S973" s="133">
        <f t="shared" si="30"/>
        <v>0</v>
      </c>
      <c r="T973" s="133">
        <v>938</v>
      </c>
      <c r="U973" s="134">
        <f t="shared" si="31"/>
        <v>16659</v>
      </c>
      <c r="V973" s="144"/>
      <c r="W973" s="173">
        <v>0</v>
      </c>
      <c r="X973" s="174">
        <v>0.09</v>
      </c>
      <c r="Y973" s="174">
        <v>1.6344741373632714E-2</v>
      </c>
      <c r="Z973" s="175">
        <v>0</v>
      </c>
      <c r="AA973" s="168"/>
      <c r="AB973" s="176">
        <v>0</v>
      </c>
      <c r="AC973" s="177">
        <v>0</v>
      </c>
      <c r="AD973" s="134">
        <v>0</v>
      </c>
      <c r="AE973" s="177">
        <v>0</v>
      </c>
      <c r="AF973" s="182">
        <v>0</v>
      </c>
      <c r="AG973" s="172"/>
    </row>
    <row r="974" spans="1:33" s="110" customFormat="1" x14ac:dyDescent="0.2">
      <c r="A974" s="138">
        <v>3508</v>
      </c>
      <c r="B974" s="139">
        <v>3508281281</v>
      </c>
      <c r="C974" s="140" t="s">
        <v>603</v>
      </c>
      <c r="D974" s="141">
        <v>281</v>
      </c>
      <c r="E974" s="140" t="s">
        <v>313</v>
      </c>
      <c r="F974" s="141">
        <v>281</v>
      </c>
      <c r="G974" s="142" t="s">
        <v>313</v>
      </c>
      <c r="H974" s="130"/>
      <c r="I974" s="131">
        <v>15462</v>
      </c>
      <c r="J974" s="131">
        <v>697</v>
      </c>
      <c r="K974" s="131">
        <v>0</v>
      </c>
      <c r="L974" s="131">
        <v>938</v>
      </c>
      <c r="M974" s="131">
        <v>17097</v>
      </c>
      <c r="N974" s="130"/>
      <c r="O974" s="132">
        <v>200</v>
      </c>
      <c r="P974" s="132">
        <v>0</v>
      </c>
      <c r="Q974" s="133">
        <v>3231800</v>
      </c>
      <c r="R974" s="133">
        <v>0</v>
      </c>
      <c r="S974" s="133">
        <f t="shared" si="30"/>
        <v>0</v>
      </c>
      <c r="T974" s="133">
        <v>187600</v>
      </c>
      <c r="U974" s="134">
        <f t="shared" si="31"/>
        <v>3419400</v>
      </c>
      <c r="V974" s="144"/>
      <c r="W974" s="173">
        <v>0</v>
      </c>
      <c r="X974" s="174">
        <v>0.09</v>
      </c>
      <c r="Y974" s="174">
        <v>0.1363460354801698</v>
      </c>
      <c r="Z974" s="175">
        <v>0</v>
      </c>
      <c r="AA974" s="168"/>
      <c r="AB974" s="176">
        <v>0</v>
      </c>
      <c r="AC974" s="177">
        <v>0</v>
      </c>
      <c r="AD974" s="134">
        <v>0</v>
      </c>
      <c r="AE974" s="177">
        <v>0</v>
      </c>
      <c r="AF974" s="182">
        <v>0</v>
      </c>
      <c r="AG974" s="172"/>
    </row>
    <row r="975" spans="1:33" s="110" customFormat="1" x14ac:dyDescent="0.2">
      <c r="A975" s="138">
        <v>3508</v>
      </c>
      <c r="B975" s="139">
        <v>3508281325</v>
      </c>
      <c r="C975" s="140" t="s">
        <v>603</v>
      </c>
      <c r="D975" s="141">
        <v>281</v>
      </c>
      <c r="E975" s="140" t="s">
        <v>313</v>
      </c>
      <c r="F975" s="141">
        <v>325</v>
      </c>
      <c r="G975" s="142" t="s">
        <v>357</v>
      </c>
      <c r="H975" s="130"/>
      <c r="I975" s="131">
        <v>12505.803428461981</v>
      </c>
      <c r="J975" s="131">
        <v>1787</v>
      </c>
      <c r="K975" s="131">
        <v>0</v>
      </c>
      <c r="L975" s="131">
        <v>938</v>
      </c>
      <c r="M975" s="131">
        <v>15230.803428461981</v>
      </c>
      <c r="N975" s="130"/>
      <c r="O975" s="132">
        <v>1</v>
      </c>
      <c r="P975" s="132">
        <v>0</v>
      </c>
      <c r="Q975" s="133">
        <v>14293</v>
      </c>
      <c r="R975" s="133">
        <v>0</v>
      </c>
      <c r="S975" s="133">
        <f t="shared" si="30"/>
        <v>0</v>
      </c>
      <c r="T975" s="133">
        <v>938</v>
      </c>
      <c r="U975" s="134">
        <f t="shared" si="31"/>
        <v>15231</v>
      </c>
      <c r="V975" s="144"/>
      <c r="W975" s="173">
        <v>0</v>
      </c>
      <c r="X975" s="174">
        <v>0.09</v>
      </c>
      <c r="Y975" s="174">
        <v>1.1961598810573229E-2</v>
      </c>
      <c r="Z975" s="175">
        <v>0</v>
      </c>
      <c r="AA975" s="168"/>
      <c r="AB975" s="176">
        <v>0</v>
      </c>
      <c r="AC975" s="177">
        <v>0</v>
      </c>
      <c r="AD975" s="134">
        <v>0</v>
      </c>
      <c r="AE975" s="177">
        <v>0</v>
      </c>
      <c r="AF975" s="182">
        <v>0</v>
      </c>
      <c r="AG975" s="172"/>
    </row>
    <row r="976" spans="1:33" s="110" customFormat="1" x14ac:dyDescent="0.2">
      <c r="A976" s="138">
        <v>3508</v>
      </c>
      <c r="B976" s="139">
        <v>3508281332</v>
      </c>
      <c r="C976" s="140" t="s">
        <v>603</v>
      </c>
      <c r="D976" s="141">
        <v>281</v>
      </c>
      <c r="E976" s="140" t="s">
        <v>313</v>
      </c>
      <c r="F976" s="141">
        <v>332</v>
      </c>
      <c r="G976" s="142" t="s">
        <v>364</v>
      </c>
      <c r="H976" s="130"/>
      <c r="I976" s="131">
        <v>16608</v>
      </c>
      <c r="J976" s="131">
        <v>1280</v>
      </c>
      <c r="K976" s="131">
        <v>0</v>
      </c>
      <c r="L976" s="131">
        <v>938</v>
      </c>
      <c r="M976" s="131">
        <v>18826</v>
      </c>
      <c r="N976" s="130"/>
      <c r="O976" s="132">
        <v>1</v>
      </c>
      <c r="P976" s="132">
        <v>0</v>
      </c>
      <c r="Q976" s="133">
        <v>17888</v>
      </c>
      <c r="R976" s="133">
        <v>0</v>
      </c>
      <c r="S976" s="133">
        <f t="shared" si="30"/>
        <v>0</v>
      </c>
      <c r="T976" s="133">
        <v>938</v>
      </c>
      <c r="U976" s="134">
        <f t="shared" si="31"/>
        <v>18826</v>
      </c>
      <c r="V976" s="144"/>
      <c r="W976" s="173">
        <v>0</v>
      </c>
      <c r="X976" s="174">
        <v>0.09</v>
      </c>
      <c r="Y976" s="174">
        <v>1.6931337718772956E-2</v>
      </c>
      <c r="Z976" s="175">
        <v>0</v>
      </c>
      <c r="AA976" s="168"/>
      <c r="AB976" s="176">
        <v>0</v>
      </c>
      <c r="AC976" s="177">
        <v>0</v>
      </c>
      <c r="AD976" s="134">
        <v>0</v>
      </c>
      <c r="AE976" s="177">
        <v>0</v>
      </c>
      <c r="AF976" s="182">
        <v>0</v>
      </c>
      <c r="AG976" s="172"/>
    </row>
    <row r="977" spans="1:33" s="110" customFormat="1" x14ac:dyDescent="0.2">
      <c r="A977" s="138">
        <v>3509</v>
      </c>
      <c r="B977" s="139">
        <v>3509095027</v>
      </c>
      <c r="C977" s="140" t="s">
        <v>556</v>
      </c>
      <c r="D977" s="141">
        <v>95</v>
      </c>
      <c r="E977" s="140" t="s">
        <v>127</v>
      </c>
      <c r="F977" s="141">
        <v>27</v>
      </c>
      <c r="G977" s="142" t="s">
        <v>59</v>
      </c>
      <c r="H977" s="130"/>
      <c r="I977" s="131">
        <v>10490.709659685865</v>
      </c>
      <c r="J977" s="131">
        <v>1737</v>
      </c>
      <c r="K977" s="131">
        <v>0</v>
      </c>
      <c r="L977" s="131">
        <v>938</v>
      </c>
      <c r="M977" s="131">
        <v>13165.709659685865</v>
      </c>
      <c r="N977" s="130"/>
      <c r="O977" s="132">
        <v>1</v>
      </c>
      <c r="P977" s="132">
        <v>0</v>
      </c>
      <c r="Q977" s="133">
        <v>12228</v>
      </c>
      <c r="R977" s="133">
        <v>0</v>
      </c>
      <c r="S977" s="133">
        <f t="shared" si="30"/>
        <v>0</v>
      </c>
      <c r="T977" s="133">
        <v>938</v>
      </c>
      <c r="U977" s="134">
        <f t="shared" si="31"/>
        <v>13166</v>
      </c>
      <c r="V977" s="144"/>
      <c r="W977" s="173">
        <v>0</v>
      </c>
      <c r="X977" s="174">
        <v>0.09</v>
      </c>
      <c r="Y977" s="174">
        <v>2.5877411994527856E-3</v>
      </c>
      <c r="Z977" s="175">
        <v>0</v>
      </c>
      <c r="AA977" s="168"/>
      <c r="AB977" s="176">
        <v>0</v>
      </c>
      <c r="AC977" s="177">
        <v>0</v>
      </c>
      <c r="AD977" s="134">
        <v>0</v>
      </c>
      <c r="AE977" s="177">
        <v>0</v>
      </c>
      <c r="AF977" s="182">
        <v>0</v>
      </c>
      <c r="AG977" s="172"/>
    </row>
    <row r="978" spans="1:33" s="110" customFormat="1" x14ac:dyDescent="0.2">
      <c r="A978" s="138">
        <v>3509</v>
      </c>
      <c r="B978" s="139">
        <v>3509095072</v>
      </c>
      <c r="C978" s="140" t="s">
        <v>556</v>
      </c>
      <c r="D978" s="141">
        <v>95</v>
      </c>
      <c r="E978" s="140" t="s">
        <v>127</v>
      </c>
      <c r="F978" s="141">
        <v>72</v>
      </c>
      <c r="G978" s="142" t="s">
        <v>104</v>
      </c>
      <c r="H978" s="130"/>
      <c r="I978" s="131">
        <v>12765</v>
      </c>
      <c r="J978" s="131">
        <v>3341</v>
      </c>
      <c r="K978" s="131">
        <v>0</v>
      </c>
      <c r="L978" s="131">
        <v>938</v>
      </c>
      <c r="M978" s="131">
        <v>17044</v>
      </c>
      <c r="N978" s="130"/>
      <c r="O978" s="132">
        <v>1</v>
      </c>
      <c r="P978" s="132">
        <v>0</v>
      </c>
      <c r="Q978" s="133">
        <v>16106</v>
      </c>
      <c r="R978" s="133">
        <v>0</v>
      </c>
      <c r="S978" s="133">
        <f t="shared" si="30"/>
        <v>0</v>
      </c>
      <c r="T978" s="133">
        <v>938</v>
      </c>
      <c r="U978" s="134">
        <f t="shared" si="31"/>
        <v>17044</v>
      </c>
      <c r="V978" s="144"/>
      <c r="W978" s="173">
        <v>0</v>
      </c>
      <c r="X978" s="174">
        <v>0.09</v>
      </c>
      <c r="Y978" s="174">
        <v>3.6636689277330771E-3</v>
      </c>
      <c r="Z978" s="175">
        <v>0</v>
      </c>
      <c r="AA978" s="168"/>
      <c r="AB978" s="176">
        <v>0</v>
      </c>
      <c r="AC978" s="177">
        <v>0</v>
      </c>
      <c r="AD978" s="134">
        <v>0</v>
      </c>
      <c r="AE978" s="177">
        <v>0</v>
      </c>
      <c r="AF978" s="182">
        <v>0</v>
      </c>
      <c r="AG978" s="172"/>
    </row>
    <row r="979" spans="1:33" s="110" customFormat="1" x14ac:dyDescent="0.2">
      <c r="A979" s="138">
        <v>3509</v>
      </c>
      <c r="B979" s="139">
        <v>3509095095</v>
      </c>
      <c r="C979" s="140" t="s">
        <v>556</v>
      </c>
      <c r="D979" s="141">
        <v>95</v>
      </c>
      <c r="E979" s="140" t="s">
        <v>127</v>
      </c>
      <c r="F979" s="141">
        <v>95</v>
      </c>
      <c r="G979" s="142" t="s">
        <v>127</v>
      </c>
      <c r="H979" s="130"/>
      <c r="I979" s="131">
        <v>13275</v>
      </c>
      <c r="J979" s="131">
        <v>92</v>
      </c>
      <c r="K979" s="131">
        <v>0</v>
      </c>
      <c r="L979" s="131">
        <v>938</v>
      </c>
      <c r="M979" s="131">
        <v>14305</v>
      </c>
      <c r="N979" s="130"/>
      <c r="O979" s="132">
        <v>558</v>
      </c>
      <c r="P979" s="132">
        <v>0</v>
      </c>
      <c r="Q979" s="133">
        <v>7458786</v>
      </c>
      <c r="R979" s="133">
        <v>0</v>
      </c>
      <c r="S979" s="133">
        <f t="shared" si="30"/>
        <v>0</v>
      </c>
      <c r="T979" s="133">
        <v>523404</v>
      </c>
      <c r="U979" s="134">
        <f t="shared" si="31"/>
        <v>7982190</v>
      </c>
      <c r="V979" s="144"/>
      <c r="W979" s="173">
        <v>0</v>
      </c>
      <c r="X979" s="174">
        <v>0.09</v>
      </c>
      <c r="Y979" s="174">
        <v>0.1327095393189828</v>
      </c>
      <c r="Z979" s="175">
        <v>0</v>
      </c>
      <c r="AA979" s="168"/>
      <c r="AB979" s="176">
        <v>0</v>
      </c>
      <c r="AC979" s="177">
        <v>0</v>
      </c>
      <c r="AD979" s="134">
        <v>0</v>
      </c>
      <c r="AE979" s="177">
        <v>0</v>
      </c>
      <c r="AF979" s="182">
        <v>0</v>
      </c>
      <c r="AG979" s="172"/>
    </row>
    <row r="980" spans="1:33" s="110" customFormat="1" x14ac:dyDescent="0.2">
      <c r="A980" s="138">
        <v>3509</v>
      </c>
      <c r="B980" s="139">
        <v>3509095201</v>
      </c>
      <c r="C980" s="140" t="s">
        <v>556</v>
      </c>
      <c r="D980" s="141">
        <v>95</v>
      </c>
      <c r="E980" s="140" t="s">
        <v>127</v>
      </c>
      <c r="F980" s="141">
        <v>201</v>
      </c>
      <c r="G980" s="142" t="s">
        <v>233</v>
      </c>
      <c r="H980" s="130"/>
      <c r="I980" s="131">
        <v>15446</v>
      </c>
      <c r="J980" s="131">
        <v>0</v>
      </c>
      <c r="K980" s="131">
        <v>0</v>
      </c>
      <c r="L980" s="131">
        <v>938</v>
      </c>
      <c r="M980" s="131">
        <v>16384</v>
      </c>
      <c r="N980" s="130"/>
      <c r="O980" s="132">
        <v>3</v>
      </c>
      <c r="P980" s="132">
        <v>0</v>
      </c>
      <c r="Q980" s="133">
        <v>46338</v>
      </c>
      <c r="R980" s="133">
        <v>0</v>
      </c>
      <c r="S980" s="133">
        <f t="shared" si="30"/>
        <v>0</v>
      </c>
      <c r="T980" s="133">
        <v>2814</v>
      </c>
      <c r="U980" s="134">
        <f t="shared" si="31"/>
        <v>49152</v>
      </c>
      <c r="V980" s="144"/>
      <c r="W980" s="173">
        <v>0</v>
      </c>
      <c r="X980" s="174">
        <v>0.09</v>
      </c>
      <c r="Y980" s="174">
        <v>8.1890022232671528E-2</v>
      </c>
      <c r="Z980" s="175">
        <v>0</v>
      </c>
      <c r="AA980" s="168"/>
      <c r="AB980" s="176">
        <v>0</v>
      </c>
      <c r="AC980" s="177">
        <v>0</v>
      </c>
      <c r="AD980" s="134">
        <v>0</v>
      </c>
      <c r="AE980" s="177">
        <v>0</v>
      </c>
      <c r="AF980" s="182">
        <v>0</v>
      </c>
      <c r="AG980" s="172"/>
    </row>
    <row r="981" spans="1:33" s="110" customFormat="1" x14ac:dyDescent="0.2">
      <c r="A981" s="138">
        <v>3509</v>
      </c>
      <c r="B981" s="139">
        <v>3509095265</v>
      </c>
      <c r="C981" s="140" t="s">
        <v>556</v>
      </c>
      <c r="D981" s="141">
        <v>95</v>
      </c>
      <c r="E981" s="140" t="s">
        <v>127</v>
      </c>
      <c r="F981" s="141">
        <v>265</v>
      </c>
      <c r="G981" s="142" t="s">
        <v>297</v>
      </c>
      <c r="H981" s="130"/>
      <c r="I981" s="131">
        <v>16575</v>
      </c>
      <c r="J981" s="131">
        <v>7412</v>
      </c>
      <c r="K981" s="131">
        <v>0</v>
      </c>
      <c r="L981" s="131">
        <v>938</v>
      </c>
      <c r="M981" s="131">
        <v>24925</v>
      </c>
      <c r="N981" s="130"/>
      <c r="O981" s="132">
        <v>1</v>
      </c>
      <c r="P981" s="132">
        <v>0</v>
      </c>
      <c r="Q981" s="133">
        <v>23987</v>
      </c>
      <c r="R981" s="133">
        <v>0</v>
      </c>
      <c r="S981" s="133">
        <f t="shared" si="30"/>
        <v>0</v>
      </c>
      <c r="T981" s="133">
        <v>938</v>
      </c>
      <c r="U981" s="134">
        <f t="shared" si="31"/>
        <v>24925</v>
      </c>
      <c r="V981" s="144"/>
      <c r="W981" s="173">
        <v>0</v>
      </c>
      <c r="X981" s="174">
        <v>0.09</v>
      </c>
      <c r="Y981" s="174">
        <v>1.6734187000581235E-3</v>
      </c>
      <c r="Z981" s="175">
        <v>0</v>
      </c>
      <c r="AA981" s="168"/>
      <c r="AB981" s="176">
        <v>0</v>
      </c>
      <c r="AC981" s="177">
        <v>0</v>
      </c>
      <c r="AD981" s="134">
        <v>0</v>
      </c>
      <c r="AE981" s="177">
        <v>0</v>
      </c>
      <c r="AF981" s="182">
        <v>0</v>
      </c>
      <c r="AG981" s="172"/>
    </row>
    <row r="982" spans="1:33" s="110" customFormat="1" x14ac:dyDescent="0.2">
      <c r="A982" s="138">
        <v>3509</v>
      </c>
      <c r="B982" s="139">
        <v>3509095273</v>
      </c>
      <c r="C982" s="140" t="s">
        <v>556</v>
      </c>
      <c r="D982" s="141">
        <v>95</v>
      </c>
      <c r="E982" s="140" t="s">
        <v>127</v>
      </c>
      <c r="F982" s="141">
        <v>273</v>
      </c>
      <c r="G982" s="142" t="s">
        <v>305</v>
      </c>
      <c r="H982" s="130"/>
      <c r="I982" s="131">
        <v>12960</v>
      </c>
      <c r="J982" s="131">
        <v>4658</v>
      </c>
      <c r="K982" s="131">
        <v>0</v>
      </c>
      <c r="L982" s="131">
        <v>938</v>
      </c>
      <c r="M982" s="131">
        <v>18556</v>
      </c>
      <c r="N982" s="130"/>
      <c r="O982" s="132">
        <v>1</v>
      </c>
      <c r="P982" s="132">
        <v>0</v>
      </c>
      <c r="Q982" s="133">
        <v>17618</v>
      </c>
      <c r="R982" s="133">
        <v>0</v>
      </c>
      <c r="S982" s="133">
        <f t="shared" si="30"/>
        <v>0</v>
      </c>
      <c r="T982" s="133">
        <v>938</v>
      </c>
      <c r="U982" s="134">
        <f t="shared" si="31"/>
        <v>18556</v>
      </c>
      <c r="V982" s="144"/>
      <c r="W982" s="173">
        <v>0</v>
      </c>
      <c r="X982" s="174">
        <v>0.09</v>
      </c>
      <c r="Y982" s="174">
        <v>4.9599513064470611E-3</v>
      </c>
      <c r="Z982" s="175">
        <v>0</v>
      </c>
      <c r="AA982" s="168"/>
      <c r="AB982" s="176">
        <v>0</v>
      </c>
      <c r="AC982" s="177">
        <v>0</v>
      </c>
      <c r="AD982" s="134">
        <v>0</v>
      </c>
      <c r="AE982" s="177">
        <v>0</v>
      </c>
      <c r="AF982" s="182">
        <v>0</v>
      </c>
      <c r="AG982" s="172"/>
    </row>
    <row r="983" spans="1:33" s="110" customFormat="1" x14ac:dyDescent="0.2">
      <c r="A983" s="138">
        <v>3509</v>
      </c>
      <c r="B983" s="139">
        <v>3509095292</v>
      </c>
      <c r="C983" s="140" t="s">
        <v>556</v>
      </c>
      <c r="D983" s="141">
        <v>95</v>
      </c>
      <c r="E983" s="140" t="s">
        <v>127</v>
      </c>
      <c r="F983" s="141">
        <v>292</v>
      </c>
      <c r="G983" s="142" t="s">
        <v>324</v>
      </c>
      <c r="H983" s="130"/>
      <c r="I983" s="131">
        <v>10816.904193853428</v>
      </c>
      <c r="J983" s="131">
        <v>1880</v>
      </c>
      <c r="K983" s="131">
        <v>0</v>
      </c>
      <c r="L983" s="131">
        <v>938</v>
      </c>
      <c r="M983" s="131">
        <v>13634.904193853428</v>
      </c>
      <c r="N983" s="130"/>
      <c r="O983" s="132">
        <v>1</v>
      </c>
      <c r="P983" s="132">
        <v>0</v>
      </c>
      <c r="Q983" s="133">
        <v>12697</v>
      </c>
      <c r="R983" s="133">
        <v>0</v>
      </c>
      <c r="S983" s="133">
        <f t="shared" si="30"/>
        <v>0</v>
      </c>
      <c r="T983" s="133">
        <v>938</v>
      </c>
      <c r="U983" s="134">
        <f t="shared" si="31"/>
        <v>13635</v>
      </c>
      <c r="V983" s="144"/>
      <c r="W983" s="173">
        <v>0</v>
      </c>
      <c r="X983" s="174">
        <v>0.09</v>
      </c>
      <c r="Y983" s="174">
        <v>5.4253909825971395E-3</v>
      </c>
      <c r="Z983" s="175">
        <v>0</v>
      </c>
      <c r="AA983" s="168"/>
      <c r="AB983" s="176">
        <v>0</v>
      </c>
      <c r="AC983" s="177">
        <v>0</v>
      </c>
      <c r="AD983" s="134">
        <v>0</v>
      </c>
      <c r="AE983" s="177">
        <v>0</v>
      </c>
      <c r="AF983" s="182">
        <v>0</v>
      </c>
      <c r="AG983" s="172"/>
    </row>
    <row r="984" spans="1:33" s="110" customFormat="1" x14ac:dyDescent="0.2">
      <c r="A984" s="138">
        <v>3509</v>
      </c>
      <c r="B984" s="139">
        <v>3509095310</v>
      </c>
      <c r="C984" s="140" t="s">
        <v>556</v>
      </c>
      <c r="D984" s="141">
        <v>95</v>
      </c>
      <c r="E984" s="140" t="s">
        <v>127</v>
      </c>
      <c r="F984" s="141">
        <v>310</v>
      </c>
      <c r="G984" s="142" t="s">
        <v>342</v>
      </c>
      <c r="H984" s="130"/>
      <c r="I984" s="131">
        <v>12482.688406158968</v>
      </c>
      <c r="J984" s="131">
        <v>2006</v>
      </c>
      <c r="K984" s="131">
        <v>0</v>
      </c>
      <c r="L984" s="131">
        <v>938</v>
      </c>
      <c r="M984" s="131">
        <v>15426.688406158968</v>
      </c>
      <c r="N984" s="130"/>
      <c r="O984" s="132">
        <v>1</v>
      </c>
      <c r="P984" s="132">
        <v>0</v>
      </c>
      <c r="Q984" s="133">
        <v>14489</v>
      </c>
      <c r="R984" s="133">
        <v>0</v>
      </c>
      <c r="S984" s="133">
        <f t="shared" si="30"/>
        <v>0</v>
      </c>
      <c r="T984" s="133">
        <v>938</v>
      </c>
      <c r="U984" s="134">
        <f t="shared" si="31"/>
        <v>15427</v>
      </c>
      <c r="V984" s="144"/>
      <c r="W984" s="173">
        <v>0</v>
      </c>
      <c r="X984" s="174">
        <v>0.09</v>
      </c>
      <c r="Y984" s="174">
        <v>4.1051985767027885E-2</v>
      </c>
      <c r="Z984" s="175">
        <v>0</v>
      </c>
      <c r="AA984" s="168"/>
      <c r="AB984" s="176">
        <v>0</v>
      </c>
      <c r="AC984" s="177">
        <v>0</v>
      </c>
      <c r="AD984" s="134">
        <v>0</v>
      </c>
      <c r="AE984" s="177">
        <v>0</v>
      </c>
      <c r="AF984" s="182">
        <v>0</v>
      </c>
      <c r="AG984" s="172"/>
    </row>
    <row r="985" spans="1:33" s="110" customFormat="1" x14ac:dyDescent="0.2">
      <c r="A985" s="138">
        <v>3509</v>
      </c>
      <c r="B985" s="139">
        <v>3509095331</v>
      </c>
      <c r="C985" s="140" t="s">
        <v>556</v>
      </c>
      <c r="D985" s="141">
        <v>95</v>
      </c>
      <c r="E985" s="140" t="s">
        <v>127</v>
      </c>
      <c r="F985" s="141">
        <v>331</v>
      </c>
      <c r="G985" s="142" t="s">
        <v>363</v>
      </c>
      <c r="H985" s="130"/>
      <c r="I985" s="131">
        <v>10766</v>
      </c>
      <c r="J985" s="131">
        <v>3360</v>
      </c>
      <c r="K985" s="131">
        <v>0</v>
      </c>
      <c r="L985" s="131">
        <v>938</v>
      </c>
      <c r="M985" s="131">
        <v>15064</v>
      </c>
      <c r="N985" s="130"/>
      <c r="O985" s="132">
        <v>2</v>
      </c>
      <c r="P985" s="132">
        <v>0</v>
      </c>
      <c r="Q985" s="133">
        <v>28252</v>
      </c>
      <c r="R985" s="133">
        <v>0</v>
      </c>
      <c r="S985" s="133">
        <f t="shared" si="30"/>
        <v>0</v>
      </c>
      <c r="T985" s="133">
        <v>1876</v>
      </c>
      <c r="U985" s="134">
        <f t="shared" si="31"/>
        <v>30128</v>
      </c>
      <c r="V985" s="144"/>
      <c r="W985" s="173">
        <v>0</v>
      </c>
      <c r="X985" s="174">
        <v>0.09</v>
      </c>
      <c r="Y985" s="174">
        <v>2.1003421858042316E-2</v>
      </c>
      <c r="Z985" s="175">
        <v>0</v>
      </c>
      <c r="AA985" s="168"/>
      <c r="AB985" s="176">
        <v>0</v>
      </c>
      <c r="AC985" s="177">
        <v>0</v>
      </c>
      <c r="AD985" s="134">
        <v>0</v>
      </c>
      <c r="AE985" s="177">
        <v>0</v>
      </c>
      <c r="AF985" s="182">
        <v>0</v>
      </c>
      <c r="AG985" s="172"/>
    </row>
    <row r="986" spans="1:33" s="110" customFormat="1" x14ac:dyDescent="0.2">
      <c r="A986" s="138">
        <v>3509</v>
      </c>
      <c r="B986" s="139">
        <v>3509095650</v>
      </c>
      <c r="C986" s="140" t="s">
        <v>556</v>
      </c>
      <c r="D986" s="141">
        <v>95</v>
      </c>
      <c r="E986" s="140" t="s">
        <v>127</v>
      </c>
      <c r="F986" s="141">
        <v>650</v>
      </c>
      <c r="G986" s="142" t="s">
        <v>400</v>
      </c>
      <c r="H986" s="130"/>
      <c r="I986" s="131">
        <v>8960</v>
      </c>
      <c r="J986" s="131">
        <v>2484</v>
      </c>
      <c r="K986" s="131">
        <v>0</v>
      </c>
      <c r="L986" s="131">
        <v>938</v>
      </c>
      <c r="M986" s="131">
        <v>12382</v>
      </c>
      <c r="N986" s="130"/>
      <c r="O986" s="132">
        <v>1</v>
      </c>
      <c r="P986" s="132">
        <v>0</v>
      </c>
      <c r="Q986" s="133">
        <v>11444</v>
      </c>
      <c r="R986" s="133">
        <v>0</v>
      </c>
      <c r="S986" s="133">
        <f t="shared" si="30"/>
        <v>0</v>
      </c>
      <c r="T986" s="133">
        <v>938</v>
      </c>
      <c r="U986" s="134">
        <f t="shared" si="31"/>
        <v>12382</v>
      </c>
      <c r="V986" s="144"/>
      <c r="W986" s="173">
        <v>0</v>
      </c>
      <c r="X986" s="174">
        <v>0.09</v>
      </c>
      <c r="Y986" s="174">
        <v>2.1263116125592061E-3</v>
      </c>
      <c r="Z986" s="175">
        <v>0</v>
      </c>
      <c r="AA986" s="168"/>
      <c r="AB986" s="176">
        <v>0</v>
      </c>
      <c r="AC986" s="177">
        <v>0</v>
      </c>
      <c r="AD986" s="134">
        <v>0</v>
      </c>
      <c r="AE986" s="177">
        <v>0</v>
      </c>
      <c r="AF986" s="182">
        <v>0</v>
      </c>
      <c r="AG986" s="172"/>
    </row>
    <row r="987" spans="1:33" s="110" customFormat="1" x14ac:dyDescent="0.2">
      <c r="A987" s="138">
        <v>3509</v>
      </c>
      <c r="B987" s="139">
        <v>3509095763</v>
      </c>
      <c r="C987" s="140" t="s">
        <v>556</v>
      </c>
      <c r="D987" s="141">
        <v>95</v>
      </c>
      <c r="E987" s="140" t="s">
        <v>127</v>
      </c>
      <c r="F987" s="141">
        <v>763</v>
      </c>
      <c r="G987" s="142" t="s">
        <v>434</v>
      </c>
      <c r="H987" s="130"/>
      <c r="I987" s="131">
        <v>14723</v>
      </c>
      <c r="J987" s="131">
        <v>3303</v>
      </c>
      <c r="K987" s="131">
        <v>0</v>
      </c>
      <c r="L987" s="131">
        <v>938</v>
      </c>
      <c r="M987" s="131">
        <v>18964</v>
      </c>
      <c r="N987" s="130"/>
      <c r="O987" s="132">
        <v>1</v>
      </c>
      <c r="P987" s="132">
        <v>0</v>
      </c>
      <c r="Q987" s="133">
        <v>18026</v>
      </c>
      <c r="R987" s="133">
        <v>0</v>
      </c>
      <c r="S987" s="133">
        <f t="shared" si="30"/>
        <v>0</v>
      </c>
      <c r="T987" s="133">
        <v>938</v>
      </c>
      <c r="U987" s="134">
        <f t="shared" si="31"/>
        <v>18964</v>
      </c>
      <c r="V987" s="144"/>
      <c r="W987" s="173">
        <v>0</v>
      </c>
      <c r="X987" s="174">
        <v>0.09</v>
      </c>
      <c r="Y987" s="174">
        <v>5.498112335310887E-3</v>
      </c>
      <c r="Z987" s="175">
        <v>0</v>
      </c>
      <c r="AA987" s="168"/>
      <c r="AB987" s="176">
        <v>0</v>
      </c>
      <c r="AC987" s="177">
        <v>0</v>
      </c>
      <c r="AD987" s="134">
        <v>0</v>
      </c>
      <c r="AE987" s="177">
        <v>0</v>
      </c>
      <c r="AF987" s="182">
        <v>0</v>
      </c>
      <c r="AG987" s="172"/>
    </row>
    <row r="988" spans="1:33" s="110" customFormat="1" x14ac:dyDescent="0.2">
      <c r="A988" s="138">
        <v>3510</v>
      </c>
      <c r="B988" s="139">
        <v>3510281061</v>
      </c>
      <c r="C988" s="140" t="s">
        <v>557</v>
      </c>
      <c r="D988" s="141">
        <v>281</v>
      </c>
      <c r="E988" s="140" t="s">
        <v>313</v>
      </c>
      <c r="F988" s="141">
        <v>61</v>
      </c>
      <c r="G988" s="142" t="s">
        <v>93</v>
      </c>
      <c r="H988" s="130"/>
      <c r="I988" s="131">
        <v>13985</v>
      </c>
      <c r="J988" s="131">
        <v>761</v>
      </c>
      <c r="K988" s="131">
        <v>0</v>
      </c>
      <c r="L988" s="131">
        <v>938</v>
      </c>
      <c r="M988" s="131">
        <v>15684</v>
      </c>
      <c r="N988" s="130"/>
      <c r="O988" s="132">
        <v>3</v>
      </c>
      <c r="P988" s="132">
        <v>0</v>
      </c>
      <c r="Q988" s="133">
        <v>44238</v>
      </c>
      <c r="R988" s="133">
        <v>0</v>
      </c>
      <c r="S988" s="133">
        <f t="shared" si="30"/>
        <v>0</v>
      </c>
      <c r="T988" s="133">
        <v>2814</v>
      </c>
      <c r="U988" s="134">
        <f t="shared" si="31"/>
        <v>47052</v>
      </c>
      <c r="V988" s="144"/>
      <c r="W988" s="173">
        <v>0</v>
      </c>
      <c r="X988" s="174">
        <v>0.09</v>
      </c>
      <c r="Y988" s="174">
        <v>3.8664200991585608E-2</v>
      </c>
      <c r="Z988" s="175">
        <v>0</v>
      </c>
      <c r="AA988" s="168"/>
      <c r="AB988" s="176">
        <v>0</v>
      </c>
      <c r="AC988" s="177">
        <v>0</v>
      </c>
      <c r="AD988" s="134">
        <v>0</v>
      </c>
      <c r="AE988" s="177">
        <v>0</v>
      </c>
      <c r="AF988" s="182">
        <v>0</v>
      </c>
      <c r="AG988" s="172"/>
    </row>
    <row r="989" spans="1:33" s="110" customFormat="1" x14ac:dyDescent="0.2">
      <c r="A989" s="138">
        <v>3510</v>
      </c>
      <c r="B989" s="139">
        <v>3510281087</v>
      </c>
      <c r="C989" s="140" t="s">
        <v>557</v>
      </c>
      <c r="D989" s="141">
        <v>281</v>
      </c>
      <c r="E989" s="140" t="s">
        <v>313</v>
      </c>
      <c r="F989" s="141">
        <v>87</v>
      </c>
      <c r="G989" s="142" t="s">
        <v>119</v>
      </c>
      <c r="H989" s="130"/>
      <c r="I989" s="131">
        <v>10983.843991676127</v>
      </c>
      <c r="J989" s="131">
        <v>3950</v>
      </c>
      <c r="K989" s="131">
        <v>0</v>
      </c>
      <c r="L989" s="131">
        <v>938</v>
      </c>
      <c r="M989" s="131">
        <v>15871.843991676127</v>
      </c>
      <c r="N989" s="130"/>
      <c r="O989" s="132">
        <v>1</v>
      </c>
      <c r="P989" s="132">
        <v>0</v>
      </c>
      <c r="Q989" s="133">
        <v>14934</v>
      </c>
      <c r="R989" s="133">
        <v>0</v>
      </c>
      <c r="S989" s="133">
        <f t="shared" si="30"/>
        <v>0</v>
      </c>
      <c r="T989" s="133">
        <v>938</v>
      </c>
      <c r="U989" s="134">
        <f t="shared" si="31"/>
        <v>15872</v>
      </c>
      <c r="V989" s="144"/>
      <c r="W989" s="173">
        <v>0</v>
      </c>
      <c r="X989" s="174">
        <v>0.09</v>
      </c>
      <c r="Y989" s="174">
        <v>3.9927312130503406E-3</v>
      </c>
      <c r="Z989" s="175">
        <v>0</v>
      </c>
      <c r="AA989" s="168"/>
      <c r="AB989" s="176">
        <v>0</v>
      </c>
      <c r="AC989" s="177">
        <v>0</v>
      </c>
      <c r="AD989" s="134">
        <v>0</v>
      </c>
      <c r="AE989" s="177">
        <v>0</v>
      </c>
      <c r="AF989" s="182">
        <v>0</v>
      </c>
      <c r="AG989" s="172"/>
    </row>
    <row r="990" spans="1:33" s="110" customFormat="1" x14ac:dyDescent="0.2">
      <c r="A990" s="138">
        <v>3510</v>
      </c>
      <c r="B990" s="139">
        <v>3510281137</v>
      </c>
      <c r="C990" s="140" t="s">
        <v>557</v>
      </c>
      <c r="D990" s="141">
        <v>281</v>
      </c>
      <c r="E990" s="140" t="s">
        <v>313</v>
      </c>
      <c r="F990" s="141">
        <v>137</v>
      </c>
      <c r="G990" s="142" t="s">
        <v>169</v>
      </c>
      <c r="H990" s="130"/>
      <c r="I990" s="131">
        <v>14566</v>
      </c>
      <c r="J990" s="131">
        <v>0</v>
      </c>
      <c r="K990" s="131">
        <v>0</v>
      </c>
      <c r="L990" s="131">
        <v>938</v>
      </c>
      <c r="M990" s="131">
        <v>15504</v>
      </c>
      <c r="N990" s="130"/>
      <c r="O990" s="132">
        <v>6</v>
      </c>
      <c r="P990" s="132">
        <v>0</v>
      </c>
      <c r="Q990" s="133">
        <v>87396</v>
      </c>
      <c r="R990" s="133">
        <v>0</v>
      </c>
      <c r="S990" s="133">
        <f t="shared" si="30"/>
        <v>0</v>
      </c>
      <c r="T990" s="133">
        <v>5628</v>
      </c>
      <c r="U990" s="134">
        <f t="shared" si="31"/>
        <v>93024</v>
      </c>
      <c r="V990" s="144"/>
      <c r="W990" s="173">
        <v>0</v>
      </c>
      <c r="X990" s="174">
        <v>0.09</v>
      </c>
      <c r="Y990" s="174">
        <v>0.10998320985829645</v>
      </c>
      <c r="Z990" s="175">
        <v>0</v>
      </c>
      <c r="AA990" s="168"/>
      <c r="AB990" s="176">
        <v>0</v>
      </c>
      <c r="AC990" s="177">
        <v>0</v>
      </c>
      <c r="AD990" s="134">
        <v>0</v>
      </c>
      <c r="AE990" s="177">
        <v>0</v>
      </c>
      <c r="AF990" s="182">
        <v>0</v>
      </c>
      <c r="AG990" s="172"/>
    </row>
    <row r="991" spans="1:33" s="110" customFormat="1" x14ac:dyDescent="0.2">
      <c r="A991" s="138">
        <v>3510</v>
      </c>
      <c r="B991" s="139">
        <v>3510281159</v>
      </c>
      <c r="C991" s="140" t="s">
        <v>557</v>
      </c>
      <c r="D991" s="141">
        <v>281</v>
      </c>
      <c r="E991" s="140" t="s">
        <v>313</v>
      </c>
      <c r="F991" s="141">
        <v>159</v>
      </c>
      <c r="G991" s="142" t="s">
        <v>191</v>
      </c>
      <c r="H991" s="130"/>
      <c r="I991" s="131">
        <v>10412.355010683761</v>
      </c>
      <c r="J991" s="131">
        <v>4908</v>
      </c>
      <c r="K991" s="131">
        <v>0</v>
      </c>
      <c r="L991" s="131">
        <v>938</v>
      </c>
      <c r="M991" s="131">
        <v>16258.355010683761</v>
      </c>
      <c r="N991" s="130"/>
      <c r="O991" s="132">
        <v>1</v>
      </c>
      <c r="P991" s="132">
        <v>0</v>
      </c>
      <c r="Q991" s="133">
        <v>15320</v>
      </c>
      <c r="R991" s="133">
        <v>0</v>
      </c>
      <c r="S991" s="133">
        <f t="shared" si="30"/>
        <v>0</v>
      </c>
      <c r="T991" s="133">
        <v>938</v>
      </c>
      <c r="U991" s="134">
        <f t="shared" si="31"/>
        <v>16258</v>
      </c>
      <c r="V991" s="144"/>
      <c r="W991" s="173">
        <v>0</v>
      </c>
      <c r="X991" s="174">
        <v>0.09</v>
      </c>
      <c r="Y991" s="174">
        <v>2.9926933253951902E-3</v>
      </c>
      <c r="Z991" s="175">
        <v>0</v>
      </c>
      <c r="AA991" s="168"/>
      <c r="AB991" s="176">
        <v>0</v>
      </c>
      <c r="AC991" s="177">
        <v>0</v>
      </c>
      <c r="AD991" s="134">
        <v>0</v>
      </c>
      <c r="AE991" s="177">
        <v>0</v>
      </c>
      <c r="AF991" s="182">
        <v>0</v>
      </c>
      <c r="AG991" s="172"/>
    </row>
    <row r="992" spans="1:33" s="110" customFormat="1" x14ac:dyDescent="0.2">
      <c r="A992" s="138">
        <v>3510</v>
      </c>
      <c r="B992" s="139">
        <v>3510281281</v>
      </c>
      <c r="C992" s="140" t="s">
        <v>557</v>
      </c>
      <c r="D992" s="141">
        <v>281</v>
      </c>
      <c r="E992" s="140" t="s">
        <v>313</v>
      </c>
      <c r="F992" s="141">
        <v>281</v>
      </c>
      <c r="G992" s="142" t="s">
        <v>313</v>
      </c>
      <c r="H992" s="130"/>
      <c r="I992" s="131">
        <v>13147</v>
      </c>
      <c r="J992" s="131">
        <v>592</v>
      </c>
      <c r="K992" s="131">
        <v>0</v>
      </c>
      <c r="L992" s="131">
        <v>938</v>
      </c>
      <c r="M992" s="131">
        <v>14677</v>
      </c>
      <c r="N992" s="130"/>
      <c r="O992" s="132">
        <v>357</v>
      </c>
      <c r="P992" s="132">
        <v>0</v>
      </c>
      <c r="Q992" s="133">
        <v>4904823</v>
      </c>
      <c r="R992" s="133">
        <v>0</v>
      </c>
      <c r="S992" s="133">
        <f t="shared" si="30"/>
        <v>0</v>
      </c>
      <c r="T992" s="133">
        <v>334866</v>
      </c>
      <c r="U992" s="134">
        <f t="shared" si="31"/>
        <v>5239689</v>
      </c>
      <c r="V992" s="144"/>
      <c r="W992" s="173">
        <v>0</v>
      </c>
      <c r="X992" s="174">
        <v>0.09</v>
      </c>
      <c r="Y992" s="174">
        <v>0.1363460354801698</v>
      </c>
      <c r="Z992" s="175">
        <v>0</v>
      </c>
      <c r="AA992" s="168"/>
      <c r="AB992" s="176">
        <v>0</v>
      </c>
      <c r="AC992" s="177">
        <v>0</v>
      </c>
      <c r="AD992" s="134">
        <v>0</v>
      </c>
      <c r="AE992" s="177">
        <v>0</v>
      </c>
      <c r="AF992" s="182">
        <v>0</v>
      </c>
      <c r="AG992" s="172"/>
    </row>
    <row r="993" spans="1:33" s="110" customFormat="1" x14ac:dyDescent="0.2">
      <c r="A993" s="138">
        <v>3510</v>
      </c>
      <c r="B993" s="139">
        <v>3510281293</v>
      </c>
      <c r="C993" s="140" t="s">
        <v>557</v>
      </c>
      <c r="D993" s="141">
        <v>281</v>
      </c>
      <c r="E993" s="140" t="s">
        <v>313</v>
      </c>
      <c r="F993" s="141">
        <v>293</v>
      </c>
      <c r="G993" s="142" t="s">
        <v>325</v>
      </c>
      <c r="H993" s="130"/>
      <c r="I993" s="131">
        <v>12760.161431036608</v>
      </c>
      <c r="J993" s="131">
        <v>610</v>
      </c>
      <c r="K993" s="131">
        <v>0</v>
      </c>
      <c r="L993" s="131">
        <v>938</v>
      </c>
      <c r="M993" s="131">
        <v>14308.161431036608</v>
      </c>
      <c r="N993" s="130"/>
      <c r="O993" s="132">
        <v>3</v>
      </c>
      <c r="P993" s="132">
        <v>0</v>
      </c>
      <c r="Q993" s="133">
        <v>40110</v>
      </c>
      <c r="R993" s="133">
        <v>0</v>
      </c>
      <c r="S993" s="133">
        <f t="shared" si="30"/>
        <v>0</v>
      </c>
      <c r="T993" s="133">
        <v>2814</v>
      </c>
      <c r="U993" s="134">
        <f t="shared" si="31"/>
        <v>42924</v>
      </c>
      <c r="V993" s="144"/>
      <c r="W993" s="173">
        <v>0</v>
      </c>
      <c r="X993" s="174">
        <v>0.09</v>
      </c>
      <c r="Y993" s="174">
        <v>9.3535691382725869E-3</v>
      </c>
      <c r="Z993" s="175">
        <v>0</v>
      </c>
      <c r="AA993" s="168"/>
      <c r="AB993" s="176">
        <v>0</v>
      </c>
      <c r="AC993" s="177">
        <v>0</v>
      </c>
      <c r="AD993" s="134">
        <v>0</v>
      </c>
      <c r="AE993" s="177">
        <v>0</v>
      </c>
      <c r="AF993" s="182">
        <v>0</v>
      </c>
      <c r="AG993" s="172"/>
    </row>
    <row r="994" spans="1:33" s="110" customFormat="1" x14ac:dyDescent="0.2">
      <c r="A994" s="138">
        <v>3510</v>
      </c>
      <c r="B994" s="139">
        <v>3510281325</v>
      </c>
      <c r="C994" s="140" t="s">
        <v>557</v>
      </c>
      <c r="D994" s="141">
        <v>281</v>
      </c>
      <c r="E994" s="140" t="s">
        <v>313</v>
      </c>
      <c r="F994" s="141">
        <v>325</v>
      </c>
      <c r="G994" s="142" t="s">
        <v>357</v>
      </c>
      <c r="H994" s="130"/>
      <c r="I994" s="131">
        <v>12505.803428461981</v>
      </c>
      <c r="J994" s="131">
        <v>1787</v>
      </c>
      <c r="K994" s="131">
        <v>0</v>
      </c>
      <c r="L994" s="131">
        <v>938</v>
      </c>
      <c r="M994" s="131">
        <v>15230.803428461981</v>
      </c>
      <c r="N994" s="130"/>
      <c r="O994" s="132">
        <v>1</v>
      </c>
      <c r="P994" s="132">
        <v>0</v>
      </c>
      <c r="Q994" s="133">
        <v>14293</v>
      </c>
      <c r="R994" s="133">
        <v>0</v>
      </c>
      <c r="S994" s="133">
        <f t="shared" si="30"/>
        <v>0</v>
      </c>
      <c r="T994" s="133">
        <v>938</v>
      </c>
      <c r="U994" s="134">
        <f t="shared" si="31"/>
        <v>15231</v>
      </c>
      <c r="V994" s="144"/>
      <c r="W994" s="173">
        <v>0</v>
      </c>
      <c r="X994" s="174">
        <v>0.09</v>
      </c>
      <c r="Y994" s="174">
        <v>1.1961598810573229E-2</v>
      </c>
      <c r="Z994" s="175">
        <v>0</v>
      </c>
      <c r="AA994" s="168"/>
      <c r="AB994" s="176">
        <v>0</v>
      </c>
      <c r="AC994" s="177">
        <v>0</v>
      </c>
      <c r="AD994" s="134">
        <v>0</v>
      </c>
      <c r="AE994" s="177">
        <v>0</v>
      </c>
      <c r="AF994" s="182">
        <v>0</v>
      </c>
      <c r="AG994" s="172"/>
    </row>
    <row r="995" spans="1:33" s="110" customFormat="1" x14ac:dyDescent="0.2">
      <c r="A995" s="138">
        <v>3510</v>
      </c>
      <c r="B995" s="139">
        <v>3510281332</v>
      </c>
      <c r="C995" s="140" t="s">
        <v>557</v>
      </c>
      <c r="D995" s="141">
        <v>281</v>
      </c>
      <c r="E995" s="140" t="s">
        <v>313</v>
      </c>
      <c r="F995" s="141">
        <v>332</v>
      </c>
      <c r="G995" s="142" t="s">
        <v>364</v>
      </c>
      <c r="H995" s="130"/>
      <c r="I995" s="131">
        <v>12357</v>
      </c>
      <c r="J995" s="131">
        <v>953</v>
      </c>
      <c r="K995" s="131">
        <v>0</v>
      </c>
      <c r="L995" s="131">
        <v>938</v>
      </c>
      <c r="M995" s="131">
        <v>14248</v>
      </c>
      <c r="N995" s="130"/>
      <c r="O995" s="132">
        <v>5</v>
      </c>
      <c r="P995" s="132">
        <v>0</v>
      </c>
      <c r="Q995" s="133">
        <v>66550</v>
      </c>
      <c r="R995" s="133">
        <v>0</v>
      </c>
      <c r="S995" s="133">
        <f t="shared" si="30"/>
        <v>0</v>
      </c>
      <c r="T995" s="133">
        <v>4690</v>
      </c>
      <c r="U995" s="134">
        <f t="shared" si="31"/>
        <v>71240</v>
      </c>
      <c r="V995" s="144"/>
      <c r="W995" s="173">
        <v>0</v>
      </c>
      <c r="X995" s="174">
        <v>0.09</v>
      </c>
      <c r="Y995" s="174">
        <v>1.6931337718772956E-2</v>
      </c>
      <c r="Z995" s="175">
        <v>0</v>
      </c>
      <c r="AA995" s="168"/>
      <c r="AB995" s="176">
        <v>0</v>
      </c>
      <c r="AC995" s="177">
        <v>0</v>
      </c>
      <c r="AD995" s="134">
        <v>0</v>
      </c>
      <c r="AE995" s="177">
        <v>0</v>
      </c>
      <c r="AF995" s="182">
        <v>0</v>
      </c>
      <c r="AG995" s="172"/>
    </row>
    <row r="996" spans="1:33" s="110" customFormat="1" x14ac:dyDescent="0.2">
      <c r="A996" s="138">
        <v>3510</v>
      </c>
      <c r="B996" s="139">
        <v>3510281680</v>
      </c>
      <c r="C996" s="140" t="s">
        <v>557</v>
      </c>
      <c r="D996" s="141">
        <v>281</v>
      </c>
      <c r="E996" s="140" t="s">
        <v>313</v>
      </c>
      <c r="F996" s="141">
        <v>680</v>
      </c>
      <c r="G996" s="142" t="s">
        <v>411</v>
      </c>
      <c r="H996" s="130"/>
      <c r="I996" s="131">
        <v>10858.967824597465</v>
      </c>
      <c r="J996" s="131">
        <v>3867</v>
      </c>
      <c r="K996" s="131">
        <v>0</v>
      </c>
      <c r="L996" s="131">
        <v>938</v>
      </c>
      <c r="M996" s="131">
        <v>15663.967824597465</v>
      </c>
      <c r="N996" s="130"/>
      <c r="O996" s="132">
        <v>1</v>
      </c>
      <c r="P996" s="132">
        <v>0</v>
      </c>
      <c r="Q996" s="133">
        <v>14726</v>
      </c>
      <c r="R996" s="133">
        <v>0</v>
      </c>
      <c r="S996" s="133">
        <f t="shared" si="30"/>
        <v>0</v>
      </c>
      <c r="T996" s="133">
        <v>938</v>
      </c>
      <c r="U996" s="134">
        <f t="shared" si="31"/>
        <v>15664</v>
      </c>
      <c r="V996" s="144"/>
      <c r="W996" s="173">
        <v>0</v>
      </c>
      <c r="X996" s="174">
        <v>0.09</v>
      </c>
      <c r="Y996" s="174">
        <v>3.752604123219338E-3</v>
      </c>
      <c r="Z996" s="175">
        <v>0</v>
      </c>
      <c r="AA996" s="168"/>
      <c r="AB996" s="176">
        <v>0</v>
      </c>
      <c r="AC996" s="177">
        <v>0</v>
      </c>
      <c r="AD996" s="134">
        <v>0</v>
      </c>
      <c r="AE996" s="177">
        <v>0</v>
      </c>
      <c r="AF996" s="182">
        <v>0</v>
      </c>
      <c r="AG996" s="172"/>
    </row>
    <row r="997" spans="1:33" s="110" customFormat="1" x14ac:dyDescent="0.2">
      <c r="A997" s="138">
        <v>3513</v>
      </c>
      <c r="B997" s="139">
        <v>3513044001</v>
      </c>
      <c r="C997" s="140" t="s">
        <v>558</v>
      </c>
      <c r="D997" s="141">
        <v>44</v>
      </c>
      <c r="E997" s="140" t="s">
        <v>76</v>
      </c>
      <c r="F997" s="141">
        <v>1</v>
      </c>
      <c r="G997" s="142" t="s">
        <v>33</v>
      </c>
      <c r="H997" s="130"/>
      <c r="I997" s="131">
        <v>11530.517394155666</v>
      </c>
      <c r="J997" s="131">
        <v>2040</v>
      </c>
      <c r="K997" s="131">
        <v>0</v>
      </c>
      <c r="L997" s="131">
        <v>938</v>
      </c>
      <c r="M997" s="131">
        <v>14508.517394155666</v>
      </c>
      <c r="N997" s="130"/>
      <c r="O997" s="132">
        <v>1</v>
      </c>
      <c r="P997" s="132">
        <v>0</v>
      </c>
      <c r="Q997" s="133">
        <v>13442</v>
      </c>
      <c r="R997" s="133">
        <v>0</v>
      </c>
      <c r="S997" s="133">
        <f t="shared" si="30"/>
        <v>0</v>
      </c>
      <c r="T997" s="133">
        <v>929</v>
      </c>
      <c r="U997" s="134">
        <f t="shared" si="31"/>
        <v>14371</v>
      </c>
      <c r="V997" s="144"/>
      <c r="W997" s="173">
        <v>9.433962264150943E-3</v>
      </c>
      <c r="X997" s="174">
        <v>0.09</v>
      </c>
      <c r="Y997" s="174">
        <v>1.3258181383061613E-2</v>
      </c>
      <c r="Z997" s="175">
        <v>0</v>
      </c>
      <c r="AA997" s="168"/>
      <c r="AB997" s="176">
        <v>0</v>
      </c>
      <c r="AC997" s="177">
        <v>0</v>
      </c>
      <c r="AD997" s="134">
        <v>0</v>
      </c>
      <c r="AE997" s="177">
        <v>0</v>
      </c>
      <c r="AF997" s="182">
        <v>0</v>
      </c>
      <c r="AG997" s="172"/>
    </row>
    <row r="998" spans="1:33" s="110" customFormat="1" x14ac:dyDescent="0.2">
      <c r="A998" s="138">
        <v>3513</v>
      </c>
      <c r="B998" s="139">
        <v>3513044018</v>
      </c>
      <c r="C998" s="140" t="s">
        <v>558</v>
      </c>
      <c r="D998" s="141">
        <v>44</v>
      </c>
      <c r="E998" s="140" t="s">
        <v>76</v>
      </c>
      <c r="F998" s="141">
        <v>18</v>
      </c>
      <c r="G998" s="142" t="s">
        <v>50</v>
      </c>
      <c r="H998" s="130"/>
      <c r="I998" s="131">
        <v>14340</v>
      </c>
      <c r="J998" s="131">
        <v>8826</v>
      </c>
      <c r="K998" s="131">
        <v>0</v>
      </c>
      <c r="L998" s="131">
        <v>938</v>
      </c>
      <c r="M998" s="131">
        <v>24104</v>
      </c>
      <c r="N998" s="130"/>
      <c r="O998" s="132">
        <v>2</v>
      </c>
      <c r="P998" s="132">
        <v>0</v>
      </c>
      <c r="Q998" s="133">
        <v>45894</v>
      </c>
      <c r="R998" s="133">
        <v>0</v>
      </c>
      <c r="S998" s="133">
        <f t="shared" si="30"/>
        <v>0</v>
      </c>
      <c r="T998" s="133">
        <v>1858</v>
      </c>
      <c r="U998" s="134">
        <f t="shared" si="31"/>
        <v>47752</v>
      </c>
      <c r="V998" s="144"/>
      <c r="W998" s="173">
        <v>1.8867924528301886E-2</v>
      </c>
      <c r="X998" s="174">
        <v>0.09</v>
      </c>
      <c r="Y998" s="174">
        <v>3.1639295757096904E-2</v>
      </c>
      <c r="Z998" s="175">
        <v>0</v>
      </c>
      <c r="AA998" s="168"/>
      <c r="AB998" s="176">
        <v>0</v>
      </c>
      <c r="AC998" s="177">
        <v>0</v>
      </c>
      <c r="AD998" s="134">
        <v>0</v>
      </c>
      <c r="AE998" s="177">
        <v>0</v>
      </c>
      <c r="AF998" s="182">
        <v>0</v>
      </c>
      <c r="AG998" s="172"/>
    </row>
    <row r="999" spans="1:33" s="110" customFormat="1" x14ac:dyDescent="0.2">
      <c r="A999" s="138">
        <v>3513</v>
      </c>
      <c r="B999" s="139">
        <v>3513044035</v>
      </c>
      <c r="C999" s="140" t="s">
        <v>558</v>
      </c>
      <c r="D999" s="141">
        <v>44</v>
      </c>
      <c r="E999" s="140" t="s">
        <v>76</v>
      </c>
      <c r="F999" s="141">
        <v>35</v>
      </c>
      <c r="G999" s="142" t="s">
        <v>67</v>
      </c>
      <c r="H999" s="130"/>
      <c r="I999" s="131">
        <v>13641</v>
      </c>
      <c r="J999" s="131">
        <v>5716</v>
      </c>
      <c r="K999" s="131">
        <v>0</v>
      </c>
      <c r="L999" s="131">
        <v>938</v>
      </c>
      <c r="M999" s="131">
        <v>20295</v>
      </c>
      <c r="N999" s="130"/>
      <c r="O999" s="132">
        <v>6</v>
      </c>
      <c r="P999" s="132">
        <v>0</v>
      </c>
      <c r="Q999" s="133">
        <v>115044</v>
      </c>
      <c r="R999" s="133">
        <v>0</v>
      </c>
      <c r="S999" s="133">
        <f t="shared" si="30"/>
        <v>0</v>
      </c>
      <c r="T999" s="133">
        <v>5574</v>
      </c>
      <c r="U999" s="134">
        <f t="shared" si="31"/>
        <v>120618</v>
      </c>
      <c r="V999" s="144"/>
      <c r="W999" s="173">
        <v>5.6603773584905655E-2</v>
      </c>
      <c r="X999" s="174">
        <v>0.09</v>
      </c>
      <c r="Y999" s="174">
        <v>0.15770398323994761</v>
      </c>
      <c r="Z999" s="175">
        <v>0</v>
      </c>
      <c r="AA999" s="168"/>
      <c r="AB999" s="176">
        <v>0</v>
      </c>
      <c r="AC999" s="177">
        <v>0</v>
      </c>
      <c r="AD999" s="134">
        <v>0</v>
      </c>
      <c r="AE999" s="177">
        <v>0</v>
      </c>
      <c r="AF999" s="182">
        <v>0</v>
      </c>
      <c r="AG999" s="172"/>
    </row>
    <row r="1000" spans="1:33" s="110" customFormat="1" x14ac:dyDescent="0.2">
      <c r="A1000" s="138">
        <v>3513</v>
      </c>
      <c r="B1000" s="139">
        <v>3513044044</v>
      </c>
      <c r="C1000" s="140" t="s">
        <v>558</v>
      </c>
      <c r="D1000" s="141">
        <v>44</v>
      </c>
      <c r="E1000" s="140" t="s">
        <v>76</v>
      </c>
      <c r="F1000" s="141">
        <v>44</v>
      </c>
      <c r="G1000" s="142" t="s">
        <v>76</v>
      </c>
      <c r="H1000" s="130"/>
      <c r="I1000" s="131">
        <v>12660</v>
      </c>
      <c r="J1000" s="131">
        <v>108</v>
      </c>
      <c r="K1000" s="131">
        <v>0</v>
      </c>
      <c r="L1000" s="131">
        <v>938</v>
      </c>
      <c r="M1000" s="131">
        <v>13706</v>
      </c>
      <c r="N1000" s="130"/>
      <c r="O1000" s="132">
        <v>598</v>
      </c>
      <c r="P1000" s="132">
        <v>0</v>
      </c>
      <c r="Q1000" s="133">
        <v>7563504</v>
      </c>
      <c r="R1000" s="133">
        <v>0</v>
      </c>
      <c r="S1000" s="133">
        <f t="shared" si="30"/>
        <v>0</v>
      </c>
      <c r="T1000" s="133">
        <v>555542</v>
      </c>
      <c r="U1000" s="134">
        <f t="shared" si="31"/>
        <v>8119046</v>
      </c>
      <c r="V1000" s="144"/>
      <c r="W1000" s="173">
        <v>5.6415094339622396</v>
      </c>
      <c r="X1000" s="174">
        <v>0.09</v>
      </c>
      <c r="Y1000" s="174">
        <v>7.3731603227047346E-2</v>
      </c>
      <c r="Z1000" s="175">
        <v>0</v>
      </c>
      <c r="AA1000" s="168"/>
      <c r="AB1000" s="176">
        <v>48</v>
      </c>
      <c r="AC1000" s="177">
        <v>0</v>
      </c>
      <c r="AD1000" s="134">
        <v>0</v>
      </c>
      <c r="AE1000" s="177">
        <v>0</v>
      </c>
      <c r="AF1000" s="182">
        <v>0</v>
      </c>
      <c r="AG1000" s="172"/>
    </row>
    <row r="1001" spans="1:33" s="110" customFormat="1" x14ac:dyDescent="0.2">
      <c r="A1001" s="138">
        <v>3513</v>
      </c>
      <c r="B1001" s="139">
        <v>3513044050</v>
      </c>
      <c r="C1001" s="140" t="s">
        <v>558</v>
      </c>
      <c r="D1001" s="141">
        <v>44</v>
      </c>
      <c r="E1001" s="140" t="s">
        <v>76</v>
      </c>
      <c r="F1001" s="141">
        <v>50</v>
      </c>
      <c r="G1001" s="142" t="s">
        <v>82</v>
      </c>
      <c r="H1001" s="130"/>
      <c r="I1001" s="131">
        <v>12875</v>
      </c>
      <c r="J1001" s="131">
        <v>6674</v>
      </c>
      <c r="K1001" s="131">
        <v>0</v>
      </c>
      <c r="L1001" s="131">
        <v>938</v>
      </c>
      <c r="M1001" s="131">
        <v>20487</v>
      </c>
      <c r="N1001" s="130"/>
      <c r="O1001" s="132">
        <v>2</v>
      </c>
      <c r="P1001" s="132">
        <v>0</v>
      </c>
      <c r="Q1001" s="133">
        <v>38730</v>
      </c>
      <c r="R1001" s="133">
        <v>0</v>
      </c>
      <c r="S1001" s="133">
        <f t="shared" si="30"/>
        <v>0</v>
      </c>
      <c r="T1001" s="133">
        <v>1858</v>
      </c>
      <c r="U1001" s="134">
        <f t="shared" si="31"/>
        <v>40588</v>
      </c>
      <c r="V1001" s="144"/>
      <c r="W1001" s="173">
        <v>1.8867924528301886E-2</v>
      </c>
      <c r="X1001" s="174">
        <v>0.09</v>
      </c>
      <c r="Y1001" s="174">
        <v>6.2539096486737963E-3</v>
      </c>
      <c r="Z1001" s="175">
        <v>0</v>
      </c>
      <c r="AA1001" s="168"/>
      <c r="AB1001" s="176">
        <v>1</v>
      </c>
      <c r="AC1001" s="177">
        <v>0</v>
      </c>
      <c r="AD1001" s="134">
        <v>0</v>
      </c>
      <c r="AE1001" s="177">
        <v>0</v>
      </c>
      <c r="AF1001" s="182">
        <v>0</v>
      </c>
      <c r="AG1001" s="172"/>
    </row>
    <row r="1002" spans="1:33" s="110" customFormat="1" x14ac:dyDescent="0.2">
      <c r="A1002" s="138">
        <v>3513</v>
      </c>
      <c r="B1002" s="139">
        <v>3513044093</v>
      </c>
      <c r="C1002" s="140" t="s">
        <v>558</v>
      </c>
      <c r="D1002" s="141">
        <v>44</v>
      </c>
      <c r="E1002" s="140" t="s">
        <v>76</v>
      </c>
      <c r="F1002" s="141">
        <v>93</v>
      </c>
      <c r="G1002" s="142" t="s">
        <v>125</v>
      </c>
      <c r="H1002" s="130"/>
      <c r="I1002" s="131">
        <v>14253.981201881861</v>
      </c>
      <c r="J1002" s="131">
        <v>122</v>
      </c>
      <c r="K1002" s="131">
        <v>0</v>
      </c>
      <c r="L1002" s="131">
        <v>938</v>
      </c>
      <c r="M1002" s="131">
        <v>15313.981201881861</v>
      </c>
      <c r="N1002" s="130"/>
      <c r="O1002" s="132">
        <v>1</v>
      </c>
      <c r="P1002" s="132">
        <v>0</v>
      </c>
      <c r="Q1002" s="133">
        <v>14240</v>
      </c>
      <c r="R1002" s="133">
        <v>0</v>
      </c>
      <c r="S1002" s="133">
        <f t="shared" si="30"/>
        <v>0</v>
      </c>
      <c r="T1002" s="133">
        <v>929</v>
      </c>
      <c r="U1002" s="134">
        <f t="shared" si="31"/>
        <v>15169</v>
      </c>
      <c r="V1002" s="144"/>
      <c r="W1002" s="173">
        <v>9.433962264150943E-3</v>
      </c>
      <c r="X1002" s="174">
        <v>0.09</v>
      </c>
      <c r="Y1002" s="174">
        <v>7.1519966797242693E-2</v>
      </c>
      <c r="Z1002" s="175">
        <v>0</v>
      </c>
      <c r="AA1002" s="168"/>
      <c r="AB1002" s="176">
        <v>0</v>
      </c>
      <c r="AC1002" s="177">
        <v>0</v>
      </c>
      <c r="AD1002" s="134">
        <v>0</v>
      </c>
      <c r="AE1002" s="177">
        <v>0</v>
      </c>
      <c r="AF1002" s="182">
        <v>0</v>
      </c>
      <c r="AG1002" s="172"/>
    </row>
    <row r="1003" spans="1:33" s="110" customFormat="1" x14ac:dyDescent="0.2">
      <c r="A1003" s="138">
        <v>3513</v>
      </c>
      <c r="B1003" s="139">
        <v>3513044095</v>
      </c>
      <c r="C1003" s="140" t="s">
        <v>558</v>
      </c>
      <c r="D1003" s="141">
        <v>44</v>
      </c>
      <c r="E1003" s="140" t="s">
        <v>76</v>
      </c>
      <c r="F1003" s="141">
        <v>95</v>
      </c>
      <c r="G1003" s="142" t="s">
        <v>127</v>
      </c>
      <c r="H1003" s="130"/>
      <c r="I1003" s="131">
        <v>14855</v>
      </c>
      <c r="J1003" s="131">
        <v>103</v>
      </c>
      <c r="K1003" s="131">
        <v>0</v>
      </c>
      <c r="L1003" s="131">
        <v>938</v>
      </c>
      <c r="M1003" s="131">
        <v>15896</v>
      </c>
      <c r="N1003" s="130"/>
      <c r="O1003" s="132">
        <v>3</v>
      </c>
      <c r="P1003" s="132">
        <v>0</v>
      </c>
      <c r="Q1003" s="133">
        <v>44451</v>
      </c>
      <c r="R1003" s="133">
        <v>0</v>
      </c>
      <c r="S1003" s="133">
        <f t="shared" si="30"/>
        <v>0</v>
      </c>
      <c r="T1003" s="133">
        <v>2787</v>
      </c>
      <c r="U1003" s="134">
        <f t="shared" si="31"/>
        <v>47238</v>
      </c>
      <c r="V1003" s="144"/>
      <c r="W1003" s="173">
        <v>2.8301886792452831E-2</v>
      </c>
      <c r="X1003" s="174">
        <v>0.09</v>
      </c>
      <c r="Y1003" s="174">
        <v>0.1327095393189828</v>
      </c>
      <c r="Z1003" s="175">
        <v>0</v>
      </c>
      <c r="AA1003" s="168"/>
      <c r="AB1003" s="176">
        <v>0</v>
      </c>
      <c r="AC1003" s="177">
        <v>0</v>
      </c>
      <c r="AD1003" s="134">
        <v>0</v>
      </c>
      <c r="AE1003" s="177">
        <v>0</v>
      </c>
      <c r="AF1003" s="182">
        <v>0</v>
      </c>
      <c r="AG1003" s="172"/>
    </row>
    <row r="1004" spans="1:33" s="110" customFormat="1" x14ac:dyDescent="0.2">
      <c r="A1004" s="138">
        <v>3513</v>
      </c>
      <c r="B1004" s="139">
        <v>3513044133</v>
      </c>
      <c r="C1004" s="140" t="s">
        <v>558</v>
      </c>
      <c r="D1004" s="141">
        <v>44</v>
      </c>
      <c r="E1004" s="140" t="s">
        <v>76</v>
      </c>
      <c r="F1004" s="141">
        <v>133</v>
      </c>
      <c r="G1004" s="142" t="s">
        <v>165</v>
      </c>
      <c r="H1004" s="130"/>
      <c r="I1004" s="131">
        <v>11958.499763432394</v>
      </c>
      <c r="J1004" s="131">
        <v>2082</v>
      </c>
      <c r="K1004" s="131">
        <v>0</v>
      </c>
      <c r="L1004" s="131">
        <v>938</v>
      </c>
      <c r="M1004" s="131">
        <v>14978.499763432394</v>
      </c>
      <c r="N1004" s="130"/>
      <c r="O1004" s="132">
        <v>2</v>
      </c>
      <c r="P1004" s="132">
        <v>0</v>
      </c>
      <c r="Q1004" s="133">
        <v>27816</v>
      </c>
      <c r="R1004" s="133">
        <v>0</v>
      </c>
      <c r="S1004" s="133">
        <f t="shared" si="30"/>
        <v>0</v>
      </c>
      <c r="T1004" s="133">
        <v>1858</v>
      </c>
      <c r="U1004" s="134">
        <f t="shared" si="31"/>
        <v>29674</v>
      </c>
      <c r="V1004" s="144"/>
      <c r="W1004" s="173">
        <v>1.8867924528301886E-2</v>
      </c>
      <c r="X1004" s="174">
        <v>0.09</v>
      </c>
      <c r="Y1004" s="174">
        <v>3.3137535378547495E-2</v>
      </c>
      <c r="Z1004" s="175">
        <v>0</v>
      </c>
      <c r="AA1004" s="168"/>
      <c r="AB1004" s="176">
        <v>1</v>
      </c>
      <c r="AC1004" s="177">
        <v>0</v>
      </c>
      <c r="AD1004" s="134">
        <v>0</v>
      </c>
      <c r="AE1004" s="177">
        <v>0</v>
      </c>
      <c r="AF1004" s="182">
        <v>0</v>
      </c>
      <c r="AG1004" s="172"/>
    </row>
    <row r="1005" spans="1:33" s="110" customFormat="1" x14ac:dyDescent="0.2">
      <c r="A1005" s="138">
        <v>3513</v>
      </c>
      <c r="B1005" s="139">
        <v>3513044182</v>
      </c>
      <c r="C1005" s="140" t="s">
        <v>558</v>
      </c>
      <c r="D1005" s="141">
        <v>44</v>
      </c>
      <c r="E1005" s="140" t="s">
        <v>76</v>
      </c>
      <c r="F1005" s="141">
        <v>182</v>
      </c>
      <c r="G1005" s="142" t="s">
        <v>214</v>
      </c>
      <c r="H1005" s="130"/>
      <c r="I1005" s="131">
        <v>15771</v>
      </c>
      <c r="J1005" s="131">
        <v>3214</v>
      </c>
      <c r="K1005" s="131">
        <v>0</v>
      </c>
      <c r="L1005" s="131">
        <v>938</v>
      </c>
      <c r="M1005" s="131">
        <v>19923</v>
      </c>
      <c r="N1005" s="130"/>
      <c r="O1005" s="132">
        <v>4</v>
      </c>
      <c r="P1005" s="132">
        <v>0</v>
      </c>
      <c r="Q1005" s="133">
        <v>75224</v>
      </c>
      <c r="R1005" s="133">
        <v>0</v>
      </c>
      <c r="S1005" s="133">
        <f t="shared" si="30"/>
        <v>0</v>
      </c>
      <c r="T1005" s="133">
        <v>3716</v>
      </c>
      <c r="U1005" s="134">
        <f t="shared" si="31"/>
        <v>78940</v>
      </c>
      <c r="V1005" s="144"/>
      <c r="W1005" s="173">
        <v>3.7735849056603772E-2</v>
      </c>
      <c r="X1005" s="174">
        <v>0.09</v>
      </c>
      <c r="Y1005" s="174">
        <v>1.9047909146774612E-2</v>
      </c>
      <c r="Z1005" s="175">
        <v>0</v>
      </c>
      <c r="AA1005" s="168"/>
      <c r="AB1005" s="176">
        <v>0</v>
      </c>
      <c r="AC1005" s="177">
        <v>0</v>
      </c>
      <c r="AD1005" s="134">
        <v>0</v>
      </c>
      <c r="AE1005" s="177">
        <v>0</v>
      </c>
      <c r="AF1005" s="182">
        <v>0</v>
      </c>
      <c r="AG1005" s="172"/>
    </row>
    <row r="1006" spans="1:33" s="110" customFormat="1" x14ac:dyDescent="0.2">
      <c r="A1006" s="138">
        <v>3513</v>
      </c>
      <c r="B1006" s="139">
        <v>3513044244</v>
      </c>
      <c r="C1006" s="140" t="s">
        <v>558</v>
      </c>
      <c r="D1006" s="141">
        <v>44</v>
      </c>
      <c r="E1006" s="140" t="s">
        <v>76</v>
      </c>
      <c r="F1006" s="141">
        <v>244</v>
      </c>
      <c r="G1006" s="142" t="s">
        <v>276</v>
      </c>
      <c r="H1006" s="130"/>
      <c r="I1006" s="131">
        <v>12418</v>
      </c>
      <c r="J1006" s="131">
        <v>4478</v>
      </c>
      <c r="K1006" s="131">
        <v>0</v>
      </c>
      <c r="L1006" s="131">
        <v>938</v>
      </c>
      <c r="M1006" s="131">
        <v>17834</v>
      </c>
      <c r="N1006" s="130"/>
      <c r="O1006" s="132">
        <v>79</v>
      </c>
      <c r="P1006" s="132">
        <v>0</v>
      </c>
      <c r="Q1006" s="133">
        <v>1322223</v>
      </c>
      <c r="R1006" s="133">
        <v>0</v>
      </c>
      <c r="S1006" s="133">
        <f t="shared" si="30"/>
        <v>0</v>
      </c>
      <c r="T1006" s="133">
        <v>73391</v>
      </c>
      <c r="U1006" s="134">
        <f t="shared" si="31"/>
        <v>1395614</v>
      </c>
      <c r="V1006" s="144"/>
      <c r="W1006" s="173">
        <v>0.74528301886792447</v>
      </c>
      <c r="X1006" s="174">
        <v>0.09</v>
      </c>
      <c r="Y1006" s="174">
        <v>0.13694619371909225</v>
      </c>
      <c r="Z1006" s="175">
        <v>0</v>
      </c>
      <c r="AA1006" s="168"/>
      <c r="AB1006" s="176">
        <v>10</v>
      </c>
      <c r="AC1006" s="177">
        <v>8.9963494692107719</v>
      </c>
      <c r="AD1006" s="134">
        <v>160450</v>
      </c>
      <c r="AE1006" s="177">
        <v>0</v>
      </c>
      <c r="AF1006" s="182">
        <v>0</v>
      </c>
      <c r="AG1006" s="172"/>
    </row>
    <row r="1007" spans="1:33" s="110" customFormat="1" x14ac:dyDescent="0.2">
      <c r="A1007" s="138">
        <v>3513</v>
      </c>
      <c r="B1007" s="139">
        <v>3513044293</v>
      </c>
      <c r="C1007" s="140" t="s">
        <v>558</v>
      </c>
      <c r="D1007" s="141">
        <v>44</v>
      </c>
      <c r="E1007" s="140" t="s">
        <v>76</v>
      </c>
      <c r="F1007" s="141">
        <v>293</v>
      </c>
      <c r="G1007" s="142" t="s">
        <v>325</v>
      </c>
      <c r="H1007" s="130"/>
      <c r="I1007" s="131">
        <v>11440</v>
      </c>
      <c r="J1007" s="131">
        <v>547</v>
      </c>
      <c r="K1007" s="131">
        <v>0</v>
      </c>
      <c r="L1007" s="131">
        <v>938</v>
      </c>
      <c r="M1007" s="131">
        <v>12925</v>
      </c>
      <c r="N1007" s="130"/>
      <c r="O1007" s="132">
        <v>38</v>
      </c>
      <c r="P1007" s="132">
        <v>0</v>
      </c>
      <c r="Q1007" s="133">
        <v>451212</v>
      </c>
      <c r="R1007" s="133">
        <v>0</v>
      </c>
      <c r="S1007" s="133">
        <f t="shared" si="30"/>
        <v>0</v>
      </c>
      <c r="T1007" s="133">
        <v>35302</v>
      </c>
      <c r="U1007" s="134">
        <f t="shared" si="31"/>
        <v>486514</v>
      </c>
      <c r="V1007" s="144"/>
      <c r="W1007" s="173">
        <v>0.35849056603773582</v>
      </c>
      <c r="X1007" s="174">
        <v>0.09</v>
      </c>
      <c r="Y1007" s="174">
        <v>9.3535691382725869E-3</v>
      </c>
      <c r="Z1007" s="175">
        <v>0</v>
      </c>
      <c r="AA1007" s="168"/>
      <c r="AB1007" s="176">
        <v>3</v>
      </c>
      <c r="AC1007" s="177">
        <v>0</v>
      </c>
      <c r="AD1007" s="134">
        <v>0</v>
      </c>
      <c r="AE1007" s="177">
        <v>0</v>
      </c>
      <c r="AF1007" s="182">
        <v>0</v>
      </c>
      <c r="AG1007" s="172"/>
    </row>
    <row r="1008" spans="1:33" s="110" customFormat="1" x14ac:dyDescent="0.2">
      <c r="A1008" s="138">
        <v>3513</v>
      </c>
      <c r="B1008" s="139">
        <v>3513044323</v>
      </c>
      <c r="C1008" s="140" t="s">
        <v>558</v>
      </c>
      <c r="D1008" s="141">
        <v>44</v>
      </c>
      <c r="E1008" s="140" t="s">
        <v>76</v>
      </c>
      <c r="F1008" s="141">
        <v>323</v>
      </c>
      <c r="G1008" s="142" t="s">
        <v>355</v>
      </c>
      <c r="H1008" s="130"/>
      <c r="I1008" s="131">
        <v>10989.445627822945</v>
      </c>
      <c r="J1008" s="131">
        <v>3440</v>
      </c>
      <c r="K1008" s="131">
        <v>0</v>
      </c>
      <c r="L1008" s="131">
        <v>938</v>
      </c>
      <c r="M1008" s="131">
        <v>15367.445627822945</v>
      </c>
      <c r="N1008" s="130"/>
      <c r="O1008" s="132">
        <v>2</v>
      </c>
      <c r="P1008" s="132">
        <v>0</v>
      </c>
      <c r="Q1008" s="133">
        <v>28586</v>
      </c>
      <c r="R1008" s="133">
        <v>0</v>
      </c>
      <c r="S1008" s="133">
        <f t="shared" si="30"/>
        <v>0</v>
      </c>
      <c r="T1008" s="133">
        <v>1858</v>
      </c>
      <c r="U1008" s="134">
        <f t="shared" si="31"/>
        <v>30444</v>
      </c>
      <c r="V1008" s="144"/>
      <c r="W1008" s="173">
        <v>1.8867924528301886E-2</v>
      </c>
      <c r="X1008" s="174">
        <v>0.09</v>
      </c>
      <c r="Y1008" s="174">
        <v>4.3356835422881258E-3</v>
      </c>
      <c r="Z1008" s="175">
        <v>0</v>
      </c>
      <c r="AA1008" s="168"/>
      <c r="AB1008" s="176">
        <v>0</v>
      </c>
      <c r="AC1008" s="177">
        <v>0</v>
      </c>
      <c r="AD1008" s="134">
        <v>0</v>
      </c>
      <c r="AE1008" s="177">
        <v>0</v>
      </c>
      <c r="AF1008" s="182">
        <v>0</v>
      </c>
      <c r="AG1008" s="172"/>
    </row>
    <row r="1009" spans="1:33" s="110" customFormat="1" x14ac:dyDescent="0.2">
      <c r="A1009" s="138">
        <v>3513</v>
      </c>
      <c r="B1009" s="139">
        <v>3513044625</v>
      </c>
      <c r="C1009" s="140" t="s">
        <v>558</v>
      </c>
      <c r="D1009" s="141">
        <v>44</v>
      </c>
      <c r="E1009" s="140" t="s">
        <v>76</v>
      </c>
      <c r="F1009" s="141">
        <v>625</v>
      </c>
      <c r="G1009" s="142" t="s">
        <v>395</v>
      </c>
      <c r="H1009" s="130"/>
      <c r="I1009" s="131">
        <v>14723</v>
      </c>
      <c r="J1009" s="131">
        <v>2230</v>
      </c>
      <c r="K1009" s="131">
        <v>0</v>
      </c>
      <c r="L1009" s="131">
        <v>938</v>
      </c>
      <c r="M1009" s="131">
        <v>17891</v>
      </c>
      <c r="N1009" s="130"/>
      <c r="O1009" s="132">
        <v>1</v>
      </c>
      <c r="P1009" s="132">
        <v>0</v>
      </c>
      <c r="Q1009" s="133">
        <v>16793</v>
      </c>
      <c r="R1009" s="133">
        <v>0</v>
      </c>
      <c r="S1009" s="133">
        <f t="shared" si="30"/>
        <v>0</v>
      </c>
      <c r="T1009" s="133">
        <v>929</v>
      </c>
      <c r="U1009" s="134">
        <f t="shared" si="31"/>
        <v>17722</v>
      </c>
      <c r="V1009" s="144"/>
      <c r="W1009" s="173">
        <v>9.433962264150943E-3</v>
      </c>
      <c r="X1009" s="174">
        <v>0.09</v>
      </c>
      <c r="Y1009" s="174">
        <v>4.6336182678769315E-3</v>
      </c>
      <c r="Z1009" s="175">
        <v>0</v>
      </c>
      <c r="AA1009" s="168"/>
      <c r="AB1009" s="176">
        <v>0</v>
      </c>
      <c r="AC1009" s="177">
        <v>0</v>
      </c>
      <c r="AD1009" s="134">
        <v>0</v>
      </c>
      <c r="AE1009" s="177">
        <v>0</v>
      </c>
      <c r="AF1009" s="182">
        <v>0</v>
      </c>
      <c r="AG1009" s="172"/>
    </row>
    <row r="1010" spans="1:33" s="110" customFormat="1" x14ac:dyDescent="0.2">
      <c r="A1010" s="138">
        <v>3513</v>
      </c>
      <c r="B1010" s="139">
        <v>3513044760</v>
      </c>
      <c r="C1010" s="140" t="s">
        <v>558</v>
      </c>
      <c r="D1010" s="141">
        <v>44</v>
      </c>
      <c r="E1010" s="140" t="s">
        <v>76</v>
      </c>
      <c r="F1010" s="141">
        <v>760</v>
      </c>
      <c r="G1010" s="142" t="s">
        <v>433</v>
      </c>
      <c r="H1010" s="130"/>
      <c r="I1010" s="131">
        <v>12147.763307967482</v>
      </c>
      <c r="J1010" s="131">
        <v>2771</v>
      </c>
      <c r="K1010" s="131">
        <v>0</v>
      </c>
      <c r="L1010" s="131">
        <v>938</v>
      </c>
      <c r="M1010" s="131">
        <v>15856.763307967482</v>
      </c>
      <c r="N1010" s="130"/>
      <c r="O1010" s="132">
        <v>2</v>
      </c>
      <c r="P1010" s="132">
        <v>0</v>
      </c>
      <c r="Q1010" s="133">
        <v>29556</v>
      </c>
      <c r="R1010" s="133">
        <v>0</v>
      </c>
      <c r="S1010" s="133">
        <f t="shared" si="30"/>
        <v>0</v>
      </c>
      <c r="T1010" s="133">
        <v>1858</v>
      </c>
      <c r="U1010" s="134">
        <f t="shared" si="31"/>
        <v>31414</v>
      </c>
      <c r="V1010" s="144"/>
      <c r="W1010" s="173">
        <v>1.8867924528301886E-2</v>
      </c>
      <c r="X1010" s="174">
        <v>0.09</v>
      </c>
      <c r="Y1010" s="174">
        <v>3.8798226628108431E-2</v>
      </c>
      <c r="Z1010" s="175">
        <v>0</v>
      </c>
      <c r="AA1010" s="168"/>
      <c r="AB1010" s="176">
        <v>1</v>
      </c>
      <c r="AC1010" s="177">
        <v>0</v>
      </c>
      <c r="AD1010" s="134">
        <v>0</v>
      </c>
      <c r="AE1010" s="177">
        <v>0</v>
      </c>
      <c r="AF1010" s="182">
        <v>0</v>
      </c>
      <c r="AG1010" s="172"/>
    </row>
    <row r="1011" spans="1:33" s="110" customFormat="1" x14ac:dyDescent="0.2">
      <c r="A1011" s="138">
        <v>3513</v>
      </c>
      <c r="B1011" s="139">
        <v>3513044780</v>
      </c>
      <c r="C1011" s="140" t="s">
        <v>558</v>
      </c>
      <c r="D1011" s="141">
        <v>44</v>
      </c>
      <c r="E1011" s="140" t="s">
        <v>76</v>
      </c>
      <c r="F1011" s="141">
        <v>780</v>
      </c>
      <c r="G1011" s="142" t="s">
        <v>443</v>
      </c>
      <c r="H1011" s="130"/>
      <c r="I1011" s="131">
        <v>14765</v>
      </c>
      <c r="J1011" s="131">
        <v>3535</v>
      </c>
      <c r="K1011" s="131">
        <v>0</v>
      </c>
      <c r="L1011" s="131">
        <v>938</v>
      </c>
      <c r="M1011" s="131">
        <v>19238</v>
      </c>
      <c r="N1011" s="130"/>
      <c r="O1011" s="132">
        <v>1</v>
      </c>
      <c r="P1011" s="132">
        <v>0</v>
      </c>
      <c r="Q1011" s="133">
        <v>18127</v>
      </c>
      <c r="R1011" s="133">
        <v>0</v>
      </c>
      <c r="S1011" s="133">
        <f t="shared" si="30"/>
        <v>0</v>
      </c>
      <c r="T1011" s="133">
        <v>929</v>
      </c>
      <c r="U1011" s="134">
        <f t="shared" si="31"/>
        <v>19056</v>
      </c>
      <c r="V1011" s="144"/>
      <c r="W1011" s="173">
        <v>9.433962264150943E-3</v>
      </c>
      <c r="X1011" s="174">
        <v>0.09</v>
      </c>
      <c r="Y1011" s="174">
        <v>1.3775260210646264E-2</v>
      </c>
      <c r="Z1011" s="175">
        <v>0</v>
      </c>
      <c r="AA1011" s="168"/>
      <c r="AB1011" s="176">
        <v>0</v>
      </c>
      <c r="AC1011" s="177">
        <v>0</v>
      </c>
      <c r="AD1011" s="134">
        <v>0</v>
      </c>
      <c r="AE1011" s="177">
        <v>0</v>
      </c>
      <c r="AF1011" s="182">
        <v>0</v>
      </c>
      <c r="AG1011" s="172"/>
    </row>
    <row r="1012" spans="1:33" s="110" customFormat="1" x14ac:dyDescent="0.2">
      <c r="A1012" s="138">
        <v>3514</v>
      </c>
      <c r="B1012" s="139">
        <v>3514281061</v>
      </c>
      <c r="C1012" s="140" t="s">
        <v>559</v>
      </c>
      <c r="D1012" s="141">
        <v>281</v>
      </c>
      <c r="E1012" s="140" t="s">
        <v>313</v>
      </c>
      <c r="F1012" s="141">
        <v>61</v>
      </c>
      <c r="G1012" s="142" t="s">
        <v>93</v>
      </c>
      <c r="H1012" s="130"/>
      <c r="I1012" s="131">
        <v>13205.804251750098</v>
      </c>
      <c r="J1012" s="131">
        <v>719</v>
      </c>
      <c r="K1012" s="131">
        <v>0</v>
      </c>
      <c r="L1012" s="131">
        <v>938</v>
      </c>
      <c r="M1012" s="131">
        <v>14862.804251750098</v>
      </c>
      <c r="N1012" s="130"/>
      <c r="O1012" s="132">
        <v>2</v>
      </c>
      <c r="P1012" s="132">
        <v>0</v>
      </c>
      <c r="Q1012" s="133">
        <v>27850</v>
      </c>
      <c r="R1012" s="133">
        <v>0</v>
      </c>
      <c r="S1012" s="133">
        <f t="shared" si="30"/>
        <v>0</v>
      </c>
      <c r="T1012" s="133">
        <v>1876</v>
      </c>
      <c r="U1012" s="134">
        <f t="shared" si="31"/>
        <v>29726</v>
      </c>
      <c r="V1012" s="144"/>
      <c r="W1012" s="173">
        <v>0</v>
      </c>
      <c r="X1012" s="174">
        <v>0.09</v>
      </c>
      <c r="Y1012" s="174">
        <v>3.8664200991585608E-2</v>
      </c>
      <c r="Z1012" s="175">
        <v>0</v>
      </c>
      <c r="AA1012" s="168"/>
      <c r="AB1012" s="176">
        <v>0</v>
      </c>
      <c r="AC1012" s="177">
        <v>0</v>
      </c>
      <c r="AD1012" s="134">
        <v>0</v>
      </c>
      <c r="AE1012" s="177">
        <v>0</v>
      </c>
      <c r="AF1012" s="182">
        <v>0</v>
      </c>
      <c r="AG1012" s="172"/>
    </row>
    <row r="1013" spans="1:33" s="110" customFormat="1" x14ac:dyDescent="0.2">
      <c r="A1013" s="138">
        <v>3514</v>
      </c>
      <c r="B1013" s="139">
        <v>3514281281</v>
      </c>
      <c r="C1013" s="140" t="s">
        <v>559</v>
      </c>
      <c r="D1013" s="141">
        <v>281</v>
      </c>
      <c r="E1013" s="140" t="s">
        <v>313</v>
      </c>
      <c r="F1013" s="141">
        <v>281</v>
      </c>
      <c r="G1013" s="142" t="s">
        <v>313</v>
      </c>
      <c r="H1013" s="130"/>
      <c r="I1013" s="131">
        <v>13787</v>
      </c>
      <c r="J1013" s="131">
        <v>621</v>
      </c>
      <c r="K1013" s="131">
        <v>0</v>
      </c>
      <c r="L1013" s="131">
        <v>938</v>
      </c>
      <c r="M1013" s="131">
        <v>15346</v>
      </c>
      <c r="N1013" s="130"/>
      <c r="O1013" s="132">
        <v>258</v>
      </c>
      <c r="P1013" s="132">
        <v>0</v>
      </c>
      <c r="Q1013" s="133">
        <v>3717264</v>
      </c>
      <c r="R1013" s="133">
        <v>0</v>
      </c>
      <c r="S1013" s="133">
        <f t="shared" si="30"/>
        <v>0</v>
      </c>
      <c r="T1013" s="133">
        <v>242004</v>
      </c>
      <c r="U1013" s="134">
        <f t="shared" si="31"/>
        <v>3959268</v>
      </c>
      <c r="V1013" s="144"/>
      <c r="W1013" s="173">
        <v>0</v>
      </c>
      <c r="X1013" s="174">
        <v>0.09</v>
      </c>
      <c r="Y1013" s="174">
        <v>0.1363460354801698</v>
      </c>
      <c r="Z1013" s="175">
        <v>0</v>
      </c>
      <c r="AA1013" s="168"/>
      <c r="AB1013" s="176">
        <v>0</v>
      </c>
      <c r="AC1013" s="177">
        <v>0</v>
      </c>
      <c r="AD1013" s="134">
        <v>0</v>
      </c>
      <c r="AE1013" s="177">
        <v>0</v>
      </c>
      <c r="AF1013" s="182">
        <v>0</v>
      </c>
      <c r="AG1013" s="172"/>
    </row>
    <row r="1014" spans="1:33" s="110" customFormat="1" x14ac:dyDescent="0.2">
      <c r="A1014" s="138">
        <v>3515</v>
      </c>
      <c r="B1014" s="139">
        <v>3515287005</v>
      </c>
      <c r="C1014" s="140" t="s">
        <v>604</v>
      </c>
      <c r="D1014" s="141">
        <v>287</v>
      </c>
      <c r="E1014" s="140" t="s">
        <v>319</v>
      </c>
      <c r="F1014" s="141">
        <v>5</v>
      </c>
      <c r="G1014" s="142" t="s">
        <v>37</v>
      </c>
      <c r="H1014" s="130"/>
      <c r="I1014" s="131">
        <v>11710.596052994757</v>
      </c>
      <c r="J1014" s="131">
        <v>5469</v>
      </c>
      <c r="K1014" s="131">
        <v>0</v>
      </c>
      <c r="L1014" s="131">
        <v>938</v>
      </c>
      <c r="M1014" s="131">
        <v>18117.596052994755</v>
      </c>
      <c r="N1014" s="130"/>
      <c r="O1014" s="132">
        <v>2</v>
      </c>
      <c r="P1014" s="132">
        <v>0</v>
      </c>
      <c r="Q1014" s="133">
        <v>34360</v>
      </c>
      <c r="R1014" s="133">
        <v>0</v>
      </c>
      <c r="S1014" s="133">
        <f t="shared" si="30"/>
        <v>0</v>
      </c>
      <c r="T1014" s="133">
        <v>1876</v>
      </c>
      <c r="U1014" s="134">
        <f t="shared" si="31"/>
        <v>36236</v>
      </c>
      <c r="V1014" s="144"/>
      <c r="W1014" s="173">
        <v>0</v>
      </c>
      <c r="X1014" s="174">
        <v>0.09</v>
      </c>
      <c r="Y1014" s="174">
        <v>1.4619888883558585E-2</v>
      </c>
      <c r="Z1014" s="175">
        <v>0</v>
      </c>
      <c r="AA1014" s="168"/>
      <c r="AB1014" s="176">
        <v>0</v>
      </c>
      <c r="AC1014" s="177">
        <v>0</v>
      </c>
      <c r="AD1014" s="134">
        <v>0</v>
      </c>
      <c r="AE1014" s="177">
        <v>0</v>
      </c>
      <c r="AF1014" s="182">
        <v>0</v>
      </c>
      <c r="AG1014" s="172"/>
    </row>
    <row r="1015" spans="1:33" s="110" customFormat="1" x14ac:dyDescent="0.2">
      <c r="A1015" s="138">
        <v>3515</v>
      </c>
      <c r="B1015" s="139">
        <v>3515287043</v>
      </c>
      <c r="C1015" s="140" t="s">
        <v>604</v>
      </c>
      <c r="D1015" s="141">
        <v>287</v>
      </c>
      <c r="E1015" s="140" t="s">
        <v>319</v>
      </c>
      <c r="F1015" s="141">
        <v>43</v>
      </c>
      <c r="G1015" s="142" t="s">
        <v>75</v>
      </c>
      <c r="H1015" s="130"/>
      <c r="I1015" s="131">
        <v>10349</v>
      </c>
      <c r="J1015" s="131">
        <v>3485</v>
      </c>
      <c r="K1015" s="131">
        <v>0</v>
      </c>
      <c r="L1015" s="131">
        <v>938</v>
      </c>
      <c r="M1015" s="131">
        <v>14772</v>
      </c>
      <c r="N1015" s="130"/>
      <c r="O1015" s="132">
        <v>3</v>
      </c>
      <c r="P1015" s="132">
        <v>0</v>
      </c>
      <c r="Q1015" s="133">
        <v>41502</v>
      </c>
      <c r="R1015" s="133">
        <v>0</v>
      </c>
      <c r="S1015" s="133">
        <f t="shared" si="30"/>
        <v>0</v>
      </c>
      <c r="T1015" s="133">
        <v>2814</v>
      </c>
      <c r="U1015" s="134">
        <f t="shared" si="31"/>
        <v>44316</v>
      </c>
      <c r="V1015" s="144"/>
      <c r="W1015" s="173">
        <v>0</v>
      </c>
      <c r="X1015" s="174">
        <v>0.09</v>
      </c>
      <c r="Y1015" s="174">
        <v>9.878579261676285E-3</v>
      </c>
      <c r="Z1015" s="175">
        <v>0</v>
      </c>
      <c r="AA1015" s="168"/>
      <c r="AB1015" s="176">
        <v>0</v>
      </c>
      <c r="AC1015" s="177">
        <v>0</v>
      </c>
      <c r="AD1015" s="134">
        <v>0</v>
      </c>
      <c r="AE1015" s="177">
        <v>0</v>
      </c>
      <c r="AF1015" s="182">
        <v>0</v>
      </c>
      <c r="AG1015" s="172"/>
    </row>
    <row r="1016" spans="1:33" s="110" customFormat="1" x14ac:dyDescent="0.2">
      <c r="A1016" s="138">
        <v>3515</v>
      </c>
      <c r="B1016" s="139">
        <v>3515287045</v>
      </c>
      <c r="C1016" s="140" t="s">
        <v>604</v>
      </c>
      <c r="D1016" s="141">
        <v>287</v>
      </c>
      <c r="E1016" s="140" t="s">
        <v>319</v>
      </c>
      <c r="F1016" s="141">
        <v>45</v>
      </c>
      <c r="G1016" s="142" t="s">
        <v>77</v>
      </c>
      <c r="H1016" s="130"/>
      <c r="I1016" s="131">
        <v>9269</v>
      </c>
      <c r="J1016" s="131">
        <v>2188</v>
      </c>
      <c r="K1016" s="131">
        <v>0</v>
      </c>
      <c r="L1016" s="131">
        <v>938</v>
      </c>
      <c r="M1016" s="131">
        <v>12395</v>
      </c>
      <c r="N1016" s="130"/>
      <c r="O1016" s="132">
        <v>7</v>
      </c>
      <c r="P1016" s="132">
        <v>0</v>
      </c>
      <c r="Q1016" s="133">
        <v>80199</v>
      </c>
      <c r="R1016" s="133">
        <v>0</v>
      </c>
      <c r="S1016" s="133">
        <f t="shared" si="30"/>
        <v>0</v>
      </c>
      <c r="T1016" s="133">
        <v>6566</v>
      </c>
      <c r="U1016" s="134">
        <f t="shared" si="31"/>
        <v>86765</v>
      </c>
      <c r="V1016" s="144"/>
      <c r="W1016" s="173">
        <v>0</v>
      </c>
      <c r="X1016" s="174">
        <v>0.09</v>
      </c>
      <c r="Y1016" s="174">
        <v>2.238027038444982E-2</v>
      </c>
      <c r="Z1016" s="175">
        <v>0</v>
      </c>
      <c r="AA1016" s="168"/>
      <c r="AB1016" s="176">
        <v>0</v>
      </c>
      <c r="AC1016" s="177">
        <v>0</v>
      </c>
      <c r="AD1016" s="134">
        <v>0</v>
      </c>
      <c r="AE1016" s="177">
        <v>0</v>
      </c>
      <c r="AF1016" s="182">
        <v>0</v>
      </c>
      <c r="AG1016" s="172"/>
    </row>
    <row r="1017" spans="1:33" s="110" customFormat="1" x14ac:dyDescent="0.2">
      <c r="A1017" s="138">
        <v>3515</v>
      </c>
      <c r="B1017" s="139">
        <v>3515287135</v>
      </c>
      <c r="C1017" s="140" t="s">
        <v>604</v>
      </c>
      <c r="D1017" s="141">
        <v>287</v>
      </c>
      <c r="E1017" s="140" t="s">
        <v>319</v>
      </c>
      <c r="F1017" s="141">
        <v>135</v>
      </c>
      <c r="G1017" s="142" t="s">
        <v>167</v>
      </c>
      <c r="H1017" s="130"/>
      <c r="I1017" s="131">
        <v>10430</v>
      </c>
      <c r="J1017" s="131">
        <v>5902</v>
      </c>
      <c r="K1017" s="131">
        <v>0</v>
      </c>
      <c r="L1017" s="131">
        <v>938</v>
      </c>
      <c r="M1017" s="131">
        <v>17270</v>
      </c>
      <c r="N1017" s="130"/>
      <c r="O1017" s="132">
        <v>5</v>
      </c>
      <c r="P1017" s="132">
        <v>0</v>
      </c>
      <c r="Q1017" s="133">
        <v>81660</v>
      </c>
      <c r="R1017" s="133">
        <v>0</v>
      </c>
      <c r="S1017" s="133">
        <f t="shared" si="30"/>
        <v>0</v>
      </c>
      <c r="T1017" s="133">
        <v>4690</v>
      </c>
      <c r="U1017" s="134">
        <f t="shared" si="31"/>
        <v>86350</v>
      </c>
      <c r="V1017" s="144"/>
      <c r="W1017" s="173">
        <v>0</v>
      </c>
      <c r="X1017" s="174">
        <v>0.09</v>
      </c>
      <c r="Y1017" s="174">
        <v>2.6673274513678361E-2</v>
      </c>
      <c r="Z1017" s="175">
        <v>0</v>
      </c>
      <c r="AA1017" s="168"/>
      <c r="AB1017" s="176">
        <v>0</v>
      </c>
      <c r="AC1017" s="177">
        <v>0</v>
      </c>
      <c r="AD1017" s="134">
        <v>0</v>
      </c>
      <c r="AE1017" s="177">
        <v>0</v>
      </c>
      <c r="AF1017" s="182">
        <v>0</v>
      </c>
      <c r="AG1017" s="172"/>
    </row>
    <row r="1018" spans="1:33" s="110" customFormat="1" x14ac:dyDescent="0.2">
      <c r="A1018" s="138">
        <v>3515</v>
      </c>
      <c r="B1018" s="139">
        <v>3515287151</v>
      </c>
      <c r="C1018" s="140" t="s">
        <v>604</v>
      </c>
      <c r="D1018" s="141">
        <v>287</v>
      </c>
      <c r="E1018" s="140" t="s">
        <v>319</v>
      </c>
      <c r="F1018" s="141">
        <v>151</v>
      </c>
      <c r="G1018" s="142" t="s">
        <v>183</v>
      </c>
      <c r="H1018" s="130"/>
      <c r="I1018" s="131">
        <v>9305</v>
      </c>
      <c r="J1018" s="131">
        <v>1086</v>
      </c>
      <c r="K1018" s="131">
        <v>0</v>
      </c>
      <c r="L1018" s="131">
        <v>938</v>
      </c>
      <c r="M1018" s="131">
        <v>11329</v>
      </c>
      <c r="N1018" s="130"/>
      <c r="O1018" s="132">
        <v>1</v>
      </c>
      <c r="P1018" s="132">
        <v>0</v>
      </c>
      <c r="Q1018" s="133">
        <v>10391</v>
      </c>
      <c r="R1018" s="133">
        <v>0</v>
      </c>
      <c r="S1018" s="133">
        <f t="shared" si="30"/>
        <v>0</v>
      </c>
      <c r="T1018" s="133">
        <v>938</v>
      </c>
      <c r="U1018" s="134">
        <f t="shared" si="31"/>
        <v>11329</v>
      </c>
      <c r="V1018" s="144"/>
      <c r="W1018" s="173">
        <v>0</v>
      </c>
      <c r="X1018" s="174">
        <v>0.09</v>
      </c>
      <c r="Y1018" s="174">
        <v>1.6671533633145011E-2</v>
      </c>
      <c r="Z1018" s="175">
        <v>0</v>
      </c>
      <c r="AA1018" s="168"/>
      <c r="AB1018" s="176">
        <v>0</v>
      </c>
      <c r="AC1018" s="177">
        <v>0</v>
      </c>
      <c r="AD1018" s="134">
        <v>0</v>
      </c>
      <c r="AE1018" s="177">
        <v>0</v>
      </c>
      <c r="AF1018" s="182">
        <v>0</v>
      </c>
      <c r="AG1018" s="172"/>
    </row>
    <row r="1019" spans="1:33" s="110" customFormat="1" x14ac:dyDescent="0.2">
      <c r="A1019" s="138">
        <v>3515</v>
      </c>
      <c r="B1019" s="139">
        <v>3515287191</v>
      </c>
      <c r="C1019" s="140" t="s">
        <v>604</v>
      </c>
      <c r="D1019" s="141">
        <v>287</v>
      </c>
      <c r="E1019" s="140" t="s">
        <v>319</v>
      </c>
      <c r="F1019" s="141">
        <v>191</v>
      </c>
      <c r="G1019" s="142" t="s">
        <v>223</v>
      </c>
      <c r="H1019" s="130"/>
      <c r="I1019" s="131">
        <v>9882</v>
      </c>
      <c r="J1019" s="131">
        <v>3058</v>
      </c>
      <c r="K1019" s="131">
        <v>0</v>
      </c>
      <c r="L1019" s="131">
        <v>938</v>
      </c>
      <c r="M1019" s="131">
        <v>13878</v>
      </c>
      <c r="N1019" s="130"/>
      <c r="O1019" s="132">
        <v>34</v>
      </c>
      <c r="P1019" s="132">
        <v>0</v>
      </c>
      <c r="Q1019" s="133">
        <v>439960</v>
      </c>
      <c r="R1019" s="133">
        <v>0</v>
      </c>
      <c r="S1019" s="133">
        <f t="shared" si="30"/>
        <v>0</v>
      </c>
      <c r="T1019" s="133">
        <v>31892</v>
      </c>
      <c r="U1019" s="134">
        <f t="shared" si="31"/>
        <v>471852</v>
      </c>
      <c r="V1019" s="144"/>
      <c r="W1019" s="173">
        <v>0</v>
      </c>
      <c r="X1019" s="174">
        <v>0.09</v>
      </c>
      <c r="Y1019" s="174">
        <v>4.1288074448952043E-2</v>
      </c>
      <c r="Z1019" s="175">
        <v>0</v>
      </c>
      <c r="AA1019" s="168"/>
      <c r="AB1019" s="176">
        <v>0</v>
      </c>
      <c r="AC1019" s="177">
        <v>0</v>
      </c>
      <c r="AD1019" s="134">
        <v>0</v>
      </c>
      <c r="AE1019" s="177">
        <v>0</v>
      </c>
      <c r="AF1019" s="182">
        <v>0</v>
      </c>
      <c r="AG1019" s="172"/>
    </row>
    <row r="1020" spans="1:33" s="110" customFormat="1" x14ac:dyDescent="0.2">
      <c r="A1020" s="138">
        <v>3515</v>
      </c>
      <c r="B1020" s="139">
        <v>3515287215</v>
      </c>
      <c r="C1020" s="140" t="s">
        <v>604</v>
      </c>
      <c r="D1020" s="141">
        <v>287</v>
      </c>
      <c r="E1020" s="140" t="s">
        <v>319</v>
      </c>
      <c r="F1020" s="141">
        <v>215</v>
      </c>
      <c r="G1020" s="142" t="s">
        <v>247</v>
      </c>
      <c r="H1020" s="130"/>
      <c r="I1020" s="131">
        <v>10412</v>
      </c>
      <c r="J1020" s="131">
        <v>1853</v>
      </c>
      <c r="K1020" s="131">
        <v>0</v>
      </c>
      <c r="L1020" s="131">
        <v>938</v>
      </c>
      <c r="M1020" s="131">
        <v>13203</v>
      </c>
      <c r="N1020" s="130"/>
      <c r="O1020" s="132">
        <v>12</v>
      </c>
      <c r="P1020" s="132">
        <v>0</v>
      </c>
      <c r="Q1020" s="133">
        <v>147180</v>
      </c>
      <c r="R1020" s="133">
        <v>0</v>
      </c>
      <c r="S1020" s="133">
        <f t="shared" si="30"/>
        <v>0</v>
      </c>
      <c r="T1020" s="133">
        <v>11256</v>
      </c>
      <c r="U1020" s="134">
        <f t="shared" si="31"/>
        <v>158436</v>
      </c>
      <c r="V1020" s="144"/>
      <c r="W1020" s="173">
        <v>0</v>
      </c>
      <c r="X1020" s="174">
        <v>0.09</v>
      </c>
      <c r="Y1020" s="174">
        <v>1.7770581102866084E-2</v>
      </c>
      <c r="Z1020" s="175">
        <v>0</v>
      </c>
      <c r="AA1020" s="168"/>
      <c r="AB1020" s="176">
        <v>0</v>
      </c>
      <c r="AC1020" s="177">
        <v>0</v>
      </c>
      <c r="AD1020" s="134">
        <v>0</v>
      </c>
      <c r="AE1020" s="177">
        <v>0</v>
      </c>
      <c r="AF1020" s="182">
        <v>0</v>
      </c>
      <c r="AG1020" s="172"/>
    </row>
    <row r="1021" spans="1:33" s="110" customFormat="1" x14ac:dyDescent="0.2">
      <c r="A1021" s="138">
        <v>3515</v>
      </c>
      <c r="B1021" s="139">
        <v>3515287227</v>
      </c>
      <c r="C1021" s="140" t="s">
        <v>604</v>
      </c>
      <c r="D1021" s="141">
        <v>287</v>
      </c>
      <c r="E1021" s="140" t="s">
        <v>319</v>
      </c>
      <c r="F1021" s="141">
        <v>227</v>
      </c>
      <c r="G1021" s="142" t="s">
        <v>259</v>
      </c>
      <c r="H1021" s="130"/>
      <c r="I1021" s="131">
        <v>11817</v>
      </c>
      <c r="J1021" s="131">
        <v>3559</v>
      </c>
      <c r="K1021" s="131">
        <v>0</v>
      </c>
      <c r="L1021" s="131">
        <v>938</v>
      </c>
      <c r="M1021" s="131">
        <v>16314</v>
      </c>
      <c r="N1021" s="130"/>
      <c r="O1021" s="132">
        <v>12</v>
      </c>
      <c r="P1021" s="132">
        <v>0</v>
      </c>
      <c r="Q1021" s="133">
        <v>184512</v>
      </c>
      <c r="R1021" s="133">
        <v>0</v>
      </c>
      <c r="S1021" s="133">
        <f t="shared" si="30"/>
        <v>0</v>
      </c>
      <c r="T1021" s="133">
        <v>11256</v>
      </c>
      <c r="U1021" s="134">
        <f t="shared" si="31"/>
        <v>195768</v>
      </c>
      <c r="V1021" s="144"/>
      <c r="W1021" s="173">
        <v>0</v>
      </c>
      <c r="X1021" s="174">
        <v>0.09</v>
      </c>
      <c r="Y1021" s="174">
        <v>1.6344741373632714E-2</v>
      </c>
      <c r="Z1021" s="175">
        <v>0</v>
      </c>
      <c r="AA1021" s="168"/>
      <c r="AB1021" s="176">
        <v>0</v>
      </c>
      <c r="AC1021" s="177">
        <v>0</v>
      </c>
      <c r="AD1021" s="134">
        <v>0</v>
      </c>
      <c r="AE1021" s="177">
        <v>0</v>
      </c>
      <c r="AF1021" s="182">
        <v>0</v>
      </c>
      <c r="AG1021" s="172"/>
    </row>
    <row r="1022" spans="1:33" s="110" customFormat="1" x14ac:dyDescent="0.2">
      <c r="A1022" s="138">
        <v>3515</v>
      </c>
      <c r="B1022" s="139">
        <v>3515287277</v>
      </c>
      <c r="C1022" s="140" t="s">
        <v>604</v>
      </c>
      <c r="D1022" s="141">
        <v>287</v>
      </c>
      <c r="E1022" s="140" t="s">
        <v>319</v>
      </c>
      <c r="F1022" s="141">
        <v>277</v>
      </c>
      <c r="G1022" s="142" t="s">
        <v>309</v>
      </c>
      <c r="H1022" s="130"/>
      <c r="I1022" s="131">
        <v>11862</v>
      </c>
      <c r="J1022" s="131">
        <v>1141</v>
      </c>
      <c r="K1022" s="131">
        <v>0</v>
      </c>
      <c r="L1022" s="131">
        <v>938</v>
      </c>
      <c r="M1022" s="131">
        <v>13941</v>
      </c>
      <c r="N1022" s="130"/>
      <c r="O1022" s="132">
        <v>102</v>
      </c>
      <c r="P1022" s="132">
        <v>0</v>
      </c>
      <c r="Q1022" s="133">
        <v>1326306</v>
      </c>
      <c r="R1022" s="133">
        <v>0</v>
      </c>
      <c r="S1022" s="133">
        <f t="shared" si="30"/>
        <v>0</v>
      </c>
      <c r="T1022" s="133">
        <v>95676</v>
      </c>
      <c r="U1022" s="134">
        <f t="shared" si="31"/>
        <v>1421982</v>
      </c>
      <c r="V1022" s="144"/>
      <c r="W1022" s="173">
        <v>0</v>
      </c>
      <c r="X1022" s="174">
        <v>0.09</v>
      </c>
      <c r="Y1022" s="174">
        <v>4.2304726040252837E-2</v>
      </c>
      <c r="Z1022" s="175">
        <v>0</v>
      </c>
      <c r="AA1022" s="168"/>
      <c r="AB1022" s="176">
        <v>0</v>
      </c>
      <c r="AC1022" s="177">
        <v>0</v>
      </c>
      <c r="AD1022" s="134">
        <v>0</v>
      </c>
      <c r="AE1022" s="177">
        <v>0</v>
      </c>
      <c r="AF1022" s="182">
        <v>0</v>
      </c>
      <c r="AG1022" s="172"/>
    </row>
    <row r="1023" spans="1:33" s="110" customFormat="1" x14ac:dyDescent="0.2">
      <c r="A1023" s="138">
        <v>3515</v>
      </c>
      <c r="B1023" s="139">
        <v>3515287287</v>
      </c>
      <c r="C1023" s="140" t="s">
        <v>604</v>
      </c>
      <c r="D1023" s="141">
        <v>287</v>
      </c>
      <c r="E1023" s="140" t="s">
        <v>319</v>
      </c>
      <c r="F1023" s="141">
        <v>287</v>
      </c>
      <c r="G1023" s="142" t="s">
        <v>319</v>
      </c>
      <c r="H1023" s="130"/>
      <c r="I1023" s="131">
        <v>10073</v>
      </c>
      <c r="J1023" s="131">
        <v>4212</v>
      </c>
      <c r="K1023" s="131">
        <v>0</v>
      </c>
      <c r="L1023" s="131">
        <v>938</v>
      </c>
      <c r="M1023" s="131">
        <v>15223</v>
      </c>
      <c r="N1023" s="130"/>
      <c r="O1023" s="132">
        <v>12</v>
      </c>
      <c r="P1023" s="132">
        <v>0</v>
      </c>
      <c r="Q1023" s="133">
        <v>171420</v>
      </c>
      <c r="R1023" s="133">
        <v>0</v>
      </c>
      <c r="S1023" s="133">
        <f t="shared" si="30"/>
        <v>0</v>
      </c>
      <c r="T1023" s="133">
        <v>11256</v>
      </c>
      <c r="U1023" s="134">
        <f t="shared" si="31"/>
        <v>182676</v>
      </c>
      <c r="V1023" s="144"/>
      <c r="W1023" s="173">
        <v>0</v>
      </c>
      <c r="X1023" s="174">
        <v>0.09</v>
      </c>
      <c r="Y1023" s="174">
        <v>1.3135728814556798E-2</v>
      </c>
      <c r="Z1023" s="175">
        <v>0</v>
      </c>
      <c r="AA1023" s="168"/>
      <c r="AB1023" s="176">
        <v>0</v>
      </c>
      <c r="AC1023" s="177">
        <v>0</v>
      </c>
      <c r="AD1023" s="134">
        <v>0</v>
      </c>
      <c r="AE1023" s="177">
        <v>0</v>
      </c>
      <c r="AF1023" s="182">
        <v>0</v>
      </c>
      <c r="AG1023" s="172"/>
    </row>
    <row r="1024" spans="1:33" s="110" customFormat="1" x14ac:dyDescent="0.2">
      <c r="A1024" s="138">
        <v>3515</v>
      </c>
      <c r="B1024" s="139">
        <v>3515287306</v>
      </c>
      <c r="C1024" s="140" t="s">
        <v>604</v>
      </c>
      <c r="D1024" s="141">
        <v>287</v>
      </c>
      <c r="E1024" s="140" t="s">
        <v>319</v>
      </c>
      <c r="F1024" s="141">
        <v>306</v>
      </c>
      <c r="G1024" s="142" t="s">
        <v>338</v>
      </c>
      <c r="H1024" s="130"/>
      <c r="I1024" s="131">
        <v>9852</v>
      </c>
      <c r="J1024" s="131">
        <v>3778</v>
      </c>
      <c r="K1024" s="131">
        <v>0</v>
      </c>
      <c r="L1024" s="131">
        <v>938</v>
      </c>
      <c r="M1024" s="131">
        <v>14568</v>
      </c>
      <c r="N1024" s="130"/>
      <c r="O1024" s="132">
        <v>9</v>
      </c>
      <c r="P1024" s="132">
        <v>0</v>
      </c>
      <c r="Q1024" s="133">
        <v>122670</v>
      </c>
      <c r="R1024" s="133">
        <v>0</v>
      </c>
      <c r="S1024" s="133">
        <f t="shared" si="30"/>
        <v>0</v>
      </c>
      <c r="T1024" s="133">
        <v>8442</v>
      </c>
      <c r="U1024" s="134">
        <f t="shared" si="31"/>
        <v>131112</v>
      </c>
      <c r="V1024" s="144"/>
      <c r="W1024" s="173">
        <v>0</v>
      </c>
      <c r="X1024" s="174">
        <v>0.09</v>
      </c>
      <c r="Y1024" s="174">
        <v>5.331566910991526E-2</v>
      </c>
      <c r="Z1024" s="175">
        <v>0</v>
      </c>
      <c r="AA1024" s="168"/>
      <c r="AB1024" s="176">
        <v>0</v>
      </c>
      <c r="AC1024" s="177">
        <v>0</v>
      </c>
      <c r="AD1024" s="134">
        <v>0</v>
      </c>
      <c r="AE1024" s="177">
        <v>0</v>
      </c>
      <c r="AF1024" s="182">
        <v>0</v>
      </c>
      <c r="AG1024" s="172"/>
    </row>
    <row r="1025" spans="1:33" s="110" customFormat="1" x14ac:dyDescent="0.2">
      <c r="A1025" s="138">
        <v>3515</v>
      </c>
      <c r="B1025" s="139">
        <v>3515287316</v>
      </c>
      <c r="C1025" s="140" t="s">
        <v>604</v>
      </c>
      <c r="D1025" s="141">
        <v>287</v>
      </c>
      <c r="E1025" s="140" t="s">
        <v>319</v>
      </c>
      <c r="F1025" s="141">
        <v>316</v>
      </c>
      <c r="G1025" s="142" t="s">
        <v>348</v>
      </c>
      <c r="H1025" s="130"/>
      <c r="I1025" s="131">
        <v>11048</v>
      </c>
      <c r="J1025" s="131">
        <v>834</v>
      </c>
      <c r="K1025" s="131">
        <v>0</v>
      </c>
      <c r="L1025" s="131">
        <v>938</v>
      </c>
      <c r="M1025" s="131">
        <v>12820</v>
      </c>
      <c r="N1025" s="130"/>
      <c r="O1025" s="132">
        <v>14</v>
      </c>
      <c r="P1025" s="132">
        <v>0</v>
      </c>
      <c r="Q1025" s="133">
        <v>166348</v>
      </c>
      <c r="R1025" s="133">
        <v>0</v>
      </c>
      <c r="S1025" s="133">
        <f t="shared" si="30"/>
        <v>0</v>
      </c>
      <c r="T1025" s="133">
        <v>13132</v>
      </c>
      <c r="U1025" s="134">
        <f t="shared" si="31"/>
        <v>179480</v>
      </c>
      <c r="V1025" s="144"/>
      <c r="W1025" s="173">
        <v>0</v>
      </c>
      <c r="X1025" s="174">
        <v>0.09</v>
      </c>
      <c r="Y1025" s="174">
        <v>1.0799662506694903E-2</v>
      </c>
      <c r="Z1025" s="175">
        <v>0</v>
      </c>
      <c r="AA1025" s="168"/>
      <c r="AB1025" s="176">
        <v>0</v>
      </c>
      <c r="AC1025" s="177">
        <v>0</v>
      </c>
      <c r="AD1025" s="134">
        <v>0</v>
      </c>
      <c r="AE1025" s="177">
        <v>0</v>
      </c>
      <c r="AF1025" s="182">
        <v>0</v>
      </c>
      <c r="AG1025" s="172"/>
    </row>
    <row r="1026" spans="1:33" s="110" customFormat="1" x14ac:dyDescent="0.2">
      <c r="A1026" s="138">
        <v>3515</v>
      </c>
      <c r="B1026" s="139">
        <v>3515287658</v>
      </c>
      <c r="C1026" s="140" t="s">
        <v>604</v>
      </c>
      <c r="D1026" s="141">
        <v>287</v>
      </c>
      <c r="E1026" s="140" t="s">
        <v>319</v>
      </c>
      <c r="F1026" s="141">
        <v>658</v>
      </c>
      <c r="G1026" s="142" t="s">
        <v>402</v>
      </c>
      <c r="H1026" s="130"/>
      <c r="I1026" s="131">
        <v>9805</v>
      </c>
      <c r="J1026" s="131">
        <v>1480</v>
      </c>
      <c r="K1026" s="131">
        <v>0</v>
      </c>
      <c r="L1026" s="131">
        <v>938</v>
      </c>
      <c r="M1026" s="131">
        <v>12223</v>
      </c>
      <c r="N1026" s="130"/>
      <c r="O1026" s="132">
        <v>11</v>
      </c>
      <c r="P1026" s="132">
        <v>0</v>
      </c>
      <c r="Q1026" s="133">
        <v>124135</v>
      </c>
      <c r="R1026" s="133">
        <v>0</v>
      </c>
      <c r="S1026" s="133">
        <f t="shared" si="30"/>
        <v>0</v>
      </c>
      <c r="T1026" s="133">
        <v>10318</v>
      </c>
      <c r="U1026" s="134">
        <f t="shared" si="31"/>
        <v>134453</v>
      </c>
      <c r="V1026" s="144"/>
      <c r="W1026" s="173">
        <v>0</v>
      </c>
      <c r="X1026" s="174">
        <v>0.09</v>
      </c>
      <c r="Y1026" s="174">
        <v>3.8607193899112408E-3</v>
      </c>
      <c r="Z1026" s="175">
        <v>0</v>
      </c>
      <c r="AA1026" s="168"/>
      <c r="AB1026" s="176">
        <v>0</v>
      </c>
      <c r="AC1026" s="177">
        <v>0</v>
      </c>
      <c r="AD1026" s="134">
        <v>0</v>
      </c>
      <c r="AE1026" s="177">
        <v>0</v>
      </c>
      <c r="AF1026" s="182">
        <v>0</v>
      </c>
      <c r="AG1026" s="172"/>
    </row>
    <row r="1027" spans="1:33" s="110" customFormat="1" x14ac:dyDescent="0.2">
      <c r="A1027" s="138">
        <v>3515</v>
      </c>
      <c r="B1027" s="139">
        <v>3515287767</v>
      </c>
      <c r="C1027" s="140" t="s">
        <v>604</v>
      </c>
      <c r="D1027" s="141">
        <v>287</v>
      </c>
      <c r="E1027" s="140" t="s">
        <v>319</v>
      </c>
      <c r="F1027" s="141">
        <v>767</v>
      </c>
      <c r="G1027" s="142" t="s">
        <v>437</v>
      </c>
      <c r="H1027" s="130"/>
      <c r="I1027" s="131">
        <v>10176</v>
      </c>
      <c r="J1027" s="131">
        <v>2572</v>
      </c>
      <c r="K1027" s="131">
        <v>0</v>
      </c>
      <c r="L1027" s="131">
        <v>938</v>
      </c>
      <c r="M1027" s="131">
        <v>13686</v>
      </c>
      <c r="N1027" s="130"/>
      <c r="O1027" s="132">
        <v>53</v>
      </c>
      <c r="P1027" s="132">
        <v>0</v>
      </c>
      <c r="Q1027" s="133">
        <v>675644</v>
      </c>
      <c r="R1027" s="133">
        <v>0</v>
      </c>
      <c r="S1027" s="133">
        <f t="shared" si="30"/>
        <v>0</v>
      </c>
      <c r="T1027" s="133">
        <v>49714</v>
      </c>
      <c r="U1027" s="134">
        <f t="shared" si="31"/>
        <v>725358</v>
      </c>
      <c r="V1027" s="144"/>
      <c r="W1027" s="173">
        <v>0</v>
      </c>
      <c r="X1027" s="174">
        <v>0.09</v>
      </c>
      <c r="Y1027" s="174">
        <v>3.6774124250463495E-2</v>
      </c>
      <c r="Z1027" s="175">
        <v>0</v>
      </c>
      <c r="AA1027" s="168"/>
      <c r="AB1027" s="176">
        <v>0</v>
      </c>
      <c r="AC1027" s="177">
        <v>0</v>
      </c>
      <c r="AD1027" s="134">
        <v>0</v>
      </c>
      <c r="AE1027" s="177">
        <v>0</v>
      </c>
      <c r="AF1027" s="182">
        <v>0</v>
      </c>
      <c r="AG1027" s="172"/>
    </row>
    <row r="1028" spans="1:33" s="110" customFormat="1" x14ac:dyDescent="0.2">
      <c r="A1028" s="138">
        <v>3515</v>
      </c>
      <c r="B1028" s="139">
        <v>3515287778</v>
      </c>
      <c r="C1028" s="140" t="s">
        <v>604</v>
      </c>
      <c r="D1028" s="141">
        <v>287</v>
      </c>
      <c r="E1028" s="140" t="s">
        <v>319</v>
      </c>
      <c r="F1028" s="141">
        <v>778</v>
      </c>
      <c r="G1028" s="142" t="s">
        <v>442</v>
      </c>
      <c r="H1028" s="130"/>
      <c r="I1028" s="131">
        <v>11594</v>
      </c>
      <c r="J1028" s="131">
        <v>1416</v>
      </c>
      <c r="K1028" s="131">
        <v>0</v>
      </c>
      <c r="L1028" s="131">
        <v>938</v>
      </c>
      <c r="M1028" s="131">
        <v>13948</v>
      </c>
      <c r="N1028" s="130"/>
      <c r="O1028" s="132">
        <v>3</v>
      </c>
      <c r="P1028" s="132">
        <v>0</v>
      </c>
      <c r="Q1028" s="133">
        <v>39030</v>
      </c>
      <c r="R1028" s="133">
        <v>0</v>
      </c>
      <c r="S1028" s="133">
        <f t="shared" si="30"/>
        <v>0</v>
      </c>
      <c r="T1028" s="133">
        <v>2814</v>
      </c>
      <c r="U1028" s="134">
        <f t="shared" si="31"/>
        <v>41844</v>
      </c>
      <c r="V1028" s="144"/>
      <c r="W1028" s="173">
        <v>0</v>
      </c>
      <c r="X1028" s="174">
        <v>0.09</v>
      </c>
      <c r="Y1028" s="174">
        <v>2.4549428451377635E-3</v>
      </c>
      <c r="Z1028" s="175">
        <v>0</v>
      </c>
      <c r="AA1028" s="168"/>
      <c r="AB1028" s="176">
        <v>0</v>
      </c>
      <c r="AC1028" s="177">
        <v>0</v>
      </c>
      <c r="AD1028" s="134">
        <v>0</v>
      </c>
      <c r="AE1028" s="177">
        <v>0</v>
      </c>
      <c r="AF1028" s="182">
        <v>0</v>
      </c>
      <c r="AG1028" s="172"/>
    </row>
    <row r="1029" spans="1:33" s="110" customFormat="1" x14ac:dyDescent="0.2">
      <c r="A1029" s="138">
        <v>3516</v>
      </c>
      <c r="B1029" s="139">
        <v>3516332005</v>
      </c>
      <c r="C1029" s="140" t="s">
        <v>561</v>
      </c>
      <c r="D1029" s="141">
        <v>332</v>
      </c>
      <c r="E1029" s="140" t="s">
        <v>364</v>
      </c>
      <c r="F1029" s="141">
        <v>5</v>
      </c>
      <c r="G1029" s="142" t="s">
        <v>37</v>
      </c>
      <c r="H1029" s="130"/>
      <c r="I1029" s="131">
        <v>10853</v>
      </c>
      <c r="J1029" s="131">
        <v>5068</v>
      </c>
      <c r="K1029" s="131">
        <v>0</v>
      </c>
      <c r="L1029" s="131">
        <v>938</v>
      </c>
      <c r="M1029" s="131">
        <v>16859</v>
      </c>
      <c r="N1029" s="130"/>
      <c r="O1029" s="132">
        <v>38</v>
      </c>
      <c r="P1029" s="132">
        <v>0</v>
      </c>
      <c r="Q1029" s="133">
        <v>604998</v>
      </c>
      <c r="R1029" s="133">
        <v>0</v>
      </c>
      <c r="S1029" s="133">
        <f t="shared" si="30"/>
        <v>0</v>
      </c>
      <c r="T1029" s="133">
        <v>35644</v>
      </c>
      <c r="U1029" s="134">
        <f t="shared" si="31"/>
        <v>640642</v>
      </c>
      <c r="V1029" s="144"/>
      <c r="W1029" s="173">
        <v>0</v>
      </c>
      <c r="X1029" s="174">
        <v>0.09</v>
      </c>
      <c r="Y1029" s="174">
        <v>1.4619888883558585E-2</v>
      </c>
      <c r="Z1029" s="175">
        <v>0</v>
      </c>
      <c r="AA1029" s="168"/>
      <c r="AB1029" s="176">
        <v>0</v>
      </c>
      <c r="AC1029" s="177">
        <v>0</v>
      </c>
      <c r="AD1029" s="134">
        <v>0</v>
      </c>
      <c r="AE1029" s="177">
        <v>0</v>
      </c>
      <c r="AF1029" s="182">
        <v>0</v>
      </c>
      <c r="AG1029" s="172"/>
    </row>
    <row r="1030" spans="1:33" s="110" customFormat="1" x14ac:dyDescent="0.2">
      <c r="A1030" s="138">
        <v>3516</v>
      </c>
      <c r="B1030" s="139">
        <v>3516332061</v>
      </c>
      <c r="C1030" s="140" t="s">
        <v>561</v>
      </c>
      <c r="D1030" s="141">
        <v>332</v>
      </c>
      <c r="E1030" s="140" t="s">
        <v>364</v>
      </c>
      <c r="F1030" s="141">
        <v>61</v>
      </c>
      <c r="G1030" s="142" t="s">
        <v>93</v>
      </c>
      <c r="H1030" s="130"/>
      <c r="I1030" s="131">
        <v>12562</v>
      </c>
      <c r="J1030" s="131">
        <v>684</v>
      </c>
      <c r="K1030" s="131">
        <v>0</v>
      </c>
      <c r="L1030" s="131">
        <v>938</v>
      </c>
      <c r="M1030" s="131">
        <v>14184</v>
      </c>
      <c r="N1030" s="130"/>
      <c r="O1030" s="132">
        <v>10</v>
      </c>
      <c r="P1030" s="132">
        <v>0</v>
      </c>
      <c r="Q1030" s="133">
        <v>132460</v>
      </c>
      <c r="R1030" s="133">
        <v>0</v>
      </c>
      <c r="S1030" s="133">
        <f t="shared" si="30"/>
        <v>0</v>
      </c>
      <c r="T1030" s="133">
        <v>9380</v>
      </c>
      <c r="U1030" s="134">
        <f t="shared" si="31"/>
        <v>141840</v>
      </c>
      <c r="V1030" s="144"/>
      <c r="W1030" s="173">
        <v>0</v>
      </c>
      <c r="X1030" s="174">
        <v>0.09</v>
      </c>
      <c r="Y1030" s="174">
        <v>3.8664200991585608E-2</v>
      </c>
      <c r="Z1030" s="175">
        <v>0</v>
      </c>
      <c r="AA1030" s="168"/>
      <c r="AB1030" s="176">
        <v>0</v>
      </c>
      <c r="AC1030" s="177">
        <v>0</v>
      </c>
      <c r="AD1030" s="134">
        <v>0</v>
      </c>
      <c r="AE1030" s="177">
        <v>0</v>
      </c>
      <c r="AF1030" s="182">
        <v>0</v>
      </c>
      <c r="AG1030" s="172"/>
    </row>
    <row r="1031" spans="1:33" s="110" customFormat="1" x14ac:dyDescent="0.2">
      <c r="A1031" s="138">
        <v>3516</v>
      </c>
      <c r="B1031" s="139">
        <v>3516332086</v>
      </c>
      <c r="C1031" s="140" t="s">
        <v>561</v>
      </c>
      <c r="D1031" s="141">
        <v>332</v>
      </c>
      <c r="E1031" s="140" t="s">
        <v>364</v>
      </c>
      <c r="F1031" s="141">
        <v>86</v>
      </c>
      <c r="G1031" s="142" t="s">
        <v>118</v>
      </c>
      <c r="H1031" s="130"/>
      <c r="I1031" s="131">
        <v>11682.95186154741</v>
      </c>
      <c r="J1031" s="131">
        <v>1845</v>
      </c>
      <c r="K1031" s="131">
        <v>0</v>
      </c>
      <c r="L1031" s="131">
        <v>938</v>
      </c>
      <c r="M1031" s="131">
        <v>14465.95186154741</v>
      </c>
      <c r="N1031" s="130"/>
      <c r="O1031" s="132">
        <v>1</v>
      </c>
      <c r="P1031" s="132">
        <v>0</v>
      </c>
      <c r="Q1031" s="133">
        <v>13528</v>
      </c>
      <c r="R1031" s="133">
        <v>0</v>
      </c>
      <c r="S1031" s="133">
        <f t="shared" si="30"/>
        <v>0</v>
      </c>
      <c r="T1031" s="133">
        <v>938</v>
      </c>
      <c r="U1031" s="134">
        <f t="shared" si="31"/>
        <v>14466</v>
      </c>
      <c r="V1031" s="144"/>
      <c r="W1031" s="173">
        <v>0</v>
      </c>
      <c r="X1031" s="174">
        <v>0.09</v>
      </c>
      <c r="Y1031" s="174">
        <v>6.0592136485699125E-2</v>
      </c>
      <c r="Z1031" s="175">
        <v>0</v>
      </c>
      <c r="AA1031" s="168"/>
      <c r="AB1031" s="176">
        <v>0</v>
      </c>
      <c r="AC1031" s="177">
        <v>0</v>
      </c>
      <c r="AD1031" s="134">
        <v>0</v>
      </c>
      <c r="AE1031" s="177">
        <v>0</v>
      </c>
      <c r="AF1031" s="182">
        <v>0</v>
      </c>
      <c r="AG1031" s="172"/>
    </row>
    <row r="1032" spans="1:33" s="110" customFormat="1" x14ac:dyDescent="0.2">
      <c r="A1032" s="138">
        <v>3516</v>
      </c>
      <c r="B1032" s="139">
        <v>3516332087</v>
      </c>
      <c r="C1032" s="140" t="s">
        <v>561</v>
      </c>
      <c r="D1032" s="141">
        <v>332</v>
      </c>
      <c r="E1032" s="140" t="s">
        <v>364</v>
      </c>
      <c r="F1032" s="141">
        <v>87</v>
      </c>
      <c r="G1032" s="142" t="s">
        <v>119</v>
      </c>
      <c r="H1032" s="130"/>
      <c r="I1032" s="131">
        <v>16660</v>
      </c>
      <c r="J1032" s="131">
        <v>5991</v>
      </c>
      <c r="K1032" s="131">
        <v>0</v>
      </c>
      <c r="L1032" s="131">
        <v>938</v>
      </c>
      <c r="M1032" s="131">
        <v>23589</v>
      </c>
      <c r="N1032" s="130"/>
      <c r="O1032" s="132">
        <v>2</v>
      </c>
      <c r="P1032" s="132">
        <v>0</v>
      </c>
      <c r="Q1032" s="133">
        <v>45302</v>
      </c>
      <c r="R1032" s="133">
        <v>0</v>
      </c>
      <c r="S1032" s="133">
        <f t="shared" si="30"/>
        <v>0</v>
      </c>
      <c r="T1032" s="133">
        <v>1876</v>
      </c>
      <c r="U1032" s="134">
        <f t="shared" si="31"/>
        <v>47178</v>
      </c>
      <c r="V1032" s="144"/>
      <c r="W1032" s="173">
        <v>0</v>
      </c>
      <c r="X1032" s="174">
        <v>0.09</v>
      </c>
      <c r="Y1032" s="174">
        <v>3.9927312130503406E-3</v>
      </c>
      <c r="Z1032" s="175">
        <v>0</v>
      </c>
      <c r="AA1032" s="168"/>
      <c r="AB1032" s="176">
        <v>0</v>
      </c>
      <c r="AC1032" s="177">
        <v>0</v>
      </c>
      <c r="AD1032" s="134">
        <v>0</v>
      </c>
      <c r="AE1032" s="177">
        <v>0</v>
      </c>
      <c r="AF1032" s="182">
        <v>0</v>
      </c>
      <c r="AG1032" s="172"/>
    </row>
    <row r="1033" spans="1:33" s="110" customFormat="1" x14ac:dyDescent="0.2">
      <c r="A1033" s="138">
        <v>3516</v>
      </c>
      <c r="B1033" s="139">
        <v>3516332137</v>
      </c>
      <c r="C1033" s="140" t="s">
        <v>561</v>
      </c>
      <c r="D1033" s="141">
        <v>332</v>
      </c>
      <c r="E1033" s="140" t="s">
        <v>364</v>
      </c>
      <c r="F1033" s="141">
        <v>137</v>
      </c>
      <c r="G1033" s="142" t="s">
        <v>169</v>
      </c>
      <c r="H1033" s="130"/>
      <c r="I1033" s="131">
        <v>12710</v>
      </c>
      <c r="J1033" s="131">
        <v>0</v>
      </c>
      <c r="K1033" s="131">
        <v>0</v>
      </c>
      <c r="L1033" s="131">
        <v>938</v>
      </c>
      <c r="M1033" s="131">
        <v>13648</v>
      </c>
      <c r="N1033" s="130"/>
      <c r="O1033" s="132">
        <v>56</v>
      </c>
      <c r="P1033" s="132">
        <v>0</v>
      </c>
      <c r="Q1033" s="133">
        <v>711760</v>
      </c>
      <c r="R1033" s="133">
        <v>0</v>
      </c>
      <c r="S1033" s="133">
        <f t="shared" si="30"/>
        <v>0</v>
      </c>
      <c r="T1033" s="133">
        <v>52528</v>
      </c>
      <c r="U1033" s="134">
        <f t="shared" si="31"/>
        <v>764288</v>
      </c>
      <c r="V1033" s="144"/>
      <c r="W1033" s="173">
        <v>0</v>
      </c>
      <c r="X1033" s="174">
        <v>0.09</v>
      </c>
      <c r="Y1033" s="174">
        <v>0.10998320985829645</v>
      </c>
      <c r="Z1033" s="175">
        <v>0</v>
      </c>
      <c r="AA1033" s="168"/>
      <c r="AB1033" s="176">
        <v>0</v>
      </c>
      <c r="AC1033" s="177">
        <v>0</v>
      </c>
      <c r="AD1033" s="134">
        <v>0</v>
      </c>
      <c r="AE1033" s="177">
        <v>0</v>
      </c>
      <c r="AF1033" s="182">
        <v>0</v>
      </c>
      <c r="AG1033" s="172"/>
    </row>
    <row r="1034" spans="1:33" s="110" customFormat="1" x14ac:dyDescent="0.2">
      <c r="A1034" s="138">
        <v>3516</v>
      </c>
      <c r="B1034" s="139">
        <v>3516332275</v>
      </c>
      <c r="C1034" s="140" t="s">
        <v>561</v>
      </c>
      <c r="D1034" s="141">
        <v>332</v>
      </c>
      <c r="E1034" s="140" t="s">
        <v>364</v>
      </c>
      <c r="F1034" s="141">
        <v>275</v>
      </c>
      <c r="G1034" s="142" t="s">
        <v>307</v>
      </c>
      <c r="H1034" s="130"/>
      <c r="I1034" s="131">
        <v>10763.091623376622</v>
      </c>
      <c r="J1034" s="131">
        <v>4410</v>
      </c>
      <c r="K1034" s="131">
        <v>0</v>
      </c>
      <c r="L1034" s="131">
        <v>938</v>
      </c>
      <c r="M1034" s="131">
        <v>16111.091623376622</v>
      </c>
      <c r="N1034" s="130"/>
      <c r="O1034" s="132">
        <v>1</v>
      </c>
      <c r="P1034" s="132">
        <v>0</v>
      </c>
      <c r="Q1034" s="133">
        <v>15173</v>
      </c>
      <c r="R1034" s="133">
        <v>0</v>
      </c>
      <c r="S1034" s="133">
        <f t="shared" ref="S1034:S1069" si="32">IFERROR(VLOOKUP(B1034,transp,2,FALSE),0)</f>
        <v>0</v>
      </c>
      <c r="T1034" s="133">
        <v>938</v>
      </c>
      <c r="U1034" s="134">
        <f t="shared" ref="U1034:U1069" si="33">SUM(Q1034:T1034)</f>
        <v>16111</v>
      </c>
      <c r="V1034" s="144"/>
      <c r="W1034" s="173">
        <v>0</v>
      </c>
      <c r="X1034" s="174">
        <v>0.09</v>
      </c>
      <c r="Y1034" s="174">
        <v>1.8832066665071683E-2</v>
      </c>
      <c r="Z1034" s="175">
        <v>0</v>
      </c>
      <c r="AA1034" s="168"/>
      <c r="AB1034" s="176">
        <v>0</v>
      </c>
      <c r="AC1034" s="177">
        <v>0</v>
      </c>
      <c r="AD1034" s="134">
        <v>0</v>
      </c>
      <c r="AE1034" s="177">
        <v>0</v>
      </c>
      <c r="AF1034" s="182">
        <v>0</v>
      </c>
      <c r="AG1034" s="172"/>
    </row>
    <row r="1035" spans="1:33" s="110" customFormat="1" x14ac:dyDescent="0.2">
      <c r="A1035" s="138">
        <v>3516</v>
      </c>
      <c r="B1035" s="139">
        <v>3516332278</v>
      </c>
      <c r="C1035" s="140" t="s">
        <v>561</v>
      </c>
      <c r="D1035" s="141">
        <v>332</v>
      </c>
      <c r="E1035" s="140" t="s">
        <v>364</v>
      </c>
      <c r="F1035" s="141">
        <v>278</v>
      </c>
      <c r="G1035" s="142" t="s">
        <v>310</v>
      </c>
      <c r="H1035" s="130"/>
      <c r="I1035" s="131">
        <v>10766</v>
      </c>
      <c r="J1035" s="131">
        <v>1984</v>
      </c>
      <c r="K1035" s="131">
        <v>0</v>
      </c>
      <c r="L1035" s="131">
        <v>938</v>
      </c>
      <c r="M1035" s="131">
        <v>13688</v>
      </c>
      <c r="N1035" s="130"/>
      <c r="O1035" s="132">
        <v>4</v>
      </c>
      <c r="P1035" s="132">
        <v>0</v>
      </c>
      <c r="Q1035" s="133">
        <v>51000</v>
      </c>
      <c r="R1035" s="133">
        <v>0</v>
      </c>
      <c r="S1035" s="133">
        <f t="shared" si="32"/>
        <v>0</v>
      </c>
      <c r="T1035" s="133">
        <v>3752</v>
      </c>
      <c r="U1035" s="134">
        <f t="shared" si="33"/>
        <v>54752</v>
      </c>
      <c r="V1035" s="144"/>
      <c r="W1035" s="173">
        <v>0</v>
      </c>
      <c r="X1035" s="174">
        <v>0.09</v>
      </c>
      <c r="Y1035" s="174">
        <v>6.1279010948665294E-2</v>
      </c>
      <c r="Z1035" s="175">
        <v>0</v>
      </c>
      <c r="AA1035" s="168"/>
      <c r="AB1035" s="176">
        <v>0</v>
      </c>
      <c r="AC1035" s="177">
        <v>0</v>
      </c>
      <c r="AD1035" s="134">
        <v>0</v>
      </c>
      <c r="AE1035" s="177">
        <v>0</v>
      </c>
      <c r="AF1035" s="182">
        <v>0</v>
      </c>
      <c r="AG1035" s="172"/>
    </row>
    <row r="1036" spans="1:33" s="110" customFormat="1" x14ac:dyDescent="0.2">
      <c r="A1036" s="138">
        <v>3516</v>
      </c>
      <c r="B1036" s="139">
        <v>3516332281</v>
      </c>
      <c r="C1036" s="140" t="s">
        <v>561</v>
      </c>
      <c r="D1036" s="141">
        <v>332</v>
      </c>
      <c r="E1036" s="140" t="s">
        <v>364</v>
      </c>
      <c r="F1036" s="141">
        <v>281</v>
      </c>
      <c r="G1036" s="142" t="s">
        <v>313</v>
      </c>
      <c r="H1036" s="130"/>
      <c r="I1036" s="131">
        <v>12821</v>
      </c>
      <c r="J1036" s="131">
        <v>578</v>
      </c>
      <c r="K1036" s="131">
        <v>0</v>
      </c>
      <c r="L1036" s="131">
        <v>938</v>
      </c>
      <c r="M1036" s="131">
        <v>14337</v>
      </c>
      <c r="N1036" s="130"/>
      <c r="O1036" s="132">
        <v>134</v>
      </c>
      <c r="P1036" s="132">
        <v>0</v>
      </c>
      <c r="Q1036" s="133">
        <v>1795466</v>
      </c>
      <c r="R1036" s="133">
        <v>0</v>
      </c>
      <c r="S1036" s="133">
        <f t="shared" si="32"/>
        <v>0</v>
      </c>
      <c r="T1036" s="133">
        <v>125692</v>
      </c>
      <c r="U1036" s="134">
        <f t="shared" si="33"/>
        <v>1921158</v>
      </c>
      <c r="V1036" s="144"/>
      <c r="W1036" s="173">
        <v>0</v>
      </c>
      <c r="X1036" s="174">
        <v>0.09</v>
      </c>
      <c r="Y1036" s="174">
        <v>0.1363460354801698</v>
      </c>
      <c r="Z1036" s="175">
        <v>0</v>
      </c>
      <c r="AA1036" s="168"/>
      <c r="AB1036" s="176">
        <v>0</v>
      </c>
      <c r="AC1036" s="177">
        <v>0</v>
      </c>
      <c r="AD1036" s="134">
        <v>0</v>
      </c>
      <c r="AE1036" s="177">
        <v>0</v>
      </c>
      <c r="AF1036" s="182">
        <v>0</v>
      </c>
      <c r="AG1036" s="172"/>
    </row>
    <row r="1037" spans="1:33" s="110" customFormat="1" x14ac:dyDescent="0.2">
      <c r="A1037" s="138">
        <v>3516</v>
      </c>
      <c r="B1037" s="139">
        <v>3516332325</v>
      </c>
      <c r="C1037" s="140" t="s">
        <v>561</v>
      </c>
      <c r="D1037" s="141">
        <v>332</v>
      </c>
      <c r="E1037" s="140" t="s">
        <v>364</v>
      </c>
      <c r="F1037" s="141">
        <v>325</v>
      </c>
      <c r="G1037" s="142" t="s">
        <v>357</v>
      </c>
      <c r="H1037" s="130"/>
      <c r="I1037" s="131">
        <v>10092</v>
      </c>
      <c r="J1037" s="131">
        <v>1442</v>
      </c>
      <c r="K1037" s="131">
        <v>0</v>
      </c>
      <c r="L1037" s="131">
        <v>938</v>
      </c>
      <c r="M1037" s="131">
        <v>12472</v>
      </c>
      <c r="N1037" s="130"/>
      <c r="O1037" s="132">
        <v>42</v>
      </c>
      <c r="P1037" s="132">
        <v>0</v>
      </c>
      <c r="Q1037" s="133">
        <v>484428</v>
      </c>
      <c r="R1037" s="133">
        <v>0</v>
      </c>
      <c r="S1037" s="133">
        <f t="shared" si="32"/>
        <v>0</v>
      </c>
      <c r="T1037" s="133">
        <v>39396</v>
      </c>
      <c r="U1037" s="134">
        <f t="shared" si="33"/>
        <v>523824</v>
      </c>
      <c r="V1037" s="144"/>
      <c r="W1037" s="173">
        <v>0</v>
      </c>
      <c r="X1037" s="174">
        <v>0.09</v>
      </c>
      <c r="Y1037" s="174">
        <v>1.1961598810573229E-2</v>
      </c>
      <c r="Z1037" s="175">
        <v>0</v>
      </c>
      <c r="AA1037" s="168"/>
      <c r="AB1037" s="176">
        <v>0</v>
      </c>
      <c r="AC1037" s="177">
        <v>0</v>
      </c>
      <c r="AD1037" s="134">
        <v>0</v>
      </c>
      <c r="AE1037" s="177">
        <v>0</v>
      </c>
      <c r="AF1037" s="182">
        <v>0</v>
      </c>
      <c r="AG1037" s="172"/>
    </row>
    <row r="1038" spans="1:33" s="110" customFormat="1" x14ac:dyDescent="0.2">
      <c r="A1038" s="138">
        <v>3516</v>
      </c>
      <c r="B1038" s="139">
        <v>3516332332</v>
      </c>
      <c r="C1038" s="140" t="s">
        <v>561</v>
      </c>
      <c r="D1038" s="141">
        <v>332</v>
      </c>
      <c r="E1038" s="140" t="s">
        <v>364</v>
      </c>
      <c r="F1038" s="141">
        <v>332</v>
      </c>
      <c r="G1038" s="142" t="s">
        <v>364</v>
      </c>
      <c r="H1038" s="130"/>
      <c r="I1038" s="131">
        <v>11786</v>
      </c>
      <c r="J1038" s="131">
        <v>909</v>
      </c>
      <c r="K1038" s="131">
        <v>0</v>
      </c>
      <c r="L1038" s="131">
        <v>938</v>
      </c>
      <c r="M1038" s="131">
        <v>13633</v>
      </c>
      <c r="N1038" s="130"/>
      <c r="O1038" s="132">
        <v>32</v>
      </c>
      <c r="P1038" s="132">
        <v>0</v>
      </c>
      <c r="Q1038" s="133">
        <v>406240</v>
      </c>
      <c r="R1038" s="133">
        <v>0</v>
      </c>
      <c r="S1038" s="133">
        <f t="shared" si="32"/>
        <v>0</v>
      </c>
      <c r="T1038" s="133">
        <v>30016</v>
      </c>
      <c r="U1038" s="134">
        <f t="shared" si="33"/>
        <v>436256</v>
      </c>
      <c r="V1038" s="144"/>
      <c r="W1038" s="173">
        <v>0</v>
      </c>
      <c r="X1038" s="174">
        <v>0.09</v>
      </c>
      <c r="Y1038" s="174">
        <v>1.6931337718772956E-2</v>
      </c>
      <c r="Z1038" s="175">
        <v>0</v>
      </c>
      <c r="AA1038" s="168"/>
      <c r="AB1038" s="176">
        <v>0</v>
      </c>
      <c r="AC1038" s="177">
        <v>0</v>
      </c>
      <c r="AD1038" s="134">
        <v>0</v>
      </c>
      <c r="AE1038" s="177">
        <v>0</v>
      </c>
      <c r="AF1038" s="182">
        <v>0</v>
      </c>
      <c r="AG1038" s="172"/>
    </row>
    <row r="1039" spans="1:33" s="110" customFormat="1" x14ac:dyDescent="0.2">
      <c r="A1039" s="138">
        <v>3517</v>
      </c>
      <c r="B1039" s="139">
        <v>3517239020</v>
      </c>
      <c r="C1039" s="140" t="s">
        <v>562</v>
      </c>
      <c r="D1039" s="141">
        <v>239</v>
      </c>
      <c r="E1039" s="140" t="s">
        <v>271</v>
      </c>
      <c r="F1039" s="141">
        <v>20</v>
      </c>
      <c r="G1039" s="142" t="s">
        <v>52</v>
      </c>
      <c r="H1039" s="130"/>
      <c r="I1039" s="131">
        <v>11076</v>
      </c>
      <c r="J1039" s="131">
        <v>3075</v>
      </c>
      <c r="K1039" s="131">
        <v>0</v>
      </c>
      <c r="L1039" s="131">
        <v>938</v>
      </c>
      <c r="M1039" s="131">
        <v>15089</v>
      </c>
      <c r="N1039" s="130"/>
      <c r="O1039" s="132">
        <v>1</v>
      </c>
      <c r="P1039" s="132">
        <v>0</v>
      </c>
      <c r="Q1039" s="133">
        <v>13052</v>
      </c>
      <c r="R1039" s="133">
        <v>0</v>
      </c>
      <c r="S1039" s="133">
        <f t="shared" si="32"/>
        <v>0</v>
      </c>
      <c r="T1039" s="133">
        <v>865</v>
      </c>
      <c r="U1039" s="134">
        <f t="shared" si="33"/>
        <v>13917</v>
      </c>
      <c r="V1039" s="144"/>
      <c r="W1039" s="173">
        <v>7.7669902912621352E-2</v>
      </c>
      <c r="X1039" s="174">
        <v>0.09</v>
      </c>
      <c r="Y1039" s="174">
        <v>5.0422073532751327E-2</v>
      </c>
      <c r="Z1039" s="175">
        <v>0</v>
      </c>
      <c r="AA1039" s="168"/>
      <c r="AB1039" s="176">
        <v>0</v>
      </c>
      <c r="AC1039" s="177">
        <v>0</v>
      </c>
      <c r="AD1039" s="134">
        <v>0</v>
      </c>
      <c r="AE1039" s="177">
        <v>0</v>
      </c>
      <c r="AF1039" s="182">
        <v>0</v>
      </c>
      <c r="AG1039" s="172"/>
    </row>
    <row r="1040" spans="1:33" s="110" customFormat="1" x14ac:dyDescent="0.2">
      <c r="A1040" s="138">
        <v>3517</v>
      </c>
      <c r="B1040" s="139">
        <v>3517239036</v>
      </c>
      <c r="C1040" s="140" t="s">
        <v>562</v>
      </c>
      <c r="D1040" s="141">
        <v>239</v>
      </c>
      <c r="E1040" s="140" t="s">
        <v>271</v>
      </c>
      <c r="F1040" s="141">
        <v>36</v>
      </c>
      <c r="G1040" s="142" t="s">
        <v>68</v>
      </c>
      <c r="H1040" s="130"/>
      <c r="I1040" s="131">
        <v>15483</v>
      </c>
      <c r="J1040" s="131">
        <v>5593</v>
      </c>
      <c r="K1040" s="131">
        <v>0</v>
      </c>
      <c r="L1040" s="131">
        <v>938</v>
      </c>
      <c r="M1040" s="131">
        <v>22014</v>
      </c>
      <c r="N1040" s="130"/>
      <c r="O1040" s="132">
        <v>5</v>
      </c>
      <c r="P1040" s="132">
        <v>0</v>
      </c>
      <c r="Q1040" s="133">
        <v>97195</v>
      </c>
      <c r="R1040" s="133">
        <v>0</v>
      </c>
      <c r="S1040" s="133">
        <f t="shared" si="32"/>
        <v>0</v>
      </c>
      <c r="T1040" s="133">
        <v>4325</v>
      </c>
      <c r="U1040" s="134">
        <f t="shared" si="33"/>
        <v>101520</v>
      </c>
      <c r="V1040" s="144"/>
      <c r="W1040" s="173">
        <v>0.38834951456310673</v>
      </c>
      <c r="X1040" s="174">
        <v>0.09</v>
      </c>
      <c r="Y1040" s="174">
        <v>6.6889207076896287E-2</v>
      </c>
      <c r="Z1040" s="175">
        <v>0</v>
      </c>
      <c r="AA1040" s="168"/>
      <c r="AB1040" s="176">
        <v>0</v>
      </c>
      <c r="AC1040" s="177">
        <v>0</v>
      </c>
      <c r="AD1040" s="134">
        <v>0</v>
      </c>
      <c r="AE1040" s="177">
        <v>0</v>
      </c>
      <c r="AF1040" s="182">
        <v>0</v>
      </c>
      <c r="AG1040" s="172"/>
    </row>
    <row r="1041" spans="1:33" s="110" customFormat="1" x14ac:dyDescent="0.2">
      <c r="A1041" s="138">
        <v>3517</v>
      </c>
      <c r="B1041" s="139">
        <v>3517239052</v>
      </c>
      <c r="C1041" s="140" t="s">
        <v>562</v>
      </c>
      <c r="D1041" s="141">
        <v>239</v>
      </c>
      <c r="E1041" s="140" t="s">
        <v>271</v>
      </c>
      <c r="F1041" s="141">
        <v>52</v>
      </c>
      <c r="G1041" s="142" t="s">
        <v>84</v>
      </c>
      <c r="H1041" s="130"/>
      <c r="I1041" s="131">
        <v>12726</v>
      </c>
      <c r="J1041" s="131">
        <v>3770</v>
      </c>
      <c r="K1041" s="131">
        <v>0</v>
      </c>
      <c r="L1041" s="131">
        <v>938</v>
      </c>
      <c r="M1041" s="131">
        <v>17434</v>
      </c>
      <c r="N1041" s="130"/>
      <c r="O1041" s="132">
        <v>18</v>
      </c>
      <c r="P1041" s="132">
        <v>0</v>
      </c>
      <c r="Q1041" s="133">
        <v>273870</v>
      </c>
      <c r="R1041" s="133">
        <v>0</v>
      </c>
      <c r="S1041" s="133">
        <f t="shared" si="32"/>
        <v>0</v>
      </c>
      <c r="T1041" s="133">
        <v>15570</v>
      </c>
      <c r="U1041" s="134">
        <f t="shared" si="33"/>
        <v>289440</v>
      </c>
      <c r="V1041" s="144"/>
      <c r="W1041" s="173">
        <v>1.3980582524271841</v>
      </c>
      <c r="X1041" s="174">
        <v>0.09</v>
      </c>
      <c r="Y1041" s="174">
        <v>3.9676261925074653E-2</v>
      </c>
      <c r="Z1041" s="175">
        <v>0</v>
      </c>
      <c r="AA1041" s="168"/>
      <c r="AB1041" s="176">
        <v>0</v>
      </c>
      <c r="AC1041" s="177">
        <v>0</v>
      </c>
      <c r="AD1041" s="134">
        <v>0</v>
      </c>
      <c r="AE1041" s="177">
        <v>0</v>
      </c>
      <c r="AF1041" s="182">
        <v>0</v>
      </c>
      <c r="AG1041" s="172"/>
    </row>
    <row r="1042" spans="1:33" s="110" customFormat="1" x14ac:dyDescent="0.2">
      <c r="A1042" s="138">
        <v>3517</v>
      </c>
      <c r="B1042" s="139">
        <v>3517239072</v>
      </c>
      <c r="C1042" s="140" t="s">
        <v>562</v>
      </c>
      <c r="D1042" s="141">
        <v>239</v>
      </c>
      <c r="E1042" s="140" t="s">
        <v>271</v>
      </c>
      <c r="F1042" s="141">
        <v>72</v>
      </c>
      <c r="G1042" s="142" t="s">
        <v>104</v>
      </c>
      <c r="H1042" s="130"/>
      <c r="I1042" s="131">
        <v>11027.890924083025</v>
      </c>
      <c r="J1042" s="131">
        <v>2886</v>
      </c>
      <c r="K1042" s="131">
        <v>0</v>
      </c>
      <c r="L1042" s="131">
        <v>938</v>
      </c>
      <c r="M1042" s="131">
        <v>14851.890924083025</v>
      </c>
      <c r="N1042" s="130"/>
      <c r="O1042" s="132">
        <v>1</v>
      </c>
      <c r="P1042" s="132">
        <v>0</v>
      </c>
      <c r="Q1042" s="133">
        <v>12833</v>
      </c>
      <c r="R1042" s="133">
        <v>0</v>
      </c>
      <c r="S1042" s="133">
        <f t="shared" si="32"/>
        <v>0</v>
      </c>
      <c r="T1042" s="133">
        <v>865</v>
      </c>
      <c r="U1042" s="134">
        <f t="shared" si="33"/>
        <v>13698</v>
      </c>
      <c r="V1042" s="144"/>
      <c r="W1042" s="173">
        <v>7.7669902912621352E-2</v>
      </c>
      <c r="X1042" s="174">
        <v>0.09</v>
      </c>
      <c r="Y1042" s="174">
        <v>3.6636689277330771E-3</v>
      </c>
      <c r="Z1042" s="175">
        <v>0</v>
      </c>
      <c r="AA1042" s="168"/>
      <c r="AB1042" s="176">
        <v>0</v>
      </c>
      <c r="AC1042" s="177">
        <v>0</v>
      </c>
      <c r="AD1042" s="134">
        <v>0</v>
      </c>
      <c r="AE1042" s="177">
        <v>0</v>
      </c>
      <c r="AF1042" s="182">
        <v>0</v>
      </c>
      <c r="AG1042" s="172"/>
    </row>
    <row r="1043" spans="1:33" s="110" customFormat="1" x14ac:dyDescent="0.2">
      <c r="A1043" s="138">
        <v>3517</v>
      </c>
      <c r="B1043" s="139">
        <v>3517239083</v>
      </c>
      <c r="C1043" s="140" t="s">
        <v>562</v>
      </c>
      <c r="D1043" s="141">
        <v>239</v>
      </c>
      <c r="E1043" s="140" t="s">
        <v>271</v>
      </c>
      <c r="F1043" s="141">
        <v>83</v>
      </c>
      <c r="G1043" s="142" t="s">
        <v>115</v>
      </c>
      <c r="H1043" s="130"/>
      <c r="I1043" s="131">
        <v>10949.382884347422</v>
      </c>
      <c r="J1043" s="131">
        <v>1919</v>
      </c>
      <c r="K1043" s="131">
        <v>0</v>
      </c>
      <c r="L1043" s="131">
        <v>938</v>
      </c>
      <c r="M1043" s="131">
        <v>13806.382884347422</v>
      </c>
      <c r="N1043" s="130"/>
      <c r="O1043" s="132">
        <v>1</v>
      </c>
      <c r="P1043" s="132">
        <v>0</v>
      </c>
      <c r="Q1043" s="133">
        <v>11869</v>
      </c>
      <c r="R1043" s="133">
        <v>0</v>
      </c>
      <c r="S1043" s="133">
        <f t="shared" si="32"/>
        <v>0</v>
      </c>
      <c r="T1043" s="133">
        <v>865</v>
      </c>
      <c r="U1043" s="134">
        <f t="shared" si="33"/>
        <v>12734</v>
      </c>
      <c r="V1043" s="144"/>
      <c r="W1043" s="173">
        <v>7.7669902912621352E-2</v>
      </c>
      <c r="X1043" s="174">
        <v>0.09</v>
      </c>
      <c r="Y1043" s="174">
        <v>5.9812300510133018E-3</v>
      </c>
      <c r="Z1043" s="175">
        <v>0</v>
      </c>
      <c r="AA1043" s="168"/>
      <c r="AB1043" s="176">
        <v>0</v>
      </c>
      <c r="AC1043" s="177">
        <v>0</v>
      </c>
      <c r="AD1043" s="134">
        <v>0</v>
      </c>
      <c r="AE1043" s="177">
        <v>0</v>
      </c>
      <c r="AF1043" s="182">
        <v>0</v>
      </c>
      <c r="AG1043" s="172"/>
    </row>
    <row r="1044" spans="1:33" s="110" customFormat="1" x14ac:dyDescent="0.2">
      <c r="A1044" s="138">
        <v>3517</v>
      </c>
      <c r="B1044" s="139">
        <v>3517239095</v>
      </c>
      <c r="C1044" s="140" t="s">
        <v>562</v>
      </c>
      <c r="D1044" s="141">
        <v>239</v>
      </c>
      <c r="E1044" s="140" t="s">
        <v>271</v>
      </c>
      <c r="F1044" s="141">
        <v>95</v>
      </c>
      <c r="G1044" s="142" t="s">
        <v>127</v>
      </c>
      <c r="H1044" s="130"/>
      <c r="I1044" s="131">
        <v>14048.368555601484</v>
      </c>
      <c r="J1044" s="131">
        <v>98</v>
      </c>
      <c r="K1044" s="131">
        <v>0</v>
      </c>
      <c r="L1044" s="131">
        <v>938</v>
      </c>
      <c r="M1044" s="131">
        <v>15084.368555601484</v>
      </c>
      <c r="N1044" s="130"/>
      <c r="O1044" s="132">
        <v>2</v>
      </c>
      <c r="P1044" s="132">
        <v>0</v>
      </c>
      <c r="Q1044" s="133">
        <v>26096</v>
      </c>
      <c r="R1044" s="133">
        <v>0</v>
      </c>
      <c r="S1044" s="133">
        <f t="shared" si="32"/>
        <v>0</v>
      </c>
      <c r="T1044" s="133">
        <v>1730</v>
      </c>
      <c r="U1044" s="134">
        <f t="shared" si="33"/>
        <v>27826</v>
      </c>
      <c r="V1044" s="144"/>
      <c r="W1044" s="173">
        <v>0.1553398058252427</v>
      </c>
      <c r="X1044" s="174">
        <v>0.09</v>
      </c>
      <c r="Y1044" s="174">
        <v>0.1327095393189828</v>
      </c>
      <c r="Z1044" s="175">
        <v>0</v>
      </c>
      <c r="AA1044" s="168"/>
      <c r="AB1044" s="176">
        <v>0</v>
      </c>
      <c r="AC1044" s="177">
        <v>0</v>
      </c>
      <c r="AD1044" s="134">
        <v>0</v>
      </c>
      <c r="AE1044" s="177">
        <v>0</v>
      </c>
      <c r="AF1044" s="182">
        <v>0</v>
      </c>
      <c r="AG1044" s="172"/>
    </row>
    <row r="1045" spans="1:33" s="110" customFormat="1" x14ac:dyDescent="0.2">
      <c r="A1045" s="138">
        <v>3517</v>
      </c>
      <c r="B1045" s="139">
        <v>3517239096</v>
      </c>
      <c r="C1045" s="140" t="s">
        <v>562</v>
      </c>
      <c r="D1045" s="141">
        <v>239</v>
      </c>
      <c r="E1045" s="140" t="s">
        <v>271</v>
      </c>
      <c r="F1045" s="141">
        <v>96</v>
      </c>
      <c r="G1045" s="142" t="s">
        <v>128</v>
      </c>
      <c r="H1045" s="130"/>
      <c r="I1045" s="131">
        <v>11829.130412915241</v>
      </c>
      <c r="J1045" s="131">
        <v>6734</v>
      </c>
      <c r="K1045" s="131">
        <v>0</v>
      </c>
      <c r="L1045" s="131">
        <v>938</v>
      </c>
      <c r="M1045" s="131">
        <v>19501.130412915241</v>
      </c>
      <c r="N1045" s="130"/>
      <c r="O1045" s="132">
        <v>3</v>
      </c>
      <c r="P1045" s="132">
        <v>0</v>
      </c>
      <c r="Q1045" s="133">
        <v>51363</v>
      </c>
      <c r="R1045" s="133">
        <v>0</v>
      </c>
      <c r="S1045" s="133">
        <f t="shared" si="32"/>
        <v>0</v>
      </c>
      <c r="T1045" s="133">
        <v>2595</v>
      </c>
      <c r="U1045" s="134">
        <f t="shared" si="33"/>
        <v>53958</v>
      </c>
      <c r="V1045" s="144"/>
      <c r="W1045" s="173">
        <v>0.23300970873786406</v>
      </c>
      <c r="X1045" s="174">
        <v>0.09</v>
      </c>
      <c r="Y1045" s="174">
        <v>3.3365878175559707E-2</v>
      </c>
      <c r="Z1045" s="175">
        <v>0</v>
      </c>
      <c r="AA1045" s="168"/>
      <c r="AB1045" s="176">
        <v>0</v>
      </c>
      <c r="AC1045" s="177">
        <v>0</v>
      </c>
      <c r="AD1045" s="134">
        <v>0</v>
      </c>
      <c r="AE1045" s="177">
        <v>0</v>
      </c>
      <c r="AF1045" s="182">
        <v>0</v>
      </c>
      <c r="AG1045" s="172"/>
    </row>
    <row r="1046" spans="1:33" s="110" customFormat="1" x14ac:dyDescent="0.2">
      <c r="A1046" s="138">
        <v>3517</v>
      </c>
      <c r="B1046" s="139">
        <v>3517239099</v>
      </c>
      <c r="C1046" s="140" t="s">
        <v>562</v>
      </c>
      <c r="D1046" s="141">
        <v>239</v>
      </c>
      <c r="E1046" s="140" t="s">
        <v>271</v>
      </c>
      <c r="F1046" s="141">
        <v>99</v>
      </c>
      <c r="G1046" s="142" t="s">
        <v>131</v>
      </c>
      <c r="H1046" s="130"/>
      <c r="I1046" s="131">
        <v>11076</v>
      </c>
      <c r="J1046" s="131">
        <v>5889</v>
      </c>
      <c r="K1046" s="131">
        <v>0</v>
      </c>
      <c r="L1046" s="131">
        <v>938</v>
      </c>
      <c r="M1046" s="131">
        <v>17903</v>
      </c>
      <c r="N1046" s="130"/>
      <c r="O1046" s="132">
        <v>1</v>
      </c>
      <c r="P1046" s="132">
        <v>0</v>
      </c>
      <c r="Q1046" s="133">
        <v>15647</v>
      </c>
      <c r="R1046" s="133">
        <v>0</v>
      </c>
      <c r="S1046" s="133">
        <f t="shared" si="32"/>
        <v>0</v>
      </c>
      <c r="T1046" s="133">
        <v>865</v>
      </c>
      <c r="U1046" s="134">
        <f t="shared" si="33"/>
        <v>16512</v>
      </c>
      <c r="V1046" s="144"/>
      <c r="W1046" s="173">
        <v>7.7669902912621352E-2</v>
      </c>
      <c r="X1046" s="174">
        <v>0.09</v>
      </c>
      <c r="Y1046" s="174">
        <v>4.0470920474609852E-2</v>
      </c>
      <c r="Z1046" s="175">
        <v>0</v>
      </c>
      <c r="AA1046" s="168"/>
      <c r="AB1046" s="176">
        <v>0</v>
      </c>
      <c r="AC1046" s="177">
        <v>0</v>
      </c>
      <c r="AD1046" s="134">
        <v>0</v>
      </c>
      <c r="AE1046" s="177">
        <v>0</v>
      </c>
      <c r="AF1046" s="182">
        <v>0</v>
      </c>
      <c r="AG1046" s="172"/>
    </row>
    <row r="1047" spans="1:33" s="110" customFormat="1" x14ac:dyDescent="0.2">
      <c r="A1047" s="138">
        <v>3517</v>
      </c>
      <c r="B1047" s="139">
        <v>3517239131</v>
      </c>
      <c r="C1047" s="140" t="s">
        <v>562</v>
      </c>
      <c r="D1047" s="141">
        <v>239</v>
      </c>
      <c r="E1047" s="140" t="s">
        <v>271</v>
      </c>
      <c r="F1047" s="141">
        <v>131</v>
      </c>
      <c r="G1047" s="142" t="s">
        <v>163</v>
      </c>
      <c r="H1047" s="130"/>
      <c r="I1047" s="131">
        <v>11076</v>
      </c>
      <c r="J1047" s="131">
        <v>3158</v>
      </c>
      <c r="K1047" s="131">
        <v>0</v>
      </c>
      <c r="L1047" s="131">
        <v>938</v>
      </c>
      <c r="M1047" s="131">
        <v>15172</v>
      </c>
      <c r="N1047" s="130"/>
      <c r="O1047" s="132">
        <v>2</v>
      </c>
      <c r="P1047" s="132">
        <v>0</v>
      </c>
      <c r="Q1047" s="133">
        <v>26256</v>
      </c>
      <c r="R1047" s="133">
        <v>0</v>
      </c>
      <c r="S1047" s="133">
        <f t="shared" si="32"/>
        <v>0</v>
      </c>
      <c r="T1047" s="133">
        <v>1730</v>
      </c>
      <c r="U1047" s="134">
        <f t="shared" si="33"/>
        <v>27986</v>
      </c>
      <c r="V1047" s="144"/>
      <c r="W1047" s="173">
        <v>0.1553398058252427</v>
      </c>
      <c r="X1047" s="174">
        <v>0.09</v>
      </c>
      <c r="Y1047" s="174">
        <v>3.0336671609969214E-3</v>
      </c>
      <c r="Z1047" s="175">
        <v>0</v>
      </c>
      <c r="AA1047" s="168"/>
      <c r="AB1047" s="176">
        <v>0</v>
      </c>
      <c r="AC1047" s="177">
        <v>0</v>
      </c>
      <c r="AD1047" s="134">
        <v>0</v>
      </c>
      <c r="AE1047" s="177">
        <v>0</v>
      </c>
      <c r="AF1047" s="182">
        <v>0</v>
      </c>
      <c r="AG1047" s="172"/>
    </row>
    <row r="1048" spans="1:33" s="110" customFormat="1" x14ac:dyDescent="0.2">
      <c r="A1048" s="138">
        <v>3517</v>
      </c>
      <c r="B1048" s="139">
        <v>3517239167</v>
      </c>
      <c r="C1048" s="140" t="s">
        <v>562</v>
      </c>
      <c r="D1048" s="141">
        <v>239</v>
      </c>
      <c r="E1048" s="140" t="s">
        <v>271</v>
      </c>
      <c r="F1048" s="141">
        <v>167</v>
      </c>
      <c r="G1048" s="142" t="s">
        <v>199</v>
      </c>
      <c r="H1048" s="130"/>
      <c r="I1048" s="131">
        <v>15113</v>
      </c>
      <c r="J1048" s="131">
        <v>6802</v>
      </c>
      <c r="K1048" s="131">
        <v>0</v>
      </c>
      <c r="L1048" s="131">
        <v>938</v>
      </c>
      <c r="M1048" s="131">
        <v>22853</v>
      </c>
      <c r="N1048" s="130"/>
      <c r="O1048" s="132">
        <v>1</v>
      </c>
      <c r="P1048" s="132">
        <v>0</v>
      </c>
      <c r="Q1048" s="133">
        <v>20213</v>
      </c>
      <c r="R1048" s="133">
        <v>0</v>
      </c>
      <c r="S1048" s="133">
        <f t="shared" si="32"/>
        <v>0</v>
      </c>
      <c r="T1048" s="133">
        <v>865</v>
      </c>
      <c r="U1048" s="134">
        <f t="shared" si="33"/>
        <v>21078</v>
      </c>
      <c r="V1048" s="144"/>
      <c r="W1048" s="173">
        <v>7.7669902912621352E-2</v>
      </c>
      <c r="X1048" s="174">
        <v>0.09</v>
      </c>
      <c r="Y1048" s="174">
        <v>2.087856816318558E-2</v>
      </c>
      <c r="Z1048" s="175">
        <v>0</v>
      </c>
      <c r="AA1048" s="168"/>
      <c r="AB1048" s="176">
        <v>0</v>
      </c>
      <c r="AC1048" s="177">
        <v>0</v>
      </c>
      <c r="AD1048" s="134">
        <v>0</v>
      </c>
      <c r="AE1048" s="177">
        <v>0</v>
      </c>
      <c r="AF1048" s="182">
        <v>0</v>
      </c>
      <c r="AG1048" s="172"/>
    </row>
    <row r="1049" spans="1:33" s="110" customFormat="1" x14ac:dyDescent="0.2">
      <c r="A1049" s="138">
        <v>3517</v>
      </c>
      <c r="B1049" s="139">
        <v>3517239171</v>
      </c>
      <c r="C1049" s="140" t="s">
        <v>562</v>
      </c>
      <c r="D1049" s="141">
        <v>239</v>
      </c>
      <c r="E1049" s="140" t="s">
        <v>271</v>
      </c>
      <c r="F1049" s="141">
        <v>171</v>
      </c>
      <c r="G1049" s="142" t="s">
        <v>203</v>
      </c>
      <c r="H1049" s="130"/>
      <c r="I1049" s="131">
        <v>13095</v>
      </c>
      <c r="J1049" s="131">
        <v>3875</v>
      </c>
      <c r="K1049" s="131">
        <v>0</v>
      </c>
      <c r="L1049" s="131">
        <v>938</v>
      </c>
      <c r="M1049" s="131">
        <v>17908</v>
      </c>
      <c r="N1049" s="130"/>
      <c r="O1049" s="132">
        <v>6</v>
      </c>
      <c r="P1049" s="132">
        <v>0</v>
      </c>
      <c r="Q1049" s="133">
        <v>93912</v>
      </c>
      <c r="R1049" s="133">
        <v>0</v>
      </c>
      <c r="S1049" s="133">
        <f t="shared" si="32"/>
        <v>0</v>
      </c>
      <c r="T1049" s="133">
        <v>5190</v>
      </c>
      <c r="U1049" s="134">
        <f t="shared" si="33"/>
        <v>99102</v>
      </c>
      <c r="V1049" s="144"/>
      <c r="W1049" s="173">
        <v>0.46601941747572806</v>
      </c>
      <c r="X1049" s="174">
        <v>0.09</v>
      </c>
      <c r="Y1049" s="174">
        <v>8.8459114366255809E-3</v>
      </c>
      <c r="Z1049" s="175">
        <v>0</v>
      </c>
      <c r="AA1049" s="168"/>
      <c r="AB1049" s="176">
        <v>0</v>
      </c>
      <c r="AC1049" s="177">
        <v>0</v>
      </c>
      <c r="AD1049" s="134">
        <v>0</v>
      </c>
      <c r="AE1049" s="177">
        <v>0</v>
      </c>
      <c r="AF1049" s="182">
        <v>0</v>
      </c>
      <c r="AG1049" s="172"/>
    </row>
    <row r="1050" spans="1:33" s="110" customFormat="1" x14ac:dyDescent="0.2">
      <c r="A1050" s="138">
        <v>3517</v>
      </c>
      <c r="B1050" s="139">
        <v>3517239182</v>
      </c>
      <c r="C1050" s="140" t="s">
        <v>562</v>
      </c>
      <c r="D1050" s="141">
        <v>239</v>
      </c>
      <c r="E1050" s="140" t="s">
        <v>271</v>
      </c>
      <c r="F1050" s="141">
        <v>182</v>
      </c>
      <c r="G1050" s="142" t="s">
        <v>214</v>
      </c>
      <c r="H1050" s="130"/>
      <c r="I1050" s="131">
        <v>14836</v>
      </c>
      <c r="J1050" s="131">
        <v>3024</v>
      </c>
      <c r="K1050" s="131">
        <v>0</v>
      </c>
      <c r="L1050" s="131">
        <v>938</v>
      </c>
      <c r="M1050" s="131">
        <v>18798</v>
      </c>
      <c r="N1050" s="130"/>
      <c r="O1050" s="132">
        <v>9</v>
      </c>
      <c r="P1050" s="132">
        <v>0</v>
      </c>
      <c r="Q1050" s="133">
        <v>148257</v>
      </c>
      <c r="R1050" s="133">
        <v>0</v>
      </c>
      <c r="S1050" s="133">
        <f t="shared" si="32"/>
        <v>0</v>
      </c>
      <c r="T1050" s="133">
        <v>7785</v>
      </c>
      <c r="U1050" s="134">
        <f t="shared" si="33"/>
        <v>156042</v>
      </c>
      <c r="V1050" s="144"/>
      <c r="W1050" s="173">
        <v>0.69902912621359203</v>
      </c>
      <c r="X1050" s="174">
        <v>0.09</v>
      </c>
      <c r="Y1050" s="174">
        <v>1.9047909146774612E-2</v>
      </c>
      <c r="Z1050" s="175">
        <v>0</v>
      </c>
      <c r="AA1050" s="168"/>
      <c r="AB1050" s="176">
        <v>0</v>
      </c>
      <c r="AC1050" s="177">
        <v>0</v>
      </c>
      <c r="AD1050" s="134">
        <v>0</v>
      </c>
      <c r="AE1050" s="177">
        <v>0</v>
      </c>
      <c r="AF1050" s="182">
        <v>0</v>
      </c>
      <c r="AG1050" s="172"/>
    </row>
    <row r="1051" spans="1:33" s="110" customFormat="1" x14ac:dyDescent="0.2">
      <c r="A1051" s="138">
        <v>3517</v>
      </c>
      <c r="B1051" s="139">
        <v>3517239201</v>
      </c>
      <c r="C1051" s="140" t="s">
        <v>562</v>
      </c>
      <c r="D1051" s="141">
        <v>239</v>
      </c>
      <c r="E1051" s="140" t="s">
        <v>271</v>
      </c>
      <c r="F1051" s="141">
        <v>201</v>
      </c>
      <c r="G1051" s="142" t="s">
        <v>233</v>
      </c>
      <c r="H1051" s="130"/>
      <c r="I1051" s="131">
        <v>13845.041456828223</v>
      </c>
      <c r="J1051" s="131">
        <v>0</v>
      </c>
      <c r="K1051" s="131">
        <v>0</v>
      </c>
      <c r="L1051" s="131">
        <v>938</v>
      </c>
      <c r="M1051" s="131">
        <v>14783.041456828223</v>
      </c>
      <c r="N1051" s="130"/>
      <c r="O1051" s="132">
        <v>1</v>
      </c>
      <c r="P1051" s="132">
        <v>0</v>
      </c>
      <c r="Q1051" s="133">
        <v>12770</v>
      </c>
      <c r="R1051" s="133">
        <v>0</v>
      </c>
      <c r="S1051" s="133">
        <f t="shared" si="32"/>
        <v>0</v>
      </c>
      <c r="T1051" s="133">
        <v>865</v>
      </c>
      <c r="U1051" s="134">
        <f t="shared" si="33"/>
        <v>13635</v>
      </c>
      <c r="V1051" s="144"/>
      <c r="W1051" s="173">
        <v>7.7669902912621352E-2</v>
      </c>
      <c r="X1051" s="174">
        <v>0.09</v>
      </c>
      <c r="Y1051" s="174">
        <v>8.1890022232671528E-2</v>
      </c>
      <c r="Z1051" s="175">
        <v>0</v>
      </c>
      <c r="AA1051" s="168"/>
      <c r="AB1051" s="176">
        <v>0</v>
      </c>
      <c r="AC1051" s="177">
        <v>0</v>
      </c>
      <c r="AD1051" s="134">
        <v>0</v>
      </c>
      <c r="AE1051" s="177">
        <v>0</v>
      </c>
      <c r="AF1051" s="182">
        <v>0</v>
      </c>
      <c r="AG1051" s="172"/>
    </row>
    <row r="1052" spans="1:33" s="110" customFormat="1" x14ac:dyDescent="0.2">
      <c r="A1052" s="138">
        <v>3517</v>
      </c>
      <c r="B1052" s="139">
        <v>3517239207</v>
      </c>
      <c r="C1052" s="140" t="s">
        <v>562</v>
      </c>
      <c r="D1052" s="141">
        <v>239</v>
      </c>
      <c r="E1052" s="140" t="s">
        <v>271</v>
      </c>
      <c r="F1052" s="141">
        <v>207</v>
      </c>
      <c r="G1052" s="142" t="s">
        <v>239</v>
      </c>
      <c r="H1052" s="130"/>
      <c r="I1052" s="131">
        <v>11191.073589537058</v>
      </c>
      <c r="J1052" s="131">
        <v>7600</v>
      </c>
      <c r="K1052" s="131">
        <v>0</v>
      </c>
      <c r="L1052" s="131">
        <v>938</v>
      </c>
      <c r="M1052" s="131">
        <v>19729.07358953706</v>
      </c>
      <c r="N1052" s="130"/>
      <c r="O1052" s="132">
        <v>1</v>
      </c>
      <c r="P1052" s="132">
        <v>0</v>
      </c>
      <c r="Q1052" s="133">
        <v>17332</v>
      </c>
      <c r="R1052" s="133">
        <v>0</v>
      </c>
      <c r="S1052" s="133">
        <f t="shared" si="32"/>
        <v>0</v>
      </c>
      <c r="T1052" s="133">
        <v>865</v>
      </c>
      <c r="U1052" s="134">
        <f t="shared" si="33"/>
        <v>18197</v>
      </c>
      <c r="V1052" s="144"/>
      <c r="W1052" s="173">
        <v>7.7669902912621352E-2</v>
      </c>
      <c r="X1052" s="174">
        <v>0.09</v>
      </c>
      <c r="Y1052" s="174">
        <v>3.8538473032468106E-4</v>
      </c>
      <c r="Z1052" s="175">
        <v>0</v>
      </c>
      <c r="AA1052" s="168"/>
      <c r="AB1052" s="176">
        <v>0</v>
      </c>
      <c r="AC1052" s="177">
        <v>0</v>
      </c>
      <c r="AD1052" s="134">
        <v>0</v>
      </c>
      <c r="AE1052" s="177">
        <v>0</v>
      </c>
      <c r="AF1052" s="182">
        <v>0</v>
      </c>
      <c r="AG1052" s="172"/>
    </row>
    <row r="1053" spans="1:33" s="110" customFormat="1" x14ac:dyDescent="0.2">
      <c r="A1053" s="138">
        <v>3517</v>
      </c>
      <c r="B1053" s="139">
        <v>3517239231</v>
      </c>
      <c r="C1053" s="140" t="s">
        <v>562</v>
      </c>
      <c r="D1053" s="141">
        <v>239</v>
      </c>
      <c r="E1053" s="140" t="s">
        <v>271</v>
      </c>
      <c r="F1053" s="141">
        <v>231</v>
      </c>
      <c r="G1053" s="142" t="s">
        <v>263</v>
      </c>
      <c r="H1053" s="130"/>
      <c r="I1053" s="131">
        <v>14216</v>
      </c>
      <c r="J1053" s="131">
        <v>3742</v>
      </c>
      <c r="K1053" s="131">
        <v>0</v>
      </c>
      <c r="L1053" s="131">
        <v>938</v>
      </c>
      <c r="M1053" s="131">
        <v>18896</v>
      </c>
      <c r="N1053" s="130"/>
      <c r="O1053" s="132">
        <v>13</v>
      </c>
      <c r="P1053" s="132">
        <v>0</v>
      </c>
      <c r="Q1053" s="133">
        <v>215319</v>
      </c>
      <c r="R1053" s="133">
        <v>0</v>
      </c>
      <c r="S1053" s="133">
        <f t="shared" si="32"/>
        <v>0</v>
      </c>
      <c r="T1053" s="133">
        <v>11245</v>
      </c>
      <c r="U1053" s="134">
        <f t="shared" si="33"/>
        <v>226564</v>
      </c>
      <c r="V1053" s="144"/>
      <c r="W1053" s="173">
        <v>1.0097087378640774</v>
      </c>
      <c r="X1053" s="174">
        <v>0.09</v>
      </c>
      <c r="Y1053" s="174">
        <v>1.942580858257207E-2</v>
      </c>
      <c r="Z1053" s="175">
        <v>0</v>
      </c>
      <c r="AA1053" s="168"/>
      <c r="AB1053" s="176">
        <v>0</v>
      </c>
      <c r="AC1053" s="177">
        <v>0</v>
      </c>
      <c r="AD1053" s="134">
        <v>0</v>
      </c>
      <c r="AE1053" s="177">
        <v>0</v>
      </c>
      <c r="AF1053" s="182">
        <v>0</v>
      </c>
      <c r="AG1053" s="172"/>
    </row>
    <row r="1054" spans="1:33" s="110" customFormat="1" x14ac:dyDescent="0.2">
      <c r="A1054" s="138">
        <v>3517</v>
      </c>
      <c r="B1054" s="139">
        <v>3517239239</v>
      </c>
      <c r="C1054" s="140" t="s">
        <v>562</v>
      </c>
      <c r="D1054" s="141">
        <v>239</v>
      </c>
      <c r="E1054" s="140" t="s">
        <v>271</v>
      </c>
      <c r="F1054" s="141">
        <v>239</v>
      </c>
      <c r="G1054" s="142" t="s">
        <v>271</v>
      </c>
      <c r="H1054" s="130"/>
      <c r="I1054" s="131">
        <v>13629</v>
      </c>
      <c r="J1054" s="131">
        <v>5369</v>
      </c>
      <c r="K1054" s="131">
        <v>0</v>
      </c>
      <c r="L1054" s="131">
        <v>938</v>
      </c>
      <c r="M1054" s="131">
        <v>19936</v>
      </c>
      <c r="N1054" s="130"/>
      <c r="O1054" s="132">
        <v>86</v>
      </c>
      <c r="P1054" s="132">
        <v>0</v>
      </c>
      <c r="Q1054" s="133">
        <v>1506892</v>
      </c>
      <c r="R1054" s="133">
        <v>0</v>
      </c>
      <c r="S1054" s="133">
        <f t="shared" si="32"/>
        <v>0</v>
      </c>
      <c r="T1054" s="133">
        <v>74390</v>
      </c>
      <c r="U1054" s="134">
        <f t="shared" si="33"/>
        <v>1581282</v>
      </c>
      <c r="V1054" s="144"/>
      <c r="W1054" s="173">
        <v>6.6796116504854348</v>
      </c>
      <c r="X1054" s="174">
        <v>0.09</v>
      </c>
      <c r="Y1054" s="174">
        <v>5.7820930390514634E-2</v>
      </c>
      <c r="Z1054" s="175">
        <v>0</v>
      </c>
      <c r="AA1054" s="168"/>
      <c r="AB1054" s="176">
        <v>0</v>
      </c>
      <c r="AC1054" s="177">
        <v>0</v>
      </c>
      <c r="AD1054" s="134">
        <v>0</v>
      </c>
      <c r="AE1054" s="177">
        <v>0</v>
      </c>
      <c r="AF1054" s="182">
        <v>0</v>
      </c>
      <c r="AG1054" s="172"/>
    </row>
    <row r="1055" spans="1:33" s="110" customFormat="1" x14ac:dyDescent="0.2">
      <c r="A1055" s="138">
        <v>3517</v>
      </c>
      <c r="B1055" s="139">
        <v>3517239243</v>
      </c>
      <c r="C1055" s="140" t="s">
        <v>562</v>
      </c>
      <c r="D1055" s="141">
        <v>239</v>
      </c>
      <c r="E1055" s="140" t="s">
        <v>271</v>
      </c>
      <c r="F1055" s="141">
        <v>243</v>
      </c>
      <c r="G1055" s="142" t="s">
        <v>275</v>
      </c>
      <c r="H1055" s="130"/>
      <c r="I1055" s="131">
        <v>11076</v>
      </c>
      <c r="J1055" s="131">
        <v>2292</v>
      </c>
      <c r="K1055" s="131">
        <v>0</v>
      </c>
      <c r="L1055" s="131">
        <v>938</v>
      </c>
      <c r="M1055" s="131">
        <v>14306</v>
      </c>
      <c r="N1055" s="130"/>
      <c r="O1055" s="132">
        <v>1</v>
      </c>
      <c r="P1055" s="132">
        <v>0</v>
      </c>
      <c r="Q1055" s="133">
        <v>12330</v>
      </c>
      <c r="R1055" s="133">
        <v>0</v>
      </c>
      <c r="S1055" s="133">
        <f t="shared" si="32"/>
        <v>0</v>
      </c>
      <c r="T1055" s="133">
        <v>865</v>
      </c>
      <c r="U1055" s="134">
        <f t="shared" si="33"/>
        <v>13195</v>
      </c>
      <c r="V1055" s="144"/>
      <c r="W1055" s="173">
        <v>7.7669902912621352E-2</v>
      </c>
      <c r="X1055" s="174">
        <v>0.09</v>
      </c>
      <c r="Y1055" s="174">
        <v>6.0081463507488378E-3</v>
      </c>
      <c r="Z1055" s="175">
        <v>0</v>
      </c>
      <c r="AA1055" s="168"/>
      <c r="AB1055" s="176">
        <v>0</v>
      </c>
      <c r="AC1055" s="177">
        <v>0</v>
      </c>
      <c r="AD1055" s="134">
        <v>0</v>
      </c>
      <c r="AE1055" s="177">
        <v>0</v>
      </c>
      <c r="AF1055" s="182">
        <v>0</v>
      </c>
      <c r="AG1055" s="172"/>
    </row>
    <row r="1056" spans="1:33" s="110" customFormat="1" x14ac:dyDescent="0.2">
      <c r="A1056" s="138">
        <v>3517</v>
      </c>
      <c r="B1056" s="139">
        <v>3517239261</v>
      </c>
      <c r="C1056" s="140" t="s">
        <v>562</v>
      </c>
      <c r="D1056" s="141">
        <v>239</v>
      </c>
      <c r="E1056" s="140" t="s">
        <v>271</v>
      </c>
      <c r="F1056" s="141">
        <v>261</v>
      </c>
      <c r="G1056" s="142" t="s">
        <v>293</v>
      </c>
      <c r="H1056" s="130"/>
      <c r="I1056" s="131">
        <v>13116</v>
      </c>
      <c r="J1056" s="131">
        <v>8461</v>
      </c>
      <c r="K1056" s="131">
        <v>0</v>
      </c>
      <c r="L1056" s="131">
        <v>938</v>
      </c>
      <c r="M1056" s="131">
        <v>22515</v>
      </c>
      <c r="N1056" s="130"/>
      <c r="O1056" s="132">
        <v>1</v>
      </c>
      <c r="P1056" s="132">
        <v>0</v>
      </c>
      <c r="Q1056" s="133">
        <v>19901</v>
      </c>
      <c r="R1056" s="133">
        <v>0</v>
      </c>
      <c r="S1056" s="133">
        <f t="shared" si="32"/>
        <v>0</v>
      </c>
      <c r="T1056" s="133">
        <v>865</v>
      </c>
      <c r="U1056" s="134">
        <f t="shared" si="33"/>
        <v>20766</v>
      </c>
      <c r="V1056" s="144"/>
      <c r="W1056" s="173">
        <v>7.7669902912621352E-2</v>
      </c>
      <c r="X1056" s="174">
        <v>0.09</v>
      </c>
      <c r="Y1056" s="174">
        <v>7.8505173391628005E-2</v>
      </c>
      <c r="Z1056" s="175">
        <v>0</v>
      </c>
      <c r="AA1056" s="168"/>
      <c r="AB1056" s="176">
        <v>0</v>
      </c>
      <c r="AC1056" s="177">
        <v>0</v>
      </c>
      <c r="AD1056" s="134">
        <v>0</v>
      </c>
      <c r="AE1056" s="177">
        <v>0</v>
      </c>
      <c r="AF1056" s="182">
        <v>0</v>
      </c>
      <c r="AG1056" s="172"/>
    </row>
    <row r="1057" spans="1:33" s="110" customFormat="1" x14ac:dyDescent="0.2">
      <c r="A1057" s="138">
        <v>3517</v>
      </c>
      <c r="B1057" s="139">
        <v>3517239274</v>
      </c>
      <c r="C1057" s="140" t="s">
        <v>562</v>
      </c>
      <c r="D1057" s="141">
        <v>239</v>
      </c>
      <c r="E1057" s="140" t="s">
        <v>271</v>
      </c>
      <c r="F1057" s="141">
        <v>274</v>
      </c>
      <c r="G1057" s="142" t="s">
        <v>306</v>
      </c>
      <c r="H1057" s="130"/>
      <c r="I1057" s="131">
        <v>13692.844141302538</v>
      </c>
      <c r="J1057" s="131">
        <v>5631</v>
      </c>
      <c r="K1057" s="131">
        <v>0</v>
      </c>
      <c r="L1057" s="131">
        <v>938</v>
      </c>
      <c r="M1057" s="131">
        <v>20261.844141302536</v>
      </c>
      <c r="N1057" s="130"/>
      <c r="O1057" s="132">
        <v>1</v>
      </c>
      <c r="P1057" s="132">
        <v>0</v>
      </c>
      <c r="Q1057" s="133">
        <v>17823</v>
      </c>
      <c r="R1057" s="133">
        <v>0</v>
      </c>
      <c r="S1057" s="133">
        <f t="shared" si="32"/>
        <v>0</v>
      </c>
      <c r="T1057" s="133">
        <v>865</v>
      </c>
      <c r="U1057" s="134">
        <f t="shared" si="33"/>
        <v>18688</v>
      </c>
      <c r="V1057" s="144"/>
      <c r="W1057" s="173">
        <v>7.7669902912621352E-2</v>
      </c>
      <c r="X1057" s="174">
        <v>0.09</v>
      </c>
      <c r="Y1057" s="174">
        <v>6.843597846090782E-2</v>
      </c>
      <c r="Z1057" s="175">
        <v>0</v>
      </c>
      <c r="AA1057" s="168"/>
      <c r="AB1057" s="176">
        <v>0</v>
      </c>
      <c r="AC1057" s="177">
        <v>0</v>
      </c>
      <c r="AD1057" s="134">
        <v>0</v>
      </c>
      <c r="AE1057" s="177">
        <v>0</v>
      </c>
      <c r="AF1057" s="182">
        <v>0</v>
      </c>
      <c r="AG1057" s="172"/>
    </row>
    <row r="1058" spans="1:33" s="110" customFormat="1" x14ac:dyDescent="0.2">
      <c r="A1058" s="138">
        <v>3517</v>
      </c>
      <c r="B1058" s="139">
        <v>3517239293</v>
      </c>
      <c r="C1058" s="140" t="s">
        <v>562</v>
      </c>
      <c r="D1058" s="141">
        <v>239</v>
      </c>
      <c r="E1058" s="140" t="s">
        <v>271</v>
      </c>
      <c r="F1058" s="141">
        <v>293</v>
      </c>
      <c r="G1058" s="142" t="s">
        <v>325</v>
      </c>
      <c r="H1058" s="130"/>
      <c r="I1058" s="131">
        <v>14224</v>
      </c>
      <c r="J1058" s="131">
        <v>680</v>
      </c>
      <c r="K1058" s="131">
        <v>0</v>
      </c>
      <c r="L1058" s="131">
        <v>938</v>
      </c>
      <c r="M1058" s="131">
        <v>15842</v>
      </c>
      <c r="N1058" s="130"/>
      <c r="O1058" s="132">
        <v>3</v>
      </c>
      <c r="P1058" s="132">
        <v>0</v>
      </c>
      <c r="Q1058" s="133">
        <v>41238</v>
      </c>
      <c r="R1058" s="133">
        <v>0</v>
      </c>
      <c r="S1058" s="133">
        <f t="shared" si="32"/>
        <v>0</v>
      </c>
      <c r="T1058" s="133">
        <v>2595</v>
      </c>
      <c r="U1058" s="134">
        <f t="shared" si="33"/>
        <v>43833</v>
      </c>
      <c r="V1058" s="144"/>
      <c r="W1058" s="173">
        <v>0.23300970873786406</v>
      </c>
      <c r="X1058" s="174">
        <v>0.09</v>
      </c>
      <c r="Y1058" s="174">
        <v>9.3535691382725869E-3</v>
      </c>
      <c r="Z1058" s="175">
        <v>0</v>
      </c>
      <c r="AA1058" s="168"/>
      <c r="AB1058" s="176">
        <v>0</v>
      </c>
      <c r="AC1058" s="177">
        <v>0</v>
      </c>
      <c r="AD1058" s="134">
        <v>0</v>
      </c>
      <c r="AE1058" s="177">
        <v>0</v>
      </c>
      <c r="AF1058" s="182">
        <v>0</v>
      </c>
      <c r="AG1058" s="172"/>
    </row>
    <row r="1059" spans="1:33" s="110" customFormat="1" x14ac:dyDescent="0.2">
      <c r="A1059" s="138">
        <v>3517</v>
      </c>
      <c r="B1059" s="139">
        <v>3517239310</v>
      </c>
      <c r="C1059" s="140" t="s">
        <v>562</v>
      </c>
      <c r="D1059" s="141">
        <v>239</v>
      </c>
      <c r="E1059" s="140" t="s">
        <v>271</v>
      </c>
      <c r="F1059" s="141">
        <v>310</v>
      </c>
      <c r="G1059" s="142" t="s">
        <v>342</v>
      </c>
      <c r="H1059" s="130"/>
      <c r="I1059" s="131">
        <v>14869</v>
      </c>
      <c r="J1059" s="131">
        <v>2389</v>
      </c>
      <c r="K1059" s="131">
        <v>0</v>
      </c>
      <c r="L1059" s="131">
        <v>938</v>
      </c>
      <c r="M1059" s="131">
        <v>18196</v>
      </c>
      <c r="N1059" s="130"/>
      <c r="O1059" s="132">
        <v>24</v>
      </c>
      <c r="P1059" s="132">
        <v>0</v>
      </c>
      <c r="Q1059" s="133">
        <v>382032</v>
      </c>
      <c r="R1059" s="133">
        <v>0</v>
      </c>
      <c r="S1059" s="133">
        <f t="shared" si="32"/>
        <v>0</v>
      </c>
      <c r="T1059" s="133">
        <v>20760</v>
      </c>
      <c r="U1059" s="134">
        <f t="shared" si="33"/>
        <v>402792</v>
      </c>
      <c r="V1059" s="144"/>
      <c r="W1059" s="173">
        <v>1.864077669902912</v>
      </c>
      <c r="X1059" s="174">
        <v>0.09</v>
      </c>
      <c r="Y1059" s="174">
        <v>4.1051985767027885E-2</v>
      </c>
      <c r="Z1059" s="175">
        <v>0</v>
      </c>
      <c r="AA1059" s="168"/>
      <c r="AB1059" s="176">
        <v>0</v>
      </c>
      <c r="AC1059" s="177">
        <v>0</v>
      </c>
      <c r="AD1059" s="134">
        <v>0</v>
      </c>
      <c r="AE1059" s="177">
        <v>0</v>
      </c>
      <c r="AF1059" s="182">
        <v>0</v>
      </c>
      <c r="AG1059" s="172"/>
    </row>
    <row r="1060" spans="1:33" s="110" customFormat="1" x14ac:dyDescent="0.2">
      <c r="A1060" s="138">
        <v>3517</v>
      </c>
      <c r="B1060" s="139">
        <v>3517239336</v>
      </c>
      <c r="C1060" s="140" t="s">
        <v>562</v>
      </c>
      <c r="D1060" s="141">
        <v>239</v>
      </c>
      <c r="E1060" s="140" t="s">
        <v>271</v>
      </c>
      <c r="F1060" s="141">
        <v>336</v>
      </c>
      <c r="G1060" s="142" t="s">
        <v>368</v>
      </c>
      <c r="H1060" s="130"/>
      <c r="I1060" s="131">
        <v>15588</v>
      </c>
      <c r="J1060" s="131">
        <v>3647</v>
      </c>
      <c r="K1060" s="131">
        <v>0</v>
      </c>
      <c r="L1060" s="131">
        <v>938</v>
      </c>
      <c r="M1060" s="131">
        <v>20173</v>
      </c>
      <c r="N1060" s="130"/>
      <c r="O1060" s="132">
        <v>1</v>
      </c>
      <c r="P1060" s="132">
        <v>0</v>
      </c>
      <c r="Q1060" s="133">
        <v>17741</v>
      </c>
      <c r="R1060" s="133">
        <v>0</v>
      </c>
      <c r="S1060" s="133">
        <f t="shared" si="32"/>
        <v>0</v>
      </c>
      <c r="T1060" s="133">
        <v>865</v>
      </c>
      <c r="U1060" s="134">
        <f t="shared" si="33"/>
        <v>18606</v>
      </c>
      <c r="V1060" s="144"/>
      <c r="W1060" s="173">
        <v>7.7669902912621352E-2</v>
      </c>
      <c r="X1060" s="174">
        <v>0.09</v>
      </c>
      <c r="Y1060" s="174">
        <v>4.197805479662331E-2</v>
      </c>
      <c r="Z1060" s="175">
        <v>0</v>
      </c>
      <c r="AA1060" s="168"/>
      <c r="AB1060" s="176">
        <v>0</v>
      </c>
      <c r="AC1060" s="177">
        <v>0</v>
      </c>
      <c r="AD1060" s="134">
        <v>0</v>
      </c>
      <c r="AE1060" s="177">
        <v>0</v>
      </c>
      <c r="AF1060" s="182">
        <v>0</v>
      </c>
      <c r="AG1060" s="172"/>
    </row>
    <row r="1061" spans="1:33" s="110" customFormat="1" x14ac:dyDescent="0.2">
      <c r="A1061" s="138">
        <v>3517</v>
      </c>
      <c r="B1061" s="139">
        <v>3517239625</v>
      </c>
      <c r="C1061" s="140" t="s">
        <v>562</v>
      </c>
      <c r="D1061" s="141">
        <v>239</v>
      </c>
      <c r="E1061" s="140" t="s">
        <v>271</v>
      </c>
      <c r="F1061" s="141">
        <v>625</v>
      </c>
      <c r="G1061" s="142" t="s">
        <v>395</v>
      </c>
      <c r="H1061" s="130"/>
      <c r="I1061" s="131">
        <v>11076</v>
      </c>
      <c r="J1061" s="131">
        <v>1678</v>
      </c>
      <c r="K1061" s="131">
        <v>0</v>
      </c>
      <c r="L1061" s="131">
        <v>938</v>
      </c>
      <c r="M1061" s="131">
        <v>13692</v>
      </c>
      <c r="N1061" s="130"/>
      <c r="O1061" s="132">
        <v>1</v>
      </c>
      <c r="P1061" s="132">
        <v>0</v>
      </c>
      <c r="Q1061" s="133">
        <v>11763</v>
      </c>
      <c r="R1061" s="133">
        <v>0</v>
      </c>
      <c r="S1061" s="133">
        <f t="shared" si="32"/>
        <v>0</v>
      </c>
      <c r="T1061" s="133">
        <v>865</v>
      </c>
      <c r="U1061" s="134">
        <f t="shared" si="33"/>
        <v>12628</v>
      </c>
      <c r="V1061" s="144"/>
      <c r="W1061" s="173">
        <v>7.7669902912621352E-2</v>
      </c>
      <c r="X1061" s="174">
        <v>0.09</v>
      </c>
      <c r="Y1061" s="174">
        <v>4.6336182678769315E-3</v>
      </c>
      <c r="Z1061" s="175">
        <v>0</v>
      </c>
      <c r="AA1061" s="168"/>
      <c r="AB1061" s="176">
        <v>0</v>
      </c>
      <c r="AC1061" s="177">
        <v>0</v>
      </c>
      <c r="AD1061" s="134">
        <v>0</v>
      </c>
      <c r="AE1061" s="177">
        <v>0</v>
      </c>
      <c r="AF1061" s="182">
        <v>0</v>
      </c>
      <c r="AG1061" s="172"/>
    </row>
    <row r="1062" spans="1:33" s="110" customFormat="1" x14ac:dyDescent="0.2">
      <c r="A1062" s="138">
        <v>3517</v>
      </c>
      <c r="B1062" s="139">
        <v>3517239665</v>
      </c>
      <c r="C1062" s="140" t="s">
        <v>562</v>
      </c>
      <c r="D1062" s="141">
        <v>239</v>
      </c>
      <c r="E1062" s="140" t="s">
        <v>271</v>
      </c>
      <c r="F1062" s="141">
        <v>665</v>
      </c>
      <c r="G1062" s="142" t="s">
        <v>405</v>
      </c>
      <c r="H1062" s="130"/>
      <c r="I1062" s="131">
        <v>15157</v>
      </c>
      <c r="J1062" s="131">
        <v>2682</v>
      </c>
      <c r="K1062" s="131">
        <v>0</v>
      </c>
      <c r="L1062" s="131">
        <v>938</v>
      </c>
      <c r="M1062" s="131">
        <v>18777</v>
      </c>
      <c r="N1062" s="130"/>
      <c r="O1062" s="132">
        <v>1</v>
      </c>
      <c r="P1062" s="132">
        <v>0</v>
      </c>
      <c r="Q1062" s="133">
        <v>16453</v>
      </c>
      <c r="R1062" s="133">
        <v>0</v>
      </c>
      <c r="S1062" s="133">
        <f t="shared" si="32"/>
        <v>0</v>
      </c>
      <c r="T1062" s="133">
        <v>865</v>
      </c>
      <c r="U1062" s="134">
        <f t="shared" si="33"/>
        <v>17318</v>
      </c>
      <c r="V1062" s="144"/>
      <c r="W1062" s="173">
        <v>7.7669902912621352E-2</v>
      </c>
      <c r="X1062" s="174">
        <v>0.09</v>
      </c>
      <c r="Y1062" s="174">
        <v>5.8375019909774565E-3</v>
      </c>
      <c r="Z1062" s="175">
        <v>0</v>
      </c>
      <c r="AA1062" s="168"/>
      <c r="AB1062" s="176">
        <v>0</v>
      </c>
      <c r="AC1062" s="177">
        <v>0</v>
      </c>
      <c r="AD1062" s="134">
        <v>0</v>
      </c>
      <c r="AE1062" s="177">
        <v>0</v>
      </c>
      <c r="AF1062" s="182">
        <v>0</v>
      </c>
      <c r="AG1062" s="172"/>
    </row>
    <row r="1063" spans="1:33" s="110" customFormat="1" x14ac:dyDescent="0.2">
      <c r="A1063" s="138">
        <v>3517</v>
      </c>
      <c r="B1063" s="139">
        <v>3517239740</v>
      </c>
      <c r="C1063" s="140" t="s">
        <v>562</v>
      </c>
      <c r="D1063" s="141">
        <v>239</v>
      </c>
      <c r="E1063" s="140" t="s">
        <v>271</v>
      </c>
      <c r="F1063" s="141">
        <v>740</v>
      </c>
      <c r="G1063" s="142" t="s">
        <v>428</v>
      </c>
      <c r="H1063" s="130"/>
      <c r="I1063" s="131">
        <v>15113</v>
      </c>
      <c r="J1063" s="131">
        <v>6914</v>
      </c>
      <c r="K1063" s="131">
        <v>0</v>
      </c>
      <c r="L1063" s="131">
        <v>938</v>
      </c>
      <c r="M1063" s="131">
        <v>22965</v>
      </c>
      <c r="N1063" s="130"/>
      <c r="O1063" s="132">
        <v>1</v>
      </c>
      <c r="P1063" s="132">
        <v>0</v>
      </c>
      <c r="Q1063" s="133">
        <v>20316</v>
      </c>
      <c r="R1063" s="133">
        <v>0</v>
      </c>
      <c r="S1063" s="133">
        <f t="shared" si="32"/>
        <v>0</v>
      </c>
      <c r="T1063" s="133">
        <v>865</v>
      </c>
      <c r="U1063" s="134">
        <f t="shared" si="33"/>
        <v>21181</v>
      </c>
      <c r="V1063" s="144"/>
      <c r="W1063" s="173">
        <v>7.7669902912621352E-2</v>
      </c>
      <c r="X1063" s="174">
        <v>0.09</v>
      </c>
      <c r="Y1063" s="174">
        <v>5.1606703976201096E-3</v>
      </c>
      <c r="Z1063" s="175">
        <v>0</v>
      </c>
      <c r="AA1063" s="168"/>
      <c r="AB1063" s="176">
        <v>0</v>
      </c>
      <c r="AC1063" s="177">
        <v>0</v>
      </c>
      <c r="AD1063" s="134">
        <v>0</v>
      </c>
      <c r="AE1063" s="177">
        <v>0</v>
      </c>
      <c r="AF1063" s="182">
        <v>0</v>
      </c>
      <c r="AG1063" s="172"/>
    </row>
    <row r="1064" spans="1:33" s="110" customFormat="1" x14ac:dyDescent="0.2">
      <c r="A1064" s="138">
        <v>3517</v>
      </c>
      <c r="B1064" s="139">
        <v>3517239760</v>
      </c>
      <c r="C1064" s="140" t="s">
        <v>562</v>
      </c>
      <c r="D1064" s="141">
        <v>239</v>
      </c>
      <c r="E1064" s="140" t="s">
        <v>271</v>
      </c>
      <c r="F1064" s="141">
        <v>760</v>
      </c>
      <c r="G1064" s="142" t="s">
        <v>433</v>
      </c>
      <c r="H1064" s="130"/>
      <c r="I1064" s="131">
        <v>12436</v>
      </c>
      <c r="J1064" s="131">
        <v>2837</v>
      </c>
      <c r="K1064" s="131">
        <v>0</v>
      </c>
      <c r="L1064" s="131">
        <v>938</v>
      </c>
      <c r="M1064" s="131">
        <v>16211</v>
      </c>
      <c r="N1064" s="130"/>
      <c r="O1064" s="132">
        <v>17</v>
      </c>
      <c r="P1064" s="132">
        <v>0</v>
      </c>
      <c r="Q1064" s="133">
        <v>239479</v>
      </c>
      <c r="R1064" s="133">
        <v>0</v>
      </c>
      <c r="S1064" s="133">
        <f t="shared" si="32"/>
        <v>0</v>
      </c>
      <c r="T1064" s="133">
        <v>14705</v>
      </c>
      <c r="U1064" s="134">
        <f t="shared" si="33"/>
        <v>254184</v>
      </c>
      <c r="V1064" s="144"/>
      <c r="W1064" s="173">
        <v>1.3203883495145627</v>
      </c>
      <c r="X1064" s="174">
        <v>0.09</v>
      </c>
      <c r="Y1064" s="174">
        <v>3.8798226628108431E-2</v>
      </c>
      <c r="Z1064" s="175">
        <v>0</v>
      </c>
      <c r="AA1064" s="168"/>
      <c r="AB1064" s="176">
        <v>0</v>
      </c>
      <c r="AC1064" s="177">
        <v>0</v>
      </c>
      <c r="AD1064" s="134">
        <v>0</v>
      </c>
      <c r="AE1064" s="177">
        <v>0</v>
      </c>
      <c r="AF1064" s="182">
        <v>0</v>
      </c>
      <c r="AG1064" s="172"/>
    </row>
    <row r="1065" spans="1:33" s="110" customFormat="1" x14ac:dyDescent="0.2">
      <c r="A1065" s="138">
        <v>3517</v>
      </c>
      <c r="B1065" s="139">
        <v>3517239763</v>
      </c>
      <c r="C1065" s="140" t="s">
        <v>562</v>
      </c>
      <c r="D1065" s="141">
        <v>239</v>
      </c>
      <c r="E1065" s="140" t="s">
        <v>271</v>
      </c>
      <c r="F1065" s="141">
        <v>763</v>
      </c>
      <c r="G1065" s="142" t="s">
        <v>434</v>
      </c>
      <c r="H1065" s="130"/>
      <c r="I1065" s="131">
        <v>12010.527887049659</v>
      </c>
      <c r="J1065" s="131">
        <v>2695</v>
      </c>
      <c r="K1065" s="131">
        <v>0</v>
      </c>
      <c r="L1065" s="131">
        <v>938</v>
      </c>
      <c r="M1065" s="131">
        <v>15643.527887049659</v>
      </c>
      <c r="N1065" s="130"/>
      <c r="O1065" s="132">
        <v>1</v>
      </c>
      <c r="P1065" s="132">
        <v>0</v>
      </c>
      <c r="Q1065" s="133">
        <v>13563</v>
      </c>
      <c r="R1065" s="133">
        <v>0</v>
      </c>
      <c r="S1065" s="133">
        <f t="shared" si="32"/>
        <v>0</v>
      </c>
      <c r="T1065" s="133">
        <v>865</v>
      </c>
      <c r="U1065" s="134">
        <f t="shared" si="33"/>
        <v>14428</v>
      </c>
      <c r="V1065" s="144"/>
      <c r="W1065" s="173">
        <v>7.7669902912621352E-2</v>
      </c>
      <c r="X1065" s="174">
        <v>0.09</v>
      </c>
      <c r="Y1065" s="174">
        <v>5.498112335310887E-3</v>
      </c>
      <c r="Z1065" s="175">
        <v>0</v>
      </c>
      <c r="AA1065" s="168"/>
      <c r="AB1065" s="176">
        <v>0</v>
      </c>
      <c r="AC1065" s="177">
        <v>0</v>
      </c>
      <c r="AD1065" s="134">
        <v>0</v>
      </c>
      <c r="AE1065" s="177">
        <v>0</v>
      </c>
      <c r="AF1065" s="182">
        <v>0</v>
      </c>
      <c r="AG1065" s="172"/>
    </row>
    <row r="1066" spans="1:33" s="110" customFormat="1" x14ac:dyDescent="0.2">
      <c r="A1066" s="138">
        <v>3517</v>
      </c>
      <c r="B1066" s="139">
        <v>3517239780</v>
      </c>
      <c r="C1066" s="140" t="s">
        <v>562</v>
      </c>
      <c r="D1066" s="141">
        <v>239</v>
      </c>
      <c r="E1066" s="140" t="s">
        <v>271</v>
      </c>
      <c r="F1066" s="141">
        <v>780</v>
      </c>
      <c r="G1066" s="142" t="s">
        <v>443</v>
      </c>
      <c r="H1066" s="130"/>
      <c r="I1066" s="131">
        <v>11076</v>
      </c>
      <c r="J1066" s="131">
        <v>2652</v>
      </c>
      <c r="K1066" s="131">
        <v>0</v>
      </c>
      <c r="L1066" s="131">
        <v>938</v>
      </c>
      <c r="M1066" s="131">
        <v>14666</v>
      </c>
      <c r="N1066" s="130"/>
      <c r="O1066" s="132">
        <v>3</v>
      </c>
      <c r="P1066" s="132">
        <v>0</v>
      </c>
      <c r="Q1066" s="133">
        <v>37986</v>
      </c>
      <c r="R1066" s="133">
        <v>0</v>
      </c>
      <c r="S1066" s="133">
        <f t="shared" si="32"/>
        <v>0</v>
      </c>
      <c r="T1066" s="133">
        <v>2595</v>
      </c>
      <c r="U1066" s="134">
        <f t="shared" si="33"/>
        <v>40581</v>
      </c>
      <c r="V1066" s="144"/>
      <c r="W1066" s="173">
        <v>0.23300970873786406</v>
      </c>
      <c r="X1066" s="174">
        <v>0.09</v>
      </c>
      <c r="Y1066" s="174">
        <v>1.3775260210646264E-2</v>
      </c>
      <c r="Z1066" s="175">
        <v>0</v>
      </c>
      <c r="AA1066" s="168"/>
      <c r="AB1066" s="176">
        <v>0</v>
      </c>
      <c r="AC1066" s="177">
        <v>0</v>
      </c>
      <c r="AD1066" s="134">
        <v>0</v>
      </c>
      <c r="AE1066" s="177">
        <v>0</v>
      </c>
      <c r="AF1066" s="182">
        <v>0</v>
      </c>
      <c r="AG1066" s="172"/>
    </row>
    <row r="1067" spans="1:33" s="110" customFormat="1" x14ac:dyDescent="0.2">
      <c r="A1067" s="138">
        <v>3518</v>
      </c>
      <c r="B1067" s="139">
        <v>3518149128</v>
      </c>
      <c r="C1067" s="140" t="s">
        <v>605</v>
      </c>
      <c r="D1067" s="141">
        <v>149</v>
      </c>
      <c r="E1067" s="140" t="s">
        <v>181</v>
      </c>
      <c r="F1067" s="141">
        <v>128</v>
      </c>
      <c r="G1067" s="142" t="s">
        <v>160</v>
      </c>
      <c r="H1067" s="130"/>
      <c r="I1067" s="131">
        <v>14772</v>
      </c>
      <c r="J1067" s="131">
        <v>850</v>
      </c>
      <c r="K1067" s="131">
        <v>0</v>
      </c>
      <c r="L1067" s="131">
        <v>938</v>
      </c>
      <c r="M1067" s="131">
        <v>16560</v>
      </c>
      <c r="N1067" s="130"/>
      <c r="O1067" s="132">
        <v>22</v>
      </c>
      <c r="P1067" s="132">
        <v>0</v>
      </c>
      <c r="Q1067" s="133">
        <v>343684</v>
      </c>
      <c r="R1067" s="133">
        <v>0</v>
      </c>
      <c r="S1067" s="133">
        <f t="shared" si="32"/>
        <v>0</v>
      </c>
      <c r="T1067" s="133">
        <v>20636</v>
      </c>
      <c r="U1067" s="134">
        <f t="shared" si="33"/>
        <v>364320</v>
      </c>
      <c r="V1067" s="144"/>
      <c r="W1067" s="173">
        <v>0</v>
      </c>
      <c r="X1067" s="174">
        <v>0.09</v>
      </c>
      <c r="Y1067" s="174">
        <v>3.7584375200623479E-2</v>
      </c>
      <c r="Z1067" s="175">
        <v>0</v>
      </c>
      <c r="AA1067" s="168"/>
      <c r="AB1067" s="176">
        <v>0</v>
      </c>
      <c r="AC1067" s="177">
        <v>0</v>
      </c>
      <c r="AD1067" s="134">
        <v>0</v>
      </c>
      <c r="AE1067" s="177">
        <v>0</v>
      </c>
      <c r="AF1067" s="182">
        <v>0</v>
      </c>
      <c r="AG1067" s="172"/>
    </row>
    <row r="1068" spans="1:33" s="110" customFormat="1" x14ac:dyDescent="0.2">
      <c r="A1068" s="138">
        <v>3518</v>
      </c>
      <c r="B1068" s="139">
        <v>3518149149</v>
      </c>
      <c r="C1068" s="140" t="s">
        <v>605</v>
      </c>
      <c r="D1068" s="141">
        <v>149</v>
      </c>
      <c r="E1068" s="140" t="s">
        <v>181</v>
      </c>
      <c r="F1068" s="141">
        <v>149</v>
      </c>
      <c r="G1068" s="142" t="s">
        <v>181</v>
      </c>
      <c r="H1068" s="130"/>
      <c r="I1068" s="131">
        <v>15531</v>
      </c>
      <c r="J1068" s="131">
        <v>0</v>
      </c>
      <c r="K1068" s="131">
        <v>0</v>
      </c>
      <c r="L1068" s="131">
        <v>938</v>
      </c>
      <c r="M1068" s="131">
        <v>16469</v>
      </c>
      <c r="N1068" s="130"/>
      <c r="O1068" s="132">
        <v>128</v>
      </c>
      <c r="P1068" s="132">
        <v>0</v>
      </c>
      <c r="Q1068" s="133">
        <v>1987968</v>
      </c>
      <c r="R1068" s="133">
        <v>0</v>
      </c>
      <c r="S1068" s="133">
        <f t="shared" si="32"/>
        <v>0</v>
      </c>
      <c r="T1068" s="133">
        <v>120064</v>
      </c>
      <c r="U1068" s="134">
        <f t="shared" si="33"/>
        <v>2108032</v>
      </c>
      <c r="V1068" s="144"/>
      <c r="W1068" s="173">
        <v>0</v>
      </c>
      <c r="X1068" s="174">
        <v>0.09</v>
      </c>
      <c r="Y1068" s="174">
        <v>0.11134417107727042</v>
      </c>
      <c r="Z1068" s="175">
        <v>0</v>
      </c>
      <c r="AA1068" s="168"/>
      <c r="AB1068" s="176">
        <v>0</v>
      </c>
      <c r="AC1068" s="177">
        <v>0</v>
      </c>
      <c r="AD1068" s="134">
        <v>0</v>
      </c>
      <c r="AE1068" s="177">
        <v>0</v>
      </c>
      <c r="AF1068" s="182">
        <v>0</v>
      </c>
      <c r="AG1068" s="172"/>
    </row>
    <row r="1069" spans="1:33" s="110" customFormat="1" x14ac:dyDescent="0.2">
      <c r="A1069" s="138">
        <v>3518</v>
      </c>
      <c r="B1069" s="139">
        <v>3518149181</v>
      </c>
      <c r="C1069" s="140" t="s">
        <v>605</v>
      </c>
      <c r="D1069" s="141">
        <v>149</v>
      </c>
      <c r="E1069" s="140" t="s">
        <v>181</v>
      </c>
      <c r="F1069" s="141">
        <v>181</v>
      </c>
      <c r="G1069" s="142" t="s">
        <v>213</v>
      </c>
      <c r="H1069" s="130"/>
      <c r="I1069" s="131">
        <v>14003</v>
      </c>
      <c r="J1069" s="131">
        <v>256</v>
      </c>
      <c r="K1069" s="131">
        <v>0</v>
      </c>
      <c r="L1069" s="131">
        <v>938</v>
      </c>
      <c r="M1069" s="131">
        <v>15197</v>
      </c>
      <c r="N1069" s="130"/>
      <c r="O1069" s="132">
        <v>9</v>
      </c>
      <c r="P1069" s="132">
        <v>0</v>
      </c>
      <c r="Q1069" s="133">
        <v>128331</v>
      </c>
      <c r="R1069" s="133">
        <v>0</v>
      </c>
      <c r="S1069" s="133">
        <f t="shared" si="32"/>
        <v>0</v>
      </c>
      <c r="T1069" s="133">
        <v>8442</v>
      </c>
      <c r="U1069" s="134">
        <f t="shared" si="33"/>
        <v>136773</v>
      </c>
      <c r="V1069" s="144"/>
      <c r="W1069" s="173">
        <v>0</v>
      </c>
      <c r="X1069" s="174">
        <v>0.09</v>
      </c>
      <c r="Y1069" s="174">
        <v>1.7494466340225587E-2</v>
      </c>
      <c r="Z1069" s="175">
        <v>0</v>
      </c>
      <c r="AA1069" s="168"/>
      <c r="AB1069" s="176">
        <v>0</v>
      </c>
      <c r="AC1069" s="177">
        <v>0</v>
      </c>
      <c r="AD1069" s="134">
        <v>0</v>
      </c>
      <c r="AE1069" s="177">
        <v>0</v>
      </c>
      <c r="AF1069" s="182">
        <v>0</v>
      </c>
      <c r="AG1069" s="172"/>
    </row>
    <row r="1070" spans="1:33" ht="5.65" customHeight="1" x14ac:dyDescent="0.2">
      <c r="A1070" s="138"/>
      <c r="B1070" s="139"/>
      <c r="C1070" s="140"/>
      <c r="D1070" s="141"/>
      <c r="E1070" s="140"/>
      <c r="F1070" s="141"/>
      <c r="G1070" s="142"/>
      <c r="H1070" s="130"/>
      <c r="I1070" s="143"/>
      <c r="J1070" s="143"/>
      <c r="K1070" s="143"/>
      <c r="L1070" s="143"/>
      <c r="M1070" s="143"/>
      <c r="N1070" s="130"/>
      <c r="O1070" s="132"/>
      <c r="P1070" s="133"/>
      <c r="Q1070" s="133"/>
      <c r="R1070" s="133"/>
      <c r="S1070" s="133"/>
      <c r="T1070" s="134"/>
      <c r="U1070" s="135"/>
      <c r="V1070" s="136"/>
      <c r="W1070" s="136"/>
      <c r="X1070" s="132"/>
      <c r="Y1070" s="132"/>
      <c r="Z1070" s="132"/>
      <c r="AA1070" s="135"/>
      <c r="AB1070" s="132"/>
      <c r="AC1070" s="132"/>
      <c r="AD1070" s="132"/>
      <c r="AE1070" s="132"/>
      <c r="AF1070" s="157"/>
      <c r="AG1070" s="144"/>
    </row>
    <row r="1071" spans="1:33" ht="12.75" thickBot="1" x14ac:dyDescent="0.25">
      <c r="A1071" s="145">
        <v>9999</v>
      </c>
      <c r="B1071" s="146" t="s">
        <v>565</v>
      </c>
      <c r="C1071" s="147" t="s">
        <v>565</v>
      </c>
      <c r="D1071" s="148" t="s">
        <v>565</v>
      </c>
      <c r="E1071" s="148" t="s">
        <v>565</v>
      </c>
      <c r="F1071" s="148" t="s">
        <v>565</v>
      </c>
      <c r="G1071" s="149" t="s">
        <v>565</v>
      </c>
      <c r="H1071" s="110" t="s">
        <v>484</v>
      </c>
      <c r="I1071" s="150" t="s">
        <v>565</v>
      </c>
      <c r="J1071" s="151" t="s">
        <v>565</v>
      </c>
      <c r="K1071" s="151" t="s">
        <v>565</v>
      </c>
      <c r="L1071" s="151" t="s">
        <v>565</v>
      </c>
      <c r="M1071" s="151" t="s">
        <v>565</v>
      </c>
      <c r="N1071" s="110" t="s">
        <v>484</v>
      </c>
      <c r="O1071" s="152">
        <f t="shared" ref="O1071:U1071" si="34">SUBTOTAL(9,O10:O1069)</f>
        <v>46000</v>
      </c>
      <c r="P1071" s="152">
        <f t="shared" si="34"/>
        <v>0</v>
      </c>
      <c r="Q1071" s="153">
        <f t="shared" si="34"/>
        <v>700523442</v>
      </c>
      <c r="R1071" s="153">
        <f t="shared" si="34"/>
        <v>0</v>
      </c>
      <c r="S1071" s="153">
        <f t="shared" si="34"/>
        <v>4005835</v>
      </c>
      <c r="T1071" s="153">
        <f t="shared" si="34"/>
        <v>42871789</v>
      </c>
      <c r="U1071" s="154">
        <f t="shared" si="34"/>
        <v>747401066</v>
      </c>
      <c r="V1071" s="155"/>
      <c r="W1071" s="178">
        <f t="shared" ref="W1071" si="35">SUBTOTAL(9,W10:W1069)</f>
        <v>294.99999999999983</v>
      </c>
      <c r="X1071" s="154" t="s">
        <v>565</v>
      </c>
      <c r="Y1071" s="154" t="s">
        <v>565</v>
      </c>
      <c r="Z1071" s="179" t="s">
        <v>565</v>
      </c>
      <c r="AA1071" s="155"/>
      <c r="AB1071" s="180">
        <f t="shared" ref="AB1071:AF1071" si="36">SUBTOTAL(9,AB10:AB1069)</f>
        <v>1920</v>
      </c>
      <c r="AC1071" s="180">
        <f t="shared" si="36"/>
        <v>216.50826421512085</v>
      </c>
      <c r="AD1071" s="153">
        <f t="shared" si="36"/>
        <v>3795628</v>
      </c>
      <c r="AE1071" s="154">
        <f t="shared" si="36"/>
        <v>0</v>
      </c>
      <c r="AF1071" s="154">
        <f t="shared" si="36"/>
        <v>0</v>
      </c>
      <c r="AG1071" s="155"/>
    </row>
  </sheetData>
  <autoFilter ref="A9:AH1069" xr:uid="{E3C29AD9-A8A4-4942-8AB0-99AB85B39182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6B941-2F15-47EB-9DAA-9C5F815D262B}">
  <dimension ref="A1:AH1071"/>
  <sheetViews>
    <sheetView showGridLines="0" topLeftCell="I1" workbookViewId="0">
      <pane ySplit="9" topLeftCell="A10" activePane="bottomLeft" state="frozen"/>
      <selection activeCell="A9" sqref="A9"/>
      <selection pane="bottomLeft" activeCell="X8" sqref="X8"/>
    </sheetView>
  </sheetViews>
  <sheetFormatPr defaultRowHeight="12" x14ac:dyDescent="0.2"/>
  <cols>
    <col min="1" max="1" width="6.33203125" customWidth="1"/>
    <col min="2" max="2" width="13.1640625" customWidth="1"/>
    <col min="3" max="3" width="30.83203125" customWidth="1"/>
    <col min="4" max="4" width="7.1640625" customWidth="1"/>
    <col min="5" max="5" width="15.6640625" customWidth="1"/>
    <col min="6" max="6" width="6.33203125" customWidth="1"/>
    <col min="7" max="7" width="21.5" customWidth="1"/>
    <col min="8" max="8" width="1.1640625" customWidth="1"/>
    <col min="9" max="13" width="11.83203125" customWidth="1"/>
    <col min="14" max="14" width="0.83203125" customWidth="1"/>
    <col min="15" max="16" width="10.5" customWidth="1"/>
    <col min="17" max="17" width="15" customWidth="1"/>
    <col min="18" max="18" width="12.6640625" customWidth="1"/>
    <col min="19" max="19" width="12.1640625" customWidth="1"/>
    <col min="20" max="20" width="12.6640625" customWidth="1"/>
    <col min="21" max="21" width="16" customWidth="1"/>
    <col min="22" max="22" width="0.83203125" customWidth="1"/>
    <col min="23" max="23" width="10.6640625" customWidth="1"/>
    <col min="24" max="24" width="10.1640625" customWidth="1"/>
    <col min="25" max="25" width="12.6640625" customWidth="1"/>
    <col min="26" max="26" width="13.83203125" customWidth="1"/>
    <col min="27" max="27" width="0.83203125" customWidth="1"/>
    <col min="28" max="32" width="11.83203125" customWidth="1"/>
  </cols>
  <sheetData>
    <row r="1" spans="1:34" ht="22.7" customHeight="1" x14ac:dyDescent="0.4">
      <c r="A1" s="104" t="s">
        <v>566</v>
      </c>
      <c r="S1" s="159" t="s">
        <v>606</v>
      </c>
      <c r="T1" s="68"/>
      <c r="U1" s="159" t="s">
        <v>606</v>
      </c>
      <c r="AG1" s="67"/>
    </row>
    <row r="2" spans="1:34" ht="17.649999999999999" customHeight="1" x14ac:dyDescent="0.25">
      <c r="A2" s="187" t="s">
        <v>567</v>
      </c>
      <c r="AG2" s="67"/>
    </row>
    <row r="3" spans="1:34" s="185" customFormat="1" ht="21" customHeight="1" x14ac:dyDescent="0.2">
      <c r="A3" s="188" t="s">
        <v>609</v>
      </c>
      <c r="AG3" s="186"/>
    </row>
    <row r="4" spans="1:34" ht="15" hidden="1" x14ac:dyDescent="0.25">
      <c r="AG4" s="72"/>
    </row>
    <row r="5" spans="1:34" ht="15" hidden="1" x14ac:dyDescent="0.25">
      <c r="AG5" s="72"/>
    </row>
    <row r="6" spans="1:34" s="183" customFormat="1" ht="9" x14ac:dyDescent="0.2">
      <c r="A6" s="183" t="s">
        <v>475</v>
      </c>
      <c r="B6" s="183">
        <v>1</v>
      </c>
      <c r="C6" s="183">
        <v>2</v>
      </c>
      <c r="D6" s="183">
        <v>3</v>
      </c>
      <c r="E6" s="183">
        <v>4</v>
      </c>
      <c r="F6" s="183">
        <v>5</v>
      </c>
      <c r="G6" s="183">
        <v>6</v>
      </c>
      <c r="H6" s="183">
        <v>7</v>
      </c>
      <c r="I6" s="183">
        <v>8</v>
      </c>
      <c r="J6" s="183">
        <v>9</v>
      </c>
      <c r="K6" s="183">
        <v>10</v>
      </c>
      <c r="L6" s="183">
        <v>11</v>
      </c>
      <c r="M6" s="183">
        <v>12</v>
      </c>
      <c r="N6" s="183">
        <v>13</v>
      </c>
      <c r="O6" s="183">
        <v>14</v>
      </c>
      <c r="P6" s="183">
        <v>15</v>
      </c>
      <c r="Q6" s="183">
        <v>16</v>
      </c>
      <c r="R6" s="183">
        <v>17</v>
      </c>
      <c r="S6" s="183">
        <v>18</v>
      </c>
      <c r="T6" s="183">
        <v>19</v>
      </c>
      <c r="U6" s="183">
        <v>20</v>
      </c>
      <c r="V6" s="183">
        <v>21</v>
      </c>
      <c r="W6" s="183">
        <v>22</v>
      </c>
      <c r="X6" s="183">
        <v>23</v>
      </c>
      <c r="Y6" s="183">
        <v>24</v>
      </c>
      <c r="Z6" s="183">
        <v>25</v>
      </c>
      <c r="AA6" s="183">
        <v>26</v>
      </c>
      <c r="AB6" s="183">
        <v>27</v>
      </c>
      <c r="AC6" s="183">
        <v>28</v>
      </c>
      <c r="AD6" s="183">
        <v>29</v>
      </c>
      <c r="AE6" s="183">
        <v>30</v>
      </c>
      <c r="AF6" s="183">
        <v>31</v>
      </c>
      <c r="AG6" s="183">
        <v>32</v>
      </c>
      <c r="AH6" s="183">
        <v>33</v>
      </c>
    </row>
    <row r="7" spans="1:34" ht="13.5" thickBot="1" x14ac:dyDescent="0.25">
      <c r="A7" s="160" t="s">
        <v>568</v>
      </c>
      <c r="B7" s="161"/>
      <c r="C7" s="162"/>
      <c r="D7" s="161"/>
      <c r="E7" s="161"/>
      <c r="F7" s="161"/>
      <c r="G7" s="162"/>
      <c r="H7" s="163"/>
      <c r="I7" s="161" t="s">
        <v>569</v>
      </c>
      <c r="J7" s="161"/>
      <c r="K7" s="161"/>
      <c r="L7" s="161"/>
      <c r="M7" s="161" t="s">
        <v>484</v>
      </c>
      <c r="N7" s="164"/>
      <c r="O7" s="160" t="s">
        <v>570</v>
      </c>
      <c r="P7" s="160"/>
      <c r="Q7" s="161"/>
      <c r="R7" s="161"/>
      <c r="S7" s="161"/>
      <c r="T7" s="161"/>
      <c r="U7" s="161"/>
      <c r="V7" s="164"/>
      <c r="W7" s="160" t="s">
        <v>571</v>
      </c>
      <c r="X7" s="161"/>
      <c r="Y7" s="161"/>
      <c r="Z7" s="161"/>
      <c r="AA7" s="164"/>
      <c r="AB7" s="160" t="s">
        <v>572</v>
      </c>
      <c r="AC7" s="160"/>
      <c r="AD7" s="160"/>
      <c r="AE7" s="160"/>
      <c r="AF7" s="160"/>
      <c r="AG7" s="109"/>
    </row>
    <row r="8" spans="1:34" ht="48" x14ac:dyDescent="0.2">
      <c r="A8" s="111" t="s">
        <v>476</v>
      </c>
      <c r="B8" s="112" t="s">
        <v>573</v>
      </c>
      <c r="C8" s="113" t="s">
        <v>478</v>
      </c>
      <c r="D8" s="112" t="s">
        <v>479</v>
      </c>
      <c r="E8" s="112" t="s">
        <v>480</v>
      </c>
      <c r="F8" s="112" t="s">
        <v>481</v>
      </c>
      <c r="G8" s="114" t="s">
        <v>482</v>
      </c>
      <c r="H8" s="115"/>
      <c r="I8" s="111" t="s">
        <v>574</v>
      </c>
      <c r="J8" s="112" t="s">
        <v>575</v>
      </c>
      <c r="K8" s="112" t="s">
        <v>487</v>
      </c>
      <c r="L8" s="112" t="s">
        <v>576</v>
      </c>
      <c r="M8" s="112" t="s">
        <v>489</v>
      </c>
      <c r="N8" s="115"/>
      <c r="O8" s="116" t="s">
        <v>483</v>
      </c>
      <c r="P8" s="116" t="s">
        <v>583</v>
      </c>
      <c r="Q8" s="116" t="s">
        <v>577</v>
      </c>
      <c r="R8" s="116" t="s">
        <v>578</v>
      </c>
      <c r="S8" s="116" t="s">
        <v>579</v>
      </c>
      <c r="T8" s="116" t="s">
        <v>580</v>
      </c>
      <c r="U8" s="117" t="s">
        <v>581</v>
      </c>
      <c r="V8" s="118"/>
      <c r="W8" s="116" t="s">
        <v>582</v>
      </c>
      <c r="X8" s="116" t="s">
        <v>584</v>
      </c>
      <c r="Y8" s="116" t="s">
        <v>585</v>
      </c>
      <c r="Z8" s="117" t="s">
        <v>586</v>
      </c>
      <c r="AA8" s="118"/>
      <c r="AB8" s="116" t="s">
        <v>587</v>
      </c>
      <c r="AC8" s="116" t="s">
        <v>588</v>
      </c>
      <c r="AD8" s="116" t="s">
        <v>589</v>
      </c>
      <c r="AE8" s="116" t="s">
        <v>590</v>
      </c>
      <c r="AF8" s="117" t="s">
        <v>591</v>
      </c>
      <c r="AG8" s="119"/>
    </row>
    <row r="9" spans="1:34" ht="10.9" customHeight="1" thickBot="1" x14ac:dyDescent="0.25">
      <c r="A9" s="120" t="s">
        <v>476</v>
      </c>
      <c r="B9" s="121" t="s">
        <v>573</v>
      </c>
      <c r="C9" s="121" t="s">
        <v>478</v>
      </c>
      <c r="D9" s="121" t="s">
        <v>479</v>
      </c>
      <c r="E9" s="121" t="s">
        <v>480</v>
      </c>
      <c r="F9" s="121" t="s">
        <v>481</v>
      </c>
      <c r="G9" s="122" t="s">
        <v>482</v>
      </c>
      <c r="H9" s="115"/>
      <c r="I9" s="120" t="s">
        <v>592</v>
      </c>
      <c r="J9" s="121" t="s">
        <v>486</v>
      </c>
      <c r="K9" s="121" t="s">
        <v>487</v>
      </c>
      <c r="L9" s="121" t="s">
        <v>488</v>
      </c>
      <c r="M9" s="121" t="s">
        <v>489</v>
      </c>
      <c r="N9" s="115"/>
      <c r="O9" s="123" t="s">
        <v>593</v>
      </c>
      <c r="P9" s="123" t="s">
        <v>583</v>
      </c>
      <c r="Q9" s="123"/>
      <c r="R9" s="123" t="s">
        <v>579</v>
      </c>
      <c r="S9" s="123" t="s">
        <v>594</v>
      </c>
      <c r="T9" s="123" t="s">
        <v>595</v>
      </c>
      <c r="U9" s="124" t="s">
        <v>596</v>
      </c>
      <c r="V9" s="118"/>
      <c r="W9" s="123" t="s">
        <v>582</v>
      </c>
      <c r="X9" s="123" t="s">
        <v>597</v>
      </c>
      <c r="Y9" s="123" t="s">
        <v>598</v>
      </c>
      <c r="Z9" s="123" t="s">
        <v>599</v>
      </c>
      <c r="AA9" s="118"/>
      <c r="AB9" s="123" t="s">
        <v>593</v>
      </c>
      <c r="AC9" s="123" t="s">
        <v>593</v>
      </c>
      <c r="AD9" s="123"/>
      <c r="AE9" s="123"/>
      <c r="AF9" s="123" t="s">
        <v>596</v>
      </c>
      <c r="AG9" s="119"/>
    </row>
    <row r="10" spans="1:34" s="110" customFormat="1" x14ac:dyDescent="0.2">
      <c r="A10" s="125">
        <v>409</v>
      </c>
      <c r="B10" s="126">
        <v>409201003</v>
      </c>
      <c r="C10" s="127" t="s">
        <v>490</v>
      </c>
      <c r="D10" s="128">
        <v>201</v>
      </c>
      <c r="E10" s="127" t="s">
        <v>233</v>
      </c>
      <c r="F10" s="128">
        <v>3</v>
      </c>
      <c r="G10" s="129" t="s">
        <v>35</v>
      </c>
      <c r="H10" s="130"/>
      <c r="I10" s="131">
        <v>9132</v>
      </c>
      <c r="J10" s="131">
        <v>975</v>
      </c>
      <c r="K10" s="131">
        <v>0</v>
      </c>
      <c r="L10" s="131">
        <v>938</v>
      </c>
      <c r="M10" s="131">
        <v>11045</v>
      </c>
      <c r="N10" s="130"/>
      <c r="O10" s="132">
        <v>2</v>
      </c>
      <c r="P10" s="132">
        <v>0</v>
      </c>
      <c r="Q10" s="133">
        <v>20214</v>
      </c>
      <c r="R10" s="133">
        <v>0</v>
      </c>
      <c r="S10" s="133">
        <v>0</v>
      </c>
      <c r="T10" s="133">
        <v>1876</v>
      </c>
      <c r="U10" s="134">
        <f t="shared" ref="U10:U73" si="0">SUM(Q10:T10)</f>
        <v>22090</v>
      </c>
      <c r="V10" s="144"/>
      <c r="W10" s="165">
        <v>0</v>
      </c>
      <c r="X10" s="166">
        <v>0.09</v>
      </c>
      <c r="Y10" s="166">
        <v>2.0474008000561966E-3</v>
      </c>
      <c r="Z10" s="167">
        <v>0</v>
      </c>
      <c r="AA10" s="168"/>
      <c r="AB10" s="169">
        <v>0</v>
      </c>
      <c r="AC10" s="170">
        <v>0</v>
      </c>
      <c r="AD10" s="171">
        <v>0</v>
      </c>
      <c r="AE10" s="170">
        <v>0</v>
      </c>
      <c r="AF10" s="181">
        <v>0</v>
      </c>
      <c r="AG10" s="172"/>
    </row>
    <row r="11" spans="1:34" s="110" customFormat="1" x14ac:dyDescent="0.2">
      <c r="A11" s="138">
        <v>409</v>
      </c>
      <c r="B11" s="139">
        <v>409201072</v>
      </c>
      <c r="C11" s="140" t="s">
        <v>490</v>
      </c>
      <c r="D11" s="141">
        <v>201</v>
      </c>
      <c r="E11" s="140" t="s">
        <v>233</v>
      </c>
      <c r="F11" s="141">
        <v>72</v>
      </c>
      <c r="G11" s="142" t="s">
        <v>104</v>
      </c>
      <c r="H11" s="130"/>
      <c r="I11" s="131">
        <v>13304</v>
      </c>
      <c r="J11" s="131">
        <v>3482</v>
      </c>
      <c r="K11" s="131">
        <v>0</v>
      </c>
      <c r="L11" s="131">
        <v>938</v>
      </c>
      <c r="M11" s="131">
        <v>17724</v>
      </c>
      <c r="N11" s="130"/>
      <c r="O11" s="132">
        <v>1</v>
      </c>
      <c r="P11" s="132">
        <v>0</v>
      </c>
      <c r="Q11" s="133">
        <v>16786</v>
      </c>
      <c r="R11" s="133">
        <v>0</v>
      </c>
      <c r="S11" s="133">
        <v>0</v>
      </c>
      <c r="T11" s="133">
        <v>938</v>
      </c>
      <c r="U11" s="134">
        <f t="shared" si="0"/>
        <v>17724</v>
      </c>
      <c r="V11" s="144"/>
      <c r="W11" s="173">
        <v>0</v>
      </c>
      <c r="X11" s="174">
        <v>0.09</v>
      </c>
      <c r="Y11" s="174">
        <v>3.6636721571970312E-3</v>
      </c>
      <c r="Z11" s="175">
        <v>0</v>
      </c>
      <c r="AA11" s="168"/>
      <c r="AB11" s="176">
        <v>0</v>
      </c>
      <c r="AC11" s="177">
        <v>0</v>
      </c>
      <c r="AD11" s="134">
        <v>0</v>
      </c>
      <c r="AE11" s="177">
        <v>0</v>
      </c>
      <c r="AF11" s="182">
        <v>0</v>
      </c>
      <c r="AG11" s="172"/>
    </row>
    <row r="12" spans="1:34" s="110" customFormat="1" x14ac:dyDescent="0.2">
      <c r="A12" s="138">
        <v>409</v>
      </c>
      <c r="B12" s="139">
        <v>409201094</v>
      </c>
      <c r="C12" s="140" t="s">
        <v>490</v>
      </c>
      <c r="D12" s="141">
        <v>201</v>
      </c>
      <c r="E12" s="140" t="s">
        <v>233</v>
      </c>
      <c r="F12" s="141">
        <v>94</v>
      </c>
      <c r="G12" s="142" t="s">
        <v>126</v>
      </c>
      <c r="H12" s="130"/>
      <c r="I12" s="131">
        <v>13565</v>
      </c>
      <c r="J12" s="131">
        <v>973</v>
      </c>
      <c r="K12" s="131">
        <v>0</v>
      </c>
      <c r="L12" s="131">
        <v>938</v>
      </c>
      <c r="M12" s="131">
        <v>15476</v>
      </c>
      <c r="N12" s="130"/>
      <c r="O12" s="132">
        <v>3</v>
      </c>
      <c r="P12" s="132">
        <v>0</v>
      </c>
      <c r="Q12" s="133">
        <v>43614</v>
      </c>
      <c r="R12" s="133">
        <v>0</v>
      </c>
      <c r="S12" s="133">
        <v>0</v>
      </c>
      <c r="T12" s="133">
        <v>2814</v>
      </c>
      <c r="U12" s="134">
        <f t="shared" si="0"/>
        <v>46428</v>
      </c>
      <c r="V12" s="144"/>
      <c r="W12" s="173">
        <v>0</v>
      </c>
      <c r="X12" s="174">
        <v>0.09</v>
      </c>
      <c r="Y12" s="174">
        <v>2.7933248357469641E-3</v>
      </c>
      <c r="Z12" s="175">
        <v>0</v>
      </c>
      <c r="AA12" s="168"/>
      <c r="AB12" s="176">
        <v>0</v>
      </c>
      <c r="AC12" s="177">
        <v>0</v>
      </c>
      <c r="AD12" s="134">
        <v>0</v>
      </c>
      <c r="AE12" s="177">
        <v>0</v>
      </c>
      <c r="AF12" s="182">
        <v>0</v>
      </c>
      <c r="AG12" s="172"/>
    </row>
    <row r="13" spans="1:34" s="110" customFormat="1" x14ac:dyDescent="0.2">
      <c r="A13" s="138">
        <v>409</v>
      </c>
      <c r="B13" s="139">
        <v>409201201</v>
      </c>
      <c r="C13" s="140" t="s">
        <v>490</v>
      </c>
      <c r="D13" s="141">
        <v>201</v>
      </c>
      <c r="E13" s="140" t="s">
        <v>233</v>
      </c>
      <c r="F13" s="141">
        <v>201</v>
      </c>
      <c r="G13" s="142" t="s">
        <v>233</v>
      </c>
      <c r="H13" s="130"/>
      <c r="I13" s="131">
        <v>13155</v>
      </c>
      <c r="J13" s="131">
        <v>457</v>
      </c>
      <c r="K13" s="131">
        <v>0</v>
      </c>
      <c r="L13" s="131">
        <v>938</v>
      </c>
      <c r="M13" s="131">
        <v>14550</v>
      </c>
      <c r="N13" s="130"/>
      <c r="O13" s="132">
        <v>788</v>
      </c>
      <c r="P13" s="132">
        <v>0</v>
      </c>
      <c r="Q13" s="133">
        <v>10726256</v>
      </c>
      <c r="R13" s="133">
        <v>0</v>
      </c>
      <c r="S13" s="133">
        <v>0</v>
      </c>
      <c r="T13" s="133">
        <v>739144</v>
      </c>
      <c r="U13" s="134">
        <f t="shared" si="0"/>
        <v>11465400</v>
      </c>
      <c r="V13" s="144"/>
      <c r="W13" s="173">
        <v>0</v>
      </c>
      <c r="X13" s="174">
        <v>0.09</v>
      </c>
      <c r="Y13" s="174">
        <v>8.4738866485651668E-2</v>
      </c>
      <c r="Z13" s="175">
        <v>0</v>
      </c>
      <c r="AA13" s="168"/>
      <c r="AB13" s="176">
        <v>0</v>
      </c>
      <c r="AC13" s="177">
        <v>0</v>
      </c>
      <c r="AD13" s="134">
        <v>0</v>
      </c>
      <c r="AE13" s="177">
        <v>0</v>
      </c>
      <c r="AF13" s="182">
        <v>0</v>
      </c>
      <c r="AG13" s="172"/>
    </row>
    <row r="14" spans="1:34" s="110" customFormat="1" x14ac:dyDescent="0.2">
      <c r="A14" s="138">
        <v>409</v>
      </c>
      <c r="B14" s="139">
        <v>409201293</v>
      </c>
      <c r="C14" s="140" t="s">
        <v>490</v>
      </c>
      <c r="D14" s="141">
        <v>201</v>
      </c>
      <c r="E14" s="140" t="s">
        <v>233</v>
      </c>
      <c r="F14" s="141">
        <v>293</v>
      </c>
      <c r="G14" s="142" t="s">
        <v>325</v>
      </c>
      <c r="H14" s="130"/>
      <c r="I14" s="131">
        <v>9305</v>
      </c>
      <c r="J14" s="131">
        <v>445</v>
      </c>
      <c r="K14" s="131">
        <v>0</v>
      </c>
      <c r="L14" s="131">
        <v>938</v>
      </c>
      <c r="M14" s="131">
        <v>10688</v>
      </c>
      <c r="N14" s="130"/>
      <c r="O14" s="132">
        <v>1</v>
      </c>
      <c r="P14" s="132">
        <v>0</v>
      </c>
      <c r="Q14" s="133">
        <v>9750</v>
      </c>
      <c r="R14" s="133">
        <v>0</v>
      </c>
      <c r="S14" s="133">
        <v>0</v>
      </c>
      <c r="T14" s="133">
        <v>938</v>
      </c>
      <c r="U14" s="134">
        <f t="shared" si="0"/>
        <v>10688</v>
      </c>
      <c r="V14" s="144"/>
      <c r="W14" s="173">
        <v>0</v>
      </c>
      <c r="X14" s="174">
        <v>0.09</v>
      </c>
      <c r="Y14" s="174">
        <v>9.3536017588317037E-3</v>
      </c>
      <c r="Z14" s="175">
        <v>0</v>
      </c>
      <c r="AA14" s="168"/>
      <c r="AB14" s="176">
        <v>0</v>
      </c>
      <c r="AC14" s="177">
        <v>0</v>
      </c>
      <c r="AD14" s="134">
        <v>0</v>
      </c>
      <c r="AE14" s="177">
        <v>0</v>
      </c>
      <c r="AF14" s="182">
        <v>0</v>
      </c>
      <c r="AG14" s="172"/>
    </row>
    <row r="15" spans="1:34" s="110" customFormat="1" x14ac:dyDescent="0.2">
      <c r="A15" s="138">
        <v>409</v>
      </c>
      <c r="B15" s="139">
        <v>409201331</v>
      </c>
      <c r="C15" s="140" t="s">
        <v>490</v>
      </c>
      <c r="D15" s="141">
        <v>201</v>
      </c>
      <c r="E15" s="140" t="s">
        <v>233</v>
      </c>
      <c r="F15" s="141">
        <v>331</v>
      </c>
      <c r="G15" s="142" t="s">
        <v>363</v>
      </c>
      <c r="H15" s="130"/>
      <c r="I15" s="131">
        <v>9190</v>
      </c>
      <c r="J15" s="131">
        <v>2870</v>
      </c>
      <c r="K15" s="131">
        <v>0</v>
      </c>
      <c r="L15" s="131">
        <v>938</v>
      </c>
      <c r="M15" s="131">
        <v>12998</v>
      </c>
      <c r="N15" s="130"/>
      <c r="O15" s="132">
        <v>2</v>
      </c>
      <c r="P15" s="132">
        <v>0</v>
      </c>
      <c r="Q15" s="133">
        <v>24120</v>
      </c>
      <c r="R15" s="133">
        <v>0</v>
      </c>
      <c r="S15" s="133">
        <v>0</v>
      </c>
      <c r="T15" s="133">
        <v>1876</v>
      </c>
      <c r="U15" s="134">
        <f t="shared" si="0"/>
        <v>25996</v>
      </c>
      <c r="V15" s="144"/>
      <c r="W15" s="173">
        <v>0</v>
      </c>
      <c r="X15" s="174">
        <v>0.09</v>
      </c>
      <c r="Y15" s="174">
        <v>2.1003383426339169E-2</v>
      </c>
      <c r="Z15" s="175">
        <v>0</v>
      </c>
      <c r="AA15" s="168"/>
      <c r="AB15" s="176">
        <v>0</v>
      </c>
      <c r="AC15" s="177">
        <v>0</v>
      </c>
      <c r="AD15" s="134">
        <v>0</v>
      </c>
      <c r="AE15" s="177">
        <v>0</v>
      </c>
      <c r="AF15" s="182">
        <v>0</v>
      </c>
      <c r="AG15" s="172"/>
    </row>
    <row r="16" spans="1:34" s="110" customFormat="1" x14ac:dyDescent="0.2">
      <c r="A16" s="138">
        <v>410</v>
      </c>
      <c r="B16" s="139">
        <v>410035031</v>
      </c>
      <c r="C16" s="140" t="s">
        <v>491</v>
      </c>
      <c r="D16" s="141">
        <v>35</v>
      </c>
      <c r="E16" s="140" t="s">
        <v>67</v>
      </c>
      <c r="F16" s="141">
        <v>31</v>
      </c>
      <c r="G16" s="142" t="s">
        <v>63</v>
      </c>
      <c r="H16" s="130"/>
      <c r="I16" s="131">
        <v>11519</v>
      </c>
      <c r="J16" s="131">
        <v>5688</v>
      </c>
      <c r="K16" s="131">
        <v>0</v>
      </c>
      <c r="L16" s="131">
        <v>938</v>
      </c>
      <c r="M16" s="131">
        <v>18145</v>
      </c>
      <c r="N16" s="130"/>
      <c r="O16" s="132">
        <v>1</v>
      </c>
      <c r="P16" s="132">
        <v>0</v>
      </c>
      <c r="Q16" s="133">
        <v>17207</v>
      </c>
      <c r="R16" s="133">
        <v>0</v>
      </c>
      <c r="S16" s="133">
        <v>0</v>
      </c>
      <c r="T16" s="133">
        <v>938</v>
      </c>
      <c r="U16" s="134">
        <f t="shared" si="0"/>
        <v>18145</v>
      </c>
      <c r="V16" s="144"/>
      <c r="W16" s="173">
        <v>0</v>
      </c>
      <c r="X16" s="174">
        <v>0.09</v>
      </c>
      <c r="Y16" s="174">
        <v>1.9232358306351328E-2</v>
      </c>
      <c r="Z16" s="175">
        <v>0</v>
      </c>
      <c r="AA16" s="168"/>
      <c r="AB16" s="176">
        <v>0</v>
      </c>
      <c r="AC16" s="177">
        <v>0</v>
      </c>
      <c r="AD16" s="134">
        <v>0</v>
      </c>
      <c r="AE16" s="177">
        <v>0</v>
      </c>
      <c r="AF16" s="182">
        <v>0</v>
      </c>
      <c r="AG16" s="172"/>
    </row>
    <row r="17" spans="1:33" s="110" customFormat="1" x14ac:dyDescent="0.2">
      <c r="A17" s="138">
        <v>410</v>
      </c>
      <c r="B17" s="139">
        <v>410035035</v>
      </c>
      <c r="C17" s="140" t="s">
        <v>491</v>
      </c>
      <c r="D17" s="141">
        <v>35</v>
      </c>
      <c r="E17" s="140" t="s">
        <v>67</v>
      </c>
      <c r="F17" s="141">
        <v>35</v>
      </c>
      <c r="G17" s="142" t="s">
        <v>67</v>
      </c>
      <c r="H17" s="130"/>
      <c r="I17" s="131">
        <v>13437</v>
      </c>
      <c r="J17" s="131">
        <v>5633</v>
      </c>
      <c r="K17" s="131">
        <v>0</v>
      </c>
      <c r="L17" s="131">
        <v>938</v>
      </c>
      <c r="M17" s="131">
        <v>20008</v>
      </c>
      <c r="N17" s="130"/>
      <c r="O17" s="132">
        <v>646</v>
      </c>
      <c r="P17" s="132">
        <v>0</v>
      </c>
      <c r="Q17" s="133">
        <v>12319220</v>
      </c>
      <c r="R17" s="133">
        <v>0</v>
      </c>
      <c r="S17" s="133">
        <v>0</v>
      </c>
      <c r="T17" s="133">
        <v>605948</v>
      </c>
      <c r="U17" s="134">
        <f t="shared" si="0"/>
        <v>12925168</v>
      </c>
      <c r="V17" s="144"/>
      <c r="W17" s="173">
        <v>0</v>
      </c>
      <c r="X17" s="174">
        <v>0.09</v>
      </c>
      <c r="Y17" s="174">
        <v>0.15770254624817917</v>
      </c>
      <c r="Z17" s="175">
        <v>0</v>
      </c>
      <c r="AA17" s="168"/>
      <c r="AB17" s="176">
        <v>30</v>
      </c>
      <c r="AC17" s="177">
        <v>0</v>
      </c>
      <c r="AD17" s="134">
        <v>0</v>
      </c>
      <c r="AE17" s="177">
        <v>0</v>
      </c>
      <c r="AF17" s="182">
        <v>0</v>
      </c>
      <c r="AG17" s="172"/>
    </row>
    <row r="18" spans="1:33" s="110" customFormat="1" x14ac:dyDescent="0.2">
      <c r="A18" s="138">
        <v>410</v>
      </c>
      <c r="B18" s="139">
        <v>410035057</v>
      </c>
      <c r="C18" s="140" t="s">
        <v>491</v>
      </c>
      <c r="D18" s="141">
        <v>35</v>
      </c>
      <c r="E18" s="140" t="s">
        <v>67</v>
      </c>
      <c r="F18" s="141">
        <v>57</v>
      </c>
      <c r="G18" s="142" t="s">
        <v>89</v>
      </c>
      <c r="H18" s="130"/>
      <c r="I18" s="131">
        <v>14056</v>
      </c>
      <c r="J18" s="131">
        <v>435</v>
      </c>
      <c r="K18" s="131">
        <v>0</v>
      </c>
      <c r="L18" s="131">
        <v>938</v>
      </c>
      <c r="M18" s="131">
        <v>15429</v>
      </c>
      <c r="N18" s="130"/>
      <c r="O18" s="132">
        <v>406</v>
      </c>
      <c r="P18" s="132">
        <v>0</v>
      </c>
      <c r="Q18" s="133">
        <v>5883346</v>
      </c>
      <c r="R18" s="133">
        <v>0</v>
      </c>
      <c r="S18" s="133">
        <v>0</v>
      </c>
      <c r="T18" s="133">
        <v>380828</v>
      </c>
      <c r="U18" s="134">
        <f t="shared" si="0"/>
        <v>6264174</v>
      </c>
      <c r="V18" s="144"/>
      <c r="W18" s="173">
        <v>0</v>
      </c>
      <c r="X18" s="174">
        <v>0.09</v>
      </c>
      <c r="Y18" s="174">
        <v>0.12834835128885541</v>
      </c>
      <c r="Z18" s="175">
        <v>0</v>
      </c>
      <c r="AA18" s="168"/>
      <c r="AB18" s="176">
        <v>20</v>
      </c>
      <c r="AC18" s="177">
        <v>0</v>
      </c>
      <c r="AD18" s="134">
        <v>0</v>
      </c>
      <c r="AE18" s="177">
        <v>0</v>
      </c>
      <c r="AF18" s="182">
        <v>0</v>
      </c>
      <c r="AG18" s="172"/>
    </row>
    <row r="19" spans="1:33" s="110" customFormat="1" x14ac:dyDescent="0.2">
      <c r="A19" s="138">
        <v>410</v>
      </c>
      <c r="B19" s="139">
        <v>410035093</v>
      </c>
      <c r="C19" s="140" t="s">
        <v>491</v>
      </c>
      <c r="D19" s="141">
        <v>35</v>
      </c>
      <c r="E19" s="140" t="s">
        <v>67</v>
      </c>
      <c r="F19" s="141">
        <v>93</v>
      </c>
      <c r="G19" s="142" t="s">
        <v>125</v>
      </c>
      <c r="H19" s="130"/>
      <c r="I19" s="131">
        <v>14616</v>
      </c>
      <c r="J19" s="131">
        <v>86</v>
      </c>
      <c r="K19" s="131">
        <v>0</v>
      </c>
      <c r="L19" s="131">
        <v>938</v>
      </c>
      <c r="M19" s="131">
        <v>15640</v>
      </c>
      <c r="N19" s="130"/>
      <c r="O19" s="132">
        <v>6</v>
      </c>
      <c r="P19" s="132">
        <v>0</v>
      </c>
      <c r="Q19" s="133">
        <v>88212</v>
      </c>
      <c r="R19" s="133">
        <v>0</v>
      </c>
      <c r="S19" s="133">
        <v>0</v>
      </c>
      <c r="T19" s="133">
        <v>5628</v>
      </c>
      <c r="U19" s="134">
        <f t="shared" si="0"/>
        <v>93840</v>
      </c>
      <c r="V19" s="144"/>
      <c r="W19" s="173">
        <v>0</v>
      </c>
      <c r="X19" s="174">
        <v>0.09</v>
      </c>
      <c r="Y19" s="174">
        <v>7.1532255110848555E-2</v>
      </c>
      <c r="Z19" s="175">
        <v>0</v>
      </c>
      <c r="AA19" s="168"/>
      <c r="AB19" s="176">
        <v>0</v>
      </c>
      <c r="AC19" s="177">
        <v>0</v>
      </c>
      <c r="AD19" s="134">
        <v>0</v>
      </c>
      <c r="AE19" s="177">
        <v>0</v>
      </c>
      <c r="AF19" s="182">
        <v>0</v>
      </c>
      <c r="AG19" s="172"/>
    </row>
    <row r="20" spans="1:33" s="110" customFormat="1" x14ac:dyDescent="0.2">
      <c r="A20" s="138">
        <v>410</v>
      </c>
      <c r="B20" s="139">
        <v>410035149</v>
      </c>
      <c r="C20" s="140" t="s">
        <v>491</v>
      </c>
      <c r="D20" s="141">
        <v>35</v>
      </c>
      <c r="E20" s="140" t="s">
        <v>67</v>
      </c>
      <c r="F20" s="141">
        <v>149</v>
      </c>
      <c r="G20" s="142" t="s">
        <v>181</v>
      </c>
      <c r="H20" s="130"/>
      <c r="I20" s="131">
        <v>14237.416310275265</v>
      </c>
      <c r="J20" s="131">
        <v>522</v>
      </c>
      <c r="K20" s="131">
        <v>0</v>
      </c>
      <c r="L20" s="131">
        <v>938</v>
      </c>
      <c r="M20" s="131">
        <v>15697.416310275265</v>
      </c>
      <c r="N20" s="130"/>
      <c r="O20" s="132">
        <v>1</v>
      </c>
      <c r="P20" s="132">
        <v>0</v>
      </c>
      <c r="Q20" s="133">
        <v>14759</v>
      </c>
      <c r="R20" s="133">
        <v>0</v>
      </c>
      <c r="S20" s="133">
        <v>0</v>
      </c>
      <c r="T20" s="133">
        <v>938</v>
      </c>
      <c r="U20" s="134">
        <f t="shared" si="0"/>
        <v>15697</v>
      </c>
      <c r="V20" s="144"/>
      <c r="W20" s="173">
        <v>0</v>
      </c>
      <c r="X20" s="174">
        <v>0.09</v>
      </c>
      <c r="Y20" s="174">
        <v>0.11542692066428177</v>
      </c>
      <c r="Z20" s="175">
        <v>0</v>
      </c>
      <c r="AA20" s="168"/>
      <c r="AB20" s="176">
        <v>0</v>
      </c>
      <c r="AC20" s="177">
        <v>0</v>
      </c>
      <c r="AD20" s="134">
        <v>0</v>
      </c>
      <c r="AE20" s="177">
        <v>0</v>
      </c>
      <c r="AF20" s="182">
        <v>0</v>
      </c>
      <c r="AG20" s="172"/>
    </row>
    <row r="21" spans="1:33" s="110" customFormat="1" x14ac:dyDescent="0.2">
      <c r="A21" s="138">
        <v>410</v>
      </c>
      <c r="B21" s="139">
        <v>410035163</v>
      </c>
      <c r="C21" s="140" t="s">
        <v>491</v>
      </c>
      <c r="D21" s="141">
        <v>35</v>
      </c>
      <c r="E21" s="140" t="s">
        <v>67</v>
      </c>
      <c r="F21" s="141">
        <v>163</v>
      </c>
      <c r="G21" s="142" t="s">
        <v>195</v>
      </c>
      <c r="H21" s="130"/>
      <c r="I21" s="131">
        <v>13729</v>
      </c>
      <c r="J21" s="131">
        <v>129</v>
      </c>
      <c r="K21" s="131">
        <v>0</v>
      </c>
      <c r="L21" s="131">
        <v>938</v>
      </c>
      <c r="M21" s="131">
        <v>14796</v>
      </c>
      <c r="N21" s="130"/>
      <c r="O21" s="132">
        <v>17</v>
      </c>
      <c r="P21" s="132">
        <v>0</v>
      </c>
      <c r="Q21" s="133">
        <v>235586</v>
      </c>
      <c r="R21" s="133">
        <v>0</v>
      </c>
      <c r="S21" s="133">
        <v>0</v>
      </c>
      <c r="T21" s="133">
        <v>15946</v>
      </c>
      <c r="U21" s="134">
        <f t="shared" si="0"/>
        <v>251532</v>
      </c>
      <c r="V21" s="144"/>
      <c r="W21" s="173">
        <v>0</v>
      </c>
      <c r="X21" s="174">
        <v>0.09</v>
      </c>
      <c r="Y21" s="174">
        <v>9.2733120914466768E-2</v>
      </c>
      <c r="Z21" s="175">
        <v>0</v>
      </c>
      <c r="AA21" s="168"/>
      <c r="AB21" s="176">
        <v>2</v>
      </c>
      <c r="AC21" s="177">
        <v>0</v>
      </c>
      <c r="AD21" s="134">
        <v>0</v>
      </c>
      <c r="AE21" s="177">
        <v>0</v>
      </c>
      <c r="AF21" s="182">
        <v>0</v>
      </c>
      <c r="AG21" s="172"/>
    </row>
    <row r="22" spans="1:33" s="110" customFormat="1" x14ac:dyDescent="0.2">
      <c r="A22" s="138">
        <v>410</v>
      </c>
      <c r="B22" s="139">
        <v>410035165</v>
      </c>
      <c r="C22" s="140" t="s">
        <v>491</v>
      </c>
      <c r="D22" s="141">
        <v>35</v>
      </c>
      <c r="E22" s="140" t="s">
        <v>67</v>
      </c>
      <c r="F22" s="141">
        <v>165</v>
      </c>
      <c r="G22" s="142" t="s">
        <v>197</v>
      </c>
      <c r="H22" s="130"/>
      <c r="I22" s="131">
        <v>12265</v>
      </c>
      <c r="J22" s="131">
        <v>374</v>
      </c>
      <c r="K22" s="131">
        <v>0</v>
      </c>
      <c r="L22" s="131">
        <v>938</v>
      </c>
      <c r="M22" s="131">
        <v>13577</v>
      </c>
      <c r="N22" s="130"/>
      <c r="O22" s="132">
        <v>6</v>
      </c>
      <c r="P22" s="132">
        <v>0</v>
      </c>
      <c r="Q22" s="133">
        <v>75834</v>
      </c>
      <c r="R22" s="133">
        <v>0</v>
      </c>
      <c r="S22" s="133">
        <v>0</v>
      </c>
      <c r="T22" s="133">
        <v>5628</v>
      </c>
      <c r="U22" s="134">
        <f t="shared" si="0"/>
        <v>81462</v>
      </c>
      <c r="V22" s="144"/>
      <c r="W22" s="173">
        <v>0</v>
      </c>
      <c r="X22" s="174">
        <v>0.09</v>
      </c>
      <c r="Y22" s="174">
        <v>9.9806765304733563E-2</v>
      </c>
      <c r="Z22" s="175">
        <v>0</v>
      </c>
      <c r="AA22" s="168"/>
      <c r="AB22" s="176">
        <v>3</v>
      </c>
      <c r="AC22" s="177">
        <v>0.12332124033371816</v>
      </c>
      <c r="AD22" s="134">
        <v>1677</v>
      </c>
      <c r="AE22" s="177">
        <v>0</v>
      </c>
      <c r="AF22" s="182">
        <v>0</v>
      </c>
      <c r="AG22" s="172"/>
    </row>
    <row r="23" spans="1:33" s="110" customFormat="1" x14ac:dyDescent="0.2">
      <c r="A23" s="138">
        <v>410</v>
      </c>
      <c r="B23" s="139">
        <v>410035217</v>
      </c>
      <c r="C23" s="140" t="s">
        <v>491</v>
      </c>
      <c r="D23" s="141">
        <v>35</v>
      </c>
      <c r="E23" s="140" t="s">
        <v>67</v>
      </c>
      <c r="F23" s="141">
        <v>217</v>
      </c>
      <c r="G23" s="142" t="s">
        <v>249</v>
      </c>
      <c r="H23" s="130"/>
      <c r="I23" s="131">
        <v>11519</v>
      </c>
      <c r="J23" s="131">
        <v>5973</v>
      </c>
      <c r="K23" s="131">
        <v>0</v>
      </c>
      <c r="L23" s="131">
        <v>938</v>
      </c>
      <c r="M23" s="131">
        <v>18430</v>
      </c>
      <c r="N23" s="130"/>
      <c r="O23" s="132">
        <v>1</v>
      </c>
      <c r="P23" s="132">
        <v>0</v>
      </c>
      <c r="Q23" s="133">
        <v>17492</v>
      </c>
      <c r="R23" s="133">
        <v>0</v>
      </c>
      <c r="S23" s="133">
        <v>0</v>
      </c>
      <c r="T23" s="133">
        <v>938</v>
      </c>
      <c r="U23" s="134">
        <f t="shared" si="0"/>
        <v>18430</v>
      </c>
      <c r="V23" s="144"/>
      <c r="W23" s="173">
        <v>0</v>
      </c>
      <c r="X23" s="174">
        <v>0.09</v>
      </c>
      <c r="Y23" s="174">
        <v>8.7483186335889616E-4</v>
      </c>
      <c r="Z23" s="175">
        <v>0</v>
      </c>
      <c r="AA23" s="168"/>
      <c r="AB23" s="176">
        <v>0</v>
      </c>
      <c r="AC23" s="177">
        <v>0</v>
      </c>
      <c r="AD23" s="134">
        <v>0</v>
      </c>
      <c r="AE23" s="177">
        <v>0</v>
      </c>
      <c r="AF23" s="182">
        <v>0</v>
      </c>
      <c r="AG23" s="172"/>
    </row>
    <row r="24" spans="1:33" s="110" customFormat="1" x14ac:dyDescent="0.2">
      <c r="A24" s="138">
        <v>410</v>
      </c>
      <c r="B24" s="139">
        <v>410035244</v>
      </c>
      <c r="C24" s="140" t="s">
        <v>491</v>
      </c>
      <c r="D24" s="141">
        <v>35</v>
      </c>
      <c r="E24" s="140" t="s">
        <v>67</v>
      </c>
      <c r="F24" s="141">
        <v>244</v>
      </c>
      <c r="G24" s="142" t="s">
        <v>276</v>
      </c>
      <c r="H24" s="130"/>
      <c r="I24" s="131">
        <v>12923.998454132687</v>
      </c>
      <c r="J24" s="131">
        <v>4660</v>
      </c>
      <c r="K24" s="131">
        <v>0</v>
      </c>
      <c r="L24" s="131">
        <v>938</v>
      </c>
      <c r="M24" s="131">
        <v>18521.998454132685</v>
      </c>
      <c r="N24" s="130"/>
      <c r="O24" s="132">
        <v>1</v>
      </c>
      <c r="P24" s="132">
        <v>0</v>
      </c>
      <c r="Q24" s="133">
        <v>17584</v>
      </c>
      <c r="R24" s="133">
        <v>0</v>
      </c>
      <c r="S24" s="133">
        <v>0</v>
      </c>
      <c r="T24" s="133">
        <v>938</v>
      </c>
      <c r="U24" s="134">
        <f t="shared" si="0"/>
        <v>18522</v>
      </c>
      <c r="V24" s="144"/>
      <c r="W24" s="173">
        <v>0</v>
      </c>
      <c r="X24" s="174">
        <v>0.09</v>
      </c>
      <c r="Y24" s="174">
        <v>0.13694619371909225</v>
      </c>
      <c r="Z24" s="175">
        <v>0</v>
      </c>
      <c r="AA24" s="168"/>
      <c r="AB24" s="176">
        <v>0</v>
      </c>
      <c r="AC24" s="177">
        <v>0</v>
      </c>
      <c r="AD24" s="134">
        <v>0</v>
      </c>
      <c r="AE24" s="177">
        <v>0</v>
      </c>
      <c r="AF24" s="182">
        <v>0</v>
      </c>
      <c r="AG24" s="172"/>
    </row>
    <row r="25" spans="1:33" s="110" customFormat="1" x14ac:dyDescent="0.2">
      <c r="A25" s="138">
        <v>410</v>
      </c>
      <c r="B25" s="139">
        <v>410035248</v>
      </c>
      <c r="C25" s="140" t="s">
        <v>491</v>
      </c>
      <c r="D25" s="141">
        <v>35</v>
      </c>
      <c r="E25" s="140" t="s">
        <v>67</v>
      </c>
      <c r="F25" s="141">
        <v>248</v>
      </c>
      <c r="G25" s="142" t="s">
        <v>280</v>
      </c>
      <c r="H25" s="130"/>
      <c r="I25" s="131">
        <v>13958</v>
      </c>
      <c r="J25" s="131">
        <v>1101</v>
      </c>
      <c r="K25" s="131">
        <v>0</v>
      </c>
      <c r="L25" s="131">
        <v>938</v>
      </c>
      <c r="M25" s="131">
        <v>15997</v>
      </c>
      <c r="N25" s="130"/>
      <c r="O25" s="132">
        <v>54</v>
      </c>
      <c r="P25" s="132">
        <v>0</v>
      </c>
      <c r="Q25" s="133">
        <v>813186</v>
      </c>
      <c r="R25" s="133">
        <v>0</v>
      </c>
      <c r="S25" s="133">
        <v>0</v>
      </c>
      <c r="T25" s="133">
        <v>50652</v>
      </c>
      <c r="U25" s="134">
        <f t="shared" si="0"/>
        <v>863838</v>
      </c>
      <c r="V25" s="144"/>
      <c r="W25" s="173">
        <v>0</v>
      </c>
      <c r="X25" s="174">
        <v>0.09</v>
      </c>
      <c r="Y25" s="174">
        <v>5.6552563074314041E-2</v>
      </c>
      <c r="Z25" s="175">
        <v>0</v>
      </c>
      <c r="AA25" s="168"/>
      <c r="AB25" s="176">
        <v>1</v>
      </c>
      <c r="AC25" s="177">
        <v>0</v>
      </c>
      <c r="AD25" s="134">
        <v>0</v>
      </c>
      <c r="AE25" s="177">
        <v>0</v>
      </c>
      <c r="AF25" s="182">
        <v>0</v>
      </c>
      <c r="AG25" s="172"/>
    </row>
    <row r="26" spans="1:33" s="110" customFormat="1" x14ac:dyDescent="0.2">
      <c r="A26" s="138">
        <v>410</v>
      </c>
      <c r="B26" s="139">
        <v>410035258</v>
      </c>
      <c r="C26" s="140" t="s">
        <v>491</v>
      </c>
      <c r="D26" s="141">
        <v>35</v>
      </c>
      <c r="E26" s="140" t="s">
        <v>67</v>
      </c>
      <c r="F26" s="141">
        <v>258</v>
      </c>
      <c r="G26" s="142" t="s">
        <v>290</v>
      </c>
      <c r="H26" s="130"/>
      <c r="I26" s="131">
        <v>13104.532544091708</v>
      </c>
      <c r="J26" s="131">
        <v>3856</v>
      </c>
      <c r="K26" s="131">
        <v>0</v>
      </c>
      <c r="L26" s="131">
        <v>938</v>
      </c>
      <c r="M26" s="131">
        <v>17898.532544091708</v>
      </c>
      <c r="N26" s="130"/>
      <c r="O26" s="132">
        <v>1</v>
      </c>
      <c r="P26" s="132">
        <v>0</v>
      </c>
      <c r="Q26" s="133">
        <v>16961</v>
      </c>
      <c r="R26" s="133">
        <v>0</v>
      </c>
      <c r="S26" s="133">
        <v>0</v>
      </c>
      <c r="T26" s="133">
        <v>938</v>
      </c>
      <c r="U26" s="134">
        <f t="shared" si="0"/>
        <v>17899</v>
      </c>
      <c r="V26" s="144"/>
      <c r="W26" s="173">
        <v>0</v>
      </c>
      <c r="X26" s="174">
        <v>0.09</v>
      </c>
      <c r="Y26" s="174">
        <v>9.5749325929396056E-2</v>
      </c>
      <c r="Z26" s="175">
        <v>0</v>
      </c>
      <c r="AA26" s="168"/>
      <c r="AB26" s="176">
        <v>1</v>
      </c>
      <c r="AC26" s="177">
        <v>0.19880954983909219</v>
      </c>
      <c r="AD26" s="134">
        <v>3558</v>
      </c>
      <c r="AE26" s="177">
        <v>0</v>
      </c>
      <c r="AF26" s="182">
        <v>0</v>
      </c>
      <c r="AG26" s="172"/>
    </row>
    <row r="27" spans="1:33" s="110" customFormat="1" x14ac:dyDescent="0.2">
      <c r="A27" s="138">
        <v>410</v>
      </c>
      <c r="B27" s="139">
        <v>410035262</v>
      </c>
      <c r="C27" s="140" t="s">
        <v>491</v>
      </c>
      <c r="D27" s="141">
        <v>35</v>
      </c>
      <c r="E27" s="140" t="s">
        <v>67</v>
      </c>
      <c r="F27" s="141">
        <v>262</v>
      </c>
      <c r="G27" s="142" t="s">
        <v>294</v>
      </c>
      <c r="H27" s="130"/>
      <c r="I27" s="131">
        <v>14021</v>
      </c>
      <c r="J27" s="131">
        <v>4893</v>
      </c>
      <c r="K27" s="131">
        <v>0</v>
      </c>
      <c r="L27" s="131">
        <v>938</v>
      </c>
      <c r="M27" s="131">
        <v>19852</v>
      </c>
      <c r="N27" s="130"/>
      <c r="O27" s="132">
        <v>5</v>
      </c>
      <c r="P27" s="132">
        <v>0</v>
      </c>
      <c r="Q27" s="133">
        <v>94570</v>
      </c>
      <c r="R27" s="133">
        <v>0</v>
      </c>
      <c r="S27" s="133">
        <v>0</v>
      </c>
      <c r="T27" s="133">
        <v>4690</v>
      </c>
      <c r="U27" s="134">
        <f t="shared" si="0"/>
        <v>99260</v>
      </c>
      <c r="V27" s="144"/>
      <c r="W27" s="173">
        <v>0</v>
      </c>
      <c r="X27" s="174">
        <v>0.09</v>
      </c>
      <c r="Y27" s="174">
        <v>7.7192465519058645E-2</v>
      </c>
      <c r="Z27" s="175">
        <v>0</v>
      </c>
      <c r="AA27" s="168"/>
      <c r="AB27" s="176">
        <v>0</v>
      </c>
      <c r="AC27" s="177">
        <v>0</v>
      </c>
      <c r="AD27" s="134">
        <v>0</v>
      </c>
      <c r="AE27" s="177">
        <v>0</v>
      </c>
      <c r="AF27" s="182">
        <v>0</v>
      </c>
      <c r="AG27" s="172"/>
    </row>
    <row r="28" spans="1:33" s="110" customFormat="1" x14ac:dyDescent="0.2">
      <c r="A28" s="138">
        <v>410</v>
      </c>
      <c r="B28" s="139">
        <v>410035284</v>
      </c>
      <c r="C28" s="140" t="s">
        <v>491</v>
      </c>
      <c r="D28" s="141">
        <v>35</v>
      </c>
      <c r="E28" s="140" t="s">
        <v>67</v>
      </c>
      <c r="F28" s="141">
        <v>284</v>
      </c>
      <c r="G28" s="142" t="s">
        <v>316</v>
      </c>
      <c r="H28" s="130"/>
      <c r="I28" s="131">
        <v>11142.294935999998</v>
      </c>
      <c r="J28" s="131">
        <v>4433</v>
      </c>
      <c r="K28" s="131">
        <v>0</v>
      </c>
      <c r="L28" s="131">
        <v>938</v>
      </c>
      <c r="M28" s="131">
        <v>16513.294935999998</v>
      </c>
      <c r="N28" s="130"/>
      <c r="O28" s="132">
        <v>1</v>
      </c>
      <c r="P28" s="132">
        <v>0</v>
      </c>
      <c r="Q28" s="133">
        <v>15575</v>
      </c>
      <c r="R28" s="133">
        <v>0</v>
      </c>
      <c r="S28" s="133">
        <v>0</v>
      </c>
      <c r="T28" s="133">
        <v>938</v>
      </c>
      <c r="U28" s="134">
        <f t="shared" si="0"/>
        <v>16513</v>
      </c>
      <c r="V28" s="144"/>
      <c r="W28" s="173">
        <v>0</v>
      </c>
      <c r="X28" s="174">
        <v>0.09</v>
      </c>
      <c r="Y28" s="174">
        <v>4.4135688999010769E-2</v>
      </c>
      <c r="Z28" s="175">
        <v>0</v>
      </c>
      <c r="AA28" s="168"/>
      <c r="AB28" s="176">
        <v>0</v>
      </c>
      <c r="AC28" s="177">
        <v>0</v>
      </c>
      <c r="AD28" s="134">
        <v>0</v>
      </c>
      <c r="AE28" s="177">
        <v>0</v>
      </c>
      <c r="AF28" s="182">
        <v>0</v>
      </c>
      <c r="AG28" s="172"/>
    </row>
    <row r="29" spans="1:33" s="110" customFormat="1" x14ac:dyDescent="0.2">
      <c r="A29" s="138">
        <v>410</v>
      </c>
      <c r="B29" s="139">
        <v>410035346</v>
      </c>
      <c r="C29" s="140" t="s">
        <v>491</v>
      </c>
      <c r="D29" s="141">
        <v>35</v>
      </c>
      <c r="E29" s="140" t="s">
        <v>67</v>
      </c>
      <c r="F29" s="141">
        <v>346</v>
      </c>
      <c r="G29" s="142" t="s">
        <v>378</v>
      </c>
      <c r="H29" s="130"/>
      <c r="I29" s="131">
        <v>13550</v>
      </c>
      <c r="J29" s="131">
        <v>1989</v>
      </c>
      <c r="K29" s="131">
        <v>0</v>
      </c>
      <c r="L29" s="131">
        <v>938</v>
      </c>
      <c r="M29" s="131">
        <v>16477</v>
      </c>
      <c r="N29" s="130"/>
      <c r="O29" s="132">
        <v>8</v>
      </c>
      <c r="P29" s="132">
        <v>0</v>
      </c>
      <c r="Q29" s="133">
        <v>124312</v>
      </c>
      <c r="R29" s="133">
        <v>0</v>
      </c>
      <c r="S29" s="133">
        <v>0</v>
      </c>
      <c r="T29" s="133">
        <v>7504</v>
      </c>
      <c r="U29" s="134">
        <f t="shared" si="0"/>
        <v>131816</v>
      </c>
      <c r="V29" s="144"/>
      <c r="W29" s="173">
        <v>0</v>
      </c>
      <c r="X29" s="174">
        <v>0.09</v>
      </c>
      <c r="Y29" s="174">
        <v>1.267409712277673E-2</v>
      </c>
      <c r="Z29" s="175">
        <v>0</v>
      </c>
      <c r="AA29" s="168"/>
      <c r="AB29" s="176">
        <v>0</v>
      </c>
      <c r="AC29" s="177">
        <v>0</v>
      </c>
      <c r="AD29" s="134">
        <v>0</v>
      </c>
      <c r="AE29" s="177">
        <v>0</v>
      </c>
      <c r="AF29" s="182">
        <v>0</v>
      </c>
      <c r="AG29" s="172"/>
    </row>
    <row r="30" spans="1:33" s="110" customFormat="1" x14ac:dyDescent="0.2">
      <c r="A30" s="138">
        <v>410</v>
      </c>
      <c r="B30" s="139">
        <v>410057035</v>
      </c>
      <c r="C30" s="140" t="s">
        <v>491</v>
      </c>
      <c r="D30" s="141">
        <v>57</v>
      </c>
      <c r="E30" s="140" t="s">
        <v>89</v>
      </c>
      <c r="F30" s="141">
        <v>35</v>
      </c>
      <c r="G30" s="142" t="s">
        <v>67</v>
      </c>
      <c r="H30" s="130"/>
      <c r="I30" s="131">
        <v>14113</v>
      </c>
      <c r="J30" s="131">
        <v>5917</v>
      </c>
      <c r="K30" s="131">
        <v>0</v>
      </c>
      <c r="L30" s="131">
        <v>938</v>
      </c>
      <c r="M30" s="131">
        <v>20968</v>
      </c>
      <c r="N30" s="130"/>
      <c r="O30" s="132">
        <v>10</v>
      </c>
      <c r="P30" s="132">
        <v>0</v>
      </c>
      <c r="Q30" s="133">
        <v>200300</v>
      </c>
      <c r="R30" s="133">
        <v>0</v>
      </c>
      <c r="S30" s="133">
        <v>0</v>
      </c>
      <c r="T30" s="133">
        <v>9380</v>
      </c>
      <c r="U30" s="134">
        <f t="shared" si="0"/>
        <v>209680</v>
      </c>
      <c r="V30" s="144"/>
      <c r="W30" s="173">
        <v>0</v>
      </c>
      <c r="X30" s="174">
        <v>0.09</v>
      </c>
      <c r="Y30" s="174">
        <v>0.15770254624817917</v>
      </c>
      <c r="Z30" s="175">
        <v>0</v>
      </c>
      <c r="AA30" s="168"/>
      <c r="AB30" s="176">
        <v>2</v>
      </c>
      <c r="AC30" s="177">
        <v>0</v>
      </c>
      <c r="AD30" s="134">
        <v>0</v>
      </c>
      <c r="AE30" s="177">
        <v>0</v>
      </c>
      <c r="AF30" s="182">
        <v>0</v>
      </c>
      <c r="AG30" s="172"/>
    </row>
    <row r="31" spans="1:33" s="110" customFormat="1" x14ac:dyDescent="0.2">
      <c r="A31" s="138">
        <v>410</v>
      </c>
      <c r="B31" s="139">
        <v>410057057</v>
      </c>
      <c r="C31" s="140" t="s">
        <v>491</v>
      </c>
      <c r="D31" s="141">
        <v>57</v>
      </c>
      <c r="E31" s="140" t="s">
        <v>89</v>
      </c>
      <c r="F31" s="141">
        <v>57</v>
      </c>
      <c r="G31" s="142" t="s">
        <v>89</v>
      </c>
      <c r="H31" s="130"/>
      <c r="I31" s="131">
        <v>12691</v>
      </c>
      <c r="J31" s="131">
        <v>393</v>
      </c>
      <c r="K31" s="131">
        <v>0</v>
      </c>
      <c r="L31" s="131">
        <v>938</v>
      </c>
      <c r="M31" s="131">
        <v>14022</v>
      </c>
      <c r="N31" s="130"/>
      <c r="O31" s="132">
        <v>207</v>
      </c>
      <c r="P31" s="132">
        <v>0</v>
      </c>
      <c r="Q31" s="133">
        <v>2708388</v>
      </c>
      <c r="R31" s="133">
        <v>0</v>
      </c>
      <c r="S31" s="133">
        <v>0</v>
      </c>
      <c r="T31" s="133">
        <v>194166</v>
      </c>
      <c r="U31" s="134">
        <f t="shared" si="0"/>
        <v>2902554</v>
      </c>
      <c r="V31" s="144"/>
      <c r="W31" s="173">
        <v>0</v>
      </c>
      <c r="X31" s="174">
        <v>0.09</v>
      </c>
      <c r="Y31" s="174">
        <v>0.12834835128885541</v>
      </c>
      <c r="Z31" s="175">
        <v>0</v>
      </c>
      <c r="AA31" s="168"/>
      <c r="AB31" s="176">
        <v>21</v>
      </c>
      <c r="AC31" s="177">
        <v>0</v>
      </c>
      <c r="AD31" s="134">
        <v>0</v>
      </c>
      <c r="AE31" s="177">
        <v>0</v>
      </c>
      <c r="AF31" s="182">
        <v>0</v>
      </c>
      <c r="AG31" s="172"/>
    </row>
    <row r="32" spans="1:33" s="110" customFormat="1" x14ac:dyDescent="0.2">
      <c r="A32" s="138">
        <v>410</v>
      </c>
      <c r="B32" s="139">
        <v>410057093</v>
      </c>
      <c r="C32" s="140" t="s">
        <v>491</v>
      </c>
      <c r="D32" s="141">
        <v>57</v>
      </c>
      <c r="E32" s="140" t="s">
        <v>89</v>
      </c>
      <c r="F32" s="141">
        <v>93</v>
      </c>
      <c r="G32" s="142" t="s">
        <v>125</v>
      </c>
      <c r="H32" s="130"/>
      <c r="I32" s="131">
        <v>11656</v>
      </c>
      <c r="J32" s="131">
        <v>68</v>
      </c>
      <c r="K32" s="131">
        <v>0</v>
      </c>
      <c r="L32" s="131">
        <v>938</v>
      </c>
      <c r="M32" s="131">
        <v>12662</v>
      </c>
      <c r="N32" s="130"/>
      <c r="O32" s="132">
        <v>5</v>
      </c>
      <c r="P32" s="132">
        <v>0</v>
      </c>
      <c r="Q32" s="133">
        <v>58620</v>
      </c>
      <c r="R32" s="133">
        <v>0</v>
      </c>
      <c r="S32" s="133">
        <v>0</v>
      </c>
      <c r="T32" s="133">
        <v>4690</v>
      </c>
      <c r="U32" s="134">
        <f t="shared" si="0"/>
        <v>63310</v>
      </c>
      <c r="V32" s="144"/>
      <c r="W32" s="173">
        <v>0</v>
      </c>
      <c r="X32" s="174">
        <v>0.09</v>
      </c>
      <c r="Y32" s="174">
        <v>7.1532255110848555E-2</v>
      </c>
      <c r="Z32" s="175">
        <v>0</v>
      </c>
      <c r="AA32" s="168"/>
      <c r="AB32" s="176">
        <v>0</v>
      </c>
      <c r="AC32" s="177">
        <v>0</v>
      </c>
      <c r="AD32" s="134">
        <v>0</v>
      </c>
      <c r="AE32" s="177">
        <v>0</v>
      </c>
      <c r="AF32" s="182">
        <v>0</v>
      </c>
      <c r="AG32" s="172"/>
    </row>
    <row r="33" spans="1:33" s="110" customFormat="1" x14ac:dyDescent="0.2">
      <c r="A33" s="138">
        <v>410</v>
      </c>
      <c r="B33" s="139">
        <v>410057163</v>
      </c>
      <c r="C33" s="140" t="s">
        <v>491</v>
      </c>
      <c r="D33" s="141">
        <v>57</v>
      </c>
      <c r="E33" s="140" t="s">
        <v>89</v>
      </c>
      <c r="F33" s="141">
        <v>163</v>
      </c>
      <c r="G33" s="142" t="s">
        <v>195</v>
      </c>
      <c r="H33" s="130"/>
      <c r="I33" s="131">
        <v>12582</v>
      </c>
      <c r="J33" s="131">
        <v>118</v>
      </c>
      <c r="K33" s="131">
        <v>0</v>
      </c>
      <c r="L33" s="131">
        <v>938</v>
      </c>
      <c r="M33" s="131">
        <v>13638</v>
      </c>
      <c r="N33" s="130"/>
      <c r="O33" s="132">
        <v>5</v>
      </c>
      <c r="P33" s="132">
        <v>0</v>
      </c>
      <c r="Q33" s="133">
        <v>63500</v>
      </c>
      <c r="R33" s="133">
        <v>0</v>
      </c>
      <c r="S33" s="133">
        <v>0</v>
      </c>
      <c r="T33" s="133">
        <v>4690</v>
      </c>
      <c r="U33" s="134">
        <f t="shared" si="0"/>
        <v>68190</v>
      </c>
      <c r="V33" s="144"/>
      <c r="W33" s="173">
        <v>0</v>
      </c>
      <c r="X33" s="174">
        <v>0.09</v>
      </c>
      <c r="Y33" s="174">
        <v>9.2733120914466768E-2</v>
      </c>
      <c r="Z33" s="175">
        <v>0</v>
      </c>
      <c r="AA33" s="168"/>
      <c r="AB33" s="176">
        <v>0</v>
      </c>
      <c r="AC33" s="177">
        <v>0</v>
      </c>
      <c r="AD33" s="134">
        <v>0</v>
      </c>
      <c r="AE33" s="177">
        <v>0</v>
      </c>
      <c r="AF33" s="182">
        <v>0</v>
      </c>
      <c r="AG33" s="172"/>
    </row>
    <row r="34" spans="1:33" s="110" customFormat="1" x14ac:dyDescent="0.2">
      <c r="A34" s="138">
        <v>410</v>
      </c>
      <c r="B34" s="139">
        <v>410057248</v>
      </c>
      <c r="C34" s="140" t="s">
        <v>491</v>
      </c>
      <c r="D34" s="141">
        <v>57</v>
      </c>
      <c r="E34" s="140" t="s">
        <v>89</v>
      </c>
      <c r="F34" s="141">
        <v>248</v>
      </c>
      <c r="G34" s="142" t="s">
        <v>280</v>
      </c>
      <c r="H34" s="130"/>
      <c r="I34" s="131">
        <v>11498</v>
      </c>
      <c r="J34" s="131">
        <v>907</v>
      </c>
      <c r="K34" s="131">
        <v>0</v>
      </c>
      <c r="L34" s="131">
        <v>938</v>
      </c>
      <c r="M34" s="131">
        <v>13343</v>
      </c>
      <c r="N34" s="130"/>
      <c r="O34" s="132">
        <v>8</v>
      </c>
      <c r="P34" s="132">
        <v>0</v>
      </c>
      <c r="Q34" s="133">
        <v>99240</v>
      </c>
      <c r="R34" s="133">
        <v>0</v>
      </c>
      <c r="S34" s="133">
        <v>0</v>
      </c>
      <c r="T34" s="133">
        <v>7504</v>
      </c>
      <c r="U34" s="134">
        <f t="shared" si="0"/>
        <v>106744</v>
      </c>
      <c r="V34" s="144"/>
      <c r="W34" s="173">
        <v>0</v>
      </c>
      <c r="X34" s="174">
        <v>0.09</v>
      </c>
      <c r="Y34" s="174">
        <v>5.6552563074314041E-2</v>
      </c>
      <c r="Z34" s="175">
        <v>0</v>
      </c>
      <c r="AA34" s="168"/>
      <c r="AB34" s="176">
        <v>4</v>
      </c>
      <c r="AC34" s="177">
        <v>0</v>
      </c>
      <c r="AD34" s="134">
        <v>0</v>
      </c>
      <c r="AE34" s="177">
        <v>0</v>
      </c>
      <c r="AF34" s="182">
        <v>0</v>
      </c>
      <c r="AG34" s="172"/>
    </row>
    <row r="35" spans="1:33" s="110" customFormat="1" x14ac:dyDescent="0.2">
      <c r="A35" s="138">
        <v>412</v>
      </c>
      <c r="B35" s="139">
        <v>412035035</v>
      </c>
      <c r="C35" s="140" t="s">
        <v>492</v>
      </c>
      <c r="D35" s="141">
        <v>35</v>
      </c>
      <c r="E35" s="140" t="s">
        <v>67</v>
      </c>
      <c r="F35" s="141">
        <v>35</v>
      </c>
      <c r="G35" s="142" t="s">
        <v>67</v>
      </c>
      <c r="H35" s="130"/>
      <c r="I35" s="131">
        <v>13259</v>
      </c>
      <c r="J35" s="131">
        <v>5559</v>
      </c>
      <c r="K35" s="131">
        <v>0</v>
      </c>
      <c r="L35" s="131">
        <v>938</v>
      </c>
      <c r="M35" s="131">
        <v>19756</v>
      </c>
      <c r="N35" s="130"/>
      <c r="O35" s="132">
        <v>497</v>
      </c>
      <c r="P35" s="132">
        <v>0</v>
      </c>
      <c r="Q35" s="133">
        <v>9352546</v>
      </c>
      <c r="R35" s="133">
        <v>0</v>
      </c>
      <c r="S35" s="133">
        <v>0</v>
      </c>
      <c r="T35" s="133">
        <v>466186</v>
      </c>
      <c r="U35" s="134">
        <f t="shared" si="0"/>
        <v>9818732</v>
      </c>
      <c r="V35" s="144"/>
      <c r="W35" s="173">
        <v>0</v>
      </c>
      <c r="X35" s="174">
        <v>0.09</v>
      </c>
      <c r="Y35" s="174">
        <v>0.15770254624817917</v>
      </c>
      <c r="Z35" s="175">
        <v>0</v>
      </c>
      <c r="AA35" s="168"/>
      <c r="AB35" s="176">
        <v>23</v>
      </c>
      <c r="AC35" s="177">
        <v>0</v>
      </c>
      <c r="AD35" s="134">
        <v>0</v>
      </c>
      <c r="AE35" s="177">
        <v>0</v>
      </c>
      <c r="AF35" s="182">
        <v>0</v>
      </c>
      <c r="AG35" s="172"/>
    </row>
    <row r="36" spans="1:33" s="110" customFormat="1" x14ac:dyDescent="0.2">
      <c r="A36" s="138">
        <v>412</v>
      </c>
      <c r="B36" s="139">
        <v>412035044</v>
      </c>
      <c r="C36" s="140" t="s">
        <v>492</v>
      </c>
      <c r="D36" s="141">
        <v>35</v>
      </c>
      <c r="E36" s="140" t="s">
        <v>67</v>
      </c>
      <c r="F36" s="141">
        <v>44</v>
      </c>
      <c r="G36" s="142" t="s">
        <v>76</v>
      </c>
      <c r="H36" s="130"/>
      <c r="I36" s="131">
        <v>13400</v>
      </c>
      <c r="J36" s="131">
        <v>116</v>
      </c>
      <c r="K36" s="131">
        <v>0</v>
      </c>
      <c r="L36" s="131">
        <v>938</v>
      </c>
      <c r="M36" s="131">
        <v>14454</v>
      </c>
      <c r="N36" s="130"/>
      <c r="O36" s="132">
        <v>13</v>
      </c>
      <c r="P36" s="132">
        <v>0</v>
      </c>
      <c r="Q36" s="133">
        <v>175708</v>
      </c>
      <c r="R36" s="133">
        <v>0</v>
      </c>
      <c r="S36" s="133">
        <v>0</v>
      </c>
      <c r="T36" s="133">
        <v>12194</v>
      </c>
      <c r="U36" s="134">
        <f t="shared" si="0"/>
        <v>187902</v>
      </c>
      <c r="V36" s="144"/>
      <c r="W36" s="173">
        <v>0</v>
      </c>
      <c r="X36" s="174">
        <v>0.09</v>
      </c>
      <c r="Y36" s="174">
        <v>7.3730690688880246E-2</v>
      </c>
      <c r="Z36" s="175">
        <v>0</v>
      </c>
      <c r="AA36" s="168"/>
      <c r="AB36" s="176">
        <v>1</v>
      </c>
      <c r="AC36" s="177">
        <v>0</v>
      </c>
      <c r="AD36" s="134">
        <v>0</v>
      </c>
      <c r="AE36" s="177">
        <v>0</v>
      </c>
      <c r="AF36" s="182">
        <v>0</v>
      </c>
      <c r="AG36" s="172"/>
    </row>
    <row r="37" spans="1:33" s="110" customFormat="1" x14ac:dyDescent="0.2">
      <c r="A37" s="138">
        <v>412</v>
      </c>
      <c r="B37" s="139">
        <v>412035207</v>
      </c>
      <c r="C37" s="140" t="s">
        <v>492</v>
      </c>
      <c r="D37" s="141">
        <v>35</v>
      </c>
      <c r="E37" s="140" t="s">
        <v>67</v>
      </c>
      <c r="F37" s="141">
        <v>207</v>
      </c>
      <c r="G37" s="142" t="s">
        <v>239</v>
      </c>
      <c r="H37" s="130"/>
      <c r="I37" s="131">
        <v>11191.073589537058</v>
      </c>
      <c r="J37" s="131">
        <v>7600</v>
      </c>
      <c r="K37" s="131">
        <v>0</v>
      </c>
      <c r="L37" s="131">
        <v>938</v>
      </c>
      <c r="M37" s="131">
        <v>19729.07358953706</v>
      </c>
      <c r="N37" s="130"/>
      <c r="O37" s="132">
        <v>1</v>
      </c>
      <c r="P37" s="132">
        <v>0</v>
      </c>
      <c r="Q37" s="133">
        <v>18791</v>
      </c>
      <c r="R37" s="133">
        <v>0</v>
      </c>
      <c r="S37" s="133">
        <v>0</v>
      </c>
      <c r="T37" s="133">
        <v>938</v>
      </c>
      <c r="U37" s="134">
        <f t="shared" si="0"/>
        <v>19729</v>
      </c>
      <c r="V37" s="144"/>
      <c r="W37" s="173">
        <v>0</v>
      </c>
      <c r="X37" s="174">
        <v>0.09</v>
      </c>
      <c r="Y37" s="174">
        <v>3.8538473032468106E-4</v>
      </c>
      <c r="Z37" s="175">
        <v>0</v>
      </c>
      <c r="AA37" s="168"/>
      <c r="AB37" s="176">
        <v>0</v>
      </c>
      <c r="AC37" s="177">
        <v>0</v>
      </c>
      <c r="AD37" s="134">
        <v>0</v>
      </c>
      <c r="AE37" s="177">
        <v>0</v>
      </c>
      <c r="AF37" s="182">
        <v>0</v>
      </c>
      <c r="AG37" s="172"/>
    </row>
    <row r="38" spans="1:33" s="110" customFormat="1" x14ac:dyDescent="0.2">
      <c r="A38" s="138">
        <v>412</v>
      </c>
      <c r="B38" s="139">
        <v>412035220</v>
      </c>
      <c r="C38" s="140" t="s">
        <v>492</v>
      </c>
      <c r="D38" s="141">
        <v>35</v>
      </c>
      <c r="E38" s="140" t="s">
        <v>67</v>
      </c>
      <c r="F38" s="141">
        <v>220</v>
      </c>
      <c r="G38" s="142" t="s">
        <v>252</v>
      </c>
      <c r="H38" s="130"/>
      <c r="I38" s="131">
        <v>12624</v>
      </c>
      <c r="J38" s="131">
        <v>5613</v>
      </c>
      <c r="K38" s="131">
        <v>0</v>
      </c>
      <c r="L38" s="131">
        <v>938</v>
      </c>
      <c r="M38" s="131">
        <v>19175</v>
      </c>
      <c r="N38" s="130"/>
      <c r="O38" s="132">
        <v>3</v>
      </c>
      <c r="P38" s="132">
        <v>0</v>
      </c>
      <c r="Q38" s="133">
        <v>54711</v>
      </c>
      <c r="R38" s="133">
        <v>0</v>
      </c>
      <c r="S38" s="133">
        <v>0</v>
      </c>
      <c r="T38" s="133">
        <v>2814</v>
      </c>
      <c r="U38" s="134">
        <f t="shared" si="0"/>
        <v>57525</v>
      </c>
      <c r="V38" s="144"/>
      <c r="W38" s="173">
        <v>0</v>
      </c>
      <c r="X38" s="174">
        <v>0.09</v>
      </c>
      <c r="Y38" s="174">
        <v>1.7540375109514634E-2</v>
      </c>
      <c r="Z38" s="175">
        <v>0</v>
      </c>
      <c r="AA38" s="168"/>
      <c r="AB38" s="176">
        <v>0</v>
      </c>
      <c r="AC38" s="177">
        <v>0</v>
      </c>
      <c r="AD38" s="134">
        <v>0</v>
      </c>
      <c r="AE38" s="177">
        <v>0</v>
      </c>
      <c r="AF38" s="182">
        <v>0</v>
      </c>
      <c r="AG38" s="172"/>
    </row>
    <row r="39" spans="1:33" s="110" customFormat="1" x14ac:dyDescent="0.2">
      <c r="A39" s="138">
        <v>412</v>
      </c>
      <c r="B39" s="139">
        <v>412035243</v>
      </c>
      <c r="C39" s="140" t="s">
        <v>492</v>
      </c>
      <c r="D39" s="141">
        <v>35</v>
      </c>
      <c r="E39" s="140" t="s">
        <v>67</v>
      </c>
      <c r="F39" s="141">
        <v>243</v>
      </c>
      <c r="G39" s="142" t="s">
        <v>275</v>
      </c>
      <c r="H39" s="130"/>
      <c r="I39" s="131">
        <v>13392.987389876773</v>
      </c>
      <c r="J39" s="131">
        <v>2516</v>
      </c>
      <c r="K39" s="131">
        <v>0</v>
      </c>
      <c r="L39" s="131">
        <v>938</v>
      </c>
      <c r="M39" s="131">
        <v>16846.987389876773</v>
      </c>
      <c r="N39" s="130"/>
      <c r="O39" s="132">
        <v>1</v>
      </c>
      <c r="P39" s="132">
        <v>0</v>
      </c>
      <c r="Q39" s="133">
        <v>15909</v>
      </c>
      <c r="R39" s="133">
        <v>0</v>
      </c>
      <c r="S39" s="133">
        <v>0</v>
      </c>
      <c r="T39" s="133">
        <v>938</v>
      </c>
      <c r="U39" s="134">
        <f t="shared" si="0"/>
        <v>16847</v>
      </c>
      <c r="V39" s="144"/>
      <c r="W39" s="173">
        <v>0</v>
      </c>
      <c r="X39" s="174">
        <v>0.09</v>
      </c>
      <c r="Y39" s="174">
        <v>5.9128676553304093E-3</v>
      </c>
      <c r="Z39" s="175">
        <v>0</v>
      </c>
      <c r="AA39" s="168"/>
      <c r="AB39" s="176">
        <v>0</v>
      </c>
      <c r="AC39" s="177">
        <v>0</v>
      </c>
      <c r="AD39" s="134">
        <v>0</v>
      </c>
      <c r="AE39" s="177">
        <v>0</v>
      </c>
      <c r="AF39" s="182">
        <v>0</v>
      </c>
      <c r="AG39" s="172"/>
    </row>
    <row r="40" spans="1:33" s="110" customFormat="1" x14ac:dyDescent="0.2">
      <c r="A40" s="138">
        <v>412</v>
      </c>
      <c r="B40" s="139">
        <v>412035244</v>
      </c>
      <c r="C40" s="140" t="s">
        <v>492</v>
      </c>
      <c r="D40" s="141">
        <v>35</v>
      </c>
      <c r="E40" s="140" t="s">
        <v>67</v>
      </c>
      <c r="F40" s="141">
        <v>244</v>
      </c>
      <c r="G40" s="142" t="s">
        <v>276</v>
      </c>
      <c r="H40" s="130"/>
      <c r="I40" s="131">
        <v>13353</v>
      </c>
      <c r="J40" s="131">
        <v>4815</v>
      </c>
      <c r="K40" s="131">
        <v>0</v>
      </c>
      <c r="L40" s="131">
        <v>938</v>
      </c>
      <c r="M40" s="131">
        <v>19106</v>
      </c>
      <c r="N40" s="130"/>
      <c r="O40" s="132">
        <v>14</v>
      </c>
      <c r="P40" s="132">
        <v>0</v>
      </c>
      <c r="Q40" s="133">
        <v>254352</v>
      </c>
      <c r="R40" s="133">
        <v>0</v>
      </c>
      <c r="S40" s="133">
        <v>0</v>
      </c>
      <c r="T40" s="133">
        <v>13132</v>
      </c>
      <c r="U40" s="134">
        <f t="shared" si="0"/>
        <v>267484</v>
      </c>
      <c r="V40" s="144"/>
      <c r="W40" s="173">
        <v>0</v>
      </c>
      <c r="X40" s="174">
        <v>0.09</v>
      </c>
      <c r="Y40" s="174">
        <v>0.13694619371909225</v>
      </c>
      <c r="Z40" s="175">
        <v>0</v>
      </c>
      <c r="AA40" s="168"/>
      <c r="AB40" s="176">
        <v>1</v>
      </c>
      <c r="AC40" s="177">
        <v>0.90820289879651572</v>
      </c>
      <c r="AD40" s="134">
        <v>17352</v>
      </c>
      <c r="AE40" s="177">
        <v>0</v>
      </c>
      <c r="AF40" s="182">
        <v>0</v>
      </c>
      <c r="AG40" s="172"/>
    </row>
    <row r="41" spans="1:33" s="110" customFormat="1" x14ac:dyDescent="0.2">
      <c r="A41" s="138">
        <v>412</v>
      </c>
      <c r="B41" s="139">
        <v>412035285</v>
      </c>
      <c r="C41" s="140" t="s">
        <v>492</v>
      </c>
      <c r="D41" s="141">
        <v>35</v>
      </c>
      <c r="E41" s="140" t="s">
        <v>67</v>
      </c>
      <c r="F41" s="141">
        <v>285</v>
      </c>
      <c r="G41" s="142" t="s">
        <v>317</v>
      </c>
      <c r="H41" s="130"/>
      <c r="I41" s="131">
        <v>10964</v>
      </c>
      <c r="J41" s="131">
        <v>3200</v>
      </c>
      <c r="K41" s="131">
        <v>0</v>
      </c>
      <c r="L41" s="131">
        <v>938</v>
      </c>
      <c r="M41" s="131">
        <v>15102</v>
      </c>
      <c r="N41" s="130"/>
      <c r="O41" s="132">
        <v>8</v>
      </c>
      <c r="P41" s="132">
        <v>0</v>
      </c>
      <c r="Q41" s="133">
        <v>113312</v>
      </c>
      <c r="R41" s="133">
        <v>0</v>
      </c>
      <c r="S41" s="133">
        <v>0</v>
      </c>
      <c r="T41" s="133">
        <v>7504</v>
      </c>
      <c r="U41" s="134">
        <f t="shared" si="0"/>
        <v>120816</v>
      </c>
      <c r="V41" s="144"/>
      <c r="W41" s="173">
        <v>0</v>
      </c>
      <c r="X41" s="174">
        <v>0.09</v>
      </c>
      <c r="Y41" s="174">
        <v>3.5492521449452773E-2</v>
      </c>
      <c r="Z41" s="175">
        <v>0</v>
      </c>
      <c r="AA41" s="168"/>
      <c r="AB41" s="176">
        <v>0</v>
      </c>
      <c r="AC41" s="177">
        <v>0</v>
      </c>
      <c r="AD41" s="134">
        <v>0</v>
      </c>
      <c r="AE41" s="177">
        <v>0</v>
      </c>
      <c r="AF41" s="182">
        <v>0</v>
      </c>
      <c r="AG41" s="172"/>
    </row>
    <row r="42" spans="1:33" s="110" customFormat="1" x14ac:dyDescent="0.2">
      <c r="A42" s="138">
        <v>412</v>
      </c>
      <c r="B42" s="139">
        <v>412035293</v>
      </c>
      <c r="C42" s="140" t="s">
        <v>492</v>
      </c>
      <c r="D42" s="141">
        <v>35</v>
      </c>
      <c r="E42" s="140" t="s">
        <v>67</v>
      </c>
      <c r="F42" s="141">
        <v>293</v>
      </c>
      <c r="G42" s="142" t="s">
        <v>325</v>
      </c>
      <c r="H42" s="130"/>
      <c r="I42" s="131">
        <v>10877</v>
      </c>
      <c r="J42" s="131">
        <v>520</v>
      </c>
      <c r="K42" s="131">
        <v>0</v>
      </c>
      <c r="L42" s="131">
        <v>938</v>
      </c>
      <c r="M42" s="131">
        <v>12335</v>
      </c>
      <c r="N42" s="130"/>
      <c r="O42" s="132">
        <v>1</v>
      </c>
      <c r="P42" s="132">
        <v>0</v>
      </c>
      <c r="Q42" s="133">
        <v>11397</v>
      </c>
      <c r="R42" s="133">
        <v>0</v>
      </c>
      <c r="S42" s="133">
        <v>0</v>
      </c>
      <c r="T42" s="133">
        <v>938</v>
      </c>
      <c r="U42" s="134">
        <f t="shared" si="0"/>
        <v>12335</v>
      </c>
      <c r="V42" s="144"/>
      <c r="W42" s="173">
        <v>0</v>
      </c>
      <c r="X42" s="174">
        <v>0.09</v>
      </c>
      <c r="Y42" s="174">
        <v>9.3536017588317037E-3</v>
      </c>
      <c r="Z42" s="175">
        <v>0</v>
      </c>
      <c r="AA42" s="168"/>
      <c r="AB42" s="176">
        <v>0</v>
      </c>
      <c r="AC42" s="177">
        <v>0</v>
      </c>
      <c r="AD42" s="134">
        <v>0</v>
      </c>
      <c r="AE42" s="177">
        <v>0</v>
      </c>
      <c r="AF42" s="182">
        <v>0</v>
      </c>
      <c r="AG42" s="172"/>
    </row>
    <row r="43" spans="1:33" s="110" customFormat="1" x14ac:dyDescent="0.2">
      <c r="A43" s="138">
        <v>412</v>
      </c>
      <c r="B43" s="139">
        <v>412035314</v>
      </c>
      <c r="C43" s="140" t="s">
        <v>492</v>
      </c>
      <c r="D43" s="141">
        <v>35</v>
      </c>
      <c r="E43" s="140" t="s">
        <v>67</v>
      </c>
      <c r="F43" s="141">
        <v>314</v>
      </c>
      <c r="G43" s="142" t="s">
        <v>346</v>
      </c>
      <c r="H43" s="130"/>
      <c r="I43" s="131">
        <v>11519</v>
      </c>
      <c r="J43" s="131">
        <v>8648</v>
      </c>
      <c r="K43" s="131">
        <v>0</v>
      </c>
      <c r="L43" s="131">
        <v>938</v>
      </c>
      <c r="M43" s="131">
        <v>21105</v>
      </c>
      <c r="N43" s="130"/>
      <c r="O43" s="132">
        <v>1</v>
      </c>
      <c r="P43" s="132">
        <v>0</v>
      </c>
      <c r="Q43" s="133">
        <v>20167</v>
      </c>
      <c r="R43" s="133">
        <v>0</v>
      </c>
      <c r="S43" s="133">
        <v>0</v>
      </c>
      <c r="T43" s="133">
        <v>938</v>
      </c>
      <c r="U43" s="134">
        <f t="shared" si="0"/>
        <v>21105</v>
      </c>
      <c r="V43" s="144"/>
      <c r="W43" s="173">
        <v>0</v>
      </c>
      <c r="X43" s="174">
        <v>0.09</v>
      </c>
      <c r="Y43" s="174">
        <v>3.7084512583600319E-3</v>
      </c>
      <c r="Z43" s="175">
        <v>0</v>
      </c>
      <c r="AA43" s="168"/>
      <c r="AB43" s="176">
        <v>0</v>
      </c>
      <c r="AC43" s="177">
        <v>0</v>
      </c>
      <c r="AD43" s="134">
        <v>0</v>
      </c>
      <c r="AE43" s="177">
        <v>0</v>
      </c>
      <c r="AF43" s="182">
        <v>0</v>
      </c>
      <c r="AG43" s="172"/>
    </row>
    <row r="44" spans="1:33" s="110" customFormat="1" x14ac:dyDescent="0.2">
      <c r="A44" s="138">
        <v>412</v>
      </c>
      <c r="B44" s="139">
        <v>412035336</v>
      </c>
      <c r="C44" s="140" t="s">
        <v>492</v>
      </c>
      <c r="D44" s="141">
        <v>35</v>
      </c>
      <c r="E44" s="140" t="s">
        <v>67</v>
      </c>
      <c r="F44" s="141">
        <v>336</v>
      </c>
      <c r="G44" s="142" t="s">
        <v>368</v>
      </c>
      <c r="H44" s="130"/>
      <c r="I44" s="131">
        <v>11519</v>
      </c>
      <c r="J44" s="131">
        <v>2695</v>
      </c>
      <c r="K44" s="131">
        <v>0</v>
      </c>
      <c r="L44" s="131">
        <v>938</v>
      </c>
      <c r="M44" s="131">
        <v>15152</v>
      </c>
      <c r="N44" s="130"/>
      <c r="O44" s="132">
        <v>1</v>
      </c>
      <c r="P44" s="132">
        <v>0</v>
      </c>
      <c r="Q44" s="133">
        <v>14214</v>
      </c>
      <c r="R44" s="133">
        <v>0</v>
      </c>
      <c r="S44" s="133">
        <v>0</v>
      </c>
      <c r="T44" s="133">
        <v>938</v>
      </c>
      <c r="U44" s="134">
        <f t="shared" si="0"/>
        <v>15152</v>
      </c>
      <c r="V44" s="144"/>
      <c r="W44" s="173">
        <v>0</v>
      </c>
      <c r="X44" s="174">
        <v>0.09</v>
      </c>
      <c r="Y44" s="174">
        <v>4.1978296488959697E-2</v>
      </c>
      <c r="Z44" s="175">
        <v>0</v>
      </c>
      <c r="AA44" s="168"/>
      <c r="AB44" s="176">
        <v>0</v>
      </c>
      <c r="AC44" s="177">
        <v>0</v>
      </c>
      <c r="AD44" s="134">
        <v>0</v>
      </c>
      <c r="AE44" s="177">
        <v>0</v>
      </c>
      <c r="AF44" s="182">
        <v>0</v>
      </c>
      <c r="AG44" s="172"/>
    </row>
    <row r="45" spans="1:33" s="110" customFormat="1" x14ac:dyDescent="0.2">
      <c r="A45" s="138">
        <v>413</v>
      </c>
      <c r="B45" s="139">
        <v>413114091</v>
      </c>
      <c r="C45" s="140" t="s">
        <v>493</v>
      </c>
      <c r="D45" s="141">
        <v>114</v>
      </c>
      <c r="E45" s="140" t="s">
        <v>146</v>
      </c>
      <c r="F45" s="141">
        <v>91</v>
      </c>
      <c r="G45" s="142" t="s">
        <v>123</v>
      </c>
      <c r="H45" s="130"/>
      <c r="I45" s="131">
        <v>12953</v>
      </c>
      <c r="J45" s="131">
        <v>17968</v>
      </c>
      <c r="K45" s="131">
        <v>0</v>
      </c>
      <c r="L45" s="131">
        <v>938</v>
      </c>
      <c r="M45" s="131">
        <v>31859</v>
      </c>
      <c r="N45" s="130"/>
      <c r="O45" s="132">
        <v>2</v>
      </c>
      <c r="P45" s="132">
        <v>0</v>
      </c>
      <c r="Q45" s="133">
        <v>61842</v>
      </c>
      <c r="R45" s="133">
        <v>0</v>
      </c>
      <c r="S45" s="133">
        <v>0</v>
      </c>
      <c r="T45" s="133">
        <v>1876</v>
      </c>
      <c r="U45" s="134">
        <f t="shared" si="0"/>
        <v>63718</v>
      </c>
      <c r="V45" s="144"/>
      <c r="W45" s="173">
        <v>0</v>
      </c>
      <c r="X45" s="174">
        <v>0.09</v>
      </c>
      <c r="Y45" s="174">
        <v>1.7847179508744503E-2</v>
      </c>
      <c r="Z45" s="175">
        <v>0</v>
      </c>
      <c r="AA45" s="168"/>
      <c r="AB45" s="176">
        <v>0</v>
      </c>
      <c r="AC45" s="177">
        <v>0</v>
      </c>
      <c r="AD45" s="134">
        <v>0</v>
      </c>
      <c r="AE45" s="177">
        <v>0</v>
      </c>
      <c r="AF45" s="182">
        <v>0</v>
      </c>
      <c r="AG45" s="172"/>
    </row>
    <row r="46" spans="1:33" s="110" customFormat="1" x14ac:dyDescent="0.2">
      <c r="A46" s="138">
        <v>413</v>
      </c>
      <c r="B46" s="139">
        <v>413114114</v>
      </c>
      <c r="C46" s="140" t="s">
        <v>493</v>
      </c>
      <c r="D46" s="141">
        <v>114</v>
      </c>
      <c r="E46" s="140" t="s">
        <v>146</v>
      </c>
      <c r="F46" s="141">
        <v>114</v>
      </c>
      <c r="G46" s="142" t="s">
        <v>146</v>
      </c>
      <c r="H46" s="130"/>
      <c r="I46" s="131">
        <v>11664</v>
      </c>
      <c r="J46" s="131">
        <v>2880</v>
      </c>
      <c r="K46" s="131">
        <v>0</v>
      </c>
      <c r="L46" s="131">
        <v>938</v>
      </c>
      <c r="M46" s="131">
        <v>15482</v>
      </c>
      <c r="N46" s="130"/>
      <c r="O46" s="132">
        <v>76</v>
      </c>
      <c r="P46" s="132">
        <v>0</v>
      </c>
      <c r="Q46" s="133">
        <v>1105344</v>
      </c>
      <c r="R46" s="133">
        <v>0</v>
      </c>
      <c r="S46" s="133">
        <v>0</v>
      </c>
      <c r="T46" s="133">
        <v>71288</v>
      </c>
      <c r="U46" s="134">
        <f t="shared" si="0"/>
        <v>1176632</v>
      </c>
      <c r="V46" s="144"/>
      <c r="W46" s="173">
        <v>0</v>
      </c>
      <c r="X46" s="174">
        <v>0.09</v>
      </c>
      <c r="Y46" s="174">
        <v>4.7357245674131195E-2</v>
      </c>
      <c r="Z46" s="175">
        <v>0</v>
      </c>
      <c r="AA46" s="168"/>
      <c r="AB46" s="176">
        <v>0</v>
      </c>
      <c r="AC46" s="177">
        <v>0</v>
      </c>
      <c r="AD46" s="134">
        <v>0</v>
      </c>
      <c r="AE46" s="177">
        <v>0</v>
      </c>
      <c r="AF46" s="182">
        <v>0</v>
      </c>
      <c r="AG46" s="172"/>
    </row>
    <row r="47" spans="1:33" s="110" customFormat="1" x14ac:dyDescent="0.2">
      <c r="A47" s="138">
        <v>413</v>
      </c>
      <c r="B47" s="139">
        <v>413114127</v>
      </c>
      <c r="C47" s="140" t="s">
        <v>493</v>
      </c>
      <c r="D47" s="141">
        <v>114</v>
      </c>
      <c r="E47" s="140" t="s">
        <v>146</v>
      </c>
      <c r="F47" s="141">
        <v>127</v>
      </c>
      <c r="G47" s="142" t="s">
        <v>159</v>
      </c>
      <c r="H47" s="130"/>
      <c r="I47" s="131">
        <v>10766</v>
      </c>
      <c r="J47" s="131">
        <v>4800</v>
      </c>
      <c r="K47" s="131">
        <v>0</v>
      </c>
      <c r="L47" s="131">
        <v>938</v>
      </c>
      <c r="M47" s="131">
        <v>16504</v>
      </c>
      <c r="N47" s="130"/>
      <c r="O47" s="132">
        <v>1</v>
      </c>
      <c r="P47" s="132">
        <v>0</v>
      </c>
      <c r="Q47" s="133">
        <v>15566</v>
      </c>
      <c r="R47" s="133">
        <v>0</v>
      </c>
      <c r="S47" s="133">
        <v>0</v>
      </c>
      <c r="T47" s="133">
        <v>938</v>
      </c>
      <c r="U47" s="134">
        <f t="shared" si="0"/>
        <v>16504</v>
      </c>
      <c r="V47" s="144"/>
      <c r="W47" s="173">
        <v>0</v>
      </c>
      <c r="X47" s="174">
        <v>0.09</v>
      </c>
      <c r="Y47" s="174">
        <v>3.0236013890832789E-2</v>
      </c>
      <c r="Z47" s="175">
        <v>0</v>
      </c>
      <c r="AA47" s="168"/>
      <c r="AB47" s="176">
        <v>0</v>
      </c>
      <c r="AC47" s="177">
        <v>0</v>
      </c>
      <c r="AD47" s="134">
        <v>0</v>
      </c>
      <c r="AE47" s="177">
        <v>0</v>
      </c>
      <c r="AF47" s="182">
        <v>0</v>
      </c>
      <c r="AG47" s="172"/>
    </row>
    <row r="48" spans="1:33" s="110" customFormat="1" x14ac:dyDescent="0.2">
      <c r="A48" s="138">
        <v>413</v>
      </c>
      <c r="B48" s="139">
        <v>413114253</v>
      </c>
      <c r="C48" s="140" t="s">
        <v>493</v>
      </c>
      <c r="D48" s="141">
        <v>114</v>
      </c>
      <c r="E48" s="140" t="s">
        <v>146</v>
      </c>
      <c r="F48" s="141">
        <v>253</v>
      </c>
      <c r="G48" s="142" t="s">
        <v>285</v>
      </c>
      <c r="H48" s="130"/>
      <c r="I48" s="131">
        <v>8960</v>
      </c>
      <c r="J48" s="131">
        <v>16890</v>
      </c>
      <c r="K48" s="131">
        <v>0</v>
      </c>
      <c r="L48" s="131">
        <v>938</v>
      </c>
      <c r="M48" s="131">
        <v>26788</v>
      </c>
      <c r="N48" s="130"/>
      <c r="O48" s="132">
        <v>1</v>
      </c>
      <c r="P48" s="132">
        <v>0</v>
      </c>
      <c r="Q48" s="133">
        <v>25850</v>
      </c>
      <c r="R48" s="133">
        <v>0</v>
      </c>
      <c r="S48" s="133">
        <v>0</v>
      </c>
      <c r="T48" s="133">
        <v>938</v>
      </c>
      <c r="U48" s="134">
        <f t="shared" si="0"/>
        <v>26788</v>
      </c>
      <c r="V48" s="144"/>
      <c r="W48" s="173">
        <v>0</v>
      </c>
      <c r="X48" s="174">
        <v>0.09</v>
      </c>
      <c r="Y48" s="174">
        <v>1.3706674732236133E-2</v>
      </c>
      <c r="Z48" s="175">
        <v>0</v>
      </c>
      <c r="AA48" s="168"/>
      <c r="AB48" s="176">
        <v>0</v>
      </c>
      <c r="AC48" s="177">
        <v>0</v>
      </c>
      <c r="AD48" s="134">
        <v>0</v>
      </c>
      <c r="AE48" s="177">
        <v>0</v>
      </c>
      <c r="AF48" s="182">
        <v>0</v>
      </c>
      <c r="AG48" s="172"/>
    </row>
    <row r="49" spans="1:33" s="110" customFormat="1" x14ac:dyDescent="0.2">
      <c r="A49" s="138">
        <v>413</v>
      </c>
      <c r="B49" s="139">
        <v>413114278</v>
      </c>
      <c r="C49" s="140" t="s">
        <v>493</v>
      </c>
      <c r="D49" s="141">
        <v>114</v>
      </c>
      <c r="E49" s="140" t="s">
        <v>146</v>
      </c>
      <c r="F49" s="141">
        <v>278</v>
      </c>
      <c r="G49" s="142" t="s">
        <v>310</v>
      </c>
      <c r="H49" s="130"/>
      <c r="I49" s="131">
        <v>11621.946980937662</v>
      </c>
      <c r="J49" s="131">
        <v>2141</v>
      </c>
      <c r="K49" s="131">
        <v>0</v>
      </c>
      <c r="L49" s="131">
        <v>938</v>
      </c>
      <c r="M49" s="131">
        <v>14700.946980937662</v>
      </c>
      <c r="N49" s="130"/>
      <c r="O49" s="132">
        <v>1</v>
      </c>
      <c r="P49" s="132">
        <v>0</v>
      </c>
      <c r="Q49" s="133">
        <v>13763</v>
      </c>
      <c r="R49" s="133">
        <v>0</v>
      </c>
      <c r="S49" s="133">
        <v>0</v>
      </c>
      <c r="T49" s="133">
        <v>938</v>
      </c>
      <c r="U49" s="134">
        <f t="shared" si="0"/>
        <v>14701</v>
      </c>
      <c r="V49" s="144"/>
      <c r="W49" s="173">
        <v>0</v>
      </c>
      <c r="X49" s="174">
        <v>0.09</v>
      </c>
      <c r="Y49" s="174">
        <v>6.1279724957985546E-2</v>
      </c>
      <c r="Z49" s="175">
        <v>0</v>
      </c>
      <c r="AA49" s="168"/>
      <c r="AB49" s="176">
        <v>0</v>
      </c>
      <c r="AC49" s="177">
        <v>0</v>
      </c>
      <c r="AD49" s="134">
        <v>0</v>
      </c>
      <c r="AE49" s="177">
        <v>0</v>
      </c>
      <c r="AF49" s="182">
        <v>0</v>
      </c>
      <c r="AG49" s="172"/>
    </row>
    <row r="50" spans="1:33" s="110" customFormat="1" x14ac:dyDescent="0.2">
      <c r="A50" s="138">
        <v>413</v>
      </c>
      <c r="B50" s="139">
        <v>413114605</v>
      </c>
      <c r="C50" s="140" t="s">
        <v>493</v>
      </c>
      <c r="D50" s="141">
        <v>114</v>
      </c>
      <c r="E50" s="140" t="s">
        <v>146</v>
      </c>
      <c r="F50" s="141">
        <v>605</v>
      </c>
      <c r="G50" s="142" t="s">
        <v>388</v>
      </c>
      <c r="H50" s="130"/>
      <c r="I50" s="131">
        <v>15039</v>
      </c>
      <c r="J50" s="131">
        <v>10440</v>
      </c>
      <c r="K50" s="131">
        <v>0</v>
      </c>
      <c r="L50" s="131">
        <v>938</v>
      </c>
      <c r="M50" s="131">
        <v>26417</v>
      </c>
      <c r="N50" s="130"/>
      <c r="O50" s="132">
        <v>2</v>
      </c>
      <c r="P50" s="132">
        <v>0</v>
      </c>
      <c r="Q50" s="133">
        <v>50958</v>
      </c>
      <c r="R50" s="133">
        <v>0</v>
      </c>
      <c r="S50" s="133">
        <v>0</v>
      </c>
      <c r="T50" s="133">
        <v>1876</v>
      </c>
      <c r="U50" s="134">
        <f t="shared" si="0"/>
        <v>52834</v>
      </c>
      <c r="V50" s="144"/>
      <c r="W50" s="173">
        <v>0</v>
      </c>
      <c r="X50" s="174">
        <v>0.09</v>
      </c>
      <c r="Y50" s="174">
        <v>5.7212204232522025E-2</v>
      </c>
      <c r="Z50" s="175">
        <v>0</v>
      </c>
      <c r="AA50" s="168"/>
      <c r="AB50" s="176">
        <v>0</v>
      </c>
      <c r="AC50" s="177">
        <v>0</v>
      </c>
      <c r="AD50" s="134">
        <v>0</v>
      </c>
      <c r="AE50" s="177">
        <v>0</v>
      </c>
      <c r="AF50" s="182">
        <v>0</v>
      </c>
      <c r="AG50" s="172"/>
    </row>
    <row r="51" spans="1:33" s="110" customFormat="1" x14ac:dyDescent="0.2">
      <c r="A51" s="138">
        <v>413</v>
      </c>
      <c r="B51" s="139">
        <v>413114670</v>
      </c>
      <c r="C51" s="140" t="s">
        <v>493</v>
      </c>
      <c r="D51" s="141">
        <v>114</v>
      </c>
      <c r="E51" s="140" t="s">
        <v>146</v>
      </c>
      <c r="F51" s="141">
        <v>670</v>
      </c>
      <c r="G51" s="142" t="s">
        <v>406</v>
      </c>
      <c r="H51" s="130"/>
      <c r="I51" s="131">
        <v>10738</v>
      </c>
      <c r="J51" s="131">
        <v>7655</v>
      </c>
      <c r="K51" s="131">
        <v>0</v>
      </c>
      <c r="L51" s="131">
        <v>938</v>
      </c>
      <c r="M51" s="131">
        <v>19331</v>
      </c>
      <c r="N51" s="130"/>
      <c r="O51" s="132">
        <v>26</v>
      </c>
      <c r="P51" s="132">
        <v>0</v>
      </c>
      <c r="Q51" s="133">
        <v>478218</v>
      </c>
      <c r="R51" s="133">
        <v>0</v>
      </c>
      <c r="S51" s="133">
        <v>0</v>
      </c>
      <c r="T51" s="133">
        <v>24388</v>
      </c>
      <c r="U51" s="134">
        <f t="shared" si="0"/>
        <v>502606</v>
      </c>
      <c r="V51" s="144"/>
      <c r="W51" s="173">
        <v>0</v>
      </c>
      <c r="X51" s="174">
        <v>0.09</v>
      </c>
      <c r="Y51" s="174">
        <v>6.7704620138989507E-2</v>
      </c>
      <c r="Z51" s="175">
        <v>0</v>
      </c>
      <c r="AA51" s="168"/>
      <c r="AB51" s="176">
        <v>0</v>
      </c>
      <c r="AC51" s="177">
        <v>0</v>
      </c>
      <c r="AD51" s="134">
        <v>0</v>
      </c>
      <c r="AE51" s="177">
        <v>0</v>
      </c>
      <c r="AF51" s="182">
        <v>0</v>
      </c>
      <c r="AG51" s="172"/>
    </row>
    <row r="52" spans="1:33" s="110" customFormat="1" x14ac:dyDescent="0.2">
      <c r="A52" s="138">
        <v>413</v>
      </c>
      <c r="B52" s="139">
        <v>413114674</v>
      </c>
      <c r="C52" s="140" t="s">
        <v>493</v>
      </c>
      <c r="D52" s="141">
        <v>114</v>
      </c>
      <c r="E52" s="140" t="s">
        <v>146</v>
      </c>
      <c r="F52" s="141">
        <v>674</v>
      </c>
      <c r="G52" s="142" t="s">
        <v>409</v>
      </c>
      <c r="H52" s="130"/>
      <c r="I52" s="131">
        <v>11681</v>
      </c>
      <c r="J52" s="131">
        <v>4613</v>
      </c>
      <c r="K52" s="131">
        <v>0</v>
      </c>
      <c r="L52" s="131">
        <v>938</v>
      </c>
      <c r="M52" s="131">
        <v>17232</v>
      </c>
      <c r="N52" s="130"/>
      <c r="O52" s="132">
        <v>42</v>
      </c>
      <c r="P52" s="132">
        <v>0</v>
      </c>
      <c r="Q52" s="133">
        <v>684348</v>
      </c>
      <c r="R52" s="133">
        <v>0</v>
      </c>
      <c r="S52" s="133">
        <v>0</v>
      </c>
      <c r="T52" s="133">
        <v>39396</v>
      </c>
      <c r="U52" s="134">
        <f t="shared" si="0"/>
        <v>723744</v>
      </c>
      <c r="V52" s="144"/>
      <c r="W52" s="173">
        <v>0</v>
      </c>
      <c r="X52" s="174">
        <v>0.09</v>
      </c>
      <c r="Y52" s="174">
        <v>5.3625192968164655E-2</v>
      </c>
      <c r="Z52" s="175">
        <v>0</v>
      </c>
      <c r="AA52" s="168"/>
      <c r="AB52" s="176">
        <v>0</v>
      </c>
      <c r="AC52" s="177">
        <v>0</v>
      </c>
      <c r="AD52" s="134">
        <v>0</v>
      </c>
      <c r="AE52" s="177">
        <v>0</v>
      </c>
      <c r="AF52" s="182">
        <v>0</v>
      </c>
      <c r="AG52" s="172"/>
    </row>
    <row r="53" spans="1:33" s="110" customFormat="1" x14ac:dyDescent="0.2">
      <c r="A53" s="138">
        <v>413</v>
      </c>
      <c r="B53" s="139">
        <v>413114683</v>
      </c>
      <c r="C53" s="140" t="s">
        <v>493</v>
      </c>
      <c r="D53" s="141">
        <v>114</v>
      </c>
      <c r="E53" s="140" t="s">
        <v>146</v>
      </c>
      <c r="F53" s="141">
        <v>683</v>
      </c>
      <c r="G53" s="142" t="s">
        <v>412</v>
      </c>
      <c r="H53" s="130"/>
      <c r="I53" s="131">
        <v>10766</v>
      </c>
      <c r="J53" s="131">
        <v>7687</v>
      </c>
      <c r="K53" s="131">
        <v>0</v>
      </c>
      <c r="L53" s="131">
        <v>938</v>
      </c>
      <c r="M53" s="131">
        <v>19391</v>
      </c>
      <c r="N53" s="130"/>
      <c r="O53" s="132">
        <v>1</v>
      </c>
      <c r="P53" s="132">
        <v>0</v>
      </c>
      <c r="Q53" s="133">
        <v>18453</v>
      </c>
      <c r="R53" s="133">
        <v>0</v>
      </c>
      <c r="S53" s="133">
        <v>0</v>
      </c>
      <c r="T53" s="133">
        <v>938</v>
      </c>
      <c r="U53" s="134">
        <f t="shared" si="0"/>
        <v>19391</v>
      </c>
      <c r="V53" s="144"/>
      <c r="W53" s="173">
        <v>0</v>
      </c>
      <c r="X53" s="174">
        <v>0.09</v>
      </c>
      <c r="Y53" s="174">
        <v>3.1153946988366862E-2</v>
      </c>
      <c r="Z53" s="175">
        <v>0</v>
      </c>
      <c r="AA53" s="168"/>
      <c r="AB53" s="176">
        <v>0</v>
      </c>
      <c r="AC53" s="177">
        <v>0</v>
      </c>
      <c r="AD53" s="134">
        <v>0</v>
      </c>
      <c r="AE53" s="177">
        <v>0</v>
      </c>
      <c r="AF53" s="182">
        <v>0</v>
      </c>
      <c r="AG53" s="172"/>
    </row>
    <row r="54" spans="1:33" s="110" customFormat="1" x14ac:dyDescent="0.2">
      <c r="A54" s="138">
        <v>413</v>
      </c>
      <c r="B54" s="139">
        <v>413114717</v>
      </c>
      <c r="C54" s="140" t="s">
        <v>493</v>
      </c>
      <c r="D54" s="141">
        <v>114</v>
      </c>
      <c r="E54" s="140" t="s">
        <v>146</v>
      </c>
      <c r="F54" s="141">
        <v>717</v>
      </c>
      <c r="G54" s="142" t="s">
        <v>422</v>
      </c>
      <c r="H54" s="130"/>
      <c r="I54" s="131">
        <v>11962</v>
      </c>
      <c r="J54" s="131">
        <v>4970</v>
      </c>
      <c r="K54" s="131">
        <v>0</v>
      </c>
      <c r="L54" s="131">
        <v>938</v>
      </c>
      <c r="M54" s="131">
        <v>17870</v>
      </c>
      <c r="N54" s="130"/>
      <c r="O54" s="132">
        <v>37</v>
      </c>
      <c r="P54" s="132">
        <v>0</v>
      </c>
      <c r="Q54" s="133">
        <v>626484</v>
      </c>
      <c r="R54" s="133">
        <v>0</v>
      </c>
      <c r="S54" s="133">
        <v>0</v>
      </c>
      <c r="T54" s="133">
        <v>34706</v>
      </c>
      <c r="U54" s="134">
        <f t="shared" si="0"/>
        <v>661190</v>
      </c>
      <c r="V54" s="144"/>
      <c r="W54" s="173">
        <v>0</v>
      </c>
      <c r="X54" s="174">
        <v>0.09</v>
      </c>
      <c r="Y54" s="174">
        <v>4.0952986633291347E-2</v>
      </c>
      <c r="Z54" s="175">
        <v>0</v>
      </c>
      <c r="AA54" s="168"/>
      <c r="AB54" s="176">
        <v>0</v>
      </c>
      <c r="AC54" s="177">
        <v>0</v>
      </c>
      <c r="AD54" s="134">
        <v>0</v>
      </c>
      <c r="AE54" s="177">
        <v>0</v>
      </c>
      <c r="AF54" s="182">
        <v>0</v>
      </c>
      <c r="AG54" s="172"/>
    </row>
    <row r="55" spans="1:33" s="110" customFormat="1" x14ac:dyDescent="0.2">
      <c r="A55" s="138">
        <v>413</v>
      </c>
      <c r="B55" s="139">
        <v>413114750</v>
      </c>
      <c r="C55" s="140" t="s">
        <v>493</v>
      </c>
      <c r="D55" s="141">
        <v>114</v>
      </c>
      <c r="E55" s="140" t="s">
        <v>146</v>
      </c>
      <c r="F55" s="141">
        <v>750</v>
      </c>
      <c r="G55" s="142" t="s">
        <v>430</v>
      </c>
      <c r="H55" s="130"/>
      <c r="I55" s="131">
        <v>10856</v>
      </c>
      <c r="J55" s="131">
        <v>6878</v>
      </c>
      <c r="K55" s="131">
        <v>0</v>
      </c>
      <c r="L55" s="131">
        <v>938</v>
      </c>
      <c r="M55" s="131">
        <v>18672</v>
      </c>
      <c r="N55" s="130"/>
      <c r="O55" s="132">
        <v>22</v>
      </c>
      <c r="P55" s="132">
        <v>0</v>
      </c>
      <c r="Q55" s="133">
        <v>390148</v>
      </c>
      <c r="R55" s="133">
        <v>0</v>
      </c>
      <c r="S55" s="133">
        <v>0</v>
      </c>
      <c r="T55" s="133">
        <v>20636</v>
      </c>
      <c r="U55" s="134">
        <f t="shared" si="0"/>
        <v>410784</v>
      </c>
      <c r="V55" s="144"/>
      <c r="W55" s="173">
        <v>0</v>
      </c>
      <c r="X55" s="174">
        <v>0.09</v>
      </c>
      <c r="Y55" s="174">
        <v>3.4726637472017624E-2</v>
      </c>
      <c r="Z55" s="175">
        <v>0</v>
      </c>
      <c r="AA55" s="168"/>
      <c r="AB55" s="176">
        <v>0</v>
      </c>
      <c r="AC55" s="177">
        <v>0</v>
      </c>
      <c r="AD55" s="134">
        <v>0</v>
      </c>
      <c r="AE55" s="177">
        <v>0</v>
      </c>
      <c r="AF55" s="182">
        <v>0</v>
      </c>
      <c r="AG55" s="172"/>
    </row>
    <row r="56" spans="1:33" s="110" customFormat="1" x14ac:dyDescent="0.2">
      <c r="A56" s="138">
        <v>413</v>
      </c>
      <c r="B56" s="139">
        <v>413114755</v>
      </c>
      <c r="C56" s="140" t="s">
        <v>493</v>
      </c>
      <c r="D56" s="141">
        <v>114</v>
      </c>
      <c r="E56" s="140" t="s">
        <v>146</v>
      </c>
      <c r="F56" s="141">
        <v>755</v>
      </c>
      <c r="G56" s="142" t="s">
        <v>432</v>
      </c>
      <c r="H56" s="130"/>
      <c r="I56" s="131">
        <v>11153</v>
      </c>
      <c r="J56" s="131">
        <v>5275</v>
      </c>
      <c r="K56" s="131">
        <v>0</v>
      </c>
      <c r="L56" s="131">
        <v>938</v>
      </c>
      <c r="M56" s="131">
        <v>17366</v>
      </c>
      <c r="N56" s="130"/>
      <c r="O56" s="132">
        <v>4</v>
      </c>
      <c r="P56" s="132">
        <v>0</v>
      </c>
      <c r="Q56" s="133">
        <v>65712</v>
      </c>
      <c r="R56" s="133">
        <v>0</v>
      </c>
      <c r="S56" s="133">
        <v>0</v>
      </c>
      <c r="T56" s="133">
        <v>3752</v>
      </c>
      <c r="U56" s="134">
        <f t="shared" si="0"/>
        <v>69464</v>
      </c>
      <c r="V56" s="144"/>
      <c r="W56" s="173">
        <v>0</v>
      </c>
      <c r="X56" s="174">
        <v>0.09</v>
      </c>
      <c r="Y56" s="174">
        <v>1.6869556187265666E-2</v>
      </c>
      <c r="Z56" s="175">
        <v>0</v>
      </c>
      <c r="AA56" s="168"/>
      <c r="AB56" s="176">
        <v>0</v>
      </c>
      <c r="AC56" s="177">
        <v>0</v>
      </c>
      <c r="AD56" s="134">
        <v>0</v>
      </c>
      <c r="AE56" s="177">
        <v>0</v>
      </c>
      <c r="AF56" s="182">
        <v>0</v>
      </c>
      <c r="AG56" s="172"/>
    </row>
    <row r="57" spans="1:33" s="110" customFormat="1" x14ac:dyDescent="0.2">
      <c r="A57" s="138">
        <v>414</v>
      </c>
      <c r="B57" s="139">
        <v>414603063</v>
      </c>
      <c r="C57" s="140" t="s">
        <v>494</v>
      </c>
      <c r="D57" s="141">
        <v>603</v>
      </c>
      <c r="E57" s="140" t="s">
        <v>495</v>
      </c>
      <c r="F57" s="141">
        <v>63</v>
      </c>
      <c r="G57" s="142" t="s">
        <v>95</v>
      </c>
      <c r="H57" s="130"/>
      <c r="I57" s="131">
        <v>11727.089883040933</v>
      </c>
      <c r="J57" s="131">
        <v>3792</v>
      </c>
      <c r="K57" s="131">
        <v>0</v>
      </c>
      <c r="L57" s="131">
        <v>938</v>
      </c>
      <c r="M57" s="131">
        <v>16457.089883040935</v>
      </c>
      <c r="N57" s="130"/>
      <c r="O57" s="132">
        <v>3</v>
      </c>
      <c r="P57" s="132">
        <v>0</v>
      </c>
      <c r="Q57" s="133">
        <v>45432</v>
      </c>
      <c r="R57" s="133">
        <v>0</v>
      </c>
      <c r="S57" s="133">
        <v>0</v>
      </c>
      <c r="T57" s="133">
        <v>2745</v>
      </c>
      <c r="U57" s="134">
        <f t="shared" si="0"/>
        <v>48177</v>
      </c>
      <c r="V57" s="144"/>
      <c r="W57" s="173">
        <v>7.2580645161290314E-2</v>
      </c>
      <c r="X57" s="174">
        <v>0.09</v>
      </c>
      <c r="Y57" s="174">
        <v>1.6877932497724058E-2</v>
      </c>
      <c r="Z57" s="175">
        <v>0</v>
      </c>
      <c r="AA57" s="168"/>
      <c r="AB57" s="176">
        <v>0</v>
      </c>
      <c r="AC57" s="177">
        <v>0</v>
      </c>
      <c r="AD57" s="134">
        <v>0</v>
      </c>
      <c r="AE57" s="177">
        <v>0</v>
      </c>
      <c r="AF57" s="182">
        <v>0</v>
      </c>
      <c r="AG57" s="172"/>
    </row>
    <row r="58" spans="1:33" s="110" customFormat="1" x14ac:dyDescent="0.2">
      <c r="A58" s="138">
        <v>414</v>
      </c>
      <c r="B58" s="139">
        <v>414603098</v>
      </c>
      <c r="C58" s="140" t="s">
        <v>494</v>
      </c>
      <c r="D58" s="141">
        <v>603</v>
      </c>
      <c r="E58" s="140" t="s">
        <v>495</v>
      </c>
      <c r="F58" s="141">
        <v>98</v>
      </c>
      <c r="G58" s="142" t="s">
        <v>130</v>
      </c>
      <c r="H58" s="130"/>
      <c r="I58" s="131">
        <v>11021</v>
      </c>
      <c r="J58" s="131">
        <v>15505</v>
      </c>
      <c r="K58" s="131">
        <v>0</v>
      </c>
      <c r="L58" s="131">
        <v>938</v>
      </c>
      <c r="M58" s="131">
        <v>27464</v>
      </c>
      <c r="N58" s="130"/>
      <c r="O58" s="132">
        <v>1</v>
      </c>
      <c r="P58" s="132">
        <v>0</v>
      </c>
      <c r="Q58" s="133">
        <v>25884</v>
      </c>
      <c r="R58" s="133">
        <v>0</v>
      </c>
      <c r="S58" s="133">
        <v>0</v>
      </c>
      <c r="T58" s="133">
        <v>915</v>
      </c>
      <c r="U58" s="134">
        <f t="shared" si="0"/>
        <v>26799</v>
      </c>
      <c r="V58" s="144"/>
      <c r="W58" s="173">
        <v>2.4193548387096774E-2</v>
      </c>
      <c r="X58" s="174">
        <v>0.09</v>
      </c>
      <c r="Y58" s="174">
        <v>1.3902245604914949E-2</v>
      </c>
      <c r="Z58" s="175">
        <v>0</v>
      </c>
      <c r="AA58" s="168"/>
      <c r="AB58" s="176">
        <v>0</v>
      </c>
      <c r="AC58" s="177">
        <v>0</v>
      </c>
      <c r="AD58" s="134">
        <v>0</v>
      </c>
      <c r="AE58" s="177">
        <v>0</v>
      </c>
      <c r="AF58" s="182">
        <v>0</v>
      </c>
      <c r="AG58" s="172"/>
    </row>
    <row r="59" spans="1:33" s="110" customFormat="1" x14ac:dyDescent="0.2">
      <c r="A59" s="138">
        <v>414</v>
      </c>
      <c r="B59" s="139">
        <v>414603152</v>
      </c>
      <c r="C59" s="140" t="s">
        <v>494</v>
      </c>
      <c r="D59" s="141">
        <v>603</v>
      </c>
      <c r="E59" s="140" t="s">
        <v>495</v>
      </c>
      <c r="F59" s="141">
        <v>152</v>
      </c>
      <c r="G59" s="142" t="s">
        <v>184</v>
      </c>
      <c r="H59" s="130"/>
      <c r="I59" s="131">
        <v>10766</v>
      </c>
      <c r="J59" s="131">
        <v>14330</v>
      </c>
      <c r="K59" s="131">
        <v>0</v>
      </c>
      <c r="L59" s="131">
        <v>938</v>
      </c>
      <c r="M59" s="131">
        <v>26034</v>
      </c>
      <c r="N59" s="130"/>
      <c r="O59" s="132">
        <v>2</v>
      </c>
      <c r="P59" s="132">
        <v>0</v>
      </c>
      <c r="Q59" s="133">
        <v>48978</v>
      </c>
      <c r="R59" s="133">
        <v>0</v>
      </c>
      <c r="S59" s="133">
        <v>0</v>
      </c>
      <c r="T59" s="133">
        <v>1830</v>
      </c>
      <c r="U59" s="134">
        <f t="shared" si="0"/>
        <v>50808</v>
      </c>
      <c r="V59" s="144"/>
      <c r="W59" s="173">
        <v>4.8387096774193547E-2</v>
      </c>
      <c r="X59" s="174">
        <v>0.09</v>
      </c>
      <c r="Y59" s="174">
        <v>3.5188261711306137E-3</v>
      </c>
      <c r="Z59" s="175">
        <v>0</v>
      </c>
      <c r="AA59" s="168"/>
      <c r="AB59" s="176">
        <v>0</v>
      </c>
      <c r="AC59" s="177">
        <v>0</v>
      </c>
      <c r="AD59" s="134">
        <v>0</v>
      </c>
      <c r="AE59" s="177">
        <v>0</v>
      </c>
      <c r="AF59" s="182">
        <v>0</v>
      </c>
      <c r="AG59" s="172"/>
    </row>
    <row r="60" spans="1:33" s="110" customFormat="1" x14ac:dyDescent="0.2">
      <c r="A60" s="138">
        <v>414</v>
      </c>
      <c r="B60" s="139">
        <v>414603209</v>
      </c>
      <c r="C60" s="140" t="s">
        <v>494</v>
      </c>
      <c r="D60" s="141">
        <v>603</v>
      </c>
      <c r="E60" s="140" t="s">
        <v>495</v>
      </c>
      <c r="F60" s="141">
        <v>209</v>
      </c>
      <c r="G60" s="142" t="s">
        <v>241</v>
      </c>
      <c r="H60" s="130"/>
      <c r="I60" s="131">
        <v>12277</v>
      </c>
      <c r="J60" s="131">
        <v>2622</v>
      </c>
      <c r="K60" s="131">
        <v>0</v>
      </c>
      <c r="L60" s="131">
        <v>938</v>
      </c>
      <c r="M60" s="131">
        <v>15837</v>
      </c>
      <c r="N60" s="130"/>
      <c r="O60" s="132">
        <v>65</v>
      </c>
      <c r="P60" s="132">
        <v>0</v>
      </c>
      <c r="Q60" s="133">
        <v>945035</v>
      </c>
      <c r="R60" s="133">
        <v>0</v>
      </c>
      <c r="S60" s="133">
        <v>0</v>
      </c>
      <c r="T60" s="133">
        <v>59475</v>
      </c>
      <c r="U60" s="134">
        <f t="shared" si="0"/>
        <v>1004510</v>
      </c>
      <c r="V60" s="144"/>
      <c r="W60" s="173">
        <v>1.5725806451612894</v>
      </c>
      <c r="X60" s="174">
        <v>0.09</v>
      </c>
      <c r="Y60" s="174">
        <v>4.2510870710496397E-2</v>
      </c>
      <c r="Z60" s="175">
        <v>0</v>
      </c>
      <c r="AA60" s="168"/>
      <c r="AB60" s="176">
        <v>0</v>
      </c>
      <c r="AC60" s="177">
        <v>0</v>
      </c>
      <c r="AD60" s="134">
        <v>0</v>
      </c>
      <c r="AE60" s="177">
        <v>0</v>
      </c>
      <c r="AF60" s="182">
        <v>0</v>
      </c>
      <c r="AG60" s="172"/>
    </row>
    <row r="61" spans="1:33" s="110" customFormat="1" x14ac:dyDescent="0.2">
      <c r="A61" s="138">
        <v>414</v>
      </c>
      <c r="B61" s="139">
        <v>414603236</v>
      </c>
      <c r="C61" s="140" t="s">
        <v>494</v>
      </c>
      <c r="D61" s="141">
        <v>603</v>
      </c>
      <c r="E61" s="140" t="s">
        <v>495</v>
      </c>
      <c r="F61" s="141">
        <v>236</v>
      </c>
      <c r="G61" s="142" t="s">
        <v>268</v>
      </c>
      <c r="H61" s="130"/>
      <c r="I61" s="131">
        <v>12341</v>
      </c>
      <c r="J61" s="131">
        <v>2347</v>
      </c>
      <c r="K61" s="131">
        <v>0</v>
      </c>
      <c r="L61" s="131">
        <v>938</v>
      </c>
      <c r="M61" s="131">
        <v>15626</v>
      </c>
      <c r="N61" s="130"/>
      <c r="O61" s="132">
        <v>195</v>
      </c>
      <c r="P61" s="132">
        <v>0</v>
      </c>
      <c r="Q61" s="133">
        <v>2794935</v>
      </c>
      <c r="R61" s="133">
        <v>0</v>
      </c>
      <c r="S61" s="133">
        <v>0</v>
      </c>
      <c r="T61" s="133">
        <v>178425</v>
      </c>
      <c r="U61" s="134">
        <f t="shared" si="0"/>
        <v>2973360</v>
      </c>
      <c r="V61" s="144"/>
      <c r="W61" s="173">
        <v>4.7177419354838923</v>
      </c>
      <c r="X61" s="174">
        <v>0.09</v>
      </c>
      <c r="Y61" s="174">
        <v>3.0246131668430456E-2</v>
      </c>
      <c r="Z61" s="175">
        <v>0</v>
      </c>
      <c r="AA61" s="168"/>
      <c r="AB61" s="176">
        <v>0</v>
      </c>
      <c r="AC61" s="177">
        <v>0</v>
      </c>
      <c r="AD61" s="134">
        <v>0</v>
      </c>
      <c r="AE61" s="177">
        <v>0</v>
      </c>
      <c r="AF61" s="182">
        <v>0</v>
      </c>
      <c r="AG61" s="172"/>
    </row>
    <row r="62" spans="1:33" s="110" customFormat="1" x14ac:dyDescent="0.2">
      <c r="A62" s="138">
        <v>414</v>
      </c>
      <c r="B62" s="139">
        <v>414603263</v>
      </c>
      <c r="C62" s="140" t="s">
        <v>494</v>
      </c>
      <c r="D62" s="141">
        <v>603</v>
      </c>
      <c r="E62" s="140" t="s">
        <v>495</v>
      </c>
      <c r="F62" s="141">
        <v>263</v>
      </c>
      <c r="G62" s="142" t="s">
        <v>295</v>
      </c>
      <c r="H62" s="130"/>
      <c r="I62" s="131">
        <v>10164</v>
      </c>
      <c r="J62" s="131">
        <v>5191</v>
      </c>
      <c r="K62" s="131">
        <v>0</v>
      </c>
      <c r="L62" s="131">
        <v>938</v>
      </c>
      <c r="M62" s="131">
        <v>16293</v>
      </c>
      <c r="N62" s="130"/>
      <c r="O62" s="132">
        <v>3</v>
      </c>
      <c r="P62" s="132">
        <v>0</v>
      </c>
      <c r="Q62" s="133">
        <v>44952</v>
      </c>
      <c r="R62" s="133">
        <v>0</v>
      </c>
      <c r="S62" s="133">
        <v>0</v>
      </c>
      <c r="T62" s="133">
        <v>2745</v>
      </c>
      <c r="U62" s="134">
        <f t="shared" si="0"/>
        <v>47697</v>
      </c>
      <c r="V62" s="144"/>
      <c r="W62" s="173">
        <v>7.2580645161290314E-2</v>
      </c>
      <c r="X62" s="174">
        <v>0.09</v>
      </c>
      <c r="Y62" s="174">
        <v>4.5430540784127983E-2</v>
      </c>
      <c r="Z62" s="175">
        <v>0</v>
      </c>
      <c r="AA62" s="168"/>
      <c r="AB62" s="176">
        <v>0</v>
      </c>
      <c r="AC62" s="177">
        <v>0</v>
      </c>
      <c r="AD62" s="134">
        <v>0</v>
      </c>
      <c r="AE62" s="177">
        <v>0</v>
      </c>
      <c r="AF62" s="182">
        <v>0</v>
      </c>
      <c r="AG62" s="172"/>
    </row>
    <row r="63" spans="1:33" s="110" customFormat="1" x14ac:dyDescent="0.2">
      <c r="A63" s="138">
        <v>414</v>
      </c>
      <c r="B63" s="139">
        <v>414603603</v>
      </c>
      <c r="C63" s="140" t="s">
        <v>494</v>
      </c>
      <c r="D63" s="141">
        <v>603</v>
      </c>
      <c r="E63" s="140" t="s">
        <v>495</v>
      </c>
      <c r="F63" s="141">
        <v>603</v>
      </c>
      <c r="G63" s="142" t="s">
        <v>495</v>
      </c>
      <c r="H63" s="130"/>
      <c r="I63" s="131">
        <v>12146</v>
      </c>
      <c r="J63" s="131">
        <v>1905</v>
      </c>
      <c r="K63" s="131">
        <v>0</v>
      </c>
      <c r="L63" s="131">
        <v>938</v>
      </c>
      <c r="M63" s="131">
        <v>14989</v>
      </c>
      <c r="N63" s="130"/>
      <c r="O63" s="132">
        <v>68</v>
      </c>
      <c r="P63" s="132">
        <v>0</v>
      </c>
      <c r="Q63" s="133">
        <v>932348</v>
      </c>
      <c r="R63" s="133">
        <v>0</v>
      </c>
      <c r="S63" s="133">
        <v>0</v>
      </c>
      <c r="T63" s="133">
        <v>62220</v>
      </c>
      <c r="U63" s="134">
        <f t="shared" si="0"/>
        <v>994568</v>
      </c>
      <c r="V63" s="144"/>
      <c r="W63" s="173">
        <v>1.6451612903225796</v>
      </c>
      <c r="X63" s="174">
        <v>0.09</v>
      </c>
      <c r="Y63" s="174">
        <v>5.1864416717227649E-2</v>
      </c>
      <c r="Z63" s="175">
        <v>0</v>
      </c>
      <c r="AA63" s="168"/>
      <c r="AB63" s="176">
        <v>0</v>
      </c>
      <c r="AC63" s="177">
        <v>0</v>
      </c>
      <c r="AD63" s="134">
        <v>0</v>
      </c>
      <c r="AE63" s="177">
        <v>0</v>
      </c>
      <c r="AF63" s="182">
        <v>0</v>
      </c>
      <c r="AG63" s="172"/>
    </row>
    <row r="64" spans="1:33" s="110" customFormat="1" x14ac:dyDescent="0.2">
      <c r="A64" s="138">
        <v>414</v>
      </c>
      <c r="B64" s="139">
        <v>414603635</v>
      </c>
      <c r="C64" s="140" t="s">
        <v>494</v>
      </c>
      <c r="D64" s="141">
        <v>603</v>
      </c>
      <c r="E64" s="140" t="s">
        <v>495</v>
      </c>
      <c r="F64" s="141">
        <v>635</v>
      </c>
      <c r="G64" s="142" t="s">
        <v>397</v>
      </c>
      <c r="H64" s="130"/>
      <c r="I64" s="131">
        <v>10739</v>
      </c>
      <c r="J64" s="131">
        <v>4950</v>
      </c>
      <c r="K64" s="131">
        <v>0</v>
      </c>
      <c r="L64" s="131">
        <v>938</v>
      </c>
      <c r="M64" s="131">
        <v>16627</v>
      </c>
      <c r="N64" s="130"/>
      <c r="O64" s="132">
        <v>26</v>
      </c>
      <c r="P64" s="132">
        <v>0</v>
      </c>
      <c r="Q64" s="133">
        <v>398034</v>
      </c>
      <c r="R64" s="133">
        <v>0</v>
      </c>
      <c r="S64" s="133">
        <v>0</v>
      </c>
      <c r="T64" s="133">
        <v>23790</v>
      </c>
      <c r="U64" s="134">
        <f t="shared" si="0"/>
        <v>421824</v>
      </c>
      <c r="V64" s="144"/>
      <c r="W64" s="173">
        <v>0.6290322580645159</v>
      </c>
      <c r="X64" s="174">
        <v>0.09</v>
      </c>
      <c r="Y64" s="174">
        <v>1.6082551504201282E-2</v>
      </c>
      <c r="Z64" s="175">
        <v>0</v>
      </c>
      <c r="AA64" s="168"/>
      <c r="AB64" s="176">
        <v>0</v>
      </c>
      <c r="AC64" s="177">
        <v>0</v>
      </c>
      <c r="AD64" s="134">
        <v>0</v>
      </c>
      <c r="AE64" s="177">
        <v>0</v>
      </c>
      <c r="AF64" s="182">
        <v>0</v>
      </c>
      <c r="AG64" s="172"/>
    </row>
    <row r="65" spans="1:33" s="110" customFormat="1" x14ac:dyDescent="0.2">
      <c r="A65" s="138">
        <v>414</v>
      </c>
      <c r="B65" s="139">
        <v>414603715</v>
      </c>
      <c r="C65" s="140" t="s">
        <v>494</v>
      </c>
      <c r="D65" s="141">
        <v>603</v>
      </c>
      <c r="E65" s="140" t="s">
        <v>495</v>
      </c>
      <c r="F65" s="141">
        <v>715</v>
      </c>
      <c r="G65" s="142" t="s">
        <v>421</v>
      </c>
      <c r="H65" s="130"/>
      <c r="I65" s="131">
        <v>11078</v>
      </c>
      <c r="J65" s="131">
        <v>8437</v>
      </c>
      <c r="K65" s="131">
        <v>0</v>
      </c>
      <c r="L65" s="131">
        <v>938</v>
      </c>
      <c r="M65" s="131">
        <v>20453</v>
      </c>
      <c r="N65" s="130"/>
      <c r="O65" s="132">
        <v>9</v>
      </c>
      <c r="P65" s="132">
        <v>0</v>
      </c>
      <c r="Q65" s="133">
        <v>171387</v>
      </c>
      <c r="R65" s="133">
        <v>0</v>
      </c>
      <c r="S65" s="133">
        <v>0</v>
      </c>
      <c r="T65" s="133">
        <v>8235</v>
      </c>
      <c r="U65" s="134">
        <f t="shared" si="0"/>
        <v>179622</v>
      </c>
      <c r="V65" s="144"/>
      <c r="W65" s="173">
        <v>0.217741935483871</v>
      </c>
      <c r="X65" s="174">
        <v>0.09</v>
      </c>
      <c r="Y65" s="174">
        <v>8.3900483737173789E-3</v>
      </c>
      <c r="Z65" s="175">
        <v>0</v>
      </c>
      <c r="AA65" s="168"/>
      <c r="AB65" s="176">
        <v>0</v>
      </c>
      <c r="AC65" s="177">
        <v>0</v>
      </c>
      <c r="AD65" s="134">
        <v>0</v>
      </c>
      <c r="AE65" s="177">
        <v>0</v>
      </c>
      <c r="AF65" s="182">
        <v>0</v>
      </c>
      <c r="AG65" s="172"/>
    </row>
    <row r="66" spans="1:33" s="110" customFormat="1" x14ac:dyDescent="0.2">
      <c r="A66" s="138">
        <v>416</v>
      </c>
      <c r="B66" s="139">
        <v>416035001</v>
      </c>
      <c r="C66" s="140" t="s">
        <v>496</v>
      </c>
      <c r="D66" s="141">
        <v>35</v>
      </c>
      <c r="E66" s="140" t="s">
        <v>67</v>
      </c>
      <c r="F66" s="141">
        <v>1</v>
      </c>
      <c r="G66" s="142" t="s">
        <v>33</v>
      </c>
      <c r="H66" s="130"/>
      <c r="I66" s="131">
        <v>11519</v>
      </c>
      <c r="J66" s="131">
        <v>2038</v>
      </c>
      <c r="K66" s="131">
        <v>0</v>
      </c>
      <c r="L66" s="131">
        <v>938</v>
      </c>
      <c r="M66" s="131">
        <v>14495</v>
      </c>
      <c r="N66" s="130"/>
      <c r="O66" s="132">
        <v>2</v>
      </c>
      <c r="P66" s="132">
        <v>0</v>
      </c>
      <c r="Q66" s="133">
        <v>25982</v>
      </c>
      <c r="R66" s="133">
        <v>0</v>
      </c>
      <c r="S66" s="133">
        <v>0</v>
      </c>
      <c r="T66" s="133">
        <v>1798</v>
      </c>
      <c r="U66" s="134">
        <f t="shared" si="0"/>
        <v>27780</v>
      </c>
      <c r="V66" s="144"/>
      <c r="W66" s="173">
        <v>8.3457526080476907E-2</v>
      </c>
      <c r="X66" s="174">
        <v>0.09</v>
      </c>
      <c r="Y66" s="174">
        <v>1.3258181383061613E-2</v>
      </c>
      <c r="Z66" s="175">
        <v>0</v>
      </c>
      <c r="AA66" s="168"/>
      <c r="AB66" s="176">
        <v>0</v>
      </c>
      <c r="AC66" s="177">
        <v>0</v>
      </c>
      <c r="AD66" s="134">
        <v>0</v>
      </c>
      <c r="AE66" s="177">
        <v>0</v>
      </c>
      <c r="AF66" s="182">
        <v>0</v>
      </c>
      <c r="AG66" s="172"/>
    </row>
    <row r="67" spans="1:33" s="110" customFormat="1" x14ac:dyDescent="0.2">
      <c r="A67" s="138">
        <v>416</v>
      </c>
      <c r="B67" s="139">
        <v>416035035</v>
      </c>
      <c r="C67" s="140" t="s">
        <v>496</v>
      </c>
      <c r="D67" s="141">
        <v>35</v>
      </c>
      <c r="E67" s="140" t="s">
        <v>67</v>
      </c>
      <c r="F67" s="141">
        <v>35</v>
      </c>
      <c r="G67" s="142" t="s">
        <v>67</v>
      </c>
      <c r="H67" s="130"/>
      <c r="I67" s="131">
        <v>14127</v>
      </c>
      <c r="J67" s="131">
        <v>5922</v>
      </c>
      <c r="K67" s="131">
        <v>0</v>
      </c>
      <c r="L67" s="131">
        <v>938</v>
      </c>
      <c r="M67" s="131">
        <v>20987</v>
      </c>
      <c r="N67" s="130"/>
      <c r="O67" s="132">
        <v>642</v>
      </c>
      <c r="P67" s="132">
        <v>0</v>
      </c>
      <c r="Q67" s="133">
        <v>12334104</v>
      </c>
      <c r="R67" s="133">
        <v>0</v>
      </c>
      <c r="S67" s="133">
        <v>40963</v>
      </c>
      <c r="T67" s="133">
        <v>577158</v>
      </c>
      <c r="U67" s="134">
        <f t="shared" si="0"/>
        <v>12952225</v>
      </c>
      <c r="V67" s="144"/>
      <c r="W67" s="173">
        <v>26.789865871833136</v>
      </c>
      <c r="X67" s="174">
        <v>0.09</v>
      </c>
      <c r="Y67" s="174">
        <v>0.15770254624817917</v>
      </c>
      <c r="Z67" s="175">
        <v>0</v>
      </c>
      <c r="AA67" s="168"/>
      <c r="AB67" s="176">
        <v>0</v>
      </c>
      <c r="AC67" s="177">
        <v>0</v>
      </c>
      <c r="AD67" s="134">
        <v>0</v>
      </c>
      <c r="AE67" s="177">
        <v>0</v>
      </c>
      <c r="AF67" s="182">
        <v>0</v>
      </c>
      <c r="AG67" s="172"/>
    </row>
    <row r="68" spans="1:33" s="110" customFormat="1" x14ac:dyDescent="0.2">
      <c r="A68" s="138">
        <v>416</v>
      </c>
      <c r="B68" s="139">
        <v>416035044</v>
      </c>
      <c r="C68" s="140" t="s">
        <v>496</v>
      </c>
      <c r="D68" s="141">
        <v>35</v>
      </c>
      <c r="E68" s="140" t="s">
        <v>67</v>
      </c>
      <c r="F68" s="141">
        <v>44</v>
      </c>
      <c r="G68" s="142" t="s">
        <v>76</v>
      </c>
      <c r="H68" s="130"/>
      <c r="I68" s="131">
        <v>12958</v>
      </c>
      <c r="J68" s="131">
        <v>112</v>
      </c>
      <c r="K68" s="131">
        <v>0</v>
      </c>
      <c r="L68" s="131">
        <v>938</v>
      </c>
      <c r="M68" s="131">
        <v>14008</v>
      </c>
      <c r="N68" s="130"/>
      <c r="O68" s="132">
        <v>6</v>
      </c>
      <c r="P68" s="132">
        <v>0</v>
      </c>
      <c r="Q68" s="133">
        <v>75150</v>
      </c>
      <c r="R68" s="133">
        <v>0</v>
      </c>
      <c r="S68" s="133">
        <v>0</v>
      </c>
      <c r="T68" s="133">
        <v>5394</v>
      </c>
      <c r="U68" s="134">
        <f t="shared" si="0"/>
        <v>80544</v>
      </c>
      <c r="V68" s="144"/>
      <c r="W68" s="173">
        <v>0.25037257824143072</v>
      </c>
      <c r="X68" s="174">
        <v>0.09</v>
      </c>
      <c r="Y68" s="174">
        <v>7.3730690688880246E-2</v>
      </c>
      <c r="Z68" s="175">
        <v>0</v>
      </c>
      <c r="AA68" s="168"/>
      <c r="AB68" s="176">
        <v>0</v>
      </c>
      <c r="AC68" s="177">
        <v>0</v>
      </c>
      <c r="AD68" s="134">
        <v>0</v>
      </c>
      <c r="AE68" s="177">
        <v>0</v>
      </c>
      <c r="AF68" s="182">
        <v>0</v>
      </c>
      <c r="AG68" s="172"/>
    </row>
    <row r="69" spans="1:33" s="110" customFormat="1" x14ac:dyDescent="0.2">
      <c r="A69" s="138">
        <v>416</v>
      </c>
      <c r="B69" s="139">
        <v>416035048</v>
      </c>
      <c r="C69" s="140" t="s">
        <v>496</v>
      </c>
      <c r="D69" s="141">
        <v>35</v>
      </c>
      <c r="E69" s="140" t="s">
        <v>67</v>
      </c>
      <c r="F69" s="141">
        <v>48</v>
      </c>
      <c r="G69" s="142" t="s">
        <v>80</v>
      </c>
      <c r="H69" s="130"/>
      <c r="I69" s="131">
        <v>11373.557741625926</v>
      </c>
      <c r="J69" s="131">
        <v>9514</v>
      </c>
      <c r="K69" s="131">
        <v>0</v>
      </c>
      <c r="L69" s="131">
        <v>938</v>
      </c>
      <c r="M69" s="131">
        <v>21825.557741625926</v>
      </c>
      <c r="N69" s="130"/>
      <c r="O69" s="132">
        <v>1</v>
      </c>
      <c r="P69" s="132">
        <v>0</v>
      </c>
      <c r="Q69" s="133">
        <v>20016</v>
      </c>
      <c r="R69" s="133">
        <v>0</v>
      </c>
      <c r="S69" s="133">
        <v>0</v>
      </c>
      <c r="T69" s="133">
        <v>899</v>
      </c>
      <c r="U69" s="134">
        <f t="shared" si="0"/>
        <v>20915</v>
      </c>
      <c r="V69" s="144"/>
      <c r="W69" s="173">
        <v>4.1728763040238454E-2</v>
      </c>
      <c r="X69" s="174">
        <v>0.09</v>
      </c>
      <c r="Y69" s="174">
        <v>2.095498614817835E-3</v>
      </c>
      <c r="Z69" s="175">
        <v>0</v>
      </c>
      <c r="AA69" s="168"/>
      <c r="AB69" s="176">
        <v>0</v>
      </c>
      <c r="AC69" s="177">
        <v>0</v>
      </c>
      <c r="AD69" s="134">
        <v>0</v>
      </c>
      <c r="AE69" s="177">
        <v>0</v>
      </c>
      <c r="AF69" s="182">
        <v>0</v>
      </c>
      <c r="AG69" s="172"/>
    </row>
    <row r="70" spans="1:33" s="110" customFormat="1" x14ac:dyDescent="0.2">
      <c r="A70" s="138">
        <v>416</v>
      </c>
      <c r="B70" s="139">
        <v>416035073</v>
      </c>
      <c r="C70" s="140" t="s">
        <v>496</v>
      </c>
      <c r="D70" s="141">
        <v>35</v>
      </c>
      <c r="E70" s="140" t="s">
        <v>67</v>
      </c>
      <c r="F70" s="141">
        <v>73</v>
      </c>
      <c r="G70" s="142" t="s">
        <v>105</v>
      </c>
      <c r="H70" s="130"/>
      <c r="I70" s="131">
        <v>12306</v>
      </c>
      <c r="J70" s="131">
        <v>8498</v>
      </c>
      <c r="K70" s="131">
        <v>0</v>
      </c>
      <c r="L70" s="131">
        <v>938</v>
      </c>
      <c r="M70" s="131">
        <v>21742</v>
      </c>
      <c r="N70" s="130"/>
      <c r="O70" s="132">
        <v>3</v>
      </c>
      <c r="P70" s="132">
        <v>0</v>
      </c>
      <c r="Q70" s="133">
        <v>59808</v>
      </c>
      <c r="R70" s="133">
        <v>0</v>
      </c>
      <c r="S70" s="133">
        <v>0</v>
      </c>
      <c r="T70" s="133">
        <v>2697</v>
      </c>
      <c r="U70" s="134">
        <f t="shared" si="0"/>
        <v>62505</v>
      </c>
      <c r="V70" s="144"/>
      <c r="W70" s="173">
        <v>0.12518628912071536</v>
      </c>
      <c r="X70" s="174">
        <v>0.09</v>
      </c>
      <c r="Y70" s="174">
        <v>1.4564417469161489E-2</v>
      </c>
      <c r="Z70" s="175">
        <v>0</v>
      </c>
      <c r="AA70" s="168"/>
      <c r="AB70" s="176">
        <v>0</v>
      </c>
      <c r="AC70" s="177">
        <v>0</v>
      </c>
      <c r="AD70" s="134">
        <v>0</v>
      </c>
      <c r="AE70" s="177">
        <v>0</v>
      </c>
      <c r="AF70" s="182">
        <v>0</v>
      </c>
      <c r="AG70" s="172"/>
    </row>
    <row r="71" spans="1:33" s="110" customFormat="1" x14ac:dyDescent="0.2">
      <c r="A71" s="138">
        <v>416</v>
      </c>
      <c r="B71" s="139">
        <v>416035133</v>
      </c>
      <c r="C71" s="140" t="s">
        <v>496</v>
      </c>
      <c r="D71" s="141">
        <v>35</v>
      </c>
      <c r="E71" s="140" t="s">
        <v>67</v>
      </c>
      <c r="F71" s="141">
        <v>133</v>
      </c>
      <c r="G71" s="142" t="s">
        <v>165</v>
      </c>
      <c r="H71" s="130"/>
      <c r="I71" s="131">
        <v>11958.499763432394</v>
      </c>
      <c r="J71" s="131">
        <v>2082</v>
      </c>
      <c r="K71" s="131">
        <v>0</v>
      </c>
      <c r="L71" s="131">
        <v>938</v>
      </c>
      <c r="M71" s="131">
        <v>14978.499763432394</v>
      </c>
      <c r="N71" s="130"/>
      <c r="O71" s="132">
        <v>1</v>
      </c>
      <c r="P71" s="132">
        <v>0</v>
      </c>
      <c r="Q71" s="133">
        <v>13455</v>
      </c>
      <c r="R71" s="133">
        <v>0</v>
      </c>
      <c r="S71" s="133">
        <v>0</v>
      </c>
      <c r="T71" s="133">
        <v>899</v>
      </c>
      <c r="U71" s="134">
        <f t="shared" si="0"/>
        <v>14354</v>
      </c>
      <c r="V71" s="144"/>
      <c r="W71" s="173">
        <v>4.1728763040238454E-2</v>
      </c>
      <c r="X71" s="174">
        <v>0.09</v>
      </c>
      <c r="Y71" s="174">
        <v>3.3137535378547495E-2</v>
      </c>
      <c r="Z71" s="175">
        <v>0</v>
      </c>
      <c r="AA71" s="168"/>
      <c r="AB71" s="176">
        <v>0</v>
      </c>
      <c r="AC71" s="177">
        <v>0</v>
      </c>
      <c r="AD71" s="134">
        <v>0</v>
      </c>
      <c r="AE71" s="177">
        <v>0</v>
      </c>
      <c r="AF71" s="182">
        <v>0</v>
      </c>
      <c r="AG71" s="172"/>
    </row>
    <row r="72" spans="1:33" s="110" customFormat="1" x14ac:dyDescent="0.2">
      <c r="A72" s="138">
        <v>416</v>
      </c>
      <c r="B72" s="139">
        <v>416035220</v>
      </c>
      <c r="C72" s="140" t="s">
        <v>496</v>
      </c>
      <c r="D72" s="141">
        <v>35</v>
      </c>
      <c r="E72" s="140" t="s">
        <v>67</v>
      </c>
      <c r="F72" s="141">
        <v>220</v>
      </c>
      <c r="G72" s="142" t="s">
        <v>252</v>
      </c>
      <c r="H72" s="130"/>
      <c r="I72" s="131">
        <v>16118</v>
      </c>
      <c r="J72" s="131">
        <v>7166</v>
      </c>
      <c r="K72" s="131">
        <v>0</v>
      </c>
      <c r="L72" s="131">
        <v>938</v>
      </c>
      <c r="M72" s="131">
        <v>24222</v>
      </c>
      <c r="N72" s="130"/>
      <c r="O72" s="132">
        <v>1</v>
      </c>
      <c r="P72" s="132">
        <v>0</v>
      </c>
      <c r="Q72" s="133">
        <v>22312</v>
      </c>
      <c r="R72" s="133">
        <v>0</v>
      </c>
      <c r="S72" s="133">
        <v>0</v>
      </c>
      <c r="T72" s="133">
        <v>899</v>
      </c>
      <c r="U72" s="134">
        <f t="shared" si="0"/>
        <v>23211</v>
      </c>
      <c r="V72" s="144"/>
      <c r="W72" s="173">
        <v>4.1728763040238454E-2</v>
      </c>
      <c r="X72" s="174">
        <v>0.09</v>
      </c>
      <c r="Y72" s="174">
        <v>1.7540375109514634E-2</v>
      </c>
      <c r="Z72" s="175">
        <v>0</v>
      </c>
      <c r="AA72" s="168"/>
      <c r="AB72" s="176">
        <v>0</v>
      </c>
      <c r="AC72" s="177">
        <v>0</v>
      </c>
      <c r="AD72" s="134">
        <v>0</v>
      </c>
      <c r="AE72" s="177">
        <v>0</v>
      </c>
      <c r="AF72" s="182">
        <v>0</v>
      </c>
      <c r="AG72" s="172"/>
    </row>
    <row r="73" spans="1:33" s="110" customFormat="1" x14ac:dyDescent="0.2">
      <c r="A73" s="138">
        <v>416</v>
      </c>
      <c r="B73" s="139">
        <v>416035244</v>
      </c>
      <c r="C73" s="140" t="s">
        <v>496</v>
      </c>
      <c r="D73" s="141">
        <v>35</v>
      </c>
      <c r="E73" s="140" t="s">
        <v>67</v>
      </c>
      <c r="F73" s="141">
        <v>244</v>
      </c>
      <c r="G73" s="142" t="s">
        <v>276</v>
      </c>
      <c r="H73" s="130"/>
      <c r="I73" s="131">
        <v>13659</v>
      </c>
      <c r="J73" s="131">
        <v>4925</v>
      </c>
      <c r="K73" s="131">
        <v>0</v>
      </c>
      <c r="L73" s="131">
        <v>938</v>
      </c>
      <c r="M73" s="131">
        <v>19522</v>
      </c>
      <c r="N73" s="130"/>
      <c r="O73" s="132">
        <v>10</v>
      </c>
      <c r="P73" s="132">
        <v>0</v>
      </c>
      <c r="Q73" s="133">
        <v>178090</v>
      </c>
      <c r="R73" s="133">
        <v>0</v>
      </c>
      <c r="S73" s="133">
        <v>0</v>
      </c>
      <c r="T73" s="133">
        <v>8990</v>
      </c>
      <c r="U73" s="134">
        <f t="shared" si="0"/>
        <v>187080</v>
      </c>
      <c r="V73" s="144"/>
      <c r="W73" s="173">
        <v>0.41728763040238448</v>
      </c>
      <c r="X73" s="174">
        <v>0.09</v>
      </c>
      <c r="Y73" s="174">
        <v>0.13694619371909225</v>
      </c>
      <c r="Z73" s="175">
        <v>0</v>
      </c>
      <c r="AA73" s="168"/>
      <c r="AB73" s="176">
        <v>0</v>
      </c>
      <c r="AC73" s="177">
        <v>0</v>
      </c>
      <c r="AD73" s="134">
        <v>0</v>
      </c>
      <c r="AE73" s="177">
        <v>0</v>
      </c>
      <c r="AF73" s="182">
        <v>0</v>
      </c>
      <c r="AG73" s="172"/>
    </row>
    <row r="74" spans="1:33" s="110" customFormat="1" x14ac:dyDescent="0.2">
      <c r="A74" s="138">
        <v>416</v>
      </c>
      <c r="B74" s="139">
        <v>416035285</v>
      </c>
      <c r="C74" s="140" t="s">
        <v>496</v>
      </c>
      <c r="D74" s="141">
        <v>35</v>
      </c>
      <c r="E74" s="140" t="s">
        <v>67</v>
      </c>
      <c r="F74" s="141">
        <v>285</v>
      </c>
      <c r="G74" s="142" t="s">
        <v>317</v>
      </c>
      <c r="H74" s="130"/>
      <c r="I74" s="131">
        <v>10872</v>
      </c>
      <c r="J74" s="131">
        <v>3173</v>
      </c>
      <c r="K74" s="131">
        <v>0</v>
      </c>
      <c r="L74" s="131">
        <v>938</v>
      </c>
      <c r="M74" s="131">
        <v>14983</v>
      </c>
      <c r="N74" s="130"/>
      <c r="O74" s="132">
        <v>4</v>
      </c>
      <c r="P74" s="132">
        <v>0</v>
      </c>
      <c r="Q74" s="133">
        <v>53836</v>
      </c>
      <c r="R74" s="133">
        <v>0</v>
      </c>
      <c r="S74" s="133">
        <v>0</v>
      </c>
      <c r="T74" s="133">
        <v>3596</v>
      </c>
      <c r="U74" s="134">
        <f t="shared" ref="U74:U137" si="1">SUM(Q74:T74)</f>
        <v>57432</v>
      </c>
      <c r="V74" s="144"/>
      <c r="W74" s="173">
        <v>0.16691505216095381</v>
      </c>
      <c r="X74" s="174">
        <v>0.09</v>
      </c>
      <c r="Y74" s="174">
        <v>3.5492521449452773E-2</v>
      </c>
      <c r="Z74" s="175">
        <v>0</v>
      </c>
      <c r="AA74" s="168"/>
      <c r="AB74" s="176">
        <v>0</v>
      </c>
      <c r="AC74" s="177">
        <v>0</v>
      </c>
      <c r="AD74" s="134">
        <v>0</v>
      </c>
      <c r="AE74" s="177">
        <v>0</v>
      </c>
      <c r="AF74" s="182">
        <v>0</v>
      </c>
      <c r="AG74" s="172"/>
    </row>
    <row r="75" spans="1:33" s="110" customFormat="1" x14ac:dyDescent="0.2">
      <c r="A75" s="138">
        <v>416</v>
      </c>
      <c r="B75" s="139">
        <v>416035307</v>
      </c>
      <c r="C75" s="140" t="s">
        <v>496</v>
      </c>
      <c r="D75" s="141">
        <v>35</v>
      </c>
      <c r="E75" s="140" t="s">
        <v>67</v>
      </c>
      <c r="F75" s="141">
        <v>307</v>
      </c>
      <c r="G75" s="142" t="s">
        <v>339</v>
      </c>
      <c r="H75" s="130"/>
      <c r="I75" s="131">
        <v>9576</v>
      </c>
      <c r="J75" s="131">
        <v>4165</v>
      </c>
      <c r="K75" s="131">
        <v>0</v>
      </c>
      <c r="L75" s="131">
        <v>938</v>
      </c>
      <c r="M75" s="131">
        <v>14679</v>
      </c>
      <c r="N75" s="130"/>
      <c r="O75" s="132">
        <v>1</v>
      </c>
      <c r="P75" s="132">
        <v>0</v>
      </c>
      <c r="Q75" s="133">
        <v>13168</v>
      </c>
      <c r="R75" s="133">
        <v>0</v>
      </c>
      <c r="S75" s="133">
        <v>0</v>
      </c>
      <c r="T75" s="133">
        <v>899</v>
      </c>
      <c r="U75" s="134">
        <f t="shared" si="1"/>
        <v>14067</v>
      </c>
      <c r="V75" s="144"/>
      <c r="W75" s="173">
        <v>4.1728763040238454E-2</v>
      </c>
      <c r="X75" s="174">
        <v>0.09</v>
      </c>
      <c r="Y75" s="174">
        <v>1.1291851638742176E-2</v>
      </c>
      <c r="Z75" s="175">
        <v>0</v>
      </c>
      <c r="AA75" s="168"/>
      <c r="AB75" s="176">
        <v>0</v>
      </c>
      <c r="AC75" s="177">
        <v>0</v>
      </c>
      <c r="AD75" s="134">
        <v>0</v>
      </c>
      <c r="AE75" s="177">
        <v>0</v>
      </c>
      <c r="AF75" s="182">
        <v>0</v>
      </c>
      <c r="AG75" s="172"/>
    </row>
    <row r="76" spans="1:33" s="110" customFormat="1" x14ac:dyDescent="0.2">
      <c r="A76" s="138">
        <v>417</v>
      </c>
      <c r="B76" s="139">
        <v>417035035</v>
      </c>
      <c r="C76" s="140" t="s">
        <v>497</v>
      </c>
      <c r="D76" s="141">
        <v>35</v>
      </c>
      <c r="E76" s="140" t="s">
        <v>67</v>
      </c>
      <c r="F76" s="141">
        <v>35</v>
      </c>
      <c r="G76" s="142" t="s">
        <v>67</v>
      </c>
      <c r="H76" s="130"/>
      <c r="I76" s="131">
        <v>14236</v>
      </c>
      <c r="J76" s="131">
        <v>5968</v>
      </c>
      <c r="K76" s="131">
        <v>0</v>
      </c>
      <c r="L76" s="131">
        <v>938</v>
      </c>
      <c r="M76" s="131">
        <v>21142</v>
      </c>
      <c r="N76" s="130"/>
      <c r="O76" s="132">
        <v>313</v>
      </c>
      <c r="P76" s="132">
        <v>0</v>
      </c>
      <c r="Q76" s="133">
        <v>6267825</v>
      </c>
      <c r="R76" s="133">
        <v>0</v>
      </c>
      <c r="S76" s="133">
        <v>0</v>
      </c>
      <c r="T76" s="133">
        <v>291090</v>
      </c>
      <c r="U76" s="134">
        <f t="shared" si="1"/>
        <v>6558915</v>
      </c>
      <c r="V76" s="144"/>
      <c r="W76" s="173">
        <v>2.7781065088757342</v>
      </c>
      <c r="X76" s="174">
        <v>0.09</v>
      </c>
      <c r="Y76" s="174">
        <v>0.15770254624817917</v>
      </c>
      <c r="Z76" s="175">
        <v>0</v>
      </c>
      <c r="AA76" s="168"/>
      <c r="AB76" s="176">
        <v>0</v>
      </c>
      <c r="AC76" s="177">
        <v>0</v>
      </c>
      <c r="AD76" s="134">
        <v>0</v>
      </c>
      <c r="AE76" s="177">
        <v>0</v>
      </c>
      <c r="AF76" s="182">
        <v>0</v>
      </c>
      <c r="AG76" s="172"/>
    </row>
    <row r="77" spans="1:33" s="110" customFormat="1" x14ac:dyDescent="0.2">
      <c r="A77" s="138">
        <v>417</v>
      </c>
      <c r="B77" s="139">
        <v>417035044</v>
      </c>
      <c r="C77" s="140" t="s">
        <v>497</v>
      </c>
      <c r="D77" s="141">
        <v>35</v>
      </c>
      <c r="E77" s="140" t="s">
        <v>67</v>
      </c>
      <c r="F77" s="141">
        <v>44</v>
      </c>
      <c r="G77" s="142" t="s">
        <v>76</v>
      </c>
      <c r="H77" s="130"/>
      <c r="I77" s="131">
        <v>14989</v>
      </c>
      <c r="J77" s="131">
        <v>130</v>
      </c>
      <c r="K77" s="131">
        <v>0</v>
      </c>
      <c r="L77" s="131">
        <v>938</v>
      </c>
      <c r="M77" s="131">
        <v>16057</v>
      </c>
      <c r="N77" s="130"/>
      <c r="O77" s="132">
        <v>2</v>
      </c>
      <c r="P77" s="132">
        <v>0</v>
      </c>
      <c r="Q77" s="133">
        <v>29970</v>
      </c>
      <c r="R77" s="133">
        <v>0</v>
      </c>
      <c r="S77" s="133">
        <v>0</v>
      </c>
      <c r="T77" s="133">
        <v>1860</v>
      </c>
      <c r="U77" s="134">
        <f t="shared" si="1"/>
        <v>31830</v>
      </c>
      <c r="V77" s="144"/>
      <c r="W77" s="173">
        <v>1.7751479289940829E-2</v>
      </c>
      <c r="X77" s="174">
        <v>0.09</v>
      </c>
      <c r="Y77" s="174">
        <v>7.3730690688880246E-2</v>
      </c>
      <c r="Z77" s="175">
        <v>0</v>
      </c>
      <c r="AA77" s="168"/>
      <c r="AB77" s="176">
        <v>0</v>
      </c>
      <c r="AC77" s="177">
        <v>0</v>
      </c>
      <c r="AD77" s="134">
        <v>0</v>
      </c>
      <c r="AE77" s="177">
        <v>0</v>
      </c>
      <c r="AF77" s="182">
        <v>0</v>
      </c>
      <c r="AG77" s="172"/>
    </row>
    <row r="78" spans="1:33" s="110" customFormat="1" x14ac:dyDescent="0.2">
      <c r="A78" s="138">
        <v>417</v>
      </c>
      <c r="B78" s="139">
        <v>417035100</v>
      </c>
      <c r="C78" s="140" t="s">
        <v>497</v>
      </c>
      <c r="D78" s="141">
        <v>35</v>
      </c>
      <c r="E78" s="140" t="s">
        <v>67</v>
      </c>
      <c r="F78" s="141">
        <v>100</v>
      </c>
      <c r="G78" s="142" t="s">
        <v>132</v>
      </c>
      <c r="H78" s="130"/>
      <c r="I78" s="131">
        <v>13488</v>
      </c>
      <c r="J78" s="131">
        <v>4992</v>
      </c>
      <c r="K78" s="131">
        <v>0</v>
      </c>
      <c r="L78" s="131">
        <v>938</v>
      </c>
      <c r="M78" s="131">
        <v>19418</v>
      </c>
      <c r="N78" s="130"/>
      <c r="O78" s="132">
        <v>4</v>
      </c>
      <c r="P78" s="132">
        <v>0</v>
      </c>
      <c r="Q78" s="133">
        <v>73264</v>
      </c>
      <c r="R78" s="133">
        <v>0</v>
      </c>
      <c r="S78" s="133">
        <v>0</v>
      </c>
      <c r="T78" s="133">
        <v>3720</v>
      </c>
      <c r="U78" s="134">
        <f t="shared" si="1"/>
        <v>76984</v>
      </c>
      <c r="V78" s="144"/>
      <c r="W78" s="173">
        <v>3.5502958579881658E-2</v>
      </c>
      <c r="X78" s="174">
        <v>0.09</v>
      </c>
      <c r="Y78" s="174">
        <v>3.256503998791576E-2</v>
      </c>
      <c r="Z78" s="175">
        <v>0</v>
      </c>
      <c r="AA78" s="168"/>
      <c r="AB78" s="176">
        <v>0</v>
      </c>
      <c r="AC78" s="177">
        <v>0</v>
      </c>
      <c r="AD78" s="134">
        <v>0</v>
      </c>
      <c r="AE78" s="177">
        <v>0</v>
      </c>
      <c r="AF78" s="182">
        <v>0</v>
      </c>
      <c r="AG78" s="172"/>
    </row>
    <row r="79" spans="1:33" s="110" customFormat="1" x14ac:dyDescent="0.2">
      <c r="A79" s="138">
        <v>417</v>
      </c>
      <c r="B79" s="139">
        <v>417035133</v>
      </c>
      <c r="C79" s="140" t="s">
        <v>497</v>
      </c>
      <c r="D79" s="141">
        <v>35</v>
      </c>
      <c r="E79" s="140" t="s">
        <v>67</v>
      </c>
      <c r="F79" s="141">
        <v>133</v>
      </c>
      <c r="G79" s="142" t="s">
        <v>165</v>
      </c>
      <c r="H79" s="130"/>
      <c r="I79" s="131">
        <v>9738</v>
      </c>
      <c r="J79" s="131">
        <v>1696</v>
      </c>
      <c r="K79" s="131">
        <v>0</v>
      </c>
      <c r="L79" s="131">
        <v>938</v>
      </c>
      <c r="M79" s="131">
        <v>12372</v>
      </c>
      <c r="N79" s="130"/>
      <c r="O79" s="132">
        <v>3</v>
      </c>
      <c r="P79" s="132">
        <v>0</v>
      </c>
      <c r="Q79" s="133">
        <v>33999</v>
      </c>
      <c r="R79" s="133">
        <v>0</v>
      </c>
      <c r="S79" s="133">
        <v>0</v>
      </c>
      <c r="T79" s="133">
        <v>2790</v>
      </c>
      <c r="U79" s="134">
        <f t="shared" si="1"/>
        <v>36789</v>
      </c>
      <c r="V79" s="144"/>
      <c r="W79" s="173">
        <v>2.6627218934911243E-2</v>
      </c>
      <c r="X79" s="174">
        <v>0.09</v>
      </c>
      <c r="Y79" s="174">
        <v>3.3137535378547495E-2</v>
      </c>
      <c r="Z79" s="175">
        <v>0</v>
      </c>
      <c r="AA79" s="168"/>
      <c r="AB79" s="176">
        <v>0</v>
      </c>
      <c r="AC79" s="177">
        <v>0</v>
      </c>
      <c r="AD79" s="134">
        <v>0</v>
      </c>
      <c r="AE79" s="177">
        <v>0</v>
      </c>
      <c r="AF79" s="182">
        <v>0</v>
      </c>
      <c r="AG79" s="172"/>
    </row>
    <row r="80" spans="1:33" s="110" customFormat="1" x14ac:dyDescent="0.2">
      <c r="A80" s="138">
        <v>417</v>
      </c>
      <c r="B80" s="139">
        <v>417035243</v>
      </c>
      <c r="C80" s="140" t="s">
        <v>497</v>
      </c>
      <c r="D80" s="141">
        <v>35</v>
      </c>
      <c r="E80" s="140" t="s">
        <v>67</v>
      </c>
      <c r="F80" s="141">
        <v>243</v>
      </c>
      <c r="G80" s="142" t="s">
        <v>275</v>
      </c>
      <c r="H80" s="130"/>
      <c r="I80" s="131">
        <v>9952</v>
      </c>
      <c r="J80" s="131">
        <v>1869</v>
      </c>
      <c r="K80" s="131">
        <v>0</v>
      </c>
      <c r="L80" s="131">
        <v>938</v>
      </c>
      <c r="M80" s="131">
        <v>12759</v>
      </c>
      <c r="N80" s="130"/>
      <c r="O80" s="132">
        <v>1</v>
      </c>
      <c r="P80" s="132">
        <v>0</v>
      </c>
      <c r="Q80" s="133">
        <v>11716</v>
      </c>
      <c r="R80" s="133">
        <v>0</v>
      </c>
      <c r="S80" s="133">
        <v>0</v>
      </c>
      <c r="T80" s="133">
        <v>930</v>
      </c>
      <c r="U80" s="134">
        <f t="shared" si="1"/>
        <v>12646</v>
      </c>
      <c r="V80" s="144"/>
      <c r="W80" s="173">
        <v>8.8757396449704144E-3</v>
      </c>
      <c r="X80" s="174">
        <v>0.09</v>
      </c>
      <c r="Y80" s="174">
        <v>5.9128676553304093E-3</v>
      </c>
      <c r="Z80" s="175">
        <v>0</v>
      </c>
      <c r="AA80" s="168"/>
      <c r="AB80" s="176">
        <v>0</v>
      </c>
      <c r="AC80" s="177">
        <v>0</v>
      </c>
      <c r="AD80" s="134">
        <v>0</v>
      </c>
      <c r="AE80" s="177">
        <v>0</v>
      </c>
      <c r="AF80" s="182">
        <v>0</v>
      </c>
      <c r="AG80" s="172"/>
    </row>
    <row r="81" spans="1:33" s="110" customFormat="1" x14ac:dyDescent="0.2">
      <c r="A81" s="138">
        <v>417</v>
      </c>
      <c r="B81" s="139">
        <v>417035244</v>
      </c>
      <c r="C81" s="140" t="s">
        <v>497</v>
      </c>
      <c r="D81" s="141">
        <v>35</v>
      </c>
      <c r="E81" s="140" t="s">
        <v>67</v>
      </c>
      <c r="F81" s="141">
        <v>244</v>
      </c>
      <c r="G81" s="142" t="s">
        <v>276</v>
      </c>
      <c r="H81" s="130"/>
      <c r="I81" s="131">
        <v>13157</v>
      </c>
      <c r="J81" s="131">
        <v>4744</v>
      </c>
      <c r="K81" s="131">
        <v>0</v>
      </c>
      <c r="L81" s="131">
        <v>938</v>
      </c>
      <c r="M81" s="131">
        <v>18839</v>
      </c>
      <c r="N81" s="130"/>
      <c r="O81" s="132">
        <v>10</v>
      </c>
      <c r="P81" s="132">
        <v>0</v>
      </c>
      <c r="Q81" s="133">
        <v>177420</v>
      </c>
      <c r="R81" s="133">
        <v>0</v>
      </c>
      <c r="S81" s="133">
        <v>0</v>
      </c>
      <c r="T81" s="133">
        <v>9297</v>
      </c>
      <c r="U81" s="134">
        <f t="shared" si="1"/>
        <v>186717</v>
      </c>
      <c r="V81" s="144"/>
      <c r="W81" s="173">
        <v>8.8757396449704165E-2</v>
      </c>
      <c r="X81" s="174">
        <v>0.09</v>
      </c>
      <c r="Y81" s="174">
        <v>0.13694619371909225</v>
      </c>
      <c r="Z81" s="175">
        <v>0</v>
      </c>
      <c r="AA81" s="168"/>
      <c r="AB81" s="176">
        <v>3</v>
      </c>
      <c r="AC81" s="177">
        <v>2.7004257789659714</v>
      </c>
      <c r="AD81" s="134">
        <v>50871</v>
      </c>
      <c r="AE81" s="177">
        <v>0</v>
      </c>
      <c r="AF81" s="182">
        <v>0</v>
      </c>
      <c r="AG81" s="172"/>
    </row>
    <row r="82" spans="1:33" s="110" customFormat="1" x14ac:dyDescent="0.2">
      <c r="A82" s="138">
        <v>417</v>
      </c>
      <c r="B82" s="139">
        <v>417035258</v>
      </c>
      <c r="C82" s="140" t="s">
        <v>497</v>
      </c>
      <c r="D82" s="141">
        <v>35</v>
      </c>
      <c r="E82" s="140" t="s">
        <v>67</v>
      </c>
      <c r="F82" s="141">
        <v>258</v>
      </c>
      <c r="G82" s="142" t="s">
        <v>290</v>
      </c>
      <c r="H82" s="130"/>
      <c r="I82" s="131">
        <v>14801</v>
      </c>
      <c r="J82" s="131">
        <v>4355</v>
      </c>
      <c r="K82" s="131">
        <v>0</v>
      </c>
      <c r="L82" s="131">
        <v>938</v>
      </c>
      <c r="M82" s="131">
        <v>20094</v>
      </c>
      <c r="N82" s="130"/>
      <c r="O82" s="132">
        <v>2</v>
      </c>
      <c r="P82" s="132">
        <v>0</v>
      </c>
      <c r="Q82" s="133">
        <v>37972</v>
      </c>
      <c r="R82" s="133">
        <v>0</v>
      </c>
      <c r="S82" s="133">
        <v>0</v>
      </c>
      <c r="T82" s="133">
        <v>1860</v>
      </c>
      <c r="U82" s="134">
        <f t="shared" si="1"/>
        <v>39832</v>
      </c>
      <c r="V82" s="144"/>
      <c r="W82" s="173">
        <v>1.7751479289940829E-2</v>
      </c>
      <c r="X82" s="174">
        <v>0.09</v>
      </c>
      <c r="Y82" s="174">
        <v>9.5749325929396056E-2</v>
      </c>
      <c r="Z82" s="175">
        <v>0</v>
      </c>
      <c r="AA82" s="168"/>
      <c r="AB82" s="176">
        <v>0</v>
      </c>
      <c r="AC82" s="177">
        <v>0</v>
      </c>
      <c r="AD82" s="134">
        <v>0</v>
      </c>
      <c r="AE82" s="177">
        <v>0</v>
      </c>
      <c r="AF82" s="182">
        <v>0</v>
      </c>
      <c r="AG82" s="172"/>
    </row>
    <row r="83" spans="1:33" s="110" customFormat="1" x14ac:dyDescent="0.2">
      <c r="A83" s="138">
        <v>417</v>
      </c>
      <c r="B83" s="139">
        <v>417035285</v>
      </c>
      <c r="C83" s="140" t="s">
        <v>497</v>
      </c>
      <c r="D83" s="141">
        <v>35</v>
      </c>
      <c r="E83" s="140" t="s">
        <v>67</v>
      </c>
      <c r="F83" s="141">
        <v>285</v>
      </c>
      <c r="G83" s="142" t="s">
        <v>317</v>
      </c>
      <c r="H83" s="130"/>
      <c r="I83" s="131">
        <v>9755</v>
      </c>
      <c r="J83" s="131">
        <v>2847</v>
      </c>
      <c r="K83" s="131">
        <v>0</v>
      </c>
      <c r="L83" s="131">
        <v>938</v>
      </c>
      <c r="M83" s="131">
        <v>13540</v>
      </c>
      <c r="N83" s="130"/>
      <c r="O83" s="132">
        <v>3</v>
      </c>
      <c r="P83" s="132">
        <v>0</v>
      </c>
      <c r="Q83" s="133">
        <v>37470</v>
      </c>
      <c r="R83" s="133">
        <v>0</v>
      </c>
      <c r="S83" s="133">
        <v>0</v>
      </c>
      <c r="T83" s="133">
        <v>2790</v>
      </c>
      <c r="U83" s="134">
        <f t="shared" si="1"/>
        <v>40260</v>
      </c>
      <c r="V83" s="144"/>
      <c r="W83" s="173">
        <v>2.6627218934911243E-2</v>
      </c>
      <c r="X83" s="174">
        <v>0.09</v>
      </c>
      <c r="Y83" s="174">
        <v>3.5492521449452773E-2</v>
      </c>
      <c r="Z83" s="175">
        <v>0</v>
      </c>
      <c r="AA83" s="168"/>
      <c r="AB83" s="176">
        <v>0</v>
      </c>
      <c r="AC83" s="177">
        <v>0</v>
      </c>
      <c r="AD83" s="134">
        <v>0</v>
      </c>
      <c r="AE83" s="177">
        <v>0</v>
      </c>
      <c r="AF83" s="182">
        <v>0</v>
      </c>
      <c r="AG83" s="172"/>
    </row>
    <row r="84" spans="1:33" s="110" customFormat="1" x14ac:dyDescent="0.2">
      <c r="A84" s="138">
        <v>418</v>
      </c>
      <c r="B84" s="139">
        <v>418100014</v>
      </c>
      <c r="C84" s="140" t="s">
        <v>498</v>
      </c>
      <c r="D84" s="141">
        <v>100</v>
      </c>
      <c r="E84" s="140" t="s">
        <v>132</v>
      </c>
      <c r="F84" s="141">
        <v>14</v>
      </c>
      <c r="G84" s="142" t="s">
        <v>46</v>
      </c>
      <c r="H84" s="130"/>
      <c r="I84" s="131">
        <v>11182</v>
      </c>
      <c r="J84" s="131">
        <v>3285</v>
      </c>
      <c r="K84" s="131">
        <v>0</v>
      </c>
      <c r="L84" s="131">
        <v>938</v>
      </c>
      <c r="M84" s="131">
        <v>15405</v>
      </c>
      <c r="N84" s="130"/>
      <c r="O84" s="132">
        <v>1</v>
      </c>
      <c r="P84" s="132">
        <v>0</v>
      </c>
      <c r="Q84" s="133">
        <v>14358</v>
      </c>
      <c r="R84" s="133">
        <v>0</v>
      </c>
      <c r="S84" s="133">
        <v>0</v>
      </c>
      <c r="T84" s="133">
        <v>931</v>
      </c>
      <c r="U84" s="134">
        <f t="shared" si="1"/>
        <v>15289</v>
      </c>
      <c r="V84" s="144"/>
      <c r="W84" s="173">
        <v>7.5187969924812026E-3</v>
      </c>
      <c r="X84" s="174">
        <v>0.09</v>
      </c>
      <c r="Y84" s="174">
        <v>1.7912424125780283E-3</v>
      </c>
      <c r="Z84" s="175">
        <v>0</v>
      </c>
      <c r="AA84" s="168"/>
      <c r="AB84" s="176">
        <v>0</v>
      </c>
      <c r="AC84" s="177">
        <v>0</v>
      </c>
      <c r="AD84" s="134">
        <v>0</v>
      </c>
      <c r="AE84" s="177">
        <v>0</v>
      </c>
      <c r="AF84" s="182">
        <v>0</v>
      </c>
      <c r="AG84" s="172"/>
    </row>
    <row r="85" spans="1:33" s="110" customFormat="1" x14ac:dyDescent="0.2">
      <c r="A85" s="138">
        <v>418</v>
      </c>
      <c r="B85" s="139">
        <v>418100100</v>
      </c>
      <c r="C85" s="140" t="s">
        <v>498</v>
      </c>
      <c r="D85" s="141">
        <v>100</v>
      </c>
      <c r="E85" s="140" t="s">
        <v>132</v>
      </c>
      <c r="F85" s="141">
        <v>100</v>
      </c>
      <c r="G85" s="142" t="s">
        <v>132</v>
      </c>
      <c r="H85" s="130"/>
      <c r="I85" s="131">
        <v>10907</v>
      </c>
      <c r="J85" s="131">
        <v>4036</v>
      </c>
      <c r="K85" s="131">
        <v>0</v>
      </c>
      <c r="L85" s="131">
        <v>938</v>
      </c>
      <c r="M85" s="131">
        <v>15881</v>
      </c>
      <c r="N85" s="130"/>
      <c r="O85" s="132">
        <v>357</v>
      </c>
      <c r="P85" s="132">
        <v>0</v>
      </c>
      <c r="Q85" s="133">
        <v>5294667</v>
      </c>
      <c r="R85" s="133">
        <v>0</v>
      </c>
      <c r="S85" s="133">
        <v>0</v>
      </c>
      <c r="T85" s="133">
        <v>332367</v>
      </c>
      <c r="U85" s="134">
        <f t="shared" si="1"/>
        <v>5627034</v>
      </c>
      <c r="V85" s="144"/>
      <c r="W85" s="173">
        <v>2.6842105263157849</v>
      </c>
      <c r="X85" s="174">
        <v>0.09</v>
      </c>
      <c r="Y85" s="174">
        <v>3.256503998791576E-2</v>
      </c>
      <c r="Z85" s="175">
        <v>0</v>
      </c>
      <c r="AA85" s="168"/>
      <c r="AB85" s="176">
        <v>0</v>
      </c>
      <c r="AC85" s="177">
        <v>0</v>
      </c>
      <c r="AD85" s="134">
        <v>0</v>
      </c>
      <c r="AE85" s="177">
        <v>0</v>
      </c>
      <c r="AF85" s="182">
        <v>0</v>
      </c>
      <c r="AG85" s="172"/>
    </row>
    <row r="86" spans="1:33" s="110" customFormat="1" x14ac:dyDescent="0.2">
      <c r="A86" s="138">
        <v>418</v>
      </c>
      <c r="B86" s="139">
        <v>418100101</v>
      </c>
      <c r="C86" s="140" t="s">
        <v>498</v>
      </c>
      <c r="D86" s="141">
        <v>100</v>
      </c>
      <c r="E86" s="140" t="s">
        <v>132</v>
      </c>
      <c r="F86" s="141">
        <v>101</v>
      </c>
      <c r="G86" s="142" t="s">
        <v>133</v>
      </c>
      <c r="H86" s="130"/>
      <c r="I86" s="131">
        <v>10918.139429199784</v>
      </c>
      <c r="J86" s="131">
        <v>2926</v>
      </c>
      <c r="K86" s="131">
        <v>0</v>
      </c>
      <c r="L86" s="131">
        <v>938</v>
      </c>
      <c r="M86" s="131">
        <v>14782.139429199784</v>
      </c>
      <c r="N86" s="130"/>
      <c r="O86" s="132">
        <v>1</v>
      </c>
      <c r="P86" s="132">
        <v>0</v>
      </c>
      <c r="Q86" s="133">
        <v>13740</v>
      </c>
      <c r="R86" s="133">
        <v>0</v>
      </c>
      <c r="S86" s="133">
        <v>0</v>
      </c>
      <c r="T86" s="133">
        <v>931</v>
      </c>
      <c r="U86" s="134">
        <f t="shared" si="1"/>
        <v>14671</v>
      </c>
      <c r="V86" s="144"/>
      <c r="W86" s="173">
        <v>7.5187969924812026E-3</v>
      </c>
      <c r="X86" s="174">
        <v>0.09</v>
      </c>
      <c r="Y86" s="174">
        <v>5.9719781479496178E-2</v>
      </c>
      <c r="Z86" s="175">
        <v>0</v>
      </c>
      <c r="AA86" s="168"/>
      <c r="AB86" s="176">
        <v>0</v>
      </c>
      <c r="AC86" s="177">
        <v>0</v>
      </c>
      <c r="AD86" s="134">
        <v>0</v>
      </c>
      <c r="AE86" s="177">
        <v>0</v>
      </c>
      <c r="AF86" s="182">
        <v>0</v>
      </c>
      <c r="AG86" s="172"/>
    </row>
    <row r="87" spans="1:33" s="110" customFormat="1" x14ac:dyDescent="0.2">
      <c r="A87" s="138">
        <v>418</v>
      </c>
      <c r="B87" s="139">
        <v>418100136</v>
      </c>
      <c r="C87" s="140" t="s">
        <v>498</v>
      </c>
      <c r="D87" s="141">
        <v>100</v>
      </c>
      <c r="E87" s="140" t="s">
        <v>132</v>
      </c>
      <c r="F87" s="141">
        <v>136</v>
      </c>
      <c r="G87" s="142" t="s">
        <v>168</v>
      </c>
      <c r="H87" s="130"/>
      <c r="I87" s="131">
        <v>10147</v>
      </c>
      <c r="J87" s="131">
        <v>3026</v>
      </c>
      <c r="K87" s="131">
        <v>0</v>
      </c>
      <c r="L87" s="131">
        <v>938</v>
      </c>
      <c r="M87" s="131">
        <v>14111</v>
      </c>
      <c r="N87" s="130"/>
      <c r="O87" s="132">
        <v>9</v>
      </c>
      <c r="P87" s="132">
        <v>0</v>
      </c>
      <c r="Q87" s="133">
        <v>117666</v>
      </c>
      <c r="R87" s="133">
        <v>0</v>
      </c>
      <c r="S87" s="133">
        <v>0</v>
      </c>
      <c r="T87" s="133">
        <v>8379</v>
      </c>
      <c r="U87" s="134">
        <f t="shared" si="1"/>
        <v>126045</v>
      </c>
      <c r="V87" s="144"/>
      <c r="W87" s="173">
        <v>6.7669172932330823E-2</v>
      </c>
      <c r="X87" s="174">
        <v>0.09</v>
      </c>
      <c r="Y87" s="174">
        <v>5.6582266254846083E-3</v>
      </c>
      <c r="Z87" s="175">
        <v>0</v>
      </c>
      <c r="AA87" s="168"/>
      <c r="AB87" s="176">
        <v>0</v>
      </c>
      <c r="AC87" s="177">
        <v>0</v>
      </c>
      <c r="AD87" s="134">
        <v>0</v>
      </c>
      <c r="AE87" s="177">
        <v>0</v>
      </c>
      <c r="AF87" s="182">
        <v>0</v>
      </c>
      <c r="AG87" s="172"/>
    </row>
    <row r="88" spans="1:33" s="110" customFormat="1" x14ac:dyDescent="0.2">
      <c r="A88" s="138">
        <v>418</v>
      </c>
      <c r="B88" s="139">
        <v>418100139</v>
      </c>
      <c r="C88" s="140" t="s">
        <v>498</v>
      </c>
      <c r="D88" s="141">
        <v>100</v>
      </c>
      <c r="E88" s="140" t="s">
        <v>132</v>
      </c>
      <c r="F88" s="141">
        <v>139</v>
      </c>
      <c r="G88" s="142" t="s">
        <v>171</v>
      </c>
      <c r="H88" s="130"/>
      <c r="I88" s="131">
        <v>10137</v>
      </c>
      <c r="J88" s="131">
        <v>3496</v>
      </c>
      <c r="K88" s="131">
        <v>0</v>
      </c>
      <c r="L88" s="131">
        <v>938</v>
      </c>
      <c r="M88" s="131">
        <v>14571</v>
      </c>
      <c r="N88" s="130"/>
      <c r="O88" s="132">
        <v>3</v>
      </c>
      <c r="P88" s="132">
        <v>0</v>
      </c>
      <c r="Q88" s="133">
        <v>40590</v>
      </c>
      <c r="R88" s="133">
        <v>0</v>
      </c>
      <c r="S88" s="133">
        <v>0</v>
      </c>
      <c r="T88" s="133">
        <v>2793</v>
      </c>
      <c r="U88" s="134">
        <f t="shared" si="1"/>
        <v>43383</v>
      </c>
      <c r="V88" s="144"/>
      <c r="W88" s="173">
        <v>2.2556390977443608E-2</v>
      </c>
      <c r="X88" s="174">
        <v>0.09</v>
      </c>
      <c r="Y88" s="174">
        <v>2.778017021836525E-3</v>
      </c>
      <c r="Z88" s="175">
        <v>0</v>
      </c>
      <c r="AA88" s="168"/>
      <c r="AB88" s="176">
        <v>0</v>
      </c>
      <c r="AC88" s="177">
        <v>0</v>
      </c>
      <c r="AD88" s="134">
        <v>0</v>
      </c>
      <c r="AE88" s="177">
        <v>0</v>
      </c>
      <c r="AF88" s="182">
        <v>0</v>
      </c>
      <c r="AG88" s="172"/>
    </row>
    <row r="89" spans="1:33" s="110" customFormat="1" x14ac:dyDescent="0.2">
      <c r="A89" s="138">
        <v>418</v>
      </c>
      <c r="B89" s="139">
        <v>418100170</v>
      </c>
      <c r="C89" s="140" t="s">
        <v>498</v>
      </c>
      <c r="D89" s="141">
        <v>100</v>
      </c>
      <c r="E89" s="140" t="s">
        <v>132</v>
      </c>
      <c r="F89" s="141">
        <v>170</v>
      </c>
      <c r="G89" s="142" t="s">
        <v>202</v>
      </c>
      <c r="H89" s="130"/>
      <c r="I89" s="131">
        <v>11166</v>
      </c>
      <c r="J89" s="131">
        <v>2944</v>
      </c>
      <c r="K89" s="131">
        <v>0</v>
      </c>
      <c r="L89" s="131">
        <v>938</v>
      </c>
      <c r="M89" s="131">
        <v>15048</v>
      </c>
      <c r="N89" s="130"/>
      <c r="O89" s="132">
        <v>7</v>
      </c>
      <c r="P89" s="132">
        <v>0</v>
      </c>
      <c r="Q89" s="133">
        <v>98028</v>
      </c>
      <c r="R89" s="133">
        <v>0</v>
      </c>
      <c r="S89" s="133">
        <v>0</v>
      </c>
      <c r="T89" s="133">
        <v>6517</v>
      </c>
      <c r="U89" s="134">
        <f t="shared" si="1"/>
        <v>104545</v>
      </c>
      <c r="V89" s="144"/>
      <c r="W89" s="173">
        <v>5.2631578947368418E-2</v>
      </c>
      <c r="X89" s="174">
        <v>0.09</v>
      </c>
      <c r="Y89" s="174">
        <v>7.9115771076453345E-2</v>
      </c>
      <c r="Z89" s="175">
        <v>0</v>
      </c>
      <c r="AA89" s="168"/>
      <c r="AB89" s="176">
        <v>0</v>
      </c>
      <c r="AC89" s="177">
        <v>0</v>
      </c>
      <c r="AD89" s="134">
        <v>0</v>
      </c>
      <c r="AE89" s="177">
        <v>0</v>
      </c>
      <c r="AF89" s="182">
        <v>0</v>
      </c>
      <c r="AG89" s="172"/>
    </row>
    <row r="90" spans="1:33" s="110" customFormat="1" x14ac:dyDescent="0.2">
      <c r="A90" s="138">
        <v>418</v>
      </c>
      <c r="B90" s="139">
        <v>418100174</v>
      </c>
      <c r="C90" s="140" t="s">
        <v>498</v>
      </c>
      <c r="D90" s="141">
        <v>100</v>
      </c>
      <c r="E90" s="140" t="s">
        <v>132</v>
      </c>
      <c r="F90" s="141">
        <v>174</v>
      </c>
      <c r="G90" s="142" t="s">
        <v>206</v>
      </c>
      <c r="H90" s="130"/>
      <c r="I90" s="131">
        <v>11456.11396570115</v>
      </c>
      <c r="J90" s="131">
        <v>7358</v>
      </c>
      <c r="K90" s="131">
        <v>0</v>
      </c>
      <c r="L90" s="131">
        <v>938</v>
      </c>
      <c r="M90" s="131">
        <v>19752.113965701152</v>
      </c>
      <c r="N90" s="130"/>
      <c r="O90" s="132">
        <v>1</v>
      </c>
      <c r="P90" s="132">
        <v>0</v>
      </c>
      <c r="Q90" s="133">
        <v>18673</v>
      </c>
      <c r="R90" s="133">
        <v>0</v>
      </c>
      <c r="S90" s="133">
        <v>0</v>
      </c>
      <c r="T90" s="133">
        <v>931</v>
      </c>
      <c r="U90" s="134">
        <f t="shared" si="1"/>
        <v>19604</v>
      </c>
      <c r="V90" s="144"/>
      <c r="W90" s="173">
        <v>7.5187969924812026E-3</v>
      </c>
      <c r="X90" s="174">
        <v>0.09</v>
      </c>
      <c r="Y90" s="174">
        <v>5.133629555242749E-2</v>
      </c>
      <c r="Z90" s="175">
        <v>0</v>
      </c>
      <c r="AA90" s="168"/>
      <c r="AB90" s="176">
        <v>0</v>
      </c>
      <c r="AC90" s="177">
        <v>0</v>
      </c>
      <c r="AD90" s="134">
        <v>0</v>
      </c>
      <c r="AE90" s="177">
        <v>0</v>
      </c>
      <c r="AF90" s="182">
        <v>0</v>
      </c>
      <c r="AG90" s="172"/>
    </row>
    <row r="91" spans="1:33" s="110" customFormat="1" x14ac:dyDescent="0.2">
      <c r="A91" s="138">
        <v>418</v>
      </c>
      <c r="B91" s="139">
        <v>418100185</v>
      </c>
      <c r="C91" s="140" t="s">
        <v>498</v>
      </c>
      <c r="D91" s="141">
        <v>100</v>
      </c>
      <c r="E91" s="140" t="s">
        <v>132</v>
      </c>
      <c r="F91" s="141">
        <v>185</v>
      </c>
      <c r="G91" s="142" t="s">
        <v>217</v>
      </c>
      <c r="H91" s="130"/>
      <c r="I91" s="131">
        <v>9156</v>
      </c>
      <c r="J91" s="131">
        <v>1157</v>
      </c>
      <c r="K91" s="131">
        <v>0</v>
      </c>
      <c r="L91" s="131">
        <v>938</v>
      </c>
      <c r="M91" s="131">
        <v>11251</v>
      </c>
      <c r="N91" s="130"/>
      <c r="O91" s="132">
        <v>2</v>
      </c>
      <c r="P91" s="132">
        <v>0</v>
      </c>
      <c r="Q91" s="133">
        <v>20470</v>
      </c>
      <c r="R91" s="133">
        <v>0</v>
      </c>
      <c r="S91" s="133">
        <v>0</v>
      </c>
      <c r="T91" s="133">
        <v>1862</v>
      </c>
      <c r="U91" s="134">
        <f t="shared" si="1"/>
        <v>22332</v>
      </c>
      <c r="V91" s="144"/>
      <c r="W91" s="173">
        <v>1.5037593984962405E-2</v>
      </c>
      <c r="X91" s="174">
        <v>0.09</v>
      </c>
      <c r="Y91" s="174">
        <v>1.8365243348612694E-2</v>
      </c>
      <c r="Z91" s="175">
        <v>0</v>
      </c>
      <c r="AA91" s="168"/>
      <c r="AB91" s="176">
        <v>0</v>
      </c>
      <c r="AC91" s="177">
        <v>0</v>
      </c>
      <c r="AD91" s="134">
        <v>0</v>
      </c>
      <c r="AE91" s="177">
        <v>0</v>
      </c>
      <c r="AF91" s="182">
        <v>0</v>
      </c>
      <c r="AG91" s="172"/>
    </row>
    <row r="92" spans="1:33" s="110" customFormat="1" x14ac:dyDescent="0.2">
      <c r="A92" s="138">
        <v>418</v>
      </c>
      <c r="B92" s="139">
        <v>418100198</v>
      </c>
      <c r="C92" s="140" t="s">
        <v>498</v>
      </c>
      <c r="D92" s="141">
        <v>100</v>
      </c>
      <c r="E92" s="140" t="s">
        <v>132</v>
      </c>
      <c r="F92" s="141">
        <v>198</v>
      </c>
      <c r="G92" s="142" t="s">
        <v>230</v>
      </c>
      <c r="H92" s="130"/>
      <c r="I92" s="131">
        <v>9597</v>
      </c>
      <c r="J92" s="131">
        <v>3937</v>
      </c>
      <c r="K92" s="131">
        <v>0</v>
      </c>
      <c r="L92" s="131">
        <v>938</v>
      </c>
      <c r="M92" s="131">
        <v>14472</v>
      </c>
      <c r="N92" s="130"/>
      <c r="O92" s="132">
        <v>13</v>
      </c>
      <c r="P92" s="132">
        <v>0</v>
      </c>
      <c r="Q92" s="133">
        <v>174616</v>
      </c>
      <c r="R92" s="133">
        <v>0</v>
      </c>
      <c r="S92" s="133">
        <v>0</v>
      </c>
      <c r="T92" s="133">
        <v>12103</v>
      </c>
      <c r="U92" s="134">
        <f t="shared" si="1"/>
        <v>186719</v>
      </c>
      <c r="V92" s="144"/>
      <c r="W92" s="173">
        <v>9.7744360902255634E-2</v>
      </c>
      <c r="X92" s="174">
        <v>0.09</v>
      </c>
      <c r="Y92" s="174">
        <v>2.7983399955559011E-3</v>
      </c>
      <c r="Z92" s="175">
        <v>0</v>
      </c>
      <c r="AA92" s="168"/>
      <c r="AB92" s="176">
        <v>0</v>
      </c>
      <c r="AC92" s="177">
        <v>0</v>
      </c>
      <c r="AD92" s="134">
        <v>0</v>
      </c>
      <c r="AE92" s="177">
        <v>0</v>
      </c>
      <c r="AF92" s="182">
        <v>0</v>
      </c>
      <c r="AG92" s="172"/>
    </row>
    <row r="93" spans="1:33" s="110" customFormat="1" x14ac:dyDescent="0.2">
      <c r="A93" s="138">
        <v>418</v>
      </c>
      <c r="B93" s="139">
        <v>418100288</v>
      </c>
      <c r="C93" s="140" t="s">
        <v>498</v>
      </c>
      <c r="D93" s="141">
        <v>100</v>
      </c>
      <c r="E93" s="140" t="s">
        <v>132</v>
      </c>
      <c r="F93" s="141">
        <v>288</v>
      </c>
      <c r="G93" s="142" t="s">
        <v>320</v>
      </c>
      <c r="H93" s="130"/>
      <c r="I93" s="131">
        <v>11771</v>
      </c>
      <c r="J93" s="131">
        <v>8032</v>
      </c>
      <c r="K93" s="131">
        <v>0</v>
      </c>
      <c r="L93" s="131">
        <v>938</v>
      </c>
      <c r="M93" s="131">
        <v>20741</v>
      </c>
      <c r="N93" s="130"/>
      <c r="O93" s="132">
        <v>4</v>
      </c>
      <c r="P93" s="132">
        <v>0</v>
      </c>
      <c r="Q93" s="133">
        <v>78616</v>
      </c>
      <c r="R93" s="133">
        <v>0</v>
      </c>
      <c r="S93" s="133">
        <v>0</v>
      </c>
      <c r="T93" s="133">
        <v>3724</v>
      </c>
      <c r="U93" s="134">
        <f t="shared" si="1"/>
        <v>82340</v>
      </c>
      <c r="V93" s="144"/>
      <c r="W93" s="173">
        <v>3.007518796992481E-2</v>
      </c>
      <c r="X93" s="174">
        <v>0.09</v>
      </c>
      <c r="Y93" s="174">
        <v>2.732488583023749E-3</v>
      </c>
      <c r="Z93" s="175">
        <v>0</v>
      </c>
      <c r="AA93" s="168"/>
      <c r="AB93" s="176">
        <v>0</v>
      </c>
      <c r="AC93" s="177">
        <v>0</v>
      </c>
      <c r="AD93" s="134">
        <v>0</v>
      </c>
      <c r="AE93" s="177">
        <v>0</v>
      </c>
      <c r="AF93" s="182">
        <v>0</v>
      </c>
      <c r="AG93" s="172"/>
    </row>
    <row r="94" spans="1:33" s="110" customFormat="1" x14ac:dyDescent="0.2">
      <c r="A94" s="138">
        <v>418</v>
      </c>
      <c r="B94" s="139">
        <v>418100317</v>
      </c>
      <c r="C94" s="140" t="s">
        <v>498</v>
      </c>
      <c r="D94" s="141">
        <v>100</v>
      </c>
      <c r="E94" s="140" t="s">
        <v>132</v>
      </c>
      <c r="F94" s="141">
        <v>317</v>
      </c>
      <c r="G94" s="142" t="s">
        <v>349</v>
      </c>
      <c r="H94" s="130"/>
      <c r="I94" s="131">
        <v>10843.570749017637</v>
      </c>
      <c r="J94" s="131">
        <v>8688</v>
      </c>
      <c r="K94" s="131">
        <v>0</v>
      </c>
      <c r="L94" s="131">
        <v>938</v>
      </c>
      <c r="M94" s="131">
        <v>20469.570749017636</v>
      </c>
      <c r="N94" s="130"/>
      <c r="O94" s="132">
        <v>1</v>
      </c>
      <c r="P94" s="132">
        <v>0</v>
      </c>
      <c r="Q94" s="133">
        <v>19385</v>
      </c>
      <c r="R94" s="133">
        <v>0</v>
      </c>
      <c r="S94" s="133">
        <v>0</v>
      </c>
      <c r="T94" s="133">
        <v>931</v>
      </c>
      <c r="U94" s="134">
        <f t="shared" si="1"/>
        <v>20316</v>
      </c>
      <c r="V94" s="144"/>
      <c r="W94" s="173">
        <v>7.5187969924812026E-3</v>
      </c>
      <c r="X94" s="174">
        <v>0.09</v>
      </c>
      <c r="Y94" s="174">
        <v>1.9913163415444523E-4</v>
      </c>
      <c r="Z94" s="175">
        <v>0</v>
      </c>
      <c r="AA94" s="168"/>
      <c r="AB94" s="176">
        <v>0</v>
      </c>
      <c r="AC94" s="177">
        <v>0</v>
      </c>
      <c r="AD94" s="134">
        <v>0</v>
      </c>
      <c r="AE94" s="177">
        <v>0</v>
      </c>
      <c r="AF94" s="182">
        <v>0</v>
      </c>
      <c r="AG94" s="172"/>
    </row>
    <row r="95" spans="1:33" s="110" customFormat="1" x14ac:dyDescent="0.2">
      <c r="A95" s="138">
        <v>419</v>
      </c>
      <c r="B95" s="139">
        <v>419035035</v>
      </c>
      <c r="C95" s="140" t="s">
        <v>499</v>
      </c>
      <c r="D95" s="141">
        <v>35</v>
      </c>
      <c r="E95" s="140" t="s">
        <v>67</v>
      </c>
      <c r="F95" s="141">
        <v>35</v>
      </c>
      <c r="G95" s="142" t="s">
        <v>67</v>
      </c>
      <c r="H95" s="130"/>
      <c r="I95" s="131">
        <v>13070</v>
      </c>
      <c r="J95" s="131">
        <v>5479</v>
      </c>
      <c r="K95" s="131">
        <v>0</v>
      </c>
      <c r="L95" s="131">
        <v>938</v>
      </c>
      <c r="M95" s="131">
        <v>19487</v>
      </c>
      <c r="N95" s="130"/>
      <c r="O95" s="132">
        <v>174</v>
      </c>
      <c r="P95" s="132">
        <v>0</v>
      </c>
      <c r="Q95" s="133">
        <v>3227526</v>
      </c>
      <c r="R95" s="133">
        <v>0</v>
      </c>
      <c r="S95" s="133">
        <v>0</v>
      </c>
      <c r="T95" s="133">
        <v>163212</v>
      </c>
      <c r="U95" s="134">
        <f t="shared" si="1"/>
        <v>3390738</v>
      </c>
      <c r="V95" s="144"/>
      <c r="W95" s="173">
        <v>0</v>
      </c>
      <c r="X95" s="174">
        <v>0.09</v>
      </c>
      <c r="Y95" s="174">
        <v>0.15770254624817917</v>
      </c>
      <c r="Z95" s="175">
        <v>0</v>
      </c>
      <c r="AA95" s="168"/>
      <c r="AB95" s="176">
        <v>0</v>
      </c>
      <c r="AC95" s="177">
        <v>0</v>
      </c>
      <c r="AD95" s="134">
        <v>0</v>
      </c>
      <c r="AE95" s="177">
        <v>0</v>
      </c>
      <c r="AF95" s="182">
        <v>0</v>
      </c>
      <c r="AG95" s="172"/>
    </row>
    <row r="96" spans="1:33" s="110" customFormat="1" x14ac:dyDescent="0.2">
      <c r="A96" s="138">
        <v>419</v>
      </c>
      <c r="B96" s="139">
        <v>419035044</v>
      </c>
      <c r="C96" s="140" t="s">
        <v>499</v>
      </c>
      <c r="D96" s="141">
        <v>35</v>
      </c>
      <c r="E96" s="140" t="s">
        <v>67</v>
      </c>
      <c r="F96" s="141">
        <v>44</v>
      </c>
      <c r="G96" s="142" t="s">
        <v>76</v>
      </c>
      <c r="H96" s="130"/>
      <c r="I96" s="131">
        <v>12094</v>
      </c>
      <c r="J96" s="131">
        <v>105</v>
      </c>
      <c r="K96" s="131">
        <v>0</v>
      </c>
      <c r="L96" s="131">
        <v>938</v>
      </c>
      <c r="M96" s="131">
        <v>13137</v>
      </c>
      <c r="N96" s="130"/>
      <c r="O96" s="132">
        <v>4</v>
      </c>
      <c r="P96" s="132">
        <v>0</v>
      </c>
      <c r="Q96" s="133">
        <v>48796</v>
      </c>
      <c r="R96" s="133">
        <v>0</v>
      </c>
      <c r="S96" s="133">
        <v>0</v>
      </c>
      <c r="T96" s="133">
        <v>3752</v>
      </c>
      <c r="U96" s="134">
        <f t="shared" si="1"/>
        <v>52548</v>
      </c>
      <c r="V96" s="144"/>
      <c r="W96" s="173">
        <v>0</v>
      </c>
      <c r="X96" s="174">
        <v>0.09</v>
      </c>
      <c r="Y96" s="174">
        <v>7.3730690688880246E-2</v>
      </c>
      <c r="Z96" s="175">
        <v>0</v>
      </c>
      <c r="AA96" s="168"/>
      <c r="AB96" s="176">
        <v>0</v>
      </c>
      <c r="AC96" s="177">
        <v>0</v>
      </c>
      <c r="AD96" s="134">
        <v>0</v>
      </c>
      <c r="AE96" s="177">
        <v>0</v>
      </c>
      <c r="AF96" s="182">
        <v>0</v>
      </c>
      <c r="AG96" s="172"/>
    </row>
    <row r="97" spans="1:33" s="110" customFormat="1" x14ac:dyDescent="0.2">
      <c r="A97" s="138">
        <v>419</v>
      </c>
      <c r="B97" s="139">
        <v>419035165</v>
      </c>
      <c r="C97" s="140" t="s">
        <v>499</v>
      </c>
      <c r="D97" s="141">
        <v>35</v>
      </c>
      <c r="E97" s="140" t="s">
        <v>67</v>
      </c>
      <c r="F97" s="141">
        <v>165</v>
      </c>
      <c r="G97" s="142" t="s">
        <v>197</v>
      </c>
      <c r="H97" s="130"/>
      <c r="I97" s="131">
        <v>9576</v>
      </c>
      <c r="J97" s="131">
        <v>292</v>
      </c>
      <c r="K97" s="131">
        <v>0</v>
      </c>
      <c r="L97" s="131">
        <v>938</v>
      </c>
      <c r="M97" s="131">
        <v>10806</v>
      </c>
      <c r="N97" s="130"/>
      <c r="O97" s="132">
        <v>2</v>
      </c>
      <c r="P97" s="132">
        <v>0</v>
      </c>
      <c r="Q97" s="133">
        <v>19736</v>
      </c>
      <c r="R97" s="133">
        <v>0</v>
      </c>
      <c r="S97" s="133">
        <v>0</v>
      </c>
      <c r="T97" s="133">
        <v>1876</v>
      </c>
      <c r="U97" s="134">
        <f t="shared" si="1"/>
        <v>21612</v>
      </c>
      <c r="V97" s="144"/>
      <c r="W97" s="173">
        <v>0</v>
      </c>
      <c r="X97" s="174">
        <v>0.09</v>
      </c>
      <c r="Y97" s="174">
        <v>9.9806765304733563E-2</v>
      </c>
      <c r="Z97" s="175">
        <v>0</v>
      </c>
      <c r="AA97" s="168"/>
      <c r="AB97" s="176">
        <v>0</v>
      </c>
      <c r="AC97" s="177">
        <v>0</v>
      </c>
      <c r="AD97" s="134">
        <v>0</v>
      </c>
      <c r="AE97" s="177">
        <v>0</v>
      </c>
      <c r="AF97" s="182">
        <v>0</v>
      </c>
      <c r="AG97" s="172"/>
    </row>
    <row r="98" spans="1:33" s="110" customFormat="1" x14ac:dyDescent="0.2">
      <c r="A98" s="138">
        <v>419</v>
      </c>
      <c r="B98" s="139">
        <v>419035243</v>
      </c>
      <c r="C98" s="140" t="s">
        <v>499</v>
      </c>
      <c r="D98" s="141">
        <v>35</v>
      </c>
      <c r="E98" s="140" t="s">
        <v>67</v>
      </c>
      <c r="F98" s="141">
        <v>243</v>
      </c>
      <c r="G98" s="142" t="s">
        <v>275</v>
      </c>
      <c r="H98" s="130"/>
      <c r="I98" s="131">
        <v>11985</v>
      </c>
      <c r="J98" s="131">
        <v>2251</v>
      </c>
      <c r="K98" s="131">
        <v>0</v>
      </c>
      <c r="L98" s="131">
        <v>938</v>
      </c>
      <c r="M98" s="131">
        <v>15174</v>
      </c>
      <c r="N98" s="130"/>
      <c r="O98" s="132">
        <v>4</v>
      </c>
      <c r="P98" s="132">
        <v>0</v>
      </c>
      <c r="Q98" s="133">
        <v>56944</v>
      </c>
      <c r="R98" s="133">
        <v>0</v>
      </c>
      <c r="S98" s="133">
        <v>0</v>
      </c>
      <c r="T98" s="133">
        <v>3752</v>
      </c>
      <c r="U98" s="134">
        <f t="shared" si="1"/>
        <v>60696</v>
      </c>
      <c r="V98" s="144"/>
      <c r="W98" s="173">
        <v>0</v>
      </c>
      <c r="X98" s="174">
        <v>0.09</v>
      </c>
      <c r="Y98" s="174">
        <v>5.9128676553304093E-3</v>
      </c>
      <c r="Z98" s="175">
        <v>0</v>
      </c>
      <c r="AA98" s="168"/>
      <c r="AB98" s="176">
        <v>0</v>
      </c>
      <c r="AC98" s="177">
        <v>0</v>
      </c>
      <c r="AD98" s="134">
        <v>0</v>
      </c>
      <c r="AE98" s="177">
        <v>0</v>
      </c>
      <c r="AF98" s="182">
        <v>0</v>
      </c>
      <c r="AG98" s="172"/>
    </row>
    <row r="99" spans="1:33" s="110" customFormat="1" x14ac:dyDescent="0.2">
      <c r="A99" s="138">
        <v>419</v>
      </c>
      <c r="B99" s="139">
        <v>419035244</v>
      </c>
      <c r="C99" s="140" t="s">
        <v>499</v>
      </c>
      <c r="D99" s="141">
        <v>35</v>
      </c>
      <c r="E99" s="140" t="s">
        <v>67</v>
      </c>
      <c r="F99" s="141">
        <v>244</v>
      </c>
      <c r="G99" s="142" t="s">
        <v>276</v>
      </c>
      <c r="H99" s="130"/>
      <c r="I99" s="131">
        <v>14503</v>
      </c>
      <c r="J99" s="131">
        <v>5230</v>
      </c>
      <c r="K99" s="131">
        <v>0</v>
      </c>
      <c r="L99" s="131">
        <v>938</v>
      </c>
      <c r="M99" s="131">
        <v>20671</v>
      </c>
      <c r="N99" s="130"/>
      <c r="O99" s="132">
        <v>8</v>
      </c>
      <c r="P99" s="132">
        <v>0</v>
      </c>
      <c r="Q99" s="133">
        <v>157864</v>
      </c>
      <c r="R99" s="133">
        <v>0</v>
      </c>
      <c r="S99" s="133">
        <v>0</v>
      </c>
      <c r="T99" s="133">
        <v>7504</v>
      </c>
      <c r="U99" s="134">
        <f t="shared" si="1"/>
        <v>165368</v>
      </c>
      <c r="V99" s="144"/>
      <c r="W99" s="173">
        <v>0</v>
      </c>
      <c r="X99" s="174">
        <v>0.09</v>
      </c>
      <c r="Y99" s="174">
        <v>0.13694619371909225</v>
      </c>
      <c r="Z99" s="175">
        <v>0</v>
      </c>
      <c r="AA99" s="168"/>
      <c r="AB99" s="176">
        <v>0</v>
      </c>
      <c r="AC99" s="177">
        <v>0</v>
      </c>
      <c r="AD99" s="134">
        <v>0</v>
      </c>
      <c r="AE99" s="177">
        <v>0</v>
      </c>
      <c r="AF99" s="182">
        <v>0</v>
      </c>
      <c r="AG99" s="172"/>
    </row>
    <row r="100" spans="1:33" s="110" customFormat="1" x14ac:dyDescent="0.2">
      <c r="A100" s="138">
        <v>419</v>
      </c>
      <c r="B100" s="139">
        <v>419035293</v>
      </c>
      <c r="C100" s="140" t="s">
        <v>499</v>
      </c>
      <c r="D100" s="141">
        <v>35</v>
      </c>
      <c r="E100" s="140" t="s">
        <v>67</v>
      </c>
      <c r="F100" s="141">
        <v>293</v>
      </c>
      <c r="G100" s="142" t="s">
        <v>325</v>
      </c>
      <c r="H100" s="130"/>
      <c r="I100" s="131">
        <v>12760.161431036608</v>
      </c>
      <c r="J100" s="131">
        <v>610</v>
      </c>
      <c r="K100" s="131">
        <v>0</v>
      </c>
      <c r="L100" s="131">
        <v>938</v>
      </c>
      <c r="M100" s="131">
        <v>14308.161431036608</v>
      </c>
      <c r="N100" s="130"/>
      <c r="O100" s="132">
        <v>1</v>
      </c>
      <c r="P100" s="132">
        <v>0</v>
      </c>
      <c r="Q100" s="133">
        <v>13370</v>
      </c>
      <c r="R100" s="133">
        <v>0</v>
      </c>
      <c r="S100" s="133">
        <v>0</v>
      </c>
      <c r="T100" s="133">
        <v>938</v>
      </c>
      <c r="U100" s="134">
        <f t="shared" si="1"/>
        <v>14308</v>
      </c>
      <c r="V100" s="144"/>
      <c r="W100" s="173">
        <v>0</v>
      </c>
      <c r="X100" s="174">
        <v>0.09</v>
      </c>
      <c r="Y100" s="174">
        <v>9.3536017588317037E-3</v>
      </c>
      <c r="Z100" s="175">
        <v>0</v>
      </c>
      <c r="AA100" s="168"/>
      <c r="AB100" s="176">
        <v>0</v>
      </c>
      <c r="AC100" s="177">
        <v>0</v>
      </c>
      <c r="AD100" s="134">
        <v>0</v>
      </c>
      <c r="AE100" s="177">
        <v>0</v>
      </c>
      <c r="AF100" s="182">
        <v>0</v>
      </c>
      <c r="AG100" s="172"/>
    </row>
    <row r="101" spans="1:33" s="110" customFormat="1" x14ac:dyDescent="0.2">
      <c r="A101" s="138">
        <v>420</v>
      </c>
      <c r="B101" s="139">
        <v>420049010</v>
      </c>
      <c r="C101" s="140" t="s">
        <v>500</v>
      </c>
      <c r="D101" s="141">
        <v>49</v>
      </c>
      <c r="E101" s="140" t="s">
        <v>81</v>
      </c>
      <c r="F101" s="141">
        <v>10</v>
      </c>
      <c r="G101" s="142" t="s">
        <v>42</v>
      </c>
      <c r="H101" s="130"/>
      <c r="I101" s="131">
        <v>14374</v>
      </c>
      <c r="J101" s="131">
        <v>5377</v>
      </c>
      <c r="K101" s="131">
        <v>0</v>
      </c>
      <c r="L101" s="131">
        <v>938</v>
      </c>
      <c r="M101" s="131">
        <v>20689</v>
      </c>
      <c r="N101" s="130"/>
      <c r="O101" s="132">
        <v>3</v>
      </c>
      <c r="P101" s="132">
        <v>0</v>
      </c>
      <c r="Q101" s="133">
        <v>59253</v>
      </c>
      <c r="R101" s="133">
        <v>0</v>
      </c>
      <c r="S101" s="133">
        <v>0</v>
      </c>
      <c r="T101" s="133">
        <v>2814</v>
      </c>
      <c r="U101" s="134">
        <f t="shared" si="1"/>
        <v>62067</v>
      </c>
      <c r="V101" s="144"/>
      <c r="W101" s="173">
        <v>0</v>
      </c>
      <c r="X101" s="174">
        <v>0.09</v>
      </c>
      <c r="Y101" s="174">
        <v>2.1150390695795331E-3</v>
      </c>
      <c r="Z101" s="175">
        <v>0</v>
      </c>
      <c r="AA101" s="168"/>
      <c r="AB101" s="176">
        <v>0</v>
      </c>
      <c r="AC101" s="177">
        <v>0</v>
      </c>
      <c r="AD101" s="134">
        <v>0</v>
      </c>
      <c r="AE101" s="177">
        <v>0</v>
      </c>
      <c r="AF101" s="182">
        <v>0</v>
      </c>
      <c r="AG101" s="172"/>
    </row>
    <row r="102" spans="1:33" s="110" customFormat="1" x14ac:dyDescent="0.2">
      <c r="A102" s="138">
        <v>420</v>
      </c>
      <c r="B102" s="139">
        <v>420049026</v>
      </c>
      <c r="C102" s="140" t="s">
        <v>500</v>
      </c>
      <c r="D102" s="141">
        <v>49</v>
      </c>
      <c r="E102" s="140" t="s">
        <v>81</v>
      </c>
      <c r="F102" s="141">
        <v>26</v>
      </c>
      <c r="G102" s="142" t="s">
        <v>58</v>
      </c>
      <c r="H102" s="130"/>
      <c r="I102" s="131">
        <v>14347</v>
      </c>
      <c r="J102" s="131">
        <v>4685</v>
      </c>
      <c r="K102" s="131">
        <v>0</v>
      </c>
      <c r="L102" s="131">
        <v>938</v>
      </c>
      <c r="M102" s="131">
        <v>19970</v>
      </c>
      <c r="N102" s="130"/>
      <c r="O102" s="132">
        <v>3</v>
      </c>
      <c r="P102" s="132">
        <v>0</v>
      </c>
      <c r="Q102" s="133">
        <v>57096</v>
      </c>
      <c r="R102" s="133">
        <v>0</v>
      </c>
      <c r="S102" s="133">
        <v>0</v>
      </c>
      <c r="T102" s="133">
        <v>2814</v>
      </c>
      <c r="U102" s="134">
        <f t="shared" si="1"/>
        <v>59910</v>
      </c>
      <c r="V102" s="144"/>
      <c r="W102" s="173">
        <v>0</v>
      </c>
      <c r="X102" s="174">
        <v>0.09</v>
      </c>
      <c r="Y102" s="174">
        <v>8.3847133605144365E-4</v>
      </c>
      <c r="Z102" s="175">
        <v>0</v>
      </c>
      <c r="AA102" s="168"/>
      <c r="AB102" s="176">
        <v>0</v>
      </c>
      <c r="AC102" s="177">
        <v>0</v>
      </c>
      <c r="AD102" s="134">
        <v>0</v>
      </c>
      <c r="AE102" s="177">
        <v>0</v>
      </c>
      <c r="AF102" s="182">
        <v>0</v>
      </c>
      <c r="AG102" s="172"/>
    </row>
    <row r="103" spans="1:33" s="110" customFormat="1" x14ac:dyDescent="0.2">
      <c r="A103" s="138">
        <v>420</v>
      </c>
      <c r="B103" s="139">
        <v>420049031</v>
      </c>
      <c r="C103" s="140" t="s">
        <v>500</v>
      </c>
      <c r="D103" s="141">
        <v>49</v>
      </c>
      <c r="E103" s="140" t="s">
        <v>81</v>
      </c>
      <c r="F103" s="141">
        <v>31</v>
      </c>
      <c r="G103" s="142" t="s">
        <v>63</v>
      </c>
      <c r="H103" s="130"/>
      <c r="I103" s="131">
        <v>10128</v>
      </c>
      <c r="J103" s="131">
        <v>5002</v>
      </c>
      <c r="K103" s="131">
        <v>0</v>
      </c>
      <c r="L103" s="131">
        <v>938</v>
      </c>
      <c r="M103" s="131">
        <v>16068</v>
      </c>
      <c r="N103" s="130"/>
      <c r="O103" s="132">
        <v>3</v>
      </c>
      <c r="P103" s="132">
        <v>0</v>
      </c>
      <c r="Q103" s="133">
        <v>45390</v>
      </c>
      <c r="R103" s="133">
        <v>0</v>
      </c>
      <c r="S103" s="133">
        <v>0</v>
      </c>
      <c r="T103" s="133">
        <v>2814</v>
      </c>
      <c r="U103" s="134">
        <f t="shared" si="1"/>
        <v>48204</v>
      </c>
      <c r="V103" s="144"/>
      <c r="W103" s="173">
        <v>0</v>
      </c>
      <c r="X103" s="174">
        <v>0.09</v>
      </c>
      <c r="Y103" s="174">
        <v>1.9232358306351328E-2</v>
      </c>
      <c r="Z103" s="175">
        <v>0</v>
      </c>
      <c r="AA103" s="168"/>
      <c r="AB103" s="176">
        <v>0</v>
      </c>
      <c r="AC103" s="177">
        <v>0</v>
      </c>
      <c r="AD103" s="134">
        <v>0</v>
      </c>
      <c r="AE103" s="177">
        <v>0</v>
      </c>
      <c r="AF103" s="182">
        <v>0</v>
      </c>
      <c r="AG103" s="172"/>
    </row>
    <row r="104" spans="1:33" s="110" customFormat="1" x14ac:dyDescent="0.2">
      <c r="A104" s="138">
        <v>420</v>
      </c>
      <c r="B104" s="139">
        <v>420049035</v>
      </c>
      <c r="C104" s="140" t="s">
        <v>500</v>
      </c>
      <c r="D104" s="141">
        <v>49</v>
      </c>
      <c r="E104" s="140" t="s">
        <v>81</v>
      </c>
      <c r="F104" s="141">
        <v>35</v>
      </c>
      <c r="G104" s="142" t="s">
        <v>67</v>
      </c>
      <c r="H104" s="130"/>
      <c r="I104" s="131">
        <v>13612</v>
      </c>
      <c r="J104" s="131">
        <v>5707</v>
      </c>
      <c r="K104" s="131">
        <v>0</v>
      </c>
      <c r="L104" s="131">
        <v>938</v>
      </c>
      <c r="M104" s="131">
        <v>20257</v>
      </c>
      <c r="N104" s="130"/>
      <c r="O104" s="132">
        <v>51</v>
      </c>
      <c r="P104" s="132">
        <v>0</v>
      </c>
      <c r="Q104" s="133">
        <v>985269</v>
      </c>
      <c r="R104" s="133">
        <v>0</v>
      </c>
      <c r="S104" s="133">
        <v>0</v>
      </c>
      <c r="T104" s="133">
        <v>47838</v>
      </c>
      <c r="U104" s="134">
        <f t="shared" si="1"/>
        <v>1033107</v>
      </c>
      <c r="V104" s="144"/>
      <c r="W104" s="173">
        <v>0</v>
      </c>
      <c r="X104" s="174">
        <v>0.09</v>
      </c>
      <c r="Y104" s="174">
        <v>0.15770254624817917</v>
      </c>
      <c r="Z104" s="175">
        <v>0</v>
      </c>
      <c r="AA104" s="168"/>
      <c r="AB104" s="176">
        <v>0</v>
      </c>
      <c r="AC104" s="177">
        <v>0</v>
      </c>
      <c r="AD104" s="134">
        <v>0</v>
      </c>
      <c r="AE104" s="177">
        <v>0</v>
      </c>
      <c r="AF104" s="182">
        <v>0</v>
      </c>
      <c r="AG104" s="172"/>
    </row>
    <row r="105" spans="1:33" s="110" customFormat="1" x14ac:dyDescent="0.2">
      <c r="A105" s="138">
        <v>420</v>
      </c>
      <c r="B105" s="139">
        <v>420049044</v>
      </c>
      <c r="C105" s="140" t="s">
        <v>500</v>
      </c>
      <c r="D105" s="141">
        <v>49</v>
      </c>
      <c r="E105" s="140" t="s">
        <v>81</v>
      </c>
      <c r="F105" s="141">
        <v>44</v>
      </c>
      <c r="G105" s="142" t="s">
        <v>76</v>
      </c>
      <c r="H105" s="130"/>
      <c r="I105" s="131">
        <v>15260</v>
      </c>
      <c r="J105" s="131">
        <v>132</v>
      </c>
      <c r="K105" s="131">
        <v>0</v>
      </c>
      <c r="L105" s="131">
        <v>938</v>
      </c>
      <c r="M105" s="131">
        <v>16330</v>
      </c>
      <c r="N105" s="130"/>
      <c r="O105" s="132">
        <v>6</v>
      </c>
      <c r="P105" s="132">
        <v>0</v>
      </c>
      <c r="Q105" s="133">
        <v>92352</v>
      </c>
      <c r="R105" s="133">
        <v>0</v>
      </c>
      <c r="S105" s="133">
        <v>0</v>
      </c>
      <c r="T105" s="133">
        <v>5628</v>
      </c>
      <c r="U105" s="134">
        <f t="shared" si="1"/>
        <v>97980</v>
      </c>
      <c r="V105" s="144"/>
      <c r="W105" s="173">
        <v>0</v>
      </c>
      <c r="X105" s="174">
        <v>0.09</v>
      </c>
      <c r="Y105" s="174">
        <v>7.3730690688880246E-2</v>
      </c>
      <c r="Z105" s="175">
        <v>0</v>
      </c>
      <c r="AA105" s="168"/>
      <c r="AB105" s="176">
        <v>0</v>
      </c>
      <c r="AC105" s="177">
        <v>0</v>
      </c>
      <c r="AD105" s="134">
        <v>0</v>
      </c>
      <c r="AE105" s="177">
        <v>0</v>
      </c>
      <c r="AF105" s="182">
        <v>0</v>
      </c>
      <c r="AG105" s="172"/>
    </row>
    <row r="106" spans="1:33" s="110" customFormat="1" x14ac:dyDescent="0.2">
      <c r="A106" s="138">
        <v>420</v>
      </c>
      <c r="B106" s="139">
        <v>420049049</v>
      </c>
      <c r="C106" s="140" t="s">
        <v>500</v>
      </c>
      <c r="D106" s="141">
        <v>49</v>
      </c>
      <c r="E106" s="140" t="s">
        <v>81</v>
      </c>
      <c r="F106" s="141">
        <v>49</v>
      </c>
      <c r="G106" s="142" t="s">
        <v>81</v>
      </c>
      <c r="H106" s="130"/>
      <c r="I106" s="131">
        <v>13164</v>
      </c>
      <c r="J106" s="131">
        <v>16598</v>
      </c>
      <c r="K106" s="131">
        <v>0</v>
      </c>
      <c r="L106" s="131">
        <v>938</v>
      </c>
      <c r="M106" s="131">
        <v>30700</v>
      </c>
      <c r="N106" s="130"/>
      <c r="O106" s="132">
        <v>195</v>
      </c>
      <c r="P106" s="132">
        <v>0</v>
      </c>
      <c r="Q106" s="133">
        <v>5803590</v>
      </c>
      <c r="R106" s="133">
        <v>0</v>
      </c>
      <c r="S106" s="133">
        <v>0</v>
      </c>
      <c r="T106" s="133">
        <v>182910</v>
      </c>
      <c r="U106" s="134">
        <f t="shared" si="1"/>
        <v>5986500</v>
      </c>
      <c r="V106" s="144"/>
      <c r="W106" s="173">
        <v>0</v>
      </c>
      <c r="X106" s="174">
        <v>0.09</v>
      </c>
      <c r="Y106" s="174">
        <v>6.9410299186529092E-2</v>
      </c>
      <c r="Z106" s="175">
        <v>0</v>
      </c>
      <c r="AA106" s="168"/>
      <c r="AB106" s="176">
        <v>0</v>
      </c>
      <c r="AC106" s="177">
        <v>0</v>
      </c>
      <c r="AD106" s="134">
        <v>0</v>
      </c>
      <c r="AE106" s="177">
        <v>0</v>
      </c>
      <c r="AF106" s="182">
        <v>0</v>
      </c>
      <c r="AG106" s="172"/>
    </row>
    <row r="107" spans="1:33" s="110" customFormat="1" x14ac:dyDescent="0.2">
      <c r="A107" s="138">
        <v>420</v>
      </c>
      <c r="B107" s="139">
        <v>420049057</v>
      </c>
      <c r="C107" s="140" t="s">
        <v>500</v>
      </c>
      <c r="D107" s="141">
        <v>49</v>
      </c>
      <c r="E107" s="140" t="s">
        <v>81</v>
      </c>
      <c r="F107" s="141">
        <v>57</v>
      </c>
      <c r="G107" s="142" t="s">
        <v>89</v>
      </c>
      <c r="H107" s="130"/>
      <c r="I107" s="131">
        <v>10910</v>
      </c>
      <c r="J107" s="131">
        <v>338</v>
      </c>
      <c r="K107" s="131">
        <v>0</v>
      </c>
      <c r="L107" s="131">
        <v>938</v>
      </c>
      <c r="M107" s="131">
        <v>12186</v>
      </c>
      <c r="N107" s="130"/>
      <c r="O107" s="132">
        <v>4</v>
      </c>
      <c r="P107" s="132">
        <v>0</v>
      </c>
      <c r="Q107" s="133">
        <v>44992</v>
      </c>
      <c r="R107" s="133">
        <v>0</v>
      </c>
      <c r="S107" s="133">
        <v>0</v>
      </c>
      <c r="T107" s="133">
        <v>3752</v>
      </c>
      <c r="U107" s="134">
        <f t="shared" si="1"/>
        <v>48744</v>
      </c>
      <c r="V107" s="144"/>
      <c r="W107" s="173">
        <v>0</v>
      </c>
      <c r="X107" s="174">
        <v>0.09</v>
      </c>
      <c r="Y107" s="174">
        <v>0.12834835128885541</v>
      </c>
      <c r="Z107" s="175">
        <v>0</v>
      </c>
      <c r="AA107" s="168"/>
      <c r="AB107" s="176">
        <v>0</v>
      </c>
      <c r="AC107" s="177">
        <v>0</v>
      </c>
      <c r="AD107" s="134">
        <v>0</v>
      </c>
      <c r="AE107" s="177">
        <v>0</v>
      </c>
      <c r="AF107" s="182">
        <v>0</v>
      </c>
      <c r="AG107" s="172"/>
    </row>
    <row r="108" spans="1:33" s="110" customFormat="1" x14ac:dyDescent="0.2">
      <c r="A108" s="138">
        <v>420</v>
      </c>
      <c r="B108" s="139">
        <v>420049067</v>
      </c>
      <c r="C108" s="140" t="s">
        <v>500</v>
      </c>
      <c r="D108" s="141">
        <v>49</v>
      </c>
      <c r="E108" s="140" t="s">
        <v>81</v>
      </c>
      <c r="F108" s="141">
        <v>67</v>
      </c>
      <c r="G108" s="142" t="s">
        <v>99</v>
      </c>
      <c r="H108" s="130"/>
      <c r="I108" s="131">
        <v>10128</v>
      </c>
      <c r="J108" s="131">
        <v>10141</v>
      </c>
      <c r="K108" s="131">
        <v>0</v>
      </c>
      <c r="L108" s="131">
        <v>938</v>
      </c>
      <c r="M108" s="131">
        <v>21207</v>
      </c>
      <c r="N108" s="130"/>
      <c r="O108" s="132">
        <v>1</v>
      </c>
      <c r="P108" s="132">
        <v>0</v>
      </c>
      <c r="Q108" s="133">
        <v>20269</v>
      </c>
      <c r="R108" s="133">
        <v>0</v>
      </c>
      <c r="S108" s="133">
        <v>0</v>
      </c>
      <c r="T108" s="133">
        <v>938</v>
      </c>
      <c r="U108" s="134">
        <f t="shared" si="1"/>
        <v>21207</v>
      </c>
      <c r="V108" s="144"/>
      <c r="W108" s="173">
        <v>0</v>
      </c>
      <c r="X108" s="174">
        <v>0.09</v>
      </c>
      <c r="Y108" s="174">
        <v>8.9815087536233666E-4</v>
      </c>
      <c r="Z108" s="175">
        <v>0</v>
      </c>
      <c r="AA108" s="168"/>
      <c r="AB108" s="176">
        <v>0</v>
      </c>
      <c r="AC108" s="177">
        <v>0</v>
      </c>
      <c r="AD108" s="134">
        <v>0</v>
      </c>
      <c r="AE108" s="177">
        <v>0</v>
      </c>
      <c r="AF108" s="182">
        <v>0</v>
      </c>
      <c r="AG108" s="172"/>
    </row>
    <row r="109" spans="1:33" s="110" customFormat="1" x14ac:dyDescent="0.2">
      <c r="A109" s="138">
        <v>420</v>
      </c>
      <c r="B109" s="139">
        <v>420049093</v>
      </c>
      <c r="C109" s="140" t="s">
        <v>500</v>
      </c>
      <c r="D109" s="141">
        <v>49</v>
      </c>
      <c r="E109" s="140" t="s">
        <v>81</v>
      </c>
      <c r="F109" s="141">
        <v>93</v>
      </c>
      <c r="G109" s="142" t="s">
        <v>125</v>
      </c>
      <c r="H109" s="130"/>
      <c r="I109" s="131">
        <v>12315</v>
      </c>
      <c r="J109" s="131">
        <v>72</v>
      </c>
      <c r="K109" s="131">
        <v>0</v>
      </c>
      <c r="L109" s="131">
        <v>938</v>
      </c>
      <c r="M109" s="131">
        <v>13325</v>
      </c>
      <c r="N109" s="130"/>
      <c r="O109" s="132">
        <v>18</v>
      </c>
      <c r="P109" s="132">
        <v>0</v>
      </c>
      <c r="Q109" s="133">
        <v>222966</v>
      </c>
      <c r="R109" s="133">
        <v>0</v>
      </c>
      <c r="S109" s="133">
        <v>0</v>
      </c>
      <c r="T109" s="133">
        <v>16884</v>
      </c>
      <c r="U109" s="134">
        <f t="shared" si="1"/>
        <v>239850</v>
      </c>
      <c r="V109" s="144"/>
      <c r="W109" s="173">
        <v>0</v>
      </c>
      <c r="X109" s="174">
        <v>0.09</v>
      </c>
      <c r="Y109" s="174">
        <v>7.1532255110848555E-2</v>
      </c>
      <c r="Z109" s="175">
        <v>0</v>
      </c>
      <c r="AA109" s="168"/>
      <c r="AB109" s="176">
        <v>7</v>
      </c>
      <c r="AC109" s="177">
        <v>0</v>
      </c>
      <c r="AD109" s="134">
        <v>0</v>
      </c>
      <c r="AE109" s="177">
        <v>0</v>
      </c>
      <c r="AF109" s="182">
        <v>0</v>
      </c>
      <c r="AG109" s="172"/>
    </row>
    <row r="110" spans="1:33" s="110" customFormat="1" x14ac:dyDescent="0.2">
      <c r="A110" s="138">
        <v>420</v>
      </c>
      <c r="B110" s="139">
        <v>420049128</v>
      </c>
      <c r="C110" s="140" t="s">
        <v>500</v>
      </c>
      <c r="D110" s="141">
        <v>49</v>
      </c>
      <c r="E110" s="140" t="s">
        <v>81</v>
      </c>
      <c r="F110" s="141">
        <v>128</v>
      </c>
      <c r="G110" s="142" t="s">
        <v>160</v>
      </c>
      <c r="H110" s="130"/>
      <c r="I110" s="131">
        <v>12549.540432084312</v>
      </c>
      <c r="J110" s="131">
        <v>722</v>
      </c>
      <c r="K110" s="131">
        <v>0</v>
      </c>
      <c r="L110" s="131">
        <v>938</v>
      </c>
      <c r="M110" s="131">
        <v>14209.540432084312</v>
      </c>
      <c r="N110" s="130"/>
      <c r="O110" s="132">
        <v>1</v>
      </c>
      <c r="P110" s="132">
        <v>0</v>
      </c>
      <c r="Q110" s="133">
        <v>13272</v>
      </c>
      <c r="R110" s="133">
        <v>0</v>
      </c>
      <c r="S110" s="133">
        <v>0</v>
      </c>
      <c r="T110" s="133">
        <v>938</v>
      </c>
      <c r="U110" s="134">
        <f t="shared" si="1"/>
        <v>14210</v>
      </c>
      <c r="V110" s="144"/>
      <c r="W110" s="173">
        <v>0</v>
      </c>
      <c r="X110" s="174">
        <v>0.09</v>
      </c>
      <c r="Y110" s="174">
        <v>3.7584762503324445E-2</v>
      </c>
      <c r="Z110" s="175">
        <v>0</v>
      </c>
      <c r="AA110" s="168"/>
      <c r="AB110" s="176">
        <v>0</v>
      </c>
      <c r="AC110" s="177">
        <v>0</v>
      </c>
      <c r="AD110" s="134">
        <v>0</v>
      </c>
      <c r="AE110" s="177">
        <v>0</v>
      </c>
      <c r="AF110" s="182">
        <v>0</v>
      </c>
      <c r="AG110" s="172"/>
    </row>
    <row r="111" spans="1:33" s="110" customFormat="1" x14ac:dyDescent="0.2">
      <c r="A111" s="138">
        <v>420</v>
      </c>
      <c r="B111" s="139">
        <v>420049153</v>
      </c>
      <c r="C111" s="140" t="s">
        <v>500</v>
      </c>
      <c r="D111" s="141">
        <v>49</v>
      </c>
      <c r="E111" s="140" t="s">
        <v>81</v>
      </c>
      <c r="F111" s="141">
        <v>153</v>
      </c>
      <c r="G111" s="142" t="s">
        <v>185</v>
      </c>
      <c r="H111" s="130"/>
      <c r="I111" s="131">
        <v>12895.517110247692</v>
      </c>
      <c r="J111" s="131">
        <v>218</v>
      </c>
      <c r="K111" s="131">
        <v>0</v>
      </c>
      <c r="L111" s="131">
        <v>938</v>
      </c>
      <c r="M111" s="131">
        <v>14051.517110247692</v>
      </c>
      <c r="N111" s="130"/>
      <c r="O111" s="132">
        <v>1</v>
      </c>
      <c r="P111" s="132">
        <v>0</v>
      </c>
      <c r="Q111" s="133">
        <v>13114</v>
      </c>
      <c r="R111" s="133">
        <v>0</v>
      </c>
      <c r="S111" s="133">
        <v>0</v>
      </c>
      <c r="T111" s="133">
        <v>938</v>
      </c>
      <c r="U111" s="134">
        <f t="shared" si="1"/>
        <v>14052</v>
      </c>
      <c r="V111" s="144"/>
      <c r="W111" s="173">
        <v>0</v>
      </c>
      <c r="X111" s="174">
        <v>0.09</v>
      </c>
      <c r="Y111" s="174">
        <v>1.2993794978326841E-2</v>
      </c>
      <c r="Z111" s="175">
        <v>0</v>
      </c>
      <c r="AA111" s="168"/>
      <c r="AB111" s="176">
        <v>0</v>
      </c>
      <c r="AC111" s="177">
        <v>0</v>
      </c>
      <c r="AD111" s="134">
        <v>0</v>
      </c>
      <c r="AE111" s="177">
        <v>0</v>
      </c>
      <c r="AF111" s="182">
        <v>0</v>
      </c>
      <c r="AG111" s="172"/>
    </row>
    <row r="112" spans="1:33" s="110" customFormat="1" x14ac:dyDescent="0.2">
      <c r="A112" s="138">
        <v>420</v>
      </c>
      <c r="B112" s="139">
        <v>420049155</v>
      </c>
      <c r="C112" s="140" t="s">
        <v>500</v>
      </c>
      <c r="D112" s="141">
        <v>49</v>
      </c>
      <c r="E112" s="140" t="s">
        <v>81</v>
      </c>
      <c r="F112" s="141">
        <v>155</v>
      </c>
      <c r="G112" s="142" t="s">
        <v>187</v>
      </c>
      <c r="H112" s="130"/>
      <c r="I112" s="131">
        <v>14327</v>
      </c>
      <c r="J112" s="131">
        <v>8680</v>
      </c>
      <c r="K112" s="131">
        <v>0</v>
      </c>
      <c r="L112" s="131">
        <v>938</v>
      </c>
      <c r="M112" s="131">
        <v>23945</v>
      </c>
      <c r="N112" s="130"/>
      <c r="O112" s="132">
        <v>2</v>
      </c>
      <c r="P112" s="132">
        <v>0</v>
      </c>
      <c r="Q112" s="133">
        <v>46014</v>
      </c>
      <c r="R112" s="133">
        <v>0</v>
      </c>
      <c r="S112" s="133">
        <v>0</v>
      </c>
      <c r="T112" s="133">
        <v>1876</v>
      </c>
      <c r="U112" s="134">
        <f t="shared" si="1"/>
        <v>47890</v>
      </c>
      <c r="V112" s="144"/>
      <c r="W112" s="173">
        <v>0</v>
      </c>
      <c r="X112" s="174">
        <v>0.09</v>
      </c>
      <c r="Y112" s="174">
        <v>7.0173138112871738E-4</v>
      </c>
      <c r="Z112" s="175">
        <v>0</v>
      </c>
      <c r="AA112" s="168"/>
      <c r="AB112" s="176">
        <v>0</v>
      </c>
      <c r="AC112" s="177">
        <v>0</v>
      </c>
      <c r="AD112" s="134">
        <v>0</v>
      </c>
      <c r="AE112" s="177">
        <v>0</v>
      </c>
      <c r="AF112" s="182">
        <v>0</v>
      </c>
      <c r="AG112" s="172"/>
    </row>
    <row r="113" spans="1:33" s="110" customFormat="1" x14ac:dyDescent="0.2">
      <c r="A113" s="138">
        <v>420</v>
      </c>
      <c r="B113" s="139">
        <v>420049163</v>
      </c>
      <c r="C113" s="140" t="s">
        <v>500</v>
      </c>
      <c r="D113" s="141">
        <v>49</v>
      </c>
      <c r="E113" s="140" t="s">
        <v>81</v>
      </c>
      <c r="F113" s="141">
        <v>163</v>
      </c>
      <c r="G113" s="142" t="s">
        <v>195</v>
      </c>
      <c r="H113" s="130"/>
      <c r="I113" s="131">
        <v>15207</v>
      </c>
      <c r="J113" s="131">
        <v>143</v>
      </c>
      <c r="K113" s="131">
        <v>0</v>
      </c>
      <c r="L113" s="131">
        <v>938</v>
      </c>
      <c r="M113" s="131">
        <v>16288</v>
      </c>
      <c r="N113" s="130"/>
      <c r="O113" s="132">
        <v>2</v>
      </c>
      <c r="P113" s="132">
        <v>0</v>
      </c>
      <c r="Q113" s="133">
        <v>30700</v>
      </c>
      <c r="R113" s="133">
        <v>0</v>
      </c>
      <c r="S113" s="133">
        <v>0</v>
      </c>
      <c r="T113" s="133">
        <v>1876</v>
      </c>
      <c r="U113" s="134">
        <f t="shared" si="1"/>
        <v>32576</v>
      </c>
      <c r="V113" s="144"/>
      <c r="W113" s="173">
        <v>0</v>
      </c>
      <c r="X113" s="174">
        <v>0.09</v>
      </c>
      <c r="Y113" s="174">
        <v>9.2733120914466768E-2</v>
      </c>
      <c r="Z113" s="175">
        <v>0</v>
      </c>
      <c r="AA113" s="168"/>
      <c r="AB113" s="176">
        <v>0</v>
      </c>
      <c r="AC113" s="177">
        <v>0</v>
      </c>
      <c r="AD113" s="134">
        <v>0</v>
      </c>
      <c r="AE113" s="177">
        <v>0</v>
      </c>
      <c r="AF113" s="182">
        <v>0</v>
      </c>
      <c r="AG113" s="172"/>
    </row>
    <row r="114" spans="1:33" s="110" customFormat="1" x14ac:dyDescent="0.2">
      <c r="A114" s="138">
        <v>420</v>
      </c>
      <c r="B114" s="139">
        <v>420049165</v>
      </c>
      <c r="C114" s="140" t="s">
        <v>500</v>
      </c>
      <c r="D114" s="141">
        <v>49</v>
      </c>
      <c r="E114" s="140" t="s">
        <v>81</v>
      </c>
      <c r="F114" s="141">
        <v>165</v>
      </c>
      <c r="G114" s="142" t="s">
        <v>197</v>
      </c>
      <c r="H114" s="130"/>
      <c r="I114" s="131">
        <v>13604</v>
      </c>
      <c r="J114" s="131">
        <v>414</v>
      </c>
      <c r="K114" s="131">
        <v>0</v>
      </c>
      <c r="L114" s="131">
        <v>938</v>
      </c>
      <c r="M114" s="131">
        <v>14956</v>
      </c>
      <c r="N114" s="130"/>
      <c r="O114" s="132">
        <v>14</v>
      </c>
      <c r="P114" s="132">
        <v>0</v>
      </c>
      <c r="Q114" s="133">
        <v>196252</v>
      </c>
      <c r="R114" s="133">
        <v>0</v>
      </c>
      <c r="S114" s="133">
        <v>0</v>
      </c>
      <c r="T114" s="133">
        <v>13132</v>
      </c>
      <c r="U114" s="134">
        <f t="shared" si="1"/>
        <v>209384</v>
      </c>
      <c r="V114" s="144"/>
      <c r="W114" s="173">
        <v>0</v>
      </c>
      <c r="X114" s="174">
        <v>0.09</v>
      </c>
      <c r="Y114" s="174">
        <v>9.9806765304733563E-2</v>
      </c>
      <c r="Z114" s="175">
        <v>0</v>
      </c>
      <c r="AA114" s="168"/>
      <c r="AB114" s="176">
        <v>4</v>
      </c>
      <c r="AC114" s="177">
        <v>0.16442832044495756</v>
      </c>
      <c r="AD114" s="134">
        <v>2460</v>
      </c>
      <c r="AE114" s="177">
        <v>0</v>
      </c>
      <c r="AF114" s="182">
        <v>0</v>
      </c>
      <c r="AG114" s="172"/>
    </row>
    <row r="115" spans="1:33" s="110" customFormat="1" x14ac:dyDescent="0.2">
      <c r="A115" s="138">
        <v>420</v>
      </c>
      <c r="B115" s="139">
        <v>420049176</v>
      </c>
      <c r="C115" s="140" t="s">
        <v>500</v>
      </c>
      <c r="D115" s="141">
        <v>49</v>
      </c>
      <c r="E115" s="140" t="s">
        <v>81</v>
      </c>
      <c r="F115" s="141">
        <v>176</v>
      </c>
      <c r="G115" s="142" t="s">
        <v>208</v>
      </c>
      <c r="H115" s="130"/>
      <c r="I115" s="131">
        <v>10009</v>
      </c>
      <c r="J115" s="131">
        <v>4974</v>
      </c>
      <c r="K115" s="131">
        <v>0</v>
      </c>
      <c r="L115" s="131">
        <v>938</v>
      </c>
      <c r="M115" s="131">
        <v>15921</v>
      </c>
      <c r="N115" s="130"/>
      <c r="O115" s="132">
        <v>11</v>
      </c>
      <c r="P115" s="132">
        <v>0</v>
      </c>
      <c r="Q115" s="133">
        <v>164813</v>
      </c>
      <c r="R115" s="133">
        <v>0</v>
      </c>
      <c r="S115" s="133">
        <v>0</v>
      </c>
      <c r="T115" s="133">
        <v>10318</v>
      </c>
      <c r="U115" s="134">
        <f t="shared" si="1"/>
        <v>175131</v>
      </c>
      <c r="V115" s="144"/>
      <c r="W115" s="173">
        <v>0</v>
      </c>
      <c r="X115" s="174">
        <v>0.09</v>
      </c>
      <c r="Y115" s="174">
        <v>9.0526935007292378E-2</v>
      </c>
      <c r="Z115" s="175">
        <v>0</v>
      </c>
      <c r="AA115" s="168"/>
      <c r="AB115" s="176">
        <v>1</v>
      </c>
      <c r="AC115" s="177">
        <v>2.6683011972209524E-2</v>
      </c>
      <c r="AD115" s="134">
        <v>425</v>
      </c>
      <c r="AE115" s="177">
        <v>0</v>
      </c>
      <c r="AF115" s="182">
        <v>0</v>
      </c>
      <c r="AG115" s="172"/>
    </row>
    <row r="116" spans="1:33" s="110" customFormat="1" x14ac:dyDescent="0.2">
      <c r="A116" s="138">
        <v>420</v>
      </c>
      <c r="B116" s="139">
        <v>420049181</v>
      </c>
      <c r="C116" s="140" t="s">
        <v>500</v>
      </c>
      <c r="D116" s="141">
        <v>49</v>
      </c>
      <c r="E116" s="140" t="s">
        <v>81</v>
      </c>
      <c r="F116" s="141">
        <v>181</v>
      </c>
      <c r="G116" s="142" t="s">
        <v>213</v>
      </c>
      <c r="H116" s="130"/>
      <c r="I116" s="131">
        <v>11201</v>
      </c>
      <c r="J116" s="131">
        <v>205</v>
      </c>
      <c r="K116" s="131">
        <v>0</v>
      </c>
      <c r="L116" s="131">
        <v>938</v>
      </c>
      <c r="M116" s="131">
        <v>12344</v>
      </c>
      <c r="N116" s="130"/>
      <c r="O116" s="132">
        <v>1</v>
      </c>
      <c r="P116" s="132">
        <v>0</v>
      </c>
      <c r="Q116" s="133">
        <v>11406</v>
      </c>
      <c r="R116" s="133">
        <v>0</v>
      </c>
      <c r="S116" s="133">
        <v>0</v>
      </c>
      <c r="T116" s="133">
        <v>938</v>
      </c>
      <c r="U116" s="134">
        <f t="shared" si="1"/>
        <v>12344</v>
      </c>
      <c r="V116" s="144"/>
      <c r="W116" s="173">
        <v>0</v>
      </c>
      <c r="X116" s="174">
        <v>0.09</v>
      </c>
      <c r="Y116" s="174">
        <v>1.7494444106768061E-2</v>
      </c>
      <c r="Z116" s="175">
        <v>0</v>
      </c>
      <c r="AA116" s="168"/>
      <c r="AB116" s="176">
        <v>0</v>
      </c>
      <c r="AC116" s="177">
        <v>0</v>
      </c>
      <c r="AD116" s="134">
        <v>0</v>
      </c>
      <c r="AE116" s="177">
        <v>0</v>
      </c>
      <c r="AF116" s="182">
        <v>0</v>
      </c>
      <c r="AG116" s="172"/>
    </row>
    <row r="117" spans="1:33" s="110" customFormat="1" x14ac:dyDescent="0.2">
      <c r="A117" s="138">
        <v>420</v>
      </c>
      <c r="B117" s="139">
        <v>420049199</v>
      </c>
      <c r="C117" s="140" t="s">
        <v>500</v>
      </c>
      <c r="D117" s="141">
        <v>49</v>
      </c>
      <c r="E117" s="140" t="s">
        <v>81</v>
      </c>
      <c r="F117" s="141">
        <v>199</v>
      </c>
      <c r="G117" s="142" t="s">
        <v>231</v>
      </c>
      <c r="H117" s="130"/>
      <c r="I117" s="131">
        <v>15593</v>
      </c>
      <c r="J117" s="131">
        <v>10462</v>
      </c>
      <c r="K117" s="131">
        <v>0</v>
      </c>
      <c r="L117" s="131">
        <v>938</v>
      </c>
      <c r="M117" s="131">
        <v>26993</v>
      </c>
      <c r="N117" s="130"/>
      <c r="O117" s="132">
        <v>2</v>
      </c>
      <c r="P117" s="132">
        <v>0</v>
      </c>
      <c r="Q117" s="133">
        <v>52110</v>
      </c>
      <c r="R117" s="133">
        <v>0</v>
      </c>
      <c r="S117" s="133">
        <v>0</v>
      </c>
      <c r="T117" s="133">
        <v>1876</v>
      </c>
      <c r="U117" s="134">
        <f t="shared" si="1"/>
        <v>53986</v>
      </c>
      <c r="V117" s="144"/>
      <c r="W117" s="173">
        <v>0</v>
      </c>
      <c r="X117" s="174">
        <v>0.09</v>
      </c>
      <c r="Y117" s="174">
        <v>7.2830889553453888E-4</v>
      </c>
      <c r="Z117" s="175">
        <v>0</v>
      </c>
      <c r="AA117" s="168"/>
      <c r="AB117" s="176">
        <v>0</v>
      </c>
      <c r="AC117" s="177">
        <v>0</v>
      </c>
      <c r="AD117" s="134">
        <v>0</v>
      </c>
      <c r="AE117" s="177">
        <v>0</v>
      </c>
      <c r="AF117" s="182">
        <v>0</v>
      </c>
      <c r="AG117" s="172"/>
    </row>
    <row r="118" spans="1:33" s="110" customFormat="1" x14ac:dyDescent="0.2">
      <c r="A118" s="138">
        <v>420</v>
      </c>
      <c r="B118" s="139">
        <v>420049243</v>
      </c>
      <c r="C118" s="140" t="s">
        <v>500</v>
      </c>
      <c r="D118" s="141">
        <v>49</v>
      </c>
      <c r="E118" s="140" t="s">
        <v>81</v>
      </c>
      <c r="F118" s="141">
        <v>243</v>
      </c>
      <c r="G118" s="142" t="s">
        <v>275</v>
      </c>
      <c r="H118" s="130"/>
      <c r="I118" s="131">
        <v>11618</v>
      </c>
      <c r="J118" s="131">
        <v>2182</v>
      </c>
      <c r="K118" s="131">
        <v>0</v>
      </c>
      <c r="L118" s="131">
        <v>938</v>
      </c>
      <c r="M118" s="131">
        <v>14738</v>
      </c>
      <c r="N118" s="130"/>
      <c r="O118" s="132">
        <v>3</v>
      </c>
      <c r="P118" s="132">
        <v>0</v>
      </c>
      <c r="Q118" s="133">
        <v>41400</v>
      </c>
      <c r="R118" s="133">
        <v>0</v>
      </c>
      <c r="S118" s="133">
        <v>0</v>
      </c>
      <c r="T118" s="133">
        <v>2814</v>
      </c>
      <c r="U118" s="134">
        <f t="shared" si="1"/>
        <v>44214</v>
      </c>
      <c r="V118" s="144"/>
      <c r="W118" s="173">
        <v>0</v>
      </c>
      <c r="X118" s="174">
        <v>0.09</v>
      </c>
      <c r="Y118" s="174">
        <v>5.9128676553304093E-3</v>
      </c>
      <c r="Z118" s="175">
        <v>0</v>
      </c>
      <c r="AA118" s="168"/>
      <c r="AB118" s="176">
        <v>0</v>
      </c>
      <c r="AC118" s="177">
        <v>0</v>
      </c>
      <c r="AD118" s="134">
        <v>0</v>
      </c>
      <c r="AE118" s="177">
        <v>0</v>
      </c>
      <c r="AF118" s="182">
        <v>0</v>
      </c>
      <c r="AG118" s="172"/>
    </row>
    <row r="119" spans="1:33" s="110" customFormat="1" x14ac:dyDescent="0.2">
      <c r="A119" s="138">
        <v>420</v>
      </c>
      <c r="B119" s="139">
        <v>420049244</v>
      </c>
      <c r="C119" s="140" t="s">
        <v>500</v>
      </c>
      <c r="D119" s="141">
        <v>49</v>
      </c>
      <c r="E119" s="140" t="s">
        <v>81</v>
      </c>
      <c r="F119" s="141">
        <v>244</v>
      </c>
      <c r="G119" s="142" t="s">
        <v>276</v>
      </c>
      <c r="H119" s="130"/>
      <c r="I119" s="131">
        <v>10031</v>
      </c>
      <c r="J119" s="131">
        <v>3617</v>
      </c>
      <c r="K119" s="131">
        <v>0</v>
      </c>
      <c r="L119" s="131">
        <v>938</v>
      </c>
      <c r="M119" s="131">
        <v>14586</v>
      </c>
      <c r="N119" s="130"/>
      <c r="O119" s="132">
        <v>4</v>
      </c>
      <c r="P119" s="132">
        <v>0</v>
      </c>
      <c r="Q119" s="133">
        <v>54592</v>
      </c>
      <c r="R119" s="133">
        <v>0</v>
      </c>
      <c r="S119" s="133">
        <v>0</v>
      </c>
      <c r="T119" s="133">
        <v>3752</v>
      </c>
      <c r="U119" s="134">
        <f t="shared" si="1"/>
        <v>58344</v>
      </c>
      <c r="V119" s="144"/>
      <c r="W119" s="173">
        <v>0</v>
      </c>
      <c r="X119" s="174">
        <v>0.09</v>
      </c>
      <c r="Y119" s="174">
        <v>0.13694619371909225</v>
      </c>
      <c r="Z119" s="175">
        <v>0</v>
      </c>
      <c r="AA119" s="168"/>
      <c r="AB119" s="176">
        <v>2</v>
      </c>
      <c r="AC119" s="177">
        <v>1.8164057975930314</v>
      </c>
      <c r="AD119" s="134">
        <v>26494</v>
      </c>
      <c r="AE119" s="177">
        <v>0</v>
      </c>
      <c r="AF119" s="182">
        <v>0</v>
      </c>
      <c r="AG119" s="172"/>
    </row>
    <row r="120" spans="1:33" s="110" customFormat="1" x14ac:dyDescent="0.2">
      <c r="A120" s="138">
        <v>420</v>
      </c>
      <c r="B120" s="139">
        <v>420049248</v>
      </c>
      <c r="C120" s="140" t="s">
        <v>500</v>
      </c>
      <c r="D120" s="141">
        <v>49</v>
      </c>
      <c r="E120" s="140" t="s">
        <v>81</v>
      </c>
      <c r="F120" s="141">
        <v>248</v>
      </c>
      <c r="G120" s="142" t="s">
        <v>280</v>
      </c>
      <c r="H120" s="130"/>
      <c r="I120" s="131">
        <v>10837</v>
      </c>
      <c r="J120" s="131">
        <v>854</v>
      </c>
      <c r="K120" s="131">
        <v>0</v>
      </c>
      <c r="L120" s="131">
        <v>938</v>
      </c>
      <c r="M120" s="131">
        <v>12629</v>
      </c>
      <c r="N120" s="130"/>
      <c r="O120" s="132">
        <v>7</v>
      </c>
      <c r="P120" s="132">
        <v>0</v>
      </c>
      <c r="Q120" s="133">
        <v>81837</v>
      </c>
      <c r="R120" s="133">
        <v>0</v>
      </c>
      <c r="S120" s="133">
        <v>0</v>
      </c>
      <c r="T120" s="133">
        <v>6566</v>
      </c>
      <c r="U120" s="134">
        <f t="shared" si="1"/>
        <v>88403</v>
      </c>
      <c r="V120" s="144"/>
      <c r="W120" s="173">
        <v>0</v>
      </c>
      <c r="X120" s="174">
        <v>0.09</v>
      </c>
      <c r="Y120" s="174">
        <v>5.6552563074314041E-2</v>
      </c>
      <c r="Z120" s="175">
        <v>0</v>
      </c>
      <c r="AA120" s="168"/>
      <c r="AB120" s="176">
        <v>0</v>
      </c>
      <c r="AC120" s="177">
        <v>0</v>
      </c>
      <c r="AD120" s="134">
        <v>0</v>
      </c>
      <c r="AE120" s="177">
        <v>0</v>
      </c>
      <c r="AF120" s="182">
        <v>0</v>
      </c>
      <c r="AG120" s="172"/>
    </row>
    <row r="121" spans="1:33" s="110" customFormat="1" x14ac:dyDescent="0.2">
      <c r="A121" s="138">
        <v>420</v>
      </c>
      <c r="B121" s="139">
        <v>420049262</v>
      </c>
      <c r="C121" s="140" t="s">
        <v>500</v>
      </c>
      <c r="D121" s="141">
        <v>49</v>
      </c>
      <c r="E121" s="140" t="s">
        <v>81</v>
      </c>
      <c r="F121" s="141">
        <v>262</v>
      </c>
      <c r="G121" s="142" t="s">
        <v>294</v>
      </c>
      <c r="H121" s="130"/>
      <c r="I121" s="131">
        <v>14984</v>
      </c>
      <c r="J121" s="131">
        <v>5229</v>
      </c>
      <c r="K121" s="131">
        <v>0</v>
      </c>
      <c r="L121" s="131">
        <v>938</v>
      </c>
      <c r="M121" s="131">
        <v>21151</v>
      </c>
      <c r="N121" s="130"/>
      <c r="O121" s="132">
        <v>1</v>
      </c>
      <c r="P121" s="132">
        <v>0</v>
      </c>
      <c r="Q121" s="133">
        <v>20213</v>
      </c>
      <c r="R121" s="133">
        <v>0</v>
      </c>
      <c r="S121" s="133">
        <v>0</v>
      </c>
      <c r="T121" s="133">
        <v>938</v>
      </c>
      <c r="U121" s="134">
        <f t="shared" si="1"/>
        <v>21151</v>
      </c>
      <c r="V121" s="144"/>
      <c r="W121" s="173">
        <v>0</v>
      </c>
      <c r="X121" s="174">
        <v>0.09</v>
      </c>
      <c r="Y121" s="174">
        <v>7.7192465519058645E-2</v>
      </c>
      <c r="Z121" s="175">
        <v>0</v>
      </c>
      <c r="AA121" s="168"/>
      <c r="AB121" s="176">
        <v>0</v>
      </c>
      <c r="AC121" s="177">
        <v>0</v>
      </c>
      <c r="AD121" s="134">
        <v>0</v>
      </c>
      <c r="AE121" s="177">
        <v>0</v>
      </c>
      <c r="AF121" s="182">
        <v>0</v>
      </c>
      <c r="AG121" s="172"/>
    </row>
    <row r="122" spans="1:33" s="110" customFormat="1" x14ac:dyDescent="0.2">
      <c r="A122" s="138">
        <v>420</v>
      </c>
      <c r="B122" s="139">
        <v>420049274</v>
      </c>
      <c r="C122" s="140" t="s">
        <v>500</v>
      </c>
      <c r="D122" s="141">
        <v>49</v>
      </c>
      <c r="E122" s="140" t="s">
        <v>81</v>
      </c>
      <c r="F122" s="141">
        <v>274</v>
      </c>
      <c r="G122" s="142" t="s">
        <v>306</v>
      </c>
      <c r="H122" s="130"/>
      <c r="I122" s="131">
        <v>13692.844141302538</v>
      </c>
      <c r="J122" s="131">
        <v>5629</v>
      </c>
      <c r="K122" s="131">
        <v>0</v>
      </c>
      <c r="L122" s="131">
        <v>938</v>
      </c>
      <c r="M122" s="131">
        <v>20259.844141302536</v>
      </c>
      <c r="N122" s="130"/>
      <c r="O122" s="132">
        <v>2</v>
      </c>
      <c r="P122" s="132">
        <v>0</v>
      </c>
      <c r="Q122" s="133">
        <v>38644</v>
      </c>
      <c r="R122" s="133">
        <v>0</v>
      </c>
      <c r="S122" s="133">
        <v>0</v>
      </c>
      <c r="T122" s="133">
        <v>1876</v>
      </c>
      <c r="U122" s="134">
        <f t="shared" si="1"/>
        <v>40520</v>
      </c>
      <c r="V122" s="144"/>
      <c r="W122" s="173">
        <v>0</v>
      </c>
      <c r="X122" s="174">
        <v>0.09</v>
      </c>
      <c r="Y122" s="174">
        <v>6.8436514224653772E-2</v>
      </c>
      <c r="Z122" s="175">
        <v>0</v>
      </c>
      <c r="AA122" s="168"/>
      <c r="AB122" s="176">
        <v>0</v>
      </c>
      <c r="AC122" s="177">
        <v>0</v>
      </c>
      <c r="AD122" s="134">
        <v>0</v>
      </c>
      <c r="AE122" s="177">
        <v>0</v>
      </c>
      <c r="AF122" s="182">
        <v>0</v>
      </c>
      <c r="AG122" s="172"/>
    </row>
    <row r="123" spans="1:33" s="110" customFormat="1" x14ac:dyDescent="0.2">
      <c r="A123" s="138">
        <v>420</v>
      </c>
      <c r="B123" s="139">
        <v>420049284</v>
      </c>
      <c r="C123" s="140" t="s">
        <v>500</v>
      </c>
      <c r="D123" s="141">
        <v>49</v>
      </c>
      <c r="E123" s="140" t="s">
        <v>81</v>
      </c>
      <c r="F123" s="141">
        <v>284</v>
      </c>
      <c r="G123" s="142" t="s">
        <v>316</v>
      </c>
      <c r="H123" s="130"/>
      <c r="I123" s="131">
        <v>11142.294935999998</v>
      </c>
      <c r="J123" s="131">
        <v>4433</v>
      </c>
      <c r="K123" s="131">
        <v>0</v>
      </c>
      <c r="L123" s="131">
        <v>938</v>
      </c>
      <c r="M123" s="131">
        <v>16513.294935999998</v>
      </c>
      <c r="N123" s="130"/>
      <c r="O123" s="132">
        <v>1</v>
      </c>
      <c r="P123" s="132">
        <v>0</v>
      </c>
      <c r="Q123" s="133">
        <v>15575</v>
      </c>
      <c r="R123" s="133">
        <v>0</v>
      </c>
      <c r="S123" s="133">
        <v>0</v>
      </c>
      <c r="T123" s="133">
        <v>938</v>
      </c>
      <c r="U123" s="134">
        <f t="shared" si="1"/>
        <v>16513</v>
      </c>
      <c r="V123" s="144"/>
      <c r="W123" s="173">
        <v>0</v>
      </c>
      <c r="X123" s="174">
        <v>0.09</v>
      </c>
      <c r="Y123" s="174">
        <v>4.4135688999010769E-2</v>
      </c>
      <c r="Z123" s="175">
        <v>0</v>
      </c>
      <c r="AA123" s="168"/>
      <c r="AB123" s="176">
        <v>0</v>
      </c>
      <c r="AC123" s="177">
        <v>0</v>
      </c>
      <c r="AD123" s="134">
        <v>0</v>
      </c>
      <c r="AE123" s="177">
        <v>0</v>
      </c>
      <c r="AF123" s="182">
        <v>0</v>
      </c>
      <c r="AG123" s="172"/>
    </row>
    <row r="124" spans="1:33" s="110" customFormat="1" x14ac:dyDescent="0.2">
      <c r="A124" s="138">
        <v>420</v>
      </c>
      <c r="B124" s="139">
        <v>420049295</v>
      </c>
      <c r="C124" s="140" t="s">
        <v>500</v>
      </c>
      <c r="D124" s="141">
        <v>49</v>
      </c>
      <c r="E124" s="140" t="s">
        <v>81</v>
      </c>
      <c r="F124" s="141">
        <v>295</v>
      </c>
      <c r="G124" s="142" t="s">
        <v>327</v>
      </c>
      <c r="H124" s="130"/>
      <c r="I124" s="131">
        <v>14420</v>
      </c>
      <c r="J124" s="131">
        <v>8503</v>
      </c>
      <c r="K124" s="131">
        <v>0</v>
      </c>
      <c r="L124" s="131">
        <v>938</v>
      </c>
      <c r="M124" s="131">
        <v>23861</v>
      </c>
      <c r="N124" s="130"/>
      <c r="O124" s="132">
        <v>1</v>
      </c>
      <c r="P124" s="132">
        <v>0</v>
      </c>
      <c r="Q124" s="133">
        <v>22923</v>
      </c>
      <c r="R124" s="133">
        <v>0</v>
      </c>
      <c r="S124" s="133">
        <v>0</v>
      </c>
      <c r="T124" s="133">
        <v>938</v>
      </c>
      <c r="U124" s="134">
        <f t="shared" si="1"/>
        <v>23861</v>
      </c>
      <c r="V124" s="144"/>
      <c r="W124" s="173">
        <v>0</v>
      </c>
      <c r="X124" s="174">
        <v>0.09</v>
      </c>
      <c r="Y124" s="174">
        <v>1.4815299696565788E-2</v>
      </c>
      <c r="Z124" s="175">
        <v>0</v>
      </c>
      <c r="AA124" s="168"/>
      <c r="AB124" s="176">
        <v>0</v>
      </c>
      <c r="AC124" s="177">
        <v>0</v>
      </c>
      <c r="AD124" s="134">
        <v>0</v>
      </c>
      <c r="AE124" s="177">
        <v>0</v>
      </c>
      <c r="AF124" s="182">
        <v>0</v>
      </c>
      <c r="AG124" s="172"/>
    </row>
    <row r="125" spans="1:33" s="110" customFormat="1" x14ac:dyDescent="0.2">
      <c r="A125" s="138">
        <v>420</v>
      </c>
      <c r="B125" s="139">
        <v>420049314</v>
      </c>
      <c r="C125" s="140" t="s">
        <v>500</v>
      </c>
      <c r="D125" s="141">
        <v>49</v>
      </c>
      <c r="E125" s="140" t="s">
        <v>81</v>
      </c>
      <c r="F125" s="141">
        <v>314</v>
      </c>
      <c r="G125" s="142" t="s">
        <v>346</v>
      </c>
      <c r="H125" s="130"/>
      <c r="I125" s="131">
        <v>14926</v>
      </c>
      <c r="J125" s="131">
        <v>11206</v>
      </c>
      <c r="K125" s="131">
        <v>0</v>
      </c>
      <c r="L125" s="131">
        <v>938</v>
      </c>
      <c r="M125" s="131">
        <v>27070</v>
      </c>
      <c r="N125" s="130"/>
      <c r="O125" s="132">
        <v>2</v>
      </c>
      <c r="P125" s="132">
        <v>0</v>
      </c>
      <c r="Q125" s="133">
        <v>52264</v>
      </c>
      <c r="R125" s="133">
        <v>0</v>
      </c>
      <c r="S125" s="133">
        <v>0</v>
      </c>
      <c r="T125" s="133">
        <v>1876</v>
      </c>
      <c r="U125" s="134">
        <f t="shared" si="1"/>
        <v>54140</v>
      </c>
      <c r="V125" s="144"/>
      <c r="W125" s="173">
        <v>0</v>
      </c>
      <c r="X125" s="174">
        <v>0.09</v>
      </c>
      <c r="Y125" s="174">
        <v>3.7084512583600319E-3</v>
      </c>
      <c r="Z125" s="175">
        <v>0</v>
      </c>
      <c r="AA125" s="168"/>
      <c r="AB125" s="176">
        <v>0</v>
      </c>
      <c r="AC125" s="177">
        <v>0</v>
      </c>
      <c r="AD125" s="134">
        <v>0</v>
      </c>
      <c r="AE125" s="177">
        <v>0</v>
      </c>
      <c r="AF125" s="182">
        <v>0</v>
      </c>
      <c r="AG125" s="172"/>
    </row>
    <row r="126" spans="1:33" s="110" customFormat="1" x14ac:dyDescent="0.2">
      <c r="A126" s="138">
        <v>420</v>
      </c>
      <c r="B126" s="139">
        <v>420049321</v>
      </c>
      <c r="C126" s="140" t="s">
        <v>500</v>
      </c>
      <c r="D126" s="141">
        <v>49</v>
      </c>
      <c r="E126" s="140" t="s">
        <v>81</v>
      </c>
      <c r="F126" s="141">
        <v>321</v>
      </c>
      <c r="G126" s="142" t="s">
        <v>353</v>
      </c>
      <c r="H126" s="130"/>
      <c r="I126" s="131">
        <v>10711.900348929423</v>
      </c>
      <c r="J126" s="131">
        <v>5421</v>
      </c>
      <c r="K126" s="131">
        <v>0</v>
      </c>
      <c r="L126" s="131">
        <v>938</v>
      </c>
      <c r="M126" s="131">
        <v>17070.900348929423</v>
      </c>
      <c r="N126" s="130"/>
      <c r="O126" s="132">
        <v>2</v>
      </c>
      <c r="P126" s="132">
        <v>0</v>
      </c>
      <c r="Q126" s="133">
        <v>32266</v>
      </c>
      <c r="R126" s="133">
        <v>0</v>
      </c>
      <c r="S126" s="133">
        <v>0</v>
      </c>
      <c r="T126" s="133">
        <v>1876</v>
      </c>
      <c r="U126" s="134">
        <f t="shared" si="1"/>
        <v>34142</v>
      </c>
      <c r="V126" s="144"/>
      <c r="W126" s="173">
        <v>0</v>
      </c>
      <c r="X126" s="174">
        <v>0.09</v>
      </c>
      <c r="Y126" s="174">
        <v>3.0318136262350603E-3</v>
      </c>
      <c r="Z126" s="175">
        <v>0</v>
      </c>
      <c r="AA126" s="168"/>
      <c r="AB126" s="176">
        <v>0</v>
      </c>
      <c r="AC126" s="177">
        <v>0</v>
      </c>
      <c r="AD126" s="134">
        <v>0</v>
      </c>
      <c r="AE126" s="177">
        <v>0</v>
      </c>
      <c r="AF126" s="182">
        <v>0</v>
      </c>
      <c r="AG126" s="172"/>
    </row>
    <row r="127" spans="1:33" s="110" customFormat="1" x14ac:dyDescent="0.2">
      <c r="A127" s="138">
        <v>420</v>
      </c>
      <c r="B127" s="139">
        <v>420049347</v>
      </c>
      <c r="C127" s="140" t="s">
        <v>500</v>
      </c>
      <c r="D127" s="141">
        <v>49</v>
      </c>
      <c r="E127" s="140" t="s">
        <v>81</v>
      </c>
      <c r="F127" s="141">
        <v>347</v>
      </c>
      <c r="G127" s="142" t="s">
        <v>379</v>
      </c>
      <c r="H127" s="130"/>
      <c r="I127" s="131">
        <v>13180</v>
      </c>
      <c r="J127" s="131">
        <v>5966</v>
      </c>
      <c r="K127" s="131">
        <v>0</v>
      </c>
      <c r="L127" s="131">
        <v>938</v>
      </c>
      <c r="M127" s="131">
        <v>20084</v>
      </c>
      <c r="N127" s="130"/>
      <c r="O127" s="132">
        <v>1</v>
      </c>
      <c r="P127" s="132">
        <v>0</v>
      </c>
      <c r="Q127" s="133">
        <v>19146</v>
      </c>
      <c r="R127" s="133">
        <v>0</v>
      </c>
      <c r="S127" s="133">
        <v>0</v>
      </c>
      <c r="T127" s="133">
        <v>938</v>
      </c>
      <c r="U127" s="134">
        <f t="shared" si="1"/>
        <v>20084</v>
      </c>
      <c r="V127" s="144"/>
      <c r="W127" s="173">
        <v>0</v>
      </c>
      <c r="X127" s="174">
        <v>0.09</v>
      </c>
      <c r="Y127" s="174">
        <v>8.2099901944457637E-3</v>
      </c>
      <c r="Z127" s="175">
        <v>0</v>
      </c>
      <c r="AA127" s="168"/>
      <c r="AB127" s="176">
        <v>0</v>
      </c>
      <c r="AC127" s="177">
        <v>0</v>
      </c>
      <c r="AD127" s="134">
        <v>0</v>
      </c>
      <c r="AE127" s="177">
        <v>0</v>
      </c>
      <c r="AF127" s="182">
        <v>0</v>
      </c>
      <c r="AG127" s="172"/>
    </row>
    <row r="128" spans="1:33" s="110" customFormat="1" x14ac:dyDescent="0.2">
      <c r="A128" s="138">
        <v>420</v>
      </c>
      <c r="B128" s="139">
        <v>420049348</v>
      </c>
      <c r="C128" s="140" t="s">
        <v>500</v>
      </c>
      <c r="D128" s="141">
        <v>49</v>
      </c>
      <c r="E128" s="140" t="s">
        <v>81</v>
      </c>
      <c r="F128" s="141">
        <v>348</v>
      </c>
      <c r="G128" s="142" t="s">
        <v>380</v>
      </c>
      <c r="H128" s="130"/>
      <c r="I128" s="131">
        <v>13942.386988193281</v>
      </c>
      <c r="J128" s="131">
        <v>272</v>
      </c>
      <c r="K128" s="131">
        <v>0</v>
      </c>
      <c r="L128" s="131">
        <v>938</v>
      </c>
      <c r="M128" s="131">
        <v>15152.386988193281</v>
      </c>
      <c r="N128" s="130"/>
      <c r="O128" s="132">
        <v>1</v>
      </c>
      <c r="P128" s="132">
        <v>0</v>
      </c>
      <c r="Q128" s="133">
        <v>14214</v>
      </c>
      <c r="R128" s="133">
        <v>0</v>
      </c>
      <c r="S128" s="133">
        <v>0</v>
      </c>
      <c r="T128" s="133">
        <v>938</v>
      </c>
      <c r="U128" s="134">
        <f t="shared" si="1"/>
        <v>15152</v>
      </c>
      <c r="V128" s="144"/>
      <c r="W128" s="173">
        <v>0</v>
      </c>
      <c r="X128" s="174">
        <v>0.09</v>
      </c>
      <c r="Y128" s="174">
        <v>6.3591081173907396E-2</v>
      </c>
      <c r="Z128" s="175">
        <v>0</v>
      </c>
      <c r="AA128" s="168"/>
      <c r="AB128" s="176">
        <v>0</v>
      </c>
      <c r="AC128" s="177">
        <v>0</v>
      </c>
      <c r="AD128" s="134">
        <v>0</v>
      </c>
      <c r="AE128" s="177">
        <v>0</v>
      </c>
      <c r="AF128" s="182">
        <v>0</v>
      </c>
      <c r="AG128" s="172"/>
    </row>
    <row r="129" spans="1:33" s="110" customFormat="1" x14ac:dyDescent="0.2">
      <c r="A129" s="138">
        <v>420</v>
      </c>
      <c r="B129" s="139">
        <v>420049616</v>
      </c>
      <c r="C129" s="140" t="s">
        <v>500</v>
      </c>
      <c r="D129" s="141">
        <v>49</v>
      </c>
      <c r="E129" s="140" t="s">
        <v>81</v>
      </c>
      <c r="F129" s="141">
        <v>616</v>
      </c>
      <c r="G129" s="142" t="s">
        <v>391</v>
      </c>
      <c r="H129" s="130"/>
      <c r="I129" s="131">
        <v>10128</v>
      </c>
      <c r="J129" s="131">
        <v>3935</v>
      </c>
      <c r="K129" s="131">
        <v>0</v>
      </c>
      <c r="L129" s="131">
        <v>938</v>
      </c>
      <c r="M129" s="131">
        <v>15001</v>
      </c>
      <c r="N129" s="130"/>
      <c r="O129" s="132">
        <v>1</v>
      </c>
      <c r="P129" s="132">
        <v>0</v>
      </c>
      <c r="Q129" s="133">
        <v>14063</v>
      </c>
      <c r="R129" s="133">
        <v>0</v>
      </c>
      <c r="S129" s="133">
        <v>0</v>
      </c>
      <c r="T129" s="133">
        <v>938</v>
      </c>
      <c r="U129" s="134">
        <f t="shared" si="1"/>
        <v>15001</v>
      </c>
      <c r="V129" s="144"/>
      <c r="W129" s="173">
        <v>0</v>
      </c>
      <c r="X129" s="174">
        <v>0.09</v>
      </c>
      <c r="Y129" s="174">
        <v>3.3928438025406633E-2</v>
      </c>
      <c r="Z129" s="175">
        <v>0</v>
      </c>
      <c r="AA129" s="168"/>
      <c r="AB129" s="176">
        <v>0</v>
      </c>
      <c r="AC129" s="177">
        <v>0</v>
      </c>
      <c r="AD129" s="134">
        <v>0</v>
      </c>
      <c r="AE129" s="177">
        <v>0</v>
      </c>
      <c r="AF129" s="182">
        <v>0</v>
      </c>
      <c r="AG129" s="172"/>
    </row>
    <row r="130" spans="1:33" s="110" customFormat="1" x14ac:dyDescent="0.2">
      <c r="A130" s="138">
        <v>426</v>
      </c>
      <c r="B130" s="139">
        <v>426149128</v>
      </c>
      <c r="C130" s="140" t="s">
        <v>501</v>
      </c>
      <c r="D130" s="141">
        <v>149</v>
      </c>
      <c r="E130" s="140" t="s">
        <v>181</v>
      </c>
      <c r="F130" s="141">
        <v>128</v>
      </c>
      <c r="G130" s="142" t="s">
        <v>160</v>
      </c>
      <c r="H130" s="130"/>
      <c r="I130" s="131">
        <v>12019</v>
      </c>
      <c r="J130" s="131">
        <v>692</v>
      </c>
      <c r="K130" s="131">
        <v>0</v>
      </c>
      <c r="L130" s="131">
        <v>938</v>
      </c>
      <c r="M130" s="131">
        <v>13649</v>
      </c>
      <c r="N130" s="130"/>
      <c r="O130" s="132">
        <v>13</v>
      </c>
      <c r="P130" s="132">
        <v>0</v>
      </c>
      <c r="Q130" s="133">
        <v>165243</v>
      </c>
      <c r="R130" s="133">
        <v>0</v>
      </c>
      <c r="S130" s="133">
        <v>0</v>
      </c>
      <c r="T130" s="133">
        <v>12194</v>
      </c>
      <c r="U130" s="134">
        <f t="shared" si="1"/>
        <v>177437</v>
      </c>
      <c r="V130" s="144"/>
      <c r="W130" s="173">
        <v>0</v>
      </c>
      <c r="X130" s="174">
        <v>0.09</v>
      </c>
      <c r="Y130" s="174">
        <v>3.7584762503324445E-2</v>
      </c>
      <c r="Z130" s="175">
        <v>0</v>
      </c>
      <c r="AA130" s="168"/>
      <c r="AB130" s="176">
        <v>0</v>
      </c>
      <c r="AC130" s="177">
        <v>0</v>
      </c>
      <c r="AD130" s="134">
        <v>0</v>
      </c>
      <c r="AE130" s="177">
        <v>0</v>
      </c>
      <c r="AF130" s="182">
        <v>0</v>
      </c>
      <c r="AG130" s="172"/>
    </row>
    <row r="131" spans="1:33" s="110" customFormat="1" x14ac:dyDescent="0.2">
      <c r="A131" s="138">
        <v>426</v>
      </c>
      <c r="B131" s="139">
        <v>426149149</v>
      </c>
      <c r="C131" s="140" t="s">
        <v>501</v>
      </c>
      <c r="D131" s="141">
        <v>149</v>
      </c>
      <c r="E131" s="140" t="s">
        <v>181</v>
      </c>
      <c r="F131" s="141">
        <v>149</v>
      </c>
      <c r="G131" s="142" t="s">
        <v>181</v>
      </c>
      <c r="H131" s="130"/>
      <c r="I131" s="131">
        <v>12550</v>
      </c>
      <c r="J131" s="131">
        <v>460</v>
      </c>
      <c r="K131" s="131">
        <v>0</v>
      </c>
      <c r="L131" s="131">
        <v>938</v>
      </c>
      <c r="M131" s="131">
        <v>13948</v>
      </c>
      <c r="N131" s="130"/>
      <c r="O131" s="132">
        <v>368</v>
      </c>
      <c r="P131" s="132">
        <v>0</v>
      </c>
      <c r="Q131" s="133">
        <v>4787680</v>
      </c>
      <c r="R131" s="133">
        <v>0</v>
      </c>
      <c r="S131" s="133">
        <v>246820</v>
      </c>
      <c r="T131" s="133">
        <v>345184</v>
      </c>
      <c r="U131" s="134">
        <f t="shared" si="1"/>
        <v>5379684</v>
      </c>
      <c r="V131" s="144"/>
      <c r="W131" s="173">
        <v>0</v>
      </c>
      <c r="X131" s="174">
        <v>0.09</v>
      </c>
      <c r="Y131" s="174">
        <v>0.11542692066428177</v>
      </c>
      <c r="Z131" s="175">
        <v>0</v>
      </c>
      <c r="AA131" s="168"/>
      <c r="AB131" s="176">
        <v>0</v>
      </c>
      <c r="AC131" s="177">
        <v>0</v>
      </c>
      <c r="AD131" s="134">
        <v>0</v>
      </c>
      <c r="AE131" s="177">
        <v>0</v>
      </c>
      <c r="AF131" s="182">
        <v>0</v>
      </c>
      <c r="AG131" s="172"/>
    </row>
    <row r="132" spans="1:33" s="110" customFormat="1" x14ac:dyDescent="0.2">
      <c r="A132" s="138">
        <v>426</v>
      </c>
      <c r="B132" s="139">
        <v>426149160</v>
      </c>
      <c r="C132" s="140" t="s">
        <v>501</v>
      </c>
      <c r="D132" s="141">
        <v>149</v>
      </c>
      <c r="E132" s="140" t="s">
        <v>181</v>
      </c>
      <c r="F132" s="141">
        <v>160</v>
      </c>
      <c r="G132" s="142" t="s">
        <v>192</v>
      </c>
      <c r="H132" s="130"/>
      <c r="I132" s="131">
        <v>13377.211333781801</v>
      </c>
      <c r="J132" s="131">
        <v>151</v>
      </c>
      <c r="K132" s="131">
        <v>0</v>
      </c>
      <c r="L132" s="131">
        <v>938</v>
      </c>
      <c r="M132" s="131">
        <v>14466.211333781801</v>
      </c>
      <c r="N132" s="130"/>
      <c r="O132" s="132">
        <v>1</v>
      </c>
      <c r="P132" s="132">
        <v>0</v>
      </c>
      <c r="Q132" s="133">
        <v>13528</v>
      </c>
      <c r="R132" s="133">
        <v>0</v>
      </c>
      <c r="S132" s="133">
        <v>0</v>
      </c>
      <c r="T132" s="133">
        <v>938</v>
      </c>
      <c r="U132" s="134">
        <f t="shared" si="1"/>
        <v>14466</v>
      </c>
      <c r="V132" s="144"/>
      <c r="W132" s="173">
        <v>0</v>
      </c>
      <c r="X132" s="174">
        <v>0.09</v>
      </c>
      <c r="Y132" s="174">
        <v>0.11669370720677201</v>
      </c>
      <c r="Z132" s="175">
        <v>0</v>
      </c>
      <c r="AA132" s="168"/>
      <c r="AB132" s="176">
        <v>0</v>
      </c>
      <c r="AC132" s="177">
        <v>0</v>
      </c>
      <c r="AD132" s="134">
        <v>0</v>
      </c>
      <c r="AE132" s="177">
        <v>0</v>
      </c>
      <c r="AF132" s="182">
        <v>0</v>
      </c>
      <c r="AG132" s="172"/>
    </row>
    <row r="133" spans="1:33" s="110" customFormat="1" x14ac:dyDescent="0.2">
      <c r="A133" s="138">
        <v>426</v>
      </c>
      <c r="B133" s="139">
        <v>426149181</v>
      </c>
      <c r="C133" s="140" t="s">
        <v>501</v>
      </c>
      <c r="D133" s="141">
        <v>149</v>
      </c>
      <c r="E133" s="140" t="s">
        <v>181</v>
      </c>
      <c r="F133" s="141">
        <v>181</v>
      </c>
      <c r="G133" s="142" t="s">
        <v>213</v>
      </c>
      <c r="H133" s="130"/>
      <c r="I133" s="131">
        <v>10344</v>
      </c>
      <c r="J133" s="131">
        <v>189</v>
      </c>
      <c r="K133" s="131">
        <v>0</v>
      </c>
      <c r="L133" s="131">
        <v>938</v>
      </c>
      <c r="M133" s="131">
        <v>11471</v>
      </c>
      <c r="N133" s="130"/>
      <c r="O133" s="132">
        <v>17</v>
      </c>
      <c r="P133" s="132">
        <v>0</v>
      </c>
      <c r="Q133" s="133">
        <v>179061</v>
      </c>
      <c r="R133" s="133">
        <v>0</v>
      </c>
      <c r="S133" s="133">
        <v>0</v>
      </c>
      <c r="T133" s="133">
        <v>15946</v>
      </c>
      <c r="U133" s="134">
        <f t="shared" si="1"/>
        <v>195007</v>
      </c>
      <c r="V133" s="144"/>
      <c r="W133" s="173">
        <v>0</v>
      </c>
      <c r="X133" s="174">
        <v>0.09</v>
      </c>
      <c r="Y133" s="174">
        <v>1.7494444106768061E-2</v>
      </c>
      <c r="Z133" s="175">
        <v>0</v>
      </c>
      <c r="AA133" s="168"/>
      <c r="AB133" s="176">
        <v>0</v>
      </c>
      <c r="AC133" s="177">
        <v>0</v>
      </c>
      <c r="AD133" s="134">
        <v>0</v>
      </c>
      <c r="AE133" s="177">
        <v>0</v>
      </c>
      <c r="AF133" s="182">
        <v>0</v>
      </c>
      <c r="AG133" s="172"/>
    </row>
    <row r="134" spans="1:33" s="110" customFormat="1" x14ac:dyDescent="0.2">
      <c r="A134" s="138">
        <v>426</v>
      </c>
      <c r="B134" s="139">
        <v>426149211</v>
      </c>
      <c r="C134" s="140" t="s">
        <v>501</v>
      </c>
      <c r="D134" s="141">
        <v>149</v>
      </c>
      <c r="E134" s="140" t="s">
        <v>181</v>
      </c>
      <c r="F134" s="141">
        <v>211</v>
      </c>
      <c r="G134" s="142" t="s">
        <v>243</v>
      </c>
      <c r="H134" s="130"/>
      <c r="I134" s="131">
        <v>13089</v>
      </c>
      <c r="J134" s="131">
        <v>2974</v>
      </c>
      <c r="K134" s="131">
        <v>0</v>
      </c>
      <c r="L134" s="131">
        <v>938</v>
      </c>
      <c r="M134" s="131">
        <v>17001</v>
      </c>
      <c r="N134" s="130"/>
      <c r="O134" s="132">
        <v>1</v>
      </c>
      <c r="P134" s="132">
        <v>0</v>
      </c>
      <c r="Q134" s="133">
        <v>16063</v>
      </c>
      <c r="R134" s="133">
        <v>0</v>
      </c>
      <c r="S134" s="133">
        <v>0</v>
      </c>
      <c r="T134" s="133">
        <v>938</v>
      </c>
      <c r="U134" s="134">
        <f t="shared" si="1"/>
        <v>17001</v>
      </c>
      <c r="V134" s="144"/>
      <c r="W134" s="173">
        <v>0</v>
      </c>
      <c r="X134" s="174">
        <v>0.09</v>
      </c>
      <c r="Y134" s="174">
        <v>2.0408064169418114E-3</v>
      </c>
      <c r="Z134" s="175">
        <v>0</v>
      </c>
      <c r="AA134" s="168"/>
      <c r="AB134" s="176">
        <v>0</v>
      </c>
      <c r="AC134" s="177">
        <v>0</v>
      </c>
      <c r="AD134" s="134">
        <v>0</v>
      </c>
      <c r="AE134" s="177">
        <v>0</v>
      </c>
      <c r="AF134" s="182">
        <v>0</v>
      </c>
      <c r="AG134" s="172"/>
    </row>
    <row r="135" spans="1:33" s="110" customFormat="1" x14ac:dyDescent="0.2">
      <c r="A135" s="138">
        <v>428</v>
      </c>
      <c r="B135" s="139">
        <v>428035016</v>
      </c>
      <c r="C135" s="140" t="s">
        <v>502</v>
      </c>
      <c r="D135" s="141">
        <v>35</v>
      </c>
      <c r="E135" s="140" t="s">
        <v>67</v>
      </c>
      <c r="F135" s="141">
        <v>16</v>
      </c>
      <c r="G135" s="142" t="s">
        <v>48</v>
      </c>
      <c r="H135" s="130"/>
      <c r="I135" s="131">
        <v>10191</v>
      </c>
      <c r="J135" s="131">
        <v>488</v>
      </c>
      <c r="K135" s="131">
        <v>0</v>
      </c>
      <c r="L135" s="131">
        <v>938</v>
      </c>
      <c r="M135" s="131">
        <v>11617</v>
      </c>
      <c r="N135" s="130"/>
      <c r="O135" s="132">
        <v>6</v>
      </c>
      <c r="P135" s="132">
        <v>0</v>
      </c>
      <c r="Q135" s="133">
        <v>63636</v>
      </c>
      <c r="R135" s="133">
        <v>0</v>
      </c>
      <c r="S135" s="133">
        <v>0</v>
      </c>
      <c r="T135" s="133">
        <v>5592</v>
      </c>
      <c r="U135" s="134">
        <f t="shared" si="1"/>
        <v>69228</v>
      </c>
      <c r="V135" s="144"/>
      <c r="W135" s="173">
        <v>4.0915733073550904E-2</v>
      </c>
      <c r="X135" s="174">
        <v>0.09</v>
      </c>
      <c r="Y135" s="174">
        <v>4.720736580028996E-2</v>
      </c>
      <c r="Z135" s="175">
        <v>0</v>
      </c>
      <c r="AA135" s="168"/>
      <c r="AB135" s="176">
        <v>0</v>
      </c>
      <c r="AC135" s="177">
        <v>0</v>
      </c>
      <c r="AD135" s="134">
        <v>0</v>
      </c>
      <c r="AE135" s="177">
        <v>0</v>
      </c>
      <c r="AF135" s="182">
        <v>0</v>
      </c>
      <c r="AG135" s="172"/>
    </row>
    <row r="136" spans="1:33" s="110" customFormat="1" x14ac:dyDescent="0.2">
      <c r="A136" s="138">
        <v>428</v>
      </c>
      <c r="B136" s="139">
        <v>428035018</v>
      </c>
      <c r="C136" s="140" t="s">
        <v>502</v>
      </c>
      <c r="D136" s="141">
        <v>35</v>
      </c>
      <c r="E136" s="140" t="s">
        <v>67</v>
      </c>
      <c r="F136" s="141">
        <v>18</v>
      </c>
      <c r="G136" s="142" t="s">
        <v>50</v>
      </c>
      <c r="H136" s="130"/>
      <c r="I136" s="131">
        <v>9952</v>
      </c>
      <c r="J136" s="131">
        <v>6125</v>
      </c>
      <c r="K136" s="131">
        <v>0</v>
      </c>
      <c r="L136" s="131">
        <v>938</v>
      </c>
      <c r="M136" s="131">
        <v>17015</v>
      </c>
      <c r="N136" s="130"/>
      <c r="O136" s="132">
        <v>1</v>
      </c>
      <c r="P136" s="132">
        <v>0</v>
      </c>
      <c r="Q136" s="133">
        <v>15967</v>
      </c>
      <c r="R136" s="133">
        <v>0</v>
      </c>
      <c r="S136" s="133">
        <v>0</v>
      </c>
      <c r="T136" s="133">
        <v>932</v>
      </c>
      <c r="U136" s="134">
        <f t="shared" si="1"/>
        <v>16899</v>
      </c>
      <c r="V136" s="144"/>
      <c r="W136" s="173">
        <v>6.8192888455918168E-3</v>
      </c>
      <c r="X136" s="174">
        <v>0.09</v>
      </c>
      <c r="Y136" s="174">
        <v>3.1639757588817846E-2</v>
      </c>
      <c r="Z136" s="175">
        <v>0</v>
      </c>
      <c r="AA136" s="168"/>
      <c r="AB136" s="176">
        <v>0</v>
      </c>
      <c r="AC136" s="177">
        <v>0</v>
      </c>
      <c r="AD136" s="134">
        <v>0</v>
      </c>
      <c r="AE136" s="177">
        <v>0</v>
      </c>
      <c r="AF136" s="182">
        <v>0</v>
      </c>
      <c r="AG136" s="172"/>
    </row>
    <row r="137" spans="1:33" s="110" customFormat="1" x14ac:dyDescent="0.2">
      <c r="A137" s="138">
        <v>428</v>
      </c>
      <c r="B137" s="139">
        <v>428035035</v>
      </c>
      <c r="C137" s="140" t="s">
        <v>502</v>
      </c>
      <c r="D137" s="141">
        <v>35</v>
      </c>
      <c r="E137" s="140" t="s">
        <v>67</v>
      </c>
      <c r="F137" s="141">
        <v>35</v>
      </c>
      <c r="G137" s="142" t="s">
        <v>67</v>
      </c>
      <c r="H137" s="130"/>
      <c r="I137" s="131">
        <v>13176</v>
      </c>
      <c r="J137" s="131">
        <v>5524</v>
      </c>
      <c r="K137" s="131">
        <v>0</v>
      </c>
      <c r="L137" s="131">
        <v>938</v>
      </c>
      <c r="M137" s="131">
        <v>19638</v>
      </c>
      <c r="N137" s="130"/>
      <c r="O137" s="132">
        <v>1714</v>
      </c>
      <c r="P137" s="132">
        <v>0</v>
      </c>
      <c r="Q137" s="133">
        <v>31832408</v>
      </c>
      <c r="R137" s="133">
        <v>0</v>
      </c>
      <c r="S137" s="133">
        <v>0</v>
      </c>
      <c r="T137" s="133">
        <v>1597448</v>
      </c>
      <c r="U137" s="134">
        <f t="shared" si="1"/>
        <v>33429856</v>
      </c>
      <c r="V137" s="144"/>
      <c r="W137" s="173">
        <v>11.688261081344189</v>
      </c>
      <c r="X137" s="174">
        <v>0.09</v>
      </c>
      <c r="Y137" s="174">
        <v>0.15770254624817917</v>
      </c>
      <c r="Z137" s="175">
        <v>0</v>
      </c>
      <c r="AA137" s="168"/>
      <c r="AB137" s="176">
        <v>0</v>
      </c>
      <c r="AC137" s="177">
        <v>0</v>
      </c>
      <c r="AD137" s="134">
        <v>0</v>
      </c>
      <c r="AE137" s="177">
        <v>0</v>
      </c>
      <c r="AF137" s="182">
        <v>0</v>
      </c>
      <c r="AG137" s="172"/>
    </row>
    <row r="138" spans="1:33" s="110" customFormat="1" x14ac:dyDescent="0.2">
      <c r="A138" s="138">
        <v>428</v>
      </c>
      <c r="B138" s="139">
        <v>428035040</v>
      </c>
      <c r="C138" s="140" t="s">
        <v>502</v>
      </c>
      <c r="D138" s="141">
        <v>35</v>
      </c>
      <c r="E138" s="140" t="s">
        <v>67</v>
      </c>
      <c r="F138" s="141">
        <v>40</v>
      </c>
      <c r="G138" s="142" t="s">
        <v>72</v>
      </c>
      <c r="H138" s="130"/>
      <c r="I138" s="131">
        <v>11339.378843972818</v>
      </c>
      <c r="J138" s="131">
        <v>3132</v>
      </c>
      <c r="K138" s="131">
        <v>0</v>
      </c>
      <c r="L138" s="131">
        <v>938</v>
      </c>
      <c r="M138" s="131">
        <v>15409.378843972818</v>
      </c>
      <c r="N138" s="130"/>
      <c r="O138" s="132">
        <v>1</v>
      </c>
      <c r="P138" s="132">
        <v>0</v>
      </c>
      <c r="Q138" s="133">
        <v>14373</v>
      </c>
      <c r="R138" s="133">
        <v>0</v>
      </c>
      <c r="S138" s="133">
        <v>0</v>
      </c>
      <c r="T138" s="133">
        <v>932</v>
      </c>
      <c r="U138" s="134">
        <f t="shared" ref="U138:U201" si="2">SUM(Q138:T138)</f>
        <v>15305</v>
      </c>
      <c r="V138" s="144"/>
      <c r="W138" s="173">
        <v>6.8192888455918168E-3</v>
      </c>
      <c r="X138" s="174">
        <v>0.09</v>
      </c>
      <c r="Y138" s="174">
        <v>1.5805952039202407E-3</v>
      </c>
      <c r="Z138" s="175">
        <v>0</v>
      </c>
      <c r="AA138" s="168"/>
      <c r="AB138" s="176">
        <v>0</v>
      </c>
      <c r="AC138" s="177">
        <v>0</v>
      </c>
      <c r="AD138" s="134">
        <v>0</v>
      </c>
      <c r="AE138" s="177">
        <v>0</v>
      </c>
      <c r="AF138" s="182">
        <v>0</v>
      </c>
      <c r="AG138" s="172"/>
    </row>
    <row r="139" spans="1:33" s="110" customFormat="1" x14ac:dyDescent="0.2">
      <c r="A139" s="138">
        <v>428</v>
      </c>
      <c r="B139" s="139">
        <v>428035044</v>
      </c>
      <c r="C139" s="140" t="s">
        <v>502</v>
      </c>
      <c r="D139" s="141">
        <v>35</v>
      </c>
      <c r="E139" s="140" t="s">
        <v>67</v>
      </c>
      <c r="F139" s="141">
        <v>44</v>
      </c>
      <c r="G139" s="142" t="s">
        <v>76</v>
      </c>
      <c r="H139" s="130"/>
      <c r="I139" s="131">
        <v>11724</v>
      </c>
      <c r="J139" s="131">
        <v>102</v>
      </c>
      <c r="K139" s="131">
        <v>0</v>
      </c>
      <c r="L139" s="131">
        <v>938</v>
      </c>
      <c r="M139" s="131">
        <v>12764</v>
      </c>
      <c r="N139" s="130"/>
      <c r="O139" s="132">
        <v>26</v>
      </c>
      <c r="P139" s="132">
        <v>0</v>
      </c>
      <c r="Q139" s="133">
        <v>305370</v>
      </c>
      <c r="R139" s="133">
        <v>0</v>
      </c>
      <c r="S139" s="133">
        <v>0</v>
      </c>
      <c r="T139" s="133">
        <v>24232</v>
      </c>
      <c r="U139" s="134">
        <f t="shared" si="2"/>
        <v>329602</v>
      </c>
      <c r="V139" s="144"/>
      <c r="W139" s="173">
        <v>0.17730150998538727</v>
      </c>
      <c r="X139" s="174">
        <v>0.09</v>
      </c>
      <c r="Y139" s="174">
        <v>7.3730690688880246E-2</v>
      </c>
      <c r="Z139" s="175">
        <v>0</v>
      </c>
      <c r="AA139" s="168"/>
      <c r="AB139" s="176">
        <v>0</v>
      </c>
      <c r="AC139" s="177">
        <v>0</v>
      </c>
      <c r="AD139" s="134">
        <v>0</v>
      </c>
      <c r="AE139" s="177">
        <v>0</v>
      </c>
      <c r="AF139" s="182">
        <v>0</v>
      </c>
      <c r="AG139" s="172"/>
    </row>
    <row r="140" spans="1:33" s="110" customFormat="1" x14ac:dyDescent="0.2">
      <c r="A140" s="138">
        <v>428</v>
      </c>
      <c r="B140" s="139">
        <v>428035049</v>
      </c>
      <c r="C140" s="140" t="s">
        <v>502</v>
      </c>
      <c r="D140" s="141">
        <v>35</v>
      </c>
      <c r="E140" s="140" t="s">
        <v>67</v>
      </c>
      <c r="F140" s="141">
        <v>49</v>
      </c>
      <c r="G140" s="142" t="s">
        <v>81</v>
      </c>
      <c r="H140" s="130"/>
      <c r="I140" s="131">
        <v>14660</v>
      </c>
      <c r="J140" s="131">
        <v>18484</v>
      </c>
      <c r="K140" s="131">
        <v>0</v>
      </c>
      <c r="L140" s="131">
        <v>938</v>
      </c>
      <c r="M140" s="131">
        <v>34082</v>
      </c>
      <c r="N140" s="130"/>
      <c r="O140" s="132">
        <v>1</v>
      </c>
      <c r="P140" s="132">
        <v>0</v>
      </c>
      <c r="Q140" s="133">
        <v>32918</v>
      </c>
      <c r="R140" s="133">
        <v>0</v>
      </c>
      <c r="S140" s="133">
        <v>0</v>
      </c>
      <c r="T140" s="133">
        <v>932</v>
      </c>
      <c r="U140" s="134">
        <f t="shared" si="2"/>
        <v>33850</v>
      </c>
      <c r="V140" s="144"/>
      <c r="W140" s="173">
        <v>6.8192888455918168E-3</v>
      </c>
      <c r="X140" s="174">
        <v>0.09</v>
      </c>
      <c r="Y140" s="174">
        <v>6.9410299186529092E-2</v>
      </c>
      <c r="Z140" s="175">
        <v>0</v>
      </c>
      <c r="AA140" s="168"/>
      <c r="AB140" s="176">
        <v>0</v>
      </c>
      <c r="AC140" s="177">
        <v>0</v>
      </c>
      <c r="AD140" s="134">
        <v>0</v>
      </c>
      <c r="AE140" s="177">
        <v>0</v>
      </c>
      <c r="AF140" s="182">
        <v>0</v>
      </c>
      <c r="AG140" s="172"/>
    </row>
    <row r="141" spans="1:33" s="110" customFormat="1" x14ac:dyDescent="0.2">
      <c r="A141" s="138">
        <v>428</v>
      </c>
      <c r="B141" s="139">
        <v>428035057</v>
      </c>
      <c r="C141" s="140" t="s">
        <v>502</v>
      </c>
      <c r="D141" s="141">
        <v>35</v>
      </c>
      <c r="E141" s="140" t="s">
        <v>67</v>
      </c>
      <c r="F141" s="141">
        <v>57</v>
      </c>
      <c r="G141" s="142" t="s">
        <v>89</v>
      </c>
      <c r="H141" s="130"/>
      <c r="I141" s="131">
        <v>13252</v>
      </c>
      <c r="J141" s="131">
        <v>410</v>
      </c>
      <c r="K141" s="131">
        <v>0</v>
      </c>
      <c r="L141" s="131">
        <v>938</v>
      </c>
      <c r="M141" s="131">
        <v>14600</v>
      </c>
      <c r="N141" s="130"/>
      <c r="O141" s="132">
        <v>168</v>
      </c>
      <c r="P141" s="132">
        <v>0</v>
      </c>
      <c r="Q141" s="133">
        <v>2279592</v>
      </c>
      <c r="R141" s="133">
        <v>0</v>
      </c>
      <c r="S141" s="133">
        <v>0</v>
      </c>
      <c r="T141" s="133">
        <v>156576</v>
      </c>
      <c r="U141" s="134">
        <f t="shared" si="2"/>
        <v>2436168</v>
      </c>
      <c r="V141" s="144"/>
      <c r="W141" s="173">
        <v>1.1456405260594229</v>
      </c>
      <c r="X141" s="174">
        <v>0.09</v>
      </c>
      <c r="Y141" s="174">
        <v>0.12834835128885541</v>
      </c>
      <c r="Z141" s="175">
        <v>0</v>
      </c>
      <c r="AA141" s="168"/>
      <c r="AB141" s="176">
        <v>0</v>
      </c>
      <c r="AC141" s="177">
        <v>0</v>
      </c>
      <c r="AD141" s="134">
        <v>0</v>
      </c>
      <c r="AE141" s="177">
        <v>0</v>
      </c>
      <c r="AF141" s="182">
        <v>0</v>
      </c>
      <c r="AG141" s="172"/>
    </row>
    <row r="142" spans="1:33" s="110" customFormat="1" x14ac:dyDescent="0.2">
      <c r="A142" s="138">
        <v>428</v>
      </c>
      <c r="B142" s="139">
        <v>428035073</v>
      </c>
      <c r="C142" s="140" t="s">
        <v>502</v>
      </c>
      <c r="D142" s="141">
        <v>35</v>
      </c>
      <c r="E142" s="140" t="s">
        <v>67</v>
      </c>
      <c r="F142" s="141">
        <v>73</v>
      </c>
      <c r="G142" s="142" t="s">
        <v>105</v>
      </c>
      <c r="H142" s="130"/>
      <c r="I142" s="131">
        <v>12771</v>
      </c>
      <c r="J142" s="131">
        <v>8819</v>
      </c>
      <c r="K142" s="131">
        <v>0</v>
      </c>
      <c r="L142" s="131">
        <v>938</v>
      </c>
      <c r="M142" s="131">
        <v>22528</v>
      </c>
      <c r="N142" s="130"/>
      <c r="O142" s="132">
        <v>14</v>
      </c>
      <c r="P142" s="132">
        <v>0</v>
      </c>
      <c r="Q142" s="133">
        <v>300202</v>
      </c>
      <c r="R142" s="133">
        <v>0</v>
      </c>
      <c r="S142" s="133">
        <v>0</v>
      </c>
      <c r="T142" s="133">
        <v>13048</v>
      </c>
      <c r="U142" s="134">
        <f t="shared" si="2"/>
        <v>313250</v>
      </c>
      <c r="V142" s="144"/>
      <c r="W142" s="173">
        <v>9.5470043838285418E-2</v>
      </c>
      <c r="X142" s="174">
        <v>0.09</v>
      </c>
      <c r="Y142" s="174">
        <v>1.4564417469161489E-2</v>
      </c>
      <c r="Z142" s="175">
        <v>0</v>
      </c>
      <c r="AA142" s="168"/>
      <c r="AB142" s="176">
        <v>0</v>
      </c>
      <c r="AC142" s="177">
        <v>0</v>
      </c>
      <c r="AD142" s="134">
        <v>0</v>
      </c>
      <c r="AE142" s="177">
        <v>0</v>
      </c>
      <c r="AF142" s="182">
        <v>0</v>
      </c>
      <c r="AG142" s="172"/>
    </row>
    <row r="143" spans="1:33" s="110" customFormat="1" x14ac:dyDescent="0.2">
      <c r="A143" s="138">
        <v>428</v>
      </c>
      <c r="B143" s="139">
        <v>428035079</v>
      </c>
      <c r="C143" s="140" t="s">
        <v>502</v>
      </c>
      <c r="D143" s="141">
        <v>35</v>
      </c>
      <c r="E143" s="140" t="s">
        <v>67</v>
      </c>
      <c r="F143" s="141">
        <v>79</v>
      </c>
      <c r="G143" s="142" t="s">
        <v>111</v>
      </c>
      <c r="H143" s="130"/>
      <c r="I143" s="131">
        <v>11124.295946014126</v>
      </c>
      <c r="J143" s="131">
        <v>51</v>
      </c>
      <c r="K143" s="131">
        <v>0</v>
      </c>
      <c r="L143" s="131">
        <v>938</v>
      </c>
      <c r="M143" s="131">
        <v>12113.295946014126</v>
      </c>
      <c r="N143" s="130"/>
      <c r="O143" s="132">
        <v>1</v>
      </c>
      <c r="P143" s="132">
        <v>0</v>
      </c>
      <c r="Q143" s="133">
        <v>11099</v>
      </c>
      <c r="R143" s="133">
        <v>0</v>
      </c>
      <c r="S143" s="133">
        <v>0</v>
      </c>
      <c r="T143" s="133">
        <v>932</v>
      </c>
      <c r="U143" s="134">
        <f t="shared" si="2"/>
        <v>12031</v>
      </c>
      <c r="V143" s="144"/>
      <c r="W143" s="173">
        <v>6.8192888455918168E-3</v>
      </c>
      <c r="X143" s="174">
        <v>0.09</v>
      </c>
      <c r="Y143" s="174">
        <v>6.7580937111066677E-2</v>
      </c>
      <c r="Z143" s="175">
        <v>0</v>
      </c>
      <c r="AA143" s="168"/>
      <c r="AB143" s="176">
        <v>0</v>
      </c>
      <c r="AC143" s="177">
        <v>0</v>
      </c>
      <c r="AD143" s="134">
        <v>0</v>
      </c>
      <c r="AE143" s="177">
        <v>0</v>
      </c>
      <c r="AF143" s="182">
        <v>0</v>
      </c>
      <c r="AG143" s="172"/>
    </row>
    <row r="144" spans="1:33" s="110" customFormat="1" x14ac:dyDescent="0.2">
      <c r="A144" s="138">
        <v>428</v>
      </c>
      <c r="B144" s="139">
        <v>428035088</v>
      </c>
      <c r="C144" s="140" t="s">
        <v>502</v>
      </c>
      <c r="D144" s="141">
        <v>35</v>
      </c>
      <c r="E144" s="140" t="s">
        <v>67</v>
      </c>
      <c r="F144" s="141">
        <v>88</v>
      </c>
      <c r="G144" s="142" t="s">
        <v>120</v>
      </c>
      <c r="H144" s="130"/>
      <c r="I144" s="131">
        <v>13976</v>
      </c>
      <c r="J144" s="131">
        <v>4094</v>
      </c>
      <c r="K144" s="131">
        <v>0</v>
      </c>
      <c r="L144" s="131">
        <v>938</v>
      </c>
      <c r="M144" s="131">
        <v>19008</v>
      </c>
      <c r="N144" s="130"/>
      <c r="O144" s="132">
        <v>2</v>
      </c>
      <c r="P144" s="132">
        <v>0</v>
      </c>
      <c r="Q144" s="133">
        <v>35894</v>
      </c>
      <c r="R144" s="133">
        <v>0</v>
      </c>
      <c r="S144" s="133">
        <v>0</v>
      </c>
      <c r="T144" s="133">
        <v>1864</v>
      </c>
      <c r="U144" s="134">
        <f t="shared" si="2"/>
        <v>37758</v>
      </c>
      <c r="V144" s="144"/>
      <c r="W144" s="173">
        <v>1.3638577691183634E-2</v>
      </c>
      <c r="X144" s="174">
        <v>0.09</v>
      </c>
      <c r="Y144" s="174">
        <v>5.7146241457608979E-3</v>
      </c>
      <c r="Z144" s="175">
        <v>0</v>
      </c>
      <c r="AA144" s="168"/>
      <c r="AB144" s="176">
        <v>0</v>
      </c>
      <c r="AC144" s="177">
        <v>0</v>
      </c>
      <c r="AD144" s="134">
        <v>0</v>
      </c>
      <c r="AE144" s="177">
        <v>0</v>
      </c>
      <c r="AF144" s="182">
        <v>0</v>
      </c>
      <c r="AG144" s="172"/>
    </row>
    <row r="145" spans="1:33" s="110" customFormat="1" x14ac:dyDescent="0.2">
      <c r="A145" s="138">
        <v>428</v>
      </c>
      <c r="B145" s="139">
        <v>428035093</v>
      </c>
      <c r="C145" s="140" t="s">
        <v>502</v>
      </c>
      <c r="D145" s="141">
        <v>35</v>
      </c>
      <c r="E145" s="140" t="s">
        <v>67</v>
      </c>
      <c r="F145" s="141">
        <v>93</v>
      </c>
      <c r="G145" s="142" t="s">
        <v>125</v>
      </c>
      <c r="H145" s="130"/>
      <c r="I145" s="131">
        <v>11767</v>
      </c>
      <c r="J145" s="131">
        <v>69</v>
      </c>
      <c r="K145" s="131">
        <v>0</v>
      </c>
      <c r="L145" s="131">
        <v>938</v>
      </c>
      <c r="M145" s="131">
        <v>12774</v>
      </c>
      <c r="N145" s="130"/>
      <c r="O145" s="132">
        <v>8</v>
      </c>
      <c r="P145" s="132">
        <v>0</v>
      </c>
      <c r="Q145" s="133">
        <v>94040</v>
      </c>
      <c r="R145" s="133">
        <v>0</v>
      </c>
      <c r="S145" s="133">
        <v>0</v>
      </c>
      <c r="T145" s="133">
        <v>7456</v>
      </c>
      <c r="U145" s="134">
        <f t="shared" si="2"/>
        <v>101496</v>
      </c>
      <c r="V145" s="144"/>
      <c r="W145" s="173">
        <v>5.4554310764734541E-2</v>
      </c>
      <c r="X145" s="174">
        <v>0.09</v>
      </c>
      <c r="Y145" s="174">
        <v>7.1532255110848555E-2</v>
      </c>
      <c r="Z145" s="175">
        <v>0</v>
      </c>
      <c r="AA145" s="168"/>
      <c r="AB145" s="176">
        <v>2</v>
      </c>
      <c r="AC145" s="177">
        <v>0</v>
      </c>
      <c r="AD145" s="134">
        <v>0</v>
      </c>
      <c r="AE145" s="177">
        <v>0</v>
      </c>
      <c r="AF145" s="182">
        <v>0</v>
      </c>
      <c r="AG145" s="172"/>
    </row>
    <row r="146" spans="1:33" s="110" customFormat="1" x14ac:dyDescent="0.2">
      <c r="A146" s="138">
        <v>428</v>
      </c>
      <c r="B146" s="139">
        <v>428035095</v>
      </c>
      <c r="C146" s="140" t="s">
        <v>502</v>
      </c>
      <c r="D146" s="141">
        <v>35</v>
      </c>
      <c r="E146" s="140" t="s">
        <v>67</v>
      </c>
      <c r="F146" s="141">
        <v>95</v>
      </c>
      <c r="G146" s="142" t="s">
        <v>127</v>
      </c>
      <c r="H146" s="130"/>
      <c r="I146" s="131">
        <v>14048.368555601484</v>
      </c>
      <c r="J146" s="131">
        <v>97</v>
      </c>
      <c r="K146" s="131">
        <v>0</v>
      </c>
      <c r="L146" s="131">
        <v>938</v>
      </c>
      <c r="M146" s="131">
        <v>15083.368555601484</v>
      </c>
      <c r="N146" s="130"/>
      <c r="O146" s="132">
        <v>1</v>
      </c>
      <c r="P146" s="132">
        <v>0</v>
      </c>
      <c r="Q146" s="133">
        <v>14049</v>
      </c>
      <c r="R146" s="133">
        <v>0</v>
      </c>
      <c r="S146" s="133">
        <v>0</v>
      </c>
      <c r="T146" s="133">
        <v>932</v>
      </c>
      <c r="U146" s="134">
        <f t="shared" si="2"/>
        <v>14981</v>
      </c>
      <c r="V146" s="144"/>
      <c r="W146" s="173">
        <v>6.8192888455918168E-3</v>
      </c>
      <c r="X146" s="174">
        <v>0.09</v>
      </c>
      <c r="Y146" s="174">
        <v>0.13271430992265384</v>
      </c>
      <c r="Z146" s="175">
        <v>0</v>
      </c>
      <c r="AA146" s="168"/>
      <c r="AB146" s="176">
        <v>0</v>
      </c>
      <c r="AC146" s="177">
        <v>0</v>
      </c>
      <c r="AD146" s="134">
        <v>0</v>
      </c>
      <c r="AE146" s="177">
        <v>0</v>
      </c>
      <c r="AF146" s="182">
        <v>0</v>
      </c>
      <c r="AG146" s="172"/>
    </row>
    <row r="147" spans="1:33" s="110" customFormat="1" x14ac:dyDescent="0.2">
      <c r="A147" s="138">
        <v>428</v>
      </c>
      <c r="B147" s="139">
        <v>428035128</v>
      </c>
      <c r="C147" s="140" t="s">
        <v>502</v>
      </c>
      <c r="D147" s="141">
        <v>35</v>
      </c>
      <c r="E147" s="140" t="s">
        <v>67</v>
      </c>
      <c r="F147" s="141">
        <v>128</v>
      </c>
      <c r="G147" s="142" t="s">
        <v>160</v>
      </c>
      <c r="H147" s="130"/>
      <c r="I147" s="131">
        <v>12549.540432084312</v>
      </c>
      <c r="J147" s="131">
        <v>722</v>
      </c>
      <c r="K147" s="131">
        <v>0</v>
      </c>
      <c r="L147" s="131">
        <v>938</v>
      </c>
      <c r="M147" s="131">
        <v>14209.540432084312</v>
      </c>
      <c r="N147" s="130"/>
      <c r="O147" s="132">
        <v>1</v>
      </c>
      <c r="P147" s="132">
        <v>0</v>
      </c>
      <c r="Q147" s="133">
        <v>13181</v>
      </c>
      <c r="R147" s="133">
        <v>0</v>
      </c>
      <c r="S147" s="133">
        <v>0</v>
      </c>
      <c r="T147" s="133">
        <v>932</v>
      </c>
      <c r="U147" s="134">
        <f t="shared" si="2"/>
        <v>14113</v>
      </c>
      <c r="V147" s="144"/>
      <c r="W147" s="173">
        <v>6.8192888455918168E-3</v>
      </c>
      <c r="X147" s="174">
        <v>0.09</v>
      </c>
      <c r="Y147" s="174">
        <v>3.7584762503324445E-2</v>
      </c>
      <c r="Z147" s="175">
        <v>0</v>
      </c>
      <c r="AA147" s="168"/>
      <c r="AB147" s="176">
        <v>0</v>
      </c>
      <c r="AC147" s="177">
        <v>0</v>
      </c>
      <c r="AD147" s="134">
        <v>0</v>
      </c>
      <c r="AE147" s="177">
        <v>0</v>
      </c>
      <c r="AF147" s="182">
        <v>0</v>
      </c>
      <c r="AG147" s="172"/>
    </row>
    <row r="148" spans="1:33" s="110" customFormat="1" x14ac:dyDescent="0.2">
      <c r="A148" s="138">
        <v>428</v>
      </c>
      <c r="B148" s="139">
        <v>428035133</v>
      </c>
      <c r="C148" s="140" t="s">
        <v>502</v>
      </c>
      <c r="D148" s="141">
        <v>35</v>
      </c>
      <c r="E148" s="140" t="s">
        <v>67</v>
      </c>
      <c r="F148" s="141">
        <v>133</v>
      </c>
      <c r="G148" s="142" t="s">
        <v>165</v>
      </c>
      <c r="H148" s="130"/>
      <c r="I148" s="131">
        <v>14472</v>
      </c>
      <c r="J148" s="131">
        <v>2520</v>
      </c>
      <c r="K148" s="131">
        <v>0</v>
      </c>
      <c r="L148" s="131">
        <v>938</v>
      </c>
      <c r="M148" s="131">
        <v>17930</v>
      </c>
      <c r="N148" s="130"/>
      <c r="O148" s="132">
        <v>3</v>
      </c>
      <c r="P148" s="132">
        <v>0</v>
      </c>
      <c r="Q148" s="133">
        <v>50628</v>
      </c>
      <c r="R148" s="133">
        <v>0</v>
      </c>
      <c r="S148" s="133">
        <v>0</v>
      </c>
      <c r="T148" s="133">
        <v>2796</v>
      </c>
      <c r="U148" s="134">
        <f t="shared" si="2"/>
        <v>53424</v>
      </c>
      <c r="V148" s="144"/>
      <c r="W148" s="173">
        <v>2.0457866536775449E-2</v>
      </c>
      <c r="X148" s="174">
        <v>0.09</v>
      </c>
      <c r="Y148" s="174">
        <v>3.3137535378547495E-2</v>
      </c>
      <c r="Z148" s="175">
        <v>0</v>
      </c>
      <c r="AA148" s="168"/>
      <c r="AB148" s="176">
        <v>0</v>
      </c>
      <c r="AC148" s="177">
        <v>0</v>
      </c>
      <c r="AD148" s="134">
        <v>0</v>
      </c>
      <c r="AE148" s="177">
        <v>0</v>
      </c>
      <c r="AF148" s="182">
        <v>0</v>
      </c>
      <c r="AG148" s="172"/>
    </row>
    <row r="149" spans="1:33" s="110" customFormat="1" x14ac:dyDescent="0.2">
      <c r="A149" s="138">
        <v>428</v>
      </c>
      <c r="B149" s="139">
        <v>428035163</v>
      </c>
      <c r="C149" s="140" t="s">
        <v>502</v>
      </c>
      <c r="D149" s="141">
        <v>35</v>
      </c>
      <c r="E149" s="140" t="s">
        <v>67</v>
      </c>
      <c r="F149" s="141">
        <v>163</v>
      </c>
      <c r="G149" s="142" t="s">
        <v>195</v>
      </c>
      <c r="H149" s="130"/>
      <c r="I149" s="131">
        <v>12167</v>
      </c>
      <c r="J149" s="131">
        <v>114</v>
      </c>
      <c r="K149" s="131">
        <v>0</v>
      </c>
      <c r="L149" s="131">
        <v>938</v>
      </c>
      <c r="M149" s="131">
        <v>13219</v>
      </c>
      <c r="N149" s="130"/>
      <c r="O149" s="132">
        <v>7</v>
      </c>
      <c r="P149" s="132">
        <v>0</v>
      </c>
      <c r="Q149" s="133">
        <v>85379</v>
      </c>
      <c r="R149" s="133">
        <v>0</v>
      </c>
      <c r="S149" s="133">
        <v>0</v>
      </c>
      <c r="T149" s="133">
        <v>6524</v>
      </c>
      <c r="U149" s="134">
        <f t="shared" si="2"/>
        <v>91903</v>
      </c>
      <c r="V149" s="144"/>
      <c r="W149" s="173">
        <v>4.7735021919142723E-2</v>
      </c>
      <c r="X149" s="174">
        <v>0.09</v>
      </c>
      <c r="Y149" s="174">
        <v>9.2733120914466768E-2</v>
      </c>
      <c r="Z149" s="175">
        <v>0</v>
      </c>
      <c r="AA149" s="168"/>
      <c r="AB149" s="176">
        <v>2</v>
      </c>
      <c r="AC149" s="177">
        <v>0</v>
      </c>
      <c r="AD149" s="134">
        <v>0</v>
      </c>
      <c r="AE149" s="177">
        <v>0</v>
      </c>
      <c r="AF149" s="182">
        <v>0</v>
      </c>
      <c r="AG149" s="172"/>
    </row>
    <row r="150" spans="1:33" s="110" customFormat="1" x14ac:dyDescent="0.2">
      <c r="A150" s="138">
        <v>428</v>
      </c>
      <c r="B150" s="139">
        <v>428035165</v>
      </c>
      <c r="C150" s="140" t="s">
        <v>502</v>
      </c>
      <c r="D150" s="141">
        <v>35</v>
      </c>
      <c r="E150" s="140" t="s">
        <v>67</v>
      </c>
      <c r="F150" s="141">
        <v>165</v>
      </c>
      <c r="G150" s="142" t="s">
        <v>197</v>
      </c>
      <c r="H150" s="130"/>
      <c r="I150" s="131">
        <v>12117</v>
      </c>
      <c r="J150" s="131">
        <v>369</v>
      </c>
      <c r="K150" s="131">
        <v>0</v>
      </c>
      <c r="L150" s="131">
        <v>938</v>
      </c>
      <c r="M150" s="131">
        <v>13424</v>
      </c>
      <c r="N150" s="130"/>
      <c r="O150" s="132">
        <v>11</v>
      </c>
      <c r="P150" s="132">
        <v>0</v>
      </c>
      <c r="Q150" s="133">
        <v>136411</v>
      </c>
      <c r="R150" s="133">
        <v>0</v>
      </c>
      <c r="S150" s="133">
        <v>0</v>
      </c>
      <c r="T150" s="133">
        <v>10250</v>
      </c>
      <c r="U150" s="134">
        <f t="shared" si="2"/>
        <v>146661</v>
      </c>
      <c r="V150" s="144"/>
      <c r="W150" s="173">
        <v>7.5012177301509983E-2</v>
      </c>
      <c r="X150" s="174">
        <v>0.09</v>
      </c>
      <c r="Y150" s="174">
        <v>9.9806765304733563E-2</v>
      </c>
      <c r="Z150" s="175">
        <v>0</v>
      </c>
      <c r="AA150" s="168"/>
      <c r="AB150" s="176">
        <v>2</v>
      </c>
      <c r="AC150" s="177">
        <v>8.165351811672393E-2</v>
      </c>
      <c r="AD150" s="134">
        <v>1096</v>
      </c>
      <c r="AE150" s="177">
        <v>0</v>
      </c>
      <c r="AF150" s="182">
        <v>0</v>
      </c>
      <c r="AG150" s="172"/>
    </row>
    <row r="151" spans="1:33" s="110" customFormat="1" x14ac:dyDescent="0.2">
      <c r="A151" s="138">
        <v>428</v>
      </c>
      <c r="B151" s="139">
        <v>428035189</v>
      </c>
      <c r="C151" s="140" t="s">
        <v>502</v>
      </c>
      <c r="D151" s="141">
        <v>35</v>
      </c>
      <c r="E151" s="140" t="s">
        <v>67</v>
      </c>
      <c r="F151" s="141">
        <v>189</v>
      </c>
      <c r="G151" s="142" t="s">
        <v>221</v>
      </c>
      <c r="H151" s="130"/>
      <c r="I151" s="131">
        <v>9576</v>
      </c>
      <c r="J151" s="131">
        <v>3227</v>
      </c>
      <c r="K151" s="131">
        <v>0</v>
      </c>
      <c r="L151" s="131">
        <v>938</v>
      </c>
      <c r="M151" s="131">
        <v>13741</v>
      </c>
      <c r="N151" s="130"/>
      <c r="O151" s="132">
        <v>2</v>
      </c>
      <c r="P151" s="132">
        <v>0</v>
      </c>
      <c r="Q151" s="133">
        <v>25432</v>
      </c>
      <c r="R151" s="133">
        <v>0</v>
      </c>
      <c r="S151" s="133">
        <v>0</v>
      </c>
      <c r="T151" s="133">
        <v>1864</v>
      </c>
      <c r="U151" s="134">
        <f t="shared" si="2"/>
        <v>27296</v>
      </c>
      <c r="V151" s="144"/>
      <c r="W151" s="173">
        <v>1.3638577691183634E-2</v>
      </c>
      <c r="X151" s="174">
        <v>0.09</v>
      </c>
      <c r="Y151" s="174">
        <v>1.2961795531237718E-3</v>
      </c>
      <c r="Z151" s="175">
        <v>0</v>
      </c>
      <c r="AA151" s="168"/>
      <c r="AB151" s="176">
        <v>0</v>
      </c>
      <c r="AC151" s="177">
        <v>0</v>
      </c>
      <c r="AD151" s="134">
        <v>0</v>
      </c>
      <c r="AE151" s="177">
        <v>0</v>
      </c>
      <c r="AF151" s="182">
        <v>0</v>
      </c>
      <c r="AG151" s="172"/>
    </row>
    <row r="152" spans="1:33" s="110" customFormat="1" x14ac:dyDescent="0.2">
      <c r="A152" s="138">
        <v>428</v>
      </c>
      <c r="B152" s="139">
        <v>428035220</v>
      </c>
      <c r="C152" s="140" t="s">
        <v>502</v>
      </c>
      <c r="D152" s="141">
        <v>35</v>
      </c>
      <c r="E152" s="140" t="s">
        <v>67</v>
      </c>
      <c r="F152" s="141">
        <v>220</v>
      </c>
      <c r="G152" s="142" t="s">
        <v>252</v>
      </c>
      <c r="H152" s="130"/>
      <c r="I152" s="131">
        <v>13858</v>
      </c>
      <c r="J152" s="131">
        <v>6162</v>
      </c>
      <c r="K152" s="131">
        <v>0</v>
      </c>
      <c r="L152" s="131">
        <v>938</v>
      </c>
      <c r="M152" s="131">
        <v>20958</v>
      </c>
      <c r="N152" s="130"/>
      <c r="O152" s="132">
        <v>6</v>
      </c>
      <c r="P152" s="132">
        <v>0</v>
      </c>
      <c r="Q152" s="133">
        <v>119298</v>
      </c>
      <c r="R152" s="133">
        <v>0</v>
      </c>
      <c r="S152" s="133">
        <v>0</v>
      </c>
      <c r="T152" s="133">
        <v>5592</v>
      </c>
      <c r="U152" s="134">
        <f t="shared" si="2"/>
        <v>124890</v>
      </c>
      <c r="V152" s="144"/>
      <c r="W152" s="173">
        <v>4.0915733073550904E-2</v>
      </c>
      <c r="X152" s="174">
        <v>0.09</v>
      </c>
      <c r="Y152" s="174">
        <v>1.7540375109514634E-2</v>
      </c>
      <c r="Z152" s="175">
        <v>0</v>
      </c>
      <c r="AA152" s="168"/>
      <c r="AB152" s="176">
        <v>0</v>
      </c>
      <c r="AC152" s="177">
        <v>0</v>
      </c>
      <c r="AD152" s="134">
        <v>0</v>
      </c>
      <c r="AE152" s="177">
        <v>0</v>
      </c>
      <c r="AF152" s="182">
        <v>0</v>
      </c>
      <c r="AG152" s="172"/>
    </row>
    <row r="153" spans="1:33" s="110" customFormat="1" x14ac:dyDescent="0.2">
      <c r="A153" s="138">
        <v>428</v>
      </c>
      <c r="B153" s="139">
        <v>428035243</v>
      </c>
      <c r="C153" s="140" t="s">
        <v>502</v>
      </c>
      <c r="D153" s="141">
        <v>35</v>
      </c>
      <c r="E153" s="140" t="s">
        <v>67</v>
      </c>
      <c r="F153" s="141">
        <v>243</v>
      </c>
      <c r="G153" s="142" t="s">
        <v>275</v>
      </c>
      <c r="H153" s="130"/>
      <c r="I153" s="131">
        <v>13156</v>
      </c>
      <c r="J153" s="131">
        <v>2471</v>
      </c>
      <c r="K153" s="131">
        <v>0</v>
      </c>
      <c r="L153" s="131">
        <v>938</v>
      </c>
      <c r="M153" s="131">
        <v>16565</v>
      </c>
      <c r="N153" s="130"/>
      <c r="O153" s="132">
        <v>6</v>
      </c>
      <c r="P153" s="132">
        <v>0</v>
      </c>
      <c r="Q153" s="133">
        <v>93120</v>
      </c>
      <c r="R153" s="133">
        <v>0</v>
      </c>
      <c r="S153" s="133">
        <v>0</v>
      </c>
      <c r="T153" s="133">
        <v>5592</v>
      </c>
      <c r="U153" s="134">
        <f t="shared" si="2"/>
        <v>98712</v>
      </c>
      <c r="V153" s="144"/>
      <c r="W153" s="173">
        <v>4.0915733073550904E-2</v>
      </c>
      <c r="X153" s="174">
        <v>0.09</v>
      </c>
      <c r="Y153" s="174">
        <v>5.9128676553304093E-3</v>
      </c>
      <c r="Z153" s="175">
        <v>0</v>
      </c>
      <c r="AA153" s="168"/>
      <c r="AB153" s="176">
        <v>0</v>
      </c>
      <c r="AC153" s="177">
        <v>0</v>
      </c>
      <c r="AD153" s="134">
        <v>0</v>
      </c>
      <c r="AE153" s="177">
        <v>0</v>
      </c>
      <c r="AF153" s="182">
        <v>0</v>
      </c>
      <c r="AG153" s="172"/>
    </row>
    <row r="154" spans="1:33" s="110" customFormat="1" x14ac:dyDescent="0.2">
      <c r="A154" s="138">
        <v>428</v>
      </c>
      <c r="B154" s="139">
        <v>428035244</v>
      </c>
      <c r="C154" s="140" t="s">
        <v>502</v>
      </c>
      <c r="D154" s="141">
        <v>35</v>
      </c>
      <c r="E154" s="140" t="s">
        <v>67</v>
      </c>
      <c r="F154" s="141">
        <v>244</v>
      </c>
      <c r="G154" s="142" t="s">
        <v>276</v>
      </c>
      <c r="H154" s="130"/>
      <c r="I154" s="131">
        <v>11257</v>
      </c>
      <c r="J154" s="131">
        <v>4059</v>
      </c>
      <c r="K154" s="131">
        <v>0</v>
      </c>
      <c r="L154" s="131">
        <v>938</v>
      </c>
      <c r="M154" s="131">
        <v>16254</v>
      </c>
      <c r="N154" s="130"/>
      <c r="O154" s="132">
        <v>24</v>
      </c>
      <c r="P154" s="132">
        <v>0</v>
      </c>
      <c r="Q154" s="133">
        <v>365088</v>
      </c>
      <c r="R154" s="133">
        <v>0</v>
      </c>
      <c r="S154" s="133">
        <v>0</v>
      </c>
      <c r="T154" s="133">
        <v>22368</v>
      </c>
      <c r="U154" s="134">
        <f t="shared" si="2"/>
        <v>387456</v>
      </c>
      <c r="V154" s="144"/>
      <c r="W154" s="173">
        <v>0.16366293229420362</v>
      </c>
      <c r="X154" s="174">
        <v>0.09</v>
      </c>
      <c r="Y154" s="174">
        <v>0.13694619371909225</v>
      </c>
      <c r="Z154" s="175">
        <v>0</v>
      </c>
      <c r="AA154" s="168"/>
      <c r="AB154" s="176">
        <v>8</v>
      </c>
      <c r="AC154" s="177">
        <v>7.2160768071937493</v>
      </c>
      <c r="AD154" s="134">
        <v>117296</v>
      </c>
      <c r="AE154" s="177">
        <v>0</v>
      </c>
      <c r="AF154" s="182">
        <v>0</v>
      </c>
      <c r="AG154" s="172"/>
    </row>
    <row r="155" spans="1:33" s="110" customFormat="1" x14ac:dyDescent="0.2">
      <c r="A155" s="138">
        <v>428</v>
      </c>
      <c r="B155" s="139">
        <v>428035248</v>
      </c>
      <c r="C155" s="140" t="s">
        <v>502</v>
      </c>
      <c r="D155" s="141">
        <v>35</v>
      </c>
      <c r="E155" s="140" t="s">
        <v>67</v>
      </c>
      <c r="F155" s="141">
        <v>248</v>
      </c>
      <c r="G155" s="142" t="s">
        <v>280</v>
      </c>
      <c r="H155" s="130"/>
      <c r="I155" s="131">
        <v>13732</v>
      </c>
      <c r="J155" s="131">
        <v>1083</v>
      </c>
      <c r="K155" s="131">
        <v>0</v>
      </c>
      <c r="L155" s="131">
        <v>938</v>
      </c>
      <c r="M155" s="131">
        <v>15753</v>
      </c>
      <c r="N155" s="130"/>
      <c r="O155" s="132">
        <v>26</v>
      </c>
      <c r="P155" s="132">
        <v>0</v>
      </c>
      <c r="Q155" s="133">
        <v>382564</v>
      </c>
      <c r="R155" s="133">
        <v>0</v>
      </c>
      <c r="S155" s="133">
        <v>0</v>
      </c>
      <c r="T155" s="133">
        <v>24232</v>
      </c>
      <c r="U155" s="134">
        <f t="shared" si="2"/>
        <v>406796</v>
      </c>
      <c r="V155" s="144"/>
      <c r="W155" s="173">
        <v>0.17730150998538727</v>
      </c>
      <c r="X155" s="174">
        <v>0.09</v>
      </c>
      <c r="Y155" s="174">
        <v>5.6552563074314041E-2</v>
      </c>
      <c r="Z155" s="175">
        <v>0</v>
      </c>
      <c r="AA155" s="168"/>
      <c r="AB155" s="176">
        <v>1</v>
      </c>
      <c r="AC155" s="177">
        <v>0</v>
      </c>
      <c r="AD155" s="134">
        <v>0</v>
      </c>
      <c r="AE155" s="177">
        <v>0</v>
      </c>
      <c r="AF155" s="182">
        <v>0</v>
      </c>
      <c r="AG155" s="172"/>
    </row>
    <row r="156" spans="1:33" s="110" customFormat="1" x14ac:dyDescent="0.2">
      <c r="A156" s="138">
        <v>428</v>
      </c>
      <c r="B156" s="139">
        <v>428035262</v>
      </c>
      <c r="C156" s="140" t="s">
        <v>502</v>
      </c>
      <c r="D156" s="141">
        <v>35</v>
      </c>
      <c r="E156" s="140" t="s">
        <v>67</v>
      </c>
      <c r="F156" s="141">
        <v>262</v>
      </c>
      <c r="G156" s="142" t="s">
        <v>294</v>
      </c>
      <c r="H156" s="130"/>
      <c r="I156" s="131">
        <v>9764</v>
      </c>
      <c r="J156" s="131">
        <v>3408</v>
      </c>
      <c r="K156" s="131">
        <v>0</v>
      </c>
      <c r="L156" s="131">
        <v>938</v>
      </c>
      <c r="M156" s="131">
        <v>14110</v>
      </c>
      <c r="N156" s="130"/>
      <c r="O156" s="132">
        <v>4</v>
      </c>
      <c r="P156" s="132">
        <v>0</v>
      </c>
      <c r="Q156" s="133">
        <v>52328</v>
      </c>
      <c r="R156" s="133">
        <v>0</v>
      </c>
      <c r="S156" s="133">
        <v>0</v>
      </c>
      <c r="T156" s="133">
        <v>3728</v>
      </c>
      <c r="U156" s="134">
        <f t="shared" si="2"/>
        <v>56056</v>
      </c>
      <c r="V156" s="144"/>
      <c r="W156" s="173">
        <v>2.7277155382367267E-2</v>
      </c>
      <c r="X156" s="174">
        <v>0.09</v>
      </c>
      <c r="Y156" s="174">
        <v>7.7192465519058645E-2</v>
      </c>
      <c r="Z156" s="175">
        <v>0</v>
      </c>
      <c r="AA156" s="168"/>
      <c r="AB156" s="176">
        <v>0</v>
      </c>
      <c r="AC156" s="177">
        <v>0</v>
      </c>
      <c r="AD156" s="134">
        <v>0</v>
      </c>
      <c r="AE156" s="177">
        <v>0</v>
      </c>
      <c r="AF156" s="182">
        <v>0</v>
      </c>
      <c r="AG156" s="172"/>
    </row>
    <row r="157" spans="1:33" s="110" customFormat="1" x14ac:dyDescent="0.2">
      <c r="A157" s="138">
        <v>428</v>
      </c>
      <c r="B157" s="139">
        <v>428035285</v>
      </c>
      <c r="C157" s="140" t="s">
        <v>502</v>
      </c>
      <c r="D157" s="141">
        <v>35</v>
      </c>
      <c r="E157" s="140" t="s">
        <v>67</v>
      </c>
      <c r="F157" s="141">
        <v>285</v>
      </c>
      <c r="G157" s="142" t="s">
        <v>317</v>
      </c>
      <c r="H157" s="130"/>
      <c r="I157" s="131">
        <v>11519</v>
      </c>
      <c r="J157" s="131">
        <v>3362</v>
      </c>
      <c r="K157" s="131">
        <v>0</v>
      </c>
      <c r="L157" s="131">
        <v>938</v>
      </c>
      <c r="M157" s="131">
        <v>15819</v>
      </c>
      <c r="N157" s="130"/>
      <c r="O157" s="132">
        <v>1</v>
      </c>
      <c r="P157" s="132">
        <v>0</v>
      </c>
      <c r="Q157" s="133">
        <v>14780</v>
      </c>
      <c r="R157" s="133">
        <v>0</v>
      </c>
      <c r="S157" s="133">
        <v>0</v>
      </c>
      <c r="T157" s="133">
        <v>932</v>
      </c>
      <c r="U157" s="134">
        <f t="shared" si="2"/>
        <v>15712</v>
      </c>
      <c r="V157" s="144"/>
      <c r="W157" s="173">
        <v>6.8192888455918168E-3</v>
      </c>
      <c r="X157" s="174">
        <v>0.09</v>
      </c>
      <c r="Y157" s="174">
        <v>3.5492521449452773E-2</v>
      </c>
      <c r="Z157" s="175">
        <v>0</v>
      </c>
      <c r="AA157" s="168"/>
      <c r="AB157" s="176">
        <v>0</v>
      </c>
      <c r="AC157" s="177">
        <v>0</v>
      </c>
      <c r="AD157" s="134">
        <v>0</v>
      </c>
      <c r="AE157" s="177">
        <v>0</v>
      </c>
      <c r="AF157" s="182">
        <v>0</v>
      </c>
      <c r="AG157" s="172"/>
    </row>
    <row r="158" spans="1:33" s="110" customFormat="1" x14ac:dyDescent="0.2">
      <c r="A158" s="138">
        <v>428</v>
      </c>
      <c r="B158" s="139">
        <v>428035293</v>
      </c>
      <c r="C158" s="140" t="s">
        <v>502</v>
      </c>
      <c r="D158" s="141">
        <v>35</v>
      </c>
      <c r="E158" s="140" t="s">
        <v>67</v>
      </c>
      <c r="F158" s="141">
        <v>293</v>
      </c>
      <c r="G158" s="142" t="s">
        <v>325</v>
      </c>
      <c r="H158" s="130"/>
      <c r="I158" s="131">
        <v>15107</v>
      </c>
      <c r="J158" s="131">
        <v>723</v>
      </c>
      <c r="K158" s="131">
        <v>0</v>
      </c>
      <c r="L158" s="131">
        <v>938</v>
      </c>
      <c r="M158" s="131">
        <v>16768</v>
      </c>
      <c r="N158" s="130"/>
      <c r="O158" s="132">
        <v>4</v>
      </c>
      <c r="P158" s="132">
        <v>0</v>
      </c>
      <c r="Q158" s="133">
        <v>62888</v>
      </c>
      <c r="R158" s="133">
        <v>0</v>
      </c>
      <c r="S158" s="133">
        <v>0</v>
      </c>
      <c r="T158" s="133">
        <v>3728</v>
      </c>
      <c r="U158" s="134">
        <f t="shared" si="2"/>
        <v>66616</v>
      </c>
      <c r="V158" s="144"/>
      <c r="W158" s="173">
        <v>2.7277155382367267E-2</v>
      </c>
      <c r="X158" s="174">
        <v>0.09</v>
      </c>
      <c r="Y158" s="174">
        <v>9.3536017588317037E-3</v>
      </c>
      <c r="Z158" s="175">
        <v>0</v>
      </c>
      <c r="AA158" s="168"/>
      <c r="AB158" s="176">
        <v>0</v>
      </c>
      <c r="AC158" s="177">
        <v>0</v>
      </c>
      <c r="AD158" s="134">
        <v>0</v>
      </c>
      <c r="AE158" s="177">
        <v>0</v>
      </c>
      <c r="AF158" s="182">
        <v>0</v>
      </c>
      <c r="AG158" s="172"/>
    </row>
    <row r="159" spans="1:33" s="110" customFormat="1" x14ac:dyDescent="0.2">
      <c r="A159" s="138">
        <v>428</v>
      </c>
      <c r="B159" s="139">
        <v>428035305</v>
      </c>
      <c r="C159" s="140" t="s">
        <v>502</v>
      </c>
      <c r="D159" s="141">
        <v>35</v>
      </c>
      <c r="E159" s="140" t="s">
        <v>67</v>
      </c>
      <c r="F159" s="141">
        <v>305</v>
      </c>
      <c r="G159" s="142" t="s">
        <v>337</v>
      </c>
      <c r="H159" s="130"/>
      <c r="I159" s="131">
        <v>9952</v>
      </c>
      <c r="J159" s="131">
        <v>4003</v>
      </c>
      <c r="K159" s="131">
        <v>0</v>
      </c>
      <c r="L159" s="131">
        <v>938</v>
      </c>
      <c r="M159" s="131">
        <v>14893</v>
      </c>
      <c r="N159" s="130"/>
      <c r="O159" s="132">
        <v>1</v>
      </c>
      <c r="P159" s="132">
        <v>0</v>
      </c>
      <c r="Q159" s="133">
        <v>13860</v>
      </c>
      <c r="R159" s="133">
        <v>0</v>
      </c>
      <c r="S159" s="133">
        <v>0</v>
      </c>
      <c r="T159" s="133">
        <v>932</v>
      </c>
      <c r="U159" s="134">
        <f t="shared" si="2"/>
        <v>14792</v>
      </c>
      <c r="V159" s="144"/>
      <c r="W159" s="173">
        <v>6.8192888455918168E-3</v>
      </c>
      <c r="X159" s="174">
        <v>0.09</v>
      </c>
      <c r="Y159" s="174">
        <v>1.7053765492090978E-2</v>
      </c>
      <c r="Z159" s="175">
        <v>0</v>
      </c>
      <c r="AA159" s="168"/>
      <c r="AB159" s="176">
        <v>0</v>
      </c>
      <c r="AC159" s="177">
        <v>0</v>
      </c>
      <c r="AD159" s="134">
        <v>0</v>
      </c>
      <c r="AE159" s="177">
        <v>0</v>
      </c>
      <c r="AF159" s="182">
        <v>0</v>
      </c>
      <c r="AG159" s="172"/>
    </row>
    <row r="160" spans="1:33" s="110" customFormat="1" x14ac:dyDescent="0.2">
      <c r="A160" s="138">
        <v>428</v>
      </c>
      <c r="B160" s="139">
        <v>428035307</v>
      </c>
      <c r="C160" s="140" t="s">
        <v>502</v>
      </c>
      <c r="D160" s="141">
        <v>35</v>
      </c>
      <c r="E160" s="140" t="s">
        <v>67</v>
      </c>
      <c r="F160" s="141">
        <v>307</v>
      </c>
      <c r="G160" s="142" t="s">
        <v>339</v>
      </c>
      <c r="H160" s="130"/>
      <c r="I160" s="131">
        <v>12743</v>
      </c>
      <c r="J160" s="131">
        <v>5542</v>
      </c>
      <c r="K160" s="131">
        <v>0</v>
      </c>
      <c r="L160" s="131">
        <v>938</v>
      </c>
      <c r="M160" s="131">
        <v>19223</v>
      </c>
      <c r="N160" s="130"/>
      <c r="O160" s="132">
        <v>3</v>
      </c>
      <c r="P160" s="132">
        <v>0</v>
      </c>
      <c r="Q160" s="133">
        <v>54480</v>
      </c>
      <c r="R160" s="133">
        <v>0</v>
      </c>
      <c r="S160" s="133">
        <v>0</v>
      </c>
      <c r="T160" s="133">
        <v>2796</v>
      </c>
      <c r="U160" s="134">
        <f t="shared" si="2"/>
        <v>57276</v>
      </c>
      <c r="V160" s="144"/>
      <c r="W160" s="173">
        <v>2.0457866536775449E-2</v>
      </c>
      <c r="X160" s="174">
        <v>0.09</v>
      </c>
      <c r="Y160" s="174">
        <v>1.1291851638742176E-2</v>
      </c>
      <c r="Z160" s="175">
        <v>0</v>
      </c>
      <c r="AA160" s="168"/>
      <c r="AB160" s="176">
        <v>0</v>
      </c>
      <c r="AC160" s="177">
        <v>0</v>
      </c>
      <c r="AD160" s="134">
        <v>0</v>
      </c>
      <c r="AE160" s="177">
        <v>0</v>
      </c>
      <c r="AF160" s="182">
        <v>0</v>
      </c>
      <c r="AG160" s="172"/>
    </row>
    <row r="161" spans="1:33" s="110" customFormat="1" x14ac:dyDescent="0.2">
      <c r="A161" s="138">
        <v>428</v>
      </c>
      <c r="B161" s="139">
        <v>428035314</v>
      </c>
      <c r="C161" s="140" t="s">
        <v>502</v>
      </c>
      <c r="D161" s="141">
        <v>35</v>
      </c>
      <c r="E161" s="140" t="s">
        <v>67</v>
      </c>
      <c r="F161" s="141">
        <v>314</v>
      </c>
      <c r="G161" s="142" t="s">
        <v>346</v>
      </c>
      <c r="H161" s="130"/>
      <c r="I161" s="131">
        <v>12378.014752158331</v>
      </c>
      <c r="J161" s="131">
        <v>9293</v>
      </c>
      <c r="K161" s="131">
        <v>0</v>
      </c>
      <c r="L161" s="131">
        <v>938</v>
      </c>
      <c r="M161" s="131">
        <v>22609.014752158331</v>
      </c>
      <c r="N161" s="130"/>
      <c r="O161" s="132">
        <v>1</v>
      </c>
      <c r="P161" s="132">
        <v>0</v>
      </c>
      <c r="Q161" s="133">
        <v>21523</v>
      </c>
      <c r="R161" s="133">
        <v>0</v>
      </c>
      <c r="S161" s="133">
        <v>0</v>
      </c>
      <c r="T161" s="133">
        <v>932</v>
      </c>
      <c r="U161" s="134">
        <f t="shared" si="2"/>
        <v>22455</v>
      </c>
      <c r="V161" s="144"/>
      <c r="W161" s="173">
        <v>6.8192888455918168E-3</v>
      </c>
      <c r="X161" s="174">
        <v>0.09</v>
      </c>
      <c r="Y161" s="174">
        <v>3.7084512583600319E-3</v>
      </c>
      <c r="Z161" s="175">
        <v>0</v>
      </c>
      <c r="AA161" s="168"/>
      <c r="AB161" s="176">
        <v>0</v>
      </c>
      <c r="AC161" s="177">
        <v>0</v>
      </c>
      <c r="AD161" s="134">
        <v>0</v>
      </c>
      <c r="AE161" s="177">
        <v>0</v>
      </c>
      <c r="AF161" s="182">
        <v>0</v>
      </c>
      <c r="AG161" s="172"/>
    </row>
    <row r="162" spans="1:33" s="110" customFormat="1" x14ac:dyDescent="0.2">
      <c r="A162" s="138">
        <v>428</v>
      </c>
      <c r="B162" s="139">
        <v>428035336</v>
      </c>
      <c r="C162" s="140" t="s">
        <v>502</v>
      </c>
      <c r="D162" s="141">
        <v>35</v>
      </c>
      <c r="E162" s="140" t="s">
        <v>67</v>
      </c>
      <c r="F162" s="141">
        <v>336</v>
      </c>
      <c r="G162" s="142" t="s">
        <v>368</v>
      </c>
      <c r="H162" s="130"/>
      <c r="I162" s="131">
        <v>9952</v>
      </c>
      <c r="J162" s="131">
        <v>2328</v>
      </c>
      <c r="K162" s="131">
        <v>0</v>
      </c>
      <c r="L162" s="131">
        <v>938</v>
      </c>
      <c r="M162" s="131">
        <v>13218</v>
      </c>
      <c r="N162" s="130"/>
      <c r="O162" s="132">
        <v>2</v>
      </c>
      <c r="P162" s="132">
        <v>0</v>
      </c>
      <c r="Q162" s="133">
        <v>24392</v>
      </c>
      <c r="R162" s="133">
        <v>0</v>
      </c>
      <c r="S162" s="133">
        <v>0</v>
      </c>
      <c r="T162" s="133">
        <v>1864</v>
      </c>
      <c r="U162" s="134">
        <f t="shared" si="2"/>
        <v>26256</v>
      </c>
      <c r="V162" s="144"/>
      <c r="W162" s="173">
        <v>1.3638577691183634E-2</v>
      </c>
      <c r="X162" s="174">
        <v>0.09</v>
      </c>
      <c r="Y162" s="174">
        <v>4.1978296488959697E-2</v>
      </c>
      <c r="Z162" s="175">
        <v>0</v>
      </c>
      <c r="AA162" s="168"/>
      <c r="AB162" s="176">
        <v>0</v>
      </c>
      <c r="AC162" s="177">
        <v>0</v>
      </c>
      <c r="AD162" s="134">
        <v>0</v>
      </c>
      <c r="AE162" s="177">
        <v>0</v>
      </c>
      <c r="AF162" s="182">
        <v>0</v>
      </c>
      <c r="AG162" s="172"/>
    </row>
    <row r="163" spans="1:33" s="110" customFormat="1" x14ac:dyDescent="0.2">
      <c r="A163" s="138">
        <v>428</v>
      </c>
      <c r="B163" s="139">
        <v>428035346</v>
      </c>
      <c r="C163" s="140" t="s">
        <v>502</v>
      </c>
      <c r="D163" s="141">
        <v>35</v>
      </c>
      <c r="E163" s="140" t="s">
        <v>67</v>
      </c>
      <c r="F163" s="141">
        <v>346</v>
      </c>
      <c r="G163" s="142" t="s">
        <v>378</v>
      </c>
      <c r="H163" s="130"/>
      <c r="I163" s="131">
        <v>12510</v>
      </c>
      <c r="J163" s="131">
        <v>1836</v>
      </c>
      <c r="K163" s="131">
        <v>0</v>
      </c>
      <c r="L163" s="131">
        <v>938</v>
      </c>
      <c r="M163" s="131">
        <v>15284</v>
      </c>
      <c r="N163" s="130"/>
      <c r="O163" s="132">
        <v>8</v>
      </c>
      <c r="P163" s="132">
        <v>0</v>
      </c>
      <c r="Q163" s="133">
        <v>113984</v>
      </c>
      <c r="R163" s="133">
        <v>0</v>
      </c>
      <c r="S163" s="133">
        <v>0</v>
      </c>
      <c r="T163" s="133">
        <v>7456</v>
      </c>
      <c r="U163" s="134">
        <f t="shared" si="2"/>
        <v>121440</v>
      </c>
      <c r="V163" s="144"/>
      <c r="W163" s="173">
        <v>5.4554310764734541E-2</v>
      </c>
      <c r="X163" s="174">
        <v>0.09</v>
      </c>
      <c r="Y163" s="174">
        <v>1.267409712277673E-2</v>
      </c>
      <c r="Z163" s="175">
        <v>0</v>
      </c>
      <c r="AA163" s="168"/>
      <c r="AB163" s="176">
        <v>0</v>
      </c>
      <c r="AC163" s="177">
        <v>0</v>
      </c>
      <c r="AD163" s="134">
        <v>0</v>
      </c>
      <c r="AE163" s="177">
        <v>0</v>
      </c>
      <c r="AF163" s="182">
        <v>0</v>
      </c>
      <c r="AG163" s="172"/>
    </row>
    <row r="164" spans="1:33" s="110" customFormat="1" x14ac:dyDescent="0.2">
      <c r="A164" s="138">
        <v>429</v>
      </c>
      <c r="B164" s="139">
        <v>429163030</v>
      </c>
      <c r="C164" s="140" t="s">
        <v>503</v>
      </c>
      <c r="D164" s="141">
        <v>163</v>
      </c>
      <c r="E164" s="140" t="s">
        <v>195</v>
      </c>
      <c r="F164" s="141">
        <v>30</v>
      </c>
      <c r="G164" s="142" t="s">
        <v>62</v>
      </c>
      <c r="H164" s="130"/>
      <c r="I164" s="131">
        <v>14194</v>
      </c>
      <c r="J164" s="131">
        <v>3494</v>
      </c>
      <c r="K164" s="131">
        <v>0</v>
      </c>
      <c r="L164" s="131">
        <v>938</v>
      </c>
      <c r="M164" s="131">
        <v>18626</v>
      </c>
      <c r="N164" s="130"/>
      <c r="O164" s="132">
        <v>2</v>
      </c>
      <c r="P164" s="132">
        <v>0</v>
      </c>
      <c r="Q164" s="133">
        <v>34740</v>
      </c>
      <c r="R164" s="133">
        <v>0</v>
      </c>
      <c r="S164" s="133">
        <v>0</v>
      </c>
      <c r="T164" s="133">
        <v>1842</v>
      </c>
      <c r="U164" s="134">
        <f t="shared" si="2"/>
        <v>36582</v>
      </c>
      <c r="V164" s="144"/>
      <c r="W164" s="173">
        <v>3.5913312693498449E-2</v>
      </c>
      <c r="X164" s="174">
        <v>0.09</v>
      </c>
      <c r="Y164" s="174">
        <v>2.190197456056182E-3</v>
      </c>
      <c r="Z164" s="175">
        <v>0</v>
      </c>
      <c r="AA164" s="168"/>
      <c r="AB164" s="176">
        <v>0</v>
      </c>
      <c r="AC164" s="177">
        <v>0</v>
      </c>
      <c r="AD164" s="134">
        <v>0</v>
      </c>
      <c r="AE164" s="177">
        <v>0</v>
      </c>
      <c r="AF164" s="182">
        <v>0</v>
      </c>
      <c r="AG164" s="172"/>
    </row>
    <row r="165" spans="1:33" s="110" customFormat="1" x14ac:dyDescent="0.2">
      <c r="A165" s="138">
        <v>429</v>
      </c>
      <c r="B165" s="139">
        <v>429163049</v>
      </c>
      <c r="C165" s="140" t="s">
        <v>503</v>
      </c>
      <c r="D165" s="141">
        <v>163</v>
      </c>
      <c r="E165" s="140" t="s">
        <v>195</v>
      </c>
      <c r="F165" s="141">
        <v>49</v>
      </c>
      <c r="G165" s="142" t="s">
        <v>81</v>
      </c>
      <c r="H165" s="130"/>
      <c r="I165" s="131">
        <v>13012.071563633464</v>
      </c>
      <c r="J165" s="131">
        <v>16406</v>
      </c>
      <c r="K165" s="131">
        <v>0</v>
      </c>
      <c r="L165" s="131">
        <v>938</v>
      </c>
      <c r="M165" s="131">
        <v>30356.071563633464</v>
      </c>
      <c r="N165" s="130"/>
      <c r="O165" s="132">
        <v>1</v>
      </c>
      <c r="P165" s="132">
        <v>0</v>
      </c>
      <c r="Q165" s="133">
        <v>28890</v>
      </c>
      <c r="R165" s="133">
        <v>0</v>
      </c>
      <c r="S165" s="133">
        <v>0</v>
      </c>
      <c r="T165" s="133">
        <v>921</v>
      </c>
      <c r="U165" s="134">
        <f t="shared" si="2"/>
        <v>29811</v>
      </c>
      <c r="V165" s="144"/>
      <c r="W165" s="173">
        <v>1.7956656346749224E-2</v>
      </c>
      <c r="X165" s="174">
        <v>0.09</v>
      </c>
      <c r="Y165" s="174">
        <v>6.9410299186529092E-2</v>
      </c>
      <c r="Z165" s="175">
        <v>0</v>
      </c>
      <c r="AA165" s="168"/>
      <c r="AB165" s="176">
        <v>0</v>
      </c>
      <c r="AC165" s="177">
        <v>0</v>
      </c>
      <c r="AD165" s="134">
        <v>0</v>
      </c>
      <c r="AE165" s="177">
        <v>0</v>
      </c>
      <c r="AF165" s="182">
        <v>0</v>
      </c>
      <c r="AG165" s="172"/>
    </row>
    <row r="166" spans="1:33" s="110" customFormat="1" x14ac:dyDescent="0.2">
      <c r="A166" s="138">
        <v>429</v>
      </c>
      <c r="B166" s="139">
        <v>429163057</v>
      </c>
      <c r="C166" s="140" t="s">
        <v>503</v>
      </c>
      <c r="D166" s="141">
        <v>163</v>
      </c>
      <c r="E166" s="140" t="s">
        <v>195</v>
      </c>
      <c r="F166" s="141">
        <v>57</v>
      </c>
      <c r="G166" s="142" t="s">
        <v>89</v>
      </c>
      <c r="H166" s="130"/>
      <c r="I166" s="131">
        <v>17342</v>
      </c>
      <c r="J166" s="131">
        <v>537</v>
      </c>
      <c r="K166" s="131">
        <v>0</v>
      </c>
      <c r="L166" s="131">
        <v>938</v>
      </c>
      <c r="M166" s="131">
        <v>18817</v>
      </c>
      <c r="N166" s="130"/>
      <c r="O166" s="132">
        <v>2</v>
      </c>
      <c r="P166" s="132">
        <v>0</v>
      </c>
      <c r="Q166" s="133">
        <v>35116</v>
      </c>
      <c r="R166" s="133">
        <v>0</v>
      </c>
      <c r="S166" s="133">
        <v>0</v>
      </c>
      <c r="T166" s="133">
        <v>1842</v>
      </c>
      <c r="U166" s="134">
        <f t="shared" si="2"/>
        <v>36958</v>
      </c>
      <c r="V166" s="144"/>
      <c r="W166" s="173">
        <v>3.5913312693498449E-2</v>
      </c>
      <c r="X166" s="174">
        <v>0.09</v>
      </c>
      <c r="Y166" s="174">
        <v>0.12834835128885541</v>
      </c>
      <c r="Z166" s="175">
        <v>0</v>
      </c>
      <c r="AA166" s="168"/>
      <c r="AB166" s="176">
        <v>0</v>
      </c>
      <c r="AC166" s="177">
        <v>0</v>
      </c>
      <c r="AD166" s="134">
        <v>0</v>
      </c>
      <c r="AE166" s="177">
        <v>0</v>
      </c>
      <c r="AF166" s="182">
        <v>0</v>
      </c>
      <c r="AG166" s="172"/>
    </row>
    <row r="167" spans="1:33" s="110" customFormat="1" x14ac:dyDescent="0.2">
      <c r="A167" s="138">
        <v>429</v>
      </c>
      <c r="B167" s="139">
        <v>429163071</v>
      </c>
      <c r="C167" s="140" t="s">
        <v>503</v>
      </c>
      <c r="D167" s="141">
        <v>163</v>
      </c>
      <c r="E167" s="140" t="s">
        <v>195</v>
      </c>
      <c r="F167" s="141">
        <v>71</v>
      </c>
      <c r="G167" s="142" t="s">
        <v>103</v>
      </c>
      <c r="H167" s="130"/>
      <c r="I167" s="131">
        <v>10716.489239161645</v>
      </c>
      <c r="J167" s="131">
        <v>5046</v>
      </c>
      <c r="K167" s="131">
        <v>0</v>
      </c>
      <c r="L167" s="131">
        <v>938</v>
      </c>
      <c r="M167" s="131">
        <v>16700.489239161645</v>
      </c>
      <c r="N167" s="130"/>
      <c r="O167" s="132">
        <v>1</v>
      </c>
      <c r="P167" s="132">
        <v>0</v>
      </c>
      <c r="Q167" s="133">
        <v>15479</v>
      </c>
      <c r="R167" s="133">
        <v>0</v>
      </c>
      <c r="S167" s="133">
        <v>0</v>
      </c>
      <c r="T167" s="133">
        <v>921</v>
      </c>
      <c r="U167" s="134">
        <f t="shared" si="2"/>
        <v>16400</v>
      </c>
      <c r="V167" s="144"/>
      <c r="W167" s="173">
        <v>1.7956656346749224E-2</v>
      </c>
      <c r="X167" s="174">
        <v>0.09</v>
      </c>
      <c r="Y167" s="174">
        <v>2.6559907004725753E-3</v>
      </c>
      <c r="Z167" s="175">
        <v>0</v>
      </c>
      <c r="AA167" s="168"/>
      <c r="AB167" s="176">
        <v>1</v>
      </c>
      <c r="AC167" s="177">
        <v>0</v>
      </c>
      <c r="AD167" s="134">
        <v>0</v>
      </c>
      <c r="AE167" s="177">
        <v>0</v>
      </c>
      <c r="AF167" s="182">
        <v>0</v>
      </c>
      <c r="AG167" s="172"/>
    </row>
    <row r="168" spans="1:33" s="110" customFormat="1" x14ac:dyDescent="0.2">
      <c r="A168" s="138">
        <v>429</v>
      </c>
      <c r="B168" s="139">
        <v>429163103</v>
      </c>
      <c r="C168" s="140" t="s">
        <v>503</v>
      </c>
      <c r="D168" s="141">
        <v>163</v>
      </c>
      <c r="E168" s="140" t="s">
        <v>195</v>
      </c>
      <c r="F168" s="141">
        <v>103</v>
      </c>
      <c r="G168" s="142" t="s">
        <v>135</v>
      </c>
      <c r="H168" s="130"/>
      <c r="I168" s="131">
        <v>12693.185529363111</v>
      </c>
      <c r="J168" s="131">
        <v>246</v>
      </c>
      <c r="K168" s="131">
        <v>0</v>
      </c>
      <c r="L168" s="131">
        <v>938</v>
      </c>
      <c r="M168" s="131">
        <v>13877.185529363111</v>
      </c>
      <c r="N168" s="130"/>
      <c r="O168" s="132">
        <v>1</v>
      </c>
      <c r="P168" s="132">
        <v>0</v>
      </c>
      <c r="Q168" s="133">
        <v>12707</v>
      </c>
      <c r="R168" s="133">
        <v>0</v>
      </c>
      <c r="S168" s="133">
        <v>0</v>
      </c>
      <c r="T168" s="133">
        <v>921</v>
      </c>
      <c r="U168" s="134">
        <f t="shared" si="2"/>
        <v>13628</v>
      </c>
      <c r="V168" s="144"/>
      <c r="W168" s="173">
        <v>1.7956656346749224E-2</v>
      </c>
      <c r="X168" s="174">
        <v>0.09</v>
      </c>
      <c r="Y168" s="174">
        <v>1.3833522384208582E-2</v>
      </c>
      <c r="Z168" s="175">
        <v>0</v>
      </c>
      <c r="AA168" s="168"/>
      <c r="AB168" s="176">
        <v>0</v>
      </c>
      <c r="AC168" s="177">
        <v>0</v>
      </c>
      <c r="AD168" s="134">
        <v>0</v>
      </c>
      <c r="AE168" s="177">
        <v>0</v>
      </c>
      <c r="AF168" s="182">
        <v>0</v>
      </c>
      <c r="AG168" s="172"/>
    </row>
    <row r="169" spans="1:33" s="110" customFormat="1" x14ac:dyDescent="0.2">
      <c r="A169" s="138">
        <v>429</v>
      </c>
      <c r="B169" s="139">
        <v>429163128</v>
      </c>
      <c r="C169" s="140" t="s">
        <v>503</v>
      </c>
      <c r="D169" s="141">
        <v>163</v>
      </c>
      <c r="E169" s="140" t="s">
        <v>195</v>
      </c>
      <c r="F169" s="141">
        <v>128</v>
      </c>
      <c r="G169" s="142" t="s">
        <v>160</v>
      </c>
      <c r="H169" s="130"/>
      <c r="I169" s="131">
        <v>12549.540432084312</v>
      </c>
      <c r="J169" s="131">
        <v>722</v>
      </c>
      <c r="K169" s="131">
        <v>0</v>
      </c>
      <c r="L169" s="131">
        <v>938</v>
      </c>
      <c r="M169" s="131">
        <v>14209.540432084312</v>
      </c>
      <c r="N169" s="130"/>
      <c r="O169" s="132">
        <v>3</v>
      </c>
      <c r="P169" s="132">
        <v>0</v>
      </c>
      <c r="Q169" s="133">
        <v>39099</v>
      </c>
      <c r="R169" s="133">
        <v>0</v>
      </c>
      <c r="S169" s="133">
        <v>0</v>
      </c>
      <c r="T169" s="133">
        <v>2763</v>
      </c>
      <c r="U169" s="134">
        <f t="shared" si="2"/>
        <v>41862</v>
      </c>
      <c r="V169" s="144"/>
      <c r="W169" s="173">
        <v>5.386996904024767E-2</v>
      </c>
      <c r="X169" s="174">
        <v>0.09</v>
      </c>
      <c r="Y169" s="174">
        <v>3.7584762503324445E-2</v>
      </c>
      <c r="Z169" s="175">
        <v>0</v>
      </c>
      <c r="AA169" s="168"/>
      <c r="AB169" s="176">
        <v>1</v>
      </c>
      <c r="AC169" s="177">
        <v>0</v>
      </c>
      <c r="AD169" s="134">
        <v>0</v>
      </c>
      <c r="AE169" s="177">
        <v>0</v>
      </c>
      <c r="AF169" s="182">
        <v>0</v>
      </c>
      <c r="AG169" s="172"/>
    </row>
    <row r="170" spans="1:33" s="110" customFormat="1" x14ac:dyDescent="0.2">
      <c r="A170" s="138">
        <v>429</v>
      </c>
      <c r="B170" s="139">
        <v>429163163</v>
      </c>
      <c r="C170" s="140" t="s">
        <v>503</v>
      </c>
      <c r="D170" s="141">
        <v>163</v>
      </c>
      <c r="E170" s="140" t="s">
        <v>195</v>
      </c>
      <c r="F170" s="141">
        <v>163</v>
      </c>
      <c r="G170" s="142" t="s">
        <v>195</v>
      </c>
      <c r="H170" s="130"/>
      <c r="I170" s="131">
        <v>12835</v>
      </c>
      <c r="J170" s="131">
        <v>120</v>
      </c>
      <c r="K170" s="131">
        <v>0</v>
      </c>
      <c r="L170" s="131">
        <v>938</v>
      </c>
      <c r="M170" s="131">
        <v>13893</v>
      </c>
      <c r="N170" s="130"/>
      <c r="O170" s="132">
        <v>1552</v>
      </c>
      <c r="P170" s="132">
        <v>0</v>
      </c>
      <c r="Q170" s="133">
        <v>19744544</v>
      </c>
      <c r="R170" s="133">
        <v>0</v>
      </c>
      <c r="S170" s="133">
        <v>957699</v>
      </c>
      <c r="T170" s="133">
        <v>1429392</v>
      </c>
      <c r="U170" s="134">
        <f t="shared" si="2"/>
        <v>22131635</v>
      </c>
      <c r="V170" s="144"/>
      <c r="W170" s="173">
        <v>27.868730650154276</v>
      </c>
      <c r="X170" s="174">
        <v>0.09</v>
      </c>
      <c r="Y170" s="174">
        <v>9.2733120914466768E-2</v>
      </c>
      <c r="Z170" s="175">
        <v>0</v>
      </c>
      <c r="AA170" s="168"/>
      <c r="AB170" s="176">
        <v>308</v>
      </c>
      <c r="AC170" s="177">
        <v>0</v>
      </c>
      <c r="AD170" s="134">
        <v>0</v>
      </c>
      <c r="AE170" s="177">
        <v>0</v>
      </c>
      <c r="AF170" s="182">
        <v>0</v>
      </c>
      <c r="AG170" s="172"/>
    </row>
    <row r="171" spans="1:33" s="110" customFormat="1" x14ac:dyDescent="0.2">
      <c r="A171" s="138">
        <v>429</v>
      </c>
      <c r="B171" s="139">
        <v>429163164</v>
      </c>
      <c r="C171" s="140" t="s">
        <v>503</v>
      </c>
      <c r="D171" s="141">
        <v>163</v>
      </c>
      <c r="E171" s="140" t="s">
        <v>195</v>
      </c>
      <c r="F171" s="141">
        <v>164</v>
      </c>
      <c r="G171" s="142" t="s">
        <v>196</v>
      </c>
      <c r="H171" s="130"/>
      <c r="I171" s="131">
        <v>14638</v>
      </c>
      <c r="J171" s="131">
        <v>6901</v>
      </c>
      <c r="K171" s="131">
        <v>0</v>
      </c>
      <c r="L171" s="131">
        <v>938</v>
      </c>
      <c r="M171" s="131">
        <v>22477</v>
      </c>
      <c r="N171" s="130"/>
      <c r="O171" s="132">
        <v>1</v>
      </c>
      <c r="P171" s="132">
        <v>0</v>
      </c>
      <c r="Q171" s="133">
        <v>21152</v>
      </c>
      <c r="R171" s="133">
        <v>0</v>
      </c>
      <c r="S171" s="133">
        <v>0</v>
      </c>
      <c r="T171" s="133">
        <v>921</v>
      </c>
      <c r="U171" s="134">
        <f t="shared" si="2"/>
        <v>22073</v>
      </c>
      <c r="V171" s="144"/>
      <c r="W171" s="173">
        <v>1.7956656346749224E-2</v>
      </c>
      <c r="X171" s="174">
        <v>0.09</v>
      </c>
      <c r="Y171" s="174">
        <v>2.650100048663037E-3</v>
      </c>
      <c r="Z171" s="175">
        <v>0</v>
      </c>
      <c r="AA171" s="168"/>
      <c r="AB171" s="176">
        <v>0</v>
      </c>
      <c r="AC171" s="177">
        <v>0</v>
      </c>
      <c r="AD171" s="134">
        <v>0</v>
      </c>
      <c r="AE171" s="177">
        <v>0</v>
      </c>
      <c r="AF171" s="182">
        <v>0</v>
      </c>
      <c r="AG171" s="172"/>
    </row>
    <row r="172" spans="1:33" s="110" customFormat="1" x14ac:dyDescent="0.2">
      <c r="A172" s="138">
        <v>429</v>
      </c>
      <c r="B172" s="139">
        <v>429163165</v>
      </c>
      <c r="C172" s="140" t="s">
        <v>503</v>
      </c>
      <c r="D172" s="141">
        <v>163</v>
      </c>
      <c r="E172" s="140" t="s">
        <v>195</v>
      </c>
      <c r="F172" s="141">
        <v>165</v>
      </c>
      <c r="G172" s="142" t="s">
        <v>197</v>
      </c>
      <c r="H172" s="130"/>
      <c r="I172" s="131">
        <v>14614</v>
      </c>
      <c r="J172" s="131">
        <v>445</v>
      </c>
      <c r="K172" s="131">
        <v>0</v>
      </c>
      <c r="L172" s="131">
        <v>938</v>
      </c>
      <c r="M172" s="131">
        <v>15997</v>
      </c>
      <c r="N172" s="130"/>
      <c r="O172" s="132">
        <v>2</v>
      </c>
      <c r="P172" s="132">
        <v>0</v>
      </c>
      <c r="Q172" s="133">
        <v>29578</v>
      </c>
      <c r="R172" s="133">
        <v>0</v>
      </c>
      <c r="S172" s="133">
        <v>0</v>
      </c>
      <c r="T172" s="133">
        <v>1842</v>
      </c>
      <c r="U172" s="134">
        <f t="shared" si="2"/>
        <v>31420</v>
      </c>
      <c r="V172" s="144"/>
      <c r="W172" s="173">
        <v>3.5913312693498449E-2</v>
      </c>
      <c r="X172" s="174">
        <v>0.09</v>
      </c>
      <c r="Y172" s="174">
        <v>9.9806765304733563E-2</v>
      </c>
      <c r="Z172" s="175">
        <v>0</v>
      </c>
      <c r="AA172" s="168"/>
      <c r="AB172" s="176">
        <v>0</v>
      </c>
      <c r="AC172" s="177">
        <v>0</v>
      </c>
      <c r="AD172" s="134">
        <v>0</v>
      </c>
      <c r="AE172" s="177">
        <v>0</v>
      </c>
      <c r="AF172" s="182">
        <v>0</v>
      </c>
      <c r="AG172" s="172"/>
    </row>
    <row r="173" spans="1:33" s="110" customFormat="1" x14ac:dyDescent="0.2">
      <c r="A173" s="138">
        <v>429</v>
      </c>
      <c r="B173" s="139">
        <v>429163168</v>
      </c>
      <c r="C173" s="140" t="s">
        <v>503</v>
      </c>
      <c r="D173" s="141">
        <v>163</v>
      </c>
      <c r="E173" s="140" t="s">
        <v>195</v>
      </c>
      <c r="F173" s="141">
        <v>168</v>
      </c>
      <c r="G173" s="142" t="s">
        <v>200</v>
      </c>
      <c r="H173" s="130"/>
      <c r="I173" s="131">
        <v>10766</v>
      </c>
      <c r="J173" s="131">
        <v>6272</v>
      </c>
      <c r="K173" s="131">
        <v>0</v>
      </c>
      <c r="L173" s="131">
        <v>938</v>
      </c>
      <c r="M173" s="131">
        <v>17976</v>
      </c>
      <c r="N173" s="130"/>
      <c r="O173" s="132">
        <v>1</v>
      </c>
      <c r="P173" s="132">
        <v>0</v>
      </c>
      <c r="Q173" s="133">
        <v>16732</v>
      </c>
      <c r="R173" s="133">
        <v>0</v>
      </c>
      <c r="S173" s="133">
        <v>0</v>
      </c>
      <c r="T173" s="133">
        <v>921</v>
      </c>
      <c r="U173" s="134">
        <f t="shared" si="2"/>
        <v>17653</v>
      </c>
      <c r="V173" s="144"/>
      <c r="W173" s="173">
        <v>1.7956656346749224E-2</v>
      </c>
      <c r="X173" s="174">
        <v>0.09</v>
      </c>
      <c r="Y173" s="174">
        <v>3.4061781956341984E-2</v>
      </c>
      <c r="Z173" s="175">
        <v>0</v>
      </c>
      <c r="AA173" s="168"/>
      <c r="AB173" s="176">
        <v>0</v>
      </c>
      <c r="AC173" s="177">
        <v>0</v>
      </c>
      <c r="AD173" s="134">
        <v>0</v>
      </c>
      <c r="AE173" s="177">
        <v>0</v>
      </c>
      <c r="AF173" s="182">
        <v>0</v>
      </c>
      <c r="AG173" s="172"/>
    </row>
    <row r="174" spans="1:33" s="110" customFormat="1" x14ac:dyDescent="0.2">
      <c r="A174" s="138">
        <v>429</v>
      </c>
      <c r="B174" s="139">
        <v>429163181</v>
      </c>
      <c r="C174" s="140" t="s">
        <v>503</v>
      </c>
      <c r="D174" s="141">
        <v>163</v>
      </c>
      <c r="E174" s="140" t="s">
        <v>195</v>
      </c>
      <c r="F174" s="141">
        <v>181</v>
      </c>
      <c r="G174" s="142" t="s">
        <v>213</v>
      </c>
      <c r="H174" s="130"/>
      <c r="I174" s="131">
        <v>10451</v>
      </c>
      <c r="J174" s="131">
        <v>191</v>
      </c>
      <c r="K174" s="131">
        <v>0</v>
      </c>
      <c r="L174" s="131">
        <v>938</v>
      </c>
      <c r="M174" s="131">
        <v>11580</v>
      </c>
      <c r="N174" s="130"/>
      <c r="O174" s="132">
        <v>2</v>
      </c>
      <c r="P174" s="132">
        <v>0</v>
      </c>
      <c r="Q174" s="133">
        <v>20902</v>
      </c>
      <c r="R174" s="133">
        <v>0</v>
      </c>
      <c r="S174" s="133">
        <v>0</v>
      </c>
      <c r="T174" s="133">
        <v>1842</v>
      </c>
      <c r="U174" s="134">
        <f t="shared" si="2"/>
        <v>22744</v>
      </c>
      <c r="V174" s="144"/>
      <c r="W174" s="173">
        <v>3.5913312693498449E-2</v>
      </c>
      <c r="X174" s="174">
        <v>0.09</v>
      </c>
      <c r="Y174" s="174">
        <v>1.7494444106768061E-2</v>
      </c>
      <c r="Z174" s="175">
        <v>0</v>
      </c>
      <c r="AA174" s="168"/>
      <c r="AB174" s="176">
        <v>0</v>
      </c>
      <c r="AC174" s="177">
        <v>0</v>
      </c>
      <c r="AD174" s="134">
        <v>0</v>
      </c>
      <c r="AE174" s="177">
        <v>0</v>
      </c>
      <c r="AF174" s="182">
        <v>0</v>
      </c>
      <c r="AG174" s="172"/>
    </row>
    <row r="175" spans="1:33" s="110" customFormat="1" x14ac:dyDescent="0.2">
      <c r="A175" s="138">
        <v>429</v>
      </c>
      <c r="B175" s="139">
        <v>429163229</v>
      </c>
      <c r="C175" s="140" t="s">
        <v>503</v>
      </c>
      <c r="D175" s="141">
        <v>163</v>
      </c>
      <c r="E175" s="140" t="s">
        <v>195</v>
      </c>
      <c r="F175" s="141">
        <v>229</v>
      </c>
      <c r="G175" s="142" t="s">
        <v>261</v>
      </c>
      <c r="H175" s="130"/>
      <c r="I175" s="131">
        <v>13241</v>
      </c>
      <c r="J175" s="131">
        <v>1778</v>
      </c>
      <c r="K175" s="131">
        <v>0</v>
      </c>
      <c r="L175" s="131">
        <v>938</v>
      </c>
      <c r="M175" s="131">
        <v>15957</v>
      </c>
      <c r="N175" s="130"/>
      <c r="O175" s="132">
        <v>12</v>
      </c>
      <c r="P175" s="132">
        <v>0</v>
      </c>
      <c r="Q175" s="133">
        <v>176988</v>
      </c>
      <c r="R175" s="133">
        <v>0</v>
      </c>
      <c r="S175" s="133">
        <v>0</v>
      </c>
      <c r="T175" s="133">
        <v>11052</v>
      </c>
      <c r="U175" s="134">
        <f t="shared" si="2"/>
        <v>188040</v>
      </c>
      <c r="V175" s="144"/>
      <c r="W175" s="173">
        <v>0.21547987616099071</v>
      </c>
      <c r="X175" s="174">
        <v>0.09</v>
      </c>
      <c r="Y175" s="174">
        <v>1.1731581965992759E-2</v>
      </c>
      <c r="Z175" s="175">
        <v>0</v>
      </c>
      <c r="AA175" s="168"/>
      <c r="AB175" s="176">
        <v>1</v>
      </c>
      <c r="AC175" s="177">
        <v>0</v>
      </c>
      <c r="AD175" s="134">
        <v>0</v>
      </c>
      <c r="AE175" s="177">
        <v>0</v>
      </c>
      <c r="AF175" s="182">
        <v>0</v>
      </c>
      <c r="AG175" s="172"/>
    </row>
    <row r="176" spans="1:33" s="110" customFormat="1" x14ac:dyDescent="0.2">
      <c r="A176" s="138">
        <v>429</v>
      </c>
      <c r="B176" s="139">
        <v>429163248</v>
      </c>
      <c r="C176" s="140" t="s">
        <v>503</v>
      </c>
      <c r="D176" s="141">
        <v>163</v>
      </c>
      <c r="E176" s="140" t="s">
        <v>195</v>
      </c>
      <c r="F176" s="141">
        <v>248</v>
      </c>
      <c r="G176" s="142" t="s">
        <v>280</v>
      </c>
      <c r="H176" s="130"/>
      <c r="I176" s="131">
        <v>12178</v>
      </c>
      <c r="J176" s="131">
        <v>960</v>
      </c>
      <c r="K176" s="131">
        <v>0</v>
      </c>
      <c r="L176" s="131">
        <v>938</v>
      </c>
      <c r="M176" s="131">
        <v>14076</v>
      </c>
      <c r="N176" s="130"/>
      <c r="O176" s="132">
        <v>5</v>
      </c>
      <c r="P176" s="132">
        <v>0</v>
      </c>
      <c r="Q176" s="133">
        <v>64510</v>
      </c>
      <c r="R176" s="133">
        <v>0</v>
      </c>
      <c r="S176" s="133">
        <v>0</v>
      </c>
      <c r="T176" s="133">
        <v>4605</v>
      </c>
      <c r="U176" s="134">
        <f t="shared" si="2"/>
        <v>69115</v>
      </c>
      <c r="V176" s="144"/>
      <c r="W176" s="173">
        <v>8.9783281733746126E-2</v>
      </c>
      <c r="X176" s="174">
        <v>0.09</v>
      </c>
      <c r="Y176" s="174">
        <v>5.6552563074314041E-2</v>
      </c>
      <c r="Z176" s="175">
        <v>0</v>
      </c>
      <c r="AA176" s="168"/>
      <c r="AB176" s="176">
        <v>1</v>
      </c>
      <c r="AC176" s="177">
        <v>0</v>
      </c>
      <c r="AD176" s="134">
        <v>0</v>
      </c>
      <c r="AE176" s="177">
        <v>0</v>
      </c>
      <c r="AF176" s="182">
        <v>0</v>
      </c>
      <c r="AG176" s="172"/>
    </row>
    <row r="177" spans="1:33" s="110" customFormat="1" x14ac:dyDescent="0.2">
      <c r="A177" s="138">
        <v>429</v>
      </c>
      <c r="B177" s="139">
        <v>429163258</v>
      </c>
      <c r="C177" s="140" t="s">
        <v>503</v>
      </c>
      <c r="D177" s="141">
        <v>163</v>
      </c>
      <c r="E177" s="140" t="s">
        <v>195</v>
      </c>
      <c r="F177" s="141">
        <v>258</v>
      </c>
      <c r="G177" s="142" t="s">
        <v>290</v>
      </c>
      <c r="H177" s="130"/>
      <c r="I177" s="131">
        <v>13656</v>
      </c>
      <c r="J177" s="131">
        <v>4018</v>
      </c>
      <c r="K177" s="131">
        <v>0</v>
      </c>
      <c r="L177" s="131">
        <v>938</v>
      </c>
      <c r="M177" s="131">
        <v>18612</v>
      </c>
      <c r="N177" s="130"/>
      <c r="O177" s="132">
        <v>20</v>
      </c>
      <c r="P177" s="132">
        <v>0</v>
      </c>
      <c r="Q177" s="133">
        <v>347140</v>
      </c>
      <c r="R177" s="133">
        <v>0</v>
      </c>
      <c r="S177" s="133">
        <v>0</v>
      </c>
      <c r="T177" s="133">
        <v>18420</v>
      </c>
      <c r="U177" s="134">
        <f t="shared" si="2"/>
        <v>365560</v>
      </c>
      <c r="V177" s="144"/>
      <c r="W177" s="173">
        <v>0.35913312693498434</v>
      </c>
      <c r="X177" s="174">
        <v>0.09</v>
      </c>
      <c r="Y177" s="174">
        <v>9.5749325929396056E-2</v>
      </c>
      <c r="Z177" s="175">
        <v>0</v>
      </c>
      <c r="AA177" s="168"/>
      <c r="AB177" s="176">
        <v>8</v>
      </c>
      <c r="AC177" s="177">
        <v>1.5619167605934374</v>
      </c>
      <c r="AD177" s="134">
        <v>29072</v>
      </c>
      <c r="AE177" s="177">
        <v>0</v>
      </c>
      <c r="AF177" s="182">
        <v>0</v>
      </c>
      <c r="AG177" s="172"/>
    </row>
    <row r="178" spans="1:33" s="110" customFormat="1" x14ac:dyDescent="0.2">
      <c r="A178" s="138">
        <v>429</v>
      </c>
      <c r="B178" s="139">
        <v>429163262</v>
      </c>
      <c r="C178" s="140" t="s">
        <v>503</v>
      </c>
      <c r="D178" s="141">
        <v>163</v>
      </c>
      <c r="E178" s="140" t="s">
        <v>195</v>
      </c>
      <c r="F178" s="141">
        <v>262</v>
      </c>
      <c r="G178" s="142" t="s">
        <v>294</v>
      </c>
      <c r="H178" s="130"/>
      <c r="I178" s="131">
        <v>10859</v>
      </c>
      <c r="J178" s="131">
        <v>3790</v>
      </c>
      <c r="K178" s="131">
        <v>0</v>
      </c>
      <c r="L178" s="131">
        <v>938</v>
      </c>
      <c r="M178" s="131">
        <v>15587</v>
      </c>
      <c r="N178" s="130"/>
      <c r="O178" s="132">
        <v>2</v>
      </c>
      <c r="P178" s="132">
        <v>0</v>
      </c>
      <c r="Q178" s="133">
        <v>28772</v>
      </c>
      <c r="R178" s="133">
        <v>0</v>
      </c>
      <c r="S178" s="133">
        <v>0</v>
      </c>
      <c r="T178" s="133">
        <v>1842</v>
      </c>
      <c r="U178" s="134">
        <f t="shared" si="2"/>
        <v>30614</v>
      </c>
      <c r="V178" s="144"/>
      <c r="W178" s="173">
        <v>3.5913312693498449E-2</v>
      </c>
      <c r="X178" s="174">
        <v>0.09</v>
      </c>
      <c r="Y178" s="174">
        <v>7.7192465519058645E-2</v>
      </c>
      <c r="Z178" s="175">
        <v>0</v>
      </c>
      <c r="AA178" s="168"/>
      <c r="AB178" s="176">
        <v>1</v>
      </c>
      <c r="AC178" s="177">
        <v>0</v>
      </c>
      <c r="AD178" s="134">
        <v>0</v>
      </c>
      <c r="AE178" s="177">
        <v>0</v>
      </c>
      <c r="AF178" s="182">
        <v>0</v>
      </c>
      <c r="AG178" s="172"/>
    </row>
    <row r="179" spans="1:33" s="110" customFormat="1" x14ac:dyDescent="0.2">
      <c r="A179" s="138">
        <v>429</v>
      </c>
      <c r="B179" s="139">
        <v>429163291</v>
      </c>
      <c r="C179" s="140" t="s">
        <v>503</v>
      </c>
      <c r="D179" s="141">
        <v>163</v>
      </c>
      <c r="E179" s="140" t="s">
        <v>195</v>
      </c>
      <c r="F179" s="141">
        <v>291</v>
      </c>
      <c r="G179" s="142" t="s">
        <v>323</v>
      </c>
      <c r="H179" s="130"/>
      <c r="I179" s="131">
        <v>11841</v>
      </c>
      <c r="J179" s="131">
        <v>3990</v>
      </c>
      <c r="K179" s="131">
        <v>0</v>
      </c>
      <c r="L179" s="131">
        <v>938</v>
      </c>
      <c r="M179" s="131">
        <v>16769</v>
      </c>
      <c r="N179" s="130"/>
      <c r="O179" s="132">
        <v>4</v>
      </c>
      <c r="P179" s="132">
        <v>0</v>
      </c>
      <c r="Q179" s="133">
        <v>62188</v>
      </c>
      <c r="R179" s="133">
        <v>0</v>
      </c>
      <c r="S179" s="133">
        <v>0</v>
      </c>
      <c r="T179" s="133">
        <v>3684</v>
      </c>
      <c r="U179" s="134">
        <f t="shared" si="2"/>
        <v>65872</v>
      </c>
      <c r="V179" s="144"/>
      <c r="W179" s="173">
        <v>7.1826625386996898E-2</v>
      </c>
      <c r="X179" s="174">
        <v>0.09</v>
      </c>
      <c r="Y179" s="174">
        <v>2.3306824072678881E-2</v>
      </c>
      <c r="Z179" s="175">
        <v>0</v>
      </c>
      <c r="AA179" s="168"/>
      <c r="AB179" s="176">
        <v>1</v>
      </c>
      <c r="AC179" s="177">
        <v>0</v>
      </c>
      <c r="AD179" s="134">
        <v>0</v>
      </c>
      <c r="AE179" s="177">
        <v>0</v>
      </c>
      <c r="AF179" s="182">
        <v>0</v>
      </c>
      <c r="AG179" s="172"/>
    </row>
    <row r="180" spans="1:33" s="110" customFormat="1" x14ac:dyDescent="0.2">
      <c r="A180" s="138">
        <v>429</v>
      </c>
      <c r="B180" s="139">
        <v>429163305</v>
      </c>
      <c r="C180" s="140" t="s">
        <v>503</v>
      </c>
      <c r="D180" s="141">
        <v>163</v>
      </c>
      <c r="E180" s="140" t="s">
        <v>195</v>
      </c>
      <c r="F180" s="141">
        <v>305</v>
      </c>
      <c r="G180" s="142" t="s">
        <v>337</v>
      </c>
      <c r="H180" s="130"/>
      <c r="I180" s="131">
        <v>11076.189061882187</v>
      </c>
      <c r="J180" s="131">
        <v>4455</v>
      </c>
      <c r="K180" s="131">
        <v>0</v>
      </c>
      <c r="L180" s="131">
        <v>938</v>
      </c>
      <c r="M180" s="131">
        <v>16469.189061882185</v>
      </c>
      <c r="N180" s="130"/>
      <c r="O180" s="132">
        <v>1</v>
      </c>
      <c r="P180" s="132">
        <v>0</v>
      </c>
      <c r="Q180" s="133">
        <v>15252</v>
      </c>
      <c r="R180" s="133">
        <v>0</v>
      </c>
      <c r="S180" s="133">
        <v>0</v>
      </c>
      <c r="T180" s="133">
        <v>921</v>
      </c>
      <c r="U180" s="134">
        <f t="shared" si="2"/>
        <v>16173</v>
      </c>
      <c r="V180" s="144"/>
      <c r="W180" s="173">
        <v>1.7956656346749224E-2</v>
      </c>
      <c r="X180" s="174">
        <v>0.09</v>
      </c>
      <c r="Y180" s="174">
        <v>1.7053765492090978E-2</v>
      </c>
      <c r="Z180" s="175">
        <v>0</v>
      </c>
      <c r="AA180" s="168"/>
      <c r="AB180" s="176">
        <v>0</v>
      </c>
      <c r="AC180" s="177">
        <v>0</v>
      </c>
      <c r="AD180" s="134">
        <v>0</v>
      </c>
      <c r="AE180" s="177">
        <v>0</v>
      </c>
      <c r="AF180" s="182">
        <v>0</v>
      </c>
      <c r="AG180" s="172"/>
    </row>
    <row r="181" spans="1:33" s="110" customFormat="1" x14ac:dyDescent="0.2">
      <c r="A181" s="138">
        <v>429</v>
      </c>
      <c r="B181" s="139">
        <v>429163347</v>
      </c>
      <c r="C181" s="140" t="s">
        <v>503</v>
      </c>
      <c r="D181" s="141">
        <v>163</v>
      </c>
      <c r="E181" s="140" t="s">
        <v>195</v>
      </c>
      <c r="F181" s="141">
        <v>347</v>
      </c>
      <c r="G181" s="142" t="s">
        <v>379</v>
      </c>
      <c r="H181" s="130"/>
      <c r="I181" s="131">
        <v>12088.753063272085</v>
      </c>
      <c r="J181" s="131">
        <v>5472</v>
      </c>
      <c r="K181" s="131">
        <v>0</v>
      </c>
      <c r="L181" s="131">
        <v>938</v>
      </c>
      <c r="M181" s="131">
        <v>18498.753063272085</v>
      </c>
      <c r="N181" s="130"/>
      <c r="O181" s="132">
        <v>2</v>
      </c>
      <c r="P181" s="132">
        <v>0</v>
      </c>
      <c r="Q181" s="133">
        <v>34490</v>
      </c>
      <c r="R181" s="133">
        <v>0</v>
      </c>
      <c r="S181" s="133">
        <v>0</v>
      </c>
      <c r="T181" s="133">
        <v>1842</v>
      </c>
      <c r="U181" s="134">
        <f t="shared" si="2"/>
        <v>36332</v>
      </c>
      <c r="V181" s="144"/>
      <c r="W181" s="173">
        <v>3.5913312693498449E-2</v>
      </c>
      <c r="X181" s="174">
        <v>0.09</v>
      </c>
      <c r="Y181" s="174">
        <v>8.2099901944457637E-3</v>
      </c>
      <c r="Z181" s="175">
        <v>0</v>
      </c>
      <c r="AA181" s="168"/>
      <c r="AB181" s="176">
        <v>1</v>
      </c>
      <c r="AC181" s="177">
        <v>0</v>
      </c>
      <c r="AD181" s="134">
        <v>0</v>
      </c>
      <c r="AE181" s="177">
        <v>0</v>
      </c>
      <c r="AF181" s="182">
        <v>0</v>
      </c>
      <c r="AG181" s="172"/>
    </row>
    <row r="182" spans="1:33" s="110" customFormat="1" x14ac:dyDescent="0.2">
      <c r="A182" s="138">
        <v>429</v>
      </c>
      <c r="B182" s="139">
        <v>429163773</v>
      </c>
      <c r="C182" s="140" t="s">
        <v>503</v>
      </c>
      <c r="D182" s="141">
        <v>163</v>
      </c>
      <c r="E182" s="140" t="s">
        <v>195</v>
      </c>
      <c r="F182" s="141">
        <v>773</v>
      </c>
      <c r="G182" s="142" t="s">
        <v>439</v>
      </c>
      <c r="H182" s="130"/>
      <c r="I182" s="131">
        <v>12960</v>
      </c>
      <c r="J182" s="131">
        <v>6912</v>
      </c>
      <c r="K182" s="131">
        <v>0</v>
      </c>
      <c r="L182" s="131">
        <v>938</v>
      </c>
      <c r="M182" s="131">
        <v>20810</v>
      </c>
      <c r="N182" s="130"/>
      <c r="O182" s="132">
        <v>1</v>
      </c>
      <c r="P182" s="132">
        <v>0</v>
      </c>
      <c r="Q182" s="133">
        <v>19515</v>
      </c>
      <c r="R182" s="133">
        <v>0</v>
      </c>
      <c r="S182" s="133">
        <v>0</v>
      </c>
      <c r="T182" s="133">
        <v>921</v>
      </c>
      <c r="U182" s="134">
        <f t="shared" si="2"/>
        <v>20436</v>
      </c>
      <c r="V182" s="144"/>
      <c r="W182" s="173">
        <v>1.7956656346749224E-2</v>
      </c>
      <c r="X182" s="174">
        <v>0.09</v>
      </c>
      <c r="Y182" s="174">
        <v>1.7032771600601786E-2</v>
      </c>
      <c r="Z182" s="175">
        <v>0</v>
      </c>
      <c r="AA182" s="168"/>
      <c r="AB182" s="176">
        <v>0</v>
      </c>
      <c r="AC182" s="177">
        <v>0</v>
      </c>
      <c r="AD182" s="134">
        <v>0</v>
      </c>
      <c r="AE182" s="177">
        <v>0</v>
      </c>
      <c r="AF182" s="182">
        <v>0</v>
      </c>
      <c r="AG182" s="172"/>
    </row>
    <row r="183" spans="1:33" s="110" customFormat="1" x14ac:dyDescent="0.2">
      <c r="A183" s="138">
        <v>430</v>
      </c>
      <c r="B183" s="139">
        <v>430170009</v>
      </c>
      <c r="C183" s="140" t="s">
        <v>504</v>
      </c>
      <c r="D183" s="141">
        <v>170</v>
      </c>
      <c r="E183" s="140" t="s">
        <v>202</v>
      </c>
      <c r="F183" s="141">
        <v>9</v>
      </c>
      <c r="G183" s="142" t="s">
        <v>41</v>
      </c>
      <c r="H183" s="130"/>
      <c r="I183" s="131">
        <v>11049</v>
      </c>
      <c r="J183" s="131">
        <v>7377</v>
      </c>
      <c r="K183" s="131">
        <v>0</v>
      </c>
      <c r="L183" s="131">
        <v>938</v>
      </c>
      <c r="M183" s="131">
        <v>19364</v>
      </c>
      <c r="N183" s="130"/>
      <c r="O183" s="132">
        <v>1</v>
      </c>
      <c r="P183" s="132">
        <v>0</v>
      </c>
      <c r="Q183" s="133">
        <v>18426</v>
      </c>
      <c r="R183" s="133">
        <v>0</v>
      </c>
      <c r="S183" s="133">
        <v>0</v>
      </c>
      <c r="T183" s="133">
        <v>938</v>
      </c>
      <c r="U183" s="134">
        <f t="shared" si="2"/>
        <v>19364</v>
      </c>
      <c r="V183" s="144"/>
      <c r="W183" s="173">
        <v>0</v>
      </c>
      <c r="X183" s="174">
        <v>0.09</v>
      </c>
      <c r="Y183" s="174">
        <v>2.304615137916233E-3</v>
      </c>
      <c r="Z183" s="175">
        <v>0</v>
      </c>
      <c r="AA183" s="168"/>
      <c r="AB183" s="176">
        <v>0</v>
      </c>
      <c r="AC183" s="177">
        <v>0</v>
      </c>
      <c r="AD183" s="134">
        <v>0</v>
      </c>
      <c r="AE183" s="177">
        <v>0</v>
      </c>
      <c r="AF183" s="182">
        <v>0</v>
      </c>
      <c r="AG183" s="172"/>
    </row>
    <row r="184" spans="1:33" s="110" customFormat="1" x14ac:dyDescent="0.2">
      <c r="A184" s="138">
        <v>430</v>
      </c>
      <c r="B184" s="139">
        <v>430170014</v>
      </c>
      <c r="C184" s="140" t="s">
        <v>504</v>
      </c>
      <c r="D184" s="141">
        <v>170</v>
      </c>
      <c r="E184" s="140" t="s">
        <v>202</v>
      </c>
      <c r="F184" s="141">
        <v>14</v>
      </c>
      <c r="G184" s="142" t="s">
        <v>46</v>
      </c>
      <c r="H184" s="130"/>
      <c r="I184" s="131">
        <v>11049</v>
      </c>
      <c r="J184" s="131">
        <v>3246</v>
      </c>
      <c r="K184" s="131">
        <v>0</v>
      </c>
      <c r="L184" s="131">
        <v>938</v>
      </c>
      <c r="M184" s="131">
        <v>15233</v>
      </c>
      <c r="N184" s="130"/>
      <c r="O184" s="132">
        <v>4</v>
      </c>
      <c r="P184" s="132">
        <v>0</v>
      </c>
      <c r="Q184" s="133">
        <v>57180</v>
      </c>
      <c r="R184" s="133">
        <v>0</v>
      </c>
      <c r="S184" s="133">
        <v>0</v>
      </c>
      <c r="T184" s="133">
        <v>3752</v>
      </c>
      <c r="U184" s="134">
        <f t="shared" si="2"/>
        <v>60932</v>
      </c>
      <c r="V184" s="144"/>
      <c r="W184" s="173">
        <v>0</v>
      </c>
      <c r="X184" s="174">
        <v>0.09</v>
      </c>
      <c r="Y184" s="174">
        <v>1.7912424125780283E-3</v>
      </c>
      <c r="Z184" s="175">
        <v>0</v>
      </c>
      <c r="AA184" s="168"/>
      <c r="AB184" s="176">
        <v>0</v>
      </c>
      <c r="AC184" s="177">
        <v>0</v>
      </c>
      <c r="AD184" s="134">
        <v>0</v>
      </c>
      <c r="AE184" s="177">
        <v>0</v>
      </c>
      <c r="AF184" s="182">
        <v>0</v>
      </c>
      <c r="AG184" s="172"/>
    </row>
    <row r="185" spans="1:33" s="110" customFormat="1" x14ac:dyDescent="0.2">
      <c r="A185" s="138">
        <v>430</v>
      </c>
      <c r="B185" s="139">
        <v>430170017</v>
      </c>
      <c r="C185" s="140" t="s">
        <v>504</v>
      </c>
      <c r="D185" s="141">
        <v>170</v>
      </c>
      <c r="E185" s="140" t="s">
        <v>202</v>
      </c>
      <c r="F185" s="141">
        <v>17</v>
      </c>
      <c r="G185" s="142" t="s">
        <v>49</v>
      </c>
      <c r="H185" s="130"/>
      <c r="I185" s="131">
        <v>11049</v>
      </c>
      <c r="J185" s="131">
        <v>2747</v>
      </c>
      <c r="K185" s="131">
        <v>0</v>
      </c>
      <c r="L185" s="131">
        <v>938</v>
      </c>
      <c r="M185" s="131">
        <v>14734</v>
      </c>
      <c r="N185" s="130"/>
      <c r="O185" s="132">
        <v>1</v>
      </c>
      <c r="P185" s="132">
        <v>0</v>
      </c>
      <c r="Q185" s="133">
        <v>13796</v>
      </c>
      <c r="R185" s="133">
        <v>0</v>
      </c>
      <c r="S185" s="133">
        <v>0</v>
      </c>
      <c r="T185" s="133">
        <v>938</v>
      </c>
      <c r="U185" s="134">
        <f t="shared" si="2"/>
        <v>14734</v>
      </c>
      <c r="V185" s="144"/>
      <c r="W185" s="173">
        <v>0</v>
      </c>
      <c r="X185" s="174">
        <v>0.09</v>
      </c>
      <c r="Y185" s="174">
        <v>3.7503032218988751E-3</v>
      </c>
      <c r="Z185" s="175">
        <v>0</v>
      </c>
      <c r="AA185" s="168"/>
      <c r="AB185" s="176">
        <v>0</v>
      </c>
      <c r="AC185" s="177">
        <v>0</v>
      </c>
      <c r="AD185" s="134">
        <v>0</v>
      </c>
      <c r="AE185" s="177">
        <v>0</v>
      </c>
      <c r="AF185" s="182">
        <v>0</v>
      </c>
      <c r="AG185" s="172"/>
    </row>
    <row r="186" spans="1:33" s="110" customFormat="1" x14ac:dyDescent="0.2">
      <c r="A186" s="138">
        <v>430</v>
      </c>
      <c r="B186" s="139">
        <v>430170025</v>
      </c>
      <c r="C186" s="140" t="s">
        <v>504</v>
      </c>
      <c r="D186" s="141">
        <v>170</v>
      </c>
      <c r="E186" s="140" t="s">
        <v>202</v>
      </c>
      <c r="F186" s="141">
        <v>25</v>
      </c>
      <c r="G186" s="142" t="s">
        <v>57</v>
      </c>
      <c r="H186" s="130"/>
      <c r="I186" s="131">
        <v>10430</v>
      </c>
      <c r="J186" s="131">
        <v>5061</v>
      </c>
      <c r="K186" s="131">
        <v>0</v>
      </c>
      <c r="L186" s="131">
        <v>938</v>
      </c>
      <c r="M186" s="131">
        <v>16429</v>
      </c>
      <c r="N186" s="130"/>
      <c r="O186" s="132">
        <v>3</v>
      </c>
      <c r="P186" s="132">
        <v>0</v>
      </c>
      <c r="Q186" s="133">
        <v>46473</v>
      </c>
      <c r="R186" s="133">
        <v>0</v>
      </c>
      <c r="S186" s="133">
        <v>0</v>
      </c>
      <c r="T186" s="133">
        <v>2814</v>
      </c>
      <c r="U186" s="134">
        <f t="shared" si="2"/>
        <v>49287</v>
      </c>
      <c r="V186" s="144"/>
      <c r="W186" s="173">
        <v>0</v>
      </c>
      <c r="X186" s="174">
        <v>0.09</v>
      </c>
      <c r="Y186" s="174">
        <v>5.9372276390448023E-2</v>
      </c>
      <c r="Z186" s="175">
        <v>0</v>
      </c>
      <c r="AA186" s="168"/>
      <c r="AB186" s="176">
        <v>0</v>
      </c>
      <c r="AC186" s="177">
        <v>0</v>
      </c>
      <c r="AD186" s="134">
        <v>0</v>
      </c>
      <c r="AE186" s="177">
        <v>0</v>
      </c>
      <c r="AF186" s="182">
        <v>0</v>
      </c>
      <c r="AG186" s="172"/>
    </row>
    <row r="187" spans="1:33" s="110" customFormat="1" x14ac:dyDescent="0.2">
      <c r="A187" s="138">
        <v>430</v>
      </c>
      <c r="B187" s="139">
        <v>430170064</v>
      </c>
      <c r="C187" s="140" t="s">
        <v>504</v>
      </c>
      <c r="D187" s="141">
        <v>170</v>
      </c>
      <c r="E187" s="140" t="s">
        <v>202</v>
      </c>
      <c r="F187" s="141">
        <v>64</v>
      </c>
      <c r="G187" s="142" t="s">
        <v>96</v>
      </c>
      <c r="H187" s="130"/>
      <c r="I187" s="131">
        <v>10587</v>
      </c>
      <c r="J187" s="131">
        <v>1315</v>
      </c>
      <c r="K187" s="131">
        <v>0</v>
      </c>
      <c r="L187" s="131">
        <v>938</v>
      </c>
      <c r="M187" s="131">
        <v>12840</v>
      </c>
      <c r="N187" s="130"/>
      <c r="O187" s="132">
        <v>85</v>
      </c>
      <c r="P187" s="132">
        <v>0</v>
      </c>
      <c r="Q187" s="133">
        <v>1011670</v>
      </c>
      <c r="R187" s="133">
        <v>0</v>
      </c>
      <c r="S187" s="133">
        <v>0</v>
      </c>
      <c r="T187" s="133">
        <v>79730</v>
      </c>
      <c r="U187" s="134">
        <f t="shared" si="2"/>
        <v>1091400</v>
      </c>
      <c r="V187" s="144"/>
      <c r="W187" s="173">
        <v>0</v>
      </c>
      <c r="X187" s="174">
        <v>0.09</v>
      </c>
      <c r="Y187" s="174">
        <v>3.6144692232305979E-2</v>
      </c>
      <c r="Z187" s="175">
        <v>0</v>
      </c>
      <c r="AA187" s="168"/>
      <c r="AB187" s="176">
        <v>0</v>
      </c>
      <c r="AC187" s="177">
        <v>0</v>
      </c>
      <c r="AD187" s="134">
        <v>0</v>
      </c>
      <c r="AE187" s="177">
        <v>0</v>
      </c>
      <c r="AF187" s="182">
        <v>0</v>
      </c>
      <c r="AG187" s="172"/>
    </row>
    <row r="188" spans="1:33" s="110" customFormat="1" x14ac:dyDescent="0.2">
      <c r="A188" s="138">
        <v>430</v>
      </c>
      <c r="B188" s="139">
        <v>430170100</v>
      </c>
      <c r="C188" s="140" t="s">
        <v>504</v>
      </c>
      <c r="D188" s="141">
        <v>170</v>
      </c>
      <c r="E188" s="140" t="s">
        <v>202</v>
      </c>
      <c r="F188" s="141">
        <v>100</v>
      </c>
      <c r="G188" s="142" t="s">
        <v>132</v>
      </c>
      <c r="H188" s="130"/>
      <c r="I188" s="131">
        <v>10335</v>
      </c>
      <c r="J188" s="131">
        <v>3825</v>
      </c>
      <c r="K188" s="131">
        <v>0</v>
      </c>
      <c r="L188" s="131">
        <v>938</v>
      </c>
      <c r="M188" s="131">
        <v>15098</v>
      </c>
      <c r="N188" s="130"/>
      <c r="O188" s="132">
        <v>10</v>
      </c>
      <c r="P188" s="132">
        <v>0</v>
      </c>
      <c r="Q188" s="133">
        <v>141600</v>
      </c>
      <c r="R188" s="133">
        <v>0</v>
      </c>
      <c r="S188" s="133">
        <v>0</v>
      </c>
      <c r="T188" s="133">
        <v>9380</v>
      </c>
      <c r="U188" s="134">
        <f t="shared" si="2"/>
        <v>150980</v>
      </c>
      <c r="V188" s="144"/>
      <c r="W188" s="173">
        <v>0</v>
      </c>
      <c r="X188" s="174">
        <v>0.09</v>
      </c>
      <c r="Y188" s="174">
        <v>3.256503998791576E-2</v>
      </c>
      <c r="Z188" s="175">
        <v>0</v>
      </c>
      <c r="AA188" s="168"/>
      <c r="AB188" s="176">
        <v>0</v>
      </c>
      <c r="AC188" s="177">
        <v>0</v>
      </c>
      <c r="AD188" s="134">
        <v>0</v>
      </c>
      <c r="AE188" s="177">
        <v>0</v>
      </c>
      <c r="AF188" s="182">
        <v>0</v>
      </c>
      <c r="AG188" s="172"/>
    </row>
    <row r="189" spans="1:33" s="110" customFormat="1" x14ac:dyDescent="0.2">
      <c r="A189" s="138">
        <v>430</v>
      </c>
      <c r="B189" s="139">
        <v>430170101</v>
      </c>
      <c r="C189" s="140" t="s">
        <v>504</v>
      </c>
      <c r="D189" s="141">
        <v>170</v>
      </c>
      <c r="E189" s="140" t="s">
        <v>202</v>
      </c>
      <c r="F189" s="141">
        <v>101</v>
      </c>
      <c r="G189" s="142" t="s">
        <v>133</v>
      </c>
      <c r="H189" s="130"/>
      <c r="I189" s="131">
        <v>11049</v>
      </c>
      <c r="J189" s="131">
        <v>2961</v>
      </c>
      <c r="K189" s="131">
        <v>0</v>
      </c>
      <c r="L189" s="131">
        <v>938</v>
      </c>
      <c r="M189" s="131">
        <v>14948</v>
      </c>
      <c r="N189" s="130"/>
      <c r="O189" s="132">
        <v>2</v>
      </c>
      <c r="P189" s="132">
        <v>0</v>
      </c>
      <c r="Q189" s="133">
        <v>28020</v>
      </c>
      <c r="R189" s="133">
        <v>0</v>
      </c>
      <c r="S189" s="133">
        <v>0</v>
      </c>
      <c r="T189" s="133">
        <v>1876</v>
      </c>
      <c r="U189" s="134">
        <f t="shared" si="2"/>
        <v>29896</v>
      </c>
      <c r="V189" s="144"/>
      <c r="W189" s="173">
        <v>0</v>
      </c>
      <c r="X189" s="174">
        <v>0.09</v>
      </c>
      <c r="Y189" s="174">
        <v>5.9719781479496178E-2</v>
      </c>
      <c r="Z189" s="175">
        <v>0</v>
      </c>
      <c r="AA189" s="168"/>
      <c r="AB189" s="176">
        <v>0</v>
      </c>
      <c r="AC189" s="177">
        <v>0</v>
      </c>
      <c r="AD189" s="134">
        <v>0</v>
      </c>
      <c r="AE189" s="177">
        <v>0</v>
      </c>
      <c r="AF189" s="182">
        <v>0</v>
      </c>
      <c r="AG189" s="172"/>
    </row>
    <row r="190" spans="1:33" s="110" customFormat="1" x14ac:dyDescent="0.2">
      <c r="A190" s="138">
        <v>430</v>
      </c>
      <c r="B190" s="139">
        <v>430170110</v>
      </c>
      <c r="C190" s="140" t="s">
        <v>504</v>
      </c>
      <c r="D190" s="141">
        <v>170</v>
      </c>
      <c r="E190" s="140" t="s">
        <v>202</v>
      </c>
      <c r="F190" s="141">
        <v>110</v>
      </c>
      <c r="G190" s="142" t="s">
        <v>142</v>
      </c>
      <c r="H190" s="130"/>
      <c r="I190" s="131">
        <v>10901</v>
      </c>
      <c r="J190" s="131">
        <v>2654</v>
      </c>
      <c r="K190" s="131">
        <v>0</v>
      </c>
      <c r="L190" s="131">
        <v>938</v>
      </c>
      <c r="M190" s="131">
        <v>14493</v>
      </c>
      <c r="N190" s="130"/>
      <c r="O190" s="132">
        <v>21</v>
      </c>
      <c r="P190" s="132">
        <v>0</v>
      </c>
      <c r="Q190" s="133">
        <v>284655</v>
      </c>
      <c r="R190" s="133">
        <v>0</v>
      </c>
      <c r="S190" s="133">
        <v>0</v>
      </c>
      <c r="T190" s="133">
        <v>19698</v>
      </c>
      <c r="U190" s="134">
        <f t="shared" si="2"/>
        <v>304353</v>
      </c>
      <c r="V190" s="144"/>
      <c r="W190" s="173">
        <v>0</v>
      </c>
      <c r="X190" s="174">
        <v>0.09</v>
      </c>
      <c r="Y190" s="174">
        <v>7.7485666258588467E-3</v>
      </c>
      <c r="Z190" s="175">
        <v>0</v>
      </c>
      <c r="AA190" s="168"/>
      <c r="AB190" s="176">
        <v>0</v>
      </c>
      <c r="AC190" s="177">
        <v>0</v>
      </c>
      <c r="AD190" s="134">
        <v>0</v>
      </c>
      <c r="AE190" s="177">
        <v>0</v>
      </c>
      <c r="AF190" s="182">
        <v>0</v>
      </c>
      <c r="AG190" s="172"/>
    </row>
    <row r="191" spans="1:33" s="110" customFormat="1" x14ac:dyDescent="0.2">
      <c r="A191" s="138">
        <v>430</v>
      </c>
      <c r="B191" s="139">
        <v>430170136</v>
      </c>
      <c r="C191" s="140" t="s">
        <v>504</v>
      </c>
      <c r="D191" s="141">
        <v>170</v>
      </c>
      <c r="E191" s="140" t="s">
        <v>202</v>
      </c>
      <c r="F191" s="141">
        <v>136</v>
      </c>
      <c r="G191" s="142" t="s">
        <v>168</v>
      </c>
      <c r="H191" s="130"/>
      <c r="I191" s="131">
        <v>11367</v>
      </c>
      <c r="J191" s="131">
        <v>3390</v>
      </c>
      <c r="K191" s="131">
        <v>0</v>
      </c>
      <c r="L191" s="131">
        <v>938</v>
      </c>
      <c r="M191" s="131">
        <v>15695</v>
      </c>
      <c r="N191" s="130"/>
      <c r="O191" s="132">
        <v>2</v>
      </c>
      <c r="P191" s="132">
        <v>0</v>
      </c>
      <c r="Q191" s="133">
        <v>29514</v>
      </c>
      <c r="R191" s="133">
        <v>0</v>
      </c>
      <c r="S191" s="133">
        <v>0</v>
      </c>
      <c r="T191" s="133">
        <v>1876</v>
      </c>
      <c r="U191" s="134">
        <f t="shared" si="2"/>
        <v>31390</v>
      </c>
      <c r="V191" s="144"/>
      <c r="W191" s="173">
        <v>0</v>
      </c>
      <c r="X191" s="174">
        <v>0.09</v>
      </c>
      <c r="Y191" s="174">
        <v>5.6582266254846083E-3</v>
      </c>
      <c r="Z191" s="175">
        <v>0</v>
      </c>
      <c r="AA191" s="168"/>
      <c r="AB191" s="176">
        <v>0</v>
      </c>
      <c r="AC191" s="177">
        <v>0</v>
      </c>
      <c r="AD191" s="134">
        <v>0</v>
      </c>
      <c r="AE191" s="177">
        <v>0</v>
      </c>
      <c r="AF191" s="182">
        <v>0</v>
      </c>
      <c r="AG191" s="172"/>
    </row>
    <row r="192" spans="1:33" s="110" customFormat="1" x14ac:dyDescent="0.2">
      <c r="A192" s="138">
        <v>430</v>
      </c>
      <c r="B192" s="139">
        <v>430170139</v>
      </c>
      <c r="C192" s="140" t="s">
        <v>504</v>
      </c>
      <c r="D192" s="141">
        <v>170</v>
      </c>
      <c r="E192" s="140" t="s">
        <v>202</v>
      </c>
      <c r="F192" s="141">
        <v>139</v>
      </c>
      <c r="G192" s="142" t="s">
        <v>171</v>
      </c>
      <c r="H192" s="130"/>
      <c r="I192" s="131">
        <v>10430</v>
      </c>
      <c r="J192" s="131">
        <v>3597</v>
      </c>
      <c r="K192" s="131">
        <v>0</v>
      </c>
      <c r="L192" s="131">
        <v>938</v>
      </c>
      <c r="M192" s="131">
        <v>14965</v>
      </c>
      <c r="N192" s="130"/>
      <c r="O192" s="132">
        <v>7</v>
      </c>
      <c r="P192" s="132">
        <v>0</v>
      </c>
      <c r="Q192" s="133">
        <v>98189</v>
      </c>
      <c r="R192" s="133">
        <v>0</v>
      </c>
      <c r="S192" s="133">
        <v>0</v>
      </c>
      <c r="T192" s="133">
        <v>6566</v>
      </c>
      <c r="U192" s="134">
        <f t="shared" si="2"/>
        <v>104755</v>
      </c>
      <c r="V192" s="144"/>
      <c r="W192" s="173">
        <v>0</v>
      </c>
      <c r="X192" s="174">
        <v>0.09</v>
      </c>
      <c r="Y192" s="174">
        <v>2.778017021836525E-3</v>
      </c>
      <c r="Z192" s="175">
        <v>0</v>
      </c>
      <c r="AA192" s="168"/>
      <c r="AB192" s="176">
        <v>0</v>
      </c>
      <c r="AC192" s="177">
        <v>0</v>
      </c>
      <c r="AD192" s="134">
        <v>0</v>
      </c>
      <c r="AE192" s="177">
        <v>0</v>
      </c>
      <c r="AF192" s="182">
        <v>0</v>
      </c>
      <c r="AG192" s="172"/>
    </row>
    <row r="193" spans="1:33" s="110" customFormat="1" x14ac:dyDescent="0.2">
      <c r="A193" s="138">
        <v>430</v>
      </c>
      <c r="B193" s="139">
        <v>430170141</v>
      </c>
      <c r="C193" s="140" t="s">
        <v>504</v>
      </c>
      <c r="D193" s="141">
        <v>170</v>
      </c>
      <c r="E193" s="140" t="s">
        <v>202</v>
      </c>
      <c r="F193" s="141">
        <v>141</v>
      </c>
      <c r="G193" s="142" t="s">
        <v>173</v>
      </c>
      <c r="H193" s="130"/>
      <c r="I193" s="131">
        <v>10609</v>
      </c>
      <c r="J193" s="131">
        <v>4756</v>
      </c>
      <c r="K193" s="131">
        <v>0</v>
      </c>
      <c r="L193" s="131">
        <v>938</v>
      </c>
      <c r="M193" s="131">
        <v>16303</v>
      </c>
      <c r="N193" s="130"/>
      <c r="O193" s="132">
        <v>174</v>
      </c>
      <c r="P193" s="132">
        <v>0</v>
      </c>
      <c r="Q193" s="133">
        <v>2673510</v>
      </c>
      <c r="R193" s="133">
        <v>0</v>
      </c>
      <c r="S193" s="133">
        <v>0</v>
      </c>
      <c r="T193" s="133">
        <v>163212</v>
      </c>
      <c r="U193" s="134">
        <f t="shared" si="2"/>
        <v>2836722</v>
      </c>
      <c r="V193" s="144"/>
      <c r="W193" s="173">
        <v>0</v>
      </c>
      <c r="X193" s="174">
        <v>0.09</v>
      </c>
      <c r="Y193" s="174">
        <v>6.0184572134950355E-2</v>
      </c>
      <c r="Z193" s="175">
        <v>0</v>
      </c>
      <c r="AA193" s="168"/>
      <c r="AB193" s="176">
        <v>0</v>
      </c>
      <c r="AC193" s="177">
        <v>0</v>
      </c>
      <c r="AD193" s="134">
        <v>0</v>
      </c>
      <c r="AE193" s="177">
        <v>0</v>
      </c>
      <c r="AF193" s="182">
        <v>0</v>
      </c>
      <c r="AG193" s="172"/>
    </row>
    <row r="194" spans="1:33" s="110" customFormat="1" x14ac:dyDescent="0.2">
      <c r="A194" s="138">
        <v>430</v>
      </c>
      <c r="B194" s="139">
        <v>430170153</v>
      </c>
      <c r="C194" s="140" t="s">
        <v>504</v>
      </c>
      <c r="D194" s="141">
        <v>170</v>
      </c>
      <c r="E194" s="140" t="s">
        <v>202</v>
      </c>
      <c r="F194" s="141">
        <v>153</v>
      </c>
      <c r="G194" s="142" t="s">
        <v>185</v>
      </c>
      <c r="H194" s="130"/>
      <c r="I194" s="131">
        <v>11049</v>
      </c>
      <c r="J194" s="131">
        <v>187</v>
      </c>
      <c r="K194" s="131">
        <v>0</v>
      </c>
      <c r="L194" s="131">
        <v>938</v>
      </c>
      <c r="M194" s="131">
        <v>12174</v>
      </c>
      <c r="N194" s="130"/>
      <c r="O194" s="132">
        <v>1</v>
      </c>
      <c r="P194" s="132">
        <v>0</v>
      </c>
      <c r="Q194" s="133">
        <v>11236</v>
      </c>
      <c r="R194" s="133">
        <v>0</v>
      </c>
      <c r="S194" s="133">
        <v>0</v>
      </c>
      <c r="T194" s="133">
        <v>938</v>
      </c>
      <c r="U194" s="134">
        <f t="shared" si="2"/>
        <v>12174</v>
      </c>
      <c r="V194" s="144"/>
      <c r="W194" s="173">
        <v>0</v>
      </c>
      <c r="X194" s="174">
        <v>0.09</v>
      </c>
      <c r="Y194" s="174">
        <v>1.2993794978326841E-2</v>
      </c>
      <c r="Z194" s="175">
        <v>0</v>
      </c>
      <c r="AA194" s="168"/>
      <c r="AB194" s="176">
        <v>0</v>
      </c>
      <c r="AC194" s="177">
        <v>0</v>
      </c>
      <c r="AD194" s="134">
        <v>0</v>
      </c>
      <c r="AE194" s="177">
        <v>0</v>
      </c>
      <c r="AF194" s="182">
        <v>0</v>
      </c>
      <c r="AG194" s="172"/>
    </row>
    <row r="195" spans="1:33" s="110" customFormat="1" x14ac:dyDescent="0.2">
      <c r="A195" s="138">
        <v>430</v>
      </c>
      <c r="B195" s="139">
        <v>430170158</v>
      </c>
      <c r="C195" s="140" t="s">
        <v>504</v>
      </c>
      <c r="D195" s="141">
        <v>170</v>
      </c>
      <c r="E195" s="140" t="s">
        <v>202</v>
      </c>
      <c r="F195" s="141">
        <v>158</v>
      </c>
      <c r="G195" s="142" t="s">
        <v>190</v>
      </c>
      <c r="H195" s="130"/>
      <c r="I195" s="131">
        <v>11049</v>
      </c>
      <c r="J195" s="131">
        <v>5774</v>
      </c>
      <c r="K195" s="131">
        <v>0</v>
      </c>
      <c r="L195" s="131">
        <v>938</v>
      </c>
      <c r="M195" s="131">
        <v>17761</v>
      </c>
      <c r="N195" s="130"/>
      <c r="O195" s="132">
        <v>1</v>
      </c>
      <c r="P195" s="132">
        <v>0</v>
      </c>
      <c r="Q195" s="133">
        <v>16823</v>
      </c>
      <c r="R195" s="133">
        <v>0</v>
      </c>
      <c r="S195" s="133">
        <v>0</v>
      </c>
      <c r="T195" s="133">
        <v>938</v>
      </c>
      <c r="U195" s="134">
        <f t="shared" si="2"/>
        <v>17761</v>
      </c>
      <c r="V195" s="144"/>
      <c r="W195" s="173">
        <v>0</v>
      </c>
      <c r="X195" s="174">
        <v>0.09</v>
      </c>
      <c r="Y195" s="174">
        <v>2.9771256611024942E-2</v>
      </c>
      <c r="Z195" s="175">
        <v>0</v>
      </c>
      <c r="AA195" s="168"/>
      <c r="AB195" s="176">
        <v>0</v>
      </c>
      <c r="AC195" s="177">
        <v>0</v>
      </c>
      <c r="AD195" s="134">
        <v>0</v>
      </c>
      <c r="AE195" s="177">
        <v>0</v>
      </c>
      <c r="AF195" s="182">
        <v>0</v>
      </c>
      <c r="AG195" s="172"/>
    </row>
    <row r="196" spans="1:33" s="110" customFormat="1" x14ac:dyDescent="0.2">
      <c r="A196" s="138">
        <v>430</v>
      </c>
      <c r="B196" s="139">
        <v>430170170</v>
      </c>
      <c r="C196" s="140" t="s">
        <v>504</v>
      </c>
      <c r="D196" s="141">
        <v>170</v>
      </c>
      <c r="E196" s="140" t="s">
        <v>202</v>
      </c>
      <c r="F196" s="141">
        <v>170</v>
      </c>
      <c r="G196" s="142" t="s">
        <v>202</v>
      </c>
      <c r="H196" s="130"/>
      <c r="I196" s="131">
        <v>11029</v>
      </c>
      <c r="J196" s="131">
        <v>2908</v>
      </c>
      <c r="K196" s="131">
        <v>0</v>
      </c>
      <c r="L196" s="131">
        <v>938</v>
      </c>
      <c r="M196" s="131">
        <v>14875</v>
      </c>
      <c r="N196" s="130"/>
      <c r="O196" s="132">
        <v>484</v>
      </c>
      <c r="P196" s="132">
        <v>0</v>
      </c>
      <c r="Q196" s="133">
        <v>6745508</v>
      </c>
      <c r="R196" s="133">
        <v>0</v>
      </c>
      <c r="S196" s="133">
        <v>0</v>
      </c>
      <c r="T196" s="133">
        <v>453992</v>
      </c>
      <c r="U196" s="134">
        <f t="shared" si="2"/>
        <v>7199500</v>
      </c>
      <c r="V196" s="144"/>
      <c r="W196" s="173">
        <v>0</v>
      </c>
      <c r="X196" s="174">
        <v>0.09</v>
      </c>
      <c r="Y196" s="174">
        <v>7.9115771076453345E-2</v>
      </c>
      <c r="Z196" s="175">
        <v>0</v>
      </c>
      <c r="AA196" s="168"/>
      <c r="AB196" s="176">
        <v>0</v>
      </c>
      <c r="AC196" s="177">
        <v>0</v>
      </c>
      <c r="AD196" s="134">
        <v>0</v>
      </c>
      <c r="AE196" s="177">
        <v>0</v>
      </c>
      <c r="AF196" s="182">
        <v>0</v>
      </c>
      <c r="AG196" s="172"/>
    </row>
    <row r="197" spans="1:33" s="110" customFormat="1" x14ac:dyDescent="0.2">
      <c r="A197" s="138">
        <v>430</v>
      </c>
      <c r="B197" s="139">
        <v>430170174</v>
      </c>
      <c r="C197" s="140" t="s">
        <v>504</v>
      </c>
      <c r="D197" s="141">
        <v>170</v>
      </c>
      <c r="E197" s="140" t="s">
        <v>202</v>
      </c>
      <c r="F197" s="141">
        <v>174</v>
      </c>
      <c r="G197" s="142" t="s">
        <v>206</v>
      </c>
      <c r="H197" s="130"/>
      <c r="I197" s="131">
        <v>10257</v>
      </c>
      <c r="J197" s="131">
        <v>6587</v>
      </c>
      <c r="K197" s="131">
        <v>0</v>
      </c>
      <c r="L197" s="131">
        <v>938</v>
      </c>
      <c r="M197" s="131">
        <v>17782</v>
      </c>
      <c r="N197" s="130"/>
      <c r="O197" s="132">
        <v>67</v>
      </c>
      <c r="P197" s="132">
        <v>0</v>
      </c>
      <c r="Q197" s="133">
        <v>1128548</v>
      </c>
      <c r="R197" s="133">
        <v>0</v>
      </c>
      <c r="S197" s="133">
        <v>0</v>
      </c>
      <c r="T197" s="133">
        <v>62846</v>
      </c>
      <c r="U197" s="134">
        <f t="shared" si="2"/>
        <v>1191394</v>
      </c>
      <c r="V197" s="144"/>
      <c r="W197" s="173">
        <v>0</v>
      </c>
      <c r="X197" s="174">
        <v>0.09</v>
      </c>
      <c r="Y197" s="174">
        <v>5.133629555242749E-2</v>
      </c>
      <c r="Z197" s="175">
        <v>0</v>
      </c>
      <c r="AA197" s="168"/>
      <c r="AB197" s="176">
        <v>0</v>
      </c>
      <c r="AC197" s="177">
        <v>0</v>
      </c>
      <c r="AD197" s="134">
        <v>0</v>
      </c>
      <c r="AE197" s="177">
        <v>0</v>
      </c>
      <c r="AF197" s="182">
        <v>0</v>
      </c>
      <c r="AG197" s="172"/>
    </row>
    <row r="198" spans="1:33" s="110" customFormat="1" x14ac:dyDescent="0.2">
      <c r="A198" s="138">
        <v>430</v>
      </c>
      <c r="B198" s="139">
        <v>430170198</v>
      </c>
      <c r="C198" s="140" t="s">
        <v>504</v>
      </c>
      <c r="D198" s="141">
        <v>170</v>
      </c>
      <c r="E198" s="140" t="s">
        <v>202</v>
      </c>
      <c r="F198" s="141">
        <v>198</v>
      </c>
      <c r="G198" s="142" t="s">
        <v>230</v>
      </c>
      <c r="H198" s="130"/>
      <c r="I198" s="131">
        <v>10121</v>
      </c>
      <c r="J198" s="131">
        <v>4152</v>
      </c>
      <c r="K198" s="131">
        <v>0</v>
      </c>
      <c r="L198" s="131">
        <v>938</v>
      </c>
      <c r="M198" s="131">
        <v>15211</v>
      </c>
      <c r="N198" s="130"/>
      <c r="O198" s="132">
        <v>4</v>
      </c>
      <c r="P198" s="132">
        <v>0</v>
      </c>
      <c r="Q198" s="133">
        <v>57092</v>
      </c>
      <c r="R198" s="133">
        <v>0</v>
      </c>
      <c r="S198" s="133">
        <v>0</v>
      </c>
      <c r="T198" s="133">
        <v>3752</v>
      </c>
      <c r="U198" s="134">
        <f t="shared" si="2"/>
        <v>60844</v>
      </c>
      <c r="V198" s="144"/>
      <c r="W198" s="173">
        <v>0</v>
      </c>
      <c r="X198" s="174">
        <v>0.09</v>
      </c>
      <c r="Y198" s="174">
        <v>2.7983399955559011E-3</v>
      </c>
      <c r="Z198" s="175">
        <v>0</v>
      </c>
      <c r="AA198" s="168"/>
      <c r="AB198" s="176">
        <v>0</v>
      </c>
      <c r="AC198" s="177">
        <v>0</v>
      </c>
      <c r="AD198" s="134">
        <v>0</v>
      </c>
      <c r="AE198" s="177">
        <v>0</v>
      </c>
      <c r="AF198" s="182">
        <v>0</v>
      </c>
      <c r="AG198" s="172"/>
    </row>
    <row r="199" spans="1:33" s="110" customFormat="1" x14ac:dyDescent="0.2">
      <c r="A199" s="138">
        <v>430</v>
      </c>
      <c r="B199" s="139">
        <v>430170213</v>
      </c>
      <c r="C199" s="140" t="s">
        <v>504</v>
      </c>
      <c r="D199" s="141">
        <v>170</v>
      </c>
      <c r="E199" s="140" t="s">
        <v>202</v>
      </c>
      <c r="F199" s="141">
        <v>213</v>
      </c>
      <c r="G199" s="142" t="s">
        <v>245</v>
      </c>
      <c r="H199" s="130"/>
      <c r="I199" s="131">
        <v>9192</v>
      </c>
      <c r="J199" s="131">
        <v>7684</v>
      </c>
      <c r="K199" s="131">
        <v>0</v>
      </c>
      <c r="L199" s="131">
        <v>938</v>
      </c>
      <c r="M199" s="131">
        <v>17814</v>
      </c>
      <c r="N199" s="130"/>
      <c r="O199" s="132">
        <v>2</v>
      </c>
      <c r="P199" s="132">
        <v>0</v>
      </c>
      <c r="Q199" s="133">
        <v>33752</v>
      </c>
      <c r="R199" s="133">
        <v>0</v>
      </c>
      <c r="S199" s="133">
        <v>0</v>
      </c>
      <c r="T199" s="133">
        <v>1876</v>
      </c>
      <c r="U199" s="134">
        <f t="shared" si="2"/>
        <v>35628</v>
      </c>
      <c r="V199" s="144"/>
      <c r="W199" s="173">
        <v>0</v>
      </c>
      <c r="X199" s="174">
        <v>0.09</v>
      </c>
      <c r="Y199" s="174">
        <v>1.1337327307047184E-3</v>
      </c>
      <c r="Z199" s="175">
        <v>0</v>
      </c>
      <c r="AA199" s="168"/>
      <c r="AB199" s="176">
        <v>0</v>
      </c>
      <c r="AC199" s="177">
        <v>0</v>
      </c>
      <c r="AD199" s="134">
        <v>0</v>
      </c>
      <c r="AE199" s="177">
        <v>0</v>
      </c>
      <c r="AF199" s="182">
        <v>0</v>
      </c>
      <c r="AG199" s="172"/>
    </row>
    <row r="200" spans="1:33" s="110" customFormat="1" x14ac:dyDescent="0.2">
      <c r="A200" s="138">
        <v>430</v>
      </c>
      <c r="B200" s="139">
        <v>430170266</v>
      </c>
      <c r="C200" s="140" t="s">
        <v>504</v>
      </c>
      <c r="D200" s="141">
        <v>170</v>
      </c>
      <c r="E200" s="140" t="s">
        <v>202</v>
      </c>
      <c r="F200" s="141">
        <v>266</v>
      </c>
      <c r="G200" s="142" t="s">
        <v>298</v>
      </c>
      <c r="H200" s="130"/>
      <c r="I200" s="131">
        <v>10807.975135615279</v>
      </c>
      <c r="J200" s="131">
        <v>4971</v>
      </c>
      <c r="K200" s="131">
        <v>0</v>
      </c>
      <c r="L200" s="131">
        <v>938</v>
      </c>
      <c r="M200" s="131">
        <v>16716.975135615277</v>
      </c>
      <c r="N200" s="130"/>
      <c r="O200" s="132">
        <v>1</v>
      </c>
      <c r="P200" s="132">
        <v>0</v>
      </c>
      <c r="Q200" s="133">
        <v>15779</v>
      </c>
      <c r="R200" s="133">
        <v>0</v>
      </c>
      <c r="S200" s="133">
        <v>0</v>
      </c>
      <c r="T200" s="133">
        <v>938</v>
      </c>
      <c r="U200" s="134">
        <f t="shared" si="2"/>
        <v>16717</v>
      </c>
      <c r="V200" s="144"/>
      <c r="W200" s="173">
        <v>0</v>
      </c>
      <c r="X200" s="174">
        <v>0.09</v>
      </c>
      <c r="Y200" s="174">
        <v>2.0376585569111655E-3</v>
      </c>
      <c r="Z200" s="175">
        <v>0</v>
      </c>
      <c r="AA200" s="168"/>
      <c r="AB200" s="176">
        <v>0</v>
      </c>
      <c r="AC200" s="177">
        <v>0</v>
      </c>
      <c r="AD200" s="134">
        <v>0</v>
      </c>
      <c r="AE200" s="177">
        <v>0</v>
      </c>
      <c r="AF200" s="182">
        <v>0</v>
      </c>
      <c r="AG200" s="172"/>
    </row>
    <row r="201" spans="1:33" s="110" customFormat="1" x14ac:dyDescent="0.2">
      <c r="A201" s="138">
        <v>430</v>
      </c>
      <c r="B201" s="139">
        <v>430170271</v>
      </c>
      <c r="C201" s="140" t="s">
        <v>504</v>
      </c>
      <c r="D201" s="141">
        <v>170</v>
      </c>
      <c r="E201" s="140" t="s">
        <v>202</v>
      </c>
      <c r="F201" s="141">
        <v>271</v>
      </c>
      <c r="G201" s="142" t="s">
        <v>303</v>
      </c>
      <c r="H201" s="130"/>
      <c r="I201" s="131">
        <v>10607</v>
      </c>
      <c r="J201" s="131">
        <v>2452</v>
      </c>
      <c r="K201" s="131">
        <v>0</v>
      </c>
      <c r="L201" s="131">
        <v>938</v>
      </c>
      <c r="M201" s="131">
        <v>13997</v>
      </c>
      <c r="N201" s="130"/>
      <c r="O201" s="132">
        <v>26</v>
      </c>
      <c r="P201" s="132">
        <v>0</v>
      </c>
      <c r="Q201" s="133">
        <v>339534</v>
      </c>
      <c r="R201" s="133">
        <v>0</v>
      </c>
      <c r="S201" s="133">
        <v>0</v>
      </c>
      <c r="T201" s="133">
        <v>24388</v>
      </c>
      <c r="U201" s="134">
        <f t="shared" si="2"/>
        <v>363922</v>
      </c>
      <c r="V201" s="144"/>
      <c r="W201" s="173">
        <v>0</v>
      </c>
      <c r="X201" s="174">
        <v>0.09</v>
      </c>
      <c r="Y201" s="174">
        <v>5.0798060272544817E-3</v>
      </c>
      <c r="Z201" s="175">
        <v>0</v>
      </c>
      <c r="AA201" s="168"/>
      <c r="AB201" s="176">
        <v>0</v>
      </c>
      <c r="AC201" s="177">
        <v>0</v>
      </c>
      <c r="AD201" s="134">
        <v>0</v>
      </c>
      <c r="AE201" s="177">
        <v>0</v>
      </c>
      <c r="AF201" s="182">
        <v>0</v>
      </c>
      <c r="AG201" s="172"/>
    </row>
    <row r="202" spans="1:33" s="110" customFormat="1" x14ac:dyDescent="0.2">
      <c r="A202" s="138">
        <v>430</v>
      </c>
      <c r="B202" s="139">
        <v>430170276</v>
      </c>
      <c r="C202" s="140" t="s">
        <v>504</v>
      </c>
      <c r="D202" s="141">
        <v>170</v>
      </c>
      <c r="E202" s="140" t="s">
        <v>202</v>
      </c>
      <c r="F202" s="141">
        <v>276</v>
      </c>
      <c r="G202" s="142" t="s">
        <v>308</v>
      </c>
      <c r="H202" s="130"/>
      <c r="I202" s="131">
        <v>9192</v>
      </c>
      <c r="J202" s="131">
        <v>8782</v>
      </c>
      <c r="K202" s="131">
        <v>0</v>
      </c>
      <c r="L202" s="131">
        <v>938</v>
      </c>
      <c r="M202" s="131">
        <v>18912</v>
      </c>
      <c r="N202" s="130"/>
      <c r="O202" s="132">
        <v>1</v>
      </c>
      <c r="P202" s="132">
        <v>0</v>
      </c>
      <c r="Q202" s="133">
        <v>17974</v>
      </c>
      <c r="R202" s="133">
        <v>0</v>
      </c>
      <c r="S202" s="133">
        <v>0</v>
      </c>
      <c r="T202" s="133">
        <v>938</v>
      </c>
      <c r="U202" s="134">
        <f t="shared" ref="U202:U265" si="3">SUM(Q202:T202)</f>
        <v>18912</v>
      </c>
      <c r="V202" s="144"/>
      <c r="W202" s="173">
        <v>0</v>
      </c>
      <c r="X202" s="174">
        <v>0.09</v>
      </c>
      <c r="Y202" s="174">
        <v>7.0676413213269782E-4</v>
      </c>
      <c r="Z202" s="175">
        <v>0</v>
      </c>
      <c r="AA202" s="168"/>
      <c r="AB202" s="176">
        <v>0</v>
      </c>
      <c r="AC202" s="177">
        <v>0</v>
      </c>
      <c r="AD202" s="134">
        <v>0</v>
      </c>
      <c r="AE202" s="177">
        <v>0</v>
      </c>
      <c r="AF202" s="182">
        <v>0</v>
      </c>
      <c r="AG202" s="172"/>
    </row>
    <row r="203" spans="1:33" s="110" customFormat="1" x14ac:dyDescent="0.2">
      <c r="A203" s="138">
        <v>430</v>
      </c>
      <c r="B203" s="139">
        <v>430170288</v>
      </c>
      <c r="C203" s="140" t="s">
        <v>504</v>
      </c>
      <c r="D203" s="141">
        <v>170</v>
      </c>
      <c r="E203" s="140" t="s">
        <v>202</v>
      </c>
      <c r="F203" s="141">
        <v>288</v>
      </c>
      <c r="G203" s="142" t="s">
        <v>320</v>
      </c>
      <c r="H203" s="130"/>
      <c r="I203" s="131">
        <v>9192</v>
      </c>
      <c r="J203" s="131">
        <v>6273</v>
      </c>
      <c r="K203" s="131">
        <v>0</v>
      </c>
      <c r="L203" s="131">
        <v>938</v>
      </c>
      <c r="M203" s="131">
        <v>16403</v>
      </c>
      <c r="N203" s="130"/>
      <c r="O203" s="132">
        <v>1</v>
      </c>
      <c r="P203" s="132">
        <v>0</v>
      </c>
      <c r="Q203" s="133">
        <v>15465</v>
      </c>
      <c r="R203" s="133">
        <v>0</v>
      </c>
      <c r="S203" s="133">
        <v>0</v>
      </c>
      <c r="T203" s="133">
        <v>938</v>
      </c>
      <c r="U203" s="134">
        <f t="shared" si="3"/>
        <v>16403</v>
      </c>
      <c r="V203" s="144"/>
      <c r="W203" s="173">
        <v>0</v>
      </c>
      <c r="X203" s="174">
        <v>0.09</v>
      </c>
      <c r="Y203" s="174">
        <v>2.732488583023749E-3</v>
      </c>
      <c r="Z203" s="175">
        <v>0</v>
      </c>
      <c r="AA203" s="168"/>
      <c r="AB203" s="176">
        <v>0</v>
      </c>
      <c r="AC203" s="177">
        <v>0</v>
      </c>
      <c r="AD203" s="134">
        <v>0</v>
      </c>
      <c r="AE203" s="177">
        <v>0</v>
      </c>
      <c r="AF203" s="182">
        <v>0</v>
      </c>
      <c r="AG203" s="172"/>
    </row>
    <row r="204" spans="1:33" s="110" customFormat="1" x14ac:dyDescent="0.2">
      <c r="A204" s="138">
        <v>430</v>
      </c>
      <c r="B204" s="139">
        <v>430170321</v>
      </c>
      <c r="C204" s="140" t="s">
        <v>504</v>
      </c>
      <c r="D204" s="141">
        <v>170</v>
      </c>
      <c r="E204" s="140" t="s">
        <v>202</v>
      </c>
      <c r="F204" s="141">
        <v>321</v>
      </c>
      <c r="G204" s="142" t="s">
        <v>353</v>
      </c>
      <c r="H204" s="130"/>
      <c r="I204" s="131">
        <v>11592</v>
      </c>
      <c r="J204" s="131">
        <v>5867</v>
      </c>
      <c r="K204" s="131">
        <v>0</v>
      </c>
      <c r="L204" s="131">
        <v>938</v>
      </c>
      <c r="M204" s="131">
        <v>18397</v>
      </c>
      <c r="N204" s="130"/>
      <c r="O204" s="132">
        <v>8</v>
      </c>
      <c r="P204" s="132">
        <v>0</v>
      </c>
      <c r="Q204" s="133">
        <v>139672</v>
      </c>
      <c r="R204" s="133">
        <v>0</v>
      </c>
      <c r="S204" s="133">
        <v>0</v>
      </c>
      <c r="T204" s="133">
        <v>7504</v>
      </c>
      <c r="U204" s="134">
        <f t="shared" si="3"/>
        <v>147176</v>
      </c>
      <c r="V204" s="144"/>
      <c r="W204" s="173">
        <v>0</v>
      </c>
      <c r="X204" s="174">
        <v>0.09</v>
      </c>
      <c r="Y204" s="174">
        <v>3.0318136262350603E-3</v>
      </c>
      <c r="Z204" s="175">
        <v>0</v>
      </c>
      <c r="AA204" s="168"/>
      <c r="AB204" s="176">
        <v>0</v>
      </c>
      <c r="AC204" s="177">
        <v>0</v>
      </c>
      <c r="AD204" s="134">
        <v>0</v>
      </c>
      <c r="AE204" s="177">
        <v>0</v>
      </c>
      <c r="AF204" s="182">
        <v>0</v>
      </c>
      <c r="AG204" s="172"/>
    </row>
    <row r="205" spans="1:33" s="110" customFormat="1" x14ac:dyDescent="0.2">
      <c r="A205" s="138">
        <v>430</v>
      </c>
      <c r="B205" s="139">
        <v>430170322</v>
      </c>
      <c r="C205" s="140" t="s">
        <v>504</v>
      </c>
      <c r="D205" s="141">
        <v>170</v>
      </c>
      <c r="E205" s="140" t="s">
        <v>202</v>
      </c>
      <c r="F205" s="141">
        <v>322</v>
      </c>
      <c r="G205" s="142" t="s">
        <v>354</v>
      </c>
      <c r="H205" s="130"/>
      <c r="I205" s="131">
        <v>12078</v>
      </c>
      <c r="J205" s="131">
        <v>6601</v>
      </c>
      <c r="K205" s="131">
        <v>0</v>
      </c>
      <c r="L205" s="131">
        <v>938</v>
      </c>
      <c r="M205" s="131">
        <v>19617</v>
      </c>
      <c r="N205" s="130"/>
      <c r="O205" s="132">
        <v>2</v>
      </c>
      <c r="P205" s="132">
        <v>0</v>
      </c>
      <c r="Q205" s="133">
        <v>37358</v>
      </c>
      <c r="R205" s="133">
        <v>0</v>
      </c>
      <c r="S205" s="133">
        <v>0</v>
      </c>
      <c r="T205" s="133">
        <v>1876</v>
      </c>
      <c r="U205" s="134">
        <f t="shared" si="3"/>
        <v>39234</v>
      </c>
      <c r="V205" s="144"/>
      <c r="W205" s="173">
        <v>0</v>
      </c>
      <c r="X205" s="174">
        <v>0.09</v>
      </c>
      <c r="Y205" s="174">
        <v>9.991342631288265E-3</v>
      </c>
      <c r="Z205" s="175">
        <v>0</v>
      </c>
      <c r="AA205" s="168"/>
      <c r="AB205" s="176">
        <v>0</v>
      </c>
      <c r="AC205" s="177">
        <v>0</v>
      </c>
      <c r="AD205" s="134">
        <v>0</v>
      </c>
      <c r="AE205" s="177">
        <v>0</v>
      </c>
      <c r="AF205" s="182">
        <v>0</v>
      </c>
      <c r="AG205" s="172"/>
    </row>
    <row r="206" spans="1:33" s="110" customFormat="1" x14ac:dyDescent="0.2">
      <c r="A206" s="138">
        <v>430</v>
      </c>
      <c r="B206" s="139">
        <v>430170348</v>
      </c>
      <c r="C206" s="140" t="s">
        <v>504</v>
      </c>
      <c r="D206" s="141">
        <v>170</v>
      </c>
      <c r="E206" s="140" t="s">
        <v>202</v>
      </c>
      <c r="F206" s="141">
        <v>348</v>
      </c>
      <c r="G206" s="142" t="s">
        <v>380</v>
      </c>
      <c r="H206" s="130"/>
      <c r="I206" s="131">
        <v>12018</v>
      </c>
      <c r="J206" s="131">
        <v>234</v>
      </c>
      <c r="K206" s="131">
        <v>0</v>
      </c>
      <c r="L206" s="131">
        <v>938</v>
      </c>
      <c r="M206" s="131">
        <v>13190</v>
      </c>
      <c r="N206" s="130"/>
      <c r="O206" s="132">
        <v>12</v>
      </c>
      <c r="P206" s="132">
        <v>0</v>
      </c>
      <c r="Q206" s="133">
        <v>147024</v>
      </c>
      <c r="R206" s="133">
        <v>0</v>
      </c>
      <c r="S206" s="133">
        <v>0</v>
      </c>
      <c r="T206" s="133">
        <v>11256</v>
      </c>
      <c r="U206" s="134">
        <f t="shared" si="3"/>
        <v>158280</v>
      </c>
      <c r="V206" s="144"/>
      <c r="W206" s="173">
        <v>0</v>
      </c>
      <c r="X206" s="174">
        <v>0.09</v>
      </c>
      <c r="Y206" s="174">
        <v>6.3591081173907396E-2</v>
      </c>
      <c r="Z206" s="175">
        <v>0</v>
      </c>
      <c r="AA206" s="168"/>
      <c r="AB206" s="176">
        <v>0</v>
      </c>
      <c r="AC206" s="177">
        <v>0</v>
      </c>
      <c r="AD206" s="134">
        <v>0</v>
      </c>
      <c r="AE206" s="177">
        <v>0</v>
      </c>
      <c r="AF206" s="182">
        <v>0</v>
      </c>
      <c r="AG206" s="172"/>
    </row>
    <row r="207" spans="1:33" s="110" customFormat="1" x14ac:dyDescent="0.2">
      <c r="A207" s="138">
        <v>430</v>
      </c>
      <c r="B207" s="139">
        <v>430170620</v>
      </c>
      <c r="C207" s="140" t="s">
        <v>504</v>
      </c>
      <c r="D207" s="141">
        <v>170</v>
      </c>
      <c r="E207" s="140" t="s">
        <v>202</v>
      </c>
      <c r="F207" s="141">
        <v>620</v>
      </c>
      <c r="G207" s="142" t="s">
        <v>393</v>
      </c>
      <c r="H207" s="130"/>
      <c r="I207" s="131">
        <v>11266</v>
      </c>
      <c r="J207" s="131">
        <v>6547</v>
      </c>
      <c r="K207" s="131">
        <v>0</v>
      </c>
      <c r="L207" s="131">
        <v>938</v>
      </c>
      <c r="M207" s="131">
        <v>18751</v>
      </c>
      <c r="N207" s="130"/>
      <c r="O207" s="132">
        <v>7</v>
      </c>
      <c r="P207" s="132">
        <v>0</v>
      </c>
      <c r="Q207" s="133">
        <v>124691</v>
      </c>
      <c r="R207" s="133">
        <v>0</v>
      </c>
      <c r="S207" s="133">
        <v>0</v>
      </c>
      <c r="T207" s="133">
        <v>6566</v>
      </c>
      <c r="U207" s="134">
        <f t="shared" si="3"/>
        <v>131257</v>
      </c>
      <c r="V207" s="144"/>
      <c r="W207" s="173">
        <v>0</v>
      </c>
      <c r="X207" s="174">
        <v>0.09</v>
      </c>
      <c r="Y207" s="174">
        <v>9.8154905196639435E-3</v>
      </c>
      <c r="Z207" s="175">
        <v>0</v>
      </c>
      <c r="AA207" s="168"/>
      <c r="AB207" s="176">
        <v>0</v>
      </c>
      <c r="AC207" s="177">
        <v>0</v>
      </c>
      <c r="AD207" s="134">
        <v>0</v>
      </c>
      <c r="AE207" s="177">
        <v>0</v>
      </c>
      <c r="AF207" s="182">
        <v>0</v>
      </c>
      <c r="AG207" s="172"/>
    </row>
    <row r="208" spans="1:33" s="110" customFormat="1" x14ac:dyDescent="0.2">
      <c r="A208" s="138">
        <v>430</v>
      </c>
      <c r="B208" s="139">
        <v>430170673</v>
      </c>
      <c r="C208" s="140" t="s">
        <v>504</v>
      </c>
      <c r="D208" s="141">
        <v>170</v>
      </c>
      <c r="E208" s="140" t="s">
        <v>202</v>
      </c>
      <c r="F208" s="141">
        <v>673</v>
      </c>
      <c r="G208" s="142" t="s">
        <v>408</v>
      </c>
      <c r="H208" s="130"/>
      <c r="I208" s="131">
        <v>10373.290496331463</v>
      </c>
      <c r="J208" s="131">
        <v>6034</v>
      </c>
      <c r="K208" s="131">
        <v>0</v>
      </c>
      <c r="L208" s="131">
        <v>938</v>
      </c>
      <c r="M208" s="131">
        <v>17345.290496331465</v>
      </c>
      <c r="N208" s="130"/>
      <c r="O208" s="132">
        <v>1</v>
      </c>
      <c r="P208" s="132">
        <v>0</v>
      </c>
      <c r="Q208" s="133">
        <v>16407</v>
      </c>
      <c r="R208" s="133">
        <v>0</v>
      </c>
      <c r="S208" s="133">
        <v>0</v>
      </c>
      <c r="T208" s="133">
        <v>938</v>
      </c>
      <c r="U208" s="134">
        <f t="shared" si="3"/>
        <v>17345</v>
      </c>
      <c r="V208" s="144"/>
      <c r="W208" s="173">
        <v>0</v>
      </c>
      <c r="X208" s="174">
        <v>0.09</v>
      </c>
      <c r="Y208" s="174">
        <v>1.7184178254330048E-2</v>
      </c>
      <c r="Z208" s="175">
        <v>0</v>
      </c>
      <c r="AA208" s="168"/>
      <c r="AB208" s="176">
        <v>0</v>
      </c>
      <c r="AC208" s="177">
        <v>0</v>
      </c>
      <c r="AD208" s="134">
        <v>0</v>
      </c>
      <c r="AE208" s="177">
        <v>0</v>
      </c>
      <c r="AF208" s="182">
        <v>0</v>
      </c>
      <c r="AG208" s="172"/>
    </row>
    <row r="209" spans="1:33" s="110" customFormat="1" x14ac:dyDescent="0.2">
      <c r="A209" s="138">
        <v>430</v>
      </c>
      <c r="B209" s="139">
        <v>430170690</v>
      </c>
      <c r="C209" s="140" t="s">
        <v>504</v>
      </c>
      <c r="D209" s="141">
        <v>170</v>
      </c>
      <c r="E209" s="140" t="s">
        <v>202</v>
      </c>
      <c r="F209" s="141">
        <v>690</v>
      </c>
      <c r="G209" s="142" t="s">
        <v>414</v>
      </c>
      <c r="H209" s="130"/>
      <c r="I209" s="131">
        <v>11094.404188259601</v>
      </c>
      <c r="J209" s="131">
        <v>4000</v>
      </c>
      <c r="K209" s="131">
        <v>0</v>
      </c>
      <c r="L209" s="131">
        <v>938</v>
      </c>
      <c r="M209" s="131">
        <v>16032.404188259601</v>
      </c>
      <c r="N209" s="130"/>
      <c r="O209" s="132">
        <v>1</v>
      </c>
      <c r="P209" s="132">
        <v>0</v>
      </c>
      <c r="Q209" s="133">
        <v>15094</v>
      </c>
      <c r="R209" s="133">
        <v>0</v>
      </c>
      <c r="S209" s="133">
        <v>0</v>
      </c>
      <c r="T209" s="133">
        <v>938</v>
      </c>
      <c r="U209" s="134">
        <f t="shared" si="3"/>
        <v>16032</v>
      </c>
      <c r="V209" s="144"/>
      <c r="W209" s="173">
        <v>0</v>
      </c>
      <c r="X209" s="174">
        <v>0.09</v>
      </c>
      <c r="Y209" s="174">
        <v>9.8356424892989455E-3</v>
      </c>
      <c r="Z209" s="175">
        <v>0</v>
      </c>
      <c r="AA209" s="168"/>
      <c r="AB209" s="176">
        <v>0</v>
      </c>
      <c r="AC209" s="177">
        <v>0</v>
      </c>
      <c r="AD209" s="134">
        <v>0</v>
      </c>
      <c r="AE209" s="177">
        <v>0</v>
      </c>
      <c r="AF209" s="182">
        <v>0</v>
      </c>
      <c r="AG209" s="172"/>
    </row>
    <row r="210" spans="1:33" s="110" customFormat="1" x14ac:dyDescent="0.2">
      <c r="A210" s="138">
        <v>430</v>
      </c>
      <c r="B210" s="139">
        <v>430170695</v>
      </c>
      <c r="C210" s="140" t="s">
        <v>504</v>
      </c>
      <c r="D210" s="141">
        <v>170</v>
      </c>
      <c r="E210" s="140" t="s">
        <v>202</v>
      </c>
      <c r="F210" s="141">
        <v>695</v>
      </c>
      <c r="G210" s="142" t="s">
        <v>415</v>
      </c>
      <c r="H210" s="130"/>
      <c r="I210" s="131">
        <v>11049</v>
      </c>
      <c r="J210" s="131">
        <v>7273</v>
      </c>
      <c r="K210" s="131">
        <v>0</v>
      </c>
      <c r="L210" s="131">
        <v>938</v>
      </c>
      <c r="M210" s="131">
        <v>19260</v>
      </c>
      <c r="N210" s="130"/>
      <c r="O210" s="132">
        <v>3</v>
      </c>
      <c r="P210" s="132">
        <v>0</v>
      </c>
      <c r="Q210" s="133">
        <v>54966</v>
      </c>
      <c r="R210" s="133">
        <v>0</v>
      </c>
      <c r="S210" s="133">
        <v>0</v>
      </c>
      <c r="T210" s="133">
        <v>2814</v>
      </c>
      <c r="U210" s="134">
        <f t="shared" si="3"/>
        <v>57780</v>
      </c>
      <c r="V210" s="144"/>
      <c r="W210" s="173">
        <v>0</v>
      </c>
      <c r="X210" s="174">
        <v>0.09</v>
      </c>
      <c r="Y210" s="174">
        <v>2.8374908530233965E-3</v>
      </c>
      <c r="Z210" s="175">
        <v>0</v>
      </c>
      <c r="AA210" s="168"/>
      <c r="AB210" s="176">
        <v>0</v>
      </c>
      <c r="AC210" s="177">
        <v>0</v>
      </c>
      <c r="AD210" s="134">
        <v>0</v>
      </c>
      <c r="AE210" s="177">
        <v>0</v>
      </c>
      <c r="AF210" s="182">
        <v>0</v>
      </c>
      <c r="AG210" s="172"/>
    </row>
    <row r="211" spans="1:33" s="110" customFormat="1" x14ac:dyDescent="0.2">
      <c r="A211" s="138">
        <v>430</v>
      </c>
      <c r="B211" s="139">
        <v>430170710</v>
      </c>
      <c r="C211" s="140" t="s">
        <v>504</v>
      </c>
      <c r="D211" s="141">
        <v>170</v>
      </c>
      <c r="E211" s="140" t="s">
        <v>202</v>
      </c>
      <c r="F211" s="141">
        <v>710</v>
      </c>
      <c r="G211" s="142" t="s">
        <v>419</v>
      </c>
      <c r="H211" s="130"/>
      <c r="I211" s="131">
        <v>11049</v>
      </c>
      <c r="J211" s="131">
        <v>4477</v>
      </c>
      <c r="K211" s="131">
        <v>0</v>
      </c>
      <c r="L211" s="131">
        <v>938</v>
      </c>
      <c r="M211" s="131">
        <v>16464</v>
      </c>
      <c r="N211" s="130"/>
      <c r="O211" s="132">
        <v>5</v>
      </c>
      <c r="P211" s="132">
        <v>0</v>
      </c>
      <c r="Q211" s="133">
        <v>77630</v>
      </c>
      <c r="R211" s="133">
        <v>0</v>
      </c>
      <c r="S211" s="133">
        <v>0</v>
      </c>
      <c r="T211" s="133">
        <v>4690</v>
      </c>
      <c r="U211" s="134">
        <f t="shared" si="3"/>
        <v>82320</v>
      </c>
      <c r="V211" s="144"/>
      <c r="W211" s="173">
        <v>0</v>
      </c>
      <c r="X211" s="174">
        <v>0.09</v>
      </c>
      <c r="Y211" s="174">
        <v>5.1054223169459227E-3</v>
      </c>
      <c r="Z211" s="175">
        <v>0</v>
      </c>
      <c r="AA211" s="168"/>
      <c r="AB211" s="176">
        <v>0</v>
      </c>
      <c r="AC211" s="177">
        <v>0</v>
      </c>
      <c r="AD211" s="134">
        <v>0</v>
      </c>
      <c r="AE211" s="177">
        <v>0</v>
      </c>
      <c r="AF211" s="182">
        <v>0</v>
      </c>
      <c r="AG211" s="172"/>
    </row>
    <row r="212" spans="1:33" s="110" customFormat="1" x14ac:dyDescent="0.2">
      <c r="A212" s="138">
        <v>430</v>
      </c>
      <c r="B212" s="139">
        <v>430170725</v>
      </c>
      <c r="C212" s="140" t="s">
        <v>504</v>
      </c>
      <c r="D212" s="141">
        <v>170</v>
      </c>
      <c r="E212" s="140" t="s">
        <v>202</v>
      </c>
      <c r="F212" s="141">
        <v>725</v>
      </c>
      <c r="G212" s="142" t="s">
        <v>424</v>
      </c>
      <c r="H212" s="130"/>
      <c r="I212" s="131">
        <v>11082</v>
      </c>
      <c r="J212" s="131">
        <v>4011</v>
      </c>
      <c r="K212" s="131">
        <v>0</v>
      </c>
      <c r="L212" s="131">
        <v>938</v>
      </c>
      <c r="M212" s="131">
        <v>16031</v>
      </c>
      <c r="N212" s="130"/>
      <c r="O212" s="132">
        <v>15</v>
      </c>
      <c r="P212" s="132">
        <v>0</v>
      </c>
      <c r="Q212" s="133">
        <v>226395</v>
      </c>
      <c r="R212" s="133">
        <v>0</v>
      </c>
      <c r="S212" s="133">
        <v>0</v>
      </c>
      <c r="T212" s="133">
        <v>14070</v>
      </c>
      <c r="U212" s="134">
        <f t="shared" si="3"/>
        <v>240465</v>
      </c>
      <c r="V212" s="144"/>
      <c r="W212" s="173">
        <v>0</v>
      </c>
      <c r="X212" s="174">
        <v>0.09</v>
      </c>
      <c r="Y212" s="174">
        <v>1.0396821849171152E-2</v>
      </c>
      <c r="Z212" s="175">
        <v>0</v>
      </c>
      <c r="AA212" s="168"/>
      <c r="AB212" s="176">
        <v>0</v>
      </c>
      <c r="AC212" s="177">
        <v>0</v>
      </c>
      <c r="AD212" s="134">
        <v>0</v>
      </c>
      <c r="AE212" s="177">
        <v>0</v>
      </c>
      <c r="AF212" s="182">
        <v>0</v>
      </c>
      <c r="AG212" s="172"/>
    </row>
    <row r="213" spans="1:33" s="110" customFormat="1" x14ac:dyDescent="0.2">
      <c r="A213" s="138">
        <v>430</v>
      </c>
      <c r="B213" s="139">
        <v>430170730</v>
      </c>
      <c r="C213" s="140" t="s">
        <v>504</v>
      </c>
      <c r="D213" s="141">
        <v>170</v>
      </c>
      <c r="E213" s="140" t="s">
        <v>202</v>
      </c>
      <c r="F213" s="141">
        <v>730</v>
      </c>
      <c r="G213" s="142" t="s">
        <v>426</v>
      </c>
      <c r="H213" s="130"/>
      <c r="I213" s="131">
        <v>12527</v>
      </c>
      <c r="J213" s="131">
        <v>4787</v>
      </c>
      <c r="K213" s="131">
        <v>0</v>
      </c>
      <c r="L213" s="131">
        <v>938</v>
      </c>
      <c r="M213" s="131">
        <v>18252</v>
      </c>
      <c r="N213" s="130"/>
      <c r="O213" s="132">
        <v>8</v>
      </c>
      <c r="P213" s="132">
        <v>0</v>
      </c>
      <c r="Q213" s="133">
        <v>138512</v>
      </c>
      <c r="R213" s="133">
        <v>0</v>
      </c>
      <c r="S213" s="133">
        <v>0</v>
      </c>
      <c r="T213" s="133">
        <v>7504</v>
      </c>
      <c r="U213" s="134">
        <f t="shared" si="3"/>
        <v>146016</v>
      </c>
      <c r="V213" s="144"/>
      <c r="W213" s="173">
        <v>0</v>
      </c>
      <c r="X213" s="174">
        <v>0.09</v>
      </c>
      <c r="Y213" s="174">
        <v>6.1130203511517815E-3</v>
      </c>
      <c r="Z213" s="175">
        <v>0</v>
      </c>
      <c r="AA213" s="168"/>
      <c r="AB213" s="176">
        <v>0</v>
      </c>
      <c r="AC213" s="177">
        <v>0</v>
      </c>
      <c r="AD213" s="134">
        <v>0</v>
      </c>
      <c r="AE213" s="177">
        <v>0</v>
      </c>
      <c r="AF213" s="182">
        <v>0</v>
      </c>
      <c r="AG213" s="172"/>
    </row>
    <row r="214" spans="1:33" s="110" customFormat="1" x14ac:dyDescent="0.2">
      <c r="A214" s="138">
        <v>430</v>
      </c>
      <c r="B214" s="139">
        <v>430170735</v>
      </c>
      <c r="C214" s="140" t="s">
        <v>504</v>
      </c>
      <c r="D214" s="141">
        <v>170</v>
      </c>
      <c r="E214" s="140" t="s">
        <v>202</v>
      </c>
      <c r="F214" s="141">
        <v>735</v>
      </c>
      <c r="G214" s="142" t="s">
        <v>427</v>
      </c>
      <c r="H214" s="130"/>
      <c r="I214" s="131">
        <v>10121</v>
      </c>
      <c r="J214" s="131">
        <v>4113</v>
      </c>
      <c r="K214" s="131">
        <v>0</v>
      </c>
      <c r="L214" s="131">
        <v>938</v>
      </c>
      <c r="M214" s="131">
        <v>15172</v>
      </c>
      <c r="N214" s="130"/>
      <c r="O214" s="132">
        <v>3</v>
      </c>
      <c r="P214" s="132">
        <v>0</v>
      </c>
      <c r="Q214" s="133">
        <v>42702</v>
      </c>
      <c r="R214" s="133">
        <v>0</v>
      </c>
      <c r="S214" s="133">
        <v>0</v>
      </c>
      <c r="T214" s="133">
        <v>2814</v>
      </c>
      <c r="U214" s="134">
        <f t="shared" si="3"/>
        <v>45516</v>
      </c>
      <c r="V214" s="144"/>
      <c r="W214" s="173">
        <v>0</v>
      </c>
      <c r="X214" s="174">
        <v>0.09</v>
      </c>
      <c r="Y214" s="174">
        <v>1.7577633183213072E-2</v>
      </c>
      <c r="Z214" s="175">
        <v>0</v>
      </c>
      <c r="AA214" s="168"/>
      <c r="AB214" s="176">
        <v>0</v>
      </c>
      <c r="AC214" s="177">
        <v>0</v>
      </c>
      <c r="AD214" s="134">
        <v>0</v>
      </c>
      <c r="AE214" s="177">
        <v>0</v>
      </c>
      <c r="AF214" s="182">
        <v>0</v>
      </c>
      <c r="AG214" s="172"/>
    </row>
    <row r="215" spans="1:33" s="110" customFormat="1" x14ac:dyDescent="0.2">
      <c r="A215" s="138">
        <v>430</v>
      </c>
      <c r="B215" s="139">
        <v>430170775</v>
      </c>
      <c r="C215" s="140" t="s">
        <v>504</v>
      </c>
      <c r="D215" s="141">
        <v>170</v>
      </c>
      <c r="E215" s="140" t="s">
        <v>202</v>
      </c>
      <c r="F215" s="141">
        <v>775</v>
      </c>
      <c r="G215" s="142" t="s">
        <v>441</v>
      </c>
      <c r="H215" s="130"/>
      <c r="I215" s="131">
        <v>9192</v>
      </c>
      <c r="J215" s="131">
        <v>2184</v>
      </c>
      <c r="K215" s="131">
        <v>0</v>
      </c>
      <c r="L215" s="131">
        <v>938</v>
      </c>
      <c r="M215" s="131">
        <v>12314</v>
      </c>
      <c r="N215" s="130"/>
      <c r="O215" s="132">
        <v>3</v>
      </c>
      <c r="P215" s="132">
        <v>0</v>
      </c>
      <c r="Q215" s="133">
        <v>34128</v>
      </c>
      <c r="R215" s="133">
        <v>0</v>
      </c>
      <c r="S215" s="133">
        <v>0</v>
      </c>
      <c r="T215" s="133">
        <v>2814</v>
      </c>
      <c r="U215" s="134">
        <f t="shared" si="3"/>
        <v>36942</v>
      </c>
      <c r="V215" s="144"/>
      <c r="W215" s="173">
        <v>0</v>
      </c>
      <c r="X215" s="174">
        <v>0.09</v>
      </c>
      <c r="Y215" s="174">
        <v>6.6353538296987967E-3</v>
      </c>
      <c r="Z215" s="175">
        <v>0</v>
      </c>
      <c r="AA215" s="168"/>
      <c r="AB215" s="176">
        <v>0</v>
      </c>
      <c r="AC215" s="177">
        <v>0</v>
      </c>
      <c r="AD215" s="134">
        <v>0</v>
      </c>
      <c r="AE215" s="177">
        <v>0</v>
      </c>
      <c r="AF215" s="182">
        <v>0</v>
      </c>
      <c r="AG215" s="172"/>
    </row>
    <row r="216" spans="1:33" s="110" customFormat="1" x14ac:dyDescent="0.2">
      <c r="A216" s="138">
        <v>431</v>
      </c>
      <c r="B216" s="139">
        <v>431149079</v>
      </c>
      <c r="C216" s="140" t="s">
        <v>505</v>
      </c>
      <c r="D216" s="141">
        <v>149</v>
      </c>
      <c r="E216" s="140" t="s">
        <v>181</v>
      </c>
      <c r="F216" s="141">
        <v>79</v>
      </c>
      <c r="G216" s="142" t="s">
        <v>111</v>
      </c>
      <c r="H216" s="130"/>
      <c r="I216" s="131">
        <v>11124.295946014126</v>
      </c>
      <c r="J216" s="131">
        <v>51</v>
      </c>
      <c r="K216" s="131">
        <v>0</v>
      </c>
      <c r="L216" s="131">
        <v>938</v>
      </c>
      <c r="M216" s="131">
        <v>12113.295946014126</v>
      </c>
      <c r="N216" s="130"/>
      <c r="O216" s="132">
        <v>1</v>
      </c>
      <c r="P216" s="132">
        <v>0</v>
      </c>
      <c r="Q216" s="133">
        <v>11175</v>
      </c>
      <c r="R216" s="133">
        <v>0</v>
      </c>
      <c r="S216" s="133">
        <v>0</v>
      </c>
      <c r="T216" s="133">
        <v>938</v>
      </c>
      <c r="U216" s="134">
        <f t="shared" si="3"/>
        <v>12113</v>
      </c>
      <c r="V216" s="144"/>
      <c r="W216" s="173">
        <v>0</v>
      </c>
      <c r="X216" s="174">
        <v>0.09</v>
      </c>
      <c r="Y216" s="174">
        <v>6.7580937111066677E-2</v>
      </c>
      <c r="Z216" s="175">
        <v>0</v>
      </c>
      <c r="AA216" s="168"/>
      <c r="AB216" s="176">
        <v>0</v>
      </c>
      <c r="AC216" s="177">
        <v>0</v>
      </c>
      <c r="AD216" s="134">
        <v>0</v>
      </c>
      <c r="AE216" s="177">
        <v>0</v>
      </c>
      <c r="AF216" s="182">
        <v>0</v>
      </c>
      <c r="AG216" s="172"/>
    </row>
    <row r="217" spans="1:33" s="110" customFormat="1" x14ac:dyDescent="0.2">
      <c r="A217" s="138">
        <v>431</v>
      </c>
      <c r="B217" s="139">
        <v>431149128</v>
      </c>
      <c r="C217" s="140" t="s">
        <v>505</v>
      </c>
      <c r="D217" s="141">
        <v>149</v>
      </c>
      <c r="E217" s="140" t="s">
        <v>181</v>
      </c>
      <c r="F217" s="141">
        <v>128</v>
      </c>
      <c r="G217" s="142" t="s">
        <v>160</v>
      </c>
      <c r="H217" s="130"/>
      <c r="I217" s="131">
        <v>11256</v>
      </c>
      <c r="J217" s="131">
        <v>648</v>
      </c>
      <c r="K217" s="131">
        <v>0</v>
      </c>
      <c r="L217" s="131">
        <v>938</v>
      </c>
      <c r="M217" s="131">
        <v>12842</v>
      </c>
      <c r="N217" s="130"/>
      <c r="O217" s="132">
        <v>11</v>
      </c>
      <c r="P217" s="132">
        <v>0</v>
      </c>
      <c r="Q217" s="133">
        <v>130944</v>
      </c>
      <c r="R217" s="133">
        <v>0</v>
      </c>
      <c r="S217" s="133">
        <v>0</v>
      </c>
      <c r="T217" s="133">
        <v>10318</v>
      </c>
      <c r="U217" s="134">
        <f t="shared" si="3"/>
        <v>141262</v>
      </c>
      <c r="V217" s="144"/>
      <c r="W217" s="173">
        <v>0</v>
      </c>
      <c r="X217" s="174">
        <v>0.09</v>
      </c>
      <c r="Y217" s="174">
        <v>3.7584762503324445E-2</v>
      </c>
      <c r="Z217" s="175">
        <v>0</v>
      </c>
      <c r="AA217" s="168"/>
      <c r="AB217" s="176">
        <v>0</v>
      </c>
      <c r="AC217" s="177">
        <v>0</v>
      </c>
      <c r="AD217" s="134">
        <v>0</v>
      </c>
      <c r="AE217" s="177">
        <v>0</v>
      </c>
      <c r="AF217" s="182">
        <v>0</v>
      </c>
      <c r="AG217" s="172"/>
    </row>
    <row r="218" spans="1:33" s="110" customFormat="1" x14ac:dyDescent="0.2">
      <c r="A218" s="138">
        <v>431</v>
      </c>
      <c r="B218" s="139">
        <v>431149149</v>
      </c>
      <c r="C218" s="140" t="s">
        <v>505</v>
      </c>
      <c r="D218" s="141">
        <v>149</v>
      </c>
      <c r="E218" s="140" t="s">
        <v>181</v>
      </c>
      <c r="F218" s="141">
        <v>149</v>
      </c>
      <c r="G218" s="142" t="s">
        <v>181</v>
      </c>
      <c r="H218" s="130"/>
      <c r="I218" s="131">
        <v>12728</v>
      </c>
      <c r="J218" s="131">
        <v>466</v>
      </c>
      <c r="K218" s="131">
        <v>0</v>
      </c>
      <c r="L218" s="131">
        <v>938</v>
      </c>
      <c r="M218" s="131">
        <v>14132</v>
      </c>
      <c r="N218" s="130"/>
      <c r="O218" s="132">
        <v>373</v>
      </c>
      <c r="P218" s="132">
        <v>0</v>
      </c>
      <c r="Q218" s="133">
        <v>4921362</v>
      </c>
      <c r="R218" s="133">
        <v>0</v>
      </c>
      <c r="S218" s="133">
        <v>291137</v>
      </c>
      <c r="T218" s="133">
        <v>349874</v>
      </c>
      <c r="U218" s="134">
        <f t="shared" si="3"/>
        <v>5562373</v>
      </c>
      <c r="V218" s="144"/>
      <c r="W218" s="173">
        <v>0</v>
      </c>
      <c r="X218" s="174">
        <v>0.09</v>
      </c>
      <c r="Y218" s="174">
        <v>0.11542692066428177</v>
      </c>
      <c r="Z218" s="175">
        <v>0</v>
      </c>
      <c r="AA218" s="168"/>
      <c r="AB218" s="176">
        <v>0</v>
      </c>
      <c r="AC218" s="177">
        <v>0</v>
      </c>
      <c r="AD218" s="134">
        <v>0</v>
      </c>
      <c r="AE218" s="177">
        <v>0</v>
      </c>
      <c r="AF218" s="182">
        <v>0</v>
      </c>
      <c r="AG218" s="172"/>
    </row>
    <row r="219" spans="1:33" s="110" customFormat="1" x14ac:dyDescent="0.2">
      <c r="A219" s="138">
        <v>431</v>
      </c>
      <c r="B219" s="139">
        <v>431149181</v>
      </c>
      <c r="C219" s="140" t="s">
        <v>505</v>
      </c>
      <c r="D219" s="141">
        <v>149</v>
      </c>
      <c r="E219" s="140" t="s">
        <v>181</v>
      </c>
      <c r="F219" s="141">
        <v>181</v>
      </c>
      <c r="G219" s="142" t="s">
        <v>213</v>
      </c>
      <c r="H219" s="130"/>
      <c r="I219" s="131">
        <v>11890</v>
      </c>
      <c r="J219" s="131">
        <v>217</v>
      </c>
      <c r="K219" s="131">
        <v>0</v>
      </c>
      <c r="L219" s="131">
        <v>938</v>
      </c>
      <c r="M219" s="131">
        <v>13045</v>
      </c>
      <c r="N219" s="130"/>
      <c r="O219" s="132">
        <v>13</v>
      </c>
      <c r="P219" s="132">
        <v>0</v>
      </c>
      <c r="Q219" s="133">
        <v>157391</v>
      </c>
      <c r="R219" s="133">
        <v>0</v>
      </c>
      <c r="S219" s="133">
        <v>0</v>
      </c>
      <c r="T219" s="133">
        <v>12194</v>
      </c>
      <c r="U219" s="134">
        <f t="shared" si="3"/>
        <v>169585</v>
      </c>
      <c r="V219" s="144"/>
      <c r="W219" s="173">
        <v>0</v>
      </c>
      <c r="X219" s="174">
        <v>0.09</v>
      </c>
      <c r="Y219" s="174">
        <v>1.7494444106768061E-2</v>
      </c>
      <c r="Z219" s="175">
        <v>0</v>
      </c>
      <c r="AA219" s="168"/>
      <c r="AB219" s="176">
        <v>0</v>
      </c>
      <c r="AC219" s="177">
        <v>0</v>
      </c>
      <c r="AD219" s="134">
        <v>0</v>
      </c>
      <c r="AE219" s="177">
        <v>0</v>
      </c>
      <c r="AF219" s="182">
        <v>0</v>
      </c>
      <c r="AG219" s="172"/>
    </row>
    <row r="220" spans="1:33" s="110" customFormat="1" x14ac:dyDescent="0.2">
      <c r="A220" s="138">
        <v>431</v>
      </c>
      <c r="B220" s="139">
        <v>431149211</v>
      </c>
      <c r="C220" s="140" t="s">
        <v>505</v>
      </c>
      <c r="D220" s="141">
        <v>149</v>
      </c>
      <c r="E220" s="140" t="s">
        <v>181</v>
      </c>
      <c r="F220" s="141">
        <v>211</v>
      </c>
      <c r="G220" s="142" t="s">
        <v>243</v>
      </c>
      <c r="H220" s="130"/>
      <c r="I220" s="131">
        <v>10752.007650935375</v>
      </c>
      <c r="J220" s="131">
        <v>2443</v>
      </c>
      <c r="K220" s="131">
        <v>0</v>
      </c>
      <c r="L220" s="131">
        <v>938</v>
      </c>
      <c r="M220" s="131">
        <v>14133.007650935375</v>
      </c>
      <c r="N220" s="130"/>
      <c r="O220" s="132">
        <v>2</v>
      </c>
      <c r="P220" s="132">
        <v>0</v>
      </c>
      <c r="Q220" s="133">
        <v>26390</v>
      </c>
      <c r="R220" s="133">
        <v>0</v>
      </c>
      <c r="S220" s="133">
        <v>0</v>
      </c>
      <c r="T220" s="133">
        <v>1876</v>
      </c>
      <c r="U220" s="134">
        <f t="shared" si="3"/>
        <v>28266</v>
      </c>
      <c r="V220" s="144"/>
      <c r="W220" s="173">
        <v>0</v>
      </c>
      <c r="X220" s="174">
        <v>0.09</v>
      </c>
      <c r="Y220" s="174">
        <v>2.0408064169418114E-3</v>
      </c>
      <c r="Z220" s="175">
        <v>0</v>
      </c>
      <c r="AA220" s="168"/>
      <c r="AB220" s="176">
        <v>0</v>
      </c>
      <c r="AC220" s="177">
        <v>0</v>
      </c>
      <c r="AD220" s="134">
        <v>0</v>
      </c>
      <c r="AE220" s="177">
        <v>0</v>
      </c>
      <c r="AF220" s="182">
        <v>0</v>
      </c>
      <c r="AG220" s="172"/>
    </row>
    <row r="221" spans="1:33" s="110" customFormat="1" x14ac:dyDescent="0.2">
      <c r="A221" s="138">
        <v>432</v>
      </c>
      <c r="B221" s="139">
        <v>432712020</v>
      </c>
      <c r="C221" s="140" t="s">
        <v>506</v>
      </c>
      <c r="D221" s="141">
        <v>712</v>
      </c>
      <c r="E221" s="140" t="s">
        <v>420</v>
      </c>
      <c r="F221" s="141">
        <v>20</v>
      </c>
      <c r="G221" s="142" t="s">
        <v>52</v>
      </c>
      <c r="H221" s="130"/>
      <c r="I221" s="131">
        <v>9452</v>
      </c>
      <c r="J221" s="131">
        <v>2642</v>
      </c>
      <c r="K221" s="131">
        <v>0</v>
      </c>
      <c r="L221" s="131">
        <v>938</v>
      </c>
      <c r="M221" s="131">
        <v>13032</v>
      </c>
      <c r="N221" s="130"/>
      <c r="O221" s="132">
        <v>82</v>
      </c>
      <c r="P221" s="132">
        <v>0</v>
      </c>
      <c r="Q221" s="133">
        <v>991708</v>
      </c>
      <c r="R221" s="133">
        <v>0</v>
      </c>
      <c r="S221" s="133">
        <v>0</v>
      </c>
      <c r="T221" s="133">
        <v>76916</v>
      </c>
      <c r="U221" s="134">
        <f t="shared" si="3"/>
        <v>1068624</v>
      </c>
      <c r="V221" s="144"/>
      <c r="W221" s="173">
        <v>0</v>
      </c>
      <c r="X221" s="174">
        <v>0.09</v>
      </c>
      <c r="Y221" s="174">
        <v>5.0499405212774018E-2</v>
      </c>
      <c r="Z221" s="175">
        <v>0</v>
      </c>
      <c r="AA221" s="168"/>
      <c r="AB221" s="176">
        <v>0</v>
      </c>
      <c r="AC221" s="177">
        <v>0</v>
      </c>
      <c r="AD221" s="134">
        <v>0</v>
      </c>
      <c r="AE221" s="177">
        <v>0</v>
      </c>
      <c r="AF221" s="182">
        <v>0</v>
      </c>
      <c r="AG221" s="172"/>
    </row>
    <row r="222" spans="1:33" s="110" customFormat="1" x14ac:dyDescent="0.2">
      <c r="A222" s="138">
        <v>432</v>
      </c>
      <c r="B222" s="139">
        <v>432712096</v>
      </c>
      <c r="C222" s="140" t="s">
        <v>506</v>
      </c>
      <c r="D222" s="141">
        <v>712</v>
      </c>
      <c r="E222" s="140" t="s">
        <v>420</v>
      </c>
      <c r="F222" s="141">
        <v>96</v>
      </c>
      <c r="G222" s="142" t="s">
        <v>128</v>
      </c>
      <c r="H222" s="130"/>
      <c r="I222" s="131">
        <v>8960</v>
      </c>
      <c r="J222" s="131">
        <v>5100</v>
      </c>
      <c r="K222" s="131">
        <v>0</v>
      </c>
      <c r="L222" s="131">
        <v>938</v>
      </c>
      <c r="M222" s="131">
        <v>14998</v>
      </c>
      <c r="N222" s="130"/>
      <c r="O222" s="132">
        <v>1</v>
      </c>
      <c r="P222" s="132">
        <v>0</v>
      </c>
      <c r="Q222" s="133">
        <v>14060</v>
      </c>
      <c r="R222" s="133">
        <v>0</v>
      </c>
      <c r="S222" s="133">
        <v>0</v>
      </c>
      <c r="T222" s="133">
        <v>938</v>
      </c>
      <c r="U222" s="134">
        <f t="shared" si="3"/>
        <v>14998</v>
      </c>
      <c r="V222" s="144"/>
      <c r="W222" s="173">
        <v>0</v>
      </c>
      <c r="X222" s="174">
        <v>0.09</v>
      </c>
      <c r="Y222" s="174">
        <v>3.3366338003061817E-2</v>
      </c>
      <c r="Z222" s="175">
        <v>0</v>
      </c>
      <c r="AA222" s="168"/>
      <c r="AB222" s="176">
        <v>0</v>
      </c>
      <c r="AC222" s="177">
        <v>0</v>
      </c>
      <c r="AD222" s="134">
        <v>0</v>
      </c>
      <c r="AE222" s="177">
        <v>0</v>
      </c>
      <c r="AF222" s="182">
        <v>0</v>
      </c>
      <c r="AG222" s="172"/>
    </row>
    <row r="223" spans="1:33" s="110" customFormat="1" x14ac:dyDescent="0.2">
      <c r="A223" s="138">
        <v>432</v>
      </c>
      <c r="B223" s="139">
        <v>432712172</v>
      </c>
      <c r="C223" s="140" t="s">
        <v>506</v>
      </c>
      <c r="D223" s="141">
        <v>712</v>
      </c>
      <c r="E223" s="140" t="s">
        <v>420</v>
      </c>
      <c r="F223" s="141">
        <v>172</v>
      </c>
      <c r="G223" s="142" t="s">
        <v>204</v>
      </c>
      <c r="H223" s="130"/>
      <c r="I223" s="131">
        <v>8960</v>
      </c>
      <c r="J223" s="131">
        <v>6035</v>
      </c>
      <c r="K223" s="131">
        <v>0</v>
      </c>
      <c r="L223" s="131">
        <v>938</v>
      </c>
      <c r="M223" s="131">
        <v>15933</v>
      </c>
      <c r="N223" s="130"/>
      <c r="O223" s="132">
        <v>2</v>
      </c>
      <c r="P223" s="132">
        <v>0</v>
      </c>
      <c r="Q223" s="133">
        <v>29990</v>
      </c>
      <c r="R223" s="133">
        <v>0</v>
      </c>
      <c r="S223" s="133">
        <v>0</v>
      </c>
      <c r="T223" s="133">
        <v>1876</v>
      </c>
      <c r="U223" s="134">
        <f t="shared" si="3"/>
        <v>31866</v>
      </c>
      <c r="V223" s="144"/>
      <c r="W223" s="173">
        <v>0</v>
      </c>
      <c r="X223" s="174">
        <v>0.09</v>
      </c>
      <c r="Y223" s="174">
        <v>3.0715542221570805E-2</v>
      </c>
      <c r="Z223" s="175">
        <v>0</v>
      </c>
      <c r="AA223" s="168"/>
      <c r="AB223" s="176">
        <v>0</v>
      </c>
      <c r="AC223" s="177">
        <v>0</v>
      </c>
      <c r="AD223" s="134">
        <v>0</v>
      </c>
      <c r="AE223" s="177">
        <v>0</v>
      </c>
      <c r="AF223" s="182">
        <v>0</v>
      </c>
      <c r="AG223" s="172"/>
    </row>
    <row r="224" spans="1:33" s="110" customFormat="1" x14ac:dyDescent="0.2">
      <c r="A224" s="138">
        <v>432</v>
      </c>
      <c r="B224" s="139">
        <v>432712261</v>
      </c>
      <c r="C224" s="140" t="s">
        <v>506</v>
      </c>
      <c r="D224" s="141">
        <v>712</v>
      </c>
      <c r="E224" s="140" t="s">
        <v>420</v>
      </c>
      <c r="F224" s="141">
        <v>261</v>
      </c>
      <c r="G224" s="142" t="s">
        <v>293</v>
      </c>
      <c r="H224" s="130"/>
      <c r="I224" s="131">
        <v>8960</v>
      </c>
      <c r="J224" s="131">
        <v>5779</v>
      </c>
      <c r="K224" s="131">
        <v>0</v>
      </c>
      <c r="L224" s="131">
        <v>938</v>
      </c>
      <c r="M224" s="131">
        <v>15677</v>
      </c>
      <c r="N224" s="130"/>
      <c r="O224" s="132">
        <v>16</v>
      </c>
      <c r="P224" s="132">
        <v>0</v>
      </c>
      <c r="Q224" s="133">
        <v>235824</v>
      </c>
      <c r="R224" s="133">
        <v>0</v>
      </c>
      <c r="S224" s="133">
        <v>0</v>
      </c>
      <c r="T224" s="133">
        <v>15008</v>
      </c>
      <c r="U224" s="134">
        <f t="shared" si="3"/>
        <v>250832</v>
      </c>
      <c r="V224" s="144"/>
      <c r="W224" s="173">
        <v>0</v>
      </c>
      <c r="X224" s="174">
        <v>0.09</v>
      </c>
      <c r="Y224" s="174">
        <v>7.8502282779269267E-2</v>
      </c>
      <c r="Z224" s="175">
        <v>0</v>
      </c>
      <c r="AA224" s="168"/>
      <c r="AB224" s="176">
        <v>0</v>
      </c>
      <c r="AC224" s="177">
        <v>0</v>
      </c>
      <c r="AD224" s="134">
        <v>0</v>
      </c>
      <c r="AE224" s="177">
        <v>0</v>
      </c>
      <c r="AF224" s="182">
        <v>0</v>
      </c>
      <c r="AG224" s="172"/>
    </row>
    <row r="225" spans="1:33" s="110" customFormat="1" x14ac:dyDescent="0.2">
      <c r="A225" s="138">
        <v>432</v>
      </c>
      <c r="B225" s="139">
        <v>432712300</v>
      </c>
      <c r="C225" s="140" t="s">
        <v>506</v>
      </c>
      <c r="D225" s="141">
        <v>712</v>
      </c>
      <c r="E225" s="140" t="s">
        <v>420</v>
      </c>
      <c r="F225" s="141">
        <v>300</v>
      </c>
      <c r="G225" s="142" t="s">
        <v>332</v>
      </c>
      <c r="H225" s="130"/>
      <c r="I225" s="131">
        <v>8960</v>
      </c>
      <c r="J225" s="131">
        <v>16090</v>
      </c>
      <c r="K225" s="131">
        <v>0</v>
      </c>
      <c r="L225" s="131">
        <v>938</v>
      </c>
      <c r="M225" s="131">
        <v>25988</v>
      </c>
      <c r="N225" s="130"/>
      <c r="O225" s="132">
        <v>1</v>
      </c>
      <c r="P225" s="132">
        <v>0</v>
      </c>
      <c r="Q225" s="133">
        <v>25050</v>
      </c>
      <c r="R225" s="133">
        <v>0</v>
      </c>
      <c r="S225" s="133">
        <v>0</v>
      </c>
      <c r="T225" s="133">
        <v>938</v>
      </c>
      <c r="U225" s="134">
        <f t="shared" si="3"/>
        <v>25988</v>
      </c>
      <c r="V225" s="144"/>
      <c r="W225" s="173">
        <v>0</v>
      </c>
      <c r="X225" s="174">
        <v>0.09</v>
      </c>
      <c r="Y225" s="174">
        <v>1.8735196439636739E-2</v>
      </c>
      <c r="Z225" s="175">
        <v>0</v>
      </c>
      <c r="AA225" s="168"/>
      <c r="AB225" s="176">
        <v>0</v>
      </c>
      <c r="AC225" s="177">
        <v>0</v>
      </c>
      <c r="AD225" s="134">
        <v>0</v>
      </c>
      <c r="AE225" s="177">
        <v>0</v>
      </c>
      <c r="AF225" s="182">
        <v>0</v>
      </c>
      <c r="AG225" s="172"/>
    </row>
    <row r="226" spans="1:33" s="110" customFormat="1" x14ac:dyDescent="0.2">
      <c r="A226" s="138">
        <v>432</v>
      </c>
      <c r="B226" s="139">
        <v>432712645</v>
      </c>
      <c r="C226" s="140" t="s">
        <v>506</v>
      </c>
      <c r="D226" s="141">
        <v>712</v>
      </c>
      <c r="E226" s="140" t="s">
        <v>420</v>
      </c>
      <c r="F226" s="141">
        <v>645</v>
      </c>
      <c r="G226" s="142" t="s">
        <v>399</v>
      </c>
      <c r="H226" s="130"/>
      <c r="I226" s="131">
        <v>10391</v>
      </c>
      <c r="J226" s="131">
        <v>4230</v>
      </c>
      <c r="K226" s="131">
        <v>0</v>
      </c>
      <c r="L226" s="131">
        <v>938</v>
      </c>
      <c r="M226" s="131">
        <v>15559</v>
      </c>
      <c r="N226" s="130"/>
      <c r="O226" s="132">
        <v>59</v>
      </c>
      <c r="P226" s="132">
        <v>0</v>
      </c>
      <c r="Q226" s="133">
        <v>862639</v>
      </c>
      <c r="R226" s="133">
        <v>0</v>
      </c>
      <c r="S226" s="133">
        <v>0</v>
      </c>
      <c r="T226" s="133">
        <v>55342</v>
      </c>
      <c r="U226" s="134">
        <f t="shared" si="3"/>
        <v>917981</v>
      </c>
      <c r="V226" s="144"/>
      <c r="W226" s="173">
        <v>0</v>
      </c>
      <c r="X226" s="174">
        <v>0.09</v>
      </c>
      <c r="Y226" s="174">
        <v>3.5973656779131322E-2</v>
      </c>
      <c r="Z226" s="175">
        <v>0</v>
      </c>
      <c r="AA226" s="168"/>
      <c r="AB226" s="176">
        <v>0</v>
      </c>
      <c r="AC226" s="177">
        <v>0</v>
      </c>
      <c r="AD226" s="134">
        <v>0</v>
      </c>
      <c r="AE226" s="177">
        <v>0</v>
      </c>
      <c r="AF226" s="182">
        <v>0</v>
      </c>
      <c r="AG226" s="172"/>
    </row>
    <row r="227" spans="1:33" s="110" customFormat="1" x14ac:dyDescent="0.2">
      <c r="A227" s="138">
        <v>432</v>
      </c>
      <c r="B227" s="139">
        <v>432712660</v>
      </c>
      <c r="C227" s="140" t="s">
        <v>506</v>
      </c>
      <c r="D227" s="141">
        <v>712</v>
      </c>
      <c r="E227" s="140" t="s">
        <v>420</v>
      </c>
      <c r="F227" s="141">
        <v>660</v>
      </c>
      <c r="G227" s="142" t="s">
        <v>403</v>
      </c>
      <c r="H227" s="130"/>
      <c r="I227" s="131">
        <v>10674</v>
      </c>
      <c r="J227" s="131">
        <v>9492</v>
      </c>
      <c r="K227" s="131">
        <v>0</v>
      </c>
      <c r="L227" s="131">
        <v>938</v>
      </c>
      <c r="M227" s="131">
        <v>21104</v>
      </c>
      <c r="N227" s="130"/>
      <c r="O227" s="132">
        <v>63</v>
      </c>
      <c r="P227" s="132">
        <v>0</v>
      </c>
      <c r="Q227" s="133">
        <v>1270458</v>
      </c>
      <c r="R227" s="133">
        <v>0</v>
      </c>
      <c r="S227" s="133">
        <v>0</v>
      </c>
      <c r="T227" s="133">
        <v>59094</v>
      </c>
      <c r="U227" s="134">
        <f t="shared" si="3"/>
        <v>1329552</v>
      </c>
      <c r="V227" s="144"/>
      <c r="W227" s="173">
        <v>0</v>
      </c>
      <c r="X227" s="174">
        <v>0.09</v>
      </c>
      <c r="Y227" s="174">
        <v>5.422112176871121E-2</v>
      </c>
      <c r="Z227" s="175">
        <v>0</v>
      </c>
      <c r="AA227" s="168"/>
      <c r="AB227" s="176">
        <v>0</v>
      </c>
      <c r="AC227" s="177">
        <v>0</v>
      </c>
      <c r="AD227" s="134">
        <v>0</v>
      </c>
      <c r="AE227" s="177">
        <v>0</v>
      </c>
      <c r="AF227" s="182">
        <v>0</v>
      </c>
      <c r="AG227" s="172"/>
    </row>
    <row r="228" spans="1:33" s="110" customFormat="1" x14ac:dyDescent="0.2">
      <c r="A228" s="138">
        <v>432</v>
      </c>
      <c r="B228" s="139">
        <v>432712712</v>
      </c>
      <c r="C228" s="140" t="s">
        <v>506</v>
      </c>
      <c r="D228" s="141">
        <v>712</v>
      </c>
      <c r="E228" s="140" t="s">
        <v>420</v>
      </c>
      <c r="F228" s="141">
        <v>712</v>
      </c>
      <c r="G228" s="142" t="s">
        <v>420</v>
      </c>
      <c r="H228" s="130"/>
      <c r="I228" s="131">
        <v>9981</v>
      </c>
      <c r="J228" s="131">
        <v>7181</v>
      </c>
      <c r="K228" s="131">
        <v>0</v>
      </c>
      <c r="L228" s="131">
        <v>938</v>
      </c>
      <c r="M228" s="131">
        <v>18100</v>
      </c>
      <c r="N228" s="130"/>
      <c r="O228" s="132">
        <v>26</v>
      </c>
      <c r="P228" s="132">
        <v>0</v>
      </c>
      <c r="Q228" s="133">
        <v>446212</v>
      </c>
      <c r="R228" s="133">
        <v>0</v>
      </c>
      <c r="S228" s="133">
        <v>0</v>
      </c>
      <c r="T228" s="133">
        <v>24388</v>
      </c>
      <c r="U228" s="134">
        <f t="shared" si="3"/>
        <v>470600</v>
      </c>
      <c r="V228" s="144"/>
      <c r="W228" s="173">
        <v>0</v>
      </c>
      <c r="X228" s="174">
        <v>0.09</v>
      </c>
      <c r="Y228" s="174">
        <v>3.2307007193825725E-2</v>
      </c>
      <c r="Z228" s="175">
        <v>0</v>
      </c>
      <c r="AA228" s="168"/>
      <c r="AB228" s="176">
        <v>0</v>
      </c>
      <c r="AC228" s="177">
        <v>0</v>
      </c>
      <c r="AD228" s="134">
        <v>0</v>
      </c>
      <c r="AE228" s="177">
        <v>0</v>
      </c>
      <c r="AF228" s="182">
        <v>0</v>
      </c>
      <c r="AG228" s="172"/>
    </row>
    <row r="229" spans="1:33" s="110" customFormat="1" x14ac:dyDescent="0.2">
      <c r="A229" s="138">
        <v>435</v>
      </c>
      <c r="B229" s="139">
        <v>435301009</v>
      </c>
      <c r="C229" s="140" t="s">
        <v>507</v>
      </c>
      <c r="D229" s="141">
        <v>301</v>
      </c>
      <c r="E229" s="140" t="s">
        <v>333</v>
      </c>
      <c r="F229" s="141">
        <v>9</v>
      </c>
      <c r="G229" s="142" t="s">
        <v>41</v>
      </c>
      <c r="H229" s="130"/>
      <c r="I229" s="131">
        <v>10766</v>
      </c>
      <c r="J229" s="131">
        <v>7188</v>
      </c>
      <c r="K229" s="131">
        <v>0</v>
      </c>
      <c r="L229" s="131">
        <v>938</v>
      </c>
      <c r="M229" s="131">
        <v>18892</v>
      </c>
      <c r="N229" s="130"/>
      <c r="O229" s="132">
        <v>2</v>
      </c>
      <c r="P229" s="132">
        <v>0</v>
      </c>
      <c r="Q229" s="133">
        <v>35908</v>
      </c>
      <c r="R229" s="133">
        <v>0</v>
      </c>
      <c r="S229" s="133">
        <v>0</v>
      </c>
      <c r="T229" s="133">
        <v>1876</v>
      </c>
      <c r="U229" s="134">
        <f t="shared" si="3"/>
        <v>37784</v>
      </c>
      <c r="V229" s="144"/>
      <c r="W229" s="173">
        <v>0</v>
      </c>
      <c r="X229" s="174">
        <v>0.09</v>
      </c>
      <c r="Y229" s="174">
        <v>2.304615137916233E-3</v>
      </c>
      <c r="Z229" s="175">
        <v>0</v>
      </c>
      <c r="AA229" s="168"/>
      <c r="AB229" s="176">
        <v>0</v>
      </c>
      <c r="AC229" s="177">
        <v>0</v>
      </c>
      <c r="AD229" s="134">
        <v>0</v>
      </c>
      <c r="AE229" s="177">
        <v>0</v>
      </c>
      <c r="AF229" s="182">
        <v>0</v>
      </c>
      <c r="AG229" s="172"/>
    </row>
    <row r="230" spans="1:33" s="110" customFormat="1" x14ac:dyDescent="0.2">
      <c r="A230" s="138">
        <v>435</v>
      </c>
      <c r="B230" s="139">
        <v>435301031</v>
      </c>
      <c r="C230" s="140" t="s">
        <v>507</v>
      </c>
      <c r="D230" s="141">
        <v>301</v>
      </c>
      <c r="E230" s="140" t="s">
        <v>333</v>
      </c>
      <c r="F230" s="141">
        <v>31</v>
      </c>
      <c r="G230" s="142" t="s">
        <v>63</v>
      </c>
      <c r="H230" s="130"/>
      <c r="I230" s="131">
        <v>10393</v>
      </c>
      <c r="J230" s="131">
        <v>5132</v>
      </c>
      <c r="K230" s="131">
        <v>0</v>
      </c>
      <c r="L230" s="131">
        <v>938</v>
      </c>
      <c r="M230" s="131">
        <v>16463</v>
      </c>
      <c r="N230" s="130"/>
      <c r="O230" s="132">
        <v>73</v>
      </c>
      <c r="P230" s="132">
        <v>0</v>
      </c>
      <c r="Q230" s="133">
        <v>1133325</v>
      </c>
      <c r="R230" s="133">
        <v>0</v>
      </c>
      <c r="S230" s="133">
        <v>0</v>
      </c>
      <c r="T230" s="133">
        <v>68474</v>
      </c>
      <c r="U230" s="134">
        <f t="shared" si="3"/>
        <v>1201799</v>
      </c>
      <c r="V230" s="144"/>
      <c r="W230" s="173">
        <v>0</v>
      </c>
      <c r="X230" s="174">
        <v>0.09</v>
      </c>
      <c r="Y230" s="174">
        <v>1.9232358306351328E-2</v>
      </c>
      <c r="Z230" s="175">
        <v>0</v>
      </c>
      <c r="AA230" s="168"/>
      <c r="AB230" s="176">
        <v>0</v>
      </c>
      <c r="AC230" s="177">
        <v>0</v>
      </c>
      <c r="AD230" s="134">
        <v>0</v>
      </c>
      <c r="AE230" s="177">
        <v>0</v>
      </c>
      <c r="AF230" s="182">
        <v>0</v>
      </c>
      <c r="AG230" s="172"/>
    </row>
    <row r="231" spans="1:33" s="110" customFormat="1" x14ac:dyDescent="0.2">
      <c r="A231" s="138">
        <v>435</v>
      </c>
      <c r="B231" s="139">
        <v>435301048</v>
      </c>
      <c r="C231" s="140" t="s">
        <v>507</v>
      </c>
      <c r="D231" s="141">
        <v>301</v>
      </c>
      <c r="E231" s="140" t="s">
        <v>333</v>
      </c>
      <c r="F231" s="141">
        <v>48</v>
      </c>
      <c r="G231" s="142" t="s">
        <v>80</v>
      </c>
      <c r="H231" s="130"/>
      <c r="I231" s="131">
        <v>10766</v>
      </c>
      <c r="J231" s="131">
        <v>9005</v>
      </c>
      <c r="K231" s="131">
        <v>0</v>
      </c>
      <c r="L231" s="131">
        <v>938</v>
      </c>
      <c r="M231" s="131">
        <v>20709</v>
      </c>
      <c r="N231" s="130"/>
      <c r="O231" s="132">
        <v>2</v>
      </c>
      <c r="P231" s="132">
        <v>0</v>
      </c>
      <c r="Q231" s="133">
        <v>39542</v>
      </c>
      <c r="R231" s="133">
        <v>0</v>
      </c>
      <c r="S231" s="133">
        <v>0</v>
      </c>
      <c r="T231" s="133">
        <v>1876</v>
      </c>
      <c r="U231" s="134">
        <f t="shared" si="3"/>
        <v>41418</v>
      </c>
      <c r="V231" s="144"/>
      <c r="W231" s="173">
        <v>0</v>
      </c>
      <c r="X231" s="174">
        <v>0.09</v>
      </c>
      <c r="Y231" s="174">
        <v>2.095498614817835E-3</v>
      </c>
      <c r="Z231" s="175">
        <v>0</v>
      </c>
      <c r="AA231" s="168"/>
      <c r="AB231" s="176">
        <v>0</v>
      </c>
      <c r="AC231" s="177">
        <v>0</v>
      </c>
      <c r="AD231" s="134">
        <v>0</v>
      </c>
      <c r="AE231" s="177">
        <v>0</v>
      </c>
      <c r="AF231" s="182">
        <v>0</v>
      </c>
      <c r="AG231" s="172"/>
    </row>
    <row r="232" spans="1:33" s="110" customFormat="1" x14ac:dyDescent="0.2">
      <c r="A232" s="138">
        <v>435</v>
      </c>
      <c r="B232" s="139">
        <v>435301056</v>
      </c>
      <c r="C232" s="140" t="s">
        <v>507</v>
      </c>
      <c r="D232" s="141">
        <v>301</v>
      </c>
      <c r="E232" s="140" t="s">
        <v>333</v>
      </c>
      <c r="F232" s="141">
        <v>56</v>
      </c>
      <c r="G232" s="142" t="s">
        <v>88</v>
      </c>
      <c r="H232" s="130"/>
      <c r="I232" s="131">
        <v>10369</v>
      </c>
      <c r="J232" s="131">
        <v>3679</v>
      </c>
      <c r="K232" s="131">
        <v>0</v>
      </c>
      <c r="L232" s="131">
        <v>938</v>
      </c>
      <c r="M232" s="131">
        <v>14986</v>
      </c>
      <c r="N232" s="130"/>
      <c r="O232" s="132">
        <v>91</v>
      </c>
      <c r="P232" s="132">
        <v>0</v>
      </c>
      <c r="Q232" s="133">
        <v>1278368</v>
      </c>
      <c r="R232" s="133">
        <v>0</v>
      </c>
      <c r="S232" s="133">
        <v>0</v>
      </c>
      <c r="T232" s="133">
        <v>85358</v>
      </c>
      <c r="U232" s="134">
        <f t="shared" si="3"/>
        <v>1363726</v>
      </c>
      <c r="V232" s="144"/>
      <c r="W232" s="173">
        <v>0</v>
      </c>
      <c r="X232" s="174">
        <v>0.09</v>
      </c>
      <c r="Y232" s="174">
        <v>2.0791850212863276E-2</v>
      </c>
      <c r="Z232" s="175">
        <v>0</v>
      </c>
      <c r="AA232" s="168"/>
      <c r="AB232" s="176">
        <v>0</v>
      </c>
      <c r="AC232" s="177">
        <v>0</v>
      </c>
      <c r="AD232" s="134">
        <v>0</v>
      </c>
      <c r="AE232" s="177">
        <v>0</v>
      </c>
      <c r="AF232" s="182">
        <v>0</v>
      </c>
      <c r="AG232" s="172"/>
    </row>
    <row r="233" spans="1:33" s="110" customFormat="1" x14ac:dyDescent="0.2">
      <c r="A233" s="138">
        <v>435</v>
      </c>
      <c r="B233" s="139">
        <v>435301079</v>
      </c>
      <c r="C233" s="140" t="s">
        <v>507</v>
      </c>
      <c r="D233" s="141">
        <v>301</v>
      </c>
      <c r="E233" s="140" t="s">
        <v>333</v>
      </c>
      <c r="F233" s="141">
        <v>79</v>
      </c>
      <c r="G233" s="142" t="s">
        <v>111</v>
      </c>
      <c r="H233" s="130"/>
      <c r="I233" s="131">
        <v>10419</v>
      </c>
      <c r="J233" s="131">
        <v>48</v>
      </c>
      <c r="K233" s="131">
        <v>0</v>
      </c>
      <c r="L233" s="131">
        <v>938</v>
      </c>
      <c r="M233" s="131">
        <v>11405</v>
      </c>
      <c r="N233" s="130"/>
      <c r="O233" s="132">
        <v>171</v>
      </c>
      <c r="P233" s="132">
        <v>0</v>
      </c>
      <c r="Q233" s="133">
        <v>1789857</v>
      </c>
      <c r="R233" s="133">
        <v>0</v>
      </c>
      <c r="S233" s="133">
        <v>0</v>
      </c>
      <c r="T233" s="133">
        <v>160398</v>
      </c>
      <c r="U233" s="134">
        <f t="shared" si="3"/>
        <v>1950255</v>
      </c>
      <c r="V233" s="144"/>
      <c r="W233" s="173">
        <v>0</v>
      </c>
      <c r="X233" s="174">
        <v>0.09</v>
      </c>
      <c r="Y233" s="174">
        <v>6.7580937111066677E-2</v>
      </c>
      <c r="Z233" s="175">
        <v>0</v>
      </c>
      <c r="AA233" s="168"/>
      <c r="AB233" s="176">
        <v>0</v>
      </c>
      <c r="AC233" s="177">
        <v>0</v>
      </c>
      <c r="AD233" s="134">
        <v>0</v>
      </c>
      <c r="AE233" s="177">
        <v>0</v>
      </c>
      <c r="AF233" s="182">
        <v>0</v>
      </c>
      <c r="AG233" s="172"/>
    </row>
    <row r="234" spans="1:33" s="110" customFormat="1" x14ac:dyDescent="0.2">
      <c r="A234" s="138">
        <v>435</v>
      </c>
      <c r="B234" s="139">
        <v>435301103</v>
      </c>
      <c r="C234" s="140" t="s">
        <v>507</v>
      </c>
      <c r="D234" s="141">
        <v>301</v>
      </c>
      <c r="E234" s="140" t="s">
        <v>333</v>
      </c>
      <c r="F234" s="141">
        <v>103</v>
      </c>
      <c r="G234" s="142" t="s">
        <v>135</v>
      </c>
      <c r="H234" s="130"/>
      <c r="I234" s="131">
        <v>12693.185529363111</v>
      </c>
      <c r="J234" s="131">
        <v>246</v>
      </c>
      <c r="K234" s="131">
        <v>0</v>
      </c>
      <c r="L234" s="131">
        <v>938</v>
      </c>
      <c r="M234" s="131">
        <v>13877.185529363111</v>
      </c>
      <c r="N234" s="130"/>
      <c r="O234" s="132">
        <v>2</v>
      </c>
      <c r="P234" s="132">
        <v>0</v>
      </c>
      <c r="Q234" s="133">
        <v>25878</v>
      </c>
      <c r="R234" s="133">
        <v>0</v>
      </c>
      <c r="S234" s="133">
        <v>0</v>
      </c>
      <c r="T234" s="133">
        <v>1876</v>
      </c>
      <c r="U234" s="134">
        <f t="shared" si="3"/>
        <v>27754</v>
      </c>
      <c r="V234" s="144"/>
      <c r="W234" s="173">
        <v>0</v>
      </c>
      <c r="X234" s="174">
        <v>0.09</v>
      </c>
      <c r="Y234" s="174">
        <v>1.3833522384208582E-2</v>
      </c>
      <c r="Z234" s="175">
        <v>0</v>
      </c>
      <c r="AA234" s="168"/>
      <c r="AB234" s="176">
        <v>0</v>
      </c>
      <c r="AC234" s="177">
        <v>0</v>
      </c>
      <c r="AD234" s="134">
        <v>0</v>
      </c>
      <c r="AE234" s="177">
        <v>0</v>
      </c>
      <c r="AF234" s="182">
        <v>0</v>
      </c>
      <c r="AG234" s="172"/>
    </row>
    <row r="235" spans="1:33" s="110" customFormat="1" x14ac:dyDescent="0.2">
      <c r="A235" s="138">
        <v>435</v>
      </c>
      <c r="B235" s="139">
        <v>435301128</v>
      </c>
      <c r="C235" s="140" t="s">
        <v>507</v>
      </c>
      <c r="D235" s="141">
        <v>301</v>
      </c>
      <c r="E235" s="140" t="s">
        <v>333</v>
      </c>
      <c r="F235" s="141">
        <v>128</v>
      </c>
      <c r="G235" s="142" t="s">
        <v>160</v>
      </c>
      <c r="H235" s="130"/>
      <c r="I235" s="131">
        <v>12549.540432084312</v>
      </c>
      <c r="J235" s="131">
        <v>722</v>
      </c>
      <c r="K235" s="131">
        <v>0</v>
      </c>
      <c r="L235" s="131">
        <v>938</v>
      </c>
      <c r="M235" s="131">
        <v>14209.540432084312</v>
      </c>
      <c r="N235" s="130"/>
      <c r="O235" s="132">
        <v>1</v>
      </c>
      <c r="P235" s="132">
        <v>0</v>
      </c>
      <c r="Q235" s="133">
        <v>13272</v>
      </c>
      <c r="R235" s="133">
        <v>0</v>
      </c>
      <c r="S235" s="133">
        <v>0</v>
      </c>
      <c r="T235" s="133">
        <v>938</v>
      </c>
      <c r="U235" s="134">
        <f t="shared" si="3"/>
        <v>14210</v>
      </c>
      <c r="V235" s="144"/>
      <c r="W235" s="173">
        <v>0</v>
      </c>
      <c r="X235" s="174">
        <v>0.09</v>
      </c>
      <c r="Y235" s="174">
        <v>3.7584762503324445E-2</v>
      </c>
      <c r="Z235" s="175">
        <v>0</v>
      </c>
      <c r="AA235" s="168"/>
      <c r="AB235" s="176">
        <v>0</v>
      </c>
      <c r="AC235" s="177">
        <v>0</v>
      </c>
      <c r="AD235" s="134">
        <v>0</v>
      </c>
      <c r="AE235" s="177">
        <v>0</v>
      </c>
      <c r="AF235" s="182">
        <v>0</v>
      </c>
      <c r="AG235" s="172"/>
    </row>
    <row r="236" spans="1:33" s="110" customFormat="1" x14ac:dyDescent="0.2">
      <c r="A236" s="138">
        <v>435</v>
      </c>
      <c r="B236" s="139">
        <v>435301149</v>
      </c>
      <c r="C236" s="140" t="s">
        <v>507</v>
      </c>
      <c r="D236" s="141">
        <v>301</v>
      </c>
      <c r="E236" s="140" t="s">
        <v>333</v>
      </c>
      <c r="F236" s="141">
        <v>149</v>
      </c>
      <c r="G236" s="142" t="s">
        <v>181</v>
      </c>
      <c r="H236" s="130"/>
      <c r="I236" s="131">
        <v>10766</v>
      </c>
      <c r="J236" s="131">
        <v>394</v>
      </c>
      <c r="K236" s="131">
        <v>0</v>
      </c>
      <c r="L236" s="131">
        <v>938</v>
      </c>
      <c r="M236" s="131">
        <v>12098</v>
      </c>
      <c r="N236" s="130"/>
      <c r="O236" s="132">
        <v>1</v>
      </c>
      <c r="P236" s="132">
        <v>0</v>
      </c>
      <c r="Q236" s="133">
        <v>11160</v>
      </c>
      <c r="R236" s="133">
        <v>0</v>
      </c>
      <c r="S236" s="133">
        <v>0</v>
      </c>
      <c r="T236" s="133">
        <v>938</v>
      </c>
      <c r="U236" s="134">
        <f t="shared" si="3"/>
        <v>12098</v>
      </c>
      <c r="V236" s="144"/>
      <c r="W236" s="173">
        <v>0</v>
      </c>
      <c r="X236" s="174">
        <v>0.09</v>
      </c>
      <c r="Y236" s="174">
        <v>0.11542692066428177</v>
      </c>
      <c r="Z236" s="175">
        <v>0</v>
      </c>
      <c r="AA236" s="168"/>
      <c r="AB236" s="176">
        <v>0</v>
      </c>
      <c r="AC236" s="177">
        <v>0</v>
      </c>
      <c r="AD236" s="134">
        <v>0</v>
      </c>
      <c r="AE236" s="177">
        <v>0</v>
      </c>
      <c r="AF236" s="182">
        <v>0</v>
      </c>
      <c r="AG236" s="172"/>
    </row>
    <row r="237" spans="1:33" s="110" customFormat="1" x14ac:dyDescent="0.2">
      <c r="A237" s="138">
        <v>435</v>
      </c>
      <c r="B237" s="139">
        <v>435301160</v>
      </c>
      <c r="C237" s="140" t="s">
        <v>507</v>
      </c>
      <c r="D237" s="141">
        <v>301</v>
      </c>
      <c r="E237" s="140" t="s">
        <v>333</v>
      </c>
      <c r="F237" s="141">
        <v>160</v>
      </c>
      <c r="G237" s="142" t="s">
        <v>192</v>
      </c>
      <c r="H237" s="130"/>
      <c r="I237" s="131">
        <v>11359</v>
      </c>
      <c r="J237" s="131">
        <v>128</v>
      </c>
      <c r="K237" s="131">
        <v>0</v>
      </c>
      <c r="L237" s="131">
        <v>938</v>
      </c>
      <c r="M237" s="131">
        <v>12425</v>
      </c>
      <c r="N237" s="130"/>
      <c r="O237" s="132">
        <v>293</v>
      </c>
      <c r="P237" s="132">
        <v>0</v>
      </c>
      <c r="Q237" s="133">
        <v>3365691</v>
      </c>
      <c r="R237" s="133">
        <v>0</v>
      </c>
      <c r="S237" s="133">
        <v>0</v>
      </c>
      <c r="T237" s="133">
        <v>274834</v>
      </c>
      <c r="U237" s="134">
        <f t="shared" si="3"/>
        <v>3640525</v>
      </c>
      <c r="V237" s="144"/>
      <c r="W237" s="173">
        <v>0</v>
      </c>
      <c r="X237" s="174">
        <v>0.09</v>
      </c>
      <c r="Y237" s="174">
        <v>0.11669370720677201</v>
      </c>
      <c r="Z237" s="175">
        <v>0</v>
      </c>
      <c r="AA237" s="168"/>
      <c r="AB237" s="176">
        <v>0</v>
      </c>
      <c r="AC237" s="177">
        <v>0</v>
      </c>
      <c r="AD237" s="134">
        <v>0</v>
      </c>
      <c r="AE237" s="177">
        <v>0</v>
      </c>
      <c r="AF237" s="182">
        <v>0</v>
      </c>
      <c r="AG237" s="172"/>
    </row>
    <row r="238" spans="1:33" s="110" customFormat="1" x14ac:dyDescent="0.2">
      <c r="A238" s="138">
        <v>435</v>
      </c>
      <c r="B238" s="139">
        <v>435301162</v>
      </c>
      <c r="C238" s="140" t="s">
        <v>507</v>
      </c>
      <c r="D238" s="141">
        <v>301</v>
      </c>
      <c r="E238" s="140" t="s">
        <v>333</v>
      </c>
      <c r="F238" s="141">
        <v>162</v>
      </c>
      <c r="G238" s="142" t="s">
        <v>194</v>
      </c>
      <c r="H238" s="130"/>
      <c r="I238" s="131">
        <v>10035</v>
      </c>
      <c r="J238" s="131">
        <v>2390</v>
      </c>
      <c r="K238" s="131">
        <v>0</v>
      </c>
      <c r="L238" s="131">
        <v>938</v>
      </c>
      <c r="M238" s="131">
        <v>13363</v>
      </c>
      <c r="N238" s="130"/>
      <c r="O238" s="132">
        <v>1</v>
      </c>
      <c r="P238" s="132">
        <v>0</v>
      </c>
      <c r="Q238" s="133">
        <v>12425</v>
      </c>
      <c r="R238" s="133">
        <v>0</v>
      </c>
      <c r="S238" s="133">
        <v>0</v>
      </c>
      <c r="T238" s="133">
        <v>938</v>
      </c>
      <c r="U238" s="134">
        <f t="shared" si="3"/>
        <v>13363</v>
      </c>
      <c r="V238" s="144"/>
      <c r="W238" s="173">
        <v>0</v>
      </c>
      <c r="X238" s="174">
        <v>0.09</v>
      </c>
      <c r="Y238" s="174">
        <v>1.6674570119912257E-2</v>
      </c>
      <c r="Z238" s="175">
        <v>0</v>
      </c>
      <c r="AA238" s="168"/>
      <c r="AB238" s="176">
        <v>0</v>
      </c>
      <c r="AC238" s="177">
        <v>0</v>
      </c>
      <c r="AD238" s="134">
        <v>0</v>
      </c>
      <c r="AE238" s="177">
        <v>0</v>
      </c>
      <c r="AF238" s="182">
        <v>0</v>
      </c>
      <c r="AG238" s="172"/>
    </row>
    <row r="239" spans="1:33" s="110" customFormat="1" x14ac:dyDescent="0.2">
      <c r="A239" s="138">
        <v>435</v>
      </c>
      <c r="B239" s="139">
        <v>435301170</v>
      </c>
      <c r="C239" s="140" t="s">
        <v>507</v>
      </c>
      <c r="D239" s="141">
        <v>301</v>
      </c>
      <c r="E239" s="140" t="s">
        <v>333</v>
      </c>
      <c r="F239" s="141">
        <v>170</v>
      </c>
      <c r="G239" s="142" t="s">
        <v>202</v>
      </c>
      <c r="H239" s="130"/>
      <c r="I239" s="131">
        <v>12736.082427286357</v>
      </c>
      <c r="J239" s="131">
        <v>3358</v>
      </c>
      <c r="K239" s="131">
        <v>0</v>
      </c>
      <c r="L239" s="131">
        <v>938</v>
      </c>
      <c r="M239" s="131">
        <v>17032.082427286357</v>
      </c>
      <c r="N239" s="130"/>
      <c r="O239" s="132">
        <v>1</v>
      </c>
      <c r="P239" s="132">
        <v>0</v>
      </c>
      <c r="Q239" s="133">
        <v>16094</v>
      </c>
      <c r="R239" s="133">
        <v>0</v>
      </c>
      <c r="S239" s="133">
        <v>0</v>
      </c>
      <c r="T239" s="133">
        <v>938</v>
      </c>
      <c r="U239" s="134">
        <f t="shared" si="3"/>
        <v>17032</v>
      </c>
      <c r="V239" s="144"/>
      <c r="W239" s="173">
        <v>0</v>
      </c>
      <c r="X239" s="174">
        <v>0.09</v>
      </c>
      <c r="Y239" s="174">
        <v>7.9115771076453345E-2</v>
      </c>
      <c r="Z239" s="175">
        <v>0</v>
      </c>
      <c r="AA239" s="168"/>
      <c r="AB239" s="176">
        <v>0</v>
      </c>
      <c r="AC239" s="177">
        <v>0</v>
      </c>
      <c r="AD239" s="134">
        <v>0</v>
      </c>
      <c r="AE239" s="177">
        <v>0</v>
      </c>
      <c r="AF239" s="182">
        <v>0</v>
      </c>
      <c r="AG239" s="172"/>
    </row>
    <row r="240" spans="1:33" s="110" customFormat="1" x14ac:dyDescent="0.2">
      <c r="A240" s="138">
        <v>435</v>
      </c>
      <c r="B240" s="139">
        <v>435301211</v>
      </c>
      <c r="C240" s="140" t="s">
        <v>507</v>
      </c>
      <c r="D240" s="141">
        <v>301</v>
      </c>
      <c r="E240" s="140" t="s">
        <v>333</v>
      </c>
      <c r="F240" s="141">
        <v>211</v>
      </c>
      <c r="G240" s="142" t="s">
        <v>243</v>
      </c>
      <c r="H240" s="130"/>
      <c r="I240" s="131">
        <v>10752.007650935375</v>
      </c>
      <c r="J240" s="131">
        <v>2443</v>
      </c>
      <c r="K240" s="131">
        <v>0</v>
      </c>
      <c r="L240" s="131">
        <v>938</v>
      </c>
      <c r="M240" s="131">
        <v>14133.007650935375</v>
      </c>
      <c r="N240" s="130"/>
      <c r="O240" s="132">
        <v>1</v>
      </c>
      <c r="P240" s="132">
        <v>0</v>
      </c>
      <c r="Q240" s="133">
        <v>13195</v>
      </c>
      <c r="R240" s="133">
        <v>0</v>
      </c>
      <c r="S240" s="133">
        <v>0</v>
      </c>
      <c r="T240" s="133">
        <v>938</v>
      </c>
      <c r="U240" s="134">
        <f t="shared" si="3"/>
        <v>14133</v>
      </c>
      <c r="V240" s="144"/>
      <c r="W240" s="173">
        <v>0</v>
      </c>
      <c r="X240" s="174">
        <v>0.09</v>
      </c>
      <c r="Y240" s="174">
        <v>2.0408064169418114E-3</v>
      </c>
      <c r="Z240" s="175">
        <v>0</v>
      </c>
      <c r="AA240" s="168"/>
      <c r="AB240" s="176">
        <v>0</v>
      </c>
      <c r="AC240" s="177">
        <v>0</v>
      </c>
      <c r="AD240" s="134">
        <v>0</v>
      </c>
      <c r="AE240" s="177">
        <v>0</v>
      </c>
      <c r="AF240" s="182">
        <v>0</v>
      </c>
      <c r="AG240" s="172"/>
    </row>
    <row r="241" spans="1:33" s="110" customFormat="1" x14ac:dyDescent="0.2">
      <c r="A241" s="138">
        <v>435</v>
      </c>
      <c r="B241" s="139">
        <v>435301295</v>
      </c>
      <c r="C241" s="140" t="s">
        <v>507</v>
      </c>
      <c r="D241" s="141">
        <v>301</v>
      </c>
      <c r="E241" s="140" t="s">
        <v>333</v>
      </c>
      <c r="F241" s="141">
        <v>295</v>
      </c>
      <c r="G241" s="142" t="s">
        <v>327</v>
      </c>
      <c r="H241" s="130"/>
      <c r="I241" s="131">
        <v>10033</v>
      </c>
      <c r="J241" s="131">
        <v>5916</v>
      </c>
      <c r="K241" s="131">
        <v>0</v>
      </c>
      <c r="L241" s="131">
        <v>938</v>
      </c>
      <c r="M241" s="131">
        <v>16887</v>
      </c>
      <c r="N241" s="130"/>
      <c r="O241" s="132">
        <v>44</v>
      </c>
      <c r="P241" s="132">
        <v>0</v>
      </c>
      <c r="Q241" s="133">
        <v>701756</v>
      </c>
      <c r="R241" s="133">
        <v>0</v>
      </c>
      <c r="S241" s="133">
        <v>0</v>
      </c>
      <c r="T241" s="133">
        <v>41272</v>
      </c>
      <c r="U241" s="134">
        <f t="shared" si="3"/>
        <v>743028</v>
      </c>
      <c r="V241" s="144"/>
      <c r="W241" s="173">
        <v>0</v>
      </c>
      <c r="X241" s="174">
        <v>0.09</v>
      </c>
      <c r="Y241" s="174">
        <v>1.4815299696565788E-2</v>
      </c>
      <c r="Z241" s="175">
        <v>0</v>
      </c>
      <c r="AA241" s="168"/>
      <c r="AB241" s="176">
        <v>0</v>
      </c>
      <c r="AC241" s="177">
        <v>0</v>
      </c>
      <c r="AD241" s="134">
        <v>0</v>
      </c>
      <c r="AE241" s="177">
        <v>0</v>
      </c>
      <c r="AF241" s="182">
        <v>0</v>
      </c>
      <c r="AG241" s="172"/>
    </row>
    <row r="242" spans="1:33" s="110" customFormat="1" x14ac:dyDescent="0.2">
      <c r="A242" s="138">
        <v>435</v>
      </c>
      <c r="B242" s="139">
        <v>435301301</v>
      </c>
      <c r="C242" s="140" t="s">
        <v>507</v>
      </c>
      <c r="D242" s="141">
        <v>301</v>
      </c>
      <c r="E242" s="140" t="s">
        <v>333</v>
      </c>
      <c r="F242" s="141">
        <v>301</v>
      </c>
      <c r="G242" s="142" t="s">
        <v>333</v>
      </c>
      <c r="H242" s="130"/>
      <c r="I242" s="131">
        <v>10738</v>
      </c>
      <c r="J242" s="131">
        <v>3871</v>
      </c>
      <c r="K242" s="131">
        <v>0</v>
      </c>
      <c r="L242" s="131">
        <v>938</v>
      </c>
      <c r="M242" s="131">
        <v>15547</v>
      </c>
      <c r="N242" s="130"/>
      <c r="O242" s="132">
        <v>81</v>
      </c>
      <c r="P242" s="132">
        <v>0</v>
      </c>
      <c r="Q242" s="133">
        <v>1183329</v>
      </c>
      <c r="R242" s="133">
        <v>0</v>
      </c>
      <c r="S242" s="133">
        <v>0</v>
      </c>
      <c r="T242" s="133">
        <v>75978</v>
      </c>
      <c r="U242" s="134">
        <f t="shared" si="3"/>
        <v>1259307</v>
      </c>
      <c r="V242" s="144"/>
      <c r="W242" s="173">
        <v>0</v>
      </c>
      <c r="X242" s="174">
        <v>0.09</v>
      </c>
      <c r="Y242" s="174">
        <v>5.3000557914087844E-2</v>
      </c>
      <c r="Z242" s="175">
        <v>0</v>
      </c>
      <c r="AA242" s="168"/>
      <c r="AB242" s="176">
        <v>0</v>
      </c>
      <c r="AC242" s="177">
        <v>0</v>
      </c>
      <c r="AD242" s="134">
        <v>0</v>
      </c>
      <c r="AE242" s="177">
        <v>0</v>
      </c>
      <c r="AF242" s="182">
        <v>0</v>
      </c>
      <c r="AG242" s="172"/>
    </row>
    <row r="243" spans="1:33" s="110" customFormat="1" x14ac:dyDescent="0.2">
      <c r="A243" s="138">
        <v>435</v>
      </c>
      <c r="B243" s="139">
        <v>435301308</v>
      </c>
      <c r="C243" s="140" t="s">
        <v>507</v>
      </c>
      <c r="D243" s="141">
        <v>301</v>
      </c>
      <c r="E243" s="140" t="s">
        <v>333</v>
      </c>
      <c r="F243" s="141">
        <v>308</v>
      </c>
      <c r="G243" s="142" t="s">
        <v>340</v>
      </c>
      <c r="H243" s="130"/>
      <c r="I243" s="131">
        <v>15345</v>
      </c>
      <c r="J243" s="131">
        <v>7023</v>
      </c>
      <c r="K243" s="131">
        <v>0</v>
      </c>
      <c r="L243" s="131">
        <v>938</v>
      </c>
      <c r="M243" s="131">
        <v>23306</v>
      </c>
      <c r="N243" s="130"/>
      <c r="O243" s="132">
        <v>1</v>
      </c>
      <c r="P243" s="132">
        <v>0</v>
      </c>
      <c r="Q243" s="133">
        <v>22368</v>
      </c>
      <c r="R243" s="133">
        <v>0</v>
      </c>
      <c r="S243" s="133">
        <v>0</v>
      </c>
      <c r="T243" s="133">
        <v>938</v>
      </c>
      <c r="U243" s="134">
        <f t="shared" si="3"/>
        <v>23306</v>
      </c>
      <c r="V243" s="144"/>
      <c r="W243" s="173">
        <v>0</v>
      </c>
      <c r="X243" s="174">
        <v>0.09</v>
      </c>
      <c r="Y243" s="174">
        <v>2.5946213301495692E-3</v>
      </c>
      <c r="Z243" s="175">
        <v>0</v>
      </c>
      <c r="AA243" s="168"/>
      <c r="AB243" s="176">
        <v>0</v>
      </c>
      <c r="AC243" s="177">
        <v>0</v>
      </c>
      <c r="AD243" s="134">
        <v>0</v>
      </c>
      <c r="AE243" s="177">
        <v>0</v>
      </c>
      <c r="AF243" s="182">
        <v>0</v>
      </c>
      <c r="AG243" s="172"/>
    </row>
    <row r="244" spans="1:33" s="110" customFormat="1" x14ac:dyDescent="0.2">
      <c r="A244" s="138">
        <v>435</v>
      </c>
      <c r="B244" s="139">
        <v>435301326</v>
      </c>
      <c r="C244" s="140" t="s">
        <v>507</v>
      </c>
      <c r="D244" s="141">
        <v>301</v>
      </c>
      <c r="E244" s="140" t="s">
        <v>333</v>
      </c>
      <c r="F244" s="141">
        <v>326</v>
      </c>
      <c r="G244" s="142" t="s">
        <v>358</v>
      </c>
      <c r="H244" s="130"/>
      <c r="I244" s="131">
        <v>9863</v>
      </c>
      <c r="J244" s="131">
        <v>3800</v>
      </c>
      <c r="K244" s="131">
        <v>0</v>
      </c>
      <c r="L244" s="131">
        <v>938</v>
      </c>
      <c r="M244" s="131">
        <v>14601</v>
      </c>
      <c r="N244" s="130"/>
      <c r="O244" s="132">
        <v>9</v>
      </c>
      <c r="P244" s="132">
        <v>0</v>
      </c>
      <c r="Q244" s="133">
        <v>122967</v>
      </c>
      <c r="R244" s="133">
        <v>0</v>
      </c>
      <c r="S244" s="133">
        <v>0</v>
      </c>
      <c r="T244" s="133">
        <v>8442</v>
      </c>
      <c r="U244" s="134">
        <f t="shared" si="3"/>
        <v>131409</v>
      </c>
      <c r="V244" s="144"/>
      <c r="W244" s="173">
        <v>0</v>
      </c>
      <c r="X244" s="174">
        <v>0.09</v>
      </c>
      <c r="Y244" s="174">
        <v>4.3904812406005056E-3</v>
      </c>
      <c r="Z244" s="175">
        <v>0</v>
      </c>
      <c r="AA244" s="168"/>
      <c r="AB244" s="176">
        <v>0</v>
      </c>
      <c r="AC244" s="177">
        <v>0</v>
      </c>
      <c r="AD244" s="134">
        <v>0</v>
      </c>
      <c r="AE244" s="177">
        <v>0</v>
      </c>
      <c r="AF244" s="182">
        <v>0</v>
      </c>
      <c r="AG244" s="172"/>
    </row>
    <row r="245" spans="1:33" s="110" customFormat="1" x14ac:dyDescent="0.2">
      <c r="A245" s="138">
        <v>435</v>
      </c>
      <c r="B245" s="139">
        <v>435301673</v>
      </c>
      <c r="C245" s="140" t="s">
        <v>507</v>
      </c>
      <c r="D245" s="141">
        <v>301</v>
      </c>
      <c r="E245" s="140" t="s">
        <v>333</v>
      </c>
      <c r="F245" s="141">
        <v>673</v>
      </c>
      <c r="G245" s="142" t="s">
        <v>408</v>
      </c>
      <c r="H245" s="130"/>
      <c r="I245" s="131">
        <v>10293</v>
      </c>
      <c r="J245" s="131">
        <v>5988</v>
      </c>
      <c r="K245" s="131">
        <v>0</v>
      </c>
      <c r="L245" s="131">
        <v>938</v>
      </c>
      <c r="M245" s="131">
        <v>17219</v>
      </c>
      <c r="N245" s="130"/>
      <c r="O245" s="132">
        <v>13</v>
      </c>
      <c r="P245" s="132">
        <v>0</v>
      </c>
      <c r="Q245" s="133">
        <v>211653</v>
      </c>
      <c r="R245" s="133">
        <v>0</v>
      </c>
      <c r="S245" s="133">
        <v>0</v>
      </c>
      <c r="T245" s="133">
        <v>12194</v>
      </c>
      <c r="U245" s="134">
        <f t="shared" si="3"/>
        <v>223847</v>
      </c>
      <c r="V245" s="144"/>
      <c r="W245" s="173">
        <v>0</v>
      </c>
      <c r="X245" s="174">
        <v>0.09</v>
      </c>
      <c r="Y245" s="174">
        <v>1.7184178254330048E-2</v>
      </c>
      <c r="Z245" s="175">
        <v>0</v>
      </c>
      <c r="AA245" s="168"/>
      <c r="AB245" s="176">
        <v>0</v>
      </c>
      <c r="AC245" s="177">
        <v>0</v>
      </c>
      <c r="AD245" s="134">
        <v>0</v>
      </c>
      <c r="AE245" s="177">
        <v>0</v>
      </c>
      <c r="AF245" s="182">
        <v>0</v>
      </c>
      <c r="AG245" s="172"/>
    </row>
    <row r="246" spans="1:33" s="110" customFormat="1" x14ac:dyDescent="0.2">
      <c r="A246" s="138">
        <v>435</v>
      </c>
      <c r="B246" s="139">
        <v>435301735</v>
      </c>
      <c r="C246" s="140" t="s">
        <v>507</v>
      </c>
      <c r="D246" s="141">
        <v>301</v>
      </c>
      <c r="E246" s="140" t="s">
        <v>333</v>
      </c>
      <c r="F246" s="141">
        <v>735</v>
      </c>
      <c r="G246" s="142" t="s">
        <v>427</v>
      </c>
      <c r="H246" s="130"/>
      <c r="I246" s="131">
        <v>9949</v>
      </c>
      <c r="J246" s="131">
        <v>4043</v>
      </c>
      <c r="K246" s="131">
        <v>0</v>
      </c>
      <c r="L246" s="131">
        <v>938</v>
      </c>
      <c r="M246" s="131">
        <v>14930</v>
      </c>
      <c r="N246" s="130"/>
      <c r="O246" s="132">
        <v>3</v>
      </c>
      <c r="P246" s="132">
        <v>0</v>
      </c>
      <c r="Q246" s="133">
        <v>41976</v>
      </c>
      <c r="R246" s="133">
        <v>0</v>
      </c>
      <c r="S246" s="133">
        <v>0</v>
      </c>
      <c r="T246" s="133">
        <v>2814</v>
      </c>
      <c r="U246" s="134">
        <f t="shared" si="3"/>
        <v>44790</v>
      </c>
      <c r="V246" s="144"/>
      <c r="W246" s="173">
        <v>0</v>
      </c>
      <c r="X246" s="174">
        <v>0.09</v>
      </c>
      <c r="Y246" s="174">
        <v>1.7577633183213072E-2</v>
      </c>
      <c r="Z246" s="175">
        <v>0</v>
      </c>
      <c r="AA246" s="168"/>
      <c r="AB246" s="176">
        <v>0</v>
      </c>
      <c r="AC246" s="177">
        <v>0</v>
      </c>
      <c r="AD246" s="134">
        <v>0</v>
      </c>
      <c r="AE246" s="177">
        <v>0</v>
      </c>
      <c r="AF246" s="182">
        <v>0</v>
      </c>
      <c r="AG246" s="172"/>
    </row>
    <row r="247" spans="1:33" s="110" customFormat="1" x14ac:dyDescent="0.2">
      <c r="A247" s="138">
        <v>436</v>
      </c>
      <c r="B247" s="139">
        <v>436049010</v>
      </c>
      <c r="C247" s="140" t="s">
        <v>508</v>
      </c>
      <c r="D247" s="141">
        <v>49</v>
      </c>
      <c r="E247" s="140" t="s">
        <v>81</v>
      </c>
      <c r="F247" s="141">
        <v>10</v>
      </c>
      <c r="G247" s="142" t="s">
        <v>42</v>
      </c>
      <c r="H247" s="130"/>
      <c r="I247" s="131">
        <v>10652.602813678595</v>
      </c>
      <c r="J247" s="131">
        <v>3985</v>
      </c>
      <c r="K247" s="131">
        <v>0</v>
      </c>
      <c r="L247" s="131">
        <v>938</v>
      </c>
      <c r="M247" s="131">
        <v>15575.602813678595</v>
      </c>
      <c r="N247" s="130"/>
      <c r="O247" s="132">
        <v>2</v>
      </c>
      <c r="P247" s="132">
        <v>0</v>
      </c>
      <c r="Q247" s="133">
        <v>29276</v>
      </c>
      <c r="R247" s="133">
        <v>0</v>
      </c>
      <c r="S247" s="133">
        <v>0</v>
      </c>
      <c r="T247" s="133">
        <v>1876</v>
      </c>
      <c r="U247" s="134">
        <f t="shared" si="3"/>
        <v>31152</v>
      </c>
      <c r="V247" s="144"/>
      <c r="W247" s="173">
        <v>0</v>
      </c>
      <c r="X247" s="174">
        <v>0.09</v>
      </c>
      <c r="Y247" s="174">
        <v>2.1150390695795331E-3</v>
      </c>
      <c r="Z247" s="175">
        <v>0</v>
      </c>
      <c r="AA247" s="168"/>
      <c r="AB247" s="176">
        <v>0</v>
      </c>
      <c r="AC247" s="177">
        <v>0</v>
      </c>
      <c r="AD247" s="134">
        <v>0</v>
      </c>
      <c r="AE247" s="177">
        <v>0</v>
      </c>
      <c r="AF247" s="182">
        <v>0</v>
      </c>
      <c r="AG247" s="172"/>
    </row>
    <row r="248" spans="1:33" s="110" customFormat="1" x14ac:dyDescent="0.2">
      <c r="A248" s="138">
        <v>436</v>
      </c>
      <c r="B248" s="139">
        <v>436049035</v>
      </c>
      <c r="C248" s="140" t="s">
        <v>508</v>
      </c>
      <c r="D248" s="141">
        <v>49</v>
      </c>
      <c r="E248" s="140" t="s">
        <v>81</v>
      </c>
      <c r="F248" s="141">
        <v>35</v>
      </c>
      <c r="G248" s="142" t="s">
        <v>67</v>
      </c>
      <c r="H248" s="130"/>
      <c r="I248" s="131">
        <v>12750</v>
      </c>
      <c r="J248" s="131">
        <v>5345</v>
      </c>
      <c r="K248" s="131">
        <v>0</v>
      </c>
      <c r="L248" s="131">
        <v>938</v>
      </c>
      <c r="M248" s="131">
        <v>19033</v>
      </c>
      <c r="N248" s="130"/>
      <c r="O248" s="132">
        <v>25</v>
      </c>
      <c r="P248" s="132">
        <v>0</v>
      </c>
      <c r="Q248" s="133">
        <v>452375</v>
      </c>
      <c r="R248" s="133">
        <v>0</v>
      </c>
      <c r="S248" s="133">
        <v>0</v>
      </c>
      <c r="T248" s="133">
        <v>23450</v>
      </c>
      <c r="U248" s="134">
        <f t="shared" si="3"/>
        <v>475825</v>
      </c>
      <c r="V248" s="144"/>
      <c r="W248" s="173">
        <v>0</v>
      </c>
      <c r="X248" s="174">
        <v>0.09</v>
      </c>
      <c r="Y248" s="174">
        <v>0.15770254624817917</v>
      </c>
      <c r="Z248" s="175">
        <v>0</v>
      </c>
      <c r="AA248" s="168"/>
      <c r="AB248" s="176">
        <v>13</v>
      </c>
      <c r="AC248" s="177">
        <v>0</v>
      </c>
      <c r="AD248" s="134">
        <v>0</v>
      </c>
      <c r="AE248" s="177">
        <v>0</v>
      </c>
      <c r="AF248" s="182">
        <v>0</v>
      </c>
      <c r="AG248" s="172"/>
    </row>
    <row r="249" spans="1:33" s="110" customFormat="1" x14ac:dyDescent="0.2">
      <c r="A249" s="138">
        <v>436</v>
      </c>
      <c r="B249" s="139">
        <v>436049044</v>
      </c>
      <c r="C249" s="140" t="s">
        <v>508</v>
      </c>
      <c r="D249" s="141">
        <v>49</v>
      </c>
      <c r="E249" s="140" t="s">
        <v>81</v>
      </c>
      <c r="F249" s="141">
        <v>44</v>
      </c>
      <c r="G249" s="142" t="s">
        <v>76</v>
      </c>
      <c r="H249" s="130"/>
      <c r="I249" s="131">
        <v>16856</v>
      </c>
      <c r="J249" s="131">
        <v>146</v>
      </c>
      <c r="K249" s="131">
        <v>0</v>
      </c>
      <c r="L249" s="131">
        <v>938</v>
      </c>
      <c r="M249" s="131">
        <v>17940</v>
      </c>
      <c r="N249" s="130"/>
      <c r="O249" s="132">
        <v>2</v>
      </c>
      <c r="P249" s="132">
        <v>0</v>
      </c>
      <c r="Q249" s="133">
        <v>34004</v>
      </c>
      <c r="R249" s="133">
        <v>0</v>
      </c>
      <c r="S249" s="133">
        <v>0</v>
      </c>
      <c r="T249" s="133">
        <v>1876</v>
      </c>
      <c r="U249" s="134">
        <f t="shared" si="3"/>
        <v>35880</v>
      </c>
      <c r="V249" s="144"/>
      <c r="W249" s="173">
        <v>0</v>
      </c>
      <c r="X249" s="174">
        <v>0.09</v>
      </c>
      <c r="Y249" s="174">
        <v>7.3730690688880246E-2</v>
      </c>
      <c r="Z249" s="175">
        <v>0</v>
      </c>
      <c r="AA249" s="168"/>
      <c r="AB249" s="176">
        <v>2</v>
      </c>
      <c r="AC249" s="177">
        <v>0</v>
      </c>
      <c r="AD249" s="134">
        <v>0</v>
      </c>
      <c r="AE249" s="177">
        <v>0</v>
      </c>
      <c r="AF249" s="182">
        <v>0</v>
      </c>
      <c r="AG249" s="172"/>
    </row>
    <row r="250" spans="1:33" s="110" customFormat="1" x14ac:dyDescent="0.2">
      <c r="A250" s="138">
        <v>436</v>
      </c>
      <c r="B250" s="139">
        <v>436049049</v>
      </c>
      <c r="C250" s="140" t="s">
        <v>508</v>
      </c>
      <c r="D250" s="141">
        <v>49</v>
      </c>
      <c r="E250" s="140" t="s">
        <v>81</v>
      </c>
      <c r="F250" s="141">
        <v>49</v>
      </c>
      <c r="G250" s="142" t="s">
        <v>81</v>
      </c>
      <c r="H250" s="130"/>
      <c r="I250" s="131">
        <v>13151</v>
      </c>
      <c r="J250" s="131">
        <v>16581</v>
      </c>
      <c r="K250" s="131">
        <v>0</v>
      </c>
      <c r="L250" s="131">
        <v>938</v>
      </c>
      <c r="M250" s="131">
        <v>30670</v>
      </c>
      <c r="N250" s="130"/>
      <c r="O250" s="132">
        <v>202</v>
      </c>
      <c r="P250" s="132">
        <v>0</v>
      </c>
      <c r="Q250" s="133">
        <v>6005864</v>
      </c>
      <c r="R250" s="133">
        <v>0</v>
      </c>
      <c r="S250" s="133">
        <v>0</v>
      </c>
      <c r="T250" s="133">
        <v>189476</v>
      </c>
      <c r="U250" s="134">
        <f t="shared" si="3"/>
        <v>6195340</v>
      </c>
      <c r="V250" s="144"/>
      <c r="W250" s="173">
        <v>0</v>
      </c>
      <c r="X250" s="174">
        <v>0.09</v>
      </c>
      <c r="Y250" s="174">
        <v>6.9410299186529092E-2</v>
      </c>
      <c r="Z250" s="175">
        <v>0</v>
      </c>
      <c r="AA250" s="168"/>
      <c r="AB250" s="176">
        <v>14</v>
      </c>
      <c r="AC250" s="177">
        <v>0</v>
      </c>
      <c r="AD250" s="134">
        <v>0</v>
      </c>
      <c r="AE250" s="177">
        <v>0</v>
      </c>
      <c r="AF250" s="182">
        <v>0</v>
      </c>
      <c r="AG250" s="172"/>
    </row>
    <row r="251" spans="1:33" s="110" customFormat="1" x14ac:dyDescent="0.2">
      <c r="A251" s="138">
        <v>436</v>
      </c>
      <c r="B251" s="139">
        <v>436049057</v>
      </c>
      <c r="C251" s="140" t="s">
        <v>508</v>
      </c>
      <c r="D251" s="141">
        <v>49</v>
      </c>
      <c r="E251" s="140" t="s">
        <v>81</v>
      </c>
      <c r="F251" s="141">
        <v>57</v>
      </c>
      <c r="G251" s="142" t="s">
        <v>89</v>
      </c>
      <c r="H251" s="130"/>
      <c r="I251" s="131">
        <v>12354</v>
      </c>
      <c r="J251" s="131">
        <v>382</v>
      </c>
      <c r="K251" s="131">
        <v>0</v>
      </c>
      <c r="L251" s="131">
        <v>938</v>
      </c>
      <c r="M251" s="131">
        <v>13674</v>
      </c>
      <c r="N251" s="130"/>
      <c r="O251" s="132">
        <v>6</v>
      </c>
      <c r="P251" s="132">
        <v>0</v>
      </c>
      <c r="Q251" s="133">
        <v>76416</v>
      </c>
      <c r="R251" s="133">
        <v>0</v>
      </c>
      <c r="S251" s="133">
        <v>0</v>
      </c>
      <c r="T251" s="133">
        <v>5628</v>
      </c>
      <c r="U251" s="134">
        <f t="shared" si="3"/>
        <v>82044</v>
      </c>
      <c r="V251" s="144"/>
      <c r="W251" s="173">
        <v>0</v>
      </c>
      <c r="X251" s="174">
        <v>0.09</v>
      </c>
      <c r="Y251" s="174">
        <v>0.12834835128885541</v>
      </c>
      <c r="Z251" s="175">
        <v>0</v>
      </c>
      <c r="AA251" s="168"/>
      <c r="AB251" s="176">
        <v>1</v>
      </c>
      <c r="AC251" s="177">
        <v>0</v>
      </c>
      <c r="AD251" s="134">
        <v>0</v>
      </c>
      <c r="AE251" s="177">
        <v>0</v>
      </c>
      <c r="AF251" s="182">
        <v>0</v>
      </c>
      <c r="AG251" s="172"/>
    </row>
    <row r="252" spans="1:33" s="110" customFormat="1" x14ac:dyDescent="0.2">
      <c r="A252" s="138">
        <v>436</v>
      </c>
      <c r="B252" s="139">
        <v>436049093</v>
      </c>
      <c r="C252" s="140" t="s">
        <v>508</v>
      </c>
      <c r="D252" s="141">
        <v>49</v>
      </c>
      <c r="E252" s="140" t="s">
        <v>81</v>
      </c>
      <c r="F252" s="141">
        <v>93</v>
      </c>
      <c r="G252" s="142" t="s">
        <v>125</v>
      </c>
      <c r="H252" s="130"/>
      <c r="I252" s="131">
        <v>14091</v>
      </c>
      <c r="J252" s="131">
        <v>83</v>
      </c>
      <c r="K252" s="131">
        <v>0</v>
      </c>
      <c r="L252" s="131">
        <v>938</v>
      </c>
      <c r="M252" s="131">
        <v>15112</v>
      </c>
      <c r="N252" s="130"/>
      <c r="O252" s="132">
        <v>9</v>
      </c>
      <c r="P252" s="132">
        <v>0</v>
      </c>
      <c r="Q252" s="133">
        <v>127566</v>
      </c>
      <c r="R252" s="133">
        <v>0</v>
      </c>
      <c r="S252" s="133">
        <v>0</v>
      </c>
      <c r="T252" s="133">
        <v>8442</v>
      </c>
      <c r="U252" s="134">
        <f t="shared" si="3"/>
        <v>136008</v>
      </c>
      <c r="V252" s="144"/>
      <c r="W252" s="173">
        <v>0</v>
      </c>
      <c r="X252" s="174">
        <v>0.09</v>
      </c>
      <c r="Y252" s="174">
        <v>7.1532255110848555E-2</v>
      </c>
      <c r="Z252" s="175">
        <v>0</v>
      </c>
      <c r="AA252" s="168"/>
      <c r="AB252" s="176">
        <v>2</v>
      </c>
      <c r="AC252" s="177">
        <v>0</v>
      </c>
      <c r="AD252" s="134">
        <v>0</v>
      </c>
      <c r="AE252" s="177">
        <v>0</v>
      </c>
      <c r="AF252" s="182">
        <v>0</v>
      </c>
      <c r="AG252" s="172"/>
    </row>
    <row r="253" spans="1:33" s="110" customFormat="1" x14ac:dyDescent="0.2">
      <c r="A253" s="138">
        <v>436</v>
      </c>
      <c r="B253" s="139">
        <v>436049103</v>
      </c>
      <c r="C253" s="140" t="s">
        <v>508</v>
      </c>
      <c r="D253" s="141">
        <v>49</v>
      </c>
      <c r="E253" s="140" t="s">
        <v>81</v>
      </c>
      <c r="F253" s="141">
        <v>103</v>
      </c>
      <c r="G253" s="142" t="s">
        <v>135</v>
      </c>
      <c r="H253" s="130"/>
      <c r="I253" s="131">
        <v>12693.185529363111</v>
      </c>
      <c r="J253" s="131">
        <v>246</v>
      </c>
      <c r="K253" s="131">
        <v>0</v>
      </c>
      <c r="L253" s="131">
        <v>938</v>
      </c>
      <c r="M253" s="131">
        <v>13877.185529363111</v>
      </c>
      <c r="N253" s="130"/>
      <c r="O253" s="132">
        <v>1</v>
      </c>
      <c r="P253" s="132">
        <v>0</v>
      </c>
      <c r="Q253" s="133">
        <v>12939</v>
      </c>
      <c r="R253" s="133">
        <v>0</v>
      </c>
      <c r="S253" s="133">
        <v>0</v>
      </c>
      <c r="T253" s="133">
        <v>938</v>
      </c>
      <c r="U253" s="134">
        <f t="shared" si="3"/>
        <v>13877</v>
      </c>
      <c r="V253" s="144"/>
      <c r="W253" s="173">
        <v>0</v>
      </c>
      <c r="X253" s="174">
        <v>0.09</v>
      </c>
      <c r="Y253" s="174">
        <v>1.3833522384208582E-2</v>
      </c>
      <c r="Z253" s="175">
        <v>0</v>
      </c>
      <c r="AA253" s="168"/>
      <c r="AB253" s="176">
        <v>0</v>
      </c>
      <c r="AC253" s="177">
        <v>0</v>
      </c>
      <c r="AD253" s="134">
        <v>0</v>
      </c>
      <c r="AE253" s="177">
        <v>0</v>
      </c>
      <c r="AF253" s="182">
        <v>0</v>
      </c>
      <c r="AG253" s="172"/>
    </row>
    <row r="254" spans="1:33" s="110" customFormat="1" x14ac:dyDescent="0.2">
      <c r="A254" s="138">
        <v>436</v>
      </c>
      <c r="B254" s="139">
        <v>436049133</v>
      </c>
      <c r="C254" s="140" t="s">
        <v>508</v>
      </c>
      <c r="D254" s="141">
        <v>49</v>
      </c>
      <c r="E254" s="140" t="s">
        <v>81</v>
      </c>
      <c r="F254" s="141">
        <v>133</v>
      </c>
      <c r="G254" s="142" t="s">
        <v>165</v>
      </c>
      <c r="H254" s="130"/>
      <c r="I254" s="131">
        <v>11723</v>
      </c>
      <c r="J254" s="131">
        <v>2041</v>
      </c>
      <c r="K254" s="131">
        <v>0</v>
      </c>
      <c r="L254" s="131">
        <v>938</v>
      </c>
      <c r="M254" s="131">
        <v>14702</v>
      </c>
      <c r="N254" s="130"/>
      <c r="O254" s="132">
        <v>2</v>
      </c>
      <c r="P254" s="132">
        <v>0</v>
      </c>
      <c r="Q254" s="133">
        <v>27528</v>
      </c>
      <c r="R254" s="133">
        <v>0</v>
      </c>
      <c r="S254" s="133">
        <v>0</v>
      </c>
      <c r="T254" s="133">
        <v>1876</v>
      </c>
      <c r="U254" s="134">
        <f t="shared" si="3"/>
        <v>29404</v>
      </c>
      <c r="V254" s="144"/>
      <c r="W254" s="173">
        <v>0</v>
      </c>
      <c r="X254" s="174">
        <v>0.09</v>
      </c>
      <c r="Y254" s="174">
        <v>3.3137535378547495E-2</v>
      </c>
      <c r="Z254" s="175">
        <v>0</v>
      </c>
      <c r="AA254" s="168"/>
      <c r="AB254" s="176">
        <v>0</v>
      </c>
      <c r="AC254" s="177">
        <v>0</v>
      </c>
      <c r="AD254" s="134">
        <v>0</v>
      </c>
      <c r="AE254" s="177">
        <v>0</v>
      </c>
      <c r="AF254" s="182">
        <v>0</v>
      </c>
      <c r="AG254" s="172"/>
    </row>
    <row r="255" spans="1:33" s="110" customFormat="1" x14ac:dyDescent="0.2">
      <c r="A255" s="138">
        <v>436</v>
      </c>
      <c r="B255" s="139">
        <v>436049149</v>
      </c>
      <c r="C255" s="140" t="s">
        <v>508</v>
      </c>
      <c r="D255" s="141">
        <v>49</v>
      </c>
      <c r="E255" s="140" t="s">
        <v>81</v>
      </c>
      <c r="F255" s="141">
        <v>149</v>
      </c>
      <c r="G255" s="142" t="s">
        <v>181</v>
      </c>
      <c r="H255" s="130"/>
      <c r="I255" s="131">
        <v>9743</v>
      </c>
      <c r="J255" s="131">
        <v>357</v>
      </c>
      <c r="K255" s="131">
        <v>0</v>
      </c>
      <c r="L255" s="131">
        <v>938</v>
      </c>
      <c r="M255" s="131">
        <v>11038</v>
      </c>
      <c r="N255" s="130"/>
      <c r="O255" s="132">
        <v>1</v>
      </c>
      <c r="P255" s="132">
        <v>0</v>
      </c>
      <c r="Q255" s="133">
        <v>10100</v>
      </c>
      <c r="R255" s="133">
        <v>0</v>
      </c>
      <c r="S255" s="133">
        <v>0</v>
      </c>
      <c r="T255" s="133">
        <v>938</v>
      </c>
      <c r="U255" s="134">
        <f t="shared" si="3"/>
        <v>11038</v>
      </c>
      <c r="V255" s="144"/>
      <c r="W255" s="173">
        <v>0</v>
      </c>
      <c r="X255" s="174">
        <v>0.09</v>
      </c>
      <c r="Y255" s="174">
        <v>0.11542692066428177</v>
      </c>
      <c r="Z255" s="175">
        <v>0</v>
      </c>
      <c r="AA255" s="168"/>
      <c r="AB255" s="176">
        <v>1</v>
      </c>
      <c r="AC255" s="177">
        <v>0</v>
      </c>
      <c r="AD255" s="134">
        <v>0</v>
      </c>
      <c r="AE255" s="177">
        <v>0</v>
      </c>
      <c r="AF255" s="182">
        <v>0</v>
      </c>
      <c r="AG255" s="172"/>
    </row>
    <row r="256" spans="1:33" s="110" customFormat="1" x14ac:dyDescent="0.2">
      <c r="A256" s="138">
        <v>436</v>
      </c>
      <c r="B256" s="139">
        <v>436049155</v>
      </c>
      <c r="C256" s="140" t="s">
        <v>508</v>
      </c>
      <c r="D256" s="141">
        <v>49</v>
      </c>
      <c r="E256" s="140" t="s">
        <v>81</v>
      </c>
      <c r="F256" s="141">
        <v>155</v>
      </c>
      <c r="G256" s="142" t="s">
        <v>187</v>
      </c>
      <c r="H256" s="130"/>
      <c r="I256" s="131">
        <v>9743</v>
      </c>
      <c r="J256" s="131">
        <v>5903</v>
      </c>
      <c r="K256" s="131">
        <v>0</v>
      </c>
      <c r="L256" s="131">
        <v>938</v>
      </c>
      <c r="M256" s="131">
        <v>16584</v>
      </c>
      <c r="N256" s="130"/>
      <c r="O256" s="132">
        <v>2</v>
      </c>
      <c r="P256" s="132">
        <v>0</v>
      </c>
      <c r="Q256" s="133">
        <v>31292</v>
      </c>
      <c r="R256" s="133">
        <v>0</v>
      </c>
      <c r="S256" s="133">
        <v>0</v>
      </c>
      <c r="T256" s="133">
        <v>1876</v>
      </c>
      <c r="U256" s="134">
        <f t="shared" si="3"/>
        <v>33168</v>
      </c>
      <c r="V256" s="144"/>
      <c r="W256" s="173">
        <v>0</v>
      </c>
      <c r="X256" s="174">
        <v>0.09</v>
      </c>
      <c r="Y256" s="174">
        <v>7.0173138112871738E-4</v>
      </c>
      <c r="Z256" s="175">
        <v>0</v>
      </c>
      <c r="AA256" s="168"/>
      <c r="AB256" s="176">
        <v>0</v>
      </c>
      <c r="AC256" s="177">
        <v>0</v>
      </c>
      <c r="AD256" s="134">
        <v>0</v>
      </c>
      <c r="AE256" s="177">
        <v>0</v>
      </c>
      <c r="AF256" s="182">
        <v>0</v>
      </c>
      <c r="AG256" s="172"/>
    </row>
    <row r="257" spans="1:33" s="110" customFormat="1" x14ac:dyDescent="0.2">
      <c r="A257" s="138">
        <v>436</v>
      </c>
      <c r="B257" s="139">
        <v>436049163</v>
      </c>
      <c r="C257" s="140" t="s">
        <v>508</v>
      </c>
      <c r="D257" s="141">
        <v>49</v>
      </c>
      <c r="E257" s="140" t="s">
        <v>81</v>
      </c>
      <c r="F257" s="141">
        <v>163</v>
      </c>
      <c r="G257" s="142" t="s">
        <v>195</v>
      </c>
      <c r="H257" s="130"/>
      <c r="I257" s="131">
        <v>9743</v>
      </c>
      <c r="J257" s="131">
        <v>91</v>
      </c>
      <c r="K257" s="131">
        <v>0</v>
      </c>
      <c r="L257" s="131">
        <v>938</v>
      </c>
      <c r="M257" s="131">
        <v>10772</v>
      </c>
      <c r="N257" s="130"/>
      <c r="O257" s="132">
        <v>2</v>
      </c>
      <c r="P257" s="132">
        <v>0</v>
      </c>
      <c r="Q257" s="133">
        <v>19668</v>
      </c>
      <c r="R257" s="133">
        <v>0</v>
      </c>
      <c r="S257" s="133">
        <v>0</v>
      </c>
      <c r="T257" s="133">
        <v>1876</v>
      </c>
      <c r="U257" s="134">
        <f t="shared" si="3"/>
        <v>21544</v>
      </c>
      <c r="V257" s="144"/>
      <c r="W257" s="173">
        <v>0</v>
      </c>
      <c r="X257" s="174">
        <v>0.09</v>
      </c>
      <c r="Y257" s="174">
        <v>9.2733120914466768E-2</v>
      </c>
      <c r="Z257" s="175">
        <v>0</v>
      </c>
      <c r="AA257" s="168"/>
      <c r="AB257" s="176">
        <v>0</v>
      </c>
      <c r="AC257" s="177">
        <v>0</v>
      </c>
      <c r="AD257" s="134">
        <v>0</v>
      </c>
      <c r="AE257" s="177">
        <v>0</v>
      </c>
      <c r="AF257" s="182">
        <v>0</v>
      </c>
      <c r="AG257" s="172"/>
    </row>
    <row r="258" spans="1:33" s="110" customFormat="1" x14ac:dyDescent="0.2">
      <c r="A258" s="138">
        <v>436</v>
      </c>
      <c r="B258" s="139">
        <v>436049165</v>
      </c>
      <c r="C258" s="140" t="s">
        <v>508</v>
      </c>
      <c r="D258" s="141">
        <v>49</v>
      </c>
      <c r="E258" s="140" t="s">
        <v>81</v>
      </c>
      <c r="F258" s="141">
        <v>165</v>
      </c>
      <c r="G258" s="142" t="s">
        <v>197</v>
      </c>
      <c r="H258" s="130"/>
      <c r="I258" s="131">
        <v>12624</v>
      </c>
      <c r="J258" s="131">
        <v>384</v>
      </c>
      <c r="K258" s="131">
        <v>0</v>
      </c>
      <c r="L258" s="131">
        <v>938</v>
      </c>
      <c r="M258" s="131">
        <v>13946</v>
      </c>
      <c r="N258" s="130"/>
      <c r="O258" s="132">
        <v>17</v>
      </c>
      <c r="P258" s="132">
        <v>0</v>
      </c>
      <c r="Q258" s="133">
        <v>221136</v>
      </c>
      <c r="R258" s="133">
        <v>0</v>
      </c>
      <c r="S258" s="133">
        <v>0</v>
      </c>
      <c r="T258" s="133">
        <v>15946</v>
      </c>
      <c r="U258" s="134">
        <f t="shared" si="3"/>
        <v>237082</v>
      </c>
      <c r="V258" s="144"/>
      <c r="W258" s="173">
        <v>0</v>
      </c>
      <c r="X258" s="174">
        <v>0.09</v>
      </c>
      <c r="Y258" s="174">
        <v>9.9806765304733563E-2</v>
      </c>
      <c r="Z258" s="175">
        <v>0</v>
      </c>
      <c r="AA258" s="168"/>
      <c r="AB258" s="176">
        <v>10</v>
      </c>
      <c r="AC258" s="177">
        <v>0.41107080111239386</v>
      </c>
      <c r="AD258" s="134">
        <v>5740</v>
      </c>
      <c r="AE258" s="177">
        <v>0</v>
      </c>
      <c r="AF258" s="182">
        <v>0</v>
      </c>
      <c r="AG258" s="172"/>
    </row>
    <row r="259" spans="1:33" s="110" customFormat="1" x14ac:dyDescent="0.2">
      <c r="A259" s="138">
        <v>436</v>
      </c>
      <c r="B259" s="139">
        <v>436049170</v>
      </c>
      <c r="C259" s="140" t="s">
        <v>508</v>
      </c>
      <c r="D259" s="141">
        <v>49</v>
      </c>
      <c r="E259" s="140" t="s">
        <v>81</v>
      </c>
      <c r="F259" s="141">
        <v>170</v>
      </c>
      <c r="G259" s="142" t="s">
        <v>202</v>
      </c>
      <c r="H259" s="130"/>
      <c r="I259" s="131">
        <v>12736.082427286357</v>
      </c>
      <c r="J259" s="131">
        <v>3358</v>
      </c>
      <c r="K259" s="131">
        <v>0</v>
      </c>
      <c r="L259" s="131">
        <v>938</v>
      </c>
      <c r="M259" s="131">
        <v>17032.082427286357</v>
      </c>
      <c r="N259" s="130"/>
      <c r="O259" s="132">
        <v>1</v>
      </c>
      <c r="P259" s="132">
        <v>0</v>
      </c>
      <c r="Q259" s="133">
        <v>16094</v>
      </c>
      <c r="R259" s="133">
        <v>0</v>
      </c>
      <c r="S259" s="133">
        <v>0</v>
      </c>
      <c r="T259" s="133">
        <v>938</v>
      </c>
      <c r="U259" s="134">
        <f t="shared" si="3"/>
        <v>17032</v>
      </c>
      <c r="V259" s="144"/>
      <c r="W259" s="173">
        <v>0</v>
      </c>
      <c r="X259" s="174">
        <v>0.09</v>
      </c>
      <c r="Y259" s="174">
        <v>7.9115771076453345E-2</v>
      </c>
      <c r="Z259" s="175">
        <v>0</v>
      </c>
      <c r="AA259" s="168"/>
      <c r="AB259" s="176">
        <v>0</v>
      </c>
      <c r="AC259" s="177">
        <v>0</v>
      </c>
      <c r="AD259" s="134">
        <v>0</v>
      </c>
      <c r="AE259" s="177">
        <v>0</v>
      </c>
      <c r="AF259" s="182">
        <v>0</v>
      </c>
      <c r="AG259" s="172"/>
    </row>
    <row r="260" spans="1:33" s="110" customFormat="1" x14ac:dyDescent="0.2">
      <c r="A260" s="138">
        <v>436</v>
      </c>
      <c r="B260" s="139">
        <v>436049176</v>
      </c>
      <c r="C260" s="140" t="s">
        <v>508</v>
      </c>
      <c r="D260" s="141">
        <v>49</v>
      </c>
      <c r="E260" s="140" t="s">
        <v>81</v>
      </c>
      <c r="F260" s="141">
        <v>176</v>
      </c>
      <c r="G260" s="142" t="s">
        <v>208</v>
      </c>
      <c r="H260" s="130"/>
      <c r="I260" s="131">
        <v>13104</v>
      </c>
      <c r="J260" s="131">
        <v>6512</v>
      </c>
      <c r="K260" s="131">
        <v>0</v>
      </c>
      <c r="L260" s="131">
        <v>938</v>
      </c>
      <c r="M260" s="131">
        <v>20554</v>
      </c>
      <c r="N260" s="130"/>
      <c r="O260" s="132">
        <v>13</v>
      </c>
      <c r="P260" s="132">
        <v>0</v>
      </c>
      <c r="Q260" s="133">
        <v>255008</v>
      </c>
      <c r="R260" s="133">
        <v>0</v>
      </c>
      <c r="S260" s="133">
        <v>0</v>
      </c>
      <c r="T260" s="133">
        <v>12194</v>
      </c>
      <c r="U260" s="134">
        <f t="shared" si="3"/>
        <v>267202</v>
      </c>
      <c r="V260" s="144"/>
      <c r="W260" s="173">
        <v>0</v>
      </c>
      <c r="X260" s="174">
        <v>0.09</v>
      </c>
      <c r="Y260" s="174">
        <v>9.0526935007292378E-2</v>
      </c>
      <c r="Z260" s="175">
        <v>0</v>
      </c>
      <c r="AA260" s="168"/>
      <c r="AB260" s="176">
        <v>6</v>
      </c>
      <c r="AC260" s="177">
        <v>0.16009807183325714</v>
      </c>
      <c r="AD260" s="134">
        <v>3288</v>
      </c>
      <c r="AE260" s="177">
        <v>0</v>
      </c>
      <c r="AF260" s="182">
        <v>0</v>
      </c>
      <c r="AG260" s="172"/>
    </row>
    <row r="261" spans="1:33" s="110" customFormat="1" x14ac:dyDescent="0.2">
      <c r="A261" s="138">
        <v>436</v>
      </c>
      <c r="B261" s="139">
        <v>436049199</v>
      </c>
      <c r="C261" s="140" t="s">
        <v>508</v>
      </c>
      <c r="D261" s="141">
        <v>49</v>
      </c>
      <c r="E261" s="140" t="s">
        <v>81</v>
      </c>
      <c r="F261" s="141">
        <v>199</v>
      </c>
      <c r="G261" s="142" t="s">
        <v>231</v>
      </c>
      <c r="H261" s="130"/>
      <c r="I261" s="131">
        <v>15923</v>
      </c>
      <c r="J261" s="131">
        <v>10683</v>
      </c>
      <c r="K261" s="131">
        <v>0</v>
      </c>
      <c r="L261" s="131">
        <v>938</v>
      </c>
      <c r="M261" s="131">
        <v>27544</v>
      </c>
      <c r="N261" s="130"/>
      <c r="O261" s="132">
        <v>1</v>
      </c>
      <c r="P261" s="132">
        <v>0</v>
      </c>
      <c r="Q261" s="133">
        <v>26606</v>
      </c>
      <c r="R261" s="133">
        <v>0</v>
      </c>
      <c r="S261" s="133">
        <v>0</v>
      </c>
      <c r="T261" s="133">
        <v>938</v>
      </c>
      <c r="U261" s="134">
        <f t="shared" si="3"/>
        <v>27544</v>
      </c>
      <c r="V261" s="144"/>
      <c r="W261" s="173">
        <v>0</v>
      </c>
      <c r="X261" s="174">
        <v>0.09</v>
      </c>
      <c r="Y261" s="174">
        <v>7.2830889553453888E-4</v>
      </c>
      <c r="Z261" s="175">
        <v>0</v>
      </c>
      <c r="AA261" s="168"/>
      <c r="AB261" s="176">
        <v>0</v>
      </c>
      <c r="AC261" s="177">
        <v>0</v>
      </c>
      <c r="AD261" s="134">
        <v>0</v>
      </c>
      <c r="AE261" s="177">
        <v>0</v>
      </c>
      <c r="AF261" s="182">
        <v>0</v>
      </c>
      <c r="AG261" s="172"/>
    </row>
    <row r="262" spans="1:33" s="110" customFormat="1" x14ac:dyDescent="0.2">
      <c r="A262" s="138">
        <v>436</v>
      </c>
      <c r="B262" s="139">
        <v>436049244</v>
      </c>
      <c r="C262" s="140" t="s">
        <v>508</v>
      </c>
      <c r="D262" s="141">
        <v>49</v>
      </c>
      <c r="E262" s="140" t="s">
        <v>81</v>
      </c>
      <c r="F262" s="141">
        <v>244</v>
      </c>
      <c r="G262" s="142" t="s">
        <v>276</v>
      </c>
      <c r="H262" s="130"/>
      <c r="I262" s="131">
        <v>11393</v>
      </c>
      <c r="J262" s="131">
        <v>4108</v>
      </c>
      <c r="K262" s="131">
        <v>0</v>
      </c>
      <c r="L262" s="131">
        <v>938</v>
      </c>
      <c r="M262" s="131">
        <v>16439</v>
      </c>
      <c r="N262" s="130"/>
      <c r="O262" s="132">
        <v>4</v>
      </c>
      <c r="P262" s="132">
        <v>0</v>
      </c>
      <c r="Q262" s="133">
        <v>62004</v>
      </c>
      <c r="R262" s="133">
        <v>0</v>
      </c>
      <c r="S262" s="133">
        <v>0</v>
      </c>
      <c r="T262" s="133">
        <v>3752</v>
      </c>
      <c r="U262" s="134">
        <f t="shared" si="3"/>
        <v>65756</v>
      </c>
      <c r="V262" s="144"/>
      <c r="W262" s="173">
        <v>0</v>
      </c>
      <c r="X262" s="174">
        <v>0.09</v>
      </c>
      <c r="Y262" s="174">
        <v>0.13694619371909225</v>
      </c>
      <c r="Z262" s="175">
        <v>0</v>
      </c>
      <c r="AA262" s="168"/>
      <c r="AB262" s="176">
        <v>1</v>
      </c>
      <c r="AC262" s="177">
        <v>0.90820289879651572</v>
      </c>
      <c r="AD262" s="134">
        <v>14930</v>
      </c>
      <c r="AE262" s="177">
        <v>0</v>
      </c>
      <c r="AF262" s="182">
        <v>0</v>
      </c>
      <c r="AG262" s="172"/>
    </row>
    <row r="263" spans="1:33" s="110" customFormat="1" x14ac:dyDescent="0.2">
      <c r="A263" s="138">
        <v>436</v>
      </c>
      <c r="B263" s="139">
        <v>436049248</v>
      </c>
      <c r="C263" s="140" t="s">
        <v>508</v>
      </c>
      <c r="D263" s="141">
        <v>49</v>
      </c>
      <c r="E263" s="140" t="s">
        <v>81</v>
      </c>
      <c r="F263" s="141">
        <v>248</v>
      </c>
      <c r="G263" s="142" t="s">
        <v>280</v>
      </c>
      <c r="H263" s="130"/>
      <c r="I263" s="131">
        <v>12309</v>
      </c>
      <c r="J263" s="131">
        <v>971</v>
      </c>
      <c r="K263" s="131">
        <v>0</v>
      </c>
      <c r="L263" s="131">
        <v>938</v>
      </c>
      <c r="M263" s="131">
        <v>14218</v>
      </c>
      <c r="N263" s="130"/>
      <c r="O263" s="132">
        <v>4</v>
      </c>
      <c r="P263" s="132">
        <v>0</v>
      </c>
      <c r="Q263" s="133">
        <v>53120</v>
      </c>
      <c r="R263" s="133">
        <v>0</v>
      </c>
      <c r="S263" s="133">
        <v>0</v>
      </c>
      <c r="T263" s="133">
        <v>3752</v>
      </c>
      <c r="U263" s="134">
        <f t="shared" si="3"/>
        <v>56872</v>
      </c>
      <c r="V263" s="144"/>
      <c r="W263" s="173">
        <v>0</v>
      </c>
      <c r="X263" s="174">
        <v>0.09</v>
      </c>
      <c r="Y263" s="174">
        <v>5.6552563074314041E-2</v>
      </c>
      <c r="Z263" s="175">
        <v>0</v>
      </c>
      <c r="AA263" s="168"/>
      <c r="AB263" s="176">
        <v>1</v>
      </c>
      <c r="AC263" s="177">
        <v>0</v>
      </c>
      <c r="AD263" s="134">
        <v>0</v>
      </c>
      <c r="AE263" s="177">
        <v>0</v>
      </c>
      <c r="AF263" s="182">
        <v>0</v>
      </c>
      <c r="AG263" s="172"/>
    </row>
    <row r="264" spans="1:33" s="110" customFormat="1" x14ac:dyDescent="0.2">
      <c r="A264" s="138">
        <v>436</v>
      </c>
      <c r="B264" s="139">
        <v>436049262</v>
      </c>
      <c r="C264" s="140" t="s">
        <v>508</v>
      </c>
      <c r="D264" s="141">
        <v>49</v>
      </c>
      <c r="E264" s="140" t="s">
        <v>81</v>
      </c>
      <c r="F264" s="141">
        <v>262</v>
      </c>
      <c r="G264" s="142" t="s">
        <v>294</v>
      </c>
      <c r="H264" s="130"/>
      <c r="I264" s="131">
        <v>11723</v>
      </c>
      <c r="J264" s="131">
        <v>4091</v>
      </c>
      <c r="K264" s="131">
        <v>0</v>
      </c>
      <c r="L264" s="131">
        <v>938</v>
      </c>
      <c r="M264" s="131">
        <v>16752</v>
      </c>
      <c r="N264" s="130"/>
      <c r="O264" s="132">
        <v>2</v>
      </c>
      <c r="P264" s="132">
        <v>0</v>
      </c>
      <c r="Q264" s="133">
        <v>31628</v>
      </c>
      <c r="R264" s="133">
        <v>0</v>
      </c>
      <c r="S264" s="133">
        <v>0</v>
      </c>
      <c r="T264" s="133">
        <v>1876</v>
      </c>
      <c r="U264" s="134">
        <f t="shared" si="3"/>
        <v>33504</v>
      </c>
      <c r="V264" s="144"/>
      <c r="W264" s="173">
        <v>0</v>
      </c>
      <c r="X264" s="174">
        <v>0.09</v>
      </c>
      <c r="Y264" s="174">
        <v>7.7192465519058645E-2</v>
      </c>
      <c r="Z264" s="175">
        <v>0</v>
      </c>
      <c r="AA264" s="168"/>
      <c r="AB264" s="176">
        <v>1</v>
      </c>
      <c r="AC264" s="177">
        <v>0</v>
      </c>
      <c r="AD264" s="134">
        <v>0</v>
      </c>
      <c r="AE264" s="177">
        <v>0</v>
      </c>
      <c r="AF264" s="182">
        <v>0</v>
      </c>
      <c r="AG264" s="172"/>
    </row>
    <row r="265" spans="1:33" s="110" customFormat="1" x14ac:dyDescent="0.2">
      <c r="A265" s="138">
        <v>436</v>
      </c>
      <c r="B265" s="139">
        <v>436049274</v>
      </c>
      <c r="C265" s="140" t="s">
        <v>508</v>
      </c>
      <c r="D265" s="141">
        <v>49</v>
      </c>
      <c r="E265" s="140" t="s">
        <v>81</v>
      </c>
      <c r="F265" s="141">
        <v>274</v>
      </c>
      <c r="G265" s="142" t="s">
        <v>306</v>
      </c>
      <c r="H265" s="130"/>
      <c r="I265" s="131">
        <v>14080</v>
      </c>
      <c r="J265" s="131">
        <v>5788</v>
      </c>
      <c r="K265" s="131">
        <v>0</v>
      </c>
      <c r="L265" s="131">
        <v>938</v>
      </c>
      <c r="M265" s="131">
        <v>20806</v>
      </c>
      <c r="N265" s="130"/>
      <c r="O265" s="132">
        <v>4</v>
      </c>
      <c r="P265" s="132">
        <v>0</v>
      </c>
      <c r="Q265" s="133">
        <v>79472</v>
      </c>
      <c r="R265" s="133">
        <v>0</v>
      </c>
      <c r="S265" s="133">
        <v>0</v>
      </c>
      <c r="T265" s="133">
        <v>3752</v>
      </c>
      <c r="U265" s="134">
        <f t="shared" si="3"/>
        <v>83224</v>
      </c>
      <c r="V265" s="144"/>
      <c r="W265" s="173">
        <v>0</v>
      </c>
      <c r="X265" s="174">
        <v>0.09</v>
      </c>
      <c r="Y265" s="174">
        <v>6.8436514224653772E-2</v>
      </c>
      <c r="Z265" s="175">
        <v>0</v>
      </c>
      <c r="AA265" s="168"/>
      <c r="AB265" s="176">
        <v>2</v>
      </c>
      <c r="AC265" s="177">
        <v>0</v>
      </c>
      <c r="AD265" s="134">
        <v>0</v>
      </c>
      <c r="AE265" s="177">
        <v>0</v>
      </c>
      <c r="AF265" s="182">
        <v>0</v>
      </c>
      <c r="AG265" s="172"/>
    </row>
    <row r="266" spans="1:33" s="110" customFormat="1" x14ac:dyDescent="0.2">
      <c r="A266" s="138">
        <v>436</v>
      </c>
      <c r="B266" s="139">
        <v>436049308</v>
      </c>
      <c r="C266" s="140" t="s">
        <v>508</v>
      </c>
      <c r="D266" s="141">
        <v>49</v>
      </c>
      <c r="E266" s="140" t="s">
        <v>81</v>
      </c>
      <c r="F266" s="141">
        <v>308</v>
      </c>
      <c r="G266" s="142" t="s">
        <v>340</v>
      </c>
      <c r="H266" s="130"/>
      <c r="I266" s="131">
        <v>12737</v>
      </c>
      <c r="J266" s="131">
        <v>5829</v>
      </c>
      <c r="K266" s="131">
        <v>0</v>
      </c>
      <c r="L266" s="131">
        <v>938</v>
      </c>
      <c r="M266" s="131">
        <v>19504</v>
      </c>
      <c r="N266" s="130"/>
      <c r="O266" s="132">
        <v>3</v>
      </c>
      <c r="P266" s="132">
        <v>0</v>
      </c>
      <c r="Q266" s="133">
        <v>55698</v>
      </c>
      <c r="R266" s="133">
        <v>0</v>
      </c>
      <c r="S266" s="133">
        <v>0</v>
      </c>
      <c r="T266" s="133">
        <v>2814</v>
      </c>
      <c r="U266" s="134">
        <f t="shared" ref="U266:U329" si="4">SUM(Q266:T266)</f>
        <v>58512</v>
      </c>
      <c r="V266" s="144"/>
      <c r="W266" s="173">
        <v>0</v>
      </c>
      <c r="X266" s="174">
        <v>0.09</v>
      </c>
      <c r="Y266" s="174">
        <v>2.5946213301495692E-3</v>
      </c>
      <c r="Z266" s="175">
        <v>0</v>
      </c>
      <c r="AA266" s="168"/>
      <c r="AB266" s="176">
        <v>0</v>
      </c>
      <c r="AC266" s="177">
        <v>0</v>
      </c>
      <c r="AD266" s="134">
        <v>0</v>
      </c>
      <c r="AE266" s="177">
        <v>0</v>
      </c>
      <c r="AF266" s="182">
        <v>0</v>
      </c>
      <c r="AG266" s="172"/>
    </row>
    <row r="267" spans="1:33" s="110" customFormat="1" x14ac:dyDescent="0.2">
      <c r="A267" s="138">
        <v>436</v>
      </c>
      <c r="B267" s="139">
        <v>436049336</v>
      </c>
      <c r="C267" s="140" t="s">
        <v>508</v>
      </c>
      <c r="D267" s="141">
        <v>49</v>
      </c>
      <c r="E267" s="140" t="s">
        <v>81</v>
      </c>
      <c r="F267" s="141">
        <v>336</v>
      </c>
      <c r="G267" s="142" t="s">
        <v>368</v>
      </c>
      <c r="H267" s="130"/>
      <c r="I267" s="131">
        <v>11723</v>
      </c>
      <c r="J267" s="131">
        <v>2742</v>
      </c>
      <c r="K267" s="131">
        <v>0</v>
      </c>
      <c r="L267" s="131">
        <v>938</v>
      </c>
      <c r="M267" s="131">
        <v>15403</v>
      </c>
      <c r="N267" s="130"/>
      <c r="O267" s="132">
        <v>1</v>
      </c>
      <c r="P267" s="132">
        <v>0</v>
      </c>
      <c r="Q267" s="133">
        <v>14465</v>
      </c>
      <c r="R267" s="133">
        <v>0</v>
      </c>
      <c r="S267" s="133">
        <v>0</v>
      </c>
      <c r="T267" s="133">
        <v>938</v>
      </c>
      <c r="U267" s="134">
        <f t="shared" si="4"/>
        <v>15403</v>
      </c>
      <c r="V267" s="144"/>
      <c r="W267" s="173">
        <v>0</v>
      </c>
      <c r="X267" s="174">
        <v>0.09</v>
      </c>
      <c r="Y267" s="174">
        <v>4.1978296488959697E-2</v>
      </c>
      <c r="Z267" s="175">
        <v>0</v>
      </c>
      <c r="AA267" s="168"/>
      <c r="AB267" s="176">
        <v>1</v>
      </c>
      <c r="AC267" s="177">
        <v>0</v>
      </c>
      <c r="AD267" s="134">
        <v>0</v>
      </c>
      <c r="AE267" s="177">
        <v>0</v>
      </c>
      <c r="AF267" s="182">
        <v>0</v>
      </c>
      <c r="AG267" s="172"/>
    </row>
    <row r="268" spans="1:33" s="110" customFormat="1" x14ac:dyDescent="0.2">
      <c r="A268" s="138">
        <v>437</v>
      </c>
      <c r="B268" s="139">
        <v>437035035</v>
      </c>
      <c r="C268" s="140" t="s">
        <v>600</v>
      </c>
      <c r="D268" s="141">
        <v>35</v>
      </c>
      <c r="E268" s="140" t="s">
        <v>67</v>
      </c>
      <c r="F268" s="141">
        <v>35</v>
      </c>
      <c r="G268" s="142" t="s">
        <v>67</v>
      </c>
      <c r="H268" s="130"/>
      <c r="I268" s="131">
        <v>15054</v>
      </c>
      <c r="J268" s="131">
        <v>6311</v>
      </c>
      <c r="K268" s="131">
        <v>0</v>
      </c>
      <c r="L268" s="131">
        <v>938</v>
      </c>
      <c r="M268" s="131">
        <v>22303</v>
      </c>
      <c r="N268" s="130"/>
      <c r="O268" s="132">
        <v>297</v>
      </c>
      <c r="P268" s="132">
        <v>0</v>
      </c>
      <c r="Q268" s="133">
        <v>6345405</v>
      </c>
      <c r="R268" s="133">
        <v>0</v>
      </c>
      <c r="S268" s="133">
        <v>7818</v>
      </c>
      <c r="T268" s="133">
        <v>278586</v>
      </c>
      <c r="U268" s="134">
        <f t="shared" si="4"/>
        <v>6631809</v>
      </c>
      <c r="V268" s="144"/>
      <c r="W268" s="173">
        <v>0</v>
      </c>
      <c r="X268" s="174">
        <v>0.09</v>
      </c>
      <c r="Y268" s="174">
        <v>0.15770254624817917</v>
      </c>
      <c r="Z268" s="175">
        <v>0</v>
      </c>
      <c r="AA268" s="168"/>
      <c r="AB268" s="176">
        <v>0</v>
      </c>
      <c r="AC268" s="177">
        <v>0</v>
      </c>
      <c r="AD268" s="134">
        <v>0</v>
      </c>
      <c r="AE268" s="177">
        <v>0</v>
      </c>
      <c r="AF268" s="182">
        <v>0</v>
      </c>
      <c r="AG268" s="172"/>
    </row>
    <row r="269" spans="1:33" s="110" customFormat="1" x14ac:dyDescent="0.2">
      <c r="A269" s="138">
        <v>437</v>
      </c>
      <c r="B269" s="139">
        <v>437035050</v>
      </c>
      <c r="C269" s="140" t="s">
        <v>600</v>
      </c>
      <c r="D269" s="141">
        <v>35</v>
      </c>
      <c r="E269" s="140" t="s">
        <v>67</v>
      </c>
      <c r="F269" s="141">
        <v>50</v>
      </c>
      <c r="G269" s="142" t="s">
        <v>82</v>
      </c>
      <c r="H269" s="130"/>
      <c r="I269" s="131">
        <v>11198.477785070678</v>
      </c>
      <c r="J269" s="131">
        <v>5805</v>
      </c>
      <c r="K269" s="131">
        <v>0</v>
      </c>
      <c r="L269" s="131">
        <v>938</v>
      </c>
      <c r="M269" s="131">
        <v>17941.477785070678</v>
      </c>
      <c r="N269" s="130"/>
      <c r="O269" s="132">
        <v>1</v>
      </c>
      <c r="P269" s="132">
        <v>0</v>
      </c>
      <c r="Q269" s="133">
        <v>17003</v>
      </c>
      <c r="R269" s="133">
        <v>0</v>
      </c>
      <c r="S269" s="133">
        <v>0</v>
      </c>
      <c r="T269" s="133">
        <v>938</v>
      </c>
      <c r="U269" s="134">
        <f t="shared" si="4"/>
        <v>17941</v>
      </c>
      <c r="V269" s="144"/>
      <c r="W269" s="173">
        <v>0</v>
      </c>
      <c r="X269" s="174">
        <v>0.09</v>
      </c>
      <c r="Y269" s="174">
        <v>6.2539096486737963E-3</v>
      </c>
      <c r="Z269" s="175">
        <v>0</v>
      </c>
      <c r="AA269" s="168"/>
      <c r="AB269" s="176">
        <v>0</v>
      </c>
      <c r="AC269" s="177">
        <v>0</v>
      </c>
      <c r="AD269" s="134">
        <v>0</v>
      </c>
      <c r="AE269" s="177">
        <v>0</v>
      </c>
      <c r="AF269" s="182">
        <v>0</v>
      </c>
      <c r="AG269" s="172"/>
    </row>
    <row r="270" spans="1:33" s="110" customFormat="1" x14ac:dyDescent="0.2">
      <c r="A270" s="138">
        <v>437</v>
      </c>
      <c r="B270" s="139">
        <v>437035201</v>
      </c>
      <c r="C270" s="140" t="s">
        <v>600</v>
      </c>
      <c r="D270" s="141">
        <v>35</v>
      </c>
      <c r="E270" s="140" t="s">
        <v>67</v>
      </c>
      <c r="F270" s="141">
        <v>201</v>
      </c>
      <c r="G270" s="142" t="s">
        <v>233</v>
      </c>
      <c r="H270" s="130"/>
      <c r="I270" s="131">
        <v>13845.041456828223</v>
      </c>
      <c r="J270" s="131">
        <v>481</v>
      </c>
      <c r="K270" s="131">
        <v>0</v>
      </c>
      <c r="L270" s="131">
        <v>938</v>
      </c>
      <c r="M270" s="131">
        <v>15264.041456828223</v>
      </c>
      <c r="N270" s="130"/>
      <c r="O270" s="132">
        <v>1</v>
      </c>
      <c r="P270" s="132">
        <v>0</v>
      </c>
      <c r="Q270" s="133">
        <v>14326</v>
      </c>
      <c r="R270" s="133">
        <v>0</v>
      </c>
      <c r="S270" s="133">
        <v>0</v>
      </c>
      <c r="T270" s="133">
        <v>938</v>
      </c>
      <c r="U270" s="134">
        <f t="shared" si="4"/>
        <v>15264</v>
      </c>
      <c r="V270" s="144"/>
      <c r="W270" s="173">
        <v>0</v>
      </c>
      <c r="X270" s="174">
        <v>0.09</v>
      </c>
      <c r="Y270" s="174">
        <v>8.4738866485651668E-2</v>
      </c>
      <c r="Z270" s="175">
        <v>0</v>
      </c>
      <c r="AA270" s="168"/>
      <c r="AB270" s="176">
        <v>0</v>
      </c>
      <c r="AC270" s="177">
        <v>0</v>
      </c>
      <c r="AD270" s="134">
        <v>0</v>
      </c>
      <c r="AE270" s="177">
        <v>0</v>
      </c>
      <c r="AF270" s="182">
        <v>0</v>
      </c>
      <c r="AG270" s="172"/>
    </row>
    <row r="271" spans="1:33" s="110" customFormat="1" x14ac:dyDescent="0.2">
      <c r="A271" s="138">
        <v>438</v>
      </c>
      <c r="B271" s="139">
        <v>438035035</v>
      </c>
      <c r="C271" s="140" t="s">
        <v>510</v>
      </c>
      <c r="D271" s="141">
        <v>35</v>
      </c>
      <c r="E271" s="140" t="s">
        <v>67</v>
      </c>
      <c r="F271" s="141">
        <v>35</v>
      </c>
      <c r="G271" s="142" t="s">
        <v>67</v>
      </c>
      <c r="H271" s="130"/>
      <c r="I271" s="131">
        <v>14372</v>
      </c>
      <c r="J271" s="131">
        <v>6025</v>
      </c>
      <c r="K271" s="131">
        <v>0</v>
      </c>
      <c r="L271" s="131">
        <v>938</v>
      </c>
      <c r="M271" s="131">
        <v>21335</v>
      </c>
      <c r="N271" s="130"/>
      <c r="O271" s="132">
        <v>331</v>
      </c>
      <c r="P271" s="132">
        <v>0</v>
      </c>
      <c r="Q271" s="133">
        <v>6693151</v>
      </c>
      <c r="R271" s="133">
        <v>0</v>
      </c>
      <c r="S271" s="133">
        <v>3361</v>
      </c>
      <c r="T271" s="133">
        <v>307830</v>
      </c>
      <c r="U271" s="134">
        <f t="shared" si="4"/>
        <v>7004342</v>
      </c>
      <c r="V271" s="144"/>
      <c r="W271" s="173">
        <v>2.8534482758620809</v>
      </c>
      <c r="X271" s="174">
        <v>0.09</v>
      </c>
      <c r="Y271" s="174">
        <v>0.15770254624817917</v>
      </c>
      <c r="Z271" s="175">
        <v>0</v>
      </c>
      <c r="AA271" s="168"/>
      <c r="AB271" s="176">
        <v>1</v>
      </c>
      <c r="AC271" s="177">
        <v>0</v>
      </c>
      <c r="AD271" s="134">
        <v>0</v>
      </c>
      <c r="AE271" s="177">
        <v>0</v>
      </c>
      <c r="AF271" s="182">
        <v>0</v>
      </c>
      <c r="AG271" s="172"/>
    </row>
    <row r="272" spans="1:33" s="110" customFormat="1" x14ac:dyDescent="0.2">
      <c r="A272" s="138">
        <v>438</v>
      </c>
      <c r="B272" s="139">
        <v>438035044</v>
      </c>
      <c r="C272" s="140" t="s">
        <v>510</v>
      </c>
      <c r="D272" s="141">
        <v>35</v>
      </c>
      <c r="E272" s="140" t="s">
        <v>67</v>
      </c>
      <c r="F272" s="141">
        <v>44</v>
      </c>
      <c r="G272" s="142" t="s">
        <v>76</v>
      </c>
      <c r="H272" s="130"/>
      <c r="I272" s="131">
        <v>13567.227659367676</v>
      </c>
      <c r="J272" s="131">
        <v>118</v>
      </c>
      <c r="K272" s="131">
        <v>0</v>
      </c>
      <c r="L272" s="131">
        <v>938</v>
      </c>
      <c r="M272" s="131">
        <v>14623.227659367676</v>
      </c>
      <c r="N272" s="130"/>
      <c r="O272" s="132">
        <v>4</v>
      </c>
      <c r="P272" s="132">
        <v>0</v>
      </c>
      <c r="Q272" s="133">
        <v>54268</v>
      </c>
      <c r="R272" s="133">
        <v>0</v>
      </c>
      <c r="S272" s="133">
        <v>0</v>
      </c>
      <c r="T272" s="133">
        <v>3720</v>
      </c>
      <c r="U272" s="134">
        <f t="shared" si="4"/>
        <v>57988</v>
      </c>
      <c r="V272" s="144"/>
      <c r="W272" s="173">
        <v>3.4482758620689655E-2</v>
      </c>
      <c r="X272" s="174">
        <v>0.09</v>
      </c>
      <c r="Y272" s="174">
        <v>7.3730690688880246E-2</v>
      </c>
      <c r="Z272" s="175">
        <v>0</v>
      </c>
      <c r="AA272" s="168"/>
      <c r="AB272" s="176">
        <v>0</v>
      </c>
      <c r="AC272" s="177">
        <v>0</v>
      </c>
      <c r="AD272" s="134">
        <v>0</v>
      </c>
      <c r="AE272" s="177">
        <v>0</v>
      </c>
      <c r="AF272" s="182">
        <v>0</v>
      </c>
      <c r="AG272" s="172"/>
    </row>
    <row r="273" spans="1:33" s="110" customFormat="1" x14ac:dyDescent="0.2">
      <c r="A273" s="138">
        <v>438</v>
      </c>
      <c r="B273" s="139">
        <v>438035050</v>
      </c>
      <c r="C273" s="140" t="s">
        <v>510</v>
      </c>
      <c r="D273" s="141">
        <v>35</v>
      </c>
      <c r="E273" s="140" t="s">
        <v>67</v>
      </c>
      <c r="F273" s="141">
        <v>50</v>
      </c>
      <c r="G273" s="142" t="s">
        <v>82</v>
      </c>
      <c r="H273" s="130"/>
      <c r="I273" s="131">
        <v>11198.477785070678</v>
      </c>
      <c r="J273" s="131">
        <v>5805</v>
      </c>
      <c r="K273" s="131">
        <v>0</v>
      </c>
      <c r="L273" s="131">
        <v>938</v>
      </c>
      <c r="M273" s="131">
        <v>17941.477785070678</v>
      </c>
      <c r="N273" s="130"/>
      <c r="O273" s="132">
        <v>2</v>
      </c>
      <c r="P273" s="132">
        <v>0</v>
      </c>
      <c r="Q273" s="133">
        <v>33714</v>
      </c>
      <c r="R273" s="133">
        <v>0</v>
      </c>
      <c r="S273" s="133">
        <v>0</v>
      </c>
      <c r="T273" s="133">
        <v>1860</v>
      </c>
      <c r="U273" s="134">
        <f t="shared" si="4"/>
        <v>35574</v>
      </c>
      <c r="V273" s="144"/>
      <c r="W273" s="173">
        <v>1.7241379310344827E-2</v>
      </c>
      <c r="X273" s="174">
        <v>0.09</v>
      </c>
      <c r="Y273" s="174">
        <v>6.2539096486737963E-3</v>
      </c>
      <c r="Z273" s="175">
        <v>0</v>
      </c>
      <c r="AA273" s="168"/>
      <c r="AB273" s="176">
        <v>0</v>
      </c>
      <c r="AC273" s="177">
        <v>0</v>
      </c>
      <c r="AD273" s="134">
        <v>0</v>
      </c>
      <c r="AE273" s="177">
        <v>0</v>
      </c>
      <c r="AF273" s="182">
        <v>0</v>
      </c>
      <c r="AG273" s="172"/>
    </row>
    <row r="274" spans="1:33" s="110" customFormat="1" x14ac:dyDescent="0.2">
      <c r="A274" s="138">
        <v>438</v>
      </c>
      <c r="B274" s="139">
        <v>438035073</v>
      </c>
      <c r="C274" s="140" t="s">
        <v>510</v>
      </c>
      <c r="D274" s="141">
        <v>35</v>
      </c>
      <c r="E274" s="140" t="s">
        <v>67</v>
      </c>
      <c r="F274" s="141">
        <v>73</v>
      </c>
      <c r="G274" s="142" t="s">
        <v>105</v>
      </c>
      <c r="H274" s="130"/>
      <c r="I274" s="131">
        <v>11507.356208692594</v>
      </c>
      <c r="J274" s="131">
        <v>7946</v>
      </c>
      <c r="K274" s="131">
        <v>0</v>
      </c>
      <c r="L274" s="131">
        <v>938</v>
      </c>
      <c r="M274" s="131">
        <v>20391.356208692596</v>
      </c>
      <c r="N274" s="130"/>
      <c r="O274" s="132">
        <v>1</v>
      </c>
      <c r="P274" s="132">
        <v>0</v>
      </c>
      <c r="Q274" s="133">
        <v>19286</v>
      </c>
      <c r="R274" s="133">
        <v>0</v>
      </c>
      <c r="S274" s="133">
        <v>0</v>
      </c>
      <c r="T274" s="133">
        <v>930</v>
      </c>
      <c r="U274" s="134">
        <f t="shared" si="4"/>
        <v>20216</v>
      </c>
      <c r="V274" s="144"/>
      <c r="W274" s="173">
        <v>8.6206896551724137E-3</v>
      </c>
      <c r="X274" s="174">
        <v>0.09</v>
      </c>
      <c r="Y274" s="174">
        <v>1.4564417469161489E-2</v>
      </c>
      <c r="Z274" s="175">
        <v>0</v>
      </c>
      <c r="AA274" s="168"/>
      <c r="AB274" s="176">
        <v>0</v>
      </c>
      <c r="AC274" s="177">
        <v>0</v>
      </c>
      <c r="AD274" s="134">
        <v>0</v>
      </c>
      <c r="AE274" s="177">
        <v>0</v>
      </c>
      <c r="AF274" s="182">
        <v>0</v>
      </c>
      <c r="AG274" s="172"/>
    </row>
    <row r="275" spans="1:33" s="110" customFormat="1" x14ac:dyDescent="0.2">
      <c r="A275" s="138">
        <v>438</v>
      </c>
      <c r="B275" s="139">
        <v>438035243</v>
      </c>
      <c r="C275" s="140" t="s">
        <v>510</v>
      </c>
      <c r="D275" s="141">
        <v>35</v>
      </c>
      <c r="E275" s="140" t="s">
        <v>67</v>
      </c>
      <c r="F275" s="141">
        <v>243</v>
      </c>
      <c r="G275" s="142" t="s">
        <v>275</v>
      </c>
      <c r="H275" s="130"/>
      <c r="I275" s="131">
        <v>13392.987389876773</v>
      </c>
      <c r="J275" s="131">
        <v>2516</v>
      </c>
      <c r="K275" s="131">
        <v>0</v>
      </c>
      <c r="L275" s="131">
        <v>938</v>
      </c>
      <c r="M275" s="131">
        <v>16846.987389876773</v>
      </c>
      <c r="N275" s="130"/>
      <c r="O275" s="132">
        <v>2</v>
      </c>
      <c r="P275" s="132">
        <v>0</v>
      </c>
      <c r="Q275" s="133">
        <v>31544</v>
      </c>
      <c r="R275" s="133">
        <v>0</v>
      </c>
      <c r="S275" s="133">
        <v>0</v>
      </c>
      <c r="T275" s="133">
        <v>1860</v>
      </c>
      <c r="U275" s="134">
        <f t="shared" si="4"/>
        <v>33404</v>
      </c>
      <c r="V275" s="144"/>
      <c r="W275" s="173">
        <v>1.7241379310344827E-2</v>
      </c>
      <c r="X275" s="174">
        <v>0.09</v>
      </c>
      <c r="Y275" s="174">
        <v>5.9128676553304093E-3</v>
      </c>
      <c r="Z275" s="175">
        <v>0</v>
      </c>
      <c r="AA275" s="168"/>
      <c r="AB275" s="176">
        <v>0</v>
      </c>
      <c r="AC275" s="177">
        <v>0</v>
      </c>
      <c r="AD275" s="134">
        <v>0</v>
      </c>
      <c r="AE275" s="177">
        <v>0</v>
      </c>
      <c r="AF275" s="182">
        <v>0</v>
      </c>
      <c r="AG275" s="172"/>
    </row>
    <row r="276" spans="1:33" s="110" customFormat="1" x14ac:dyDescent="0.2">
      <c r="A276" s="138">
        <v>438</v>
      </c>
      <c r="B276" s="139">
        <v>438035244</v>
      </c>
      <c r="C276" s="140" t="s">
        <v>510</v>
      </c>
      <c r="D276" s="141">
        <v>35</v>
      </c>
      <c r="E276" s="140" t="s">
        <v>67</v>
      </c>
      <c r="F276" s="141">
        <v>244</v>
      </c>
      <c r="G276" s="142" t="s">
        <v>276</v>
      </c>
      <c r="H276" s="130"/>
      <c r="I276" s="131">
        <v>15018</v>
      </c>
      <c r="J276" s="131">
        <v>5415</v>
      </c>
      <c r="K276" s="131">
        <v>0</v>
      </c>
      <c r="L276" s="131">
        <v>938</v>
      </c>
      <c r="M276" s="131">
        <v>21371</v>
      </c>
      <c r="N276" s="130"/>
      <c r="O276" s="132">
        <v>6</v>
      </c>
      <c r="P276" s="132">
        <v>0</v>
      </c>
      <c r="Q276" s="133">
        <v>121542</v>
      </c>
      <c r="R276" s="133">
        <v>0</v>
      </c>
      <c r="S276" s="133">
        <v>0</v>
      </c>
      <c r="T276" s="133">
        <v>5580</v>
      </c>
      <c r="U276" s="134">
        <f t="shared" si="4"/>
        <v>127122</v>
      </c>
      <c r="V276" s="144"/>
      <c r="W276" s="173">
        <v>5.1724137931034489E-2</v>
      </c>
      <c r="X276" s="174">
        <v>0.09</v>
      </c>
      <c r="Y276" s="174">
        <v>0.13694619371909225</v>
      </c>
      <c r="Z276" s="175">
        <v>0</v>
      </c>
      <c r="AA276" s="168"/>
      <c r="AB276" s="176">
        <v>1</v>
      </c>
      <c r="AC276" s="177">
        <v>0.90037356346206299</v>
      </c>
      <c r="AD276" s="134">
        <v>19242</v>
      </c>
      <c r="AE276" s="177">
        <v>0</v>
      </c>
      <c r="AF276" s="182">
        <v>0</v>
      </c>
      <c r="AG276" s="172"/>
    </row>
    <row r="277" spans="1:33" s="110" customFormat="1" x14ac:dyDescent="0.2">
      <c r="A277" s="138">
        <v>438</v>
      </c>
      <c r="B277" s="139">
        <v>438035336</v>
      </c>
      <c r="C277" s="140" t="s">
        <v>510</v>
      </c>
      <c r="D277" s="141">
        <v>35</v>
      </c>
      <c r="E277" s="140" t="s">
        <v>67</v>
      </c>
      <c r="F277" s="141">
        <v>336</v>
      </c>
      <c r="G277" s="142" t="s">
        <v>368</v>
      </c>
      <c r="H277" s="130"/>
      <c r="I277" s="131">
        <v>6981</v>
      </c>
      <c r="J277" s="131">
        <v>1633</v>
      </c>
      <c r="K277" s="131">
        <v>0</v>
      </c>
      <c r="L277" s="131">
        <v>938</v>
      </c>
      <c r="M277" s="131">
        <v>9552</v>
      </c>
      <c r="N277" s="130"/>
      <c r="O277" s="132">
        <v>2</v>
      </c>
      <c r="P277" s="132">
        <v>0</v>
      </c>
      <c r="Q277" s="133">
        <v>17080</v>
      </c>
      <c r="R277" s="133">
        <v>0</v>
      </c>
      <c r="S277" s="133">
        <v>0</v>
      </c>
      <c r="T277" s="133">
        <v>1860</v>
      </c>
      <c r="U277" s="134">
        <f t="shared" si="4"/>
        <v>18940</v>
      </c>
      <c r="V277" s="144"/>
      <c r="W277" s="173">
        <v>1.7241379310344827E-2</v>
      </c>
      <c r="X277" s="174">
        <v>0.09</v>
      </c>
      <c r="Y277" s="174">
        <v>4.1978296488959697E-2</v>
      </c>
      <c r="Z277" s="175">
        <v>0</v>
      </c>
      <c r="AA277" s="168"/>
      <c r="AB277" s="176">
        <v>0</v>
      </c>
      <c r="AC277" s="177">
        <v>0</v>
      </c>
      <c r="AD277" s="134">
        <v>0</v>
      </c>
      <c r="AE277" s="177">
        <v>0</v>
      </c>
      <c r="AF277" s="182">
        <v>0</v>
      </c>
      <c r="AG277" s="172"/>
    </row>
    <row r="278" spans="1:33" s="110" customFormat="1" x14ac:dyDescent="0.2">
      <c r="A278" s="138">
        <v>439</v>
      </c>
      <c r="B278" s="139">
        <v>439035001</v>
      </c>
      <c r="C278" s="140" t="s">
        <v>511</v>
      </c>
      <c r="D278" s="141">
        <v>35</v>
      </c>
      <c r="E278" s="140" t="s">
        <v>67</v>
      </c>
      <c r="F278" s="141">
        <v>1</v>
      </c>
      <c r="G278" s="142" t="s">
        <v>33</v>
      </c>
      <c r="H278" s="130"/>
      <c r="I278" s="131">
        <v>11530.517394155666</v>
      </c>
      <c r="J278" s="131">
        <v>2040</v>
      </c>
      <c r="K278" s="131">
        <v>0</v>
      </c>
      <c r="L278" s="131">
        <v>938</v>
      </c>
      <c r="M278" s="131">
        <v>14508.517394155666</v>
      </c>
      <c r="N278" s="130"/>
      <c r="O278" s="132">
        <v>1</v>
      </c>
      <c r="P278" s="132">
        <v>0</v>
      </c>
      <c r="Q278" s="133">
        <v>13184</v>
      </c>
      <c r="R278" s="133">
        <v>0</v>
      </c>
      <c r="S278" s="133">
        <v>0</v>
      </c>
      <c r="T278" s="133">
        <v>911</v>
      </c>
      <c r="U278" s="134">
        <f t="shared" si="4"/>
        <v>14095</v>
      </c>
      <c r="V278" s="144"/>
      <c r="W278" s="173">
        <v>2.8446389496717725E-2</v>
      </c>
      <c r="X278" s="174">
        <v>0.09</v>
      </c>
      <c r="Y278" s="174">
        <v>1.3258181383061613E-2</v>
      </c>
      <c r="Z278" s="175">
        <v>0</v>
      </c>
      <c r="AA278" s="168"/>
      <c r="AB278" s="176">
        <v>0</v>
      </c>
      <c r="AC278" s="177">
        <v>0</v>
      </c>
      <c r="AD278" s="134">
        <v>0</v>
      </c>
      <c r="AE278" s="177">
        <v>0</v>
      </c>
      <c r="AF278" s="182">
        <v>0</v>
      </c>
      <c r="AG278" s="172"/>
    </row>
    <row r="279" spans="1:33" s="110" customFormat="1" x14ac:dyDescent="0.2">
      <c r="A279" s="138">
        <v>439</v>
      </c>
      <c r="B279" s="139">
        <v>439035035</v>
      </c>
      <c r="C279" s="140" t="s">
        <v>511</v>
      </c>
      <c r="D279" s="141">
        <v>35</v>
      </c>
      <c r="E279" s="140" t="s">
        <v>67</v>
      </c>
      <c r="F279" s="141">
        <v>35</v>
      </c>
      <c r="G279" s="142" t="s">
        <v>67</v>
      </c>
      <c r="H279" s="130"/>
      <c r="I279" s="131">
        <v>13299</v>
      </c>
      <c r="J279" s="131">
        <v>5575</v>
      </c>
      <c r="K279" s="131">
        <v>0</v>
      </c>
      <c r="L279" s="131">
        <v>938</v>
      </c>
      <c r="M279" s="131">
        <v>19812</v>
      </c>
      <c r="N279" s="130"/>
      <c r="O279" s="132">
        <v>439</v>
      </c>
      <c r="P279" s="132">
        <v>0</v>
      </c>
      <c r="Q279" s="133">
        <v>8049943</v>
      </c>
      <c r="R279" s="133">
        <v>0</v>
      </c>
      <c r="S279" s="133">
        <v>0</v>
      </c>
      <c r="T279" s="133">
        <v>399929</v>
      </c>
      <c r="U279" s="134">
        <f t="shared" si="4"/>
        <v>8449872</v>
      </c>
      <c r="V279" s="144"/>
      <c r="W279" s="173">
        <v>12.487964989059053</v>
      </c>
      <c r="X279" s="174">
        <v>0.09</v>
      </c>
      <c r="Y279" s="174">
        <v>0.15770254624817917</v>
      </c>
      <c r="Z279" s="175">
        <v>0</v>
      </c>
      <c r="AA279" s="168"/>
      <c r="AB279" s="176">
        <v>0</v>
      </c>
      <c r="AC279" s="177">
        <v>0</v>
      </c>
      <c r="AD279" s="134">
        <v>0</v>
      </c>
      <c r="AE279" s="177">
        <v>0</v>
      </c>
      <c r="AF279" s="182">
        <v>0</v>
      </c>
      <c r="AG279" s="172"/>
    </row>
    <row r="280" spans="1:33" s="110" customFormat="1" x14ac:dyDescent="0.2">
      <c r="A280" s="138">
        <v>439</v>
      </c>
      <c r="B280" s="139">
        <v>439035044</v>
      </c>
      <c r="C280" s="140" t="s">
        <v>511</v>
      </c>
      <c r="D280" s="141">
        <v>35</v>
      </c>
      <c r="E280" s="140" t="s">
        <v>67</v>
      </c>
      <c r="F280" s="141">
        <v>44</v>
      </c>
      <c r="G280" s="142" t="s">
        <v>76</v>
      </c>
      <c r="H280" s="130"/>
      <c r="I280" s="131">
        <v>4387</v>
      </c>
      <c r="J280" s="131">
        <v>38</v>
      </c>
      <c r="K280" s="131">
        <v>0</v>
      </c>
      <c r="L280" s="131">
        <v>938</v>
      </c>
      <c r="M280" s="131">
        <v>5363</v>
      </c>
      <c r="N280" s="130"/>
      <c r="O280" s="132">
        <v>2</v>
      </c>
      <c r="P280" s="132">
        <v>0</v>
      </c>
      <c r="Q280" s="133">
        <v>8598</v>
      </c>
      <c r="R280" s="133">
        <v>0</v>
      </c>
      <c r="S280" s="133">
        <v>0</v>
      </c>
      <c r="T280" s="133">
        <v>1822</v>
      </c>
      <c r="U280" s="134">
        <f t="shared" si="4"/>
        <v>10420</v>
      </c>
      <c r="V280" s="144"/>
      <c r="W280" s="173">
        <v>5.689277899343545E-2</v>
      </c>
      <c r="X280" s="174">
        <v>0.09</v>
      </c>
      <c r="Y280" s="174">
        <v>7.3730690688880246E-2</v>
      </c>
      <c r="Z280" s="175">
        <v>0</v>
      </c>
      <c r="AA280" s="168"/>
      <c r="AB280" s="176">
        <v>0</v>
      </c>
      <c r="AC280" s="177">
        <v>0</v>
      </c>
      <c r="AD280" s="134">
        <v>0</v>
      </c>
      <c r="AE280" s="177">
        <v>0</v>
      </c>
      <c r="AF280" s="182">
        <v>0</v>
      </c>
      <c r="AG280" s="172"/>
    </row>
    <row r="281" spans="1:33" s="110" customFormat="1" x14ac:dyDescent="0.2">
      <c r="A281" s="138">
        <v>439</v>
      </c>
      <c r="B281" s="139">
        <v>439035073</v>
      </c>
      <c r="C281" s="140" t="s">
        <v>511</v>
      </c>
      <c r="D281" s="141">
        <v>35</v>
      </c>
      <c r="E281" s="140" t="s">
        <v>67</v>
      </c>
      <c r="F281" s="141">
        <v>73</v>
      </c>
      <c r="G281" s="142" t="s">
        <v>105</v>
      </c>
      <c r="H281" s="130"/>
      <c r="I281" s="131">
        <v>14230</v>
      </c>
      <c r="J281" s="131">
        <v>9826</v>
      </c>
      <c r="K281" s="131">
        <v>0</v>
      </c>
      <c r="L281" s="131">
        <v>938</v>
      </c>
      <c r="M281" s="131">
        <v>24994</v>
      </c>
      <c r="N281" s="130"/>
      <c r="O281" s="132">
        <v>5</v>
      </c>
      <c r="P281" s="132">
        <v>0</v>
      </c>
      <c r="Q281" s="133">
        <v>116860</v>
      </c>
      <c r="R281" s="133">
        <v>0</v>
      </c>
      <c r="S281" s="133">
        <v>0</v>
      </c>
      <c r="T281" s="133">
        <v>4555</v>
      </c>
      <c r="U281" s="134">
        <f t="shared" si="4"/>
        <v>121415</v>
      </c>
      <c r="V281" s="144"/>
      <c r="W281" s="173">
        <v>0.14223194748358864</v>
      </c>
      <c r="X281" s="174">
        <v>0.09</v>
      </c>
      <c r="Y281" s="174">
        <v>1.4564417469161489E-2</v>
      </c>
      <c r="Z281" s="175">
        <v>0</v>
      </c>
      <c r="AA281" s="168"/>
      <c r="AB281" s="176">
        <v>0</v>
      </c>
      <c r="AC281" s="177">
        <v>0</v>
      </c>
      <c r="AD281" s="134">
        <v>0</v>
      </c>
      <c r="AE281" s="177">
        <v>0</v>
      </c>
      <c r="AF281" s="182">
        <v>0</v>
      </c>
      <c r="AG281" s="172"/>
    </row>
    <row r="282" spans="1:33" s="110" customFormat="1" x14ac:dyDescent="0.2">
      <c r="A282" s="138">
        <v>439</v>
      </c>
      <c r="B282" s="139">
        <v>439035133</v>
      </c>
      <c r="C282" s="140" t="s">
        <v>511</v>
      </c>
      <c r="D282" s="141">
        <v>35</v>
      </c>
      <c r="E282" s="140" t="s">
        <v>67</v>
      </c>
      <c r="F282" s="141">
        <v>133</v>
      </c>
      <c r="G282" s="142" t="s">
        <v>165</v>
      </c>
      <c r="H282" s="130"/>
      <c r="I282" s="131">
        <v>9900</v>
      </c>
      <c r="J282" s="131">
        <v>1724</v>
      </c>
      <c r="K282" s="131">
        <v>0</v>
      </c>
      <c r="L282" s="131">
        <v>938</v>
      </c>
      <c r="M282" s="131">
        <v>12562</v>
      </c>
      <c r="N282" s="130"/>
      <c r="O282" s="132">
        <v>1</v>
      </c>
      <c r="P282" s="132">
        <v>0</v>
      </c>
      <c r="Q282" s="133">
        <v>11293</v>
      </c>
      <c r="R282" s="133">
        <v>0</v>
      </c>
      <c r="S282" s="133">
        <v>0</v>
      </c>
      <c r="T282" s="133">
        <v>911</v>
      </c>
      <c r="U282" s="134">
        <f t="shared" si="4"/>
        <v>12204</v>
      </c>
      <c r="V282" s="144"/>
      <c r="W282" s="173">
        <v>2.8446389496717725E-2</v>
      </c>
      <c r="X282" s="174">
        <v>0.09</v>
      </c>
      <c r="Y282" s="174">
        <v>3.3137535378547495E-2</v>
      </c>
      <c r="Z282" s="175">
        <v>0</v>
      </c>
      <c r="AA282" s="168"/>
      <c r="AB282" s="176">
        <v>0</v>
      </c>
      <c r="AC282" s="177">
        <v>0</v>
      </c>
      <c r="AD282" s="134">
        <v>0</v>
      </c>
      <c r="AE282" s="177">
        <v>0</v>
      </c>
      <c r="AF282" s="182">
        <v>0</v>
      </c>
      <c r="AG282" s="172"/>
    </row>
    <row r="283" spans="1:33" s="110" customFormat="1" x14ac:dyDescent="0.2">
      <c r="A283" s="138">
        <v>439</v>
      </c>
      <c r="B283" s="139">
        <v>439035165</v>
      </c>
      <c r="C283" s="140" t="s">
        <v>511</v>
      </c>
      <c r="D283" s="141">
        <v>35</v>
      </c>
      <c r="E283" s="140" t="s">
        <v>67</v>
      </c>
      <c r="F283" s="141">
        <v>165</v>
      </c>
      <c r="G283" s="142" t="s">
        <v>197</v>
      </c>
      <c r="H283" s="130"/>
      <c r="I283" s="131">
        <v>14879</v>
      </c>
      <c r="J283" s="131">
        <v>453</v>
      </c>
      <c r="K283" s="131">
        <v>0</v>
      </c>
      <c r="L283" s="131">
        <v>938</v>
      </c>
      <c r="M283" s="131">
        <v>16270</v>
      </c>
      <c r="N283" s="130"/>
      <c r="O283" s="132">
        <v>1</v>
      </c>
      <c r="P283" s="132">
        <v>0</v>
      </c>
      <c r="Q283" s="133">
        <v>14896</v>
      </c>
      <c r="R283" s="133">
        <v>0</v>
      </c>
      <c r="S283" s="133">
        <v>0</v>
      </c>
      <c r="T283" s="133">
        <v>911</v>
      </c>
      <c r="U283" s="134">
        <f t="shared" si="4"/>
        <v>15807</v>
      </c>
      <c r="V283" s="144"/>
      <c r="W283" s="173">
        <v>2.8446389496717725E-2</v>
      </c>
      <c r="X283" s="174">
        <v>0.09</v>
      </c>
      <c r="Y283" s="174">
        <v>9.9806765304733563E-2</v>
      </c>
      <c r="Z283" s="175">
        <v>0</v>
      </c>
      <c r="AA283" s="168"/>
      <c r="AB283" s="176">
        <v>0</v>
      </c>
      <c r="AC283" s="177">
        <v>0</v>
      </c>
      <c r="AD283" s="134">
        <v>0</v>
      </c>
      <c r="AE283" s="177">
        <v>0</v>
      </c>
      <c r="AF283" s="182">
        <v>0</v>
      </c>
      <c r="AG283" s="172"/>
    </row>
    <row r="284" spans="1:33" s="110" customFormat="1" x14ac:dyDescent="0.2">
      <c r="A284" s="138">
        <v>439</v>
      </c>
      <c r="B284" s="139">
        <v>439035244</v>
      </c>
      <c r="C284" s="140" t="s">
        <v>511</v>
      </c>
      <c r="D284" s="141">
        <v>35</v>
      </c>
      <c r="E284" s="140" t="s">
        <v>67</v>
      </c>
      <c r="F284" s="141">
        <v>244</v>
      </c>
      <c r="G284" s="142" t="s">
        <v>276</v>
      </c>
      <c r="H284" s="130"/>
      <c r="I284" s="131">
        <v>17105</v>
      </c>
      <c r="J284" s="131">
        <v>6168</v>
      </c>
      <c r="K284" s="131">
        <v>0</v>
      </c>
      <c r="L284" s="131">
        <v>938</v>
      </c>
      <c r="M284" s="131">
        <v>24211</v>
      </c>
      <c r="N284" s="130"/>
      <c r="O284" s="132">
        <v>6</v>
      </c>
      <c r="P284" s="132">
        <v>0</v>
      </c>
      <c r="Q284" s="133">
        <v>135666</v>
      </c>
      <c r="R284" s="133">
        <v>0</v>
      </c>
      <c r="S284" s="133">
        <v>0</v>
      </c>
      <c r="T284" s="133">
        <v>5466</v>
      </c>
      <c r="U284" s="134">
        <f t="shared" si="4"/>
        <v>141132</v>
      </c>
      <c r="V284" s="144"/>
      <c r="W284" s="173">
        <v>0.17067833698030638</v>
      </c>
      <c r="X284" s="174">
        <v>0.09</v>
      </c>
      <c r="Y284" s="174">
        <v>0.13694619371909225</v>
      </c>
      <c r="Z284" s="175">
        <v>0</v>
      </c>
      <c r="AA284" s="168"/>
      <c r="AB284" s="176">
        <v>0</v>
      </c>
      <c r="AC284" s="177">
        <v>0</v>
      </c>
      <c r="AD284" s="134">
        <v>0</v>
      </c>
      <c r="AE284" s="177">
        <v>0</v>
      </c>
      <c r="AF284" s="182">
        <v>0</v>
      </c>
      <c r="AG284" s="172"/>
    </row>
    <row r="285" spans="1:33" s="110" customFormat="1" x14ac:dyDescent="0.2">
      <c r="A285" s="138">
        <v>439</v>
      </c>
      <c r="B285" s="139">
        <v>439035284</v>
      </c>
      <c r="C285" s="140" t="s">
        <v>511</v>
      </c>
      <c r="D285" s="141">
        <v>35</v>
      </c>
      <c r="E285" s="140" t="s">
        <v>67</v>
      </c>
      <c r="F285" s="141">
        <v>284</v>
      </c>
      <c r="G285" s="142" t="s">
        <v>316</v>
      </c>
      <c r="H285" s="130"/>
      <c r="I285" s="131">
        <v>11142.294935999998</v>
      </c>
      <c r="J285" s="131">
        <v>4433</v>
      </c>
      <c r="K285" s="131">
        <v>0</v>
      </c>
      <c r="L285" s="131">
        <v>938</v>
      </c>
      <c r="M285" s="131">
        <v>16513.294935999998</v>
      </c>
      <c r="N285" s="130"/>
      <c r="O285" s="132">
        <v>2</v>
      </c>
      <c r="P285" s="132">
        <v>0</v>
      </c>
      <c r="Q285" s="133">
        <v>30264</v>
      </c>
      <c r="R285" s="133">
        <v>0</v>
      </c>
      <c r="S285" s="133">
        <v>0</v>
      </c>
      <c r="T285" s="133">
        <v>1822</v>
      </c>
      <c r="U285" s="134">
        <f t="shared" si="4"/>
        <v>32086</v>
      </c>
      <c r="V285" s="144"/>
      <c r="W285" s="173">
        <v>5.689277899343545E-2</v>
      </c>
      <c r="X285" s="174">
        <v>0.09</v>
      </c>
      <c r="Y285" s="174">
        <v>4.4135688999010769E-2</v>
      </c>
      <c r="Z285" s="175">
        <v>0</v>
      </c>
      <c r="AA285" s="168"/>
      <c r="AB285" s="176">
        <v>0</v>
      </c>
      <c r="AC285" s="177">
        <v>0</v>
      </c>
      <c r="AD285" s="134">
        <v>0</v>
      </c>
      <c r="AE285" s="177">
        <v>0</v>
      </c>
      <c r="AF285" s="182">
        <v>0</v>
      </c>
      <c r="AG285" s="172"/>
    </row>
    <row r="286" spans="1:33" s="110" customFormat="1" x14ac:dyDescent="0.2">
      <c r="A286" s="138">
        <v>440</v>
      </c>
      <c r="B286" s="139">
        <v>440149128</v>
      </c>
      <c r="C286" s="140" t="s">
        <v>512</v>
      </c>
      <c r="D286" s="141">
        <v>149</v>
      </c>
      <c r="E286" s="140" t="s">
        <v>181</v>
      </c>
      <c r="F286" s="141">
        <v>128</v>
      </c>
      <c r="G286" s="142" t="s">
        <v>160</v>
      </c>
      <c r="H286" s="130"/>
      <c r="I286" s="131">
        <v>10716</v>
      </c>
      <c r="J286" s="131">
        <v>617</v>
      </c>
      <c r="K286" s="131">
        <v>0</v>
      </c>
      <c r="L286" s="131">
        <v>938</v>
      </c>
      <c r="M286" s="131">
        <v>12271</v>
      </c>
      <c r="N286" s="130"/>
      <c r="O286" s="132">
        <v>3</v>
      </c>
      <c r="P286" s="132">
        <v>0</v>
      </c>
      <c r="Q286" s="133">
        <v>33999</v>
      </c>
      <c r="R286" s="133">
        <v>0</v>
      </c>
      <c r="S286" s="133">
        <v>0</v>
      </c>
      <c r="T286" s="133">
        <v>2814</v>
      </c>
      <c r="U286" s="134">
        <f t="shared" si="4"/>
        <v>36813</v>
      </c>
      <c r="V286" s="144"/>
      <c r="W286" s="173">
        <v>0</v>
      </c>
      <c r="X286" s="174">
        <v>0.09</v>
      </c>
      <c r="Y286" s="174">
        <v>3.7584762503324445E-2</v>
      </c>
      <c r="Z286" s="175">
        <v>0</v>
      </c>
      <c r="AA286" s="168"/>
      <c r="AB286" s="176">
        <v>0</v>
      </c>
      <c r="AC286" s="177">
        <v>0</v>
      </c>
      <c r="AD286" s="134">
        <v>0</v>
      </c>
      <c r="AE286" s="177">
        <v>0</v>
      </c>
      <c r="AF286" s="182">
        <v>0</v>
      </c>
      <c r="AG286" s="172"/>
    </row>
    <row r="287" spans="1:33" s="110" customFormat="1" x14ac:dyDescent="0.2">
      <c r="A287" s="138">
        <v>440</v>
      </c>
      <c r="B287" s="139">
        <v>440149149</v>
      </c>
      <c r="C287" s="140" t="s">
        <v>512</v>
      </c>
      <c r="D287" s="141">
        <v>149</v>
      </c>
      <c r="E287" s="140" t="s">
        <v>181</v>
      </c>
      <c r="F287" s="141">
        <v>149</v>
      </c>
      <c r="G287" s="142" t="s">
        <v>181</v>
      </c>
      <c r="H287" s="130"/>
      <c r="I287" s="131">
        <v>12705</v>
      </c>
      <c r="J287" s="131">
        <v>465</v>
      </c>
      <c r="K287" s="131">
        <v>0</v>
      </c>
      <c r="L287" s="131">
        <v>938</v>
      </c>
      <c r="M287" s="131">
        <v>14108</v>
      </c>
      <c r="N287" s="130"/>
      <c r="O287" s="132">
        <v>369</v>
      </c>
      <c r="P287" s="132">
        <v>0</v>
      </c>
      <c r="Q287" s="133">
        <v>4859730</v>
      </c>
      <c r="R287" s="133">
        <v>0</v>
      </c>
      <c r="S287" s="133">
        <v>172976</v>
      </c>
      <c r="T287" s="133">
        <v>346122</v>
      </c>
      <c r="U287" s="134">
        <f t="shared" si="4"/>
        <v>5378828</v>
      </c>
      <c r="V287" s="144"/>
      <c r="W287" s="173">
        <v>0</v>
      </c>
      <c r="X287" s="174">
        <v>0.09</v>
      </c>
      <c r="Y287" s="174">
        <v>0.11542692066428177</v>
      </c>
      <c r="Z287" s="175">
        <v>0</v>
      </c>
      <c r="AA287" s="168"/>
      <c r="AB287" s="176">
        <v>0</v>
      </c>
      <c r="AC287" s="177">
        <v>0</v>
      </c>
      <c r="AD287" s="134">
        <v>0</v>
      </c>
      <c r="AE287" s="177">
        <v>0</v>
      </c>
      <c r="AF287" s="182">
        <v>0</v>
      </c>
      <c r="AG287" s="172"/>
    </row>
    <row r="288" spans="1:33" s="110" customFormat="1" x14ac:dyDescent="0.2">
      <c r="A288" s="138">
        <v>440</v>
      </c>
      <c r="B288" s="139">
        <v>440149160</v>
      </c>
      <c r="C288" s="140" t="s">
        <v>512</v>
      </c>
      <c r="D288" s="141">
        <v>149</v>
      </c>
      <c r="E288" s="140" t="s">
        <v>181</v>
      </c>
      <c r="F288" s="141">
        <v>160</v>
      </c>
      <c r="G288" s="142" t="s">
        <v>192</v>
      </c>
      <c r="H288" s="130"/>
      <c r="I288" s="131">
        <v>12515</v>
      </c>
      <c r="J288" s="131">
        <v>141</v>
      </c>
      <c r="K288" s="131">
        <v>0</v>
      </c>
      <c r="L288" s="131">
        <v>938</v>
      </c>
      <c r="M288" s="131">
        <v>13594</v>
      </c>
      <c r="N288" s="130"/>
      <c r="O288" s="132">
        <v>2</v>
      </c>
      <c r="P288" s="132">
        <v>0</v>
      </c>
      <c r="Q288" s="133">
        <v>25312</v>
      </c>
      <c r="R288" s="133">
        <v>0</v>
      </c>
      <c r="S288" s="133">
        <v>0</v>
      </c>
      <c r="T288" s="133">
        <v>1876</v>
      </c>
      <c r="U288" s="134">
        <f t="shared" si="4"/>
        <v>27188</v>
      </c>
      <c r="V288" s="144"/>
      <c r="W288" s="173">
        <v>0</v>
      </c>
      <c r="X288" s="174">
        <v>0.09</v>
      </c>
      <c r="Y288" s="174">
        <v>0.11669370720677201</v>
      </c>
      <c r="Z288" s="175">
        <v>0</v>
      </c>
      <c r="AA288" s="168"/>
      <c r="AB288" s="176">
        <v>0</v>
      </c>
      <c r="AC288" s="177">
        <v>0</v>
      </c>
      <c r="AD288" s="134">
        <v>0</v>
      </c>
      <c r="AE288" s="177">
        <v>0</v>
      </c>
      <c r="AF288" s="182">
        <v>0</v>
      </c>
      <c r="AG288" s="172"/>
    </row>
    <row r="289" spans="1:33" s="110" customFormat="1" x14ac:dyDescent="0.2">
      <c r="A289" s="138">
        <v>440</v>
      </c>
      <c r="B289" s="139">
        <v>440149181</v>
      </c>
      <c r="C289" s="140" t="s">
        <v>512</v>
      </c>
      <c r="D289" s="141">
        <v>149</v>
      </c>
      <c r="E289" s="140" t="s">
        <v>181</v>
      </c>
      <c r="F289" s="141">
        <v>181</v>
      </c>
      <c r="G289" s="142" t="s">
        <v>213</v>
      </c>
      <c r="H289" s="130"/>
      <c r="I289" s="131">
        <v>10984</v>
      </c>
      <c r="J289" s="131">
        <v>201</v>
      </c>
      <c r="K289" s="131">
        <v>0</v>
      </c>
      <c r="L289" s="131">
        <v>938</v>
      </c>
      <c r="M289" s="131">
        <v>12123</v>
      </c>
      <c r="N289" s="130"/>
      <c r="O289" s="132">
        <v>23</v>
      </c>
      <c r="P289" s="132">
        <v>0</v>
      </c>
      <c r="Q289" s="133">
        <v>257255</v>
      </c>
      <c r="R289" s="133">
        <v>0</v>
      </c>
      <c r="S289" s="133">
        <v>0</v>
      </c>
      <c r="T289" s="133">
        <v>21574</v>
      </c>
      <c r="U289" s="134">
        <f t="shared" si="4"/>
        <v>278829</v>
      </c>
      <c r="V289" s="144"/>
      <c r="W289" s="173">
        <v>0</v>
      </c>
      <c r="X289" s="174">
        <v>0.09</v>
      </c>
      <c r="Y289" s="174">
        <v>1.7494444106768061E-2</v>
      </c>
      <c r="Z289" s="175">
        <v>0</v>
      </c>
      <c r="AA289" s="168"/>
      <c r="AB289" s="176">
        <v>0</v>
      </c>
      <c r="AC289" s="177">
        <v>0</v>
      </c>
      <c r="AD289" s="134">
        <v>0</v>
      </c>
      <c r="AE289" s="177">
        <v>0</v>
      </c>
      <c r="AF289" s="182">
        <v>0</v>
      </c>
      <c r="AG289" s="172"/>
    </row>
    <row r="290" spans="1:33" s="110" customFormat="1" x14ac:dyDescent="0.2">
      <c r="A290" s="138">
        <v>440</v>
      </c>
      <c r="B290" s="139">
        <v>440149211</v>
      </c>
      <c r="C290" s="140" t="s">
        <v>512</v>
      </c>
      <c r="D290" s="141">
        <v>149</v>
      </c>
      <c r="E290" s="140" t="s">
        <v>181</v>
      </c>
      <c r="F290" s="141">
        <v>211</v>
      </c>
      <c r="G290" s="142" t="s">
        <v>243</v>
      </c>
      <c r="H290" s="130"/>
      <c r="I290" s="131">
        <v>11626</v>
      </c>
      <c r="J290" s="131">
        <v>2642</v>
      </c>
      <c r="K290" s="131">
        <v>0</v>
      </c>
      <c r="L290" s="131">
        <v>938</v>
      </c>
      <c r="M290" s="131">
        <v>15206</v>
      </c>
      <c r="N290" s="130"/>
      <c r="O290" s="132">
        <v>1</v>
      </c>
      <c r="P290" s="132">
        <v>0</v>
      </c>
      <c r="Q290" s="133">
        <v>14268</v>
      </c>
      <c r="R290" s="133">
        <v>0</v>
      </c>
      <c r="S290" s="133">
        <v>0</v>
      </c>
      <c r="T290" s="133">
        <v>938</v>
      </c>
      <c r="U290" s="134">
        <f t="shared" si="4"/>
        <v>15206</v>
      </c>
      <c r="V290" s="144"/>
      <c r="W290" s="173">
        <v>0</v>
      </c>
      <c r="X290" s="174">
        <v>0.09</v>
      </c>
      <c r="Y290" s="174">
        <v>2.0408064169418114E-3</v>
      </c>
      <c r="Z290" s="175">
        <v>0</v>
      </c>
      <c r="AA290" s="168"/>
      <c r="AB290" s="176">
        <v>0</v>
      </c>
      <c r="AC290" s="177">
        <v>0</v>
      </c>
      <c r="AD290" s="134">
        <v>0</v>
      </c>
      <c r="AE290" s="177">
        <v>0</v>
      </c>
      <c r="AF290" s="182">
        <v>0</v>
      </c>
      <c r="AG290" s="172"/>
    </row>
    <row r="291" spans="1:33" s="110" customFormat="1" x14ac:dyDescent="0.2">
      <c r="A291" s="138">
        <v>440</v>
      </c>
      <c r="B291" s="139">
        <v>440149745</v>
      </c>
      <c r="C291" s="140" t="s">
        <v>512</v>
      </c>
      <c r="D291" s="141">
        <v>149</v>
      </c>
      <c r="E291" s="140" t="s">
        <v>181</v>
      </c>
      <c r="F291" s="141">
        <v>745</v>
      </c>
      <c r="G291" s="142" t="s">
        <v>429</v>
      </c>
      <c r="H291" s="130"/>
      <c r="I291" s="131">
        <v>9305</v>
      </c>
      <c r="J291" s="131">
        <v>4020</v>
      </c>
      <c r="K291" s="131">
        <v>0</v>
      </c>
      <c r="L291" s="131">
        <v>938</v>
      </c>
      <c r="M291" s="131">
        <v>14263</v>
      </c>
      <c r="N291" s="130"/>
      <c r="O291" s="132">
        <v>1</v>
      </c>
      <c r="P291" s="132">
        <v>0</v>
      </c>
      <c r="Q291" s="133">
        <v>13325</v>
      </c>
      <c r="R291" s="133">
        <v>0</v>
      </c>
      <c r="S291" s="133">
        <v>0</v>
      </c>
      <c r="T291" s="133">
        <v>938</v>
      </c>
      <c r="U291" s="134">
        <f t="shared" si="4"/>
        <v>14263</v>
      </c>
      <c r="V291" s="144"/>
      <c r="W291" s="173">
        <v>0</v>
      </c>
      <c r="X291" s="174">
        <v>0.09</v>
      </c>
      <c r="Y291" s="174">
        <v>1.2777169178764126E-2</v>
      </c>
      <c r="Z291" s="175">
        <v>0</v>
      </c>
      <c r="AA291" s="168"/>
      <c r="AB291" s="176">
        <v>0</v>
      </c>
      <c r="AC291" s="177">
        <v>0</v>
      </c>
      <c r="AD291" s="134">
        <v>0</v>
      </c>
      <c r="AE291" s="177">
        <v>0</v>
      </c>
      <c r="AF291" s="182">
        <v>0</v>
      </c>
      <c r="AG291" s="172"/>
    </row>
    <row r="292" spans="1:33" s="110" customFormat="1" x14ac:dyDescent="0.2">
      <c r="A292" s="138">
        <v>441</v>
      </c>
      <c r="B292" s="139">
        <v>441281005</v>
      </c>
      <c r="C292" s="140" t="s">
        <v>513</v>
      </c>
      <c r="D292" s="141">
        <v>281</v>
      </c>
      <c r="E292" s="140" t="s">
        <v>313</v>
      </c>
      <c r="F292" s="141">
        <v>5</v>
      </c>
      <c r="G292" s="142" t="s">
        <v>37</v>
      </c>
      <c r="H292" s="130"/>
      <c r="I292" s="131">
        <v>10766</v>
      </c>
      <c r="J292" s="131">
        <v>5028</v>
      </c>
      <c r="K292" s="131">
        <v>0</v>
      </c>
      <c r="L292" s="131">
        <v>938</v>
      </c>
      <c r="M292" s="131">
        <v>16732</v>
      </c>
      <c r="N292" s="130"/>
      <c r="O292" s="132">
        <v>1</v>
      </c>
      <c r="P292" s="132">
        <v>0</v>
      </c>
      <c r="Q292" s="133">
        <v>15794</v>
      </c>
      <c r="R292" s="133">
        <v>0</v>
      </c>
      <c r="S292" s="133">
        <v>0</v>
      </c>
      <c r="T292" s="133">
        <v>938</v>
      </c>
      <c r="U292" s="134">
        <f t="shared" si="4"/>
        <v>16732</v>
      </c>
      <c r="V292" s="144"/>
      <c r="W292" s="173">
        <v>0</v>
      </c>
      <c r="X292" s="174">
        <v>0.09</v>
      </c>
      <c r="Y292" s="174">
        <v>1.4619934904445964E-2</v>
      </c>
      <c r="Z292" s="175">
        <v>0</v>
      </c>
      <c r="AA292" s="168"/>
      <c r="AB292" s="176">
        <v>0</v>
      </c>
      <c r="AC292" s="177">
        <v>0</v>
      </c>
      <c r="AD292" s="134">
        <v>0</v>
      </c>
      <c r="AE292" s="177">
        <v>0</v>
      </c>
      <c r="AF292" s="182">
        <v>0</v>
      </c>
      <c r="AG292" s="172"/>
    </row>
    <row r="293" spans="1:33" s="110" customFormat="1" x14ac:dyDescent="0.2">
      <c r="A293" s="138">
        <v>441</v>
      </c>
      <c r="B293" s="139">
        <v>441281024</v>
      </c>
      <c r="C293" s="140" t="s">
        <v>513</v>
      </c>
      <c r="D293" s="141">
        <v>281</v>
      </c>
      <c r="E293" s="140" t="s">
        <v>313</v>
      </c>
      <c r="F293" s="141">
        <v>24</v>
      </c>
      <c r="G293" s="142" t="s">
        <v>56</v>
      </c>
      <c r="H293" s="130"/>
      <c r="I293" s="131">
        <v>10854.441378402105</v>
      </c>
      <c r="J293" s="131">
        <v>2165</v>
      </c>
      <c r="K293" s="131">
        <v>0</v>
      </c>
      <c r="L293" s="131">
        <v>938</v>
      </c>
      <c r="M293" s="131">
        <v>13957.441378402105</v>
      </c>
      <c r="N293" s="130"/>
      <c r="O293" s="132">
        <v>2</v>
      </c>
      <c r="P293" s="132">
        <v>0</v>
      </c>
      <c r="Q293" s="133">
        <v>26038</v>
      </c>
      <c r="R293" s="133">
        <v>0</v>
      </c>
      <c r="S293" s="133">
        <v>0</v>
      </c>
      <c r="T293" s="133">
        <v>1876</v>
      </c>
      <c r="U293" s="134">
        <f t="shared" si="4"/>
        <v>27914</v>
      </c>
      <c r="V293" s="144"/>
      <c r="W293" s="173">
        <v>0</v>
      </c>
      <c r="X293" s="174">
        <v>0.09</v>
      </c>
      <c r="Y293" s="174">
        <v>2.0645264741985296E-2</v>
      </c>
      <c r="Z293" s="175">
        <v>0</v>
      </c>
      <c r="AA293" s="168"/>
      <c r="AB293" s="176">
        <v>0</v>
      </c>
      <c r="AC293" s="177">
        <v>0</v>
      </c>
      <c r="AD293" s="134">
        <v>0</v>
      </c>
      <c r="AE293" s="177">
        <v>0</v>
      </c>
      <c r="AF293" s="182">
        <v>0</v>
      </c>
      <c r="AG293" s="172"/>
    </row>
    <row r="294" spans="1:33" s="110" customFormat="1" x14ac:dyDescent="0.2">
      <c r="A294" s="138">
        <v>441</v>
      </c>
      <c r="B294" s="139">
        <v>441281061</v>
      </c>
      <c r="C294" s="140" t="s">
        <v>513</v>
      </c>
      <c r="D294" s="141">
        <v>281</v>
      </c>
      <c r="E294" s="140" t="s">
        <v>313</v>
      </c>
      <c r="F294" s="141">
        <v>61</v>
      </c>
      <c r="G294" s="142" t="s">
        <v>93</v>
      </c>
      <c r="H294" s="130"/>
      <c r="I294" s="131">
        <v>13871</v>
      </c>
      <c r="J294" s="131">
        <v>755</v>
      </c>
      <c r="K294" s="131">
        <v>0</v>
      </c>
      <c r="L294" s="131">
        <v>938</v>
      </c>
      <c r="M294" s="131">
        <v>15564</v>
      </c>
      <c r="N294" s="130"/>
      <c r="O294" s="132">
        <v>4</v>
      </c>
      <c r="P294" s="132">
        <v>0</v>
      </c>
      <c r="Q294" s="133">
        <v>58504</v>
      </c>
      <c r="R294" s="133">
        <v>0</v>
      </c>
      <c r="S294" s="133">
        <v>0</v>
      </c>
      <c r="T294" s="133">
        <v>3752</v>
      </c>
      <c r="U294" s="134">
        <f t="shared" si="4"/>
        <v>62256</v>
      </c>
      <c r="V294" s="144"/>
      <c r="W294" s="173">
        <v>0</v>
      </c>
      <c r="X294" s="174">
        <v>0.09</v>
      </c>
      <c r="Y294" s="174">
        <v>3.8664756422613043E-2</v>
      </c>
      <c r="Z294" s="175">
        <v>0</v>
      </c>
      <c r="AA294" s="168"/>
      <c r="AB294" s="176">
        <v>0</v>
      </c>
      <c r="AC294" s="177">
        <v>0</v>
      </c>
      <c r="AD294" s="134">
        <v>0</v>
      </c>
      <c r="AE294" s="177">
        <v>0</v>
      </c>
      <c r="AF294" s="182">
        <v>0</v>
      </c>
      <c r="AG294" s="172"/>
    </row>
    <row r="295" spans="1:33" s="110" customFormat="1" x14ac:dyDescent="0.2">
      <c r="A295" s="138">
        <v>441</v>
      </c>
      <c r="B295" s="139">
        <v>441281087</v>
      </c>
      <c r="C295" s="140" t="s">
        <v>513</v>
      </c>
      <c r="D295" s="141">
        <v>281</v>
      </c>
      <c r="E295" s="140" t="s">
        <v>313</v>
      </c>
      <c r="F295" s="141">
        <v>87</v>
      </c>
      <c r="G295" s="142" t="s">
        <v>119</v>
      </c>
      <c r="H295" s="130"/>
      <c r="I295" s="131">
        <v>12035</v>
      </c>
      <c r="J295" s="131">
        <v>4328</v>
      </c>
      <c r="K295" s="131">
        <v>0</v>
      </c>
      <c r="L295" s="131">
        <v>938</v>
      </c>
      <c r="M295" s="131">
        <v>17301</v>
      </c>
      <c r="N295" s="130"/>
      <c r="O295" s="132">
        <v>2</v>
      </c>
      <c r="P295" s="132">
        <v>0</v>
      </c>
      <c r="Q295" s="133">
        <v>32726</v>
      </c>
      <c r="R295" s="133">
        <v>0</v>
      </c>
      <c r="S295" s="133">
        <v>0</v>
      </c>
      <c r="T295" s="133">
        <v>1876</v>
      </c>
      <c r="U295" s="134">
        <f t="shared" si="4"/>
        <v>34602</v>
      </c>
      <c r="V295" s="144"/>
      <c r="W295" s="173">
        <v>0</v>
      </c>
      <c r="X295" s="174">
        <v>0.09</v>
      </c>
      <c r="Y295" s="174">
        <v>3.9927321701253137E-3</v>
      </c>
      <c r="Z295" s="175">
        <v>0</v>
      </c>
      <c r="AA295" s="168"/>
      <c r="AB295" s="176">
        <v>0</v>
      </c>
      <c r="AC295" s="177">
        <v>0</v>
      </c>
      <c r="AD295" s="134">
        <v>0</v>
      </c>
      <c r="AE295" s="177">
        <v>0</v>
      </c>
      <c r="AF295" s="182">
        <v>0</v>
      </c>
      <c r="AG295" s="172"/>
    </row>
    <row r="296" spans="1:33" s="110" customFormat="1" x14ac:dyDescent="0.2">
      <c r="A296" s="138">
        <v>441</v>
      </c>
      <c r="B296" s="139">
        <v>441281137</v>
      </c>
      <c r="C296" s="140" t="s">
        <v>513</v>
      </c>
      <c r="D296" s="141">
        <v>281</v>
      </c>
      <c r="E296" s="140" t="s">
        <v>313</v>
      </c>
      <c r="F296" s="141">
        <v>137</v>
      </c>
      <c r="G296" s="142" t="s">
        <v>169</v>
      </c>
      <c r="H296" s="130"/>
      <c r="I296" s="131">
        <v>13813</v>
      </c>
      <c r="J296" s="131">
        <v>0</v>
      </c>
      <c r="K296" s="131">
        <v>0</v>
      </c>
      <c r="L296" s="131">
        <v>938</v>
      </c>
      <c r="M296" s="131">
        <v>14751</v>
      </c>
      <c r="N296" s="130"/>
      <c r="O296" s="132">
        <v>3</v>
      </c>
      <c r="P296" s="132">
        <v>0</v>
      </c>
      <c r="Q296" s="133">
        <v>41439</v>
      </c>
      <c r="R296" s="133">
        <v>0</v>
      </c>
      <c r="S296" s="133">
        <v>0</v>
      </c>
      <c r="T296" s="133">
        <v>2814</v>
      </c>
      <c r="U296" s="134">
        <f t="shared" si="4"/>
        <v>44253</v>
      </c>
      <c r="V296" s="144"/>
      <c r="W296" s="173">
        <v>0</v>
      </c>
      <c r="X296" s="174">
        <v>0.09</v>
      </c>
      <c r="Y296" s="174">
        <v>0.109983224099342</v>
      </c>
      <c r="Z296" s="175">
        <v>0</v>
      </c>
      <c r="AA296" s="168"/>
      <c r="AB296" s="176">
        <v>0</v>
      </c>
      <c r="AC296" s="177">
        <v>0</v>
      </c>
      <c r="AD296" s="134">
        <v>0</v>
      </c>
      <c r="AE296" s="177">
        <v>0</v>
      </c>
      <c r="AF296" s="182">
        <v>0</v>
      </c>
      <c r="AG296" s="172"/>
    </row>
    <row r="297" spans="1:33" s="110" customFormat="1" x14ac:dyDescent="0.2">
      <c r="A297" s="138">
        <v>441</v>
      </c>
      <c r="B297" s="139">
        <v>441281159</v>
      </c>
      <c r="C297" s="140" t="s">
        <v>513</v>
      </c>
      <c r="D297" s="141">
        <v>281</v>
      </c>
      <c r="E297" s="140" t="s">
        <v>313</v>
      </c>
      <c r="F297" s="141">
        <v>159</v>
      </c>
      <c r="G297" s="142" t="s">
        <v>191</v>
      </c>
      <c r="H297" s="130"/>
      <c r="I297" s="131">
        <v>11799</v>
      </c>
      <c r="J297" s="131">
        <v>5561</v>
      </c>
      <c r="K297" s="131">
        <v>0</v>
      </c>
      <c r="L297" s="131">
        <v>938</v>
      </c>
      <c r="M297" s="131">
        <v>18298</v>
      </c>
      <c r="N297" s="130"/>
      <c r="O297" s="132">
        <v>1</v>
      </c>
      <c r="P297" s="132">
        <v>0</v>
      </c>
      <c r="Q297" s="133">
        <v>17360</v>
      </c>
      <c r="R297" s="133">
        <v>0</v>
      </c>
      <c r="S297" s="133">
        <v>0</v>
      </c>
      <c r="T297" s="133">
        <v>938</v>
      </c>
      <c r="U297" s="134">
        <f t="shared" si="4"/>
        <v>18298</v>
      </c>
      <c r="V297" s="144"/>
      <c r="W297" s="173">
        <v>0</v>
      </c>
      <c r="X297" s="174">
        <v>0.09</v>
      </c>
      <c r="Y297" s="174">
        <v>2.9926847633340962E-3</v>
      </c>
      <c r="Z297" s="175">
        <v>0</v>
      </c>
      <c r="AA297" s="168"/>
      <c r="AB297" s="176">
        <v>0</v>
      </c>
      <c r="AC297" s="177">
        <v>0</v>
      </c>
      <c r="AD297" s="134">
        <v>0</v>
      </c>
      <c r="AE297" s="177">
        <v>0</v>
      </c>
      <c r="AF297" s="182">
        <v>0</v>
      </c>
      <c r="AG297" s="172"/>
    </row>
    <row r="298" spans="1:33" s="110" customFormat="1" x14ac:dyDescent="0.2">
      <c r="A298" s="138">
        <v>441</v>
      </c>
      <c r="B298" s="139">
        <v>441281161</v>
      </c>
      <c r="C298" s="140" t="s">
        <v>513</v>
      </c>
      <c r="D298" s="141">
        <v>281</v>
      </c>
      <c r="E298" s="140" t="s">
        <v>313</v>
      </c>
      <c r="F298" s="141">
        <v>161</v>
      </c>
      <c r="G298" s="142" t="s">
        <v>193</v>
      </c>
      <c r="H298" s="130"/>
      <c r="I298" s="131">
        <v>13381</v>
      </c>
      <c r="J298" s="131">
        <v>5613</v>
      </c>
      <c r="K298" s="131">
        <v>0</v>
      </c>
      <c r="L298" s="131">
        <v>938</v>
      </c>
      <c r="M298" s="131">
        <v>19932</v>
      </c>
      <c r="N298" s="130"/>
      <c r="O298" s="132">
        <v>4</v>
      </c>
      <c r="P298" s="132">
        <v>0</v>
      </c>
      <c r="Q298" s="133">
        <v>75976</v>
      </c>
      <c r="R298" s="133">
        <v>0</v>
      </c>
      <c r="S298" s="133">
        <v>0</v>
      </c>
      <c r="T298" s="133">
        <v>3752</v>
      </c>
      <c r="U298" s="134">
        <f t="shared" si="4"/>
        <v>79728</v>
      </c>
      <c r="V298" s="144"/>
      <c r="W298" s="173">
        <v>0</v>
      </c>
      <c r="X298" s="174">
        <v>0.09</v>
      </c>
      <c r="Y298" s="174">
        <v>1.0166359377892023E-2</v>
      </c>
      <c r="Z298" s="175">
        <v>0</v>
      </c>
      <c r="AA298" s="168"/>
      <c r="AB298" s="176">
        <v>0</v>
      </c>
      <c r="AC298" s="177">
        <v>0</v>
      </c>
      <c r="AD298" s="134">
        <v>0</v>
      </c>
      <c r="AE298" s="177">
        <v>0</v>
      </c>
      <c r="AF298" s="182">
        <v>0</v>
      </c>
      <c r="AG298" s="172"/>
    </row>
    <row r="299" spans="1:33" s="110" customFormat="1" x14ac:dyDescent="0.2">
      <c r="A299" s="138">
        <v>441</v>
      </c>
      <c r="B299" s="139">
        <v>441281191</v>
      </c>
      <c r="C299" s="140" t="s">
        <v>513</v>
      </c>
      <c r="D299" s="141">
        <v>281</v>
      </c>
      <c r="E299" s="140" t="s">
        <v>313</v>
      </c>
      <c r="F299" s="141">
        <v>191</v>
      </c>
      <c r="G299" s="142" t="s">
        <v>223</v>
      </c>
      <c r="H299" s="130"/>
      <c r="I299" s="131">
        <v>13656</v>
      </c>
      <c r="J299" s="131">
        <v>4127</v>
      </c>
      <c r="K299" s="131">
        <v>0</v>
      </c>
      <c r="L299" s="131">
        <v>938</v>
      </c>
      <c r="M299" s="131">
        <v>18721</v>
      </c>
      <c r="N299" s="130"/>
      <c r="O299" s="132">
        <v>3</v>
      </c>
      <c r="P299" s="132">
        <v>0</v>
      </c>
      <c r="Q299" s="133">
        <v>53349</v>
      </c>
      <c r="R299" s="133">
        <v>0</v>
      </c>
      <c r="S299" s="133">
        <v>0</v>
      </c>
      <c r="T299" s="133">
        <v>2814</v>
      </c>
      <c r="U299" s="134">
        <f t="shared" si="4"/>
        <v>56163</v>
      </c>
      <c r="V299" s="144"/>
      <c r="W299" s="173">
        <v>0</v>
      </c>
      <c r="X299" s="174">
        <v>0.09</v>
      </c>
      <c r="Y299" s="174">
        <v>4.1059956754656207E-2</v>
      </c>
      <c r="Z299" s="175">
        <v>0</v>
      </c>
      <c r="AA299" s="168"/>
      <c r="AB299" s="176">
        <v>0</v>
      </c>
      <c r="AC299" s="177">
        <v>0</v>
      </c>
      <c r="AD299" s="134">
        <v>0</v>
      </c>
      <c r="AE299" s="177">
        <v>0</v>
      </c>
      <c r="AF299" s="182">
        <v>0</v>
      </c>
      <c r="AG299" s="172"/>
    </row>
    <row r="300" spans="1:33" s="110" customFormat="1" x14ac:dyDescent="0.2">
      <c r="A300" s="138">
        <v>441</v>
      </c>
      <c r="B300" s="139">
        <v>441281227</v>
      </c>
      <c r="C300" s="140" t="s">
        <v>513</v>
      </c>
      <c r="D300" s="141">
        <v>281</v>
      </c>
      <c r="E300" s="140" t="s">
        <v>313</v>
      </c>
      <c r="F300" s="141">
        <v>227</v>
      </c>
      <c r="G300" s="142" t="s">
        <v>259</v>
      </c>
      <c r="H300" s="130"/>
      <c r="I300" s="131">
        <v>13860</v>
      </c>
      <c r="J300" s="131">
        <v>4175</v>
      </c>
      <c r="K300" s="131">
        <v>0</v>
      </c>
      <c r="L300" s="131">
        <v>938</v>
      </c>
      <c r="M300" s="131">
        <v>18973</v>
      </c>
      <c r="N300" s="130"/>
      <c r="O300" s="132">
        <v>1</v>
      </c>
      <c r="P300" s="132">
        <v>0</v>
      </c>
      <c r="Q300" s="133">
        <v>18035</v>
      </c>
      <c r="R300" s="133">
        <v>0</v>
      </c>
      <c r="S300" s="133">
        <v>0</v>
      </c>
      <c r="T300" s="133">
        <v>938</v>
      </c>
      <c r="U300" s="134">
        <f t="shared" si="4"/>
        <v>18973</v>
      </c>
      <c r="V300" s="144"/>
      <c r="W300" s="173">
        <v>0</v>
      </c>
      <c r="X300" s="174">
        <v>0.09</v>
      </c>
      <c r="Y300" s="174">
        <v>1.6344534903593541E-2</v>
      </c>
      <c r="Z300" s="175">
        <v>0</v>
      </c>
      <c r="AA300" s="168"/>
      <c r="AB300" s="176">
        <v>0</v>
      </c>
      <c r="AC300" s="177">
        <v>0</v>
      </c>
      <c r="AD300" s="134">
        <v>0</v>
      </c>
      <c r="AE300" s="177">
        <v>0</v>
      </c>
      <c r="AF300" s="182">
        <v>0</v>
      </c>
      <c r="AG300" s="172"/>
    </row>
    <row r="301" spans="1:33" s="110" customFormat="1" x14ac:dyDescent="0.2">
      <c r="A301" s="138">
        <v>441</v>
      </c>
      <c r="B301" s="139">
        <v>441281281</v>
      </c>
      <c r="C301" s="140" t="s">
        <v>513</v>
      </c>
      <c r="D301" s="141">
        <v>281</v>
      </c>
      <c r="E301" s="140" t="s">
        <v>313</v>
      </c>
      <c r="F301" s="141">
        <v>281</v>
      </c>
      <c r="G301" s="142" t="s">
        <v>313</v>
      </c>
      <c r="H301" s="130"/>
      <c r="I301" s="131">
        <v>12024</v>
      </c>
      <c r="J301" s="131">
        <v>541</v>
      </c>
      <c r="K301" s="131">
        <v>0</v>
      </c>
      <c r="L301" s="131">
        <v>938</v>
      </c>
      <c r="M301" s="131">
        <v>13503</v>
      </c>
      <c r="N301" s="130"/>
      <c r="O301" s="132">
        <v>1532</v>
      </c>
      <c r="P301" s="132">
        <v>0</v>
      </c>
      <c r="Q301" s="133">
        <v>19249580</v>
      </c>
      <c r="R301" s="133">
        <v>0</v>
      </c>
      <c r="S301" s="133">
        <v>0</v>
      </c>
      <c r="T301" s="133">
        <v>1437016</v>
      </c>
      <c r="U301" s="134">
        <f t="shared" si="4"/>
        <v>20686596</v>
      </c>
      <c r="V301" s="144"/>
      <c r="W301" s="173">
        <v>0</v>
      </c>
      <c r="X301" s="174">
        <v>0.09</v>
      </c>
      <c r="Y301" s="174">
        <v>0.13634532290323234</v>
      </c>
      <c r="Z301" s="175">
        <v>0</v>
      </c>
      <c r="AA301" s="168"/>
      <c r="AB301" s="176">
        <v>0</v>
      </c>
      <c r="AC301" s="177">
        <v>0</v>
      </c>
      <c r="AD301" s="134">
        <v>0</v>
      </c>
      <c r="AE301" s="177">
        <v>0</v>
      </c>
      <c r="AF301" s="182">
        <v>0</v>
      </c>
      <c r="AG301" s="172"/>
    </row>
    <row r="302" spans="1:33" s="110" customFormat="1" x14ac:dyDescent="0.2">
      <c r="A302" s="138">
        <v>441</v>
      </c>
      <c r="B302" s="139">
        <v>441281325</v>
      </c>
      <c r="C302" s="140" t="s">
        <v>513</v>
      </c>
      <c r="D302" s="141">
        <v>281</v>
      </c>
      <c r="E302" s="140" t="s">
        <v>313</v>
      </c>
      <c r="F302" s="141">
        <v>325</v>
      </c>
      <c r="G302" s="142" t="s">
        <v>357</v>
      </c>
      <c r="H302" s="130"/>
      <c r="I302" s="131">
        <v>12505.803428461981</v>
      </c>
      <c r="J302" s="131">
        <v>1787</v>
      </c>
      <c r="K302" s="131">
        <v>0</v>
      </c>
      <c r="L302" s="131">
        <v>938</v>
      </c>
      <c r="M302" s="131">
        <v>15230.803428461981</v>
      </c>
      <c r="N302" s="130"/>
      <c r="O302" s="132">
        <v>1</v>
      </c>
      <c r="P302" s="132">
        <v>0</v>
      </c>
      <c r="Q302" s="133">
        <v>14293</v>
      </c>
      <c r="R302" s="133">
        <v>0</v>
      </c>
      <c r="S302" s="133">
        <v>0</v>
      </c>
      <c r="T302" s="133">
        <v>938</v>
      </c>
      <c r="U302" s="134">
        <f t="shared" si="4"/>
        <v>15231</v>
      </c>
      <c r="V302" s="144"/>
      <c r="W302" s="173">
        <v>0</v>
      </c>
      <c r="X302" s="174">
        <v>0.09</v>
      </c>
      <c r="Y302" s="174">
        <v>1.19616209484325E-2</v>
      </c>
      <c r="Z302" s="175">
        <v>0</v>
      </c>
      <c r="AA302" s="168"/>
      <c r="AB302" s="176">
        <v>0</v>
      </c>
      <c r="AC302" s="177">
        <v>0</v>
      </c>
      <c r="AD302" s="134">
        <v>0</v>
      </c>
      <c r="AE302" s="177">
        <v>0</v>
      </c>
      <c r="AF302" s="182">
        <v>0</v>
      </c>
      <c r="AG302" s="172"/>
    </row>
    <row r="303" spans="1:33" s="110" customFormat="1" x14ac:dyDescent="0.2">
      <c r="A303" s="138">
        <v>441</v>
      </c>
      <c r="B303" s="139">
        <v>441281332</v>
      </c>
      <c r="C303" s="140" t="s">
        <v>513</v>
      </c>
      <c r="D303" s="141">
        <v>281</v>
      </c>
      <c r="E303" s="140" t="s">
        <v>313</v>
      </c>
      <c r="F303" s="141">
        <v>332</v>
      </c>
      <c r="G303" s="142" t="s">
        <v>364</v>
      </c>
      <c r="H303" s="130"/>
      <c r="I303" s="131">
        <v>8960</v>
      </c>
      <c r="J303" s="131">
        <v>691</v>
      </c>
      <c r="K303" s="131">
        <v>0</v>
      </c>
      <c r="L303" s="131">
        <v>938</v>
      </c>
      <c r="M303" s="131">
        <v>10589</v>
      </c>
      <c r="N303" s="130"/>
      <c r="O303" s="132">
        <v>1</v>
      </c>
      <c r="P303" s="132">
        <v>0</v>
      </c>
      <c r="Q303" s="133">
        <v>9651</v>
      </c>
      <c r="R303" s="133">
        <v>0</v>
      </c>
      <c r="S303" s="133">
        <v>0</v>
      </c>
      <c r="T303" s="133">
        <v>938</v>
      </c>
      <c r="U303" s="134">
        <f t="shared" si="4"/>
        <v>10589</v>
      </c>
      <c r="V303" s="144"/>
      <c r="W303" s="173">
        <v>0</v>
      </c>
      <c r="X303" s="174">
        <v>0.09</v>
      </c>
      <c r="Y303" s="174">
        <v>1.6931440090155188E-2</v>
      </c>
      <c r="Z303" s="175">
        <v>0</v>
      </c>
      <c r="AA303" s="168"/>
      <c r="AB303" s="176">
        <v>0</v>
      </c>
      <c r="AC303" s="177">
        <v>0</v>
      </c>
      <c r="AD303" s="134">
        <v>0</v>
      </c>
      <c r="AE303" s="177">
        <v>0</v>
      </c>
      <c r="AF303" s="182">
        <v>0</v>
      </c>
      <c r="AG303" s="172"/>
    </row>
    <row r="304" spans="1:33" s="110" customFormat="1" x14ac:dyDescent="0.2">
      <c r="A304" s="138">
        <v>441</v>
      </c>
      <c r="B304" s="139">
        <v>441281680</v>
      </c>
      <c r="C304" s="140" t="s">
        <v>513</v>
      </c>
      <c r="D304" s="141">
        <v>281</v>
      </c>
      <c r="E304" s="140" t="s">
        <v>313</v>
      </c>
      <c r="F304" s="141">
        <v>680</v>
      </c>
      <c r="G304" s="142" t="s">
        <v>411</v>
      </c>
      <c r="H304" s="130"/>
      <c r="I304" s="131">
        <v>12917</v>
      </c>
      <c r="J304" s="131">
        <v>4600</v>
      </c>
      <c r="K304" s="131">
        <v>0</v>
      </c>
      <c r="L304" s="131">
        <v>938</v>
      </c>
      <c r="M304" s="131">
        <v>18455</v>
      </c>
      <c r="N304" s="130"/>
      <c r="O304" s="132">
        <v>2</v>
      </c>
      <c r="P304" s="132">
        <v>0</v>
      </c>
      <c r="Q304" s="133">
        <v>35034</v>
      </c>
      <c r="R304" s="133">
        <v>0</v>
      </c>
      <c r="S304" s="133">
        <v>0</v>
      </c>
      <c r="T304" s="133">
        <v>1876</v>
      </c>
      <c r="U304" s="134">
        <f t="shared" si="4"/>
        <v>36910</v>
      </c>
      <c r="V304" s="144"/>
      <c r="W304" s="173">
        <v>0</v>
      </c>
      <c r="X304" s="174">
        <v>0.09</v>
      </c>
      <c r="Y304" s="174">
        <v>3.7526308347803389E-3</v>
      </c>
      <c r="Z304" s="175">
        <v>0</v>
      </c>
      <c r="AA304" s="168"/>
      <c r="AB304" s="176">
        <v>0</v>
      </c>
      <c r="AC304" s="177">
        <v>0</v>
      </c>
      <c r="AD304" s="134">
        <v>0</v>
      </c>
      <c r="AE304" s="177">
        <v>0</v>
      </c>
      <c r="AF304" s="182">
        <v>0</v>
      </c>
      <c r="AG304" s="172"/>
    </row>
    <row r="305" spans="1:33" s="110" customFormat="1" x14ac:dyDescent="0.2">
      <c r="A305" s="138">
        <v>444</v>
      </c>
      <c r="B305" s="139">
        <v>444035035</v>
      </c>
      <c r="C305" s="140" t="s">
        <v>514</v>
      </c>
      <c r="D305" s="141">
        <v>35</v>
      </c>
      <c r="E305" s="140" t="s">
        <v>67</v>
      </c>
      <c r="F305" s="141">
        <v>35</v>
      </c>
      <c r="G305" s="142" t="s">
        <v>67</v>
      </c>
      <c r="H305" s="130"/>
      <c r="I305" s="131">
        <v>13073</v>
      </c>
      <c r="J305" s="131">
        <v>5481</v>
      </c>
      <c r="K305" s="131">
        <v>0</v>
      </c>
      <c r="L305" s="131">
        <v>938</v>
      </c>
      <c r="M305" s="131">
        <v>19492</v>
      </c>
      <c r="N305" s="130"/>
      <c r="O305" s="132">
        <v>775</v>
      </c>
      <c r="P305" s="132">
        <v>0</v>
      </c>
      <c r="Q305" s="133">
        <v>13935275</v>
      </c>
      <c r="R305" s="133">
        <v>0</v>
      </c>
      <c r="S305" s="133">
        <v>0</v>
      </c>
      <c r="T305" s="133">
        <v>704475</v>
      </c>
      <c r="U305" s="134">
        <f t="shared" si="4"/>
        <v>14639750</v>
      </c>
      <c r="V305" s="144"/>
      <c r="W305" s="173">
        <v>23.919753086419661</v>
      </c>
      <c r="X305" s="174">
        <v>0.09</v>
      </c>
      <c r="Y305" s="174">
        <v>0.15770254624817917</v>
      </c>
      <c r="Z305" s="175">
        <v>0</v>
      </c>
      <c r="AA305" s="168"/>
      <c r="AB305" s="176">
        <v>0</v>
      </c>
      <c r="AC305" s="177">
        <v>0</v>
      </c>
      <c r="AD305" s="134">
        <v>0</v>
      </c>
      <c r="AE305" s="177">
        <v>0</v>
      </c>
      <c r="AF305" s="182">
        <v>0</v>
      </c>
      <c r="AG305" s="172"/>
    </row>
    <row r="306" spans="1:33" s="110" customFormat="1" x14ac:dyDescent="0.2">
      <c r="A306" s="138">
        <v>444</v>
      </c>
      <c r="B306" s="139">
        <v>444035044</v>
      </c>
      <c r="C306" s="140" t="s">
        <v>514</v>
      </c>
      <c r="D306" s="141">
        <v>35</v>
      </c>
      <c r="E306" s="140" t="s">
        <v>67</v>
      </c>
      <c r="F306" s="141">
        <v>44</v>
      </c>
      <c r="G306" s="142" t="s">
        <v>76</v>
      </c>
      <c r="H306" s="130"/>
      <c r="I306" s="131">
        <v>7846</v>
      </c>
      <c r="J306" s="131">
        <v>68</v>
      </c>
      <c r="K306" s="131">
        <v>0</v>
      </c>
      <c r="L306" s="131">
        <v>938</v>
      </c>
      <c r="M306" s="131">
        <v>8852</v>
      </c>
      <c r="N306" s="130"/>
      <c r="O306" s="132">
        <v>4</v>
      </c>
      <c r="P306" s="132">
        <v>0</v>
      </c>
      <c r="Q306" s="133">
        <v>30680</v>
      </c>
      <c r="R306" s="133">
        <v>0</v>
      </c>
      <c r="S306" s="133">
        <v>0</v>
      </c>
      <c r="T306" s="133">
        <v>3636</v>
      </c>
      <c r="U306" s="134">
        <f t="shared" si="4"/>
        <v>34316</v>
      </c>
      <c r="V306" s="144"/>
      <c r="W306" s="173">
        <v>0.12345679012345678</v>
      </c>
      <c r="X306" s="174">
        <v>0.09</v>
      </c>
      <c r="Y306" s="174">
        <v>7.3730690688880246E-2</v>
      </c>
      <c r="Z306" s="175">
        <v>0</v>
      </c>
      <c r="AA306" s="168"/>
      <c r="AB306" s="176">
        <v>0</v>
      </c>
      <c r="AC306" s="177">
        <v>0</v>
      </c>
      <c r="AD306" s="134">
        <v>0</v>
      </c>
      <c r="AE306" s="177">
        <v>0</v>
      </c>
      <c r="AF306" s="182">
        <v>0</v>
      </c>
      <c r="AG306" s="172"/>
    </row>
    <row r="307" spans="1:33" s="110" customFormat="1" x14ac:dyDescent="0.2">
      <c r="A307" s="138">
        <v>444</v>
      </c>
      <c r="B307" s="139">
        <v>444035073</v>
      </c>
      <c r="C307" s="140" t="s">
        <v>514</v>
      </c>
      <c r="D307" s="141">
        <v>35</v>
      </c>
      <c r="E307" s="140" t="s">
        <v>67</v>
      </c>
      <c r="F307" s="141">
        <v>73</v>
      </c>
      <c r="G307" s="142" t="s">
        <v>105</v>
      </c>
      <c r="H307" s="130"/>
      <c r="I307" s="131">
        <v>11507.356208692594</v>
      </c>
      <c r="J307" s="131">
        <v>7946</v>
      </c>
      <c r="K307" s="131">
        <v>0</v>
      </c>
      <c r="L307" s="131">
        <v>938</v>
      </c>
      <c r="M307" s="131">
        <v>20391.356208692596</v>
      </c>
      <c r="N307" s="130"/>
      <c r="O307" s="132">
        <v>3</v>
      </c>
      <c r="P307" s="132">
        <v>0</v>
      </c>
      <c r="Q307" s="133">
        <v>56559</v>
      </c>
      <c r="R307" s="133">
        <v>0</v>
      </c>
      <c r="S307" s="133">
        <v>0</v>
      </c>
      <c r="T307" s="133">
        <v>2727</v>
      </c>
      <c r="U307" s="134">
        <f t="shared" si="4"/>
        <v>59286</v>
      </c>
      <c r="V307" s="144"/>
      <c r="W307" s="173">
        <v>9.2592592592592587E-2</v>
      </c>
      <c r="X307" s="174">
        <v>0.09</v>
      </c>
      <c r="Y307" s="174">
        <v>1.4564417469161489E-2</v>
      </c>
      <c r="Z307" s="175">
        <v>0</v>
      </c>
      <c r="AA307" s="168"/>
      <c r="AB307" s="176">
        <v>0</v>
      </c>
      <c r="AC307" s="177">
        <v>0</v>
      </c>
      <c r="AD307" s="134">
        <v>0</v>
      </c>
      <c r="AE307" s="177">
        <v>0</v>
      </c>
      <c r="AF307" s="182">
        <v>0</v>
      </c>
      <c r="AG307" s="172"/>
    </row>
    <row r="308" spans="1:33" s="110" customFormat="1" x14ac:dyDescent="0.2">
      <c r="A308" s="138">
        <v>444</v>
      </c>
      <c r="B308" s="139">
        <v>444035088</v>
      </c>
      <c r="C308" s="140" t="s">
        <v>514</v>
      </c>
      <c r="D308" s="141">
        <v>35</v>
      </c>
      <c r="E308" s="140" t="s">
        <v>67</v>
      </c>
      <c r="F308" s="141">
        <v>88</v>
      </c>
      <c r="G308" s="142" t="s">
        <v>120</v>
      </c>
      <c r="H308" s="130"/>
      <c r="I308" s="131">
        <v>10683.621393629124</v>
      </c>
      <c r="J308" s="131">
        <v>3130</v>
      </c>
      <c r="K308" s="131">
        <v>0</v>
      </c>
      <c r="L308" s="131">
        <v>938</v>
      </c>
      <c r="M308" s="131">
        <v>14751.621393629124</v>
      </c>
      <c r="N308" s="130"/>
      <c r="O308" s="132">
        <v>2</v>
      </c>
      <c r="P308" s="132">
        <v>0</v>
      </c>
      <c r="Q308" s="133">
        <v>26774</v>
      </c>
      <c r="R308" s="133">
        <v>0</v>
      </c>
      <c r="S308" s="133">
        <v>0</v>
      </c>
      <c r="T308" s="133">
        <v>1818</v>
      </c>
      <c r="U308" s="134">
        <f t="shared" si="4"/>
        <v>28592</v>
      </c>
      <c r="V308" s="144"/>
      <c r="W308" s="173">
        <v>6.1728395061728392E-2</v>
      </c>
      <c r="X308" s="174">
        <v>0.09</v>
      </c>
      <c r="Y308" s="174">
        <v>5.7146241457608979E-3</v>
      </c>
      <c r="Z308" s="175">
        <v>0</v>
      </c>
      <c r="AA308" s="168"/>
      <c r="AB308" s="176">
        <v>0</v>
      </c>
      <c r="AC308" s="177">
        <v>0</v>
      </c>
      <c r="AD308" s="134">
        <v>0</v>
      </c>
      <c r="AE308" s="177">
        <v>0</v>
      </c>
      <c r="AF308" s="182">
        <v>0</v>
      </c>
      <c r="AG308" s="172"/>
    </row>
    <row r="309" spans="1:33" s="110" customFormat="1" x14ac:dyDescent="0.2">
      <c r="A309" s="138">
        <v>444</v>
      </c>
      <c r="B309" s="139">
        <v>444035133</v>
      </c>
      <c r="C309" s="140" t="s">
        <v>514</v>
      </c>
      <c r="D309" s="141">
        <v>35</v>
      </c>
      <c r="E309" s="140" t="s">
        <v>67</v>
      </c>
      <c r="F309" s="141">
        <v>133</v>
      </c>
      <c r="G309" s="142" t="s">
        <v>165</v>
      </c>
      <c r="H309" s="130"/>
      <c r="I309" s="131">
        <v>10736</v>
      </c>
      <c r="J309" s="131">
        <v>1869</v>
      </c>
      <c r="K309" s="131">
        <v>0</v>
      </c>
      <c r="L309" s="131">
        <v>938</v>
      </c>
      <c r="M309" s="131">
        <v>13543</v>
      </c>
      <c r="N309" s="130"/>
      <c r="O309" s="132">
        <v>2</v>
      </c>
      <c r="P309" s="132">
        <v>0</v>
      </c>
      <c r="Q309" s="133">
        <v>24432</v>
      </c>
      <c r="R309" s="133">
        <v>0</v>
      </c>
      <c r="S309" s="133">
        <v>0</v>
      </c>
      <c r="T309" s="133">
        <v>1818</v>
      </c>
      <c r="U309" s="134">
        <f t="shared" si="4"/>
        <v>26250</v>
      </c>
      <c r="V309" s="144"/>
      <c r="W309" s="173">
        <v>6.1728395061728392E-2</v>
      </c>
      <c r="X309" s="174">
        <v>0.09</v>
      </c>
      <c r="Y309" s="174">
        <v>3.3137535378547495E-2</v>
      </c>
      <c r="Z309" s="175">
        <v>0</v>
      </c>
      <c r="AA309" s="168"/>
      <c r="AB309" s="176">
        <v>0</v>
      </c>
      <c r="AC309" s="177">
        <v>0</v>
      </c>
      <c r="AD309" s="134">
        <v>0</v>
      </c>
      <c r="AE309" s="177">
        <v>0</v>
      </c>
      <c r="AF309" s="182">
        <v>0</v>
      </c>
      <c r="AG309" s="172"/>
    </row>
    <row r="310" spans="1:33" s="110" customFormat="1" x14ac:dyDescent="0.2">
      <c r="A310" s="138">
        <v>444</v>
      </c>
      <c r="B310" s="139">
        <v>444035163</v>
      </c>
      <c r="C310" s="140" t="s">
        <v>514</v>
      </c>
      <c r="D310" s="141">
        <v>35</v>
      </c>
      <c r="E310" s="140" t="s">
        <v>67</v>
      </c>
      <c r="F310" s="141">
        <v>163</v>
      </c>
      <c r="G310" s="142" t="s">
        <v>195</v>
      </c>
      <c r="H310" s="130"/>
      <c r="I310" s="131">
        <v>13963.125365179414</v>
      </c>
      <c r="J310" s="131">
        <v>131</v>
      </c>
      <c r="K310" s="131">
        <v>0</v>
      </c>
      <c r="L310" s="131">
        <v>938</v>
      </c>
      <c r="M310" s="131">
        <v>15032.125365179414</v>
      </c>
      <c r="N310" s="130"/>
      <c r="O310" s="132">
        <v>1</v>
      </c>
      <c r="P310" s="132">
        <v>0</v>
      </c>
      <c r="Q310" s="133">
        <v>13659</v>
      </c>
      <c r="R310" s="133">
        <v>0</v>
      </c>
      <c r="S310" s="133">
        <v>0</v>
      </c>
      <c r="T310" s="133">
        <v>909</v>
      </c>
      <c r="U310" s="134">
        <f t="shared" si="4"/>
        <v>14568</v>
      </c>
      <c r="V310" s="144"/>
      <c r="W310" s="173">
        <v>3.0864197530864196E-2</v>
      </c>
      <c r="X310" s="174">
        <v>0.09</v>
      </c>
      <c r="Y310" s="174">
        <v>9.2733120914466768E-2</v>
      </c>
      <c r="Z310" s="175">
        <v>0</v>
      </c>
      <c r="AA310" s="168"/>
      <c r="AB310" s="176">
        <v>0</v>
      </c>
      <c r="AC310" s="177">
        <v>0</v>
      </c>
      <c r="AD310" s="134">
        <v>0</v>
      </c>
      <c r="AE310" s="177">
        <v>0</v>
      </c>
      <c r="AF310" s="182">
        <v>0</v>
      </c>
      <c r="AG310" s="172"/>
    </row>
    <row r="311" spans="1:33" s="110" customFormat="1" x14ac:dyDescent="0.2">
      <c r="A311" s="138">
        <v>444</v>
      </c>
      <c r="B311" s="139">
        <v>444035189</v>
      </c>
      <c r="C311" s="140" t="s">
        <v>514</v>
      </c>
      <c r="D311" s="141">
        <v>35</v>
      </c>
      <c r="E311" s="140" t="s">
        <v>67</v>
      </c>
      <c r="F311" s="141">
        <v>189</v>
      </c>
      <c r="G311" s="142" t="s">
        <v>221</v>
      </c>
      <c r="H311" s="130"/>
      <c r="I311" s="131">
        <v>12631</v>
      </c>
      <c r="J311" s="131">
        <v>4256</v>
      </c>
      <c r="K311" s="131">
        <v>0</v>
      </c>
      <c r="L311" s="131">
        <v>938</v>
      </c>
      <c r="M311" s="131">
        <v>17825</v>
      </c>
      <c r="N311" s="130"/>
      <c r="O311" s="132">
        <v>1</v>
      </c>
      <c r="P311" s="132">
        <v>0</v>
      </c>
      <c r="Q311" s="133">
        <v>16366</v>
      </c>
      <c r="R311" s="133">
        <v>0</v>
      </c>
      <c r="S311" s="133">
        <v>0</v>
      </c>
      <c r="T311" s="133">
        <v>909</v>
      </c>
      <c r="U311" s="134">
        <f t="shared" si="4"/>
        <v>17275</v>
      </c>
      <c r="V311" s="144"/>
      <c r="W311" s="173">
        <v>3.0864197530864196E-2</v>
      </c>
      <c r="X311" s="174">
        <v>0.09</v>
      </c>
      <c r="Y311" s="174">
        <v>1.2961795531237718E-3</v>
      </c>
      <c r="Z311" s="175">
        <v>0</v>
      </c>
      <c r="AA311" s="168"/>
      <c r="AB311" s="176">
        <v>0</v>
      </c>
      <c r="AC311" s="177">
        <v>0</v>
      </c>
      <c r="AD311" s="134">
        <v>0</v>
      </c>
      <c r="AE311" s="177">
        <v>0</v>
      </c>
      <c r="AF311" s="182">
        <v>0</v>
      </c>
      <c r="AG311" s="172"/>
    </row>
    <row r="312" spans="1:33" s="110" customFormat="1" x14ac:dyDescent="0.2">
      <c r="A312" s="138">
        <v>444</v>
      </c>
      <c r="B312" s="139">
        <v>444035212</v>
      </c>
      <c r="C312" s="140" t="s">
        <v>514</v>
      </c>
      <c r="D312" s="141">
        <v>35</v>
      </c>
      <c r="E312" s="140" t="s">
        <v>67</v>
      </c>
      <c r="F312" s="141">
        <v>212</v>
      </c>
      <c r="G312" s="142" t="s">
        <v>244</v>
      </c>
      <c r="H312" s="130"/>
      <c r="I312" s="131">
        <v>10808.914565947241</v>
      </c>
      <c r="J312" s="131">
        <v>2546</v>
      </c>
      <c r="K312" s="131">
        <v>0</v>
      </c>
      <c r="L312" s="131">
        <v>938</v>
      </c>
      <c r="M312" s="131">
        <v>14292.914565947241</v>
      </c>
      <c r="N312" s="130"/>
      <c r="O312" s="132">
        <v>1</v>
      </c>
      <c r="P312" s="132">
        <v>0</v>
      </c>
      <c r="Q312" s="133">
        <v>12943</v>
      </c>
      <c r="R312" s="133">
        <v>0</v>
      </c>
      <c r="S312" s="133">
        <v>0</v>
      </c>
      <c r="T312" s="133">
        <v>909</v>
      </c>
      <c r="U312" s="134">
        <f t="shared" si="4"/>
        <v>13852</v>
      </c>
      <c r="V312" s="144"/>
      <c r="W312" s="173">
        <v>3.0864197530864196E-2</v>
      </c>
      <c r="X312" s="174">
        <v>0.09</v>
      </c>
      <c r="Y312" s="174">
        <v>3.6237634907218763E-2</v>
      </c>
      <c r="Z312" s="175">
        <v>0</v>
      </c>
      <c r="AA312" s="168"/>
      <c r="AB312" s="176">
        <v>0</v>
      </c>
      <c r="AC312" s="177">
        <v>0</v>
      </c>
      <c r="AD312" s="134">
        <v>0</v>
      </c>
      <c r="AE312" s="177">
        <v>0</v>
      </c>
      <c r="AF312" s="182">
        <v>0</v>
      </c>
      <c r="AG312" s="172"/>
    </row>
    <row r="313" spans="1:33" s="110" customFormat="1" x14ac:dyDescent="0.2">
      <c r="A313" s="138">
        <v>444</v>
      </c>
      <c r="B313" s="139">
        <v>444035220</v>
      </c>
      <c r="C313" s="140" t="s">
        <v>514</v>
      </c>
      <c r="D313" s="141">
        <v>35</v>
      </c>
      <c r="E313" s="140" t="s">
        <v>67</v>
      </c>
      <c r="F313" s="141">
        <v>220</v>
      </c>
      <c r="G313" s="142" t="s">
        <v>252</v>
      </c>
      <c r="H313" s="130"/>
      <c r="I313" s="131">
        <v>9900</v>
      </c>
      <c r="J313" s="131">
        <v>4402</v>
      </c>
      <c r="K313" s="131">
        <v>0</v>
      </c>
      <c r="L313" s="131">
        <v>938</v>
      </c>
      <c r="M313" s="131">
        <v>15240</v>
      </c>
      <c r="N313" s="130"/>
      <c r="O313" s="132">
        <v>1</v>
      </c>
      <c r="P313" s="132">
        <v>0</v>
      </c>
      <c r="Q313" s="133">
        <v>13861</v>
      </c>
      <c r="R313" s="133">
        <v>0</v>
      </c>
      <c r="S313" s="133">
        <v>0</v>
      </c>
      <c r="T313" s="133">
        <v>909</v>
      </c>
      <c r="U313" s="134">
        <f t="shared" si="4"/>
        <v>14770</v>
      </c>
      <c r="V313" s="144"/>
      <c r="W313" s="173">
        <v>3.0864197530864196E-2</v>
      </c>
      <c r="X313" s="174">
        <v>0.09</v>
      </c>
      <c r="Y313" s="174">
        <v>1.7540375109514634E-2</v>
      </c>
      <c r="Z313" s="175">
        <v>0</v>
      </c>
      <c r="AA313" s="168"/>
      <c r="AB313" s="176">
        <v>0</v>
      </c>
      <c r="AC313" s="177">
        <v>0</v>
      </c>
      <c r="AD313" s="134">
        <v>0</v>
      </c>
      <c r="AE313" s="177">
        <v>0</v>
      </c>
      <c r="AF313" s="182">
        <v>0</v>
      </c>
      <c r="AG313" s="172"/>
    </row>
    <row r="314" spans="1:33" s="110" customFormat="1" x14ac:dyDescent="0.2">
      <c r="A314" s="138">
        <v>444</v>
      </c>
      <c r="B314" s="139">
        <v>444035243</v>
      </c>
      <c r="C314" s="140" t="s">
        <v>514</v>
      </c>
      <c r="D314" s="141">
        <v>35</v>
      </c>
      <c r="E314" s="140" t="s">
        <v>67</v>
      </c>
      <c r="F314" s="141">
        <v>243</v>
      </c>
      <c r="G314" s="142" t="s">
        <v>275</v>
      </c>
      <c r="H314" s="130"/>
      <c r="I314" s="131">
        <v>16337</v>
      </c>
      <c r="J314" s="131">
        <v>3069</v>
      </c>
      <c r="K314" s="131">
        <v>0</v>
      </c>
      <c r="L314" s="131">
        <v>938</v>
      </c>
      <c r="M314" s="131">
        <v>20344</v>
      </c>
      <c r="N314" s="130"/>
      <c r="O314" s="132">
        <v>4</v>
      </c>
      <c r="P314" s="132">
        <v>0</v>
      </c>
      <c r="Q314" s="133">
        <v>75228</v>
      </c>
      <c r="R314" s="133">
        <v>0</v>
      </c>
      <c r="S314" s="133">
        <v>0</v>
      </c>
      <c r="T314" s="133">
        <v>3636</v>
      </c>
      <c r="U314" s="134">
        <f t="shared" si="4"/>
        <v>78864</v>
      </c>
      <c r="V314" s="144"/>
      <c r="W314" s="173">
        <v>0.12345679012345678</v>
      </c>
      <c r="X314" s="174">
        <v>0.09</v>
      </c>
      <c r="Y314" s="174">
        <v>5.9128676553304093E-3</v>
      </c>
      <c r="Z314" s="175">
        <v>0</v>
      </c>
      <c r="AA314" s="168"/>
      <c r="AB314" s="176">
        <v>0</v>
      </c>
      <c r="AC314" s="177">
        <v>0</v>
      </c>
      <c r="AD314" s="134">
        <v>0</v>
      </c>
      <c r="AE314" s="177">
        <v>0</v>
      </c>
      <c r="AF314" s="182">
        <v>0</v>
      </c>
      <c r="AG314" s="172"/>
    </row>
    <row r="315" spans="1:33" s="110" customFormat="1" x14ac:dyDescent="0.2">
      <c r="A315" s="138">
        <v>444</v>
      </c>
      <c r="B315" s="139">
        <v>444035244</v>
      </c>
      <c r="C315" s="140" t="s">
        <v>514</v>
      </c>
      <c r="D315" s="141">
        <v>35</v>
      </c>
      <c r="E315" s="140" t="s">
        <v>67</v>
      </c>
      <c r="F315" s="141">
        <v>244</v>
      </c>
      <c r="G315" s="142" t="s">
        <v>276</v>
      </c>
      <c r="H315" s="130"/>
      <c r="I315" s="131">
        <v>14064</v>
      </c>
      <c r="J315" s="131">
        <v>5071</v>
      </c>
      <c r="K315" s="131">
        <v>0</v>
      </c>
      <c r="L315" s="131">
        <v>938</v>
      </c>
      <c r="M315" s="131">
        <v>20073</v>
      </c>
      <c r="N315" s="130"/>
      <c r="O315" s="132">
        <v>9</v>
      </c>
      <c r="P315" s="132">
        <v>0</v>
      </c>
      <c r="Q315" s="133">
        <v>166896</v>
      </c>
      <c r="R315" s="133">
        <v>0</v>
      </c>
      <c r="S315" s="133">
        <v>0</v>
      </c>
      <c r="T315" s="133">
        <v>8181</v>
      </c>
      <c r="U315" s="134">
        <f t="shared" si="4"/>
        <v>175077</v>
      </c>
      <c r="V315" s="144"/>
      <c r="W315" s="173">
        <v>0.27777777777777779</v>
      </c>
      <c r="X315" s="174">
        <v>0.09</v>
      </c>
      <c r="Y315" s="174">
        <v>0.13694619371909225</v>
      </c>
      <c r="Z315" s="175">
        <v>0</v>
      </c>
      <c r="AA315" s="168"/>
      <c r="AB315" s="176">
        <v>0</v>
      </c>
      <c r="AC315" s="177">
        <v>0</v>
      </c>
      <c r="AD315" s="134">
        <v>0</v>
      </c>
      <c r="AE315" s="177">
        <v>0</v>
      </c>
      <c r="AF315" s="182">
        <v>0</v>
      </c>
      <c r="AG315" s="172"/>
    </row>
    <row r="316" spans="1:33" s="110" customFormat="1" x14ac:dyDescent="0.2">
      <c r="A316" s="138">
        <v>444</v>
      </c>
      <c r="B316" s="139">
        <v>444035284</v>
      </c>
      <c r="C316" s="140" t="s">
        <v>514</v>
      </c>
      <c r="D316" s="141">
        <v>35</v>
      </c>
      <c r="E316" s="140" t="s">
        <v>67</v>
      </c>
      <c r="F316" s="141">
        <v>284</v>
      </c>
      <c r="G316" s="142" t="s">
        <v>316</v>
      </c>
      <c r="H316" s="130"/>
      <c r="I316" s="131">
        <v>11142.294935999998</v>
      </c>
      <c r="J316" s="131">
        <v>4433</v>
      </c>
      <c r="K316" s="131">
        <v>0</v>
      </c>
      <c r="L316" s="131">
        <v>938</v>
      </c>
      <c r="M316" s="131">
        <v>16513.294935999998</v>
      </c>
      <c r="N316" s="130"/>
      <c r="O316" s="132">
        <v>1</v>
      </c>
      <c r="P316" s="132">
        <v>0</v>
      </c>
      <c r="Q316" s="133">
        <v>15095</v>
      </c>
      <c r="R316" s="133">
        <v>0</v>
      </c>
      <c r="S316" s="133">
        <v>0</v>
      </c>
      <c r="T316" s="133">
        <v>909</v>
      </c>
      <c r="U316" s="134">
        <f t="shared" si="4"/>
        <v>16004</v>
      </c>
      <c r="V316" s="144"/>
      <c r="W316" s="173">
        <v>3.0864197530864196E-2</v>
      </c>
      <c r="X316" s="174">
        <v>0.09</v>
      </c>
      <c r="Y316" s="174">
        <v>4.4135688999010769E-2</v>
      </c>
      <c r="Z316" s="175">
        <v>0</v>
      </c>
      <c r="AA316" s="168"/>
      <c r="AB316" s="176">
        <v>0</v>
      </c>
      <c r="AC316" s="177">
        <v>0</v>
      </c>
      <c r="AD316" s="134">
        <v>0</v>
      </c>
      <c r="AE316" s="177">
        <v>0</v>
      </c>
      <c r="AF316" s="182">
        <v>0</v>
      </c>
      <c r="AG316" s="172"/>
    </row>
    <row r="317" spans="1:33" s="110" customFormat="1" x14ac:dyDescent="0.2">
      <c r="A317" s="138">
        <v>444</v>
      </c>
      <c r="B317" s="139">
        <v>444035336</v>
      </c>
      <c r="C317" s="140" t="s">
        <v>514</v>
      </c>
      <c r="D317" s="141">
        <v>35</v>
      </c>
      <c r="E317" s="140" t="s">
        <v>67</v>
      </c>
      <c r="F317" s="141">
        <v>336</v>
      </c>
      <c r="G317" s="142" t="s">
        <v>368</v>
      </c>
      <c r="H317" s="130"/>
      <c r="I317" s="131">
        <v>10819</v>
      </c>
      <c r="J317" s="131">
        <v>2531</v>
      </c>
      <c r="K317" s="131">
        <v>0</v>
      </c>
      <c r="L317" s="131">
        <v>938</v>
      </c>
      <c r="M317" s="131">
        <v>14288</v>
      </c>
      <c r="N317" s="130"/>
      <c r="O317" s="132">
        <v>6</v>
      </c>
      <c r="P317" s="132">
        <v>0</v>
      </c>
      <c r="Q317" s="133">
        <v>77628</v>
      </c>
      <c r="R317" s="133">
        <v>0</v>
      </c>
      <c r="S317" s="133">
        <v>0</v>
      </c>
      <c r="T317" s="133">
        <v>5454</v>
      </c>
      <c r="U317" s="134">
        <f t="shared" si="4"/>
        <v>83082</v>
      </c>
      <c r="V317" s="144"/>
      <c r="W317" s="173">
        <v>0.18518518518518517</v>
      </c>
      <c r="X317" s="174">
        <v>0.09</v>
      </c>
      <c r="Y317" s="174">
        <v>4.1978296488959697E-2</v>
      </c>
      <c r="Z317" s="175">
        <v>0</v>
      </c>
      <c r="AA317" s="168"/>
      <c r="AB317" s="176">
        <v>0</v>
      </c>
      <c r="AC317" s="177">
        <v>0</v>
      </c>
      <c r="AD317" s="134">
        <v>0</v>
      </c>
      <c r="AE317" s="177">
        <v>0</v>
      </c>
      <c r="AF317" s="182">
        <v>0</v>
      </c>
      <c r="AG317" s="172"/>
    </row>
    <row r="318" spans="1:33" s="110" customFormat="1" x14ac:dyDescent="0.2">
      <c r="A318" s="138">
        <v>445</v>
      </c>
      <c r="B318" s="139">
        <v>445348017</v>
      </c>
      <c r="C318" s="140" t="s">
        <v>515</v>
      </c>
      <c r="D318" s="141">
        <v>348</v>
      </c>
      <c r="E318" s="140" t="s">
        <v>380</v>
      </c>
      <c r="F318" s="141">
        <v>17</v>
      </c>
      <c r="G318" s="142" t="s">
        <v>49</v>
      </c>
      <c r="H318" s="130"/>
      <c r="I318" s="131">
        <v>13766</v>
      </c>
      <c r="J318" s="131">
        <v>3422</v>
      </c>
      <c r="K318" s="131">
        <v>0</v>
      </c>
      <c r="L318" s="131">
        <v>938</v>
      </c>
      <c r="M318" s="131">
        <v>18126</v>
      </c>
      <c r="N318" s="130"/>
      <c r="O318" s="132">
        <v>5</v>
      </c>
      <c r="P318" s="132">
        <v>0</v>
      </c>
      <c r="Q318" s="133">
        <v>85940</v>
      </c>
      <c r="R318" s="133">
        <v>0</v>
      </c>
      <c r="S318" s="133">
        <v>0</v>
      </c>
      <c r="T318" s="133">
        <v>4690</v>
      </c>
      <c r="U318" s="134">
        <f t="shared" si="4"/>
        <v>90630</v>
      </c>
      <c r="V318" s="144"/>
      <c r="W318" s="173">
        <v>0</v>
      </c>
      <c r="X318" s="174">
        <v>0.09</v>
      </c>
      <c r="Y318" s="174">
        <v>3.7503032218988751E-3</v>
      </c>
      <c r="Z318" s="175">
        <v>0</v>
      </c>
      <c r="AA318" s="168"/>
      <c r="AB318" s="176">
        <v>0</v>
      </c>
      <c r="AC318" s="177">
        <v>0</v>
      </c>
      <c r="AD318" s="134">
        <v>0</v>
      </c>
      <c r="AE318" s="177">
        <v>0</v>
      </c>
      <c r="AF318" s="182">
        <v>0</v>
      </c>
      <c r="AG318" s="172"/>
    </row>
    <row r="319" spans="1:33" s="110" customFormat="1" x14ac:dyDescent="0.2">
      <c r="A319" s="138">
        <v>445</v>
      </c>
      <c r="B319" s="139">
        <v>445348064</v>
      </c>
      <c r="C319" s="140" t="s">
        <v>515</v>
      </c>
      <c r="D319" s="141">
        <v>348</v>
      </c>
      <c r="E319" s="140" t="s">
        <v>380</v>
      </c>
      <c r="F319" s="141">
        <v>64</v>
      </c>
      <c r="G319" s="142" t="s">
        <v>96</v>
      </c>
      <c r="H319" s="130"/>
      <c r="I319" s="131">
        <v>10766</v>
      </c>
      <c r="J319" s="131">
        <v>1338</v>
      </c>
      <c r="K319" s="131">
        <v>0</v>
      </c>
      <c r="L319" s="131">
        <v>938</v>
      </c>
      <c r="M319" s="131">
        <v>13042</v>
      </c>
      <c r="N319" s="130"/>
      <c r="O319" s="132">
        <v>1</v>
      </c>
      <c r="P319" s="132">
        <v>0</v>
      </c>
      <c r="Q319" s="133">
        <v>12104</v>
      </c>
      <c r="R319" s="133">
        <v>0</v>
      </c>
      <c r="S319" s="133">
        <v>0</v>
      </c>
      <c r="T319" s="133">
        <v>938</v>
      </c>
      <c r="U319" s="134">
        <f t="shared" si="4"/>
        <v>13042</v>
      </c>
      <c r="V319" s="144"/>
      <c r="W319" s="173">
        <v>0</v>
      </c>
      <c r="X319" s="174">
        <v>0.09</v>
      </c>
      <c r="Y319" s="174">
        <v>3.6144692232305979E-2</v>
      </c>
      <c r="Z319" s="175">
        <v>0</v>
      </c>
      <c r="AA319" s="168"/>
      <c r="AB319" s="176">
        <v>0</v>
      </c>
      <c r="AC319" s="177">
        <v>0</v>
      </c>
      <c r="AD319" s="134">
        <v>0</v>
      </c>
      <c r="AE319" s="177">
        <v>0</v>
      </c>
      <c r="AF319" s="182">
        <v>0</v>
      </c>
      <c r="AG319" s="172"/>
    </row>
    <row r="320" spans="1:33" s="110" customFormat="1" x14ac:dyDescent="0.2">
      <c r="A320" s="138">
        <v>445</v>
      </c>
      <c r="B320" s="139">
        <v>445348077</v>
      </c>
      <c r="C320" s="140" t="s">
        <v>515</v>
      </c>
      <c r="D320" s="141">
        <v>348</v>
      </c>
      <c r="E320" s="140" t="s">
        <v>380</v>
      </c>
      <c r="F320" s="141">
        <v>77</v>
      </c>
      <c r="G320" s="142" t="s">
        <v>109</v>
      </c>
      <c r="H320" s="130"/>
      <c r="I320" s="131">
        <v>10801.943305853256</v>
      </c>
      <c r="J320" s="131">
        <v>3440</v>
      </c>
      <c r="K320" s="131">
        <v>0</v>
      </c>
      <c r="L320" s="131">
        <v>938</v>
      </c>
      <c r="M320" s="131">
        <v>15179.943305853256</v>
      </c>
      <c r="N320" s="130"/>
      <c r="O320" s="132">
        <v>3</v>
      </c>
      <c r="P320" s="132">
        <v>0</v>
      </c>
      <c r="Q320" s="133">
        <v>42726</v>
      </c>
      <c r="R320" s="133">
        <v>0</v>
      </c>
      <c r="S320" s="133">
        <v>0</v>
      </c>
      <c r="T320" s="133">
        <v>2814</v>
      </c>
      <c r="U320" s="134">
        <f t="shared" si="4"/>
        <v>45540</v>
      </c>
      <c r="V320" s="144"/>
      <c r="W320" s="173">
        <v>0</v>
      </c>
      <c r="X320" s="174">
        <v>0.09</v>
      </c>
      <c r="Y320" s="174">
        <v>2.4543240646826099E-3</v>
      </c>
      <c r="Z320" s="175">
        <v>0</v>
      </c>
      <c r="AA320" s="168"/>
      <c r="AB320" s="176">
        <v>0</v>
      </c>
      <c r="AC320" s="177">
        <v>0</v>
      </c>
      <c r="AD320" s="134">
        <v>0</v>
      </c>
      <c r="AE320" s="177">
        <v>0</v>
      </c>
      <c r="AF320" s="182">
        <v>0</v>
      </c>
      <c r="AG320" s="172"/>
    </row>
    <row r="321" spans="1:33" s="110" customFormat="1" x14ac:dyDescent="0.2">
      <c r="A321" s="138">
        <v>445</v>
      </c>
      <c r="B321" s="139">
        <v>445348097</v>
      </c>
      <c r="C321" s="140" t="s">
        <v>515</v>
      </c>
      <c r="D321" s="141">
        <v>348</v>
      </c>
      <c r="E321" s="140" t="s">
        <v>380</v>
      </c>
      <c r="F321" s="141">
        <v>97</v>
      </c>
      <c r="G321" s="142" t="s">
        <v>129</v>
      </c>
      <c r="H321" s="130"/>
      <c r="I321" s="131">
        <v>16307</v>
      </c>
      <c r="J321" s="131">
        <v>5</v>
      </c>
      <c r="K321" s="131">
        <v>0</v>
      </c>
      <c r="L321" s="131">
        <v>938</v>
      </c>
      <c r="M321" s="131">
        <v>17250</v>
      </c>
      <c r="N321" s="130"/>
      <c r="O321" s="132">
        <v>1</v>
      </c>
      <c r="P321" s="132">
        <v>0</v>
      </c>
      <c r="Q321" s="133">
        <v>16312</v>
      </c>
      <c r="R321" s="133">
        <v>0</v>
      </c>
      <c r="S321" s="133">
        <v>0</v>
      </c>
      <c r="T321" s="133">
        <v>938</v>
      </c>
      <c r="U321" s="134">
        <f t="shared" si="4"/>
        <v>17250</v>
      </c>
      <c r="V321" s="144"/>
      <c r="W321" s="173">
        <v>0</v>
      </c>
      <c r="X321" s="174">
        <v>0.09</v>
      </c>
      <c r="Y321" s="174">
        <v>3.6221916941229143E-2</v>
      </c>
      <c r="Z321" s="175">
        <v>0</v>
      </c>
      <c r="AA321" s="168"/>
      <c r="AB321" s="176">
        <v>0</v>
      </c>
      <c r="AC321" s="177">
        <v>0</v>
      </c>
      <c r="AD321" s="134">
        <v>0</v>
      </c>
      <c r="AE321" s="177">
        <v>0</v>
      </c>
      <c r="AF321" s="182">
        <v>0</v>
      </c>
      <c r="AG321" s="172"/>
    </row>
    <row r="322" spans="1:33" s="110" customFormat="1" x14ac:dyDescent="0.2">
      <c r="A322" s="138">
        <v>445</v>
      </c>
      <c r="B322" s="139">
        <v>445348100</v>
      </c>
      <c r="C322" s="140" t="s">
        <v>515</v>
      </c>
      <c r="D322" s="141">
        <v>348</v>
      </c>
      <c r="E322" s="140" t="s">
        <v>380</v>
      </c>
      <c r="F322" s="141">
        <v>100</v>
      </c>
      <c r="G322" s="142" t="s">
        <v>132</v>
      </c>
      <c r="H322" s="130"/>
      <c r="I322" s="131">
        <v>12730.632923367111</v>
      </c>
      <c r="J322" s="131">
        <v>4711</v>
      </c>
      <c r="K322" s="131">
        <v>0</v>
      </c>
      <c r="L322" s="131">
        <v>938</v>
      </c>
      <c r="M322" s="131">
        <v>18379.632923367113</v>
      </c>
      <c r="N322" s="130"/>
      <c r="O322" s="132">
        <v>2</v>
      </c>
      <c r="P322" s="132">
        <v>0</v>
      </c>
      <c r="Q322" s="133">
        <v>34884</v>
      </c>
      <c r="R322" s="133">
        <v>0</v>
      </c>
      <c r="S322" s="133">
        <v>0</v>
      </c>
      <c r="T322" s="133">
        <v>1876</v>
      </c>
      <c r="U322" s="134">
        <f t="shared" si="4"/>
        <v>36760</v>
      </c>
      <c r="V322" s="144"/>
      <c r="W322" s="173">
        <v>0</v>
      </c>
      <c r="X322" s="174">
        <v>0.09</v>
      </c>
      <c r="Y322" s="174">
        <v>3.256503998791576E-2</v>
      </c>
      <c r="Z322" s="175">
        <v>0</v>
      </c>
      <c r="AA322" s="168"/>
      <c r="AB322" s="176">
        <v>0</v>
      </c>
      <c r="AC322" s="177">
        <v>0</v>
      </c>
      <c r="AD322" s="134">
        <v>0</v>
      </c>
      <c r="AE322" s="177">
        <v>0</v>
      </c>
      <c r="AF322" s="182">
        <v>0</v>
      </c>
      <c r="AG322" s="172"/>
    </row>
    <row r="323" spans="1:33" s="110" customFormat="1" x14ac:dyDescent="0.2">
      <c r="A323" s="138">
        <v>445</v>
      </c>
      <c r="B323" s="139">
        <v>445348110</v>
      </c>
      <c r="C323" s="140" t="s">
        <v>515</v>
      </c>
      <c r="D323" s="141">
        <v>348</v>
      </c>
      <c r="E323" s="140" t="s">
        <v>380</v>
      </c>
      <c r="F323" s="141">
        <v>110</v>
      </c>
      <c r="G323" s="142" t="s">
        <v>142</v>
      </c>
      <c r="H323" s="130"/>
      <c r="I323" s="131">
        <v>13047</v>
      </c>
      <c r="J323" s="131">
        <v>3177</v>
      </c>
      <c r="K323" s="131">
        <v>0</v>
      </c>
      <c r="L323" s="131">
        <v>938</v>
      </c>
      <c r="M323" s="131">
        <v>17162</v>
      </c>
      <c r="N323" s="130"/>
      <c r="O323" s="132">
        <v>2</v>
      </c>
      <c r="P323" s="132">
        <v>0</v>
      </c>
      <c r="Q323" s="133">
        <v>32448</v>
      </c>
      <c r="R323" s="133">
        <v>0</v>
      </c>
      <c r="S323" s="133">
        <v>0</v>
      </c>
      <c r="T323" s="133">
        <v>1876</v>
      </c>
      <c r="U323" s="134">
        <f t="shared" si="4"/>
        <v>34324</v>
      </c>
      <c r="V323" s="144"/>
      <c r="W323" s="173">
        <v>0</v>
      </c>
      <c r="X323" s="174">
        <v>0.09</v>
      </c>
      <c r="Y323" s="174">
        <v>7.7485666258588467E-3</v>
      </c>
      <c r="Z323" s="175">
        <v>0</v>
      </c>
      <c r="AA323" s="168"/>
      <c r="AB323" s="176">
        <v>0</v>
      </c>
      <c r="AC323" s="177">
        <v>0</v>
      </c>
      <c r="AD323" s="134">
        <v>0</v>
      </c>
      <c r="AE323" s="177">
        <v>0</v>
      </c>
      <c r="AF323" s="182">
        <v>0</v>
      </c>
      <c r="AG323" s="172"/>
    </row>
    <row r="324" spans="1:33" s="110" customFormat="1" x14ac:dyDescent="0.2">
      <c r="A324" s="138">
        <v>445</v>
      </c>
      <c r="B324" s="139">
        <v>445348151</v>
      </c>
      <c r="C324" s="140" t="s">
        <v>515</v>
      </c>
      <c r="D324" s="141">
        <v>348</v>
      </c>
      <c r="E324" s="140" t="s">
        <v>380</v>
      </c>
      <c r="F324" s="141">
        <v>151</v>
      </c>
      <c r="G324" s="142" t="s">
        <v>183</v>
      </c>
      <c r="H324" s="130"/>
      <c r="I324" s="131">
        <v>11671</v>
      </c>
      <c r="J324" s="131">
        <v>1362</v>
      </c>
      <c r="K324" s="131">
        <v>0</v>
      </c>
      <c r="L324" s="131">
        <v>938</v>
      </c>
      <c r="M324" s="131">
        <v>13971</v>
      </c>
      <c r="N324" s="130"/>
      <c r="O324" s="132">
        <v>20</v>
      </c>
      <c r="P324" s="132">
        <v>0</v>
      </c>
      <c r="Q324" s="133">
        <v>260660</v>
      </c>
      <c r="R324" s="133">
        <v>0</v>
      </c>
      <c r="S324" s="133">
        <v>0</v>
      </c>
      <c r="T324" s="133">
        <v>18760</v>
      </c>
      <c r="U324" s="134">
        <f t="shared" si="4"/>
        <v>279420</v>
      </c>
      <c r="V324" s="144"/>
      <c r="W324" s="173">
        <v>0</v>
      </c>
      <c r="X324" s="174">
        <v>0.09</v>
      </c>
      <c r="Y324" s="174">
        <v>1.6671575232848661E-2</v>
      </c>
      <c r="Z324" s="175">
        <v>0</v>
      </c>
      <c r="AA324" s="168"/>
      <c r="AB324" s="176">
        <v>0</v>
      </c>
      <c r="AC324" s="177">
        <v>0</v>
      </c>
      <c r="AD324" s="134">
        <v>0</v>
      </c>
      <c r="AE324" s="177">
        <v>0</v>
      </c>
      <c r="AF324" s="182">
        <v>0</v>
      </c>
      <c r="AG324" s="172"/>
    </row>
    <row r="325" spans="1:33" s="110" customFormat="1" x14ac:dyDescent="0.2">
      <c r="A325" s="138">
        <v>445</v>
      </c>
      <c r="B325" s="139">
        <v>445348186</v>
      </c>
      <c r="C325" s="140" t="s">
        <v>515</v>
      </c>
      <c r="D325" s="141">
        <v>348</v>
      </c>
      <c r="E325" s="140" t="s">
        <v>380</v>
      </c>
      <c r="F325" s="141">
        <v>186</v>
      </c>
      <c r="G325" s="142" t="s">
        <v>218</v>
      </c>
      <c r="H325" s="130"/>
      <c r="I325" s="131">
        <v>12556</v>
      </c>
      <c r="J325" s="131">
        <v>4532</v>
      </c>
      <c r="K325" s="131">
        <v>0</v>
      </c>
      <c r="L325" s="131">
        <v>938</v>
      </c>
      <c r="M325" s="131">
        <v>18026</v>
      </c>
      <c r="N325" s="130"/>
      <c r="O325" s="132">
        <v>6</v>
      </c>
      <c r="P325" s="132">
        <v>0</v>
      </c>
      <c r="Q325" s="133">
        <v>102528</v>
      </c>
      <c r="R325" s="133">
        <v>0</v>
      </c>
      <c r="S325" s="133">
        <v>0</v>
      </c>
      <c r="T325" s="133">
        <v>5628</v>
      </c>
      <c r="U325" s="134">
        <f t="shared" si="4"/>
        <v>108156</v>
      </c>
      <c r="V325" s="144"/>
      <c r="W325" s="173">
        <v>0</v>
      </c>
      <c r="X325" s="174">
        <v>0.09</v>
      </c>
      <c r="Y325" s="174">
        <v>8.370240252036391E-3</v>
      </c>
      <c r="Z325" s="175">
        <v>0</v>
      </c>
      <c r="AA325" s="168"/>
      <c r="AB325" s="176">
        <v>0</v>
      </c>
      <c r="AC325" s="177">
        <v>0</v>
      </c>
      <c r="AD325" s="134">
        <v>0</v>
      </c>
      <c r="AE325" s="177">
        <v>0</v>
      </c>
      <c r="AF325" s="182">
        <v>0</v>
      </c>
      <c r="AG325" s="172"/>
    </row>
    <row r="326" spans="1:33" s="110" customFormat="1" x14ac:dyDescent="0.2">
      <c r="A326" s="138">
        <v>445</v>
      </c>
      <c r="B326" s="139">
        <v>445348226</v>
      </c>
      <c r="C326" s="140" t="s">
        <v>515</v>
      </c>
      <c r="D326" s="141">
        <v>348</v>
      </c>
      <c r="E326" s="140" t="s">
        <v>380</v>
      </c>
      <c r="F326" s="141">
        <v>226</v>
      </c>
      <c r="G326" s="142" t="s">
        <v>258</v>
      </c>
      <c r="H326" s="130"/>
      <c r="I326" s="131">
        <v>11072</v>
      </c>
      <c r="J326" s="131">
        <v>1354</v>
      </c>
      <c r="K326" s="131">
        <v>0</v>
      </c>
      <c r="L326" s="131">
        <v>938</v>
      </c>
      <c r="M326" s="131">
        <v>13364</v>
      </c>
      <c r="N326" s="130"/>
      <c r="O326" s="132">
        <v>27</v>
      </c>
      <c r="P326" s="132">
        <v>0</v>
      </c>
      <c r="Q326" s="133">
        <v>335502</v>
      </c>
      <c r="R326" s="133">
        <v>0</v>
      </c>
      <c r="S326" s="133">
        <v>0</v>
      </c>
      <c r="T326" s="133">
        <v>25326</v>
      </c>
      <c r="U326" s="134">
        <f t="shared" si="4"/>
        <v>360828</v>
      </c>
      <c r="V326" s="144"/>
      <c r="W326" s="173">
        <v>0</v>
      </c>
      <c r="X326" s="174">
        <v>0.09</v>
      </c>
      <c r="Y326" s="174">
        <v>1.6046818150873342E-2</v>
      </c>
      <c r="Z326" s="175">
        <v>0</v>
      </c>
      <c r="AA326" s="168"/>
      <c r="AB326" s="176">
        <v>0</v>
      </c>
      <c r="AC326" s="177">
        <v>0</v>
      </c>
      <c r="AD326" s="134">
        <v>0</v>
      </c>
      <c r="AE326" s="177">
        <v>0</v>
      </c>
      <c r="AF326" s="182">
        <v>0</v>
      </c>
      <c r="AG326" s="172"/>
    </row>
    <row r="327" spans="1:33" s="110" customFormat="1" x14ac:dyDescent="0.2">
      <c r="A327" s="138">
        <v>445</v>
      </c>
      <c r="B327" s="139">
        <v>445348271</v>
      </c>
      <c r="C327" s="140" t="s">
        <v>515</v>
      </c>
      <c r="D327" s="141">
        <v>348</v>
      </c>
      <c r="E327" s="140" t="s">
        <v>380</v>
      </c>
      <c r="F327" s="141">
        <v>271</v>
      </c>
      <c r="G327" s="142" t="s">
        <v>303</v>
      </c>
      <c r="H327" s="130"/>
      <c r="I327" s="131">
        <v>14356</v>
      </c>
      <c r="J327" s="131">
        <v>3319</v>
      </c>
      <c r="K327" s="131">
        <v>0</v>
      </c>
      <c r="L327" s="131">
        <v>938</v>
      </c>
      <c r="M327" s="131">
        <v>18613</v>
      </c>
      <c r="N327" s="130"/>
      <c r="O327" s="132">
        <v>2</v>
      </c>
      <c r="P327" s="132">
        <v>0</v>
      </c>
      <c r="Q327" s="133">
        <v>35350</v>
      </c>
      <c r="R327" s="133">
        <v>0</v>
      </c>
      <c r="S327" s="133">
        <v>0</v>
      </c>
      <c r="T327" s="133">
        <v>1876</v>
      </c>
      <c r="U327" s="134">
        <f t="shared" si="4"/>
        <v>37226</v>
      </c>
      <c r="V327" s="144"/>
      <c r="W327" s="173">
        <v>0</v>
      </c>
      <c r="X327" s="174">
        <v>0.09</v>
      </c>
      <c r="Y327" s="174">
        <v>5.0798060272544817E-3</v>
      </c>
      <c r="Z327" s="175">
        <v>0</v>
      </c>
      <c r="AA327" s="168"/>
      <c r="AB327" s="176">
        <v>0</v>
      </c>
      <c r="AC327" s="177">
        <v>0</v>
      </c>
      <c r="AD327" s="134">
        <v>0</v>
      </c>
      <c r="AE327" s="177">
        <v>0</v>
      </c>
      <c r="AF327" s="182">
        <v>0</v>
      </c>
      <c r="AG327" s="172"/>
    </row>
    <row r="328" spans="1:33" s="110" customFormat="1" x14ac:dyDescent="0.2">
      <c r="A328" s="138">
        <v>445</v>
      </c>
      <c r="B328" s="139">
        <v>445348277</v>
      </c>
      <c r="C328" s="140" t="s">
        <v>515</v>
      </c>
      <c r="D328" s="141">
        <v>348</v>
      </c>
      <c r="E328" s="140" t="s">
        <v>380</v>
      </c>
      <c r="F328" s="141">
        <v>277</v>
      </c>
      <c r="G328" s="142" t="s">
        <v>309</v>
      </c>
      <c r="H328" s="130"/>
      <c r="I328" s="131">
        <v>13985</v>
      </c>
      <c r="J328" s="131">
        <v>1345</v>
      </c>
      <c r="K328" s="131">
        <v>0</v>
      </c>
      <c r="L328" s="131">
        <v>938</v>
      </c>
      <c r="M328" s="131">
        <v>16268</v>
      </c>
      <c r="N328" s="130"/>
      <c r="O328" s="132">
        <v>1</v>
      </c>
      <c r="P328" s="132">
        <v>0</v>
      </c>
      <c r="Q328" s="133">
        <v>15330</v>
      </c>
      <c r="R328" s="133">
        <v>0</v>
      </c>
      <c r="S328" s="133">
        <v>0</v>
      </c>
      <c r="T328" s="133">
        <v>938</v>
      </c>
      <c r="U328" s="134">
        <f t="shared" si="4"/>
        <v>16268</v>
      </c>
      <c r="V328" s="144"/>
      <c r="W328" s="173">
        <v>0</v>
      </c>
      <c r="X328" s="174">
        <v>0.09</v>
      </c>
      <c r="Y328" s="174">
        <v>4.2305523550707907E-2</v>
      </c>
      <c r="Z328" s="175">
        <v>0</v>
      </c>
      <c r="AA328" s="168"/>
      <c r="AB328" s="176">
        <v>0</v>
      </c>
      <c r="AC328" s="177">
        <v>0</v>
      </c>
      <c r="AD328" s="134">
        <v>0</v>
      </c>
      <c r="AE328" s="177">
        <v>0</v>
      </c>
      <c r="AF328" s="182">
        <v>0</v>
      </c>
      <c r="AG328" s="172"/>
    </row>
    <row r="329" spans="1:33" s="110" customFormat="1" x14ac:dyDescent="0.2">
      <c r="A329" s="138">
        <v>445</v>
      </c>
      <c r="B329" s="139">
        <v>445348290</v>
      </c>
      <c r="C329" s="140" t="s">
        <v>515</v>
      </c>
      <c r="D329" s="141">
        <v>348</v>
      </c>
      <c r="E329" s="140" t="s">
        <v>380</v>
      </c>
      <c r="F329" s="141">
        <v>290</v>
      </c>
      <c r="G329" s="142" t="s">
        <v>322</v>
      </c>
      <c r="H329" s="130"/>
      <c r="I329" s="131">
        <v>9305</v>
      </c>
      <c r="J329" s="131">
        <v>3546</v>
      </c>
      <c r="K329" s="131">
        <v>0</v>
      </c>
      <c r="L329" s="131">
        <v>938</v>
      </c>
      <c r="M329" s="131">
        <v>13789</v>
      </c>
      <c r="N329" s="130"/>
      <c r="O329" s="132">
        <v>1</v>
      </c>
      <c r="P329" s="132">
        <v>0</v>
      </c>
      <c r="Q329" s="133">
        <v>12851</v>
      </c>
      <c r="R329" s="133">
        <v>0</v>
      </c>
      <c r="S329" s="133">
        <v>0</v>
      </c>
      <c r="T329" s="133">
        <v>938</v>
      </c>
      <c r="U329" s="134">
        <f t="shared" si="4"/>
        <v>13789</v>
      </c>
      <c r="V329" s="144"/>
      <c r="W329" s="173">
        <v>0</v>
      </c>
      <c r="X329" s="174">
        <v>0.09</v>
      </c>
      <c r="Y329" s="174">
        <v>6.6304825884579643E-4</v>
      </c>
      <c r="Z329" s="175">
        <v>0</v>
      </c>
      <c r="AA329" s="168"/>
      <c r="AB329" s="176">
        <v>0</v>
      </c>
      <c r="AC329" s="177">
        <v>0</v>
      </c>
      <c r="AD329" s="134">
        <v>0</v>
      </c>
      <c r="AE329" s="177">
        <v>0</v>
      </c>
      <c r="AF329" s="182">
        <v>0</v>
      </c>
      <c r="AG329" s="172"/>
    </row>
    <row r="330" spans="1:33" s="110" customFormat="1" x14ac:dyDescent="0.2">
      <c r="A330" s="138">
        <v>445</v>
      </c>
      <c r="B330" s="139">
        <v>445348304</v>
      </c>
      <c r="C330" s="140" t="s">
        <v>515</v>
      </c>
      <c r="D330" s="141">
        <v>348</v>
      </c>
      <c r="E330" s="140" t="s">
        <v>380</v>
      </c>
      <c r="F330" s="141">
        <v>304</v>
      </c>
      <c r="G330" s="142" t="s">
        <v>336</v>
      </c>
      <c r="H330" s="130"/>
      <c r="I330" s="131">
        <v>10959.495405405405</v>
      </c>
      <c r="J330" s="131">
        <v>3920</v>
      </c>
      <c r="K330" s="131">
        <v>0</v>
      </c>
      <c r="L330" s="131">
        <v>938</v>
      </c>
      <c r="M330" s="131">
        <v>15817.495405405405</v>
      </c>
      <c r="N330" s="130"/>
      <c r="O330" s="132">
        <v>1</v>
      </c>
      <c r="P330" s="132">
        <v>0</v>
      </c>
      <c r="Q330" s="133">
        <v>14879</v>
      </c>
      <c r="R330" s="133">
        <v>0</v>
      </c>
      <c r="S330" s="133">
        <v>0</v>
      </c>
      <c r="T330" s="133">
        <v>938</v>
      </c>
      <c r="U330" s="134">
        <f t="shared" ref="U330:U393" si="5">SUM(Q330:T330)</f>
        <v>15817</v>
      </c>
      <c r="V330" s="144"/>
      <c r="W330" s="173">
        <v>0</v>
      </c>
      <c r="X330" s="174">
        <v>0.09</v>
      </c>
      <c r="Y330" s="174">
        <v>5.4415100210422856E-4</v>
      </c>
      <c r="Z330" s="175">
        <v>0</v>
      </c>
      <c r="AA330" s="168"/>
      <c r="AB330" s="176">
        <v>0</v>
      </c>
      <c r="AC330" s="177">
        <v>0</v>
      </c>
      <c r="AD330" s="134">
        <v>0</v>
      </c>
      <c r="AE330" s="177">
        <v>0</v>
      </c>
      <c r="AF330" s="182">
        <v>0</v>
      </c>
      <c r="AG330" s="172"/>
    </row>
    <row r="331" spans="1:33" s="110" customFormat="1" x14ac:dyDescent="0.2">
      <c r="A331" s="138">
        <v>445</v>
      </c>
      <c r="B331" s="139">
        <v>445348316</v>
      </c>
      <c r="C331" s="140" t="s">
        <v>515</v>
      </c>
      <c r="D331" s="141">
        <v>348</v>
      </c>
      <c r="E331" s="140" t="s">
        <v>380</v>
      </c>
      <c r="F331" s="141">
        <v>316</v>
      </c>
      <c r="G331" s="142" t="s">
        <v>348</v>
      </c>
      <c r="H331" s="130"/>
      <c r="I331" s="131">
        <v>12047</v>
      </c>
      <c r="J331" s="131">
        <v>910</v>
      </c>
      <c r="K331" s="131">
        <v>0</v>
      </c>
      <c r="L331" s="131">
        <v>938</v>
      </c>
      <c r="M331" s="131">
        <v>13895</v>
      </c>
      <c r="N331" s="130"/>
      <c r="O331" s="132">
        <v>5</v>
      </c>
      <c r="P331" s="132">
        <v>0</v>
      </c>
      <c r="Q331" s="133">
        <v>64785</v>
      </c>
      <c r="R331" s="133">
        <v>0</v>
      </c>
      <c r="S331" s="133">
        <v>0</v>
      </c>
      <c r="T331" s="133">
        <v>4690</v>
      </c>
      <c r="U331" s="134">
        <f t="shared" si="5"/>
        <v>69475</v>
      </c>
      <c r="V331" s="144"/>
      <c r="W331" s="173">
        <v>0</v>
      </c>
      <c r="X331" s="174">
        <v>0.09</v>
      </c>
      <c r="Y331" s="174">
        <v>1.0799717364517031E-2</v>
      </c>
      <c r="Z331" s="175">
        <v>0</v>
      </c>
      <c r="AA331" s="168"/>
      <c r="AB331" s="176">
        <v>0</v>
      </c>
      <c r="AC331" s="177">
        <v>0</v>
      </c>
      <c r="AD331" s="134">
        <v>0</v>
      </c>
      <c r="AE331" s="177">
        <v>0</v>
      </c>
      <c r="AF331" s="182">
        <v>0</v>
      </c>
      <c r="AG331" s="172"/>
    </row>
    <row r="332" spans="1:33" s="110" customFormat="1" x14ac:dyDescent="0.2">
      <c r="A332" s="138">
        <v>445</v>
      </c>
      <c r="B332" s="139">
        <v>445348321</v>
      </c>
      <c r="C332" s="140" t="s">
        <v>515</v>
      </c>
      <c r="D332" s="141">
        <v>348</v>
      </c>
      <c r="E332" s="140" t="s">
        <v>380</v>
      </c>
      <c r="F332" s="141">
        <v>321</v>
      </c>
      <c r="G332" s="142" t="s">
        <v>353</v>
      </c>
      <c r="H332" s="130"/>
      <c r="I332" s="131">
        <v>10766</v>
      </c>
      <c r="J332" s="131">
        <v>5449</v>
      </c>
      <c r="K332" s="131">
        <v>0</v>
      </c>
      <c r="L332" s="131">
        <v>938</v>
      </c>
      <c r="M332" s="131">
        <v>17153</v>
      </c>
      <c r="N332" s="130"/>
      <c r="O332" s="132">
        <v>1</v>
      </c>
      <c r="P332" s="132">
        <v>0</v>
      </c>
      <c r="Q332" s="133">
        <v>16215</v>
      </c>
      <c r="R332" s="133">
        <v>0</v>
      </c>
      <c r="S332" s="133">
        <v>0</v>
      </c>
      <c r="T332" s="133">
        <v>938</v>
      </c>
      <c r="U332" s="134">
        <f t="shared" si="5"/>
        <v>17153</v>
      </c>
      <c r="V332" s="144"/>
      <c r="W332" s="173">
        <v>0</v>
      </c>
      <c r="X332" s="174">
        <v>0.09</v>
      </c>
      <c r="Y332" s="174">
        <v>3.0318136262350603E-3</v>
      </c>
      <c r="Z332" s="175">
        <v>0</v>
      </c>
      <c r="AA332" s="168"/>
      <c r="AB332" s="176">
        <v>0</v>
      </c>
      <c r="AC332" s="177">
        <v>0</v>
      </c>
      <c r="AD332" s="134">
        <v>0</v>
      </c>
      <c r="AE332" s="177">
        <v>0</v>
      </c>
      <c r="AF332" s="182">
        <v>0</v>
      </c>
      <c r="AG332" s="172"/>
    </row>
    <row r="333" spans="1:33" s="110" customFormat="1" x14ac:dyDescent="0.2">
      <c r="A333" s="138">
        <v>445</v>
      </c>
      <c r="B333" s="139">
        <v>445348322</v>
      </c>
      <c r="C333" s="140" t="s">
        <v>515</v>
      </c>
      <c r="D333" s="141">
        <v>348</v>
      </c>
      <c r="E333" s="140" t="s">
        <v>380</v>
      </c>
      <c r="F333" s="141">
        <v>322</v>
      </c>
      <c r="G333" s="142" t="s">
        <v>354</v>
      </c>
      <c r="H333" s="130"/>
      <c r="I333" s="131">
        <v>11105</v>
      </c>
      <c r="J333" s="131">
        <v>6069</v>
      </c>
      <c r="K333" s="131">
        <v>0</v>
      </c>
      <c r="L333" s="131">
        <v>938</v>
      </c>
      <c r="M333" s="131">
        <v>18112</v>
      </c>
      <c r="N333" s="130"/>
      <c r="O333" s="132">
        <v>4</v>
      </c>
      <c r="P333" s="132">
        <v>0</v>
      </c>
      <c r="Q333" s="133">
        <v>68696</v>
      </c>
      <c r="R333" s="133">
        <v>0</v>
      </c>
      <c r="S333" s="133">
        <v>0</v>
      </c>
      <c r="T333" s="133">
        <v>3752</v>
      </c>
      <c r="U333" s="134">
        <f t="shared" si="5"/>
        <v>72448</v>
      </c>
      <c r="V333" s="144"/>
      <c r="W333" s="173">
        <v>0</v>
      </c>
      <c r="X333" s="174">
        <v>0.09</v>
      </c>
      <c r="Y333" s="174">
        <v>9.991342631288265E-3</v>
      </c>
      <c r="Z333" s="175">
        <v>0</v>
      </c>
      <c r="AA333" s="168"/>
      <c r="AB333" s="176">
        <v>0</v>
      </c>
      <c r="AC333" s="177">
        <v>0</v>
      </c>
      <c r="AD333" s="134">
        <v>0</v>
      </c>
      <c r="AE333" s="177">
        <v>0</v>
      </c>
      <c r="AF333" s="182">
        <v>0</v>
      </c>
      <c r="AG333" s="172"/>
    </row>
    <row r="334" spans="1:33" s="110" customFormat="1" x14ac:dyDescent="0.2">
      <c r="A334" s="138">
        <v>445</v>
      </c>
      <c r="B334" s="139">
        <v>445348348</v>
      </c>
      <c r="C334" s="140" t="s">
        <v>515</v>
      </c>
      <c r="D334" s="141">
        <v>348</v>
      </c>
      <c r="E334" s="140" t="s">
        <v>380</v>
      </c>
      <c r="F334" s="141">
        <v>348</v>
      </c>
      <c r="G334" s="142" t="s">
        <v>380</v>
      </c>
      <c r="H334" s="130"/>
      <c r="I334" s="131">
        <v>12118</v>
      </c>
      <c r="J334" s="131">
        <v>236</v>
      </c>
      <c r="K334" s="131">
        <v>0</v>
      </c>
      <c r="L334" s="131">
        <v>938</v>
      </c>
      <c r="M334" s="131">
        <v>13292</v>
      </c>
      <c r="N334" s="130"/>
      <c r="O334" s="132">
        <v>1319</v>
      </c>
      <c r="P334" s="132">
        <v>0</v>
      </c>
      <c r="Q334" s="133">
        <v>16294926</v>
      </c>
      <c r="R334" s="133">
        <v>0</v>
      </c>
      <c r="S334" s="133">
        <v>1193228</v>
      </c>
      <c r="T334" s="133">
        <v>1237222</v>
      </c>
      <c r="U334" s="134">
        <f t="shared" si="5"/>
        <v>18725376</v>
      </c>
      <c r="V334" s="144"/>
      <c r="W334" s="173">
        <v>0</v>
      </c>
      <c r="X334" s="174">
        <v>0.09</v>
      </c>
      <c r="Y334" s="174">
        <v>6.3591081173907396E-2</v>
      </c>
      <c r="Z334" s="175">
        <v>0</v>
      </c>
      <c r="AA334" s="168"/>
      <c r="AB334" s="176">
        <v>0</v>
      </c>
      <c r="AC334" s="177">
        <v>0</v>
      </c>
      <c r="AD334" s="134">
        <v>0</v>
      </c>
      <c r="AE334" s="177">
        <v>0</v>
      </c>
      <c r="AF334" s="182">
        <v>0</v>
      </c>
      <c r="AG334" s="172"/>
    </row>
    <row r="335" spans="1:33" s="110" customFormat="1" x14ac:dyDescent="0.2">
      <c r="A335" s="138">
        <v>445</v>
      </c>
      <c r="B335" s="139">
        <v>445348658</v>
      </c>
      <c r="C335" s="140" t="s">
        <v>515</v>
      </c>
      <c r="D335" s="141">
        <v>348</v>
      </c>
      <c r="E335" s="140" t="s">
        <v>380</v>
      </c>
      <c r="F335" s="141">
        <v>658</v>
      </c>
      <c r="G335" s="142" t="s">
        <v>402</v>
      </c>
      <c r="H335" s="130"/>
      <c r="I335" s="131">
        <v>10035</v>
      </c>
      <c r="J335" s="131">
        <v>1902</v>
      </c>
      <c r="K335" s="131">
        <v>0</v>
      </c>
      <c r="L335" s="131">
        <v>938</v>
      </c>
      <c r="M335" s="131">
        <v>12875</v>
      </c>
      <c r="N335" s="130"/>
      <c r="O335" s="132">
        <v>5</v>
      </c>
      <c r="P335" s="132">
        <v>0</v>
      </c>
      <c r="Q335" s="133">
        <v>59685</v>
      </c>
      <c r="R335" s="133">
        <v>0</v>
      </c>
      <c r="S335" s="133">
        <v>0</v>
      </c>
      <c r="T335" s="133">
        <v>4690</v>
      </c>
      <c r="U335" s="134">
        <f t="shared" si="5"/>
        <v>64375</v>
      </c>
      <c r="V335" s="144"/>
      <c r="W335" s="173">
        <v>0</v>
      </c>
      <c r="X335" s="174">
        <v>0.09</v>
      </c>
      <c r="Y335" s="174">
        <v>3.9903935418409073E-3</v>
      </c>
      <c r="Z335" s="175">
        <v>0</v>
      </c>
      <c r="AA335" s="168"/>
      <c r="AB335" s="176">
        <v>0</v>
      </c>
      <c r="AC335" s="177">
        <v>0</v>
      </c>
      <c r="AD335" s="134">
        <v>0</v>
      </c>
      <c r="AE335" s="177">
        <v>0</v>
      </c>
      <c r="AF335" s="182">
        <v>0</v>
      </c>
      <c r="AG335" s="172"/>
    </row>
    <row r="336" spans="1:33" s="110" customFormat="1" x14ac:dyDescent="0.2">
      <c r="A336" s="138">
        <v>445</v>
      </c>
      <c r="B336" s="139">
        <v>445348753</v>
      </c>
      <c r="C336" s="140" t="s">
        <v>515</v>
      </c>
      <c r="D336" s="141">
        <v>348</v>
      </c>
      <c r="E336" s="140" t="s">
        <v>380</v>
      </c>
      <c r="F336" s="141">
        <v>753</v>
      </c>
      <c r="G336" s="142" t="s">
        <v>431</v>
      </c>
      <c r="H336" s="130"/>
      <c r="I336" s="131">
        <v>8960</v>
      </c>
      <c r="J336" s="131">
        <v>3701</v>
      </c>
      <c r="K336" s="131">
        <v>0</v>
      </c>
      <c r="L336" s="131">
        <v>938</v>
      </c>
      <c r="M336" s="131">
        <v>13599</v>
      </c>
      <c r="N336" s="130"/>
      <c r="O336" s="132">
        <v>1</v>
      </c>
      <c r="P336" s="132">
        <v>0</v>
      </c>
      <c r="Q336" s="133">
        <v>12661</v>
      </c>
      <c r="R336" s="133">
        <v>0</v>
      </c>
      <c r="S336" s="133">
        <v>0</v>
      </c>
      <c r="T336" s="133">
        <v>938</v>
      </c>
      <c r="U336" s="134">
        <f t="shared" si="5"/>
        <v>13599</v>
      </c>
      <c r="V336" s="144"/>
      <c r="W336" s="173">
        <v>0</v>
      </c>
      <c r="X336" s="174">
        <v>0.09</v>
      </c>
      <c r="Y336" s="174">
        <v>5.8766511055086549E-3</v>
      </c>
      <c r="Z336" s="175">
        <v>0</v>
      </c>
      <c r="AA336" s="168"/>
      <c r="AB336" s="176">
        <v>0</v>
      </c>
      <c r="AC336" s="177">
        <v>0</v>
      </c>
      <c r="AD336" s="134">
        <v>0</v>
      </c>
      <c r="AE336" s="177">
        <v>0</v>
      </c>
      <c r="AF336" s="182">
        <v>0</v>
      </c>
      <c r="AG336" s="172"/>
    </row>
    <row r="337" spans="1:33" s="110" customFormat="1" x14ac:dyDescent="0.2">
      <c r="A337" s="138">
        <v>445</v>
      </c>
      <c r="B337" s="139">
        <v>445348767</v>
      </c>
      <c r="C337" s="140" t="s">
        <v>515</v>
      </c>
      <c r="D337" s="141">
        <v>348</v>
      </c>
      <c r="E337" s="140" t="s">
        <v>380</v>
      </c>
      <c r="F337" s="141">
        <v>767</v>
      </c>
      <c r="G337" s="142" t="s">
        <v>437</v>
      </c>
      <c r="H337" s="130"/>
      <c r="I337" s="131">
        <v>9677</v>
      </c>
      <c r="J337" s="131">
        <v>2365</v>
      </c>
      <c r="K337" s="131">
        <v>0</v>
      </c>
      <c r="L337" s="131">
        <v>938</v>
      </c>
      <c r="M337" s="131">
        <v>12980</v>
      </c>
      <c r="N337" s="130"/>
      <c r="O337" s="132">
        <v>2</v>
      </c>
      <c r="P337" s="132">
        <v>0</v>
      </c>
      <c r="Q337" s="133">
        <v>24084</v>
      </c>
      <c r="R337" s="133">
        <v>0</v>
      </c>
      <c r="S337" s="133">
        <v>0</v>
      </c>
      <c r="T337" s="133">
        <v>1876</v>
      </c>
      <c r="U337" s="134">
        <f t="shared" si="5"/>
        <v>25960</v>
      </c>
      <c r="V337" s="144"/>
      <c r="W337" s="173">
        <v>0</v>
      </c>
      <c r="X337" s="174">
        <v>0.09</v>
      </c>
      <c r="Y337" s="174">
        <v>3.6528845006642441E-2</v>
      </c>
      <c r="Z337" s="175">
        <v>0</v>
      </c>
      <c r="AA337" s="168"/>
      <c r="AB337" s="176">
        <v>0</v>
      </c>
      <c r="AC337" s="177">
        <v>0</v>
      </c>
      <c r="AD337" s="134">
        <v>0</v>
      </c>
      <c r="AE337" s="177">
        <v>0</v>
      </c>
      <c r="AF337" s="182">
        <v>0</v>
      </c>
      <c r="AG337" s="172"/>
    </row>
    <row r="338" spans="1:33" s="110" customFormat="1" x14ac:dyDescent="0.2">
      <c r="A338" s="138">
        <v>445</v>
      </c>
      <c r="B338" s="139">
        <v>445348775</v>
      </c>
      <c r="C338" s="140" t="s">
        <v>515</v>
      </c>
      <c r="D338" s="141">
        <v>348</v>
      </c>
      <c r="E338" s="140" t="s">
        <v>380</v>
      </c>
      <c r="F338" s="141">
        <v>775</v>
      </c>
      <c r="G338" s="142" t="s">
        <v>441</v>
      </c>
      <c r="H338" s="130"/>
      <c r="I338" s="131">
        <v>10250</v>
      </c>
      <c r="J338" s="131">
        <v>2435</v>
      </c>
      <c r="K338" s="131">
        <v>0</v>
      </c>
      <c r="L338" s="131">
        <v>938</v>
      </c>
      <c r="M338" s="131">
        <v>13623</v>
      </c>
      <c r="N338" s="130"/>
      <c r="O338" s="132">
        <v>16</v>
      </c>
      <c r="P338" s="132">
        <v>0</v>
      </c>
      <c r="Q338" s="133">
        <v>202960</v>
      </c>
      <c r="R338" s="133">
        <v>0</v>
      </c>
      <c r="S338" s="133">
        <v>0</v>
      </c>
      <c r="T338" s="133">
        <v>15008</v>
      </c>
      <c r="U338" s="134">
        <f t="shared" si="5"/>
        <v>217968</v>
      </c>
      <c r="V338" s="144"/>
      <c r="W338" s="173">
        <v>0</v>
      </c>
      <c r="X338" s="174">
        <v>0.09</v>
      </c>
      <c r="Y338" s="174">
        <v>6.6353538296987967E-3</v>
      </c>
      <c r="Z338" s="175">
        <v>0</v>
      </c>
      <c r="AA338" s="168"/>
      <c r="AB338" s="176">
        <v>0</v>
      </c>
      <c r="AC338" s="177">
        <v>0</v>
      </c>
      <c r="AD338" s="134">
        <v>0</v>
      </c>
      <c r="AE338" s="177">
        <v>0</v>
      </c>
      <c r="AF338" s="182">
        <v>0</v>
      </c>
      <c r="AG338" s="172"/>
    </row>
    <row r="339" spans="1:33" s="110" customFormat="1" x14ac:dyDescent="0.2">
      <c r="A339" s="138">
        <v>446</v>
      </c>
      <c r="B339" s="139">
        <v>446099001</v>
      </c>
      <c r="C339" s="140" t="s">
        <v>516</v>
      </c>
      <c r="D339" s="141">
        <v>99</v>
      </c>
      <c r="E339" s="140" t="s">
        <v>131</v>
      </c>
      <c r="F339" s="141">
        <v>1</v>
      </c>
      <c r="G339" s="142" t="s">
        <v>33</v>
      </c>
      <c r="H339" s="130"/>
      <c r="I339" s="131">
        <v>14219</v>
      </c>
      <c r="J339" s="131">
        <v>2515</v>
      </c>
      <c r="K339" s="131">
        <v>0</v>
      </c>
      <c r="L339" s="131">
        <v>938</v>
      </c>
      <c r="M339" s="131">
        <v>17672</v>
      </c>
      <c r="N339" s="130"/>
      <c r="O339" s="132">
        <v>1</v>
      </c>
      <c r="P339" s="132">
        <v>0</v>
      </c>
      <c r="Q339" s="133">
        <v>16500</v>
      </c>
      <c r="R339" s="133">
        <v>0</v>
      </c>
      <c r="S339" s="133">
        <v>0</v>
      </c>
      <c r="T339" s="133">
        <v>925</v>
      </c>
      <c r="U339" s="134">
        <f t="shared" si="5"/>
        <v>17425</v>
      </c>
      <c r="V339" s="144"/>
      <c r="W339" s="173">
        <v>1.4002333722287048E-2</v>
      </c>
      <c r="X339" s="174">
        <v>0.09</v>
      </c>
      <c r="Y339" s="174">
        <v>1.3258181383061613E-2</v>
      </c>
      <c r="Z339" s="175">
        <v>0</v>
      </c>
      <c r="AA339" s="168"/>
      <c r="AB339" s="176">
        <v>0</v>
      </c>
      <c r="AC339" s="177">
        <v>0</v>
      </c>
      <c r="AD339" s="134">
        <v>0</v>
      </c>
      <c r="AE339" s="177">
        <v>0</v>
      </c>
      <c r="AF339" s="182">
        <v>0</v>
      </c>
      <c r="AG339" s="172"/>
    </row>
    <row r="340" spans="1:33" s="110" customFormat="1" x14ac:dyDescent="0.2">
      <c r="A340" s="138">
        <v>446</v>
      </c>
      <c r="B340" s="139">
        <v>446099016</v>
      </c>
      <c r="C340" s="140" t="s">
        <v>516</v>
      </c>
      <c r="D340" s="141">
        <v>99</v>
      </c>
      <c r="E340" s="140" t="s">
        <v>131</v>
      </c>
      <c r="F340" s="141">
        <v>16</v>
      </c>
      <c r="G340" s="142" t="s">
        <v>48</v>
      </c>
      <c r="H340" s="130"/>
      <c r="I340" s="131">
        <v>10972</v>
      </c>
      <c r="J340" s="131">
        <v>526</v>
      </c>
      <c r="K340" s="131">
        <v>0</v>
      </c>
      <c r="L340" s="131">
        <v>938</v>
      </c>
      <c r="M340" s="131">
        <v>12436</v>
      </c>
      <c r="N340" s="130"/>
      <c r="O340" s="132">
        <v>332</v>
      </c>
      <c r="P340" s="132">
        <v>0</v>
      </c>
      <c r="Q340" s="133">
        <v>3763884</v>
      </c>
      <c r="R340" s="133">
        <v>0</v>
      </c>
      <c r="S340" s="133">
        <v>0</v>
      </c>
      <c r="T340" s="133">
        <v>307100</v>
      </c>
      <c r="U340" s="134">
        <f t="shared" si="5"/>
        <v>4070984</v>
      </c>
      <c r="V340" s="144"/>
      <c r="W340" s="173">
        <v>4.6487747957993069</v>
      </c>
      <c r="X340" s="174">
        <v>0.09</v>
      </c>
      <c r="Y340" s="174">
        <v>4.720736580028996E-2</v>
      </c>
      <c r="Z340" s="175">
        <v>0</v>
      </c>
      <c r="AA340" s="168"/>
      <c r="AB340" s="176">
        <v>0</v>
      </c>
      <c r="AC340" s="177">
        <v>0</v>
      </c>
      <c r="AD340" s="134">
        <v>0</v>
      </c>
      <c r="AE340" s="177">
        <v>0</v>
      </c>
      <c r="AF340" s="182">
        <v>0</v>
      </c>
      <c r="AG340" s="172"/>
    </row>
    <row r="341" spans="1:33" s="110" customFormat="1" x14ac:dyDescent="0.2">
      <c r="A341" s="138">
        <v>446</v>
      </c>
      <c r="B341" s="139">
        <v>446099018</v>
      </c>
      <c r="C341" s="140" t="s">
        <v>516</v>
      </c>
      <c r="D341" s="141">
        <v>99</v>
      </c>
      <c r="E341" s="140" t="s">
        <v>131</v>
      </c>
      <c r="F341" s="141">
        <v>18</v>
      </c>
      <c r="G341" s="142" t="s">
        <v>50</v>
      </c>
      <c r="H341" s="130"/>
      <c r="I341" s="131">
        <v>11517</v>
      </c>
      <c r="J341" s="131">
        <v>7088</v>
      </c>
      <c r="K341" s="131">
        <v>0</v>
      </c>
      <c r="L341" s="131">
        <v>938</v>
      </c>
      <c r="M341" s="131">
        <v>19543</v>
      </c>
      <c r="N341" s="130"/>
      <c r="O341" s="132">
        <v>8</v>
      </c>
      <c r="P341" s="132">
        <v>0</v>
      </c>
      <c r="Q341" s="133">
        <v>146752</v>
      </c>
      <c r="R341" s="133">
        <v>0</v>
      </c>
      <c r="S341" s="133">
        <v>0</v>
      </c>
      <c r="T341" s="133">
        <v>7400</v>
      </c>
      <c r="U341" s="134">
        <f t="shared" si="5"/>
        <v>154152</v>
      </c>
      <c r="V341" s="144"/>
      <c r="W341" s="173">
        <v>0.11201866977829636</v>
      </c>
      <c r="X341" s="174">
        <v>0.09</v>
      </c>
      <c r="Y341" s="174">
        <v>3.1639757588817846E-2</v>
      </c>
      <c r="Z341" s="175">
        <v>0</v>
      </c>
      <c r="AA341" s="168"/>
      <c r="AB341" s="176">
        <v>0</v>
      </c>
      <c r="AC341" s="177">
        <v>0</v>
      </c>
      <c r="AD341" s="134">
        <v>0</v>
      </c>
      <c r="AE341" s="177">
        <v>0</v>
      </c>
      <c r="AF341" s="182">
        <v>0</v>
      </c>
      <c r="AG341" s="172"/>
    </row>
    <row r="342" spans="1:33" s="110" customFormat="1" x14ac:dyDescent="0.2">
      <c r="A342" s="138">
        <v>446</v>
      </c>
      <c r="B342" s="139">
        <v>446099027</v>
      </c>
      <c r="C342" s="140" t="s">
        <v>516</v>
      </c>
      <c r="D342" s="141">
        <v>99</v>
      </c>
      <c r="E342" s="140" t="s">
        <v>131</v>
      </c>
      <c r="F342" s="141">
        <v>27</v>
      </c>
      <c r="G342" s="142" t="s">
        <v>59</v>
      </c>
      <c r="H342" s="130"/>
      <c r="I342" s="131">
        <v>10490.709659685865</v>
      </c>
      <c r="J342" s="131">
        <v>1737</v>
      </c>
      <c r="K342" s="131">
        <v>0</v>
      </c>
      <c r="L342" s="131">
        <v>938</v>
      </c>
      <c r="M342" s="131">
        <v>13165.709659685865</v>
      </c>
      <c r="N342" s="130"/>
      <c r="O342" s="132">
        <v>1</v>
      </c>
      <c r="P342" s="132">
        <v>0</v>
      </c>
      <c r="Q342" s="133">
        <v>12056</v>
      </c>
      <c r="R342" s="133">
        <v>0</v>
      </c>
      <c r="S342" s="133">
        <v>0</v>
      </c>
      <c r="T342" s="133">
        <v>925</v>
      </c>
      <c r="U342" s="134">
        <f t="shared" si="5"/>
        <v>12981</v>
      </c>
      <c r="V342" s="144"/>
      <c r="W342" s="173">
        <v>1.4002333722287048E-2</v>
      </c>
      <c r="X342" s="174">
        <v>0.09</v>
      </c>
      <c r="Y342" s="174">
        <v>2.5877411994527856E-3</v>
      </c>
      <c r="Z342" s="175">
        <v>0</v>
      </c>
      <c r="AA342" s="168"/>
      <c r="AB342" s="176">
        <v>0</v>
      </c>
      <c r="AC342" s="177">
        <v>0</v>
      </c>
      <c r="AD342" s="134">
        <v>0</v>
      </c>
      <c r="AE342" s="177">
        <v>0</v>
      </c>
      <c r="AF342" s="182">
        <v>0</v>
      </c>
      <c r="AG342" s="172"/>
    </row>
    <row r="343" spans="1:33" s="110" customFormat="1" x14ac:dyDescent="0.2">
      <c r="A343" s="138">
        <v>446</v>
      </c>
      <c r="B343" s="139">
        <v>446099035</v>
      </c>
      <c r="C343" s="140" t="s">
        <v>516</v>
      </c>
      <c r="D343" s="141">
        <v>99</v>
      </c>
      <c r="E343" s="140" t="s">
        <v>131</v>
      </c>
      <c r="F343" s="141">
        <v>35</v>
      </c>
      <c r="G343" s="142" t="s">
        <v>67</v>
      </c>
      <c r="H343" s="130"/>
      <c r="I343" s="131">
        <v>12442</v>
      </c>
      <c r="J343" s="131">
        <v>5216</v>
      </c>
      <c r="K343" s="131">
        <v>0</v>
      </c>
      <c r="L343" s="131">
        <v>938</v>
      </c>
      <c r="M343" s="131">
        <v>18596</v>
      </c>
      <c r="N343" s="130"/>
      <c r="O343" s="132">
        <v>5</v>
      </c>
      <c r="P343" s="132">
        <v>0</v>
      </c>
      <c r="Q343" s="133">
        <v>87055</v>
      </c>
      <c r="R343" s="133">
        <v>0</v>
      </c>
      <c r="S343" s="133">
        <v>0</v>
      </c>
      <c r="T343" s="133">
        <v>4625</v>
      </c>
      <c r="U343" s="134">
        <f t="shared" si="5"/>
        <v>91680</v>
      </c>
      <c r="V343" s="144"/>
      <c r="W343" s="173">
        <v>7.0011668611435235E-2</v>
      </c>
      <c r="X343" s="174">
        <v>0.09</v>
      </c>
      <c r="Y343" s="174">
        <v>0.15770254624817917</v>
      </c>
      <c r="Z343" s="175">
        <v>0</v>
      </c>
      <c r="AA343" s="168"/>
      <c r="AB343" s="176">
        <v>0</v>
      </c>
      <c r="AC343" s="177">
        <v>0</v>
      </c>
      <c r="AD343" s="134">
        <v>0</v>
      </c>
      <c r="AE343" s="177">
        <v>0</v>
      </c>
      <c r="AF343" s="182">
        <v>0</v>
      </c>
      <c r="AG343" s="172"/>
    </row>
    <row r="344" spans="1:33" s="110" customFormat="1" x14ac:dyDescent="0.2">
      <c r="A344" s="138">
        <v>446</v>
      </c>
      <c r="B344" s="139">
        <v>446099044</v>
      </c>
      <c r="C344" s="140" t="s">
        <v>516</v>
      </c>
      <c r="D344" s="141">
        <v>99</v>
      </c>
      <c r="E344" s="140" t="s">
        <v>131</v>
      </c>
      <c r="F344" s="141">
        <v>44</v>
      </c>
      <c r="G344" s="142" t="s">
        <v>76</v>
      </c>
      <c r="H344" s="130"/>
      <c r="I344" s="131">
        <v>12249</v>
      </c>
      <c r="J344" s="131">
        <v>106</v>
      </c>
      <c r="K344" s="131">
        <v>0</v>
      </c>
      <c r="L344" s="131">
        <v>938</v>
      </c>
      <c r="M344" s="131">
        <v>13293</v>
      </c>
      <c r="N344" s="130"/>
      <c r="O344" s="132">
        <v>602</v>
      </c>
      <c r="P344" s="132">
        <v>0</v>
      </c>
      <c r="Q344" s="133">
        <v>7333564</v>
      </c>
      <c r="R344" s="133">
        <v>0</v>
      </c>
      <c r="S344" s="133">
        <v>0</v>
      </c>
      <c r="T344" s="133">
        <v>556850</v>
      </c>
      <c r="U344" s="134">
        <f t="shared" si="5"/>
        <v>7890414</v>
      </c>
      <c r="V344" s="144"/>
      <c r="W344" s="173">
        <v>8.4294049008167331</v>
      </c>
      <c r="X344" s="174">
        <v>0.09</v>
      </c>
      <c r="Y344" s="174">
        <v>7.3730690688880246E-2</v>
      </c>
      <c r="Z344" s="175">
        <v>0</v>
      </c>
      <c r="AA344" s="168"/>
      <c r="AB344" s="176">
        <v>0</v>
      </c>
      <c r="AC344" s="177">
        <v>0</v>
      </c>
      <c r="AD344" s="134">
        <v>0</v>
      </c>
      <c r="AE344" s="177">
        <v>0</v>
      </c>
      <c r="AF344" s="182">
        <v>0</v>
      </c>
      <c r="AG344" s="172"/>
    </row>
    <row r="345" spans="1:33" s="110" customFormat="1" x14ac:dyDescent="0.2">
      <c r="A345" s="138">
        <v>446</v>
      </c>
      <c r="B345" s="139">
        <v>446099050</v>
      </c>
      <c r="C345" s="140" t="s">
        <v>516</v>
      </c>
      <c r="D345" s="141">
        <v>99</v>
      </c>
      <c r="E345" s="140" t="s">
        <v>131</v>
      </c>
      <c r="F345" s="141">
        <v>50</v>
      </c>
      <c r="G345" s="142" t="s">
        <v>82</v>
      </c>
      <c r="H345" s="130"/>
      <c r="I345" s="131">
        <v>10842</v>
      </c>
      <c r="J345" s="131">
        <v>5620</v>
      </c>
      <c r="K345" s="131">
        <v>0</v>
      </c>
      <c r="L345" s="131">
        <v>938</v>
      </c>
      <c r="M345" s="131">
        <v>17400</v>
      </c>
      <c r="N345" s="130"/>
      <c r="O345" s="132">
        <v>8</v>
      </c>
      <c r="P345" s="132">
        <v>0</v>
      </c>
      <c r="Q345" s="133">
        <v>129848</v>
      </c>
      <c r="R345" s="133">
        <v>0</v>
      </c>
      <c r="S345" s="133">
        <v>0</v>
      </c>
      <c r="T345" s="133">
        <v>7400</v>
      </c>
      <c r="U345" s="134">
        <f t="shared" si="5"/>
        <v>137248</v>
      </c>
      <c r="V345" s="144"/>
      <c r="W345" s="173">
        <v>0.11201866977829636</v>
      </c>
      <c r="X345" s="174">
        <v>0.09</v>
      </c>
      <c r="Y345" s="174">
        <v>6.2539096486737963E-3</v>
      </c>
      <c r="Z345" s="175">
        <v>0</v>
      </c>
      <c r="AA345" s="168"/>
      <c r="AB345" s="176">
        <v>0</v>
      </c>
      <c r="AC345" s="177">
        <v>0</v>
      </c>
      <c r="AD345" s="134">
        <v>0</v>
      </c>
      <c r="AE345" s="177">
        <v>0</v>
      </c>
      <c r="AF345" s="182">
        <v>0</v>
      </c>
      <c r="AG345" s="172"/>
    </row>
    <row r="346" spans="1:33" s="110" customFormat="1" x14ac:dyDescent="0.2">
      <c r="A346" s="138">
        <v>446</v>
      </c>
      <c r="B346" s="139">
        <v>446099073</v>
      </c>
      <c r="C346" s="140" t="s">
        <v>516</v>
      </c>
      <c r="D346" s="141">
        <v>99</v>
      </c>
      <c r="E346" s="140" t="s">
        <v>131</v>
      </c>
      <c r="F346" s="141">
        <v>73</v>
      </c>
      <c r="G346" s="142" t="s">
        <v>105</v>
      </c>
      <c r="H346" s="130"/>
      <c r="I346" s="131">
        <v>11507.356208692594</v>
      </c>
      <c r="J346" s="131">
        <v>7946</v>
      </c>
      <c r="K346" s="131">
        <v>0</v>
      </c>
      <c r="L346" s="131">
        <v>938</v>
      </c>
      <c r="M346" s="131">
        <v>20391.356208692596</v>
      </c>
      <c r="N346" s="130"/>
      <c r="O346" s="132">
        <v>3</v>
      </c>
      <c r="P346" s="132">
        <v>0</v>
      </c>
      <c r="Q346" s="133">
        <v>57543</v>
      </c>
      <c r="R346" s="133">
        <v>0</v>
      </c>
      <c r="S346" s="133">
        <v>0</v>
      </c>
      <c r="T346" s="133">
        <v>2775</v>
      </c>
      <c r="U346" s="134">
        <f t="shared" si="5"/>
        <v>60318</v>
      </c>
      <c r="V346" s="144"/>
      <c r="W346" s="173">
        <v>4.2007001166861145E-2</v>
      </c>
      <c r="X346" s="174">
        <v>0.09</v>
      </c>
      <c r="Y346" s="174">
        <v>1.4564417469161489E-2</v>
      </c>
      <c r="Z346" s="175">
        <v>0</v>
      </c>
      <c r="AA346" s="168"/>
      <c r="AB346" s="176">
        <v>0</v>
      </c>
      <c r="AC346" s="177">
        <v>0</v>
      </c>
      <c r="AD346" s="134">
        <v>0</v>
      </c>
      <c r="AE346" s="177">
        <v>0</v>
      </c>
      <c r="AF346" s="182">
        <v>0</v>
      </c>
      <c r="AG346" s="172"/>
    </row>
    <row r="347" spans="1:33" s="110" customFormat="1" x14ac:dyDescent="0.2">
      <c r="A347" s="138">
        <v>446</v>
      </c>
      <c r="B347" s="139">
        <v>446099083</v>
      </c>
      <c r="C347" s="140" t="s">
        <v>516</v>
      </c>
      <c r="D347" s="141">
        <v>99</v>
      </c>
      <c r="E347" s="140" t="s">
        <v>131</v>
      </c>
      <c r="F347" s="141">
        <v>83</v>
      </c>
      <c r="G347" s="142" t="s">
        <v>115</v>
      </c>
      <c r="H347" s="130"/>
      <c r="I347" s="131">
        <v>11466</v>
      </c>
      <c r="J347" s="131">
        <v>2009</v>
      </c>
      <c r="K347" s="131">
        <v>0</v>
      </c>
      <c r="L347" s="131">
        <v>938</v>
      </c>
      <c r="M347" s="131">
        <v>14413</v>
      </c>
      <c r="N347" s="130"/>
      <c r="O347" s="132">
        <v>2</v>
      </c>
      <c r="P347" s="132">
        <v>0</v>
      </c>
      <c r="Q347" s="133">
        <v>26572</v>
      </c>
      <c r="R347" s="133">
        <v>0</v>
      </c>
      <c r="S347" s="133">
        <v>0</v>
      </c>
      <c r="T347" s="133">
        <v>1850</v>
      </c>
      <c r="U347" s="134">
        <f t="shared" si="5"/>
        <v>28422</v>
      </c>
      <c r="V347" s="144"/>
      <c r="W347" s="173">
        <v>2.8004667444574097E-2</v>
      </c>
      <c r="X347" s="174">
        <v>0.09</v>
      </c>
      <c r="Y347" s="174">
        <v>5.9812423794306261E-3</v>
      </c>
      <c r="Z347" s="175">
        <v>0</v>
      </c>
      <c r="AA347" s="168"/>
      <c r="AB347" s="176">
        <v>0</v>
      </c>
      <c r="AC347" s="177">
        <v>0</v>
      </c>
      <c r="AD347" s="134">
        <v>0</v>
      </c>
      <c r="AE347" s="177">
        <v>0</v>
      </c>
      <c r="AF347" s="182">
        <v>0</v>
      </c>
      <c r="AG347" s="172"/>
    </row>
    <row r="348" spans="1:33" s="110" customFormat="1" x14ac:dyDescent="0.2">
      <c r="A348" s="138">
        <v>446</v>
      </c>
      <c r="B348" s="139">
        <v>446099088</v>
      </c>
      <c r="C348" s="140" t="s">
        <v>516</v>
      </c>
      <c r="D348" s="141">
        <v>99</v>
      </c>
      <c r="E348" s="140" t="s">
        <v>131</v>
      </c>
      <c r="F348" s="141">
        <v>88</v>
      </c>
      <c r="G348" s="142" t="s">
        <v>120</v>
      </c>
      <c r="H348" s="130"/>
      <c r="I348" s="131">
        <v>11520</v>
      </c>
      <c r="J348" s="131">
        <v>3375</v>
      </c>
      <c r="K348" s="131">
        <v>0</v>
      </c>
      <c r="L348" s="131">
        <v>938</v>
      </c>
      <c r="M348" s="131">
        <v>15833</v>
      </c>
      <c r="N348" s="130"/>
      <c r="O348" s="132">
        <v>15</v>
      </c>
      <c r="P348" s="132">
        <v>0</v>
      </c>
      <c r="Q348" s="133">
        <v>220290</v>
      </c>
      <c r="R348" s="133">
        <v>0</v>
      </c>
      <c r="S348" s="133">
        <v>0</v>
      </c>
      <c r="T348" s="133">
        <v>13875</v>
      </c>
      <c r="U348" s="134">
        <f t="shared" si="5"/>
        <v>234165</v>
      </c>
      <c r="V348" s="144"/>
      <c r="W348" s="173">
        <v>0.21003500583430565</v>
      </c>
      <c r="X348" s="174">
        <v>0.09</v>
      </c>
      <c r="Y348" s="174">
        <v>5.7146241457608979E-3</v>
      </c>
      <c r="Z348" s="175">
        <v>0</v>
      </c>
      <c r="AA348" s="168"/>
      <c r="AB348" s="176">
        <v>0</v>
      </c>
      <c r="AC348" s="177">
        <v>0</v>
      </c>
      <c r="AD348" s="134">
        <v>0</v>
      </c>
      <c r="AE348" s="177">
        <v>0</v>
      </c>
      <c r="AF348" s="182">
        <v>0</v>
      </c>
      <c r="AG348" s="172"/>
    </row>
    <row r="349" spans="1:33" s="110" customFormat="1" x14ac:dyDescent="0.2">
      <c r="A349" s="138">
        <v>446</v>
      </c>
      <c r="B349" s="139">
        <v>446099099</v>
      </c>
      <c r="C349" s="140" t="s">
        <v>516</v>
      </c>
      <c r="D349" s="141">
        <v>99</v>
      </c>
      <c r="E349" s="140" t="s">
        <v>131</v>
      </c>
      <c r="F349" s="141">
        <v>99</v>
      </c>
      <c r="G349" s="142" t="s">
        <v>131</v>
      </c>
      <c r="H349" s="130"/>
      <c r="I349" s="131">
        <v>11322</v>
      </c>
      <c r="J349" s="131">
        <v>6020</v>
      </c>
      <c r="K349" s="131">
        <v>0</v>
      </c>
      <c r="L349" s="131">
        <v>938</v>
      </c>
      <c r="M349" s="131">
        <v>18280</v>
      </c>
      <c r="N349" s="130"/>
      <c r="O349" s="132">
        <v>110</v>
      </c>
      <c r="P349" s="132">
        <v>0</v>
      </c>
      <c r="Q349" s="133">
        <v>1880890</v>
      </c>
      <c r="R349" s="133">
        <v>0</v>
      </c>
      <c r="S349" s="133">
        <v>0</v>
      </c>
      <c r="T349" s="133">
        <v>101750</v>
      </c>
      <c r="U349" s="134">
        <f t="shared" si="5"/>
        <v>1982640</v>
      </c>
      <c r="V349" s="144"/>
      <c r="W349" s="173">
        <v>1.5402567094515744</v>
      </c>
      <c r="X349" s="174">
        <v>0.09</v>
      </c>
      <c r="Y349" s="174">
        <v>4.0471020872655077E-2</v>
      </c>
      <c r="Z349" s="175">
        <v>0</v>
      </c>
      <c r="AA349" s="168"/>
      <c r="AB349" s="176">
        <v>0</v>
      </c>
      <c r="AC349" s="177">
        <v>0</v>
      </c>
      <c r="AD349" s="134">
        <v>0</v>
      </c>
      <c r="AE349" s="177">
        <v>0</v>
      </c>
      <c r="AF349" s="182">
        <v>0</v>
      </c>
      <c r="AG349" s="172"/>
    </row>
    <row r="350" spans="1:33" s="110" customFormat="1" x14ac:dyDescent="0.2">
      <c r="A350" s="138">
        <v>446</v>
      </c>
      <c r="B350" s="139">
        <v>446099101</v>
      </c>
      <c r="C350" s="140" t="s">
        <v>516</v>
      </c>
      <c r="D350" s="141">
        <v>99</v>
      </c>
      <c r="E350" s="140" t="s">
        <v>131</v>
      </c>
      <c r="F350" s="141">
        <v>101</v>
      </c>
      <c r="G350" s="142" t="s">
        <v>133</v>
      </c>
      <c r="H350" s="130"/>
      <c r="I350" s="131">
        <v>13432</v>
      </c>
      <c r="J350" s="131">
        <v>3599</v>
      </c>
      <c r="K350" s="131">
        <v>0</v>
      </c>
      <c r="L350" s="131">
        <v>938</v>
      </c>
      <c r="M350" s="131">
        <v>17969</v>
      </c>
      <c r="N350" s="130"/>
      <c r="O350" s="132">
        <v>1</v>
      </c>
      <c r="P350" s="132">
        <v>0</v>
      </c>
      <c r="Q350" s="133">
        <v>16793</v>
      </c>
      <c r="R350" s="133">
        <v>0</v>
      </c>
      <c r="S350" s="133">
        <v>0</v>
      </c>
      <c r="T350" s="133">
        <v>925</v>
      </c>
      <c r="U350" s="134">
        <f t="shared" si="5"/>
        <v>17718</v>
      </c>
      <c r="V350" s="144"/>
      <c r="W350" s="173">
        <v>1.4002333722287048E-2</v>
      </c>
      <c r="X350" s="174">
        <v>0.09</v>
      </c>
      <c r="Y350" s="174">
        <v>5.9719781479496178E-2</v>
      </c>
      <c r="Z350" s="175">
        <v>0</v>
      </c>
      <c r="AA350" s="168"/>
      <c r="AB350" s="176">
        <v>0</v>
      </c>
      <c r="AC350" s="177">
        <v>0</v>
      </c>
      <c r="AD350" s="134">
        <v>0</v>
      </c>
      <c r="AE350" s="177">
        <v>0</v>
      </c>
      <c r="AF350" s="182">
        <v>0</v>
      </c>
      <c r="AG350" s="172"/>
    </row>
    <row r="351" spans="1:33" s="110" customFormat="1" x14ac:dyDescent="0.2">
      <c r="A351" s="138">
        <v>446</v>
      </c>
      <c r="B351" s="139">
        <v>446099133</v>
      </c>
      <c r="C351" s="140" t="s">
        <v>516</v>
      </c>
      <c r="D351" s="141">
        <v>99</v>
      </c>
      <c r="E351" s="140" t="s">
        <v>131</v>
      </c>
      <c r="F351" s="141">
        <v>133</v>
      </c>
      <c r="G351" s="142" t="s">
        <v>165</v>
      </c>
      <c r="H351" s="130"/>
      <c r="I351" s="131">
        <v>15699</v>
      </c>
      <c r="J351" s="131">
        <v>2734</v>
      </c>
      <c r="K351" s="131">
        <v>0</v>
      </c>
      <c r="L351" s="131">
        <v>938</v>
      </c>
      <c r="M351" s="131">
        <v>19371</v>
      </c>
      <c r="N351" s="130"/>
      <c r="O351" s="132">
        <v>5</v>
      </c>
      <c r="P351" s="132">
        <v>0</v>
      </c>
      <c r="Q351" s="133">
        <v>90875</v>
      </c>
      <c r="R351" s="133">
        <v>0</v>
      </c>
      <c r="S351" s="133">
        <v>0</v>
      </c>
      <c r="T351" s="133">
        <v>4625</v>
      </c>
      <c r="U351" s="134">
        <f t="shared" si="5"/>
        <v>95500</v>
      </c>
      <c r="V351" s="144"/>
      <c r="W351" s="173">
        <v>7.0011668611435235E-2</v>
      </c>
      <c r="X351" s="174">
        <v>0.09</v>
      </c>
      <c r="Y351" s="174">
        <v>3.3137535378547495E-2</v>
      </c>
      <c r="Z351" s="175">
        <v>0</v>
      </c>
      <c r="AA351" s="168"/>
      <c r="AB351" s="176">
        <v>0</v>
      </c>
      <c r="AC351" s="177">
        <v>0</v>
      </c>
      <c r="AD351" s="134">
        <v>0</v>
      </c>
      <c r="AE351" s="177">
        <v>0</v>
      </c>
      <c r="AF351" s="182">
        <v>0</v>
      </c>
      <c r="AG351" s="172"/>
    </row>
    <row r="352" spans="1:33" s="110" customFormat="1" x14ac:dyDescent="0.2">
      <c r="A352" s="138">
        <v>446</v>
      </c>
      <c r="B352" s="139">
        <v>446099167</v>
      </c>
      <c r="C352" s="140" t="s">
        <v>516</v>
      </c>
      <c r="D352" s="141">
        <v>99</v>
      </c>
      <c r="E352" s="140" t="s">
        <v>131</v>
      </c>
      <c r="F352" s="141">
        <v>167</v>
      </c>
      <c r="G352" s="142" t="s">
        <v>199</v>
      </c>
      <c r="H352" s="130"/>
      <c r="I352" s="131">
        <v>11099</v>
      </c>
      <c r="J352" s="131">
        <v>4995</v>
      </c>
      <c r="K352" s="131">
        <v>0</v>
      </c>
      <c r="L352" s="131">
        <v>938</v>
      </c>
      <c r="M352" s="131">
        <v>17032</v>
      </c>
      <c r="N352" s="130"/>
      <c r="O352" s="132">
        <v>77</v>
      </c>
      <c r="P352" s="132">
        <v>0</v>
      </c>
      <c r="Q352" s="133">
        <v>1221913</v>
      </c>
      <c r="R352" s="133">
        <v>0</v>
      </c>
      <c r="S352" s="133">
        <v>0</v>
      </c>
      <c r="T352" s="133">
        <v>71225</v>
      </c>
      <c r="U352" s="134">
        <f t="shared" si="5"/>
        <v>1293138</v>
      </c>
      <c r="V352" s="144"/>
      <c r="W352" s="173">
        <v>1.0781796966161039</v>
      </c>
      <c r="X352" s="174">
        <v>0.09</v>
      </c>
      <c r="Y352" s="174">
        <v>2.087856816318558E-2</v>
      </c>
      <c r="Z352" s="175">
        <v>0</v>
      </c>
      <c r="AA352" s="168"/>
      <c r="AB352" s="176">
        <v>0</v>
      </c>
      <c r="AC352" s="177">
        <v>0</v>
      </c>
      <c r="AD352" s="134">
        <v>0</v>
      </c>
      <c r="AE352" s="177">
        <v>0</v>
      </c>
      <c r="AF352" s="182">
        <v>0</v>
      </c>
      <c r="AG352" s="172"/>
    </row>
    <row r="353" spans="1:33" s="110" customFormat="1" x14ac:dyDescent="0.2">
      <c r="A353" s="138">
        <v>446</v>
      </c>
      <c r="B353" s="139">
        <v>446099177</v>
      </c>
      <c r="C353" s="140" t="s">
        <v>516</v>
      </c>
      <c r="D353" s="141">
        <v>99</v>
      </c>
      <c r="E353" s="140" t="s">
        <v>131</v>
      </c>
      <c r="F353" s="141">
        <v>177</v>
      </c>
      <c r="G353" s="142" t="s">
        <v>209</v>
      </c>
      <c r="H353" s="130"/>
      <c r="I353" s="131">
        <v>10497</v>
      </c>
      <c r="J353" s="131">
        <v>4455</v>
      </c>
      <c r="K353" s="131">
        <v>0</v>
      </c>
      <c r="L353" s="131">
        <v>938</v>
      </c>
      <c r="M353" s="131">
        <v>15890</v>
      </c>
      <c r="N353" s="130"/>
      <c r="O353" s="132">
        <v>2</v>
      </c>
      <c r="P353" s="132">
        <v>0</v>
      </c>
      <c r="Q353" s="133">
        <v>29486</v>
      </c>
      <c r="R353" s="133">
        <v>0</v>
      </c>
      <c r="S353" s="133">
        <v>0</v>
      </c>
      <c r="T353" s="133">
        <v>1850</v>
      </c>
      <c r="U353" s="134">
        <f t="shared" si="5"/>
        <v>31336</v>
      </c>
      <c r="V353" s="144"/>
      <c r="W353" s="173">
        <v>2.8004667444574097E-2</v>
      </c>
      <c r="X353" s="174">
        <v>0.09</v>
      </c>
      <c r="Y353" s="174">
        <v>1.1132208991549328E-2</v>
      </c>
      <c r="Z353" s="175">
        <v>0</v>
      </c>
      <c r="AA353" s="168"/>
      <c r="AB353" s="176">
        <v>0</v>
      </c>
      <c r="AC353" s="177">
        <v>0</v>
      </c>
      <c r="AD353" s="134">
        <v>0</v>
      </c>
      <c r="AE353" s="177">
        <v>0</v>
      </c>
      <c r="AF353" s="182">
        <v>0</v>
      </c>
      <c r="AG353" s="172"/>
    </row>
    <row r="354" spans="1:33" s="110" customFormat="1" x14ac:dyDescent="0.2">
      <c r="A354" s="138">
        <v>446</v>
      </c>
      <c r="B354" s="139">
        <v>446099182</v>
      </c>
      <c r="C354" s="140" t="s">
        <v>516</v>
      </c>
      <c r="D354" s="141">
        <v>99</v>
      </c>
      <c r="E354" s="140" t="s">
        <v>131</v>
      </c>
      <c r="F354" s="141">
        <v>182</v>
      </c>
      <c r="G354" s="142" t="s">
        <v>214</v>
      </c>
      <c r="H354" s="130"/>
      <c r="I354" s="131">
        <v>16503</v>
      </c>
      <c r="J354" s="131">
        <v>3937</v>
      </c>
      <c r="K354" s="131">
        <v>0</v>
      </c>
      <c r="L354" s="131">
        <v>938</v>
      </c>
      <c r="M354" s="131">
        <v>21378</v>
      </c>
      <c r="N354" s="130"/>
      <c r="O354" s="132">
        <v>4</v>
      </c>
      <c r="P354" s="132">
        <v>0</v>
      </c>
      <c r="Q354" s="133">
        <v>80616</v>
      </c>
      <c r="R354" s="133">
        <v>0</v>
      </c>
      <c r="S354" s="133">
        <v>0</v>
      </c>
      <c r="T354" s="133">
        <v>3700</v>
      </c>
      <c r="U354" s="134">
        <f t="shared" si="5"/>
        <v>84316</v>
      </c>
      <c r="V354" s="144"/>
      <c r="W354" s="173">
        <v>5.6009334889148193E-2</v>
      </c>
      <c r="X354" s="174">
        <v>0.09</v>
      </c>
      <c r="Y354" s="174">
        <v>1.9598050848802315E-2</v>
      </c>
      <c r="Z354" s="175">
        <v>0</v>
      </c>
      <c r="AA354" s="168"/>
      <c r="AB354" s="176">
        <v>0</v>
      </c>
      <c r="AC354" s="177">
        <v>0</v>
      </c>
      <c r="AD354" s="134">
        <v>0</v>
      </c>
      <c r="AE354" s="177">
        <v>0</v>
      </c>
      <c r="AF354" s="182">
        <v>0</v>
      </c>
      <c r="AG354" s="172"/>
    </row>
    <row r="355" spans="1:33" s="110" customFormat="1" x14ac:dyDescent="0.2">
      <c r="A355" s="138">
        <v>446</v>
      </c>
      <c r="B355" s="139">
        <v>446099187</v>
      </c>
      <c r="C355" s="140" t="s">
        <v>516</v>
      </c>
      <c r="D355" s="141">
        <v>99</v>
      </c>
      <c r="E355" s="140" t="s">
        <v>131</v>
      </c>
      <c r="F355" s="141">
        <v>187</v>
      </c>
      <c r="G355" s="142" t="s">
        <v>219</v>
      </c>
      <c r="H355" s="130"/>
      <c r="I355" s="131">
        <v>10789.834786856618</v>
      </c>
      <c r="J355" s="131">
        <v>6683</v>
      </c>
      <c r="K355" s="131">
        <v>0</v>
      </c>
      <c r="L355" s="131">
        <v>938</v>
      </c>
      <c r="M355" s="131">
        <v>18410.83478685662</v>
      </c>
      <c r="N355" s="130"/>
      <c r="O355" s="132">
        <v>2</v>
      </c>
      <c r="P355" s="132">
        <v>0</v>
      </c>
      <c r="Q355" s="133">
        <v>34456</v>
      </c>
      <c r="R355" s="133">
        <v>0</v>
      </c>
      <c r="S355" s="133">
        <v>0</v>
      </c>
      <c r="T355" s="133">
        <v>1850</v>
      </c>
      <c r="U355" s="134">
        <f t="shared" si="5"/>
        <v>36306</v>
      </c>
      <c r="V355" s="144"/>
      <c r="W355" s="173">
        <v>2.8004667444574097E-2</v>
      </c>
      <c r="X355" s="174">
        <v>0.09</v>
      </c>
      <c r="Y355" s="174">
        <v>5.348529200832273E-3</v>
      </c>
      <c r="Z355" s="175">
        <v>0</v>
      </c>
      <c r="AA355" s="168"/>
      <c r="AB355" s="176">
        <v>0</v>
      </c>
      <c r="AC355" s="177">
        <v>0</v>
      </c>
      <c r="AD355" s="134">
        <v>0</v>
      </c>
      <c r="AE355" s="177">
        <v>0</v>
      </c>
      <c r="AF355" s="182">
        <v>0</v>
      </c>
      <c r="AG355" s="172"/>
    </row>
    <row r="356" spans="1:33" s="110" customFormat="1" x14ac:dyDescent="0.2">
      <c r="A356" s="138">
        <v>446</v>
      </c>
      <c r="B356" s="139">
        <v>446099208</v>
      </c>
      <c r="C356" s="140" t="s">
        <v>516</v>
      </c>
      <c r="D356" s="141">
        <v>99</v>
      </c>
      <c r="E356" s="140" t="s">
        <v>131</v>
      </c>
      <c r="F356" s="141">
        <v>208</v>
      </c>
      <c r="G356" s="142" t="s">
        <v>240</v>
      </c>
      <c r="H356" s="130"/>
      <c r="I356" s="131">
        <v>9640</v>
      </c>
      <c r="J356" s="131">
        <v>5536</v>
      </c>
      <c r="K356" s="131">
        <v>0</v>
      </c>
      <c r="L356" s="131">
        <v>938</v>
      </c>
      <c r="M356" s="131">
        <v>16114</v>
      </c>
      <c r="N356" s="130"/>
      <c r="O356" s="132">
        <v>3</v>
      </c>
      <c r="P356" s="132">
        <v>0</v>
      </c>
      <c r="Q356" s="133">
        <v>44892</v>
      </c>
      <c r="R356" s="133">
        <v>0</v>
      </c>
      <c r="S356" s="133">
        <v>0</v>
      </c>
      <c r="T356" s="133">
        <v>2775</v>
      </c>
      <c r="U356" s="134">
        <f t="shared" si="5"/>
        <v>47667</v>
      </c>
      <c r="V356" s="144"/>
      <c r="W356" s="173">
        <v>4.2007001166861145E-2</v>
      </c>
      <c r="X356" s="174">
        <v>0.09</v>
      </c>
      <c r="Y356" s="174">
        <v>1.2231949119728141E-2</v>
      </c>
      <c r="Z356" s="175">
        <v>0</v>
      </c>
      <c r="AA356" s="168"/>
      <c r="AB356" s="176">
        <v>0</v>
      </c>
      <c r="AC356" s="177">
        <v>0</v>
      </c>
      <c r="AD356" s="134">
        <v>0</v>
      </c>
      <c r="AE356" s="177">
        <v>0</v>
      </c>
      <c r="AF356" s="182">
        <v>0</v>
      </c>
      <c r="AG356" s="172"/>
    </row>
    <row r="357" spans="1:33" s="110" customFormat="1" x14ac:dyDescent="0.2">
      <c r="A357" s="138">
        <v>446</v>
      </c>
      <c r="B357" s="139">
        <v>446099212</v>
      </c>
      <c r="C357" s="140" t="s">
        <v>516</v>
      </c>
      <c r="D357" s="141">
        <v>99</v>
      </c>
      <c r="E357" s="140" t="s">
        <v>131</v>
      </c>
      <c r="F357" s="141">
        <v>212</v>
      </c>
      <c r="G357" s="142" t="s">
        <v>244</v>
      </c>
      <c r="H357" s="130"/>
      <c r="I357" s="131">
        <v>10936</v>
      </c>
      <c r="J357" s="131">
        <v>2575</v>
      </c>
      <c r="K357" s="131">
        <v>0</v>
      </c>
      <c r="L357" s="131">
        <v>938</v>
      </c>
      <c r="M357" s="131">
        <v>14449</v>
      </c>
      <c r="N357" s="130"/>
      <c r="O357" s="132">
        <v>148</v>
      </c>
      <c r="P357" s="132">
        <v>0</v>
      </c>
      <c r="Q357" s="133">
        <v>1971656</v>
      </c>
      <c r="R357" s="133">
        <v>0</v>
      </c>
      <c r="S357" s="133">
        <v>0</v>
      </c>
      <c r="T357" s="133">
        <v>136900</v>
      </c>
      <c r="U357" s="134">
        <f t="shared" si="5"/>
        <v>2108556</v>
      </c>
      <c r="V357" s="144"/>
      <c r="W357" s="173">
        <v>2.072345390898481</v>
      </c>
      <c r="X357" s="174">
        <v>0.09</v>
      </c>
      <c r="Y357" s="174">
        <v>3.6237634907218763E-2</v>
      </c>
      <c r="Z357" s="175">
        <v>0</v>
      </c>
      <c r="AA357" s="168"/>
      <c r="AB357" s="176">
        <v>0</v>
      </c>
      <c r="AC357" s="177">
        <v>0</v>
      </c>
      <c r="AD357" s="134">
        <v>0</v>
      </c>
      <c r="AE357" s="177">
        <v>0</v>
      </c>
      <c r="AF357" s="182">
        <v>0</v>
      </c>
      <c r="AG357" s="172"/>
    </row>
    <row r="358" spans="1:33" s="110" customFormat="1" x14ac:dyDescent="0.2">
      <c r="A358" s="138">
        <v>446</v>
      </c>
      <c r="B358" s="139">
        <v>446099218</v>
      </c>
      <c r="C358" s="140" t="s">
        <v>516</v>
      </c>
      <c r="D358" s="141">
        <v>99</v>
      </c>
      <c r="E358" s="140" t="s">
        <v>131</v>
      </c>
      <c r="F358" s="141">
        <v>218</v>
      </c>
      <c r="G358" s="142" t="s">
        <v>250</v>
      </c>
      <c r="H358" s="130"/>
      <c r="I358" s="131">
        <v>10797</v>
      </c>
      <c r="J358" s="131">
        <v>3907</v>
      </c>
      <c r="K358" s="131">
        <v>0</v>
      </c>
      <c r="L358" s="131">
        <v>938</v>
      </c>
      <c r="M358" s="131">
        <v>15642</v>
      </c>
      <c r="N358" s="130"/>
      <c r="O358" s="132">
        <v>80</v>
      </c>
      <c r="P358" s="132">
        <v>0</v>
      </c>
      <c r="Q358" s="133">
        <v>1159840</v>
      </c>
      <c r="R358" s="133">
        <v>0</v>
      </c>
      <c r="S358" s="133">
        <v>0</v>
      </c>
      <c r="T358" s="133">
        <v>74000</v>
      </c>
      <c r="U358" s="134">
        <f t="shared" si="5"/>
        <v>1233840</v>
      </c>
      <c r="V358" s="144"/>
      <c r="W358" s="173">
        <v>1.1201866977829649</v>
      </c>
      <c r="X358" s="174">
        <v>0.09</v>
      </c>
      <c r="Y358" s="174">
        <v>3.2999785261919636E-2</v>
      </c>
      <c r="Z358" s="175">
        <v>0</v>
      </c>
      <c r="AA358" s="168"/>
      <c r="AB358" s="176">
        <v>0</v>
      </c>
      <c r="AC358" s="177">
        <v>0</v>
      </c>
      <c r="AD358" s="134">
        <v>0</v>
      </c>
      <c r="AE358" s="177">
        <v>0</v>
      </c>
      <c r="AF358" s="182">
        <v>0</v>
      </c>
      <c r="AG358" s="172"/>
    </row>
    <row r="359" spans="1:33" s="110" customFormat="1" x14ac:dyDescent="0.2">
      <c r="A359" s="138">
        <v>446</v>
      </c>
      <c r="B359" s="139">
        <v>446099220</v>
      </c>
      <c r="C359" s="140" t="s">
        <v>516</v>
      </c>
      <c r="D359" s="141">
        <v>99</v>
      </c>
      <c r="E359" s="140" t="s">
        <v>131</v>
      </c>
      <c r="F359" s="141">
        <v>220</v>
      </c>
      <c r="G359" s="142" t="s">
        <v>252</v>
      </c>
      <c r="H359" s="130"/>
      <c r="I359" s="131">
        <v>11436</v>
      </c>
      <c r="J359" s="131">
        <v>5085</v>
      </c>
      <c r="K359" s="131">
        <v>0</v>
      </c>
      <c r="L359" s="131">
        <v>938</v>
      </c>
      <c r="M359" s="131">
        <v>17459</v>
      </c>
      <c r="N359" s="130"/>
      <c r="O359" s="132">
        <v>39</v>
      </c>
      <c r="P359" s="132">
        <v>0</v>
      </c>
      <c r="Q359" s="133">
        <v>635310</v>
      </c>
      <c r="R359" s="133">
        <v>0</v>
      </c>
      <c r="S359" s="133">
        <v>0</v>
      </c>
      <c r="T359" s="133">
        <v>36075</v>
      </c>
      <c r="U359" s="134">
        <f t="shared" si="5"/>
        <v>671385</v>
      </c>
      <c r="V359" s="144"/>
      <c r="W359" s="173">
        <v>0.54609101516919489</v>
      </c>
      <c r="X359" s="174">
        <v>0.09</v>
      </c>
      <c r="Y359" s="174">
        <v>1.7540375109514634E-2</v>
      </c>
      <c r="Z359" s="175">
        <v>0</v>
      </c>
      <c r="AA359" s="168"/>
      <c r="AB359" s="176">
        <v>0</v>
      </c>
      <c r="AC359" s="177">
        <v>0</v>
      </c>
      <c r="AD359" s="134">
        <v>0</v>
      </c>
      <c r="AE359" s="177">
        <v>0</v>
      </c>
      <c r="AF359" s="182">
        <v>0</v>
      </c>
      <c r="AG359" s="172"/>
    </row>
    <row r="360" spans="1:33" s="110" customFormat="1" x14ac:dyDescent="0.2">
      <c r="A360" s="138">
        <v>446</v>
      </c>
      <c r="B360" s="139">
        <v>446099238</v>
      </c>
      <c r="C360" s="140" t="s">
        <v>516</v>
      </c>
      <c r="D360" s="141">
        <v>99</v>
      </c>
      <c r="E360" s="140" t="s">
        <v>131</v>
      </c>
      <c r="F360" s="141">
        <v>238</v>
      </c>
      <c r="G360" s="142" t="s">
        <v>270</v>
      </c>
      <c r="H360" s="130"/>
      <c r="I360" s="131">
        <v>10372</v>
      </c>
      <c r="J360" s="131">
        <v>3586</v>
      </c>
      <c r="K360" s="131">
        <v>0</v>
      </c>
      <c r="L360" s="131">
        <v>938</v>
      </c>
      <c r="M360" s="131">
        <v>14896</v>
      </c>
      <c r="N360" s="130"/>
      <c r="O360" s="132">
        <v>28</v>
      </c>
      <c r="P360" s="132">
        <v>0</v>
      </c>
      <c r="Q360" s="133">
        <v>385364</v>
      </c>
      <c r="R360" s="133">
        <v>0</v>
      </c>
      <c r="S360" s="133">
        <v>0</v>
      </c>
      <c r="T360" s="133">
        <v>25900</v>
      </c>
      <c r="U360" s="134">
        <f t="shared" si="5"/>
        <v>411264</v>
      </c>
      <c r="V360" s="144"/>
      <c r="W360" s="173">
        <v>0.39206534422403722</v>
      </c>
      <c r="X360" s="174">
        <v>0.09</v>
      </c>
      <c r="Y360" s="174">
        <v>7.1476918944265083E-2</v>
      </c>
      <c r="Z360" s="175">
        <v>0</v>
      </c>
      <c r="AA360" s="168"/>
      <c r="AB360" s="176">
        <v>0</v>
      </c>
      <c r="AC360" s="177">
        <v>0</v>
      </c>
      <c r="AD360" s="134">
        <v>0</v>
      </c>
      <c r="AE360" s="177">
        <v>0</v>
      </c>
      <c r="AF360" s="182">
        <v>0</v>
      </c>
      <c r="AG360" s="172"/>
    </row>
    <row r="361" spans="1:33" s="110" customFormat="1" x14ac:dyDescent="0.2">
      <c r="A361" s="138">
        <v>446</v>
      </c>
      <c r="B361" s="139">
        <v>446099244</v>
      </c>
      <c r="C361" s="140" t="s">
        <v>516</v>
      </c>
      <c r="D361" s="141">
        <v>99</v>
      </c>
      <c r="E361" s="140" t="s">
        <v>131</v>
      </c>
      <c r="F361" s="141">
        <v>244</v>
      </c>
      <c r="G361" s="142" t="s">
        <v>276</v>
      </c>
      <c r="H361" s="130"/>
      <c r="I361" s="131">
        <v>11242</v>
      </c>
      <c r="J361" s="131">
        <v>4054</v>
      </c>
      <c r="K361" s="131">
        <v>0</v>
      </c>
      <c r="L361" s="131">
        <v>938</v>
      </c>
      <c r="M361" s="131">
        <v>16234</v>
      </c>
      <c r="N361" s="130"/>
      <c r="O361" s="132">
        <v>34</v>
      </c>
      <c r="P361" s="132">
        <v>0</v>
      </c>
      <c r="Q361" s="133">
        <v>512788</v>
      </c>
      <c r="R361" s="133">
        <v>0</v>
      </c>
      <c r="S361" s="133">
        <v>0</v>
      </c>
      <c r="T361" s="133">
        <v>31450</v>
      </c>
      <c r="U361" s="134">
        <f t="shared" si="5"/>
        <v>544238</v>
      </c>
      <c r="V361" s="144"/>
      <c r="W361" s="173">
        <v>0.47607934655775946</v>
      </c>
      <c r="X361" s="174">
        <v>0.09</v>
      </c>
      <c r="Y361" s="174">
        <v>0.13694619371909225</v>
      </c>
      <c r="Z361" s="175">
        <v>0</v>
      </c>
      <c r="AA361" s="168"/>
      <c r="AB361" s="176">
        <v>3</v>
      </c>
      <c r="AC361" s="177">
        <v>2.686457816160055</v>
      </c>
      <c r="AD361" s="134">
        <v>43614</v>
      </c>
      <c r="AE361" s="177">
        <v>0</v>
      </c>
      <c r="AF361" s="182">
        <v>0</v>
      </c>
      <c r="AG361" s="172"/>
    </row>
    <row r="362" spans="1:33" s="110" customFormat="1" x14ac:dyDescent="0.2">
      <c r="A362" s="138">
        <v>446</v>
      </c>
      <c r="B362" s="139">
        <v>446099266</v>
      </c>
      <c r="C362" s="140" t="s">
        <v>516</v>
      </c>
      <c r="D362" s="141">
        <v>99</v>
      </c>
      <c r="E362" s="140" t="s">
        <v>131</v>
      </c>
      <c r="F362" s="141">
        <v>266</v>
      </c>
      <c r="G362" s="142" t="s">
        <v>298</v>
      </c>
      <c r="H362" s="130"/>
      <c r="I362" s="131">
        <v>10023</v>
      </c>
      <c r="J362" s="131">
        <v>4610</v>
      </c>
      <c r="K362" s="131">
        <v>0</v>
      </c>
      <c r="L362" s="131">
        <v>938</v>
      </c>
      <c r="M362" s="131">
        <v>15571</v>
      </c>
      <c r="N362" s="130"/>
      <c r="O362" s="132">
        <v>7</v>
      </c>
      <c r="P362" s="132">
        <v>0</v>
      </c>
      <c r="Q362" s="133">
        <v>100996</v>
      </c>
      <c r="R362" s="133">
        <v>0</v>
      </c>
      <c r="S362" s="133">
        <v>0</v>
      </c>
      <c r="T362" s="133">
        <v>6475</v>
      </c>
      <c r="U362" s="134">
        <f t="shared" si="5"/>
        <v>107471</v>
      </c>
      <c r="V362" s="144"/>
      <c r="W362" s="173">
        <v>9.8016336056009318E-2</v>
      </c>
      <c r="X362" s="174">
        <v>0.09</v>
      </c>
      <c r="Y362" s="174">
        <v>2.0376585569111655E-3</v>
      </c>
      <c r="Z362" s="175">
        <v>0</v>
      </c>
      <c r="AA362" s="168"/>
      <c r="AB362" s="176">
        <v>0</v>
      </c>
      <c r="AC362" s="177">
        <v>0</v>
      </c>
      <c r="AD362" s="134">
        <v>0</v>
      </c>
      <c r="AE362" s="177">
        <v>0</v>
      </c>
      <c r="AF362" s="182">
        <v>0</v>
      </c>
      <c r="AG362" s="172"/>
    </row>
    <row r="363" spans="1:33" s="110" customFormat="1" x14ac:dyDescent="0.2">
      <c r="A363" s="138">
        <v>446</v>
      </c>
      <c r="B363" s="139">
        <v>446099285</v>
      </c>
      <c r="C363" s="140" t="s">
        <v>516</v>
      </c>
      <c r="D363" s="141">
        <v>99</v>
      </c>
      <c r="E363" s="140" t="s">
        <v>131</v>
      </c>
      <c r="F363" s="141">
        <v>285</v>
      </c>
      <c r="G363" s="142" t="s">
        <v>317</v>
      </c>
      <c r="H363" s="130"/>
      <c r="I363" s="131">
        <v>11043</v>
      </c>
      <c r="J363" s="131">
        <v>3223</v>
      </c>
      <c r="K363" s="131">
        <v>0</v>
      </c>
      <c r="L363" s="131">
        <v>938</v>
      </c>
      <c r="M363" s="131">
        <v>15204</v>
      </c>
      <c r="N363" s="130"/>
      <c r="O363" s="132">
        <v>106</v>
      </c>
      <c r="P363" s="132">
        <v>0</v>
      </c>
      <c r="Q363" s="133">
        <v>1490996</v>
      </c>
      <c r="R363" s="133">
        <v>0</v>
      </c>
      <c r="S363" s="133">
        <v>0</v>
      </c>
      <c r="T363" s="133">
        <v>98050</v>
      </c>
      <c r="U363" s="134">
        <f t="shared" si="5"/>
        <v>1589046</v>
      </c>
      <c r="V363" s="144"/>
      <c r="W363" s="173">
        <v>1.4842473745624265</v>
      </c>
      <c r="X363" s="174">
        <v>0.09</v>
      </c>
      <c r="Y363" s="174">
        <v>3.5492521449452773E-2</v>
      </c>
      <c r="Z363" s="175">
        <v>0</v>
      </c>
      <c r="AA363" s="168"/>
      <c r="AB363" s="176">
        <v>0</v>
      </c>
      <c r="AC363" s="177">
        <v>0</v>
      </c>
      <c r="AD363" s="134">
        <v>0</v>
      </c>
      <c r="AE363" s="177">
        <v>0</v>
      </c>
      <c r="AF363" s="182">
        <v>0</v>
      </c>
      <c r="AG363" s="172"/>
    </row>
    <row r="364" spans="1:33" s="110" customFormat="1" x14ac:dyDescent="0.2">
      <c r="A364" s="138">
        <v>446</v>
      </c>
      <c r="B364" s="139">
        <v>446099293</v>
      </c>
      <c r="C364" s="140" t="s">
        <v>516</v>
      </c>
      <c r="D364" s="141">
        <v>99</v>
      </c>
      <c r="E364" s="140" t="s">
        <v>131</v>
      </c>
      <c r="F364" s="141">
        <v>293</v>
      </c>
      <c r="G364" s="142" t="s">
        <v>325</v>
      </c>
      <c r="H364" s="130"/>
      <c r="I364" s="131">
        <v>12551</v>
      </c>
      <c r="J364" s="131">
        <v>600</v>
      </c>
      <c r="K364" s="131">
        <v>0</v>
      </c>
      <c r="L364" s="131">
        <v>938</v>
      </c>
      <c r="M364" s="131">
        <v>14089</v>
      </c>
      <c r="N364" s="130"/>
      <c r="O364" s="132">
        <v>17</v>
      </c>
      <c r="P364" s="132">
        <v>0</v>
      </c>
      <c r="Q364" s="133">
        <v>220439</v>
      </c>
      <c r="R364" s="133">
        <v>0</v>
      </c>
      <c r="S364" s="133">
        <v>0</v>
      </c>
      <c r="T364" s="133">
        <v>15725</v>
      </c>
      <c r="U364" s="134">
        <f t="shared" si="5"/>
        <v>236164</v>
      </c>
      <c r="V364" s="144"/>
      <c r="W364" s="173">
        <v>0.23803967327887973</v>
      </c>
      <c r="X364" s="174">
        <v>0.09</v>
      </c>
      <c r="Y364" s="174">
        <v>9.3536017588317037E-3</v>
      </c>
      <c r="Z364" s="175">
        <v>0</v>
      </c>
      <c r="AA364" s="168"/>
      <c r="AB364" s="176">
        <v>0</v>
      </c>
      <c r="AC364" s="177">
        <v>0</v>
      </c>
      <c r="AD364" s="134">
        <v>0</v>
      </c>
      <c r="AE364" s="177">
        <v>0</v>
      </c>
      <c r="AF364" s="182">
        <v>0</v>
      </c>
      <c r="AG364" s="172"/>
    </row>
    <row r="365" spans="1:33" s="110" customFormat="1" x14ac:dyDescent="0.2">
      <c r="A365" s="138">
        <v>446</v>
      </c>
      <c r="B365" s="139">
        <v>446099307</v>
      </c>
      <c r="C365" s="140" t="s">
        <v>516</v>
      </c>
      <c r="D365" s="141">
        <v>99</v>
      </c>
      <c r="E365" s="140" t="s">
        <v>131</v>
      </c>
      <c r="F365" s="141">
        <v>307</v>
      </c>
      <c r="G365" s="142" t="s">
        <v>339</v>
      </c>
      <c r="H365" s="130"/>
      <c r="I365" s="131">
        <v>12105</v>
      </c>
      <c r="J365" s="131">
        <v>5265</v>
      </c>
      <c r="K365" s="131">
        <v>0</v>
      </c>
      <c r="L365" s="131">
        <v>938</v>
      </c>
      <c r="M365" s="131">
        <v>18308</v>
      </c>
      <c r="N365" s="130"/>
      <c r="O365" s="132">
        <v>27</v>
      </c>
      <c r="P365" s="132">
        <v>0</v>
      </c>
      <c r="Q365" s="133">
        <v>462429</v>
      </c>
      <c r="R365" s="133">
        <v>0</v>
      </c>
      <c r="S365" s="133">
        <v>0</v>
      </c>
      <c r="T365" s="133">
        <v>24975</v>
      </c>
      <c r="U365" s="134">
        <f t="shared" si="5"/>
        <v>487404</v>
      </c>
      <c r="V365" s="144"/>
      <c r="W365" s="173">
        <v>0.37806301050175017</v>
      </c>
      <c r="X365" s="174">
        <v>0.09</v>
      </c>
      <c r="Y365" s="174">
        <v>1.1291851638742176E-2</v>
      </c>
      <c r="Z365" s="175">
        <v>0</v>
      </c>
      <c r="AA365" s="168"/>
      <c r="AB365" s="176">
        <v>0</v>
      </c>
      <c r="AC365" s="177">
        <v>0</v>
      </c>
      <c r="AD365" s="134">
        <v>0</v>
      </c>
      <c r="AE365" s="177">
        <v>0</v>
      </c>
      <c r="AF365" s="182">
        <v>0</v>
      </c>
      <c r="AG365" s="172"/>
    </row>
    <row r="366" spans="1:33" s="110" customFormat="1" x14ac:dyDescent="0.2">
      <c r="A366" s="138">
        <v>446</v>
      </c>
      <c r="B366" s="139">
        <v>446099310</v>
      </c>
      <c r="C366" s="140" t="s">
        <v>516</v>
      </c>
      <c r="D366" s="141">
        <v>99</v>
      </c>
      <c r="E366" s="140" t="s">
        <v>131</v>
      </c>
      <c r="F366" s="141">
        <v>310</v>
      </c>
      <c r="G366" s="142" t="s">
        <v>342</v>
      </c>
      <c r="H366" s="130"/>
      <c r="I366" s="131">
        <v>14646</v>
      </c>
      <c r="J366" s="131">
        <v>4365</v>
      </c>
      <c r="K366" s="131">
        <v>0</v>
      </c>
      <c r="L366" s="131">
        <v>938</v>
      </c>
      <c r="M366" s="131">
        <v>19949</v>
      </c>
      <c r="N366" s="130"/>
      <c r="O366" s="132">
        <v>1</v>
      </c>
      <c r="P366" s="132">
        <v>0</v>
      </c>
      <c r="Q366" s="133">
        <v>18745</v>
      </c>
      <c r="R366" s="133">
        <v>0</v>
      </c>
      <c r="S366" s="133">
        <v>0</v>
      </c>
      <c r="T366" s="133">
        <v>925</v>
      </c>
      <c r="U366" s="134">
        <f t="shared" si="5"/>
        <v>19670</v>
      </c>
      <c r="V366" s="144"/>
      <c r="W366" s="173">
        <v>1.4002333722287048E-2</v>
      </c>
      <c r="X366" s="174">
        <v>0.09</v>
      </c>
      <c r="Y366" s="174">
        <v>4.0869705445798162E-2</v>
      </c>
      <c r="Z366" s="175">
        <v>0</v>
      </c>
      <c r="AA366" s="168"/>
      <c r="AB366" s="176">
        <v>0</v>
      </c>
      <c r="AC366" s="177">
        <v>0</v>
      </c>
      <c r="AD366" s="134">
        <v>0</v>
      </c>
      <c r="AE366" s="177">
        <v>0</v>
      </c>
      <c r="AF366" s="182">
        <v>0</v>
      </c>
      <c r="AG366" s="172"/>
    </row>
    <row r="367" spans="1:33" s="110" customFormat="1" x14ac:dyDescent="0.2">
      <c r="A367" s="138">
        <v>446</v>
      </c>
      <c r="B367" s="139">
        <v>446099323</v>
      </c>
      <c r="C367" s="140" t="s">
        <v>516</v>
      </c>
      <c r="D367" s="141">
        <v>99</v>
      </c>
      <c r="E367" s="140" t="s">
        <v>131</v>
      </c>
      <c r="F367" s="141">
        <v>323</v>
      </c>
      <c r="G367" s="142" t="s">
        <v>355</v>
      </c>
      <c r="H367" s="130"/>
      <c r="I367" s="131">
        <v>10967</v>
      </c>
      <c r="J367" s="131">
        <v>3433</v>
      </c>
      <c r="K367" s="131">
        <v>0</v>
      </c>
      <c r="L367" s="131">
        <v>938</v>
      </c>
      <c r="M367" s="131">
        <v>15338</v>
      </c>
      <c r="N367" s="130"/>
      <c r="O367" s="132">
        <v>3</v>
      </c>
      <c r="P367" s="132">
        <v>0</v>
      </c>
      <c r="Q367" s="133">
        <v>42594</v>
      </c>
      <c r="R367" s="133">
        <v>0</v>
      </c>
      <c r="S367" s="133">
        <v>0</v>
      </c>
      <c r="T367" s="133">
        <v>2775</v>
      </c>
      <c r="U367" s="134">
        <f t="shared" si="5"/>
        <v>45369</v>
      </c>
      <c r="V367" s="144"/>
      <c r="W367" s="173">
        <v>4.2007001166861145E-2</v>
      </c>
      <c r="X367" s="174">
        <v>0.09</v>
      </c>
      <c r="Y367" s="174">
        <v>4.3357349690171165E-3</v>
      </c>
      <c r="Z367" s="175">
        <v>0</v>
      </c>
      <c r="AA367" s="168"/>
      <c r="AB367" s="176">
        <v>0</v>
      </c>
      <c r="AC367" s="177">
        <v>0</v>
      </c>
      <c r="AD367" s="134">
        <v>0</v>
      </c>
      <c r="AE367" s="177">
        <v>0</v>
      </c>
      <c r="AF367" s="182">
        <v>0</v>
      </c>
      <c r="AG367" s="172"/>
    </row>
    <row r="368" spans="1:33" s="110" customFormat="1" x14ac:dyDescent="0.2">
      <c r="A368" s="138">
        <v>446</v>
      </c>
      <c r="B368" s="139">
        <v>446099336</v>
      </c>
      <c r="C368" s="140" t="s">
        <v>516</v>
      </c>
      <c r="D368" s="141">
        <v>99</v>
      </c>
      <c r="E368" s="140" t="s">
        <v>131</v>
      </c>
      <c r="F368" s="141">
        <v>336</v>
      </c>
      <c r="G368" s="142" t="s">
        <v>368</v>
      </c>
      <c r="H368" s="130"/>
      <c r="I368" s="131">
        <v>9610</v>
      </c>
      <c r="J368" s="131">
        <v>2248</v>
      </c>
      <c r="K368" s="131">
        <v>0</v>
      </c>
      <c r="L368" s="131">
        <v>938</v>
      </c>
      <c r="M368" s="131">
        <v>12796</v>
      </c>
      <c r="N368" s="130"/>
      <c r="O368" s="132">
        <v>2</v>
      </c>
      <c r="P368" s="132">
        <v>0</v>
      </c>
      <c r="Q368" s="133">
        <v>23384</v>
      </c>
      <c r="R368" s="133">
        <v>0</v>
      </c>
      <c r="S368" s="133">
        <v>0</v>
      </c>
      <c r="T368" s="133">
        <v>1850</v>
      </c>
      <c r="U368" s="134">
        <f t="shared" si="5"/>
        <v>25234</v>
      </c>
      <c r="V368" s="144"/>
      <c r="W368" s="173">
        <v>2.8004667444574097E-2</v>
      </c>
      <c r="X368" s="174">
        <v>0.09</v>
      </c>
      <c r="Y368" s="174">
        <v>4.1978296488959697E-2</v>
      </c>
      <c r="Z368" s="175">
        <v>0</v>
      </c>
      <c r="AA368" s="168"/>
      <c r="AB368" s="176">
        <v>0</v>
      </c>
      <c r="AC368" s="177">
        <v>0</v>
      </c>
      <c r="AD368" s="134">
        <v>0</v>
      </c>
      <c r="AE368" s="177">
        <v>0</v>
      </c>
      <c r="AF368" s="182">
        <v>0</v>
      </c>
      <c r="AG368" s="172"/>
    </row>
    <row r="369" spans="1:33" s="110" customFormat="1" x14ac:dyDescent="0.2">
      <c r="A369" s="138">
        <v>446</v>
      </c>
      <c r="B369" s="139">
        <v>446099350</v>
      </c>
      <c r="C369" s="140" t="s">
        <v>516</v>
      </c>
      <c r="D369" s="141">
        <v>99</v>
      </c>
      <c r="E369" s="140" t="s">
        <v>131</v>
      </c>
      <c r="F369" s="141">
        <v>350</v>
      </c>
      <c r="G369" s="142" t="s">
        <v>382</v>
      </c>
      <c r="H369" s="130"/>
      <c r="I369" s="131">
        <v>12868</v>
      </c>
      <c r="J369" s="131">
        <v>9247</v>
      </c>
      <c r="K369" s="131">
        <v>0</v>
      </c>
      <c r="L369" s="131">
        <v>938</v>
      </c>
      <c r="M369" s="131">
        <v>23053</v>
      </c>
      <c r="N369" s="130"/>
      <c r="O369" s="132">
        <v>7</v>
      </c>
      <c r="P369" s="132">
        <v>0</v>
      </c>
      <c r="Q369" s="133">
        <v>152635</v>
      </c>
      <c r="R369" s="133">
        <v>0</v>
      </c>
      <c r="S369" s="133">
        <v>0</v>
      </c>
      <c r="T369" s="133">
        <v>6475</v>
      </c>
      <c r="U369" s="134">
        <f t="shared" si="5"/>
        <v>159110</v>
      </c>
      <c r="V369" s="144"/>
      <c r="W369" s="173">
        <v>9.8016336056009318E-2</v>
      </c>
      <c r="X369" s="174">
        <v>0.09</v>
      </c>
      <c r="Y369" s="174">
        <v>5.5985622297779265E-2</v>
      </c>
      <c r="Z369" s="175">
        <v>0</v>
      </c>
      <c r="AA369" s="168"/>
      <c r="AB369" s="176">
        <v>0</v>
      </c>
      <c r="AC369" s="177">
        <v>0</v>
      </c>
      <c r="AD369" s="134">
        <v>0</v>
      </c>
      <c r="AE369" s="177">
        <v>0</v>
      </c>
      <c r="AF369" s="182">
        <v>0</v>
      </c>
      <c r="AG369" s="172"/>
    </row>
    <row r="370" spans="1:33" s="110" customFormat="1" x14ac:dyDescent="0.2">
      <c r="A370" s="138">
        <v>446</v>
      </c>
      <c r="B370" s="139">
        <v>446099625</v>
      </c>
      <c r="C370" s="140" t="s">
        <v>516</v>
      </c>
      <c r="D370" s="141">
        <v>99</v>
      </c>
      <c r="E370" s="140" t="s">
        <v>131</v>
      </c>
      <c r="F370" s="141">
        <v>625</v>
      </c>
      <c r="G370" s="142" t="s">
        <v>395</v>
      </c>
      <c r="H370" s="130"/>
      <c r="I370" s="131">
        <v>11851</v>
      </c>
      <c r="J370" s="131">
        <v>1789</v>
      </c>
      <c r="K370" s="131">
        <v>0</v>
      </c>
      <c r="L370" s="131">
        <v>938</v>
      </c>
      <c r="M370" s="131">
        <v>14578</v>
      </c>
      <c r="N370" s="130"/>
      <c r="O370" s="132">
        <v>16</v>
      </c>
      <c r="P370" s="132">
        <v>0</v>
      </c>
      <c r="Q370" s="133">
        <v>215184</v>
      </c>
      <c r="R370" s="133">
        <v>0</v>
      </c>
      <c r="S370" s="133">
        <v>0</v>
      </c>
      <c r="T370" s="133">
        <v>14800</v>
      </c>
      <c r="U370" s="134">
        <f t="shared" si="5"/>
        <v>229984</v>
      </c>
      <c r="V370" s="144"/>
      <c r="W370" s="173">
        <v>0.22403733955659269</v>
      </c>
      <c r="X370" s="174">
        <v>0.09</v>
      </c>
      <c r="Y370" s="174">
        <v>4.6336101911469895E-3</v>
      </c>
      <c r="Z370" s="175">
        <v>0</v>
      </c>
      <c r="AA370" s="168"/>
      <c r="AB370" s="176">
        <v>0</v>
      </c>
      <c r="AC370" s="177">
        <v>0</v>
      </c>
      <c r="AD370" s="134">
        <v>0</v>
      </c>
      <c r="AE370" s="177">
        <v>0</v>
      </c>
      <c r="AF370" s="182">
        <v>0</v>
      </c>
      <c r="AG370" s="172"/>
    </row>
    <row r="371" spans="1:33" s="110" customFormat="1" x14ac:dyDescent="0.2">
      <c r="A371" s="138">
        <v>446</v>
      </c>
      <c r="B371" s="139">
        <v>446099650</v>
      </c>
      <c r="C371" s="140" t="s">
        <v>516</v>
      </c>
      <c r="D371" s="141">
        <v>99</v>
      </c>
      <c r="E371" s="140" t="s">
        <v>131</v>
      </c>
      <c r="F371" s="141">
        <v>650</v>
      </c>
      <c r="G371" s="142" t="s">
        <v>400</v>
      </c>
      <c r="H371" s="130"/>
      <c r="I371" s="131">
        <v>9731</v>
      </c>
      <c r="J371" s="131">
        <v>2671</v>
      </c>
      <c r="K371" s="131">
        <v>0</v>
      </c>
      <c r="L371" s="131">
        <v>938</v>
      </c>
      <c r="M371" s="131">
        <v>13340</v>
      </c>
      <c r="N371" s="130"/>
      <c r="O371" s="132">
        <v>2</v>
      </c>
      <c r="P371" s="132">
        <v>0</v>
      </c>
      <c r="Q371" s="133">
        <v>24456</v>
      </c>
      <c r="R371" s="133">
        <v>0</v>
      </c>
      <c r="S371" s="133">
        <v>0</v>
      </c>
      <c r="T371" s="133">
        <v>1850</v>
      </c>
      <c r="U371" s="134">
        <f t="shared" si="5"/>
        <v>26306</v>
      </c>
      <c r="V371" s="144"/>
      <c r="W371" s="173">
        <v>2.8004667444574097E-2</v>
      </c>
      <c r="X371" s="174">
        <v>0.09</v>
      </c>
      <c r="Y371" s="174">
        <v>2.1745136380001387E-3</v>
      </c>
      <c r="Z371" s="175">
        <v>0</v>
      </c>
      <c r="AA371" s="168"/>
      <c r="AB371" s="176">
        <v>0</v>
      </c>
      <c r="AC371" s="177">
        <v>0</v>
      </c>
      <c r="AD371" s="134">
        <v>0</v>
      </c>
      <c r="AE371" s="177">
        <v>0</v>
      </c>
      <c r="AF371" s="182">
        <v>0</v>
      </c>
      <c r="AG371" s="172"/>
    </row>
    <row r="372" spans="1:33" s="110" customFormat="1" x14ac:dyDescent="0.2">
      <c r="A372" s="138">
        <v>446</v>
      </c>
      <c r="B372" s="139">
        <v>446099665</v>
      </c>
      <c r="C372" s="140" t="s">
        <v>516</v>
      </c>
      <c r="D372" s="141">
        <v>99</v>
      </c>
      <c r="E372" s="140" t="s">
        <v>131</v>
      </c>
      <c r="F372" s="141">
        <v>665</v>
      </c>
      <c r="G372" s="142" t="s">
        <v>405</v>
      </c>
      <c r="H372" s="130"/>
      <c r="I372" s="131">
        <v>10764.605332625619</v>
      </c>
      <c r="J372" s="131">
        <v>1905</v>
      </c>
      <c r="K372" s="131">
        <v>0</v>
      </c>
      <c r="L372" s="131">
        <v>938</v>
      </c>
      <c r="M372" s="131">
        <v>13607.605332625619</v>
      </c>
      <c r="N372" s="130"/>
      <c r="O372" s="132">
        <v>1</v>
      </c>
      <c r="P372" s="132">
        <v>0</v>
      </c>
      <c r="Q372" s="133">
        <v>12492</v>
      </c>
      <c r="R372" s="133">
        <v>0</v>
      </c>
      <c r="S372" s="133">
        <v>0</v>
      </c>
      <c r="T372" s="133">
        <v>925</v>
      </c>
      <c r="U372" s="134">
        <f t="shared" si="5"/>
        <v>13417</v>
      </c>
      <c r="V372" s="144"/>
      <c r="W372" s="173">
        <v>1.4002333722287048E-2</v>
      </c>
      <c r="X372" s="174">
        <v>0.09</v>
      </c>
      <c r="Y372" s="174">
        <v>5.8373807239241226E-3</v>
      </c>
      <c r="Z372" s="175">
        <v>0</v>
      </c>
      <c r="AA372" s="168"/>
      <c r="AB372" s="176">
        <v>0</v>
      </c>
      <c r="AC372" s="177">
        <v>0</v>
      </c>
      <c r="AD372" s="134">
        <v>0</v>
      </c>
      <c r="AE372" s="177">
        <v>0</v>
      </c>
      <c r="AF372" s="182">
        <v>0</v>
      </c>
      <c r="AG372" s="172"/>
    </row>
    <row r="373" spans="1:33" s="110" customFormat="1" x14ac:dyDescent="0.2">
      <c r="A373" s="138">
        <v>446</v>
      </c>
      <c r="B373" s="139">
        <v>446099690</v>
      </c>
      <c r="C373" s="140" t="s">
        <v>516</v>
      </c>
      <c r="D373" s="141">
        <v>99</v>
      </c>
      <c r="E373" s="140" t="s">
        <v>131</v>
      </c>
      <c r="F373" s="141">
        <v>690</v>
      </c>
      <c r="G373" s="142" t="s">
        <v>414</v>
      </c>
      <c r="H373" s="130"/>
      <c r="I373" s="131">
        <v>11296</v>
      </c>
      <c r="J373" s="131">
        <v>4073</v>
      </c>
      <c r="K373" s="131">
        <v>0</v>
      </c>
      <c r="L373" s="131">
        <v>938</v>
      </c>
      <c r="M373" s="131">
        <v>16307</v>
      </c>
      <c r="N373" s="130"/>
      <c r="O373" s="132">
        <v>14</v>
      </c>
      <c r="P373" s="132">
        <v>0</v>
      </c>
      <c r="Q373" s="133">
        <v>212156</v>
      </c>
      <c r="R373" s="133">
        <v>0</v>
      </c>
      <c r="S373" s="133">
        <v>0</v>
      </c>
      <c r="T373" s="133">
        <v>12950</v>
      </c>
      <c r="U373" s="134">
        <f t="shared" si="5"/>
        <v>225106</v>
      </c>
      <c r="V373" s="144"/>
      <c r="W373" s="173">
        <v>0.19603267211201861</v>
      </c>
      <c r="X373" s="174">
        <v>0.09</v>
      </c>
      <c r="Y373" s="174">
        <v>9.8356424892989455E-3</v>
      </c>
      <c r="Z373" s="175">
        <v>0</v>
      </c>
      <c r="AA373" s="168"/>
      <c r="AB373" s="176">
        <v>0</v>
      </c>
      <c r="AC373" s="177">
        <v>0</v>
      </c>
      <c r="AD373" s="134">
        <v>0</v>
      </c>
      <c r="AE373" s="177">
        <v>0</v>
      </c>
      <c r="AF373" s="182">
        <v>0</v>
      </c>
      <c r="AG373" s="172"/>
    </row>
    <row r="374" spans="1:33" s="110" customFormat="1" x14ac:dyDescent="0.2">
      <c r="A374" s="138">
        <v>446</v>
      </c>
      <c r="B374" s="139">
        <v>446099763</v>
      </c>
      <c r="C374" s="140" t="s">
        <v>516</v>
      </c>
      <c r="D374" s="141">
        <v>99</v>
      </c>
      <c r="E374" s="140" t="s">
        <v>131</v>
      </c>
      <c r="F374" s="141">
        <v>763</v>
      </c>
      <c r="G374" s="142" t="s">
        <v>434</v>
      </c>
      <c r="H374" s="130"/>
      <c r="I374" s="131">
        <v>12010.527887049659</v>
      </c>
      <c r="J374" s="131">
        <v>2694</v>
      </c>
      <c r="K374" s="131">
        <v>0</v>
      </c>
      <c r="L374" s="131">
        <v>938</v>
      </c>
      <c r="M374" s="131">
        <v>15642.527887049659</v>
      </c>
      <c r="N374" s="130"/>
      <c r="O374" s="132">
        <v>1</v>
      </c>
      <c r="P374" s="132">
        <v>0</v>
      </c>
      <c r="Q374" s="133">
        <v>14499</v>
      </c>
      <c r="R374" s="133">
        <v>0</v>
      </c>
      <c r="S374" s="133">
        <v>0</v>
      </c>
      <c r="T374" s="133">
        <v>925</v>
      </c>
      <c r="U374" s="134">
        <f t="shared" si="5"/>
        <v>15424</v>
      </c>
      <c r="V374" s="144"/>
      <c r="W374" s="173">
        <v>1.4002333722287048E-2</v>
      </c>
      <c r="X374" s="174">
        <v>0.09</v>
      </c>
      <c r="Y374" s="174">
        <v>5.4980979457608763E-3</v>
      </c>
      <c r="Z374" s="175">
        <v>0</v>
      </c>
      <c r="AA374" s="168"/>
      <c r="AB374" s="176">
        <v>0</v>
      </c>
      <c r="AC374" s="177">
        <v>0</v>
      </c>
      <c r="AD374" s="134">
        <v>0</v>
      </c>
      <c r="AE374" s="177">
        <v>0</v>
      </c>
      <c r="AF374" s="182">
        <v>0</v>
      </c>
      <c r="AG374" s="172"/>
    </row>
    <row r="375" spans="1:33" s="110" customFormat="1" x14ac:dyDescent="0.2">
      <c r="A375" s="138">
        <v>447</v>
      </c>
      <c r="B375" s="139">
        <v>447101025</v>
      </c>
      <c r="C375" s="140" t="s">
        <v>517</v>
      </c>
      <c r="D375" s="141">
        <v>101</v>
      </c>
      <c r="E375" s="140" t="s">
        <v>133</v>
      </c>
      <c r="F375" s="141">
        <v>25</v>
      </c>
      <c r="G375" s="142" t="s">
        <v>57</v>
      </c>
      <c r="H375" s="130"/>
      <c r="I375" s="131">
        <v>10795</v>
      </c>
      <c r="J375" s="131">
        <v>5238</v>
      </c>
      <c r="K375" s="131">
        <v>0</v>
      </c>
      <c r="L375" s="131">
        <v>938</v>
      </c>
      <c r="M375" s="131">
        <v>16971</v>
      </c>
      <c r="N375" s="130"/>
      <c r="O375" s="132">
        <v>136</v>
      </c>
      <c r="P375" s="132">
        <v>0</v>
      </c>
      <c r="Q375" s="133">
        <v>2180488</v>
      </c>
      <c r="R375" s="133">
        <v>0</v>
      </c>
      <c r="S375" s="133">
        <v>0</v>
      </c>
      <c r="T375" s="133">
        <v>127568</v>
      </c>
      <c r="U375" s="134">
        <f t="shared" si="5"/>
        <v>2308056</v>
      </c>
      <c r="V375" s="144"/>
      <c r="W375" s="173">
        <v>0</v>
      </c>
      <c r="X375" s="174">
        <v>0.09</v>
      </c>
      <c r="Y375" s="174">
        <v>5.9372276390448023E-2</v>
      </c>
      <c r="Z375" s="175">
        <v>0</v>
      </c>
      <c r="AA375" s="168"/>
      <c r="AB375" s="176">
        <v>0</v>
      </c>
      <c r="AC375" s="177">
        <v>0</v>
      </c>
      <c r="AD375" s="134">
        <v>0</v>
      </c>
      <c r="AE375" s="177">
        <v>0</v>
      </c>
      <c r="AF375" s="182">
        <v>0</v>
      </c>
      <c r="AG375" s="172"/>
    </row>
    <row r="376" spans="1:33" s="110" customFormat="1" x14ac:dyDescent="0.2">
      <c r="A376" s="138">
        <v>447</v>
      </c>
      <c r="B376" s="139">
        <v>447101050</v>
      </c>
      <c r="C376" s="140" t="s">
        <v>517</v>
      </c>
      <c r="D376" s="141">
        <v>101</v>
      </c>
      <c r="E376" s="140" t="s">
        <v>133</v>
      </c>
      <c r="F376" s="141">
        <v>50</v>
      </c>
      <c r="G376" s="142" t="s">
        <v>82</v>
      </c>
      <c r="H376" s="130"/>
      <c r="I376" s="131">
        <v>11198.477785070678</v>
      </c>
      <c r="J376" s="131">
        <v>5805</v>
      </c>
      <c r="K376" s="131">
        <v>0</v>
      </c>
      <c r="L376" s="131">
        <v>938</v>
      </c>
      <c r="M376" s="131">
        <v>17941.477785070678</v>
      </c>
      <c r="N376" s="130"/>
      <c r="O376" s="132">
        <v>2</v>
      </c>
      <c r="P376" s="132">
        <v>0</v>
      </c>
      <c r="Q376" s="133">
        <v>34006</v>
      </c>
      <c r="R376" s="133">
        <v>0</v>
      </c>
      <c r="S376" s="133">
        <v>0</v>
      </c>
      <c r="T376" s="133">
        <v>1876</v>
      </c>
      <c r="U376" s="134">
        <f t="shared" si="5"/>
        <v>35882</v>
      </c>
      <c r="V376" s="144"/>
      <c r="W376" s="173">
        <v>0</v>
      </c>
      <c r="X376" s="174">
        <v>0.09</v>
      </c>
      <c r="Y376" s="174">
        <v>6.2539096486737963E-3</v>
      </c>
      <c r="Z376" s="175">
        <v>0</v>
      </c>
      <c r="AA376" s="168"/>
      <c r="AB376" s="176">
        <v>0</v>
      </c>
      <c r="AC376" s="177">
        <v>0</v>
      </c>
      <c r="AD376" s="134">
        <v>0</v>
      </c>
      <c r="AE376" s="177">
        <v>0</v>
      </c>
      <c r="AF376" s="182">
        <v>0</v>
      </c>
      <c r="AG376" s="172"/>
    </row>
    <row r="377" spans="1:33" s="110" customFormat="1" x14ac:dyDescent="0.2">
      <c r="A377" s="138">
        <v>447</v>
      </c>
      <c r="B377" s="139">
        <v>447101100</v>
      </c>
      <c r="C377" s="140" t="s">
        <v>517</v>
      </c>
      <c r="D377" s="141">
        <v>101</v>
      </c>
      <c r="E377" s="140" t="s">
        <v>133</v>
      </c>
      <c r="F377" s="141">
        <v>100</v>
      </c>
      <c r="G377" s="142" t="s">
        <v>132</v>
      </c>
      <c r="H377" s="130"/>
      <c r="I377" s="131">
        <v>14516</v>
      </c>
      <c r="J377" s="131">
        <v>5372</v>
      </c>
      <c r="K377" s="131">
        <v>0</v>
      </c>
      <c r="L377" s="131">
        <v>938</v>
      </c>
      <c r="M377" s="131">
        <v>20826</v>
      </c>
      <c r="N377" s="130"/>
      <c r="O377" s="132">
        <v>1</v>
      </c>
      <c r="P377" s="132">
        <v>0</v>
      </c>
      <c r="Q377" s="133">
        <v>19888</v>
      </c>
      <c r="R377" s="133">
        <v>0</v>
      </c>
      <c r="S377" s="133">
        <v>0</v>
      </c>
      <c r="T377" s="133">
        <v>938</v>
      </c>
      <c r="U377" s="134">
        <f t="shared" si="5"/>
        <v>20826</v>
      </c>
      <c r="V377" s="144"/>
      <c r="W377" s="173">
        <v>0</v>
      </c>
      <c r="X377" s="174">
        <v>0.09</v>
      </c>
      <c r="Y377" s="174">
        <v>3.256503998791576E-2</v>
      </c>
      <c r="Z377" s="175">
        <v>0</v>
      </c>
      <c r="AA377" s="168"/>
      <c r="AB377" s="176">
        <v>0</v>
      </c>
      <c r="AC377" s="177">
        <v>0</v>
      </c>
      <c r="AD377" s="134">
        <v>0</v>
      </c>
      <c r="AE377" s="177">
        <v>0</v>
      </c>
      <c r="AF377" s="182">
        <v>0</v>
      </c>
      <c r="AG377" s="172"/>
    </row>
    <row r="378" spans="1:33" s="110" customFormat="1" x14ac:dyDescent="0.2">
      <c r="A378" s="138">
        <v>447</v>
      </c>
      <c r="B378" s="139">
        <v>447101101</v>
      </c>
      <c r="C378" s="140" t="s">
        <v>517</v>
      </c>
      <c r="D378" s="141">
        <v>101</v>
      </c>
      <c r="E378" s="140" t="s">
        <v>133</v>
      </c>
      <c r="F378" s="141">
        <v>101</v>
      </c>
      <c r="G378" s="142" t="s">
        <v>133</v>
      </c>
      <c r="H378" s="130"/>
      <c r="I378" s="131">
        <v>9993</v>
      </c>
      <c r="J378" s="131">
        <v>2678</v>
      </c>
      <c r="K378" s="131">
        <v>0</v>
      </c>
      <c r="L378" s="131">
        <v>938</v>
      </c>
      <c r="M378" s="131">
        <v>13609</v>
      </c>
      <c r="N378" s="130"/>
      <c r="O378" s="132">
        <v>361</v>
      </c>
      <c r="P378" s="132">
        <v>0</v>
      </c>
      <c r="Q378" s="133">
        <v>4574231</v>
      </c>
      <c r="R378" s="133">
        <v>0</v>
      </c>
      <c r="S378" s="133">
        <v>0</v>
      </c>
      <c r="T378" s="133">
        <v>338618</v>
      </c>
      <c r="U378" s="134">
        <f t="shared" si="5"/>
        <v>4912849</v>
      </c>
      <c r="V378" s="144"/>
      <c r="W378" s="173">
        <v>0</v>
      </c>
      <c r="X378" s="174">
        <v>0.09</v>
      </c>
      <c r="Y378" s="174">
        <v>5.9719781479496178E-2</v>
      </c>
      <c r="Z378" s="175">
        <v>0</v>
      </c>
      <c r="AA378" s="168"/>
      <c r="AB378" s="176">
        <v>0</v>
      </c>
      <c r="AC378" s="177">
        <v>0</v>
      </c>
      <c r="AD378" s="134">
        <v>0</v>
      </c>
      <c r="AE378" s="177">
        <v>0</v>
      </c>
      <c r="AF378" s="182">
        <v>0</v>
      </c>
      <c r="AG378" s="172"/>
    </row>
    <row r="379" spans="1:33" s="110" customFormat="1" x14ac:dyDescent="0.2">
      <c r="A379" s="138">
        <v>447</v>
      </c>
      <c r="B379" s="139">
        <v>447101136</v>
      </c>
      <c r="C379" s="140" t="s">
        <v>517</v>
      </c>
      <c r="D379" s="141">
        <v>101</v>
      </c>
      <c r="E379" s="140" t="s">
        <v>133</v>
      </c>
      <c r="F379" s="141">
        <v>136</v>
      </c>
      <c r="G379" s="142" t="s">
        <v>168</v>
      </c>
      <c r="H379" s="130"/>
      <c r="I379" s="131">
        <v>10118</v>
      </c>
      <c r="J379" s="131">
        <v>3018</v>
      </c>
      <c r="K379" s="131">
        <v>0</v>
      </c>
      <c r="L379" s="131">
        <v>938</v>
      </c>
      <c r="M379" s="131">
        <v>14074</v>
      </c>
      <c r="N379" s="130"/>
      <c r="O379" s="132">
        <v>5</v>
      </c>
      <c r="P379" s="132">
        <v>0</v>
      </c>
      <c r="Q379" s="133">
        <v>65680</v>
      </c>
      <c r="R379" s="133">
        <v>0</v>
      </c>
      <c r="S379" s="133">
        <v>0</v>
      </c>
      <c r="T379" s="133">
        <v>4690</v>
      </c>
      <c r="U379" s="134">
        <f t="shared" si="5"/>
        <v>70370</v>
      </c>
      <c r="V379" s="144"/>
      <c r="W379" s="173">
        <v>0</v>
      </c>
      <c r="X379" s="174">
        <v>0.09</v>
      </c>
      <c r="Y379" s="174">
        <v>5.6582266254846083E-3</v>
      </c>
      <c r="Z379" s="175">
        <v>0</v>
      </c>
      <c r="AA379" s="168"/>
      <c r="AB379" s="176">
        <v>0</v>
      </c>
      <c r="AC379" s="177">
        <v>0</v>
      </c>
      <c r="AD379" s="134">
        <v>0</v>
      </c>
      <c r="AE379" s="177">
        <v>0</v>
      </c>
      <c r="AF379" s="182">
        <v>0</v>
      </c>
      <c r="AG379" s="172"/>
    </row>
    <row r="380" spans="1:33" s="110" customFormat="1" x14ac:dyDescent="0.2">
      <c r="A380" s="138">
        <v>447</v>
      </c>
      <c r="B380" s="139">
        <v>447101138</v>
      </c>
      <c r="C380" s="140" t="s">
        <v>517</v>
      </c>
      <c r="D380" s="141">
        <v>101</v>
      </c>
      <c r="E380" s="140" t="s">
        <v>133</v>
      </c>
      <c r="F380" s="141">
        <v>138</v>
      </c>
      <c r="G380" s="142" t="s">
        <v>170</v>
      </c>
      <c r="H380" s="130"/>
      <c r="I380" s="131">
        <v>11169</v>
      </c>
      <c r="J380" s="131">
        <v>5997</v>
      </c>
      <c r="K380" s="131">
        <v>0</v>
      </c>
      <c r="L380" s="131">
        <v>938</v>
      </c>
      <c r="M380" s="131">
        <v>18104</v>
      </c>
      <c r="N380" s="130"/>
      <c r="O380" s="132">
        <v>7</v>
      </c>
      <c r="P380" s="132">
        <v>0</v>
      </c>
      <c r="Q380" s="133">
        <v>120162</v>
      </c>
      <c r="R380" s="133">
        <v>0</v>
      </c>
      <c r="S380" s="133">
        <v>0</v>
      </c>
      <c r="T380" s="133">
        <v>6566</v>
      </c>
      <c r="U380" s="134">
        <f t="shared" si="5"/>
        <v>126728</v>
      </c>
      <c r="V380" s="144"/>
      <c r="W380" s="173">
        <v>0</v>
      </c>
      <c r="X380" s="174">
        <v>0.09</v>
      </c>
      <c r="Y380" s="174">
        <v>7.7662550622013228E-3</v>
      </c>
      <c r="Z380" s="175">
        <v>0</v>
      </c>
      <c r="AA380" s="168"/>
      <c r="AB380" s="176">
        <v>0</v>
      </c>
      <c r="AC380" s="177">
        <v>0</v>
      </c>
      <c r="AD380" s="134">
        <v>0</v>
      </c>
      <c r="AE380" s="177">
        <v>0</v>
      </c>
      <c r="AF380" s="182">
        <v>0</v>
      </c>
      <c r="AG380" s="172"/>
    </row>
    <row r="381" spans="1:33" s="110" customFormat="1" x14ac:dyDescent="0.2">
      <c r="A381" s="138">
        <v>447</v>
      </c>
      <c r="B381" s="139">
        <v>447101139</v>
      </c>
      <c r="C381" s="140" t="s">
        <v>517</v>
      </c>
      <c r="D381" s="141">
        <v>101</v>
      </c>
      <c r="E381" s="140" t="s">
        <v>133</v>
      </c>
      <c r="F381" s="141">
        <v>139</v>
      </c>
      <c r="G381" s="142" t="s">
        <v>171</v>
      </c>
      <c r="H381" s="130"/>
      <c r="I381" s="131">
        <v>13523</v>
      </c>
      <c r="J381" s="131">
        <v>4664</v>
      </c>
      <c r="K381" s="131">
        <v>0</v>
      </c>
      <c r="L381" s="131">
        <v>938</v>
      </c>
      <c r="M381" s="131">
        <v>19125</v>
      </c>
      <c r="N381" s="130"/>
      <c r="O381" s="132">
        <v>1</v>
      </c>
      <c r="P381" s="132">
        <v>0</v>
      </c>
      <c r="Q381" s="133">
        <v>18187</v>
      </c>
      <c r="R381" s="133">
        <v>0</v>
      </c>
      <c r="S381" s="133">
        <v>0</v>
      </c>
      <c r="T381" s="133">
        <v>938</v>
      </c>
      <c r="U381" s="134">
        <f t="shared" si="5"/>
        <v>19125</v>
      </c>
      <c r="V381" s="144"/>
      <c r="W381" s="173">
        <v>0</v>
      </c>
      <c r="X381" s="174">
        <v>0.09</v>
      </c>
      <c r="Y381" s="174">
        <v>2.778017021836525E-3</v>
      </c>
      <c r="Z381" s="175">
        <v>0</v>
      </c>
      <c r="AA381" s="168"/>
      <c r="AB381" s="176">
        <v>0</v>
      </c>
      <c r="AC381" s="177">
        <v>0</v>
      </c>
      <c r="AD381" s="134">
        <v>0</v>
      </c>
      <c r="AE381" s="177">
        <v>0</v>
      </c>
      <c r="AF381" s="182">
        <v>0</v>
      </c>
      <c r="AG381" s="172"/>
    </row>
    <row r="382" spans="1:33" s="110" customFormat="1" x14ac:dyDescent="0.2">
      <c r="A382" s="138">
        <v>447</v>
      </c>
      <c r="B382" s="139">
        <v>447101167</v>
      </c>
      <c r="C382" s="140" t="s">
        <v>517</v>
      </c>
      <c r="D382" s="141">
        <v>101</v>
      </c>
      <c r="E382" s="140" t="s">
        <v>133</v>
      </c>
      <c r="F382" s="141">
        <v>167</v>
      </c>
      <c r="G382" s="142" t="s">
        <v>199</v>
      </c>
      <c r="H382" s="130"/>
      <c r="I382" s="131">
        <v>9716</v>
      </c>
      <c r="J382" s="131">
        <v>4373</v>
      </c>
      <c r="K382" s="131">
        <v>0</v>
      </c>
      <c r="L382" s="131">
        <v>938</v>
      </c>
      <c r="M382" s="131">
        <v>15027</v>
      </c>
      <c r="N382" s="130"/>
      <c r="O382" s="132">
        <v>2</v>
      </c>
      <c r="P382" s="132">
        <v>0</v>
      </c>
      <c r="Q382" s="133">
        <v>28178</v>
      </c>
      <c r="R382" s="133">
        <v>0</v>
      </c>
      <c r="S382" s="133">
        <v>0</v>
      </c>
      <c r="T382" s="133">
        <v>1876</v>
      </c>
      <c r="U382" s="134">
        <f t="shared" si="5"/>
        <v>30054</v>
      </c>
      <c r="V382" s="144"/>
      <c r="W382" s="173">
        <v>0</v>
      </c>
      <c r="X382" s="174">
        <v>0.09</v>
      </c>
      <c r="Y382" s="174">
        <v>2.087856816318558E-2</v>
      </c>
      <c r="Z382" s="175">
        <v>0</v>
      </c>
      <c r="AA382" s="168"/>
      <c r="AB382" s="176">
        <v>0</v>
      </c>
      <c r="AC382" s="177">
        <v>0</v>
      </c>
      <c r="AD382" s="134">
        <v>0</v>
      </c>
      <c r="AE382" s="177">
        <v>0</v>
      </c>
      <c r="AF382" s="182">
        <v>0</v>
      </c>
      <c r="AG382" s="172"/>
    </row>
    <row r="383" spans="1:33" s="110" customFormat="1" x14ac:dyDescent="0.2">
      <c r="A383" s="138">
        <v>447</v>
      </c>
      <c r="B383" s="139">
        <v>447101175</v>
      </c>
      <c r="C383" s="140" t="s">
        <v>517</v>
      </c>
      <c r="D383" s="141">
        <v>101</v>
      </c>
      <c r="E383" s="140" t="s">
        <v>133</v>
      </c>
      <c r="F383" s="141">
        <v>175</v>
      </c>
      <c r="G383" s="142" t="s">
        <v>207</v>
      </c>
      <c r="H383" s="130"/>
      <c r="I383" s="131">
        <v>10565.896850839636</v>
      </c>
      <c r="J383" s="131">
        <v>5413</v>
      </c>
      <c r="K383" s="131">
        <v>0</v>
      </c>
      <c r="L383" s="131">
        <v>938</v>
      </c>
      <c r="M383" s="131">
        <v>16916.896850839636</v>
      </c>
      <c r="N383" s="130"/>
      <c r="O383" s="132">
        <v>2</v>
      </c>
      <c r="P383" s="132">
        <v>0</v>
      </c>
      <c r="Q383" s="133">
        <v>31958</v>
      </c>
      <c r="R383" s="133">
        <v>0</v>
      </c>
      <c r="S383" s="133">
        <v>0</v>
      </c>
      <c r="T383" s="133">
        <v>1876</v>
      </c>
      <c r="U383" s="134">
        <f t="shared" si="5"/>
        <v>33834</v>
      </c>
      <c r="V383" s="144"/>
      <c r="W383" s="173">
        <v>0</v>
      </c>
      <c r="X383" s="174">
        <v>0.09</v>
      </c>
      <c r="Y383" s="174">
        <v>7.8324563137384265E-4</v>
      </c>
      <c r="Z383" s="175">
        <v>0</v>
      </c>
      <c r="AA383" s="168"/>
      <c r="AB383" s="176">
        <v>0</v>
      </c>
      <c r="AC383" s="177">
        <v>0</v>
      </c>
      <c r="AD383" s="134">
        <v>0</v>
      </c>
      <c r="AE383" s="177">
        <v>0</v>
      </c>
      <c r="AF383" s="182">
        <v>0</v>
      </c>
      <c r="AG383" s="172"/>
    </row>
    <row r="384" spans="1:33" s="110" customFormat="1" x14ac:dyDescent="0.2">
      <c r="A384" s="138">
        <v>447</v>
      </c>
      <c r="B384" s="139">
        <v>447101177</v>
      </c>
      <c r="C384" s="140" t="s">
        <v>517</v>
      </c>
      <c r="D384" s="141">
        <v>101</v>
      </c>
      <c r="E384" s="140" t="s">
        <v>133</v>
      </c>
      <c r="F384" s="141">
        <v>177</v>
      </c>
      <c r="G384" s="142" t="s">
        <v>209</v>
      </c>
      <c r="H384" s="130"/>
      <c r="I384" s="131">
        <v>10200</v>
      </c>
      <c r="J384" s="131">
        <v>4329</v>
      </c>
      <c r="K384" s="131">
        <v>0</v>
      </c>
      <c r="L384" s="131">
        <v>938</v>
      </c>
      <c r="M384" s="131">
        <v>15467</v>
      </c>
      <c r="N384" s="130"/>
      <c r="O384" s="132">
        <v>24</v>
      </c>
      <c r="P384" s="132">
        <v>0</v>
      </c>
      <c r="Q384" s="133">
        <v>348696</v>
      </c>
      <c r="R384" s="133">
        <v>0</v>
      </c>
      <c r="S384" s="133">
        <v>0</v>
      </c>
      <c r="T384" s="133">
        <v>22512</v>
      </c>
      <c r="U384" s="134">
        <f t="shared" si="5"/>
        <v>371208</v>
      </c>
      <c r="V384" s="144"/>
      <c r="W384" s="173">
        <v>0</v>
      </c>
      <c r="X384" s="174">
        <v>0.09</v>
      </c>
      <c r="Y384" s="174">
        <v>1.1132208991549328E-2</v>
      </c>
      <c r="Z384" s="175">
        <v>0</v>
      </c>
      <c r="AA384" s="168"/>
      <c r="AB384" s="176">
        <v>0</v>
      </c>
      <c r="AC384" s="177">
        <v>0</v>
      </c>
      <c r="AD384" s="134">
        <v>0</v>
      </c>
      <c r="AE384" s="177">
        <v>0</v>
      </c>
      <c r="AF384" s="182">
        <v>0</v>
      </c>
      <c r="AG384" s="172"/>
    </row>
    <row r="385" spans="1:33" s="110" customFormat="1" x14ac:dyDescent="0.2">
      <c r="A385" s="138">
        <v>447</v>
      </c>
      <c r="B385" s="139">
        <v>447101185</v>
      </c>
      <c r="C385" s="140" t="s">
        <v>517</v>
      </c>
      <c r="D385" s="141">
        <v>101</v>
      </c>
      <c r="E385" s="140" t="s">
        <v>133</v>
      </c>
      <c r="F385" s="141">
        <v>185</v>
      </c>
      <c r="G385" s="142" t="s">
        <v>217</v>
      </c>
      <c r="H385" s="130"/>
      <c r="I385" s="131">
        <v>11307</v>
      </c>
      <c r="J385" s="131">
        <v>1429</v>
      </c>
      <c r="K385" s="131">
        <v>0</v>
      </c>
      <c r="L385" s="131">
        <v>938</v>
      </c>
      <c r="M385" s="131">
        <v>13674</v>
      </c>
      <c r="N385" s="130"/>
      <c r="O385" s="132">
        <v>90</v>
      </c>
      <c r="P385" s="132">
        <v>0</v>
      </c>
      <c r="Q385" s="133">
        <v>1146240</v>
      </c>
      <c r="R385" s="133">
        <v>0</v>
      </c>
      <c r="S385" s="133">
        <v>0</v>
      </c>
      <c r="T385" s="133">
        <v>84420</v>
      </c>
      <c r="U385" s="134">
        <f t="shared" si="5"/>
        <v>1230660</v>
      </c>
      <c r="V385" s="144"/>
      <c r="W385" s="173">
        <v>0</v>
      </c>
      <c r="X385" s="174">
        <v>0.09</v>
      </c>
      <c r="Y385" s="174">
        <v>1.8365243348612694E-2</v>
      </c>
      <c r="Z385" s="175">
        <v>0</v>
      </c>
      <c r="AA385" s="168"/>
      <c r="AB385" s="176">
        <v>0</v>
      </c>
      <c r="AC385" s="177">
        <v>0</v>
      </c>
      <c r="AD385" s="134">
        <v>0</v>
      </c>
      <c r="AE385" s="177">
        <v>0</v>
      </c>
      <c r="AF385" s="182">
        <v>0</v>
      </c>
      <c r="AG385" s="172"/>
    </row>
    <row r="386" spans="1:33" s="110" customFormat="1" x14ac:dyDescent="0.2">
      <c r="A386" s="138">
        <v>447</v>
      </c>
      <c r="B386" s="139">
        <v>447101187</v>
      </c>
      <c r="C386" s="140" t="s">
        <v>517</v>
      </c>
      <c r="D386" s="141">
        <v>101</v>
      </c>
      <c r="E386" s="140" t="s">
        <v>133</v>
      </c>
      <c r="F386" s="141">
        <v>187</v>
      </c>
      <c r="G386" s="142" t="s">
        <v>219</v>
      </c>
      <c r="H386" s="130"/>
      <c r="I386" s="131">
        <v>10651</v>
      </c>
      <c r="J386" s="131">
        <v>6597</v>
      </c>
      <c r="K386" s="131">
        <v>0</v>
      </c>
      <c r="L386" s="131">
        <v>938</v>
      </c>
      <c r="M386" s="131">
        <v>18186</v>
      </c>
      <c r="N386" s="130"/>
      <c r="O386" s="132">
        <v>4</v>
      </c>
      <c r="P386" s="132">
        <v>0</v>
      </c>
      <c r="Q386" s="133">
        <v>68992</v>
      </c>
      <c r="R386" s="133">
        <v>0</v>
      </c>
      <c r="S386" s="133">
        <v>0</v>
      </c>
      <c r="T386" s="133">
        <v>3752</v>
      </c>
      <c r="U386" s="134">
        <f t="shared" si="5"/>
        <v>72744</v>
      </c>
      <c r="V386" s="144"/>
      <c r="W386" s="173">
        <v>0</v>
      </c>
      <c r="X386" s="174">
        <v>0.09</v>
      </c>
      <c r="Y386" s="174">
        <v>5.348529200832273E-3</v>
      </c>
      <c r="Z386" s="175">
        <v>0</v>
      </c>
      <c r="AA386" s="168"/>
      <c r="AB386" s="176">
        <v>0</v>
      </c>
      <c r="AC386" s="177">
        <v>0</v>
      </c>
      <c r="AD386" s="134">
        <v>0</v>
      </c>
      <c r="AE386" s="177">
        <v>0</v>
      </c>
      <c r="AF386" s="182">
        <v>0</v>
      </c>
      <c r="AG386" s="172"/>
    </row>
    <row r="387" spans="1:33" s="110" customFormat="1" x14ac:dyDescent="0.2">
      <c r="A387" s="138">
        <v>447</v>
      </c>
      <c r="B387" s="139">
        <v>447101208</v>
      </c>
      <c r="C387" s="140" t="s">
        <v>517</v>
      </c>
      <c r="D387" s="141">
        <v>101</v>
      </c>
      <c r="E387" s="140" t="s">
        <v>133</v>
      </c>
      <c r="F387" s="141">
        <v>208</v>
      </c>
      <c r="G387" s="142" t="s">
        <v>240</v>
      </c>
      <c r="H387" s="130"/>
      <c r="I387" s="131">
        <v>9968</v>
      </c>
      <c r="J387" s="131">
        <v>5724</v>
      </c>
      <c r="K387" s="131">
        <v>0</v>
      </c>
      <c r="L387" s="131">
        <v>938</v>
      </c>
      <c r="M387" s="131">
        <v>16630</v>
      </c>
      <c r="N387" s="130"/>
      <c r="O387" s="132">
        <v>9</v>
      </c>
      <c r="P387" s="132">
        <v>0</v>
      </c>
      <c r="Q387" s="133">
        <v>141228</v>
      </c>
      <c r="R387" s="133">
        <v>0</v>
      </c>
      <c r="S387" s="133">
        <v>0</v>
      </c>
      <c r="T387" s="133">
        <v>8442</v>
      </c>
      <c r="U387" s="134">
        <f t="shared" si="5"/>
        <v>149670</v>
      </c>
      <c r="V387" s="144"/>
      <c r="W387" s="173">
        <v>0</v>
      </c>
      <c r="X387" s="174">
        <v>0.09</v>
      </c>
      <c r="Y387" s="174">
        <v>1.2231949119728141E-2</v>
      </c>
      <c r="Z387" s="175">
        <v>0</v>
      </c>
      <c r="AA387" s="168"/>
      <c r="AB387" s="176">
        <v>0</v>
      </c>
      <c r="AC387" s="177">
        <v>0</v>
      </c>
      <c r="AD387" s="134">
        <v>0</v>
      </c>
      <c r="AE387" s="177">
        <v>0</v>
      </c>
      <c r="AF387" s="182">
        <v>0</v>
      </c>
      <c r="AG387" s="172"/>
    </row>
    <row r="388" spans="1:33" s="110" customFormat="1" x14ac:dyDescent="0.2">
      <c r="A388" s="138">
        <v>447</v>
      </c>
      <c r="B388" s="139">
        <v>447101212</v>
      </c>
      <c r="C388" s="140" t="s">
        <v>517</v>
      </c>
      <c r="D388" s="141">
        <v>101</v>
      </c>
      <c r="E388" s="140" t="s">
        <v>133</v>
      </c>
      <c r="F388" s="141">
        <v>212</v>
      </c>
      <c r="G388" s="142" t="s">
        <v>244</v>
      </c>
      <c r="H388" s="130"/>
      <c r="I388" s="131">
        <v>9716</v>
      </c>
      <c r="J388" s="131">
        <v>2288</v>
      </c>
      <c r="K388" s="131">
        <v>0</v>
      </c>
      <c r="L388" s="131">
        <v>938</v>
      </c>
      <c r="M388" s="131">
        <v>12942</v>
      </c>
      <c r="N388" s="130"/>
      <c r="O388" s="132">
        <v>3</v>
      </c>
      <c r="P388" s="132">
        <v>0</v>
      </c>
      <c r="Q388" s="133">
        <v>36012</v>
      </c>
      <c r="R388" s="133">
        <v>0</v>
      </c>
      <c r="S388" s="133">
        <v>0</v>
      </c>
      <c r="T388" s="133">
        <v>2814</v>
      </c>
      <c r="U388" s="134">
        <f t="shared" si="5"/>
        <v>38826</v>
      </c>
      <c r="V388" s="144"/>
      <c r="W388" s="173">
        <v>0</v>
      </c>
      <c r="X388" s="174">
        <v>0.09</v>
      </c>
      <c r="Y388" s="174">
        <v>3.6237634907218763E-2</v>
      </c>
      <c r="Z388" s="175">
        <v>0</v>
      </c>
      <c r="AA388" s="168"/>
      <c r="AB388" s="176">
        <v>0</v>
      </c>
      <c r="AC388" s="177">
        <v>0</v>
      </c>
      <c r="AD388" s="134">
        <v>0</v>
      </c>
      <c r="AE388" s="177">
        <v>0</v>
      </c>
      <c r="AF388" s="182">
        <v>0</v>
      </c>
      <c r="AG388" s="172"/>
    </row>
    <row r="389" spans="1:33" s="110" customFormat="1" x14ac:dyDescent="0.2">
      <c r="A389" s="138">
        <v>447</v>
      </c>
      <c r="B389" s="139">
        <v>447101214</v>
      </c>
      <c r="C389" s="140" t="s">
        <v>517</v>
      </c>
      <c r="D389" s="141">
        <v>101</v>
      </c>
      <c r="E389" s="140" t="s">
        <v>133</v>
      </c>
      <c r="F389" s="141">
        <v>214</v>
      </c>
      <c r="G389" s="142" t="s">
        <v>246</v>
      </c>
      <c r="H389" s="130"/>
      <c r="I389" s="131">
        <v>16679</v>
      </c>
      <c r="J389" s="131">
        <v>3348</v>
      </c>
      <c r="K389" s="131">
        <v>0</v>
      </c>
      <c r="L389" s="131">
        <v>938</v>
      </c>
      <c r="M389" s="131">
        <v>20965</v>
      </c>
      <c r="N389" s="130"/>
      <c r="O389" s="132">
        <v>1</v>
      </c>
      <c r="P389" s="132">
        <v>0</v>
      </c>
      <c r="Q389" s="133">
        <v>20027</v>
      </c>
      <c r="R389" s="133">
        <v>0</v>
      </c>
      <c r="S389" s="133">
        <v>0</v>
      </c>
      <c r="T389" s="133">
        <v>938</v>
      </c>
      <c r="U389" s="134">
        <f t="shared" si="5"/>
        <v>20965</v>
      </c>
      <c r="V389" s="144"/>
      <c r="W389" s="173">
        <v>0</v>
      </c>
      <c r="X389" s="174">
        <v>0.09</v>
      </c>
      <c r="Y389" s="174">
        <v>1.46034403863631E-3</v>
      </c>
      <c r="Z389" s="175">
        <v>0</v>
      </c>
      <c r="AA389" s="168"/>
      <c r="AB389" s="176">
        <v>0</v>
      </c>
      <c r="AC389" s="177">
        <v>0</v>
      </c>
      <c r="AD389" s="134">
        <v>0</v>
      </c>
      <c r="AE389" s="177">
        <v>0</v>
      </c>
      <c r="AF389" s="182">
        <v>0</v>
      </c>
      <c r="AG389" s="172"/>
    </row>
    <row r="390" spans="1:33" s="110" customFormat="1" x14ac:dyDescent="0.2">
      <c r="A390" s="138">
        <v>447</v>
      </c>
      <c r="B390" s="139">
        <v>447101220</v>
      </c>
      <c r="C390" s="140" t="s">
        <v>517</v>
      </c>
      <c r="D390" s="141">
        <v>101</v>
      </c>
      <c r="E390" s="140" t="s">
        <v>133</v>
      </c>
      <c r="F390" s="141">
        <v>220</v>
      </c>
      <c r="G390" s="142" t="s">
        <v>252</v>
      </c>
      <c r="H390" s="130"/>
      <c r="I390" s="131">
        <v>9595</v>
      </c>
      <c r="J390" s="131">
        <v>4266</v>
      </c>
      <c r="K390" s="131">
        <v>0</v>
      </c>
      <c r="L390" s="131">
        <v>938</v>
      </c>
      <c r="M390" s="131">
        <v>14799</v>
      </c>
      <c r="N390" s="130"/>
      <c r="O390" s="132">
        <v>4</v>
      </c>
      <c r="P390" s="132">
        <v>0</v>
      </c>
      <c r="Q390" s="133">
        <v>55444</v>
      </c>
      <c r="R390" s="133">
        <v>0</v>
      </c>
      <c r="S390" s="133">
        <v>0</v>
      </c>
      <c r="T390" s="133">
        <v>3752</v>
      </c>
      <c r="U390" s="134">
        <f t="shared" si="5"/>
        <v>59196</v>
      </c>
      <c r="V390" s="144"/>
      <c r="W390" s="173">
        <v>0</v>
      </c>
      <c r="X390" s="174">
        <v>0.09</v>
      </c>
      <c r="Y390" s="174">
        <v>1.7540375109514634E-2</v>
      </c>
      <c r="Z390" s="175">
        <v>0</v>
      </c>
      <c r="AA390" s="168"/>
      <c r="AB390" s="176">
        <v>0</v>
      </c>
      <c r="AC390" s="177">
        <v>0</v>
      </c>
      <c r="AD390" s="134">
        <v>0</v>
      </c>
      <c r="AE390" s="177">
        <v>0</v>
      </c>
      <c r="AF390" s="182">
        <v>0</v>
      </c>
      <c r="AG390" s="172"/>
    </row>
    <row r="391" spans="1:33" s="110" customFormat="1" x14ac:dyDescent="0.2">
      <c r="A391" s="138">
        <v>447</v>
      </c>
      <c r="B391" s="139">
        <v>447101238</v>
      </c>
      <c r="C391" s="140" t="s">
        <v>517</v>
      </c>
      <c r="D391" s="141">
        <v>101</v>
      </c>
      <c r="E391" s="140" t="s">
        <v>133</v>
      </c>
      <c r="F391" s="141">
        <v>238</v>
      </c>
      <c r="G391" s="142" t="s">
        <v>270</v>
      </c>
      <c r="H391" s="130"/>
      <c r="I391" s="131">
        <v>10428</v>
      </c>
      <c r="J391" s="131">
        <v>3605</v>
      </c>
      <c r="K391" s="131">
        <v>0</v>
      </c>
      <c r="L391" s="131">
        <v>938</v>
      </c>
      <c r="M391" s="131">
        <v>14971</v>
      </c>
      <c r="N391" s="130"/>
      <c r="O391" s="132">
        <v>25</v>
      </c>
      <c r="P391" s="132">
        <v>0</v>
      </c>
      <c r="Q391" s="133">
        <v>350825</v>
      </c>
      <c r="R391" s="133">
        <v>0</v>
      </c>
      <c r="S391" s="133">
        <v>0</v>
      </c>
      <c r="T391" s="133">
        <v>23450</v>
      </c>
      <c r="U391" s="134">
        <f t="shared" si="5"/>
        <v>374275</v>
      </c>
      <c r="V391" s="144"/>
      <c r="W391" s="173">
        <v>0</v>
      </c>
      <c r="X391" s="174">
        <v>0.09</v>
      </c>
      <c r="Y391" s="174">
        <v>7.1476918944265083E-2</v>
      </c>
      <c r="Z391" s="175">
        <v>0</v>
      </c>
      <c r="AA391" s="168"/>
      <c r="AB391" s="176">
        <v>0</v>
      </c>
      <c r="AC391" s="177">
        <v>0</v>
      </c>
      <c r="AD391" s="134">
        <v>0</v>
      </c>
      <c r="AE391" s="177">
        <v>0</v>
      </c>
      <c r="AF391" s="182">
        <v>0</v>
      </c>
      <c r="AG391" s="172"/>
    </row>
    <row r="392" spans="1:33" s="110" customFormat="1" x14ac:dyDescent="0.2">
      <c r="A392" s="138">
        <v>447</v>
      </c>
      <c r="B392" s="139">
        <v>447101307</v>
      </c>
      <c r="C392" s="140" t="s">
        <v>517</v>
      </c>
      <c r="D392" s="141">
        <v>101</v>
      </c>
      <c r="E392" s="140" t="s">
        <v>133</v>
      </c>
      <c r="F392" s="141">
        <v>307</v>
      </c>
      <c r="G392" s="142" t="s">
        <v>339</v>
      </c>
      <c r="H392" s="130"/>
      <c r="I392" s="131">
        <v>10491</v>
      </c>
      <c r="J392" s="131">
        <v>4563</v>
      </c>
      <c r="K392" s="131">
        <v>0</v>
      </c>
      <c r="L392" s="131">
        <v>938</v>
      </c>
      <c r="M392" s="131">
        <v>15992</v>
      </c>
      <c r="N392" s="130"/>
      <c r="O392" s="132">
        <v>3</v>
      </c>
      <c r="P392" s="132">
        <v>0</v>
      </c>
      <c r="Q392" s="133">
        <v>45162</v>
      </c>
      <c r="R392" s="133">
        <v>0</v>
      </c>
      <c r="S392" s="133">
        <v>0</v>
      </c>
      <c r="T392" s="133">
        <v>2814</v>
      </c>
      <c r="U392" s="134">
        <f t="shared" si="5"/>
        <v>47976</v>
      </c>
      <c r="V392" s="144"/>
      <c r="W392" s="173">
        <v>0</v>
      </c>
      <c r="X392" s="174">
        <v>0.09</v>
      </c>
      <c r="Y392" s="174">
        <v>1.1291851638742176E-2</v>
      </c>
      <c r="Z392" s="175">
        <v>0</v>
      </c>
      <c r="AA392" s="168"/>
      <c r="AB392" s="176">
        <v>0</v>
      </c>
      <c r="AC392" s="177">
        <v>0</v>
      </c>
      <c r="AD392" s="134">
        <v>0</v>
      </c>
      <c r="AE392" s="177">
        <v>0</v>
      </c>
      <c r="AF392" s="182">
        <v>0</v>
      </c>
      <c r="AG392" s="172"/>
    </row>
    <row r="393" spans="1:33" s="110" customFormat="1" x14ac:dyDescent="0.2">
      <c r="A393" s="138">
        <v>447</v>
      </c>
      <c r="B393" s="139">
        <v>447101350</v>
      </c>
      <c r="C393" s="140" t="s">
        <v>517</v>
      </c>
      <c r="D393" s="141">
        <v>101</v>
      </c>
      <c r="E393" s="140" t="s">
        <v>133</v>
      </c>
      <c r="F393" s="141">
        <v>350</v>
      </c>
      <c r="G393" s="142" t="s">
        <v>382</v>
      </c>
      <c r="H393" s="130"/>
      <c r="I393" s="131">
        <v>10287</v>
      </c>
      <c r="J393" s="131">
        <v>7393</v>
      </c>
      <c r="K393" s="131">
        <v>0</v>
      </c>
      <c r="L393" s="131">
        <v>938</v>
      </c>
      <c r="M393" s="131">
        <v>18618</v>
      </c>
      <c r="N393" s="130"/>
      <c r="O393" s="132">
        <v>41</v>
      </c>
      <c r="P393" s="132">
        <v>0</v>
      </c>
      <c r="Q393" s="133">
        <v>724880</v>
      </c>
      <c r="R393" s="133">
        <v>0</v>
      </c>
      <c r="S393" s="133">
        <v>0</v>
      </c>
      <c r="T393" s="133">
        <v>38458</v>
      </c>
      <c r="U393" s="134">
        <f t="shared" si="5"/>
        <v>763338</v>
      </c>
      <c r="V393" s="144"/>
      <c r="W393" s="173">
        <v>0</v>
      </c>
      <c r="X393" s="174">
        <v>0.09</v>
      </c>
      <c r="Y393" s="174">
        <v>5.5985622297779265E-2</v>
      </c>
      <c r="Z393" s="175">
        <v>0</v>
      </c>
      <c r="AA393" s="168"/>
      <c r="AB393" s="176">
        <v>0</v>
      </c>
      <c r="AC393" s="177">
        <v>0</v>
      </c>
      <c r="AD393" s="134">
        <v>0</v>
      </c>
      <c r="AE393" s="177">
        <v>0</v>
      </c>
      <c r="AF393" s="182">
        <v>0</v>
      </c>
      <c r="AG393" s="172"/>
    </row>
    <row r="394" spans="1:33" s="110" customFormat="1" x14ac:dyDescent="0.2">
      <c r="A394" s="138">
        <v>447</v>
      </c>
      <c r="B394" s="139">
        <v>447101622</v>
      </c>
      <c r="C394" s="140" t="s">
        <v>517</v>
      </c>
      <c r="D394" s="141">
        <v>101</v>
      </c>
      <c r="E394" s="140" t="s">
        <v>133</v>
      </c>
      <c r="F394" s="141">
        <v>622</v>
      </c>
      <c r="G394" s="142" t="s">
        <v>394</v>
      </c>
      <c r="H394" s="130"/>
      <c r="I394" s="131">
        <v>11065</v>
      </c>
      <c r="J394" s="131">
        <v>2467</v>
      </c>
      <c r="K394" s="131">
        <v>0</v>
      </c>
      <c r="L394" s="131">
        <v>938</v>
      </c>
      <c r="M394" s="131">
        <v>14470</v>
      </c>
      <c r="N394" s="130"/>
      <c r="O394" s="132">
        <v>42</v>
      </c>
      <c r="P394" s="132">
        <v>0</v>
      </c>
      <c r="Q394" s="133">
        <v>568344</v>
      </c>
      <c r="R394" s="133">
        <v>0</v>
      </c>
      <c r="S394" s="133">
        <v>0</v>
      </c>
      <c r="T394" s="133">
        <v>39396</v>
      </c>
      <c r="U394" s="134">
        <f t="shared" ref="U394:U457" si="6">SUM(Q394:T394)</f>
        <v>607740</v>
      </c>
      <c r="V394" s="144"/>
      <c r="W394" s="173">
        <v>0</v>
      </c>
      <c r="X394" s="174">
        <v>0.09</v>
      </c>
      <c r="Y394" s="174">
        <v>2.4130297369375633E-2</v>
      </c>
      <c r="Z394" s="175">
        <v>0</v>
      </c>
      <c r="AA394" s="168"/>
      <c r="AB394" s="176">
        <v>0</v>
      </c>
      <c r="AC394" s="177">
        <v>0</v>
      </c>
      <c r="AD394" s="134">
        <v>0</v>
      </c>
      <c r="AE394" s="177">
        <v>0</v>
      </c>
      <c r="AF394" s="182">
        <v>0</v>
      </c>
      <c r="AG394" s="172"/>
    </row>
    <row r="395" spans="1:33" s="110" customFormat="1" x14ac:dyDescent="0.2">
      <c r="A395" s="138">
        <v>447</v>
      </c>
      <c r="B395" s="139">
        <v>447101690</v>
      </c>
      <c r="C395" s="140" t="s">
        <v>517</v>
      </c>
      <c r="D395" s="141">
        <v>101</v>
      </c>
      <c r="E395" s="140" t="s">
        <v>133</v>
      </c>
      <c r="F395" s="141">
        <v>690</v>
      </c>
      <c r="G395" s="142" t="s">
        <v>414</v>
      </c>
      <c r="H395" s="130"/>
      <c r="I395" s="131">
        <v>9352</v>
      </c>
      <c r="J395" s="131">
        <v>3372</v>
      </c>
      <c r="K395" s="131">
        <v>0</v>
      </c>
      <c r="L395" s="131">
        <v>938</v>
      </c>
      <c r="M395" s="131">
        <v>13662</v>
      </c>
      <c r="N395" s="130"/>
      <c r="O395" s="132">
        <v>7</v>
      </c>
      <c r="P395" s="132">
        <v>0</v>
      </c>
      <c r="Q395" s="133">
        <v>89068</v>
      </c>
      <c r="R395" s="133">
        <v>0</v>
      </c>
      <c r="S395" s="133">
        <v>0</v>
      </c>
      <c r="T395" s="133">
        <v>6566</v>
      </c>
      <c r="U395" s="134">
        <f t="shared" si="6"/>
        <v>95634</v>
      </c>
      <c r="V395" s="144"/>
      <c r="W395" s="173">
        <v>0</v>
      </c>
      <c r="X395" s="174">
        <v>0.09</v>
      </c>
      <c r="Y395" s="174">
        <v>9.8356424892989455E-3</v>
      </c>
      <c r="Z395" s="175">
        <v>0</v>
      </c>
      <c r="AA395" s="168"/>
      <c r="AB395" s="176">
        <v>0</v>
      </c>
      <c r="AC395" s="177">
        <v>0</v>
      </c>
      <c r="AD395" s="134">
        <v>0</v>
      </c>
      <c r="AE395" s="177">
        <v>0</v>
      </c>
      <c r="AF395" s="182">
        <v>0</v>
      </c>
      <c r="AG395" s="172"/>
    </row>
    <row r="396" spans="1:33" s="110" customFormat="1" x14ac:dyDescent="0.2">
      <c r="A396" s="138">
        <v>447</v>
      </c>
      <c r="B396" s="139">
        <v>447101710</v>
      </c>
      <c r="C396" s="140" t="s">
        <v>517</v>
      </c>
      <c r="D396" s="141">
        <v>101</v>
      </c>
      <c r="E396" s="140" t="s">
        <v>133</v>
      </c>
      <c r="F396" s="141">
        <v>710</v>
      </c>
      <c r="G396" s="142" t="s">
        <v>419</v>
      </c>
      <c r="H396" s="130"/>
      <c r="I396" s="131">
        <v>10531</v>
      </c>
      <c r="J396" s="131">
        <v>4267</v>
      </c>
      <c r="K396" s="131">
        <v>0</v>
      </c>
      <c r="L396" s="131">
        <v>938</v>
      </c>
      <c r="M396" s="131">
        <v>15736</v>
      </c>
      <c r="N396" s="130"/>
      <c r="O396" s="132">
        <v>6</v>
      </c>
      <c r="P396" s="132">
        <v>0</v>
      </c>
      <c r="Q396" s="133">
        <v>88788</v>
      </c>
      <c r="R396" s="133">
        <v>0</v>
      </c>
      <c r="S396" s="133">
        <v>0</v>
      </c>
      <c r="T396" s="133">
        <v>5628</v>
      </c>
      <c r="U396" s="134">
        <f t="shared" si="6"/>
        <v>94416</v>
      </c>
      <c r="V396" s="144"/>
      <c r="W396" s="173">
        <v>0</v>
      </c>
      <c r="X396" s="174">
        <v>0.09</v>
      </c>
      <c r="Y396" s="174">
        <v>5.1054223169459227E-3</v>
      </c>
      <c r="Z396" s="175">
        <v>0</v>
      </c>
      <c r="AA396" s="168"/>
      <c r="AB396" s="176">
        <v>0</v>
      </c>
      <c r="AC396" s="177">
        <v>0</v>
      </c>
      <c r="AD396" s="134">
        <v>0</v>
      </c>
      <c r="AE396" s="177">
        <v>0</v>
      </c>
      <c r="AF396" s="182">
        <v>0</v>
      </c>
      <c r="AG396" s="172"/>
    </row>
    <row r="397" spans="1:33" s="110" customFormat="1" x14ac:dyDescent="0.2">
      <c r="A397" s="138">
        <v>449</v>
      </c>
      <c r="B397" s="139">
        <v>449035035</v>
      </c>
      <c r="C397" s="140" t="s">
        <v>518</v>
      </c>
      <c r="D397" s="141">
        <v>35</v>
      </c>
      <c r="E397" s="140" t="s">
        <v>67</v>
      </c>
      <c r="F397" s="141">
        <v>35</v>
      </c>
      <c r="G397" s="142" t="s">
        <v>67</v>
      </c>
      <c r="H397" s="130"/>
      <c r="I397" s="131">
        <v>12461</v>
      </c>
      <c r="J397" s="131">
        <v>5224</v>
      </c>
      <c r="K397" s="131">
        <v>0</v>
      </c>
      <c r="L397" s="131">
        <v>938</v>
      </c>
      <c r="M397" s="131">
        <v>18623</v>
      </c>
      <c r="N397" s="130"/>
      <c r="O397" s="132">
        <v>698</v>
      </c>
      <c r="P397" s="132">
        <v>0</v>
      </c>
      <c r="Q397" s="133">
        <v>11951156</v>
      </c>
      <c r="R397" s="133">
        <v>0</v>
      </c>
      <c r="S397" s="133">
        <v>0</v>
      </c>
      <c r="T397" s="133">
        <v>633784</v>
      </c>
      <c r="U397" s="134">
        <f t="shared" si="6"/>
        <v>12584940</v>
      </c>
      <c r="V397" s="144"/>
      <c r="W397" s="173">
        <v>22.204702627939099</v>
      </c>
      <c r="X397" s="174">
        <v>0.09</v>
      </c>
      <c r="Y397" s="174">
        <v>0.15770254624817917</v>
      </c>
      <c r="Z397" s="175">
        <v>0</v>
      </c>
      <c r="AA397" s="168"/>
      <c r="AB397" s="176">
        <v>4</v>
      </c>
      <c r="AC397" s="177">
        <v>0</v>
      </c>
      <c r="AD397" s="134">
        <v>0</v>
      </c>
      <c r="AE397" s="177">
        <v>0</v>
      </c>
      <c r="AF397" s="182">
        <v>0</v>
      </c>
      <c r="AG397" s="172"/>
    </row>
    <row r="398" spans="1:33" s="110" customFormat="1" x14ac:dyDescent="0.2">
      <c r="A398" s="138">
        <v>449</v>
      </c>
      <c r="B398" s="139">
        <v>449035044</v>
      </c>
      <c r="C398" s="140" t="s">
        <v>518</v>
      </c>
      <c r="D398" s="141">
        <v>35</v>
      </c>
      <c r="E398" s="140" t="s">
        <v>67</v>
      </c>
      <c r="F398" s="141">
        <v>44</v>
      </c>
      <c r="G398" s="142" t="s">
        <v>76</v>
      </c>
      <c r="H398" s="130"/>
      <c r="I398" s="131">
        <v>12138</v>
      </c>
      <c r="J398" s="131">
        <v>105</v>
      </c>
      <c r="K398" s="131">
        <v>0</v>
      </c>
      <c r="L398" s="131">
        <v>938</v>
      </c>
      <c r="M398" s="131">
        <v>13181</v>
      </c>
      <c r="N398" s="130"/>
      <c r="O398" s="132">
        <v>3</v>
      </c>
      <c r="P398" s="132">
        <v>0</v>
      </c>
      <c r="Q398" s="133">
        <v>35562</v>
      </c>
      <c r="R398" s="133">
        <v>0</v>
      </c>
      <c r="S398" s="133">
        <v>0</v>
      </c>
      <c r="T398" s="133">
        <v>2724</v>
      </c>
      <c r="U398" s="134">
        <f t="shared" si="6"/>
        <v>38286</v>
      </c>
      <c r="V398" s="144"/>
      <c r="W398" s="173">
        <v>9.5435684647302899E-2</v>
      </c>
      <c r="X398" s="174">
        <v>0.09</v>
      </c>
      <c r="Y398" s="174">
        <v>7.3730690688880246E-2</v>
      </c>
      <c r="Z398" s="175">
        <v>0</v>
      </c>
      <c r="AA398" s="168"/>
      <c r="AB398" s="176">
        <v>0</v>
      </c>
      <c r="AC398" s="177">
        <v>0</v>
      </c>
      <c r="AD398" s="134">
        <v>0</v>
      </c>
      <c r="AE398" s="177">
        <v>0</v>
      </c>
      <c r="AF398" s="182">
        <v>0</v>
      </c>
      <c r="AG398" s="172"/>
    </row>
    <row r="399" spans="1:33" s="110" customFormat="1" x14ac:dyDescent="0.2">
      <c r="A399" s="138">
        <v>449</v>
      </c>
      <c r="B399" s="139">
        <v>449035046</v>
      </c>
      <c r="C399" s="140" t="s">
        <v>518</v>
      </c>
      <c r="D399" s="141">
        <v>35</v>
      </c>
      <c r="E399" s="140" t="s">
        <v>67</v>
      </c>
      <c r="F399" s="141">
        <v>46</v>
      </c>
      <c r="G399" s="142" t="s">
        <v>78</v>
      </c>
      <c r="H399" s="130"/>
      <c r="I399" s="131">
        <v>10966.84984485094</v>
      </c>
      <c r="J399" s="131">
        <v>8835</v>
      </c>
      <c r="K399" s="131">
        <v>0</v>
      </c>
      <c r="L399" s="131">
        <v>938</v>
      </c>
      <c r="M399" s="131">
        <v>20739.849844850942</v>
      </c>
      <c r="N399" s="130"/>
      <c r="O399" s="132">
        <v>1</v>
      </c>
      <c r="P399" s="132">
        <v>0</v>
      </c>
      <c r="Q399" s="133">
        <v>19172</v>
      </c>
      <c r="R399" s="133">
        <v>0</v>
      </c>
      <c r="S399" s="133">
        <v>0</v>
      </c>
      <c r="T399" s="133">
        <v>908</v>
      </c>
      <c r="U399" s="134">
        <f t="shared" si="6"/>
        <v>20080</v>
      </c>
      <c r="V399" s="144"/>
      <c r="W399" s="173">
        <v>3.18118948824343E-2</v>
      </c>
      <c r="X399" s="174">
        <v>0.09</v>
      </c>
      <c r="Y399" s="174">
        <v>4.5006289658227385E-4</v>
      </c>
      <c r="Z399" s="175">
        <v>0</v>
      </c>
      <c r="AA399" s="168"/>
      <c r="AB399" s="176">
        <v>0</v>
      </c>
      <c r="AC399" s="177">
        <v>0</v>
      </c>
      <c r="AD399" s="134">
        <v>0</v>
      </c>
      <c r="AE399" s="177">
        <v>0</v>
      </c>
      <c r="AF399" s="182">
        <v>0</v>
      </c>
      <c r="AG399" s="172"/>
    </row>
    <row r="400" spans="1:33" s="110" customFormat="1" x14ac:dyDescent="0.2">
      <c r="A400" s="138">
        <v>449</v>
      </c>
      <c r="B400" s="139">
        <v>449035073</v>
      </c>
      <c r="C400" s="140" t="s">
        <v>518</v>
      </c>
      <c r="D400" s="141">
        <v>35</v>
      </c>
      <c r="E400" s="140" t="s">
        <v>67</v>
      </c>
      <c r="F400" s="141">
        <v>73</v>
      </c>
      <c r="G400" s="142" t="s">
        <v>105</v>
      </c>
      <c r="H400" s="130"/>
      <c r="I400" s="131">
        <v>14851</v>
      </c>
      <c r="J400" s="131">
        <v>10255</v>
      </c>
      <c r="K400" s="131">
        <v>0</v>
      </c>
      <c r="L400" s="131">
        <v>938</v>
      </c>
      <c r="M400" s="131">
        <v>26044</v>
      </c>
      <c r="N400" s="130"/>
      <c r="O400" s="132">
        <v>2</v>
      </c>
      <c r="P400" s="132">
        <v>0</v>
      </c>
      <c r="Q400" s="133">
        <v>48614</v>
      </c>
      <c r="R400" s="133">
        <v>0</v>
      </c>
      <c r="S400" s="133">
        <v>0</v>
      </c>
      <c r="T400" s="133">
        <v>1816</v>
      </c>
      <c r="U400" s="134">
        <f t="shared" si="6"/>
        <v>50430</v>
      </c>
      <c r="V400" s="144"/>
      <c r="W400" s="173">
        <v>6.3623789764868599E-2</v>
      </c>
      <c r="X400" s="174">
        <v>0.09</v>
      </c>
      <c r="Y400" s="174">
        <v>1.4564417469161489E-2</v>
      </c>
      <c r="Z400" s="175">
        <v>0</v>
      </c>
      <c r="AA400" s="168"/>
      <c r="AB400" s="176">
        <v>0</v>
      </c>
      <c r="AC400" s="177">
        <v>0</v>
      </c>
      <c r="AD400" s="134">
        <v>0</v>
      </c>
      <c r="AE400" s="177">
        <v>0</v>
      </c>
      <c r="AF400" s="182">
        <v>0</v>
      </c>
      <c r="AG400" s="172"/>
    </row>
    <row r="401" spans="1:33" s="110" customFormat="1" x14ac:dyDescent="0.2">
      <c r="A401" s="138">
        <v>449</v>
      </c>
      <c r="B401" s="139">
        <v>449035219</v>
      </c>
      <c r="C401" s="140" t="s">
        <v>518</v>
      </c>
      <c r="D401" s="141">
        <v>35</v>
      </c>
      <c r="E401" s="140" t="s">
        <v>67</v>
      </c>
      <c r="F401" s="141">
        <v>219</v>
      </c>
      <c r="G401" s="142" t="s">
        <v>251</v>
      </c>
      <c r="H401" s="130"/>
      <c r="I401" s="131">
        <v>10630.412257185322</v>
      </c>
      <c r="J401" s="131">
        <v>4858</v>
      </c>
      <c r="K401" s="131">
        <v>0</v>
      </c>
      <c r="L401" s="131">
        <v>938</v>
      </c>
      <c r="M401" s="131">
        <v>16426.412257185322</v>
      </c>
      <c r="N401" s="130"/>
      <c r="O401" s="132">
        <v>1</v>
      </c>
      <c r="P401" s="132">
        <v>0</v>
      </c>
      <c r="Q401" s="133">
        <v>14996</v>
      </c>
      <c r="R401" s="133">
        <v>0</v>
      </c>
      <c r="S401" s="133">
        <v>0</v>
      </c>
      <c r="T401" s="133">
        <v>908</v>
      </c>
      <c r="U401" s="134">
        <f t="shared" si="6"/>
        <v>15904</v>
      </c>
      <c r="V401" s="144"/>
      <c r="W401" s="173">
        <v>3.18118948824343E-2</v>
      </c>
      <c r="X401" s="174">
        <v>0.09</v>
      </c>
      <c r="Y401" s="174">
        <v>8.3409235533535055E-3</v>
      </c>
      <c r="Z401" s="175">
        <v>0</v>
      </c>
      <c r="AA401" s="168"/>
      <c r="AB401" s="176">
        <v>0</v>
      </c>
      <c r="AC401" s="177">
        <v>0</v>
      </c>
      <c r="AD401" s="134">
        <v>0</v>
      </c>
      <c r="AE401" s="177">
        <v>0</v>
      </c>
      <c r="AF401" s="182">
        <v>0</v>
      </c>
      <c r="AG401" s="172"/>
    </row>
    <row r="402" spans="1:33" s="110" customFormat="1" x14ac:dyDescent="0.2">
      <c r="A402" s="138">
        <v>449</v>
      </c>
      <c r="B402" s="139">
        <v>449035243</v>
      </c>
      <c r="C402" s="140" t="s">
        <v>518</v>
      </c>
      <c r="D402" s="141">
        <v>35</v>
      </c>
      <c r="E402" s="140" t="s">
        <v>67</v>
      </c>
      <c r="F402" s="141">
        <v>243</v>
      </c>
      <c r="G402" s="142" t="s">
        <v>275</v>
      </c>
      <c r="H402" s="130"/>
      <c r="I402" s="131">
        <v>11752</v>
      </c>
      <c r="J402" s="131">
        <v>2207</v>
      </c>
      <c r="K402" s="131">
        <v>0</v>
      </c>
      <c r="L402" s="131">
        <v>938</v>
      </c>
      <c r="M402" s="131">
        <v>14897</v>
      </c>
      <c r="N402" s="130"/>
      <c r="O402" s="132">
        <v>6</v>
      </c>
      <c r="P402" s="132">
        <v>0</v>
      </c>
      <c r="Q402" s="133">
        <v>81090</v>
      </c>
      <c r="R402" s="133">
        <v>0</v>
      </c>
      <c r="S402" s="133">
        <v>0</v>
      </c>
      <c r="T402" s="133">
        <v>5448</v>
      </c>
      <c r="U402" s="134">
        <f t="shared" si="6"/>
        <v>86538</v>
      </c>
      <c r="V402" s="144"/>
      <c r="W402" s="173">
        <v>0.1908713692946058</v>
      </c>
      <c r="X402" s="174">
        <v>0.09</v>
      </c>
      <c r="Y402" s="174">
        <v>5.9128676553304093E-3</v>
      </c>
      <c r="Z402" s="175">
        <v>0</v>
      </c>
      <c r="AA402" s="168"/>
      <c r="AB402" s="176">
        <v>1</v>
      </c>
      <c r="AC402" s="177">
        <v>0</v>
      </c>
      <c r="AD402" s="134">
        <v>0</v>
      </c>
      <c r="AE402" s="177">
        <v>0</v>
      </c>
      <c r="AF402" s="182">
        <v>0</v>
      </c>
      <c r="AG402" s="172"/>
    </row>
    <row r="403" spans="1:33" s="110" customFormat="1" x14ac:dyDescent="0.2">
      <c r="A403" s="138">
        <v>449</v>
      </c>
      <c r="B403" s="139">
        <v>449035244</v>
      </c>
      <c r="C403" s="140" t="s">
        <v>518</v>
      </c>
      <c r="D403" s="141">
        <v>35</v>
      </c>
      <c r="E403" s="140" t="s">
        <v>67</v>
      </c>
      <c r="F403" s="141">
        <v>244</v>
      </c>
      <c r="G403" s="142" t="s">
        <v>276</v>
      </c>
      <c r="H403" s="130"/>
      <c r="I403" s="131">
        <v>11779</v>
      </c>
      <c r="J403" s="131">
        <v>4248</v>
      </c>
      <c r="K403" s="131">
        <v>0</v>
      </c>
      <c r="L403" s="131">
        <v>938</v>
      </c>
      <c r="M403" s="131">
        <v>16965</v>
      </c>
      <c r="N403" s="130"/>
      <c r="O403" s="132">
        <v>7</v>
      </c>
      <c r="P403" s="132">
        <v>0</v>
      </c>
      <c r="Q403" s="133">
        <v>108619</v>
      </c>
      <c r="R403" s="133">
        <v>0</v>
      </c>
      <c r="S403" s="133">
        <v>0</v>
      </c>
      <c r="T403" s="133">
        <v>6356</v>
      </c>
      <c r="U403" s="134">
        <f t="shared" si="6"/>
        <v>114975</v>
      </c>
      <c r="V403" s="144"/>
      <c r="W403" s="173">
        <v>0.2226832641770401</v>
      </c>
      <c r="X403" s="174">
        <v>0.09</v>
      </c>
      <c r="Y403" s="174">
        <v>0.13694619371909225</v>
      </c>
      <c r="Z403" s="175">
        <v>0</v>
      </c>
      <c r="AA403" s="168"/>
      <c r="AB403" s="176">
        <v>2</v>
      </c>
      <c r="AC403" s="177">
        <v>1.7586224872961578</v>
      </c>
      <c r="AD403" s="134">
        <v>29836</v>
      </c>
      <c r="AE403" s="177">
        <v>0</v>
      </c>
      <c r="AF403" s="182">
        <v>0</v>
      </c>
      <c r="AG403" s="172"/>
    </row>
    <row r="404" spans="1:33" s="110" customFormat="1" x14ac:dyDescent="0.2">
      <c r="A404" s="138">
        <v>449</v>
      </c>
      <c r="B404" s="139">
        <v>449035285</v>
      </c>
      <c r="C404" s="140" t="s">
        <v>518</v>
      </c>
      <c r="D404" s="141">
        <v>35</v>
      </c>
      <c r="E404" s="140" t="s">
        <v>67</v>
      </c>
      <c r="F404" s="141">
        <v>285</v>
      </c>
      <c r="G404" s="142" t="s">
        <v>317</v>
      </c>
      <c r="H404" s="130"/>
      <c r="I404" s="131">
        <v>13388</v>
      </c>
      <c r="J404" s="131">
        <v>3907</v>
      </c>
      <c r="K404" s="131">
        <v>0</v>
      </c>
      <c r="L404" s="131">
        <v>938</v>
      </c>
      <c r="M404" s="131">
        <v>18233</v>
      </c>
      <c r="N404" s="130"/>
      <c r="O404" s="132">
        <v>3</v>
      </c>
      <c r="P404" s="132">
        <v>0</v>
      </c>
      <c r="Q404" s="133">
        <v>50235</v>
      </c>
      <c r="R404" s="133">
        <v>0</v>
      </c>
      <c r="S404" s="133">
        <v>0</v>
      </c>
      <c r="T404" s="133">
        <v>2724</v>
      </c>
      <c r="U404" s="134">
        <f t="shared" si="6"/>
        <v>52959</v>
      </c>
      <c r="V404" s="144"/>
      <c r="W404" s="173">
        <v>9.5435684647302899E-2</v>
      </c>
      <c r="X404" s="174">
        <v>0.09</v>
      </c>
      <c r="Y404" s="174">
        <v>3.5492521449452773E-2</v>
      </c>
      <c r="Z404" s="175">
        <v>0</v>
      </c>
      <c r="AA404" s="168"/>
      <c r="AB404" s="176">
        <v>0</v>
      </c>
      <c r="AC404" s="177">
        <v>0</v>
      </c>
      <c r="AD404" s="134">
        <v>0</v>
      </c>
      <c r="AE404" s="177">
        <v>0</v>
      </c>
      <c r="AF404" s="182">
        <v>0</v>
      </c>
      <c r="AG404" s="172"/>
    </row>
    <row r="405" spans="1:33" s="110" customFormat="1" x14ac:dyDescent="0.2">
      <c r="A405" s="138">
        <v>449</v>
      </c>
      <c r="B405" s="139">
        <v>449035336</v>
      </c>
      <c r="C405" s="140" t="s">
        <v>518</v>
      </c>
      <c r="D405" s="141">
        <v>35</v>
      </c>
      <c r="E405" s="140" t="s">
        <v>67</v>
      </c>
      <c r="F405" s="141">
        <v>336</v>
      </c>
      <c r="G405" s="142" t="s">
        <v>368</v>
      </c>
      <c r="H405" s="130"/>
      <c r="I405" s="131">
        <v>9576</v>
      </c>
      <c r="J405" s="131">
        <v>2240</v>
      </c>
      <c r="K405" s="131">
        <v>0</v>
      </c>
      <c r="L405" s="131">
        <v>938</v>
      </c>
      <c r="M405" s="131">
        <v>12754</v>
      </c>
      <c r="N405" s="130"/>
      <c r="O405" s="132">
        <v>1</v>
      </c>
      <c r="P405" s="132">
        <v>0</v>
      </c>
      <c r="Q405" s="133">
        <v>11440</v>
      </c>
      <c r="R405" s="133">
        <v>0</v>
      </c>
      <c r="S405" s="133">
        <v>0</v>
      </c>
      <c r="T405" s="133">
        <v>908</v>
      </c>
      <c r="U405" s="134">
        <f t="shared" si="6"/>
        <v>12348</v>
      </c>
      <c r="V405" s="144"/>
      <c r="W405" s="173">
        <v>3.18118948824343E-2</v>
      </c>
      <c r="X405" s="174">
        <v>0.09</v>
      </c>
      <c r="Y405" s="174">
        <v>4.1978296488959697E-2</v>
      </c>
      <c r="Z405" s="175">
        <v>0</v>
      </c>
      <c r="AA405" s="168"/>
      <c r="AB405" s="176">
        <v>0</v>
      </c>
      <c r="AC405" s="177">
        <v>0</v>
      </c>
      <c r="AD405" s="134">
        <v>0</v>
      </c>
      <c r="AE405" s="177">
        <v>0</v>
      </c>
      <c r="AF405" s="182">
        <v>0</v>
      </c>
      <c r="AG405" s="172"/>
    </row>
    <row r="406" spans="1:33" s="110" customFormat="1" x14ac:dyDescent="0.2">
      <c r="A406" s="138">
        <v>449</v>
      </c>
      <c r="B406" s="139">
        <v>449035347</v>
      </c>
      <c r="C406" s="140" t="s">
        <v>518</v>
      </c>
      <c r="D406" s="141">
        <v>35</v>
      </c>
      <c r="E406" s="140" t="s">
        <v>67</v>
      </c>
      <c r="F406" s="141">
        <v>347</v>
      </c>
      <c r="G406" s="142" t="s">
        <v>379</v>
      </c>
      <c r="H406" s="130"/>
      <c r="I406" s="131">
        <v>12088.753063272085</v>
      </c>
      <c r="J406" s="131">
        <v>5472</v>
      </c>
      <c r="K406" s="131">
        <v>0</v>
      </c>
      <c r="L406" s="131">
        <v>938</v>
      </c>
      <c r="M406" s="131">
        <v>18498.753063272085</v>
      </c>
      <c r="N406" s="130"/>
      <c r="O406" s="132">
        <v>1</v>
      </c>
      <c r="P406" s="132">
        <v>0</v>
      </c>
      <c r="Q406" s="133">
        <v>17002</v>
      </c>
      <c r="R406" s="133">
        <v>0</v>
      </c>
      <c r="S406" s="133">
        <v>0</v>
      </c>
      <c r="T406" s="133">
        <v>908</v>
      </c>
      <c r="U406" s="134">
        <f t="shared" si="6"/>
        <v>17910</v>
      </c>
      <c r="V406" s="144"/>
      <c r="W406" s="173">
        <v>3.18118948824343E-2</v>
      </c>
      <c r="X406" s="174">
        <v>0.09</v>
      </c>
      <c r="Y406" s="174">
        <v>8.2099901944457637E-3</v>
      </c>
      <c r="Z406" s="175">
        <v>0</v>
      </c>
      <c r="AA406" s="168"/>
      <c r="AB406" s="176">
        <v>0</v>
      </c>
      <c r="AC406" s="177">
        <v>0</v>
      </c>
      <c r="AD406" s="134">
        <v>0</v>
      </c>
      <c r="AE406" s="177">
        <v>0</v>
      </c>
      <c r="AF406" s="182">
        <v>0</v>
      </c>
      <c r="AG406" s="172"/>
    </row>
    <row r="407" spans="1:33" s="110" customFormat="1" x14ac:dyDescent="0.2">
      <c r="A407" s="138">
        <v>450</v>
      </c>
      <c r="B407" s="139">
        <v>450086008</v>
      </c>
      <c r="C407" s="140" t="s">
        <v>519</v>
      </c>
      <c r="D407" s="141">
        <v>86</v>
      </c>
      <c r="E407" s="140" t="s">
        <v>118</v>
      </c>
      <c r="F407" s="141">
        <v>8</v>
      </c>
      <c r="G407" s="142" t="s">
        <v>40</v>
      </c>
      <c r="H407" s="130"/>
      <c r="I407" s="131">
        <v>9249</v>
      </c>
      <c r="J407" s="131">
        <v>9469</v>
      </c>
      <c r="K407" s="131">
        <v>0</v>
      </c>
      <c r="L407" s="131">
        <v>938</v>
      </c>
      <c r="M407" s="131">
        <v>19656</v>
      </c>
      <c r="N407" s="130"/>
      <c r="O407" s="132">
        <v>5</v>
      </c>
      <c r="P407" s="132">
        <v>0</v>
      </c>
      <c r="Q407" s="133">
        <v>93590</v>
      </c>
      <c r="R407" s="133">
        <v>0</v>
      </c>
      <c r="S407" s="133">
        <v>0</v>
      </c>
      <c r="T407" s="133">
        <v>4690</v>
      </c>
      <c r="U407" s="134">
        <f t="shared" si="6"/>
        <v>98280</v>
      </c>
      <c r="V407" s="144"/>
      <c r="W407" s="173">
        <v>0</v>
      </c>
      <c r="X407" s="174">
        <v>0.09</v>
      </c>
      <c r="Y407" s="174">
        <v>5.7081691367372914E-2</v>
      </c>
      <c r="Z407" s="175">
        <v>0</v>
      </c>
      <c r="AA407" s="168"/>
      <c r="AB407" s="176">
        <v>0</v>
      </c>
      <c r="AC407" s="177">
        <v>0</v>
      </c>
      <c r="AD407" s="134">
        <v>0</v>
      </c>
      <c r="AE407" s="177">
        <v>0</v>
      </c>
      <c r="AF407" s="182">
        <v>0</v>
      </c>
      <c r="AG407" s="172"/>
    </row>
    <row r="408" spans="1:33" s="110" customFormat="1" x14ac:dyDescent="0.2">
      <c r="A408" s="138">
        <v>450</v>
      </c>
      <c r="B408" s="139">
        <v>450086086</v>
      </c>
      <c r="C408" s="140" t="s">
        <v>519</v>
      </c>
      <c r="D408" s="141">
        <v>86</v>
      </c>
      <c r="E408" s="140" t="s">
        <v>118</v>
      </c>
      <c r="F408" s="141">
        <v>86</v>
      </c>
      <c r="G408" s="142" t="s">
        <v>118</v>
      </c>
      <c r="H408" s="130"/>
      <c r="I408" s="131">
        <v>10279</v>
      </c>
      <c r="J408" s="131">
        <v>1624</v>
      </c>
      <c r="K408" s="131">
        <v>0</v>
      </c>
      <c r="L408" s="131">
        <v>938</v>
      </c>
      <c r="M408" s="131">
        <v>12841</v>
      </c>
      <c r="N408" s="130"/>
      <c r="O408" s="132">
        <v>74</v>
      </c>
      <c r="P408" s="132">
        <v>0</v>
      </c>
      <c r="Q408" s="133">
        <v>880822</v>
      </c>
      <c r="R408" s="133">
        <v>0</v>
      </c>
      <c r="S408" s="133">
        <v>0</v>
      </c>
      <c r="T408" s="133">
        <v>69412</v>
      </c>
      <c r="U408" s="134">
        <f t="shared" si="6"/>
        <v>950234</v>
      </c>
      <c r="V408" s="144"/>
      <c r="W408" s="173">
        <v>0</v>
      </c>
      <c r="X408" s="174">
        <v>0.09</v>
      </c>
      <c r="Y408" s="174">
        <v>6.0592362126968578E-2</v>
      </c>
      <c r="Z408" s="175">
        <v>0</v>
      </c>
      <c r="AA408" s="168"/>
      <c r="AB408" s="176">
        <v>0</v>
      </c>
      <c r="AC408" s="177">
        <v>0</v>
      </c>
      <c r="AD408" s="134">
        <v>0</v>
      </c>
      <c r="AE408" s="177">
        <v>0</v>
      </c>
      <c r="AF408" s="182">
        <v>0</v>
      </c>
      <c r="AG408" s="172"/>
    </row>
    <row r="409" spans="1:33" s="110" customFormat="1" x14ac:dyDescent="0.2">
      <c r="A409" s="138">
        <v>450</v>
      </c>
      <c r="B409" s="139">
        <v>450086117</v>
      </c>
      <c r="C409" s="140" t="s">
        <v>519</v>
      </c>
      <c r="D409" s="141">
        <v>86</v>
      </c>
      <c r="E409" s="140" t="s">
        <v>118</v>
      </c>
      <c r="F409" s="141">
        <v>117</v>
      </c>
      <c r="G409" s="142" t="s">
        <v>149</v>
      </c>
      <c r="H409" s="130"/>
      <c r="I409" s="131">
        <v>9108</v>
      </c>
      <c r="J409" s="131">
        <v>4286</v>
      </c>
      <c r="K409" s="131">
        <v>0</v>
      </c>
      <c r="L409" s="131">
        <v>938</v>
      </c>
      <c r="M409" s="131">
        <v>14332</v>
      </c>
      <c r="N409" s="130"/>
      <c r="O409" s="132">
        <v>2</v>
      </c>
      <c r="P409" s="132">
        <v>0</v>
      </c>
      <c r="Q409" s="133">
        <v>26788</v>
      </c>
      <c r="R409" s="133">
        <v>0</v>
      </c>
      <c r="S409" s="133">
        <v>0</v>
      </c>
      <c r="T409" s="133">
        <v>1876</v>
      </c>
      <c r="U409" s="134">
        <f t="shared" si="6"/>
        <v>28664</v>
      </c>
      <c r="V409" s="144"/>
      <c r="W409" s="173">
        <v>0</v>
      </c>
      <c r="X409" s="174">
        <v>0.09</v>
      </c>
      <c r="Y409" s="174">
        <v>7.4810275497199652E-2</v>
      </c>
      <c r="Z409" s="175">
        <v>0</v>
      </c>
      <c r="AA409" s="168"/>
      <c r="AB409" s="176">
        <v>0</v>
      </c>
      <c r="AC409" s="177">
        <v>0</v>
      </c>
      <c r="AD409" s="134">
        <v>0</v>
      </c>
      <c r="AE409" s="177">
        <v>0</v>
      </c>
      <c r="AF409" s="182">
        <v>0</v>
      </c>
      <c r="AG409" s="172"/>
    </row>
    <row r="410" spans="1:33" s="110" customFormat="1" x14ac:dyDescent="0.2">
      <c r="A410" s="138">
        <v>450</v>
      </c>
      <c r="B410" s="139">
        <v>450086127</v>
      </c>
      <c r="C410" s="140" t="s">
        <v>519</v>
      </c>
      <c r="D410" s="141">
        <v>86</v>
      </c>
      <c r="E410" s="140" t="s">
        <v>118</v>
      </c>
      <c r="F410" s="141">
        <v>127</v>
      </c>
      <c r="G410" s="142" t="s">
        <v>159</v>
      </c>
      <c r="H410" s="130"/>
      <c r="I410" s="131">
        <v>9124</v>
      </c>
      <c r="J410" s="131">
        <v>4068</v>
      </c>
      <c r="K410" s="131">
        <v>0</v>
      </c>
      <c r="L410" s="131">
        <v>938</v>
      </c>
      <c r="M410" s="131">
        <v>14130</v>
      </c>
      <c r="N410" s="130"/>
      <c r="O410" s="132">
        <v>4</v>
      </c>
      <c r="P410" s="132">
        <v>0</v>
      </c>
      <c r="Q410" s="133">
        <v>52768</v>
      </c>
      <c r="R410" s="133">
        <v>0</v>
      </c>
      <c r="S410" s="133">
        <v>0</v>
      </c>
      <c r="T410" s="133">
        <v>3752</v>
      </c>
      <c r="U410" s="134">
        <f t="shared" si="6"/>
        <v>56520</v>
      </c>
      <c r="V410" s="144"/>
      <c r="W410" s="173">
        <v>0</v>
      </c>
      <c r="X410" s="174">
        <v>0.09</v>
      </c>
      <c r="Y410" s="174">
        <v>3.0236013890832789E-2</v>
      </c>
      <c r="Z410" s="175">
        <v>0</v>
      </c>
      <c r="AA410" s="168"/>
      <c r="AB410" s="176">
        <v>0</v>
      </c>
      <c r="AC410" s="177">
        <v>0</v>
      </c>
      <c r="AD410" s="134">
        <v>0</v>
      </c>
      <c r="AE410" s="177">
        <v>0</v>
      </c>
      <c r="AF410" s="182">
        <v>0</v>
      </c>
      <c r="AG410" s="172"/>
    </row>
    <row r="411" spans="1:33" s="110" customFormat="1" x14ac:dyDescent="0.2">
      <c r="A411" s="138">
        <v>450</v>
      </c>
      <c r="B411" s="139">
        <v>450086137</v>
      </c>
      <c r="C411" s="140" t="s">
        <v>519</v>
      </c>
      <c r="D411" s="141">
        <v>86</v>
      </c>
      <c r="E411" s="140" t="s">
        <v>118</v>
      </c>
      <c r="F411" s="141">
        <v>137</v>
      </c>
      <c r="G411" s="142" t="s">
        <v>169</v>
      </c>
      <c r="H411" s="130"/>
      <c r="I411" s="131">
        <v>14182.952439830107</v>
      </c>
      <c r="J411" s="131">
        <v>0</v>
      </c>
      <c r="K411" s="131">
        <v>0</v>
      </c>
      <c r="L411" s="131">
        <v>938</v>
      </c>
      <c r="M411" s="131">
        <v>15120.952439830107</v>
      </c>
      <c r="N411" s="130"/>
      <c r="O411" s="132">
        <v>2</v>
      </c>
      <c r="P411" s="132">
        <v>0</v>
      </c>
      <c r="Q411" s="133">
        <v>28366</v>
      </c>
      <c r="R411" s="133">
        <v>0</v>
      </c>
      <c r="S411" s="133">
        <v>0</v>
      </c>
      <c r="T411" s="133">
        <v>1876</v>
      </c>
      <c r="U411" s="134">
        <f t="shared" si="6"/>
        <v>30242</v>
      </c>
      <c r="V411" s="144"/>
      <c r="W411" s="173">
        <v>0</v>
      </c>
      <c r="X411" s="174">
        <v>0.09</v>
      </c>
      <c r="Y411" s="174">
        <v>0.109983224099342</v>
      </c>
      <c r="Z411" s="175">
        <v>0</v>
      </c>
      <c r="AA411" s="168"/>
      <c r="AB411" s="176">
        <v>0</v>
      </c>
      <c r="AC411" s="177">
        <v>0</v>
      </c>
      <c r="AD411" s="134">
        <v>0</v>
      </c>
      <c r="AE411" s="177">
        <v>0</v>
      </c>
      <c r="AF411" s="182">
        <v>0</v>
      </c>
      <c r="AG411" s="172"/>
    </row>
    <row r="412" spans="1:33" s="110" customFormat="1" x14ac:dyDescent="0.2">
      <c r="A412" s="138">
        <v>450</v>
      </c>
      <c r="B412" s="139">
        <v>450086210</v>
      </c>
      <c r="C412" s="140" t="s">
        <v>519</v>
      </c>
      <c r="D412" s="141">
        <v>86</v>
      </c>
      <c r="E412" s="140" t="s">
        <v>118</v>
      </c>
      <c r="F412" s="141">
        <v>210</v>
      </c>
      <c r="G412" s="142" t="s">
        <v>242</v>
      </c>
      <c r="H412" s="130"/>
      <c r="I412" s="131">
        <v>9841</v>
      </c>
      <c r="J412" s="131">
        <v>3121</v>
      </c>
      <c r="K412" s="131">
        <v>0</v>
      </c>
      <c r="L412" s="131">
        <v>938</v>
      </c>
      <c r="M412" s="131">
        <v>13900</v>
      </c>
      <c r="N412" s="130"/>
      <c r="O412" s="132">
        <v>96</v>
      </c>
      <c r="P412" s="132">
        <v>0</v>
      </c>
      <c r="Q412" s="133">
        <v>1244352</v>
      </c>
      <c r="R412" s="133">
        <v>0</v>
      </c>
      <c r="S412" s="133">
        <v>0</v>
      </c>
      <c r="T412" s="133">
        <v>90048</v>
      </c>
      <c r="U412" s="134">
        <f t="shared" si="6"/>
        <v>1334400</v>
      </c>
      <c r="V412" s="144"/>
      <c r="W412" s="173">
        <v>0</v>
      </c>
      <c r="X412" s="174">
        <v>0.09</v>
      </c>
      <c r="Y412" s="174">
        <v>5.7916543732864936E-2</v>
      </c>
      <c r="Z412" s="175">
        <v>0</v>
      </c>
      <c r="AA412" s="168"/>
      <c r="AB412" s="176">
        <v>0</v>
      </c>
      <c r="AC412" s="177">
        <v>0</v>
      </c>
      <c r="AD412" s="134">
        <v>0</v>
      </c>
      <c r="AE412" s="177">
        <v>0</v>
      </c>
      <c r="AF412" s="182">
        <v>0</v>
      </c>
      <c r="AG412" s="172"/>
    </row>
    <row r="413" spans="1:33" s="110" customFormat="1" x14ac:dyDescent="0.2">
      <c r="A413" s="138">
        <v>450</v>
      </c>
      <c r="B413" s="139">
        <v>450086275</v>
      </c>
      <c r="C413" s="140" t="s">
        <v>519</v>
      </c>
      <c r="D413" s="141">
        <v>86</v>
      </c>
      <c r="E413" s="140" t="s">
        <v>118</v>
      </c>
      <c r="F413" s="141">
        <v>275</v>
      </c>
      <c r="G413" s="142" t="s">
        <v>307</v>
      </c>
      <c r="H413" s="130"/>
      <c r="I413" s="131">
        <v>9931</v>
      </c>
      <c r="J413" s="131">
        <v>4069</v>
      </c>
      <c r="K413" s="131">
        <v>0</v>
      </c>
      <c r="L413" s="131">
        <v>938</v>
      </c>
      <c r="M413" s="131">
        <v>14938</v>
      </c>
      <c r="N413" s="130"/>
      <c r="O413" s="132">
        <v>5</v>
      </c>
      <c r="P413" s="132">
        <v>0</v>
      </c>
      <c r="Q413" s="133">
        <v>70000</v>
      </c>
      <c r="R413" s="133">
        <v>0</v>
      </c>
      <c r="S413" s="133">
        <v>0</v>
      </c>
      <c r="T413" s="133">
        <v>4690</v>
      </c>
      <c r="U413" s="134">
        <f t="shared" si="6"/>
        <v>74690</v>
      </c>
      <c r="V413" s="144"/>
      <c r="W413" s="173">
        <v>0</v>
      </c>
      <c r="X413" s="174">
        <v>0.09</v>
      </c>
      <c r="Y413" s="174">
        <v>1.8832041935089319E-2</v>
      </c>
      <c r="Z413" s="175">
        <v>0</v>
      </c>
      <c r="AA413" s="168"/>
      <c r="AB413" s="176">
        <v>0</v>
      </c>
      <c r="AC413" s="177">
        <v>0</v>
      </c>
      <c r="AD413" s="134">
        <v>0</v>
      </c>
      <c r="AE413" s="177">
        <v>0</v>
      </c>
      <c r="AF413" s="182">
        <v>0</v>
      </c>
      <c r="AG413" s="172"/>
    </row>
    <row r="414" spans="1:33" s="110" customFormat="1" x14ac:dyDescent="0.2">
      <c r="A414" s="138">
        <v>450</v>
      </c>
      <c r="B414" s="139">
        <v>450086278</v>
      </c>
      <c r="C414" s="140" t="s">
        <v>519</v>
      </c>
      <c r="D414" s="141">
        <v>86</v>
      </c>
      <c r="E414" s="140" t="s">
        <v>118</v>
      </c>
      <c r="F414" s="141">
        <v>278</v>
      </c>
      <c r="G414" s="142" t="s">
        <v>310</v>
      </c>
      <c r="H414" s="130"/>
      <c r="I414" s="131">
        <v>10101</v>
      </c>
      <c r="J414" s="131">
        <v>1861</v>
      </c>
      <c r="K414" s="131">
        <v>0</v>
      </c>
      <c r="L414" s="131">
        <v>938</v>
      </c>
      <c r="M414" s="131">
        <v>12900</v>
      </c>
      <c r="N414" s="130"/>
      <c r="O414" s="132">
        <v>11</v>
      </c>
      <c r="P414" s="132">
        <v>0</v>
      </c>
      <c r="Q414" s="133">
        <v>131582</v>
      </c>
      <c r="R414" s="133">
        <v>0</v>
      </c>
      <c r="S414" s="133">
        <v>0</v>
      </c>
      <c r="T414" s="133">
        <v>10318</v>
      </c>
      <c r="U414" s="134">
        <f t="shared" si="6"/>
        <v>141900</v>
      </c>
      <c r="V414" s="144"/>
      <c r="W414" s="173">
        <v>0</v>
      </c>
      <c r="X414" s="174">
        <v>0.09</v>
      </c>
      <c r="Y414" s="174">
        <v>6.1279724957985546E-2</v>
      </c>
      <c r="Z414" s="175">
        <v>0</v>
      </c>
      <c r="AA414" s="168"/>
      <c r="AB414" s="176">
        <v>0</v>
      </c>
      <c r="AC414" s="177">
        <v>0</v>
      </c>
      <c r="AD414" s="134">
        <v>0</v>
      </c>
      <c r="AE414" s="177">
        <v>0</v>
      </c>
      <c r="AF414" s="182">
        <v>0</v>
      </c>
      <c r="AG414" s="172"/>
    </row>
    <row r="415" spans="1:33" s="110" customFormat="1" x14ac:dyDescent="0.2">
      <c r="A415" s="138">
        <v>450</v>
      </c>
      <c r="B415" s="139">
        <v>450086327</v>
      </c>
      <c r="C415" s="140" t="s">
        <v>519</v>
      </c>
      <c r="D415" s="141">
        <v>86</v>
      </c>
      <c r="E415" s="140" t="s">
        <v>118</v>
      </c>
      <c r="F415" s="141">
        <v>327</v>
      </c>
      <c r="G415" s="142" t="s">
        <v>359</v>
      </c>
      <c r="H415" s="130"/>
      <c r="I415" s="131">
        <v>9305</v>
      </c>
      <c r="J415" s="131">
        <v>8140</v>
      </c>
      <c r="K415" s="131">
        <v>0</v>
      </c>
      <c r="L415" s="131">
        <v>938</v>
      </c>
      <c r="M415" s="131">
        <v>18383</v>
      </c>
      <c r="N415" s="130"/>
      <c r="O415" s="132">
        <v>2</v>
      </c>
      <c r="P415" s="132">
        <v>0</v>
      </c>
      <c r="Q415" s="133">
        <v>34890</v>
      </c>
      <c r="R415" s="133">
        <v>0</v>
      </c>
      <c r="S415" s="133">
        <v>0</v>
      </c>
      <c r="T415" s="133">
        <v>1876</v>
      </c>
      <c r="U415" s="134">
        <f t="shared" si="6"/>
        <v>36766</v>
      </c>
      <c r="V415" s="144"/>
      <c r="W415" s="173">
        <v>0</v>
      </c>
      <c r="X415" s="174">
        <v>0.09</v>
      </c>
      <c r="Y415" s="174">
        <v>1.9421726759128035E-2</v>
      </c>
      <c r="Z415" s="175">
        <v>0</v>
      </c>
      <c r="AA415" s="168"/>
      <c r="AB415" s="176">
        <v>0</v>
      </c>
      <c r="AC415" s="177">
        <v>0</v>
      </c>
      <c r="AD415" s="134">
        <v>0</v>
      </c>
      <c r="AE415" s="177">
        <v>0</v>
      </c>
      <c r="AF415" s="182">
        <v>0</v>
      </c>
      <c r="AG415" s="172"/>
    </row>
    <row r="416" spans="1:33" s="110" customFormat="1" x14ac:dyDescent="0.2">
      <c r="A416" s="138">
        <v>450</v>
      </c>
      <c r="B416" s="139">
        <v>450086337</v>
      </c>
      <c r="C416" s="140" t="s">
        <v>519</v>
      </c>
      <c r="D416" s="141">
        <v>86</v>
      </c>
      <c r="E416" s="140" t="s">
        <v>118</v>
      </c>
      <c r="F416" s="141">
        <v>337</v>
      </c>
      <c r="G416" s="142" t="s">
        <v>369</v>
      </c>
      <c r="H416" s="130"/>
      <c r="I416" s="131">
        <v>13304</v>
      </c>
      <c r="J416" s="131">
        <v>17078</v>
      </c>
      <c r="K416" s="131">
        <v>0</v>
      </c>
      <c r="L416" s="131">
        <v>938</v>
      </c>
      <c r="M416" s="131">
        <v>31320</v>
      </c>
      <c r="N416" s="130"/>
      <c r="O416" s="132">
        <v>2</v>
      </c>
      <c r="P416" s="132">
        <v>0</v>
      </c>
      <c r="Q416" s="133">
        <v>60764</v>
      </c>
      <c r="R416" s="133">
        <v>0</v>
      </c>
      <c r="S416" s="133">
        <v>0</v>
      </c>
      <c r="T416" s="133">
        <v>1876</v>
      </c>
      <c r="U416" s="134">
        <f t="shared" si="6"/>
        <v>62640</v>
      </c>
      <c r="V416" s="144"/>
      <c r="W416" s="173">
        <v>0</v>
      </c>
      <c r="X416" s="174">
        <v>0.09</v>
      </c>
      <c r="Y416" s="174">
        <v>2.9194104699957261E-2</v>
      </c>
      <c r="Z416" s="175">
        <v>0</v>
      </c>
      <c r="AA416" s="168"/>
      <c r="AB416" s="176">
        <v>0</v>
      </c>
      <c r="AC416" s="177">
        <v>0</v>
      </c>
      <c r="AD416" s="134">
        <v>0</v>
      </c>
      <c r="AE416" s="177">
        <v>0</v>
      </c>
      <c r="AF416" s="182">
        <v>0</v>
      </c>
      <c r="AG416" s="172"/>
    </row>
    <row r="417" spans="1:33" s="110" customFormat="1" x14ac:dyDescent="0.2">
      <c r="A417" s="138">
        <v>450</v>
      </c>
      <c r="B417" s="139">
        <v>450086340</v>
      </c>
      <c r="C417" s="140" t="s">
        <v>519</v>
      </c>
      <c r="D417" s="141">
        <v>86</v>
      </c>
      <c r="E417" s="140" t="s">
        <v>118</v>
      </c>
      <c r="F417" s="141">
        <v>340</v>
      </c>
      <c r="G417" s="142" t="s">
        <v>372</v>
      </c>
      <c r="H417" s="130"/>
      <c r="I417" s="131">
        <v>9179</v>
      </c>
      <c r="J417" s="131">
        <v>6978</v>
      </c>
      <c r="K417" s="131">
        <v>0</v>
      </c>
      <c r="L417" s="131">
        <v>938</v>
      </c>
      <c r="M417" s="131">
        <v>17095</v>
      </c>
      <c r="N417" s="130"/>
      <c r="O417" s="132">
        <v>8</v>
      </c>
      <c r="P417" s="132">
        <v>0</v>
      </c>
      <c r="Q417" s="133">
        <v>129256</v>
      </c>
      <c r="R417" s="133">
        <v>0</v>
      </c>
      <c r="S417" s="133">
        <v>0</v>
      </c>
      <c r="T417" s="133">
        <v>7504</v>
      </c>
      <c r="U417" s="134">
        <f t="shared" si="6"/>
        <v>136760</v>
      </c>
      <c r="V417" s="144"/>
      <c r="W417" s="173">
        <v>0</v>
      </c>
      <c r="X417" s="174">
        <v>0.09</v>
      </c>
      <c r="Y417" s="174">
        <v>4.7544954196243924E-2</v>
      </c>
      <c r="Z417" s="175">
        <v>0</v>
      </c>
      <c r="AA417" s="168"/>
      <c r="AB417" s="176">
        <v>0</v>
      </c>
      <c r="AC417" s="177">
        <v>0</v>
      </c>
      <c r="AD417" s="134">
        <v>0</v>
      </c>
      <c r="AE417" s="177">
        <v>0</v>
      </c>
      <c r="AF417" s="182">
        <v>0</v>
      </c>
      <c r="AG417" s="172"/>
    </row>
    <row r="418" spans="1:33" s="110" customFormat="1" x14ac:dyDescent="0.2">
      <c r="A418" s="138">
        <v>450</v>
      </c>
      <c r="B418" s="139">
        <v>450086605</v>
      </c>
      <c r="C418" s="140" t="s">
        <v>519</v>
      </c>
      <c r="D418" s="141">
        <v>86</v>
      </c>
      <c r="E418" s="140" t="s">
        <v>118</v>
      </c>
      <c r="F418" s="141">
        <v>605</v>
      </c>
      <c r="G418" s="142" t="s">
        <v>388</v>
      </c>
      <c r="H418" s="130"/>
      <c r="I418" s="131">
        <v>8960</v>
      </c>
      <c r="J418" s="131">
        <v>6220</v>
      </c>
      <c r="K418" s="131">
        <v>0</v>
      </c>
      <c r="L418" s="131">
        <v>938</v>
      </c>
      <c r="M418" s="131">
        <v>16118</v>
      </c>
      <c r="N418" s="130"/>
      <c r="O418" s="132">
        <v>1</v>
      </c>
      <c r="P418" s="132">
        <v>0</v>
      </c>
      <c r="Q418" s="133">
        <v>15180</v>
      </c>
      <c r="R418" s="133">
        <v>0</v>
      </c>
      <c r="S418" s="133">
        <v>0</v>
      </c>
      <c r="T418" s="133">
        <v>938</v>
      </c>
      <c r="U418" s="134">
        <f t="shared" si="6"/>
        <v>16118</v>
      </c>
      <c r="V418" s="144"/>
      <c r="W418" s="173">
        <v>0</v>
      </c>
      <c r="X418" s="174">
        <v>0.09</v>
      </c>
      <c r="Y418" s="174">
        <v>5.7212204232522025E-2</v>
      </c>
      <c r="Z418" s="175">
        <v>0</v>
      </c>
      <c r="AA418" s="168"/>
      <c r="AB418" s="176">
        <v>0</v>
      </c>
      <c r="AC418" s="177">
        <v>0</v>
      </c>
      <c r="AD418" s="134">
        <v>0</v>
      </c>
      <c r="AE418" s="177">
        <v>0</v>
      </c>
      <c r="AF418" s="182">
        <v>0</v>
      </c>
      <c r="AG418" s="172"/>
    </row>
    <row r="419" spans="1:33" s="110" customFormat="1" x14ac:dyDescent="0.2">
      <c r="A419" s="138">
        <v>450</v>
      </c>
      <c r="B419" s="139">
        <v>450086683</v>
      </c>
      <c r="C419" s="140" t="s">
        <v>519</v>
      </c>
      <c r="D419" s="141">
        <v>86</v>
      </c>
      <c r="E419" s="140" t="s">
        <v>118</v>
      </c>
      <c r="F419" s="141">
        <v>683</v>
      </c>
      <c r="G419" s="142" t="s">
        <v>412</v>
      </c>
      <c r="H419" s="130"/>
      <c r="I419" s="131">
        <v>8960</v>
      </c>
      <c r="J419" s="131">
        <v>6398</v>
      </c>
      <c r="K419" s="131">
        <v>0</v>
      </c>
      <c r="L419" s="131">
        <v>938</v>
      </c>
      <c r="M419" s="131">
        <v>16296</v>
      </c>
      <c r="N419" s="130"/>
      <c r="O419" s="132">
        <v>6</v>
      </c>
      <c r="P419" s="132">
        <v>0</v>
      </c>
      <c r="Q419" s="133">
        <v>92148</v>
      </c>
      <c r="R419" s="133">
        <v>0</v>
      </c>
      <c r="S419" s="133">
        <v>0</v>
      </c>
      <c r="T419" s="133">
        <v>5628</v>
      </c>
      <c r="U419" s="134">
        <f t="shared" si="6"/>
        <v>97776</v>
      </c>
      <c r="V419" s="144"/>
      <c r="W419" s="173">
        <v>0</v>
      </c>
      <c r="X419" s="174">
        <v>0.09</v>
      </c>
      <c r="Y419" s="174">
        <v>3.1153946988366862E-2</v>
      </c>
      <c r="Z419" s="175">
        <v>0</v>
      </c>
      <c r="AA419" s="168"/>
      <c r="AB419" s="176">
        <v>0</v>
      </c>
      <c r="AC419" s="177">
        <v>0</v>
      </c>
      <c r="AD419" s="134">
        <v>0</v>
      </c>
      <c r="AE419" s="177">
        <v>0</v>
      </c>
      <c r="AF419" s="182">
        <v>0</v>
      </c>
      <c r="AG419" s="172"/>
    </row>
    <row r="420" spans="1:33" s="110" customFormat="1" x14ac:dyDescent="0.2">
      <c r="A420" s="138">
        <v>453</v>
      </c>
      <c r="B420" s="139">
        <v>453137005</v>
      </c>
      <c r="C420" s="140" t="s">
        <v>520</v>
      </c>
      <c r="D420" s="141">
        <v>137</v>
      </c>
      <c r="E420" s="140" t="s">
        <v>169</v>
      </c>
      <c r="F420" s="141">
        <v>5</v>
      </c>
      <c r="G420" s="142" t="s">
        <v>37</v>
      </c>
      <c r="H420" s="130"/>
      <c r="I420" s="131">
        <v>12796</v>
      </c>
      <c r="J420" s="131">
        <v>5976</v>
      </c>
      <c r="K420" s="131">
        <v>0</v>
      </c>
      <c r="L420" s="131">
        <v>938</v>
      </c>
      <c r="M420" s="131">
        <v>19710</v>
      </c>
      <c r="N420" s="130"/>
      <c r="O420" s="132">
        <v>2</v>
      </c>
      <c r="P420" s="132">
        <v>0</v>
      </c>
      <c r="Q420" s="133">
        <v>37544</v>
      </c>
      <c r="R420" s="133">
        <v>0</v>
      </c>
      <c r="S420" s="133">
        <v>0</v>
      </c>
      <c r="T420" s="133">
        <v>1876</v>
      </c>
      <c r="U420" s="134">
        <f t="shared" si="6"/>
        <v>39420</v>
      </c>
      <c r="V420" s="144"/>
      <c r="W420" s="173">
        <v>0</v>
      </c>
      <c r="X420" s="174">
        <v>0.09</v>
      </c>
      <c r="Y420" s="174">
        <v>1.4619934904445964E-2</v>
      </c>
      <c r="Z420" s="175">
        <v>0</v>
      </c>
      <c r="AA420" s="168"/>
      <c r="AB420" s="176">
        <v>0</v>
      </c>
      <c r="AC420" s="177">
        <v>0</v>
      </c>
      <c r="AD420" s="134">
        <v>0</v>
      </c>
      <c r="AE420" s="177">
        <v>0</v>
      </c>
      <c r="AF420" s="182">
        <v>0</v>
      </c>
      <c r="AG420" s="172"/>
    </row>
    <row r="421" spans="1:33" s="110" customFormat="1" x14ac:dyDescent="0.2">
      <c r="A421" s="138">
        <v>453</v>
      </c>
      <c r="B421" s="139">
        <v>453137061</v>
      </c>
      <c r="C421" s="140" t="s">
        <v>520</v>
      </c>
      <c r="D421" s="141">
        <v>137</v>
      </c>
      <c r="E421" s="140" t="s">
        <v>169</v>
      </c>
      <c r="F421" s="141">
        <v>61</v>
      </c>
      <c r="G421" s="142" t="s">
        <v>93</v>
      </c>
      <c r="H421" s="130"/>
      <c r="I421" s="131">
        <v>12696</v>
      </c>
      <c r="J421" s="131">
        <v>691</v>
      </c>
      <c r="K421" s="131">
        <v>0</v>
      </c>
      <c r="L421" s="131">
        <v>938</v>
      </c>
      <c r="M421" s="131">
        <v>14325</v>
      </c>
      <c r="N421" s="130"/>
      <c r="O421" s="132">
        <v>55</v>
      </c>
      <c r="P421" s="132">
        <v>0</v>
      </c>
      <c r="Q421" s="133">
        <v>736285</v>
      </c>
      <c r="R421" s="133">
        <v>0</v>
      </c>
      <c r="S421" s="133">
        <v>0</v>
      </c>
      <c r="T421" s="133">
        <v>51590</v>
      </c>
      <c r="U421" s="134">
        <f t="shared" si="6"/>
        <v>787875</v>
      </c>
      <c r="V421" s="144"/>
      <c r="W421" s="173">
        <v>0</v>
      </c>
      <c r="X421" s="174">
        <v>0.09</v>
      </c>
      <c r="Y421" s="174">
        <v>3.8664756422613043E-2</v>
      </c>
      <c r="Z421" s="175">
        <v>0</v>
      </c>
      <c r="AA421" s="168"/>
      <c r="AB421" s="176">
        <v>0</v>
      </c>
      <c r="AC421" s="177">
        <v>0</v>
      </c>
      <c r="AD421" s="134">
        <v>0</v>
      </c>
      <c r="AE421" s="177">
        <v>0</v>
      </c>
      <c r="AF421" s="182">
        <v>0</v>
      </c>
      <c r="AG421" s="172"/>
    </row>
    <row r="422" spans="1:33" s="110" customFormat="1" x14ac:dyDescent="0.2">
      <c r="A422" s="138">
        <v>453</v>
      </c>
      <c r="B422" s="139">
        <v>453137086</v>
      </c>
      <c r="C422" s="140" t="s">
        <v>520</v>
      </c>
      <c r="D422" s="141">
        <v>137</v>
      </c>
      <c r="E422" s="140" t="s">
        <v>169</v>
      </c>
      <c r="F422" s="141">
        <v>86</v>
      </c>
      <c r="G422" s="142" t="s">
        <v>118</v>
      </c>
      <c r="H422" s="130"/>
      <c r="I422" s="131">
        <v>13451</v>
      </c>
      <c r="J422" s="131">
        <v>2125</v>
      </c>
      <c r="K422" s="131">
        <v>0</v>
      </c>
      <c r="L422" s="131">
        <v>938</v>
      </c>
      <c r="M422" s="131">
        <v>16514</v>
      </c>
      <c r="N422" s="130"/>
      <c r="O422" s="132">
        <v>3</v>
      </c>
      <c r="P422" s="132">
        <v>0</v>
      </c>
      <c r="Q422" s="133">
        <v>46728</v>
      </c>
      <c r="R422" s="133">
        <v>0</v>
      </c>
      <c r="S422" s="133">
        <v>0</v>
      </c>
      <c r="T422" s="133">
        <v>2814</v>
      </c>
      <c r="U422" s="134">
        <f t="shared" si="6"/>
        <v>49542</v>
      </c>
      <c r="V422" s="144"/>
      <c r="W422" s="173">
        <v>0</v>
      </c>
      <c r="X422" s="174">
        <v>0.09</v>
      </c>
      <c r="Y422" s="174">
        <v>6.0592362126968578E-2</v>
      </c>
      <c r="Z422" s="175">
        <v>0</v>
      </c>
      <c r="AA422" s="168"/>
      <c r="AB422" s="176">
        <v>0</v>
      </c>
      <c r="AC422" s="177">
        <v>0</v>
      </c>
      <c r="AD422" s="134">
        <v>0</v>
      </c>
      <c r="AE422" s="177">
        <v>0</v>
      </c>
      <c r="AF422" s="182">
        <v>0</v>
      </c>
      <c r="AG422" s="172"/>
    </row>
    <row r="423" spans="1:33" s="110" customFormat="1" x14ac:dyDescent="0.2">
      <c r="A423" s="138">
        <v>453</v>
      </c>
      <c r="B423" s="139">
        <v>453137111</v>
      </c>
      <c r="C423" s="140" t="s">
        <v>520</v>
      </c>
      <c r="D423" s="141">
        <v>137</v>
      </c>
      <c r="E423" s="140" t="s">
        <v>169</v>
      </c>
      <c r="F423" s="141">
        <v>111</v>
      </c>
      <c r="G423" s="142" t="s">
        <v>143</v>
      </c>
      <c r="H423" s="130"/>
      <c r="I423" s="131">
        <v>11523.570239436618</v>
      </c>
      <c r="J423" s="131">
        <v>2785</v>
      </c>
      <c r="K423" s="131">
        <v>0</v>
      </c>
      <c r="L423" s="131">
        <v>938</v>
      </c>
      <c r="M423" s="131">
        <v>15246.570239436618</v>
      </c>
      <c r="N423" s="130"/>
      <c r="O423" s="132">
        <v>1</v>
      </c>
      <c r="P423" s="132">
        <v>0</v>
      </c>
      <c r="Q423" s="133">
        <v>14309</v>
      </c>
      <c r="R423" s="133">
        <v>0</v>
      </c>
      <c r="S423" s="133">
        <v>0</v>
      </c>
      <c r="T423" s="133">
        <v>938</v>
      </c>
      <c r="U423" s="134">
        <f t="shared" si="6"/>
        <v>15247</v>
      </c>
      <c r="V423" s="144"/>
      <c r="W423" s="173">
        <v>0</v>
      </c>
      <c r="X423" s="174">
        <v>0.09</v>
      </c>
      <c r="Y423" s="174">
        <v>3.0091198573671409E-2</v>
      </c>
      <c r="Z423" s="175">
        <v>0</v>
      </c>
      <c r="AA423" s="168"/>
      <c r="AB423" s="176">
        <v>0</v>
      </c>
      <c r="AC423" s="177">
        <v>0</v>
      </c>
      <c r="AD423" s="134">
        <v>0</v>
      </c>
      <c r="AE423" s="177">
        <v>0</v>
      </c>
      <c r="AF423" s="182">
        <v>0</v>
      </c>
      <c r="AG423" s="172"/>
    </row>
    <row r="424" spans="1:33" s="110" customFormat="1" x14ac:dyDescent="0.2">
      <c r="A424" s="138">
        <v>453</v>
      </c>
      <c r="B424" s="139">
        <v>453137114</v>
      </c>
      <c r="C424" s="140" t="s">
        <v>520</v>
      </c>
      <c r="D424" s="141">
        <v>137</v>
      </c>
      <c r="E424" s="140" t="s">
        <v>169</v>
      </c>
      <c r="F424" s="141">
        <v>114</v>
      </c>
      <c r="G424" s="142" t="s">
        <v>146</v>
      </c>
      <c r="H424" s="130"/>
      <c r="I424" s="131">
        <v>12294.80486005089</v>
      </c>
      <c r="J424" s="131">
        <v>3036</v>
      </c>
      <c r="K424" s="131">
        <v>0</v>
      </c>
      <c r="L424" s="131">
        <v>938</v>
      </c>
      <c r="M424" s="131">
        <v>16268.80486005089</v>
      </c>
      <c r="N424" s="130"/>
      <c r="O424" s="132">
        <v>2</v>
      </c>
      <c r="P424" s="132">
        <v>0</v>
      </c>
      <c r="Q424" s="133">
        <v>30662</v>
      </c>
      <c r="R424" s="133">
        <v>0</v>
      </c>
      <c r="S424" s="133">
        <v>0</v>
      </c>
      <c r="T424" s="133">
        <v>1876</v>
      </c>
      <c r="U424" s="134">
        <f t="shared" si="6"/>
        <v>32538</v>
      </c>
      <c r="V424" s="144"/>
      <c r="W424" s="173">
        <v>0</v>
      </c>
      <c r="X424" s="174">
        <v>0.09</v>
      </c>
      <c r="Y424" s="174">
        <v>4.7357245674131195E-2</v>
      </c>
      <c r="Z424" s="175">
        <v>0</v>
      </c>
      <c r="AA424" s="168"/>
      <c r="AB424" s="176">
        <v>0</v>
      </c>
      <c r="AC424" s="177">
        <v>0</v>
      </c>
      <c r="AD424" s="134">
        <v>0</v>
      </c>
      <c r="AE424" s="177">
        <v>0</v>
      </c>
      <c r="AF424" s="182">
        <v>0</v>
      </c>
      <c r="AG424" s="172"/>
    </row>
    <row r="425" spans="1:33" s="110" customFormat="1" x14ac:dyDescent="0.2">
      <c r="A425" s="138">
        <v>453</v>
      </c>
      <c r="B425" s="139">
        <v>453137137</v>
      </c>
      <c r="C425" s="140" t="s">
        <v>520</v>
      </c>
      <c r="D425" s="141">
        <v>137</v>
      </c>
      <c r="E425" s="140" t="s">
        <v>169</v>
      </c>
      <c r="F425" s="141">
        <v>137</v>
      </c>
      <c r="G425" s="142" t="s">
        <v>169</v>
      </c>
      <c r="H425" s="130"/>
      <c r="I425" s="131">
        <v>13054</v>
      </c>
      <c r="J425" s="131">
        <v>0</v>
      </c>
      <c r="K425" s="131">
        <v>0</v>
      </c>
      <c r="L425" s="131">
        <v>938</v>
      </c>
      <c r="M425" s="131">
        <v>13992</v>
      </c>
      <c r="N425" s="130"/>
      <c r="O425" s="132">
        <v>506</v>
      </c>
      <c r="P425" s="132">
        <v>0</v>
      </c>
      <c r="Q425" s="133">
        <v>6605324</v>
      </c>
      <c r="R425" s="133">
        <v>0</v>
      </c>
      <c r="S425" s="133">
        <v>554561</v>
      </c>
      <c r="T425" s="133">
        <v>474628</v>
      </c>
      <c r="U425" s="134">
        <f t="shared" si="6"/>
        <v>7634513</v>
      </c>
      <c r="V425" s="144"/>
      <c r="W425" s="173">
        <v>0</v>
      </c>
      <c r="X425" s="174">
        <v>0.09</v>
      </c>
      <c r="Y425" s="174">
        <v>0.109983224099342</v>
      </c>
      <c r="Z425" s="175">
        <v>0</v>
      </c>
      <c r="AA425" s="168"/>
      <c r="AB425" s="176">
        <v>0</v>
      </c>
      <c r="AC425" s="177">
        <v>0</v>
      </c>
      <c r="AD425" s="134">
        <v>0</v>
      </c>
      <c r="AE425" s="177">
        <v>0</v>
      </c>
      <c r="AF425" s="182">
        <v>0</v>
      </c>
      <c r="AG425" s="172"/>
    </row>
    <row r="426" spans="1:33" s="110" customFormat="1" x14ac:dyDescent="0.2">
      <c r="A426" s="138">
        <v>453</v>
      </c>
      <c r="B426" s="139">
        <v>453137161</v>
      </c>
      <c r="C426" s="140" t="s">
        <v>520</v>
      </c>
      <c r="D426" s="141">
        <v>137</v>
      </c>
      <c r="E426" s="140" t="s">
        <v>169</v>
      </c>
      <c r="F426" s="141">
        <v>161</v>
      </c>
      <c r="G426" s="142" t="s">
        <v>193</v>
      </c>
      <c r="H426" s="130"/>
      <c r="I426" s="131">
        <v>9305</v>
      </c>
      <c r="J426" s="131">
        <v>3903</v>
      </c>
      <c r="K426" s="131">
        <v>0</v>
      </c>
      <c r="L426" s="131">
        <v>938</v>
      </c>
      <c r="M426" s="131">
        <v>14146</v>
      </c>
      <c r="N426" s="130"/>
      <c r="O426" s="132">
        <v>2</v>
      </c>
      <c r="P426" s="132">
        <v>0</v>
      </c>
      <c r="Q426" s="133">
        <v>26416</v>
      </c>
      <c r="R426" s="133">
        <v>0</v>
      </c>
      <c r="S426" s="133">
        <v>0</v>
      </c>
      <c r="T426" s="133">
        <v>1876</v>
      </c>
      <c r="U426" s="134">
        <f t="shared" si="6"/>
        <v>28292</v>
      </c>
      <c r="V426" s="144"/>
      <c r="W426" s="173">
        <v>0</v>
      </c>
      <c r="X426" s="174">
        <v>0.09</v>
      </c>
      <c r="Y426" s="174">
        <v>1.0166359377892023E-2</v>
      </c>
      <c r="Z426" s="175">
        <v>0</v>
      </c>
      <c r="AA426" s="168"/>
      <c r="AB426" s="176">
        <v>0</v>
      </c>
      <c r="AC426" s="177">
        <v>0</v>
      </c>
      <c r="AD426" s="134">
        <v>0</v>
      </c>
      <c r="AE426" s="177">
        <v>0</v>
      </c>
      <c r="AF426" s="182">
        <v>0</v>
      </c>
      <c r="AG426" s="172"/>
    </row>
    <row r="427" spans="1:33" s="110" customFormat="1" x14ac:dyDescent="0.2">
      <c r="A427" s="138">
        <v>453</v>
      </c>
      <c r="B427" s="139">
        <v>453137191</v>
      </c>
      <c r="C427" s="140" t="s">
        <v>520</v>
      </c>
      <c r="D427" s="141">
        <v>137</v>
      </c>
      <c r="E427" s="140" t="s">
        <v>169</v>
      </c>
      <c r="F427" s="141">
        <v>191</v>
      </c>
      <c r="G427" s="142" t="s">
        <v>223</v>
      </c>
      <c r="H427" s="130"/>
      <c r="I427" s="131">
        <v>11352.266788008566</v>
      </c>
      <c r="J427" s="131">
        <v>3431</v>
      </c>
      <c r="K427" s="131">
        <v>0</v>
      </c>
      <c r="L427" s="131">
        <v>938</v>
      </c>
      <c r="M427" s="131">
        <v>15721.266788008566</v>
      </c>
      <c r="N427" s="130"/>
      <c r="O427" s="132">
        <v>1</v>
      </c>
      <c r="P427" s="132">
        <v>0</v>
      </c>
      <c r="Q427" s="133">
        <v>14783</v>
      </c>
      <c r="R427" s="133">
        <v>0</v>
      </c>
      <c r="S427" s="133">
        <v>0</v>
      </c>
      <c r="T427" s="133">
        <v>938</v>
      </c>
      <c r="U427" s="134">
        <f t="shared" si="6"/>
        <v>15721</v>
      </c>
      <c r="V427" s="144"/>
      <c r="W427" s="173">
        <v>0</v>
      </c>
      <c r="X427" s="174">
        <v>0.09</v>
      </c>
      <c r="Y427" s="174">
        <v>4.1059956754656207E-2</v>
      </c>
      <c r="Z427" s="175">
        <v>0</v>
      </c>
      <c r="AA427" s="168"/>
      <c r="AB427" s="176">
        <v>0</v>
      </c>
      <c r="AC427" s="177">
        <v>0</v>
      </c>
      <c r="AD427" s="134">
        <v>0</v>
      </c>
      <c r="AE427" s="177">
        <v>0</v>
      </c>
      <c r="AF427" s="182">
        <v>0</v>
      </c>
      <c r="AG427" s="172"/>
    </row>
    <row r="428" spans="1:33" s="110" customFormat="1" x14ac:dyDescent="0.2">
      <c r="A428" s="138">
        <v>453</v>
      </c>
      <c r="B428" s="139">
        <v>453137210</v>
      </c>
      <c r="C428" s="140" t="s">
        <v>520</v>
      </c>
      <c r="D428" s="141">
        <v>137</v>
      </c>
      <c r="E428" s="140" t="s">
        <v>169</v>
      </c>
      <c r="F428" s="141">
        <v>210</v>
      </c>
      <c r="G428" s="142" t="s">
        <v>242</v>
      </c>
      <c r="H428" s="130"/>
      <c r="I428" s="131">
        <v>13234</v>
      </c>
      <c r="J428" s="131">
        <v>4197</v>
      </c>
      <c r="K428" s="131">
        <v>0</v>
      </c>
      <c r="L428" s="131">
        <v>938</v>
      </c>
      <c r="M428" s="131">
        <v>18369</v>
      </c>
      <c r="N428" s="130"/>
      <c r="O428" s="132">
        <v>3</v>
      </c>
      <c r="P428" s="132">
        <v>0</v>
      </c>
      <c r="Q428" s="133">
        <v>52293</v>
      </c>
      <c r="R428" s="133">
        <v>0</v>
      </c>
      <c r="S428" s="133">
        <v>0</v>
      </c>
      <c r="T428" s="133">
        <v>2814</v>
      </c>
      <c r="U428" s="134">
        <f t="shared" si="6"/>
        <v>55107</v>
      </c>
      <c r="V428" s="144"/>
      <c r="W428" s="173">
        <v>0</v>
      </c>
      <c r="X428" s="174">
        <v>0.09</v>
      </c>
      <c r="Y428" s="174">
        <v>5.7916543732864936E-2</v>
      </c>
      <c r="Z428" s="175">
        <v>0</v>
      </c>
      <c r="AA428" s="168"/>
      <c r="AB428" s="176">
        <v>0</v>
      </c>
      <c r="AC428" s="177">
        <v>0</v>
      </c>
      <c r="AD428" s="134">
        <v>0</v>
      </c>
      <c r="AE428" s="177">
        <v>0</v>
      </c>
      <c r="AF428" s="182">
        <v>0</v>
      </c>
      <c r="AG428" s="172"/>
    </row>
    <row r="429" spans="1:33" s="110" customFormat="1" x14ac:dyDescent="0.2">
      <c r="A429" s="138">
        <v>453</v>
      </c>
      <c r="B429" s="139">
        <v>453137227</v>
      </c>
      <c r="C429" s="140" t="s">
        <v>520</v>
      </c>
      <c r="D429" s="141">
        <v>137</v>
      </c>
      <c r="E429" s="140" t="s">
        <v>169</v>
      </c>
      <c r="F429" s="141">
        <v>227</v>
      </c>
      <c r="G429" s="142" t="s">
        <v>259</v>
      </c>
      <c r="H429" s="130"/>
      <c r="I429" s="131">
        <v>9257</v>
      </c>
      <c r="J429" s="131">
        <v>2788</v>
      </c>
      <c r="K429" s="131">
        <v>0</v>
      </c>
      <c r="L429" s="131">
        <v>938</v>
      </c>
      <c r="M429" s="131">
        <v>12983</v>
      </c>
      <c r="N429" s="130"/>
      <c r="O429" s="132">
        <v>1</v>
      </c>
      <c r="P429" s="132">
        <v>0</v>
      </c>
      <c r="Q429" s="133">
        <v>12045</v>
      </c>
      <c r="R429" s="133">
        <v>0</v>
      </c>
      <c r="S429" s="133">
        <v>0</v>
      </c>
      <c r="T429" s="133">
        <v>938</v>
      </c>
      <c r="U429" s="134">
        <f t="shared" si="6"/>
        <v>12983</v>
      </c>
      <c r="V429" s="144"/>
      <c r="W429" s="173">
        <v>0</v>
      </c>
      <c r="X429" s="174">
        <v>0.09</v>
      </c>
      <c r="Y429" s="174">
        <v>1.6344534903593541E-2</v>
      </c>
      <c r="Z429" s="175">
        <v>0</v>
      </c>
      <c r="AA429" s="168"/>
      <c r="AB429" s="176">
        <v>0</v>
      </c>
      <c r="AC429" s="177">
        <v>0</v>
      </c>
      <c r="AD429" s="134">
        <v>0</v>
      </c>
      <c r="AE429" s="177">
        <v>0</v>
      </c>
      <c r="AF429" s="182">
        <v>0</v>
      </c>
      <c r="AG429" s="172"/>
    </row>
    <row r="430" spans="1:33" s="110" customFormat="1" x14ac:dyDescent="0.2">
      <c r="A430" s="138">
        <v>453</v>
      </c>
      <c r="B430" s="139">
        <v>453137278</v>
      </c>
      <c r="C430" s="140" t="s">
        <v>520</v>
      </c>
      <c r="D430" s="141">
        <v>137</v>
      </c>
      <c r="E430" s="140" t="s">
        <v>169</v>
      </c>
      <c r="F430" s="141">
        <v>278</v>
      </c>
      <c r="G430" s="142" t="s">
        <v>310</v>
      </c>
      <c r="H430" s="130"/>
      <c r="I430" s="131">
        <v>13450</v>
      </c>
      <c r="J430" s="131">
        <v>2478</v>
      </c>
      <c r="K430" s="131">
        <v>0</v>
      </c>
      <c r="L430" s="131">
        <v>938</v>
      </c>
      <c r="M430" s="131">
        <v>16866</v>
      </c>
      <c r="N430" s="130"/>
      <c r="O430" s="132">
        <v>8</v>
      </c>
      <c r="P430" s="132">
        <v>0</v>
      </c>
      <c r="Q430" s="133">
        <v>127424</v>
      </c>
      <c r="R430" s="133">
        <v>0</v>
      </c>
      <c r="S430" s="133">
        <v>0</v>
      </c>
      <c r="T430" s="133">
        <v>7504</v>
      </c>
      <c r="U430" s="134">
        <f t="shared" si="6"/>
        <v>134928</v>
      </c>
      <c r="V430" s="144"/>
      <c r="W430" s="173">
        <v>0</v>
      </c>
      <c r="X430" s="174">
        <v>0.09</v>
      </c>
      <c r="Y430" s="174">
        <v>6.1279724957985546E-2</v>
      </c>
      <c r="Z430" s="175">
        <v>0</v>
      </c>
      <c r="AA430" s="168"/>
      <c r="AB430" s="176">
        <v>0</v>
      </c>
      <c r="AC430" s="177">
        <v>0</v>
      </c>
      <c r="AD430" s="134">
        <v>0</v>
      </c>
      <c r="AE430" s="177">
        <v>0</v>
      </c>
      <c r="AF430" s="182">
        <v>0</v>
      </c>
      <c r="AG430" s="172"/>
    </row>
    <row r="431" spans="1:33" s="110" customFormat="1" x14ac:dyDescent="0.2">
      <c r="A431" s="138">
        <v>453</v>
      </c>
      <c r="B431" s="139">
        <v>453137281</v>
      </c>
      <c r="C431" s="140" t="s">
        <v>520</v>
      </c>
      <c r="D431" s="141">
        <v>137</v>
      </c>
      <c r="E431" s="140" t="s">
        <v>169</v>
      </c>
      <c r="F431" s="141">
        <v>281</v>
      </c>
      <c r="G431" s="142" t="s">
        <v>313</v>
      </c>
      <c r="H431" s="130"/>
      <c r="I431" s="131">
        <v>13386</v>
      </c>
      <c r="J431" s="131">
        <v>603</v>
      </c>
      <c r="K431" s="131">
        <v>0</v>
      </c>
      <c r="L431" s="131">
        <v>938</v>
      </c>
      <c r="M431" s="131">
        <v>14927</v>
      </c>
      <c r="N431" s="130"/>
      <c r="O431" s="132">
        <v>95</v>
      </c>
      <c r="P431" s="132">
        <v>0</v>
      </c>
      <c r="Q431" s="133">
        <v>1328955</v>
      </c>
      <c r="R431" s="133">
        <v>0</v>
      </c>
      <c r="S431" s="133">
        <v>0</v>
      </c>
      <c r="T431" s="133">
        <v>89110</v>
      </c>
      <c r="U431" s="134">
        <f t="shared" si="6"/>
        <v>1418065</v>
      </c>
      <c r="V431" s="144"/>
      <c r="W431" s="173">
        <v>0</v>
      </c>
      <c r="X431" s="174">
        <v>0.09</v>
      </c>
      <c r="Y431" s="174">
        <v>0.13634532290323234</v>
      </c>
      <c r="Z431" s="175">
        <v>0</v>
      </c>
      <c r="AA431" s="168"/>
      <c r="AB431" s="176">
        <v>0</v>
      </c>
      <c r="AC431" s="177">
        <v>0</v>
      </c>
      <c r="AD431" s="134">
        <v>0</v>
      </c>
      <c r="AE431" s="177">
        <v>0</v>
      </c>
      <c r="AF431" s="182">
        <v>0</v>
      </c>
      <c r="AG431" s="172"/>
    </row>
    <row r="432" spans="1:33" s="110" customFormat="1" x14ac:dyDescent="0.2">
      <c r="A432" s="138">
        <v>453</v>
      </c>
      <c r="B432" s="139">
        <v>453137325</v>
      </c>
      <c r="C432" s="140" t="s">
        <v>520</v>
      </c>
      <c r="D432" s="141">
        <v>137</v>
      </c>
      <c r="E432" s="140" t="s">
        <v>169</v>
      </c>
      <c r="F432" s="141">
        <v>325</v>
      </c>
      <c r="G432" s="142" t="s">
        <v>357</v>
      </c>
      <c r="H432" s="130"/>
      <c r="I432" s="131">
        <v>12752</v>
      </c>
      <c r="J432" s="131">
        <v>1822</v>
      </c>
      <c r="K432" s="131">
        <v>0</v>
      </c>
      <c r="L432" s="131">
        <v>938</v>
      </c>
      <c r="M432" s="131">
        <v>15512</v>
      </c>
      <c r="N432" s="130"/>
      <c r="O432" s="132">
        <v>7</v>
      </c>
      <c r="P432" s="132">
        <v>0</v>
      </c>
      <c r="Q432" s="133">
        <v>102018</v>
      </c>
      <c r="R432" s="133">
        <v>0</v>
      </c>
      <c r="S432" s="133">
        <v>0</v>
      </c>
      <c r="T432" s="133">
        <v>6566</v>
      </c>
      <c r="U432" s="134">
        <f t="shared" si="6"/>
        <v>108584</v>
      </c>
      <c r="V432" s="144"/>
      <c r="W432" s="173">
        <v>0</v>
      </c>
      <c r="X432" s="174">
        <v>0.09</v>
      </c>
      <c r="Y432" s="174">
        <v>1.19616209484325E-2</v>
      </c>
      <c r="Z432" s="175">
        <v>0</v>
      </c>
      <c r="AA432" s="168"/>
      <c r="AB432" s="176">
        <v>0</v>
      </c>
      <c r="AC432" s="177">
        <v>0</v>
      </c>
      <c r="AD432" s="134">
        <v>0</v>
      </c>
      <c r="AE432" s="177">
        <v>0</v>
      </c>
      <c r="AF432" s="182">
        <v>0</v>
      </c>
      <c r="AG432" s="172"/>
    </row>
    <row r="433" spans="1:33" s="110" customFormat="1" x14ac:dyDescent="0.2">
      <c r="A433" s="138">
        <v>453</v>
      </c>
      <c r="B433" s="139">
        <v>453137332</v>
      </c>
      <c r="C433" s="140" t="s">
        <v>520</v>
      </c>
      <c r="D433" s="141">
        <v>137</v>
      </c>
      <c r="E433" s="140" t="s">
        <v>169</v>
      </c>
      <c r="F433" s="141">
        <v>332</v>
      </c>
      <c r="G433" s="142" t="s">
        <v>364</v>
      </c>
      <c r="H433" s="130"/>
      <c r="I433" s="131">
        <v>11334</v>
      </c>
      <c r="J433" s="131">
        <v>874</v>
      </c>
      <c r="K433" s="131">
        <v>0</v>
      </c>
      <c r="L433" s="131">
        <v>938</v>
      </c>
      <c r="M433" s="131">
        <v>13146</v>
      </c>
      <c r="N433" s="130"/>
      <c r="O433" s="132">
        <v>14</v>
      </c>
      <c r="P433" s="132">
        <v>0</v>
      </c>
      <c r="Q433" s="133">
        <v>170912</v>
      </c>
      <c r="R433" s="133">
        <v>0</v>
      </c>
      <c r="S433" s="133">
        <v>0</v>
      </c>
      <c r="T433" s="133">
        <v>13132</v>
      </c>
      <c r="U433" s="134">
        <f t="shared" si="6"/>
        <v>184044</v>
      </c>
      <c r="V433" s="144"/>
      <c r="W433" s="173">
        <v>0</v>
      </c>
      <c r="X433" s="174">
        <v>0.09</v>
      </c>
      <c r="Y433" s="174">
        <v>1.6931440090155188E-2</v>
      </c>
      <c r="Z433" s="175">
        <v>0</v>
      </c>
      <c r="AA433" s="168"/>
      <c r="AB433" s="176">
        <v>0</v>
      </c>
      <c r="AC433" s="177">
        <v>0</v>
      </c>
      <c r="AD433" s="134">
        <v>0</v>
      </c>
      <c r="AE433" s="177">
        <v>0</v>
      </c>
      <c r="AF433" s="182">
        <v>0</v>
      </c>
      <c r="AG433" s="172"/>
    </row>
    <row r="434" spans="1:33" s="110" customFormat="1" x14ac:dyDescent="0.2">
      <c r="A434" s="138">
        <v>453</v>
      </c>
      <c r="B434" s="139">
        <v>453137680</v>
      </c>
      <c r="C434" s="140" t="s">
        <v>520</v>
      </c>
      <c r="D434" s="141">
        <v>137</v>
      </c>
      <c r="E434" s="140" t="s">
        <v>169</v>
      </c>
      <c r="F434" s="141">
        <v>680</v>
      </c>
      <c r="G434" s="142" t="s">
        <v>411</v>
      </c>
      <c r="H434" s="130"/>
      <c r="I434" s="131">
        <v>10858.967824597465</v>
      </c>
      <c r="J434" s="131">
        <v>3868</v>
      </c>
      <c r="K434" s="131">
        <v>0</v>
      </c>
      <c r="L434" s="131">
        <v>938</v>
      </c>
      <c r="M434" s="131">
        <v>15664.967824597465</v>
      </c>
      <c r="N434" s="130"/>
      <c r="O434" s="132">
        <v>2</v>
      </c>
      <c r="P434" s="132">
        <v>0</v>
      </c>
      <c r="Q434" s="133">
        <v>29454</v>
      </c>
      <c r="R434" s="133">
        <v>0</v>
      </c>
      <c r="S434" s="133">
        <v>0</v>
      </c>
      <c r="T434" s="133">
        <v>1876</v>
      </c>
      <c r="U434" s="134">
        <f t="shared" si="6"/>
        <v>31330</v>
      </c>
      <c r="V434" s="144"/>
      <c r="W434" s="173">
        <v>0</v>
      </c>
      <c r="X434" s="174">
        <v>0.09</v>
      </c>
      <c r="Y434" s="174">
        <v>3.7526308347803389E-3</v>
      </c>
      <c r="Z434" s="175">
        <v>0</v>
      </c>
      <c r="AA434" s="168"/>
      <c r="AB434" s="176">
        <v>0</v>
      </c>
      <c r="AC434" s="177">
        <v>0</v>
      </c>
      <c r="AD434" s="134">
        <v>0</v>
      </c>
      <c r="AE434" s="177">
        <v>0</v>
      </c>
      <c r="AF434" s="182">
        <v>0</v>
      </c>
      <c r="AG434" s="172"/>
    </row>
    <row r="435" spans="1:33" s="110" customFormat="1" x14ac:dyDescent="0.2">
      <c r="A435" s="138">
        <v>454</v>
      </c>
      <c r="B435" s="139">
        <v>454149009</v>
      </c>
      <c r="C435" s="140" t="s">
        <v>521</v>
      </c>
      <c r="D435" s="141">
        <v>149</v>
      </c>
      <c r="E435" s="140" t="s">
        <v>181</v>
      </c>
      <c r="F435" s="141">
        <v>9</v>
      </c>
      <c r="G435" s="142" t="s">
        <v>41</v>
      </c>
      <c r="H435" s="130"/>
      <c r="I435" s="131">
        <v>12833</v>
      </c>
      <c r="J435" s="131">
        <v>8568</v>
      </c>
      <c r="K435" s="131">
        <v>0</v>
      </c>
      <c r="L435" s="131">
        <v>938</v>
      </c>
      <c r="M435" s="131">
        <v>22339</v>
      </c>
      <c r="N435" s="130"/>
      <c r="O435" s="132">
        <v>5</v>
      </c>
      <c r="P435" s="132">
        <v>0</v>
      </c>
      <c r="Q435" s="133">
        <v>107005</v>
      </c>
      <c r="R435" s="133">
        <v>0</v>
      </c>
      <c r="S435" s="133">
        <v>0</v>
      </c>
      <c r="T435" s="133">
        <v>4690</v>
      </c>
      <c r="U435" s="134">
        <f t="shared" si="6"/>
        <v>111695</v>
      </c>
      <c r="V435" s="144"/>
      <c r="W435" s="173">
        <v>0</v>
      </c>
      <c r="X435" s="174">
        <v>0.09</v>
      </c>
      <c r="Y435" s="174">
        <v>2.304615137916233E-3</v>
      </c>
      <c r="Z435" s="175">
        <v>0</v>
      </c>
      <c r="AA435" s="168"/>
      <c r="AB435" s="176">
        <v>0</v>
      </c>
      <c r="AC435" s="177">
        <v>0</v>
      </c>
      <c r="AD435" s="134">
        <v>0</v>
      </c>
      <c r="AE435" s="177">
        <v>0</v>
      </c>
      <c r="AF435" s="182">
        <v>0</v>
      </c>
      <c r="AG435" s="172"/>
    </row>
    <row r="436" spans="1:33" s="110" customFormat="1" x14ac:dyDescent="0.2">
      <c r="A436" s="138">
        <v>454</v>
      </c>
      <c r="B436" s="139">
        <v>454149103</v>
      </c>
      <c r="C436" s="140" t="s">
        <v>521</v>
      </c>
      <c r="D436" s="141">
        <v>149</v>
      </c>
      <c r="E436" s="140" t="s">
        <v>181</v>
      </c>
      <c r="F436" s="141">
        <v>103</v>
      </c>
      <c r="G436" s="142" t="s">
        <v>135</v>
      </c>
      <c r="H436" s="130"/>
      <c r="I436" s="131">
        <v>12693.185529363111</v>
      </c>
      <c r="J436" s="131">
        <v>246</v>
      </c>
      <c r="K436" s="131">
        <v>0</v>
      </c>
      <c r="L436" s="131">
        <v>938</v>
      </c>
      <c r="M436" s="131">
        <v>13877.185529363111</v>
      </c>
      <c r="N436" s="130"/>
      <c r="O436" s="132">
        <v>3</v>
      </c>
      <c r="P436" s="132">
        <v>0</v>
      </c>
      <c r="Q436" s="133">
        <v>38817</v>
      </c>
      <c r="R436" s="133">
        <v>0</v>
      </c>
      <c r="S436" s="133">
        <v>0</v>
      </c>
      <c r="T436" s="133">
        <v>2814</v>
      </c>
      <c r="U436" s="134">
        <f t="shared" si="6"/>
        <v>41631</v>
      </c>
      <c r="V436" s="144"/>
      <c r="W436" s="173">
        <v>0</v>
      </c>
      <c r="X436" s="174">
        <v>0.09</v>
      </c>
      <c r="Y436" s="174">
        <v>1.3833522384208582E-2</v>
      </c>
      <c r="Z436" s="175">
        <v>0</v>
      </c>
      <c r="AA436" s="168"/>
      <c r="AB436" s="176">
        <v>0</v>
      </c>
      <c r="AC436" s="177">
        <v>0</v>
      </c>
      <c r="AD436" s="134">
        <v>0</v>
      </c>
      <c r="AE436" s="177">
        <v>0</v>
      </c>
      <c r="AF436" s="182">
        <v>0</v>
      </c>
      <c r="AG436" s="172"/>
    </row>
    <row r="437" spans="1:33" s="110" customFormat="1" x14ac:dyDescent="0.2">
      <c r="A437" s="138">
        <v>454</v>
      </c>
      <c r="B437" s="139">
        <v>454149128</v>
      </c>
      <c r="C437" s="140" t="s">
        <v>521</v>
      </c>
      <c r="D437" s="141">
        <v>149</v>
      </c>
      <c r="E437" s="140" t="s">
        <v>181</v>
      </c>
      <c r="F437" s="141">
        <v>128</v>
      </c>
      <c r="G437" s="142" t="s">
        <v>160</v>
      </c>
      <c r="H437" s="130"/>
      <c r="I437" s="131">
        <v>11009</v>
      </c>
      <c r="J437" s="131">
        <v>634</v>
      </c>
      <c r="K437" s="131">
        <v>0</v>
      </c>
      <c r="L437" s="131">
        <v>938</v>
      </c>
      <c r="M437" s="131">
        <v>12581</v>
      </c>
      <c r="N437" s="130"/>
      <c r="O437" s="132">
        <v>12</v>
      </c>
      <c r="P437" s="132">
        <v>0</v>
      </c>
      <c r="Q437" s="133">
        <v>139716</v>
      </c>
      <c r="R437" s="133">
        <v>0</v>
      </c>
      <c r="S437" s="133">
        <v>0</v>
      </c>
      <c r="T437" s="133">
        <v>11256</v>
      </c>
      <c r="U437" s="134">
        <f t="shared" si="6"/>
        <v>150972</v>
      </c>
      <c r="V437" s="144"/>
      <c r="W437" s="173">
        <v>0</v>
      </c>
      <c r="X437" s="174">
        <v>0.09</v>
      </c>
      <c r="Y437" s="174">
        <v>3.7584762503324445E-2</v>
      </c>
      <c r="Z437" s="175">
        <v>0</v>
      </c>
      <c r="AA437" s="168"/>
      <c r="AB437" s="176">
        <v>0</v>
      </c>
      <c r="AC437" s="177">
        <v>0</v>
      </c>
      <c r="AD437" s="134">
        <v>0</v>
      </c>
      <c r="AE437" s="177">
        <v>0</v>
      </c>
      <c r="AF437" s="182">
        <v>0</v>
      </c>
      <c r="AG437" s="172"/>
    </row>
    <row r="438" spans="1:33" s="110" customFormat="1" x14ac:dyDescent="0.2">
      <c r="A438" s="138">
        <v>454</v>
      </c>
      <c r="B438" s="139">
        <v>454149149</v>
      </c>
      <c r="C438" s="140" t="s">
        <v>521</v>
      </c>
      <c r="D438" s="141">
        <v>149</v>
      </c>
      <c r="E438" s="140" t="s">
        <v>181</v>
      </c>
      <c r="F438" s="141">
        <v>149</v>
      </c>
      <c r="G438" s="142" t="s">
        <v>181</v>
      </c>
      <c r="H438" s="130"/>
      <c r="I438" s="131">
        <v>12846</v>
      </c>
      <c r="J438" s="131">
        <v>471</v>
      </c>
      <c r="K438" s="131">
        <v>0</v>
      </c>
      <c r="L438" s="131">
        <v>938</v>
      </c>
      <c r="M438" s="131">
        <v>14255</v>
      </c>
      <c r="N438" s="130"/>
      <c r="O438" s="132">
        <v>707</v>
      </c>
      <c r="P438" s="132">
        <v>0</v>
      </c>
      <c r="Q438" s="133">
        <v>9415119</v>
      </c>
      <c r="R438" s="133">
        <v>0</v>
      </c>
      <c r="S438" s="133">
        <v>240010</v>
      </c>
      <c r="T438" s="133">
        <v>663166</v>
      </c>
      <c r="U438" s="134">
        <f t="shared" si="6"/>
        <v>10318295</v>
      </c>
      <c r="V438" s="144"/>
      <c r="W438" s="173">
        <v>0</v>
      </c>
      <c r="X438" s="174">
        <v>0.09</v>
      </c>
      <c r="Y438" s="174">
        <v>0.11542692066428177</v>
      </c>
      <c r="Z438" s="175">
        <v>0</v>
      </c>
      <c r="AA438" s="168"/>
      <c r="AB438" s="176">
        <v>0</v>
      </c>
      <c r="AC438" s="177">
        <v>0</v>
      </c>
      <c r="AD438" s="134">
        <v>0</v>
      </c>
      <c r="AE438" s="177">
        <v>0</v>
      </c>
      <c r="AF438" s="182">
        <v>0</v>
      </c>
      <c r="AG438" s="172"/>
    </row>
    <row r="439" spans="1:33" s="110" customFormat="1" x14ac:dyDescent="0.2">
      <c r="A439" s="138">
        <v>454</v>
      </c>
      <c r="B439" s="139">
        <v>454149181</v>
      </c>
      <c r="C439" s="140" t="s">
        <v>521</v>
      </c>
      <c r="D439" s="141">
        <v>149</v>
      </c>
      <c r="E439" s="140" t="s">
        <v>181</v>
      </c>
      <c r="F439" s="141">
        <v>181</v>
      </c>
      <c r="G439" s="142" t="s">
        <v>213</v>
      </c>
      <c r="H439" s="130"/>
      <c r="I439" s="131">
        <v>12156</v>
      </c>
      <c r="J439" s="131">
        <v>222</v>
      </c>
      <c r="K439" s="131">
        <v>0</v>
      </c>
      <c r="L439" s="131">
        <v>938</v>
      </c>
      <c r="M439" s="131">
        <v>13316</v>
      </c>
      <c r="N439" s="130"/>
      <c r="O439" s="132">
        <v>55</v>
      </c>
      <c r="P439" s="132">
        <v>0</v>
      </c>
      <c r="Q439" s="133">
        <v>680790</v>
      </c>
      <c r="R439" s="133">
        <v>0</v>
      </c>
      <c r="S439" s="133">
        <v>0</v>
      </c>
      <c r="T439" s="133">
        <v>51590</v>
      </c>
      <c r="U439" s="134">
        <f t="shared" si="6"/>
        <v>732380</v>
      </c>
      <c r="V439" s="144"/>
      <c r="W439" s="173">
        <v>0</v>
      </c>
      <c r="X439" s="174">
        <v>0.09</v>
      </c>
      <c r="Y439" s="174">
        <v>1.7494444106768061E-2</v>
      </c>
      <c r="Z439" s="175">
        <v>0</v>
      </c>
      <c r="AA439" s="168"/>
      <c r="AB439" s="176">
        <v>0</v>
      </c>
      <c r="AC439" s="177">
        <v>0</v>
      </c>
      <c r="AD439" s="134">
        <v>0</v>
      </c>
      <c r="AE439" s="177">
        <v>0</v>
      </c>
      <c r="AF439" s="182">
        <v>0</v>
      </c>
      <c r="AG439" s="172"/>
    </row>
    <row r="440" spans="1:33" s="110" customFormat="1" x14ac:dyDescent="0.2">
      <c r="A440" s="138">
        <v>454</v>
      </c>
      <c r="B440" s="139">
        <v>454149211</v>
      </c>
      <c r="C440" s="140" t="s">
        <v>521</v>
      </c>
      <c r="D440" s="141">
        <v>149</v>
      </c>
      <c r="E440" s="140" t="s">
        <v>181</v>
      </c>
      <c r="F440" s="141">
        <v>211</v>
      </c>
      <c r="G440" s="142" t="s">
        <v>243</v>
      </c>
      <c r="H440" s="130"/>
      <c r="I440" s="131">
        <v>10661</v>
      </c>
      <c r="J440" s="131">
        <v>2423</v>
      </c>
      <c r="K440" s="131">
        <v>0</v>
      </c>
      <c r="L440" s="131">
        <v>938</v>
      </c>
      <c r="M440" s="131">
        <v>14022</v>
      </c>
      <c r="N440" s="130"/>
      <c r="O440" s="132">
        <v>3</v>
      </c>
      <c r="P440" s="132">
        <v>0</v>
      </c>
      <c r="Q440" s="133">
        <v>39252</v>
      </c>
      <c r="R440" s="133">
        <v>0</v>
      </c>
      <c r="S440" s="133">
        <v>0</v>
      </c>
      <c r="T440" s="133">
        <v>2814</v>
      </c>
      <c r="U440" s="134">
        <f t="shared" si="6"/>
        <v>42066</v>
      </c>
      <c r="V440" s="144"/>
      <c r="W440" s="173">
        <v>0</v>
      </c>
      <c r="X440" s="174">
        <v>0.09</v>
      </c>
      <c r="Y440" s="174">
        <v>2.0408064169418114E-3</v>
      </c>
      <c r="Z440" s="175">
        <v>0</v>
      </c>
      <c r="AA440" s="168"/>
      <c r="AB440" s="176">
        <v>0</v>
      </c>
      <c r="AC440" s="177">
        <v>0</v>
      </c>
      <c r="AD440" s="134">
        <v>0</v>
      </c>
      <c r="AE440" s="177">
        <v>0</v>
      </c>
      <c r="AF440" s="182">
        <v>0</v>
      </c>
      <c r="AG440" s="172"/>
    </row>
    <row r="441" spans="1:33" s="110" customFormat="1" x14ac:dyDescent="0.2">
      <c r="A441" s="138">
        <v>454</v>
      </c>
      <c r="B441" s="139">
        <v>454149745</v>
      </c>
      <c r="C441" s="140" t="s">
        <v>521</v>
      </c>
      <c r="D441" s="141">
        <v>149</v>
      </c>
      <c r="E441" s="140" t="s">
        <v>181</v>
      </c>
      <c r="F441" s="141">
        <v>745</v>
      </c>
      <c r="G441" s="142" t="s">
        <v>429</v>
      </c>
      <c r="H441" s="130"/>
      <c r="I441" s="131">
        <v>10522.465323063756</v>
      </c>
      <c r="J441" s="131">
        <v>4546</v>
      </c>
      <c r="K441" s="131">
        <v>0</v>
      </c>
      <c r="L441" s="131">
        <v>938</v>
      </c>
      <c r="M441" s="131">
        <v>16006.465323063756</v>
      </c>
      <c r="N441" s="130"/>
      <c r="O441" s="132">
        <v>1</v>
      </c>
      <c r="P441" s="132">
        <v>0</v>
      </c>
      <c r="Q441" s="133">
        <v>15068</v>
      </c>
      <c r="R441" s="133">
        <v>0</v>
      </c>
      <c r="S441" s="133">
        <v>0</v>
      </c>
      <c r="T441" s="133">
        <v>938</v>
      </c>
      <c r="U441" s="134">
        <f t="shared" si="6"/>
        <v>16006</v>
      </c>
      <c r="V441" s="144"/>
      <c r="W441" s="173">
        <v>0</v>
      </c>
      <c r="X441" s="174">
        <v>0.09</v>
      </c>
      <c r="Y441" s="174">
        <v>1.2777169178764126E-2</v>
      </c>
      <c r="Z441" s="175">
        <v>0</v>
      </c>
      <c r="AA441" s="168"/>
      <c r="AB441" s="176">
        <v>0</v>
      </c>
      <c r="AC441" s="177">
        <v>0</v>
      </c>
      <c r="AD441" s="134">
        <v>0</v>
      </c>
      <c r="AE441" s="177">
        <v>0</v>
      </c>
      <c r="AF441" s="182">
        <v>0</v>
      </c>
      <c r="AG441" s="172"/>
    </row>
    <row r="442" spans="1:33" s="110" customFormat="1" x14ac:dyDescent="0.2">
      <c r="A442" s="138">
        <v>455</v>
      </c>
      <c r="B442" s="139">
        <v>455128007</v>
      </c>
      <c r="C442" s="140" t="s">
        <v>522</v>
      </c>
      <c r="D442" s="141">
        <v>128</v>
      </c>
      <c r="E442" s="140" t="s">
        <v>160</v>
      </c>
      <c r="F442" s="141">
        <v>7</v>
      </c>
      <c r="G442" s="142" t="s">
        <v>39</v>
      </c>
      <c r="H442" s="130"/>
      <c r="I442" s="131">
        <v>10408</v>
      </c>
      <c r="J442" s="131">
        <v>4865</v>
      </c>
      <c r="K442" s="131">
        <v>0</v>
      </c>
      <c r="L442" s="131">
        <v>938</v>
      </c>
      <c r="M442" s="131">
        <v>16211</v>
      </c>
      <c r="N442" s="130"/>
      <c r="O442" s="132">
        <v>2</v>
      </c>
      <c r="P442" s="132">
        <v>0</v>
      </c>
      <c r="Q442" s="133">
        <v>30546</v>
      </c>
      <c r="R442" s="133">
        <v>0</v>
      </c>
      <c r="S442" s="133">
        <v>0</v>
      </c>
      <c r="T442" s="133">
        <v>1876</v>
      </c>
      <c r="U442" s="134">
        <f t="shared" si="6"/>
        <v>32422</v>
      </c>
      <c r="V442" s="144"/>
      <c r="W442" s="173">
        <v>0</v>
      </c>
      <c r="X442" s="174">
        <v>0.09</v>
      </c>
      <c r="Y442" s="174">
        <v>2.7264486221037058E-2</v>
      </c>
      <c r="Z442" s="175">
        <v>0</v>
      </c>
      <c r="AA442" s="168"/>
      <c r="AB442" s="176">
        <v>0</v>
      </c>
      <c r="AC442" s="177">
        <v>0</v>
      </c>
      <c r="AD442" s="134">
        <v>0</v>
      </c>
      <c r="AE442" s="177">
        <v>0</v>
      </c>
      <c r="AF442" s="182">
        <v>0</v>
      </c>
      <c r="AG442" s="172"/>
    </row>
    <row r="443" spans="1:33" s="110" customFormat="1" x14ac:dyDescent="0.2">
      <c r="A443" s="138">
        <v>455</v>
      </c>
      <c r="B443" s="139">
        <v>455128128</v>
      </c>
      <c r="C443" s="140" t="s">
        <v>522</v>
      </c>
      <c r="D443" s="141">
        <v>128</v>
      </c>
      <c r="E443" s="140" t="s">
        <v>160</v>
      </c>
      <c r="F443" s="141">
        <v>128</v>
      </c>
      <c r="G443" s="142" t="s">
        <v>160</v>
      </c>
      <c r="H443" s="130"/>
      <c r="I443" s="131">
        <v>10447</v>
      </c>
      <c r="J443" s="131">
        <v>601</v>
      </c>
      <c r="K443" s="131">
        <v>0</v>
      </c>
      <c r="L443" s="131">
        <v>938</v>
      </c>
      <c r="M443" s="131">
        <v>11986</v>
      </c>
      <c r="N443" s="130"/>
      <c r="O443" s="132">
        <v>293</v>
      </c>
      <c r="P443" s="132">
        <v>0</v>
      </c>
      <c r="Q443" s="133">
        <v>3237064</v>
      </c>
      <c r="R443" s="133">
        <v>0</v>
      </c>
      <c r="S443" s="133">
        <v>0</v>
      </c>
      <c r="T443" s="133">
        <v>274834</v>
      </c>
      <c r="U443" s="134">
        <f t="shared" si="6"/>
        <v>3511898</v>
      </c>
      <c r="V443" s="144"/>
      <c r="W443" s="173">
        <v>0</v>
      </c>
      <c r="X443" s="174">
        <v>0.09</v>
      </c>
      <c r="Y443" s="174">
        <v>3.7584762503324445E-2</v>
      </c>
      <c r="Z443" s="175">
        <v>0</v>
      </c>
      <c r="AA443" s="168"/>
      <c r="AB443" s="176">
        <v>0</v>
      </c>
      <c r="AC443" s="177">
        <v>0</v>
      </c>
      <c r="AD443" s="134">
        <v>0</v>
      </c>
      <c r="AE443" s="177">
        <v>0</v>
      </c>
      <c r="AF443" s="182">
        <v>0</v>
      </c>
      <c r="AG443" s="172"/>
    </row>
    <row r="444" spans="1:33" s="110" customFormat="1" x14ac:dyDescent="0.2">
      <c r="A444" s="138">
        <v>455</v>
      </c>
      <c r="B444" s="139">
        <v>455128149</v>
      </c>
      <c r="C444" s="140" t="s">
        <v>522</v>
      </c>
      <c r="D444" s="141">
        <v>128</v>
      </c>
      <c r="E444" s="140" t="s">
        <v>160</v>
      </c>
      <c r="F444" s="141">
        <v>149</v>
      </c>
      <c r="G444" s="142" t="s">
        <v>181</v>
      </c>
      <c r="H444" s="130"/>
      <c r="I444" s="131">
        <v>9305</v>
      </c>
      <c r="J444" s="131">
        <v>341</v>
      </c>
      <c r="K444" s="131">
        <v>0</v>
      </c>
      <c r="L444" s="131">
        <v>938</v>
      </c>
      <c r="M444" s="131">
        <v>10584</v>
      </c>
      <c r="N444" s="130"/>
      <c r="O444" s="132">
        <v>4</v>
      </c>
      <c r="P444" s="132">
        <v>0</v>
      </c>
      <c r="Q444" s="133">
        <v>38584</v>
      </c>
      <c r="R444" s="133">
        <v>0</v>
      </c>
      <c r="S444" s="133">
        <v>0</v>
      </c>
      <c r="T444" s="133">
        <v>3752</v>
      </c>
      <c r="U444" s="134">
        <f t="shared" si="6"/>
        <v>42336</v>
      </c>
      <c r="V444" s="144"/>
      <c r="W444" s="173">
        <v>0</v>
      </c>
      <c r="X444" s="174">
        <v>0.09</v>
      </c>
      <c r="Y444" s="174">
        <v>0.11542692066428177</v>
      </c>
      <c r="Z444" s="175">
        <v>0</v>
      </c>
      <c r="AA444" s="168"/>
      <c r="AB444" s="176">
        <v>0</v>
      </c>
      <c r="AC444" s="177">
        <v>0</v>
      </c>
      <c r="AD444" s="134">
        <v>0</v>
      </c>
      <c r="AE444" s="177">
        <v>0</v>
      </c>
      <c r="AF444" s="182">
        <v>0</v>
      </c>
      <c r="AG444" s="172"/>
    </row>
    <row r="445" spans="1:33" s="110" customFormat="1" x14ac:dyDescent="0.2">
      <c r="A445" s="138">
        <v>455</v>
      </c>
      <c r="B445" s="139">
        <v>455128181</v>
      </c>
      <c r="C445" s="140" t="s">
        <v>522</v>
      </c>
      <c r="D445" s="141">
        <v>128</v>
      </c>
      <c r="E445" s="140" t="s">
        <v>160</v>
      </c>
      <c r="F445" s="141">
        <v>181</v>
      </c>
      <c r="G445" s="142" t="s">
        <v>213</v>
      </c>
      <c r="H445" s="130"/>
      <c r="I445" s="131">
        <v>9305</v>
      </c>
      <c r="J445" s="131">
        <v>170</v>
      </c>
      <c r="K445" s="131">
        <v>0</v>
      </c>
      <c r="L445" s="131">
        <v>938</v>
      </c>
      <c r="M445" s="131">
        <v>10413</v>
      </c>
      <c r="N445" s="130"/>
      <c r="O445" s="132">
        <v>1</v>
      </c>
      <c r="P445" s="132">
        <v>0</v>
      </c>
      <c r="Q445" s="133">
        <v>9475</v>
      </c>
      <c r="R445" s="133">
        <v>0</v>
      </c>
      <c r="S445" s="133">
        <v>0</v>
      </c>
      <c r="T445" s="133">
        <v>938</v>
      </c>
      <c r="U445" s="134">
        <f t="shared" si="6"/>
        <v>10413</v>
      </c>
      <c r="V445" s="144"/>
      <c r="W445" s="173">
        <v>0</v>
      </c>
      <c r="X445" s="174">
        <v>0.09</v>
      </c>
      <c r="Y445" s="174">
        <v>1.7494444106768061E-2</v>
      </c>
      <c r="Z445" s="175">
        <v>0</v>
      </c>
      <c r="AA445" s="168"/>
      <c r="AB445" s="176">
        <v>0</v>
      </c>
      <c r="AC445" s="177">
        <v>0</v>
      </c>
      <c r="AD445" s="134">
        <v>0</v>
      </c>
      <c r="AE445" s="177">
        <v>0</v>
      </c>
      <c r="AF445" s="182">
        <v>0</v>
      </c>
      <c r="AG445" s="172"/>
    </row>
    <row r="446" spans="1:33" s="110" customFormat="1" x14ac:dyDescent="0.2">
      <c r="A446" s="138">
        <v>455</v>
      </c>
      <c r="B446" s="139">
        <v>455128204</v>
      </c>
      <c r="C446" s="140" t="s">
        <v>522</v>
      </c>
      <c r="D446" s="141">
        <v>128</v>
      </c>
      <c r="E446" s="140" t="s">
        <v>160</v>
      </c>
      <c r="F446" s="141">
        <v>204</v>
      </c>
      <c r="G446" s="142" t="s">
        <v>236</v>
      </c>
      <c r="H446" s="130"/>
      <c r="I446" s="131">
        <v>10487.425723570192</v>
      </c>
      <c r="J446" s="131">
        <v>6346</v>
      </c>
      <c r="K446" s="131">
        <v>0</v>
      </c>
      <c r="L446" s="131">
        <v>938</v>
      </c>
      <c r="M446" s="131">
        <v>17771.425723570192</v>
      </c>
      <c r="N446" s="130"/>
      <c r="O446" s="132">
        <v>1</v>
      </c>
      <c r="P446" s="132">
        <v>0</v>
      </c>
      <c r="Q446" s="133">
        <v>16833</v>
      </c>
      <c r="R446" s="133">
        <v>0</v>
      </c>
      <c r="S446" s="133">
        <v>0</v>
      </c>
      <c r="T446" s="133">
        <v>938</v>
      </c>
      <c r="U446" s="134">
        <f t="shared" si="6"/>
        <v>17771</v>
      </c>
      <c r="V446" s="144"/>
      <c r="W446" s="173">
        <v>0</v>
      </c>
      <c r="X446" s="174">
        <v>0.09</v>
      </c>
      <c r="Y446" s="174">
        <v>5.3505609664923369E-2</v>
      </c>
      <c r="Z446" s="175">
        <v>0</v>
      </c>
      <c r="AA446" s="168"/>
      <c r="AB446" s="176">
        <v>0</v>
      </c>
      <c r="AC446" s="177">
        <v>0</v>
      </c>
      <c r="AD446" s="134">
        <v>0</v>
      </c>
      <c r="AE446" s="177">
        <v>0</v>
      </c>
      <c r="AF446" s="182">
        <v>0</v>
      </c>
      <c r="AG446" s="172"/>
    </row>
    <row r="447" spans="1:33" s="110" customFormat="1" x14ac:dyDescent="0.2">
      <c r="A447" s="138">
        <v>455</v>
      </c>
      <c r="B447" s="139">
        <v>455128745</v>
      </c>
      <c r="C447" s="140" t="s">
        <v>522</v>
      </c>
      <c r="D447" s="141">
        <v>128</v>
      </c>
      <c r="E447" s="140" t="s">
        <v>160</v>
      </c>
      <c r="F447" s="141">
        <v>745</v>
      </c>
      <c r="G447" s="142" t="s">
        <v>429</v>
      </c>
      <c r="H447" s="130"/>
      <c r="I447" s="131">
        <v>10522.465323063756</v>
      </c>
      <c r="J447" s="131">
        <v>4546</v>
      </c>
      <c r="K447" s="131">
        <v>0</v>
      </c>
      <c r="L447" s="131">
        <v>938</v>
      </c>
      <c r="M447" s="131">
        <v>16006.465323063756</v>
      </c>
      <c r="N447" s="130"/>
      <c r="O447" s="132">
        <v>2</v>
      </c>
      <c r="P447" s="132">
        <v>0</v>
      </c>
      <c r="Q447" s="133">
        <v>30136</v>
      </c>
      <c r="R447" s="133">
        <v>0</v>
      </c>
      <c r="S447" s="133">
        <v>0</v>
      </c>
      <c r="T447" s="133">
        <v>1876</v>
      </c>
      <c r="U447" s="134">
        <f t="shared" si="6"/>
        <v>32012</v>
      </c>
      <c r="V447" s="144"/>
      <c r="W447" s="173">
        <v>0</v>
      </c>
      <c r="X447" s="174">
        <v>0.09</v>
      </c>
      <c r="Y447" s="174">
        <v>1.2777169178764126E-2</v>
      </c>
      <c r="Z447" s="175">
        <v>0</v>
      </c>
      <c r="AA447" s="168"/>
      <c r="AB447" s="176">
        <v>0</v>
      </c>
      <c r="AC447" s="177">
        <v>0</v>
      </c>
      <c r="AD447" s="134">
        <v>0</v>
      </c>
      <c r="AE447" s="177">
        <v>0</v>
      </c>
      <c r="AF447" s="182">
        <v>0</v>
      </c>
      <c r="AG447" s="172"/>
    </row>
    <row r="448" spans="1:33" s="110" customFormat="1" x14ac:dyDescent="0.2">
      <c r="A448" s="138">
        <v>456</v>
      </c>
      <c r="B448" s="139">
        <v>456160009</v>
      </c>
      <c r="C448" s="140" t="s">
        <v>523</v>
      </c>
      <c r="D448" s="141">
        <v>160</v>
      </c>
      <c r="E448" s="140" t="s">
        <v>192</v>
      </c>
      <c r="F448" s="141">
        <v>9</v>
      </c>
      <c r="G448" s="142" t="s">
        <v>41</v>
      </c>
      <c r="H448" s="130"/>
      <c r="I448" s="131">
        <v>6532</v>
      </c>
      <c r="J448" s="131">
        <v>4361</v>
      </c>
      <c r="K448" s="131">
        <v>0</v>
      </c>
      <c r="L448" s="131">
        <v>938</v>
      </c>
      <c r="M448" s="131">
        <v>11831</v>
      </c>
      <c r="N448" s="130"/>
      <c r="O448" s="132">
        <v>2</v>
      </c>
      <c r="P448" s="132">
        <v>0</v>
      </c>
      <c r="Q448" s="133">
        <v>21704</v>
      </c>
      <c r="R448" s="133">
        <v>0</v>
      </c>
      <c r="S448" s="133">
        <v>0</v>
      </c>
      <c r="T448" s="133">
        <v>1868</v>
      </c>
      <c r="U448" s="134">
        <f t="shared" si="6"/>
        <v>23572</v>
      </c>
      <c r="V448" s="144"/>
      <c r="W448" s="173">
        <v>7.4719800747198011E-3</v>
      </c>
      <c r="X448" s="174">
        <v>0.09</v>
      </c>
      <c r="Y448" s="174">
        <v>2.304615137916233E-3</v>
      </c>
      <c r="Z448" s="175">
        <v>0</v>
      </c>
      <c r="AA448" s="168"/>
      <c r="AB448" s="176">
        <v>0</v>
      </c>
      <c r="AC448" s="177">
        <v>0</v>
      </c>
      <c r="AD448" s="134">
        <v>0</v>
      </c>
      <c r="AE448" s="177">
        <v>0</v>
      </c>
      <c r="AF448" s="182">
        <v>0</v>
      </c>
      <c r="AG448" s="172"/>
    </row>
    <row r="449" spans="1:33" s="110" customFormat="1" x14ac:dyDescent="0.2">
      <c r="A449" s="138">
        <v>456</v>
      </c>
      <c r="B449" s="139">
        <v>456160031</v>
      </c>
      <c r="C449" s="140" t="s">
        <v>523</v>
      </c>
      <c r="D449" s="141">
        <v>160</v>
      </c>
      <c r="E449" s="140" t="s">
        <v>192</v>
      </c>
      <c r="F449" s="141">
        <v>31</v>
      </c>
      <c r="G449" s="142" t="s">
        <v>63</v>
      </c>
      <c r="H449" s="130"/>
      <c r="I449" s="131">
        <v>9692</v>
      </c>
      <c r="J449" s="131">
        <v>4786</v>
      </c>
      <c r="K449" s="131">
        <v>0</v>
      </c>
      <c r="L449" s="131">
        <v>938</v>
      </c>
      <c r="M449" s="131">
        <v>15416</v>
      </c>
      <c r="N449" s="130"/>
      <c r="O449" s="132">
        <v>7</v>
      </c>
      <c r="P449" s="132">
        <v>0</v>
      </c>
      <c r="Q449" s="133">
        <v>100968</v>
      </c>
      <c r="R449" s="133">
        <v>0</v>
      </c>
      <c r="S449" s="133">
        <v>0</v>
      </c>
      <c r="T449" s="133">
        <v>6538</v>
      </c>
      <c r="U449" s="134">
        <f t="shared" si="6"/>
        <v>107506</v>
      </c>
      <c r="V449" s="144"/>
      <c r="W449" s="173">
        <v>2.6151930261519307E-2</v>
      </c>
      <c r="X449" s="174">
        <v>0.09</v>
      </c>
      <c r="Y449" s="174">
        <v>1.9232358306351328E-2</v>
      </c>
      <c r="Z449" s="175">
        <v>0</v>
      </c>
      <c r="AA449" s="168"/>
      <c r="AB449" s="176">
        <v>0</v>
      </c>
      <c r="AC449" s="177">
        <v>0</v>
      </c>
      <c r="AD449" s="134">
        <v>0</v>
      </c>
      <c r="AE449" s="177">
        <v>0</v>
      </c>
      <c r="AF449" s="182">
        <v>0</v>
      </c>
      <c r="AG449" s="172"/>
    </row>
    <row r="450" spans="1:33" s="110" customFormat="1" x14ac:dyDescent="0.2">
      <c r="A450" s="138">
        <v>456</v>
      </c>
      <c r="B450" s="139">
        <v>456160056</v>
      </c>
      <c r="C450" s="140" t="s">
        <v>523</v>
      </c>
      <c r="D450" s="141">
        <v>160</v>
      </c>
      <c r="E450" s="140" t="s">
        <v>192</v>
      </c>
      <c r="F450" s="141">
        <v>56</v>
      </c>
      <c r="G450" s="142" t="s">
        <v>88</v>
      </c>
      <c r="H450" s="130"/>
      <c r="I450" s="131">
        <v>12278</v>
      </c>
      <c r="J450" s="131">
        <v>4356</v>
      </c>
      <c r="K450" s="131">
        <v>0</v>
      </c>
      <c r="L450" s="131">
        <v>938</v>
      </c>
      <c r="M450" s="131">
        <v>17572</v>
      </c>
      <c r="N450" s="130"/>
      <c r="O450" s="132">
        <v>8</v>
      </c>
      <c r="P450" s="132">
        <v>0</v>
      </c>
      <c r="Q450" s="133">
        <v>132576</v>
      </c>
      <c r="R450" s="133">
        <v>0</v>
      </c>
      <c r="S450" s="133">
        <v>0</v>
      </c>
      <c r="T450" s="133">
        <v>7472</v>
      </c>
      <c r="U450" s="134">
        <f t="shared" si="6"/>
        <v>140048</v>
      </c>
      <c r="V450" s="144"/>
      <c r="W450" s="173">
        <v>2.9887920298879208E-2</v>
      </c>
      <c r="X450" s="174">
        <v>0.09</v>
      </c>
      <c r="Y450" s="174">
        <v>2.0791850212863276E-2</v>
      </c>
      <c r="Z450" s="175">
        <v>0</v>
      </c>
      <c r="AA450" s="168"/>
      <c r="AB450" s="176">
        <v>0</v>
      </c>
      <c r="AC450" s="177">
        <v>0</v>
      </c>
      <c r="AD450" s="134">
        <v>0</v>
      </c>
      <c r="AE450" s="177">
        <v>0</v>
      </c>
      <c r="AF450" s="182">
        <v>0</v>
      </c>
      <c r="AG450" s="172"/>
    </row>
    <row r="451" spans="1:33" s="110" customFormat="1" x14ac:dyDescent="0.2">
      <c r="A451" s="138">
        <v>456</v>
      </c>
      <c r="B451" s="139">
        <v>456160079</v>
      </c>
      <c r="C451" s="140" t="s">
        <v>523</v>
      </c>
      <c r="D451" s="141">
        <v>160</v>
      </c>
      <c r="E451" s="140" t="s">
        <v>192</v>
      </c>
      <c r="F451" s="141">
        <v>79</v>
      </c>
      <c r="G451" s="142" t="s">
        <v>111</v>
      </c>
      <c r="H451" s="130"/>
      <c r="I451" s="131">
        <v>13264</v>
      </c>
      <c r="J451" s="131">
        <v>61</v>
      </c>
      <c r="K451" s="131">
        <v>0</v>
      </c>
      <c r="L451" s="131">
        <v>938</v>
      </c>
      <c r="M451" s="131">
        <v>14263</v>
      </c>
      <c r="N451" s="130"/>
      <c r="O451" s="132">
        <v>37</v>
      </c>
      <c r="P451" s="132">
        <v>0</v>
      </c>
      <c r="Q451" s="133">
        <v>491175</v>
      </c>
      <c r="R451" s="133">
        <v>0</v>
      </c>
      <c r="S451" s="133">
        <v>0</v>
      </c>
      <c r="T451" s="133">
        <v>34558</v>
      </c>
      <c r="U451" s="134">
        <f t="shared" si="6"/>
        <v>525733</v>
      </c>
      <c r="V451" s="144"/>
      <c r="W451" s="173">
        <v>0.13823163138231628</v>
      </c>
      <c r="X451" s="174">
        <v>0.09</v>
      </c>
      <c r="Y451" s="174">
        <v>6.7580937111066677E-2</v>
      </c>
      <c r="Z451" s="175">
        <v>0</v>
      </c>
      <c r="AA451" s="168"/>
      <c r="AB451" s="176">
        <v>0</v>
      </c>
      <c r="AC451" s="177">
        <v>0</v>
      </c>
      <c r="AD451" s="134">
        <v>0</v>
      </c>
      <c r="AE451" s="177">
        <v>0</v>
      </c>
      <c r="AF451" s="182">
        <v>0</v>
      </c>
      <c r="AG451" s="172"/>
    </row>
    <row r="452" spans="1:33" s="110" customFormat="1" x14ac:dyDescent="0.2">
      <c r="A452" s="138">
        <v>456</v>
      </c>
      <c r="B452" s="139">
        <v>456160128</v>
      </c>
      <c r="C452" s="140" t="s">
        <v>523</v>
      </c>
      <c r="D452" s="141">
        <v>160</v>
      </c>
      <c r="E452" s="140" t="s">
        <v>192</v>
      </c>
      <c r="F452" s="141">
        <v>128</v>
      </c>
      <c r="G452" s="142" t="s">
        <v>160</v>
      </c>
      <c r="H452" s="130"/>
      <c r="I452" s="131">
        <v>12921</v>
      </c>
      <c r="J452" s="131">
        <v>744</v>
      </c>
      <c r="K452" s="131">
        <v>0</v>
      </c>
      <c r="L452" s="131">
        <v>938</v>
      </c>
      <c r="M452" s="131">
        <v>14603</v>
      </c>
      <c r="N452" s="130"/>
      <c r="O452" s="132">
        <v>3</v>
      </c>
      <c r="P452" s="132">
        <v>0</v>
      </c>
      <c r="Q452" s="133">
        <v>40842</v>
      </c>
      <c r="R452" s="133">
        <v>0</v>
      </c>
      <c r="S452" s="133">
        <v>0</v>
      </c>
      <c r="T452" s="133">
        <v>2802</v>
      </c>
      <c r="U452" s="134">
        <f t="shared" si="6"/>
        <v>43644</v>
      </c>
      <c r="V452" s="144"/>
      <c r="W452" s="173">
        <v>1.1207970112079701E-2</v>
      </c>
      <c r="X452" s="174">
        <v>0.09</v>
      </c>
      <c r="Y452" s="174">
        <v>3.7584762503324445E-2</v>
      </c>
      <c r="Z452" s="175">
        <v>0</v>
      </c>
      <c r="AA452" s="168"/>
      <c r="AB452" s="176">
        <v>0</v>
      </c>
      <c r="AC452" s="177">
        <v>0</v>
      </c>
      <c r="AD452" s="134">
        <v>0</v>
      </c>
      <c r="AE452" s="177">
        <v>0</v>
      </c>
      <c r="AF452" s="182">
        <v>0</v>
      </c>
      <c r="AG452" s="172"/>
    </row>
    <row r="453" spans="1:33" s="110" customFormat="1" x14ac:dyDescent="0.2">
      <c r="A453" s="138">
        <v>456</v>
      </c>
      <c r="B453" s="139">
        <v>456160149</v>
      </c>
      <c r="C453" s="140" t="s">
        <v>523</v>
      </c>
      <c r="D453" s="141">
        <v>160</v>
      </c>
      <c r="E453" s="140" t="s">
        <v>192</v>
      </c>
      <c r="F453" s="141">
        <v>149</v>
      </c>
      <c r="G453" s="142" t="s">
        <v>181</v>
      </c>
      <c r="H453" s="130"/>
      <c r="I453" s="131">
        <v>10465</v>
      </c>
      <c r="J453" s="131">
        <v>383</v>
      </c>
      <c r="K453" s="131">
        <v>0</v>
      </c>
      <c r="L453" s="131">
        <v>938</v>
      </c>
      <c r="M453" s="131">
        <v>11786</v>
      </c>
      <c r="N453" s="130"/>
      <c r="O453" s="132">
        <v>3</v>
      </c>
      <c r="P453" s="132">
        <v>0</v>
      </c>
      <c r="Q453" s="133">
        <v>32421</v>
      </c>
      <c r="R453" s="133">
        <v>0</v>
      </c>
      <c r="S453" s="133">
        <v>0</v>
      </c>
      <c r="T453" s="133">
        <v>2802</v>
      </c>
      <c r="U453" s="134">
        <f t="shared" si="6"/>
        <v>35223</v>
      </c>
      <c r="V453" s="144"/>
      <c r="W453" s="173">
        <v>1.1207970112079701E-2</v>
      </c>
      <c r="X453" s="174">
        <v>0.09</v>
      </c>
      <c r="Y453" s="174">
        <v>0.11542692066428177</v>
      </c>
      <c r="Z453" s="175">
        <v>0</v>
      </c>
      <c r="AA453" s="168"/>
      <c r="AB453" s="176">
        <v>0</v>
      </c>
      <c r="AC453" s="177">
        <v>0</v>
      </c>
      <c r="AD453" s="134">
        <v>0</v>
      </c>
      <c r="AE453" s="177">
        <v>0</v>
      </c>
      <c r="AF453" s="182">
        <v>0</v>
      </c>
      <c r="AG453" s="172"/>
    </row>
    <row r="454" spans="1:33" s="110" customFormat="1" x14ac:dyDescent="0.2">
      <c r="A454" s="138">
        <v>456</v>
      </c>
      <c r="B454" s="139">
        <v>456160153</v>
      </c>
      <c r="C454" s="140" t="s">
        <v>523</v>
      </c>
      <c r="D454" s="141">
        <v>160</v>
      </c>
      <c r="E454" s="140" t="s">
        <v>192</v>
      </c>
      <c r="F454" s="141">
        <v>153</v>
      </c>
      <c r="G454" s="142" t="s">
        <v>185</v>
      </c>
      <c r="H454" s="130"/>
      <c r="I454" s="131">
        <v>15020</v>
      </c>
      <c r="J454" s="131">
        <v>254</v>
      </c>
      <c r="K454" s="131">
        <v>0</v>
      </c>
      <c r="L454" s="131">
        <v>938</v>
      </c>
      <c r="M454" s="131">
        <v>16212</v>
      </c>
      <c r="N454" s="130"/>
      <c r="O454" s="132">
        <v>2</v>
      </c>
      <c r="P454" s="132">
        <v>0</v>
      </c>
      <c r="Q454" s="133">
        <v>30434</v>
      </c>
      <c r="R454" s="133">
        <v>0</v>
      </c>
      <c r="S454" s="133">
        <v>0</v>
      </c>
      <c r="T454" s="133">
        <v>1868</v>
      </c>
      <c r="U454" s="134">
        <f t="shared" si="6"/>
        <v>32302</v>
      </c>
      <c r="V454" s="144"/>
      <c r="W454" s="173">
        <v>7.4719800747198011E-3</v>
      </c>
      <c r="X454" s="174">
        <v>0.09</v>
      </c>
      <c r="Y454" s="174">
        <v>1.2993794978326841E-2</v>
      </c>
      <c r="Z454" s="175">
        <v>0</v>
      </c>
      <c r="AA454" s="168"/>
      <c r="AB454" s="176">
        <v>0</v>
      </c>
      <c r="AC454" s="177">
        <v>0</v>
      </c>
      <c r="AD454" s="134">
        <v>0</v>
      </c>
      <c r="AE454" s="177">
        <v>0</v>
      </c>
      <c r="AF454" s="182">
        <v>0</v>
      </c>
      <c r="AG454" s="172"/>
    </row>
    <row r="455" spans="1:33" s="110" customFormat="1" x14ac:dyDescent="0.2">
      <c r="A455" s="138">
        <v>456</v>
      </c>
      <c r="B455" s="139">
        <v>456160160</v>
      </c>
      <c r="C455" s="140" t="s">
        <v>523</v>
      </c>
      <c r="D455" s="141">
        <v>160</v>
      </c>
      <c r="E455" s="140" t="s">
        <v>192</v>
      </c>
      <c r="F455" s="141">
        <v>160</v>
      </c>
      <c r="G455" s="142" t="s">
        <v>192</v>
      </c>
      <c r="H455" s="130"/>
      <c r="I455" s="131">
        <v>13217</v>
      </c>
      <c r="J455" s="131">
        <v>149</v>
      </c>
      <c r="K455" s="131">
        <v>0</v>
      </c>
      <c r="L455" s="131">
        <v>938</v>
      </c>
      <c r="M455" s="131">
        <v>14304</v>
      </c>
      <c r="N455" s="130"/>
      <c r="O455" s="132">
        <v>717</v>
      </c>
      <c r="P455" s="132">
        <v>0</v>
      </c>
      <c r="Q455" s="133">
        <v>9547572</v>
      </c>
      <c r="R455" s="133">
        <v>0</v>
      </c>
      <c r="S455" s="133">
        <v>0</v>
      </c>
      <c r="T455" s="133">
        <v>669678</v>
      </c>
      <c r="U455" s="134">
        <f t="shared" si="6"/>
        <v>10217250</v>
      </c>
      <c r="V455" s="144"/>
      <c r="W455" s="173">
        <v>2.6787048567870557</v>
      </c>
      <c r="X455" s="174">
        <v>0.09</v>
      </c>
      <c r="Y455" s="174">
        <v>0.11669370720677201</v>
      </c>
      <c r="Z455" s="175">
        <v>0</v>
      </c>
      <c r="AA455" s="168"/>
      <c r="AB455" s="176">
        <v>0</v>
      </c>
      <c r="AC455" s="177">
        <v>0</v>
      </c>
      <c r="AD455" s="134">
        <v>0</v>
      </c>
      <c r="AE455" s="177">
        <v>0</v>
      </c>
      <c r="AF455" s="182">
        <v>0</v>
      </c>
      <c r="AG455" s="172"/>
    </row>
    <row r="456" spans="1:33" s="110" customFormat="1" x14ac:dyDescent="0.2">
      <c r="A456" s="138">
        <v>456</v>
      </c>
      <c r="B456" s="139">
        <v>456160170</v>
      </c>
      <c r="C456" s="140" t="s">
        <v>523</v>
      </c>
      <c r="D456" s="141">
        <v>160</v>
      </c>
      <c r="E456" s="140" t="s">
        <v>192</v>
      </c>
      <c r="F456" s="141">
        <v>170</v>
      </c>
      <c r="G456" s="142" t="s">
        <v>202</v>
      </c>
      <c r="H456" s="130"/>
      <c r="I456" s="131">
        <v>11547</v>
      </c>
      <c r="J456" s="131">
        <v>3044</v>
      </c>
      <c r="K456" s="131">
        <v>0</v>
      </c>
      <c r="L456" s="131">
        <v>938</v>
      </c>
      <c r="M456" s="131">
        <v>15529</v>
      </c>
      <c r="N456" s="130"/>
      <c r="O456" s="132">
        <v>2</v>
      </c>
      <c r="P456" s="132">
        <v>0</v>
      </c>
      <c r="Q456" s="133">
        <v>29072</v>
      </c>
      <c r="R456" s="133">
        <v>0</v>
      </c>
      <c r="S456" s="133">
        <v>0</v>
      </c>
      <c r="T456" s="133">
        <v>1868</v>
      </c>
      <c r="U456" s="134">
        <f t="shared" si="6"/>
        <v>30940</v>
      </c>
      <c r="V456" s="144"/>
      <c r="W456" s="173">
        <v>7.4719800747198011E-3</v>
      </c>
      <c r="X456" s="174">
        <v>0.09</v>
      </c>
      <c r="Y456" s="174">
        <v>7.9115771076453345E-2</v>
      </c>
      <c r="Z456" s="175">
        <v>0</v>
      </c>
      <c r="AA456" s="168"/>
      <c r="AB456" s="176">
        <v>0</v>
      </c>
      <c r="AC456" s="177">
        <v>0</v>
      </c>
      <c r="AD456" s="134">
        <v>0</v>
      </c>
      <c r="AE456" s="177">
        <v>0</v>
      </c>
      <c r="AF456" s="182">
        <v>0</v>
      </c>
      <c r="AG456" s="172"/>
    </row>
    <row r="457" spans="1:33" s="110" customFormat="1" x14ac:dyDescent="0.2">
      <c r="A457" s="138">
        <v>456</v>
      </c>
      <c r="B457" s="139">
        <v>456160295</v>
      </c>
      <c r="C457" s="140" t="s">
        <v>523</v>
      </c>
      <c r="D457" s="141">
        <v>160</v>
      </c>
      <c r="E457" s="140" t="s">
        <v>192</v>
      </c>
      <c r="F457" s="141">
        <v>295</v>
      </c>
      <c r="G457" s="142" t="s">
        <v>327</v>
      </c>
      <c r="H457" s="130"/>
      <c r="I457" s="131">
        <v>12465</v>
      </c>
      <c r="J457" s="131">
        <v>7350</v>
      </c>
      <c r="K457" s="131">
        <v>0</v>
      </c>
      <c r="L457" s="131">
        <v>938</v>
      </c>
      <c r="M457" s="131">
        <v>20753</v>
      </c>
      <c r="N457" s="130"/>
      <c r="O457" s="132">
        <v>7</v>
      </c>
      <c r="P457" s="132">
        <v>0</v>
      </c>
      <c r="Q457" s="133">
        <v>138187</v>
      </c>
      <c r="R457" s="133">
        <v>0</v>
      </c>
      <c r="S457" s="133">
        <v>0</v>
      </c>
      <c r="T457" s="133">
        <v>6538</v>
      </c>
      <c r="U457" s="134">
        <f t="shared" si="6"/>
        <v>144725</v>
      </c>
      <c r="V457" s="144"/>
      <c r="W457" s="173">
        <v>2.6151930261519307E-2</v>
      </c>
      <c r="X457" s="174">
        <v>0.09</v>
      </c>
      <c r="Y457" s="174">
        <v>1.4815299696565788E-2</v>
      </c>
      <c r="Z457" s="175">
        <v>0</v>
      </c>
      <c r="AA457" s="168"/>
      <c r="AB457" s="176">
        <v>0</v>
      </c>
      <c r="AC457" s="177">
        <v>0</v>
      </c>
      <c r="AD457" s="134">
        <v>0</v>
      </c>
      <c r="AE457" s="177">
        <v>0</v>
      </c>
      <c r="AF457" s="182">
        <v>0</v>
      </c>
      <c r="AG457" s="172"/>
    </row>
    <row r="458" spans="1:33" s="110" customFormat="1" x14ac:dyDescent="0.2">
      <c r="A458" s="138">
        <v>456</v>
      </c>
      <c r="B458" s="139">
        <v>456160326</v>
      </c>
      <c r="C458" s="140" t="s">
        <v>523</v>
      </c>
      <c r="D458" s="141">
        <v>160</v>
      </c>
      <c r="E458" s="140" t="s">
        <v>192</v>
      </c>
      <c r="F458" s="141">
        <v>326</v>
      </c>
      <c r="G458" s="142" t="s">
        <v>358</v>
      </c>
      <c r="H458" s="130"/>
      <c r="I458" s="131">
        <v>10492.063201940613</v>
      </c>
      <c r="J458" s="131">
        <v>4043</v>
      </c>
      <c r="K458" s="131">
        <v>0</v>
      </c>
      <c r="L458" s="131">
        <v>938</v>
      </c>
      <c r="M458" s="131">
        <v>15473.063201940613</v>
      </c>
      <c r="N458" s="130"/>
      <c r="O458" s="132">
        <v>5</v>
      </c>
      <c r="P458" s="132">
        <v>0</v>
      </c>
      <c r="Q458" s="133">
        <v>72405</v>
      </c>
      <c r="R458" s="133">
        <v>0</v>
      </c>
      <c r="S458" s="133">
        <v>0</v>
      </c>
      <c r="T458" s="133">
        <v>4670</v>
      </c>
      <c r="U458" s="134">
        <f t="shared" ref="U458:U521" si="7">SUM(Q458:T458)</f>
        <v>77075</v>
      </c>
      <c r="V458" s="144"/>
      <c r="W458" s="173">
        <v>1.8679950186799504E-2</v>
      </c>
      <c r="X458" s="174">
        <v>0.09</v>
      </c>
      <c r="Y458" s="174">
        <v>4.3904812406005056E-3</v>
      </c>
      <c r="Z458" s="175">
        <v>0</v>
      </c>
      <c r="AA458" s="168"/>
      <c r="AB458" s="176">
        <v>0</v>
      </c>
      <c r="AC458" s="177">
        <v>0</v>
      </c>
      <c r="AD458" s="134">
        <v>0</v>
      </c>
      <c r="AE458" s="177">
        <v>0</v>
      </c>
      <c r="AF458" s="182">
        <v>0</v>
      </c>
      <c r="AG458" s="172"/>
    </row>
    <row r="459" spans="1:33" s="110" customFormat="1" x14ac:dyDescent="0.2">
      <c r="A459" s="138">
        <v>456</v>
      </c>
      <c r="B459" s="139">
        <v>456160616</v>
      </c>
      <c r="C459" s="140" t="s">
        <v>523</v>
      </c>
      <c r="D459" s="141">
        <v>160</v>
      </c>
      <c r="E459" s="140" t="s">
        <v>192</v>
      </c>
      <c r="F459" s="141">
        <v>616</v>
      </c>
      <c r="G459" s="142" t="s">
        <v>391</v>
      </c>
      <c r="H459" s="130"/>
      <c r="I459" s="131">
        <v>11289.660213143876</v>
      </c>
      <c r="J459" s="131">
        <v>4386</v>
      </c>
      <c r="K459" s="131">
        <v>0</v>
      </c>
      <c r="L459" s="131">
        <v>938</v>
      </c>
      <c r="M459" s="131">
        <v>16613.660213143878</v>
      </c>
      <c r="N459" s="130"/>
      <c r="O459" s="132">
        <v>2</v>
      </c>
      <c r="P459" s="132">
        <v>0</v>
      </c>
      <c r="Q459" s="133">
        <v>31234</v>
      </c>
      <c r="R459" s="133">
        <v>0</v>
      </c>
      <c r="S459" s="133">
        <v>0</v>
      </c>
      <c r="T459" s="133">
        <v>1868</v>
      </c>
      <c r="U459" s="134">
        <f t="shared" si="7"/>
        <v>33102</v>
      </c>
      <c r="V459" s="144"/>
      <c r="W459" s="173">
        <v>7.4719800747198011E-3</v>
      </c>
      <c r="X459" s="174">
        <v>0.09</v>
      </c>
      <c r="Y459" s="174">
        <v>3.3928438025406633E-2</v>
      </c>
      <c r="Z459" s="175">
        <v>0</v>
      </c>
      <c r="AA459" s="168"/>
      <c r="AB459" s="176">
        <v>0</v>
      </c>
      <c r="AC459" s="177">
        <v>0</v>
      </c>
      <c r="AD459" s="134">
        <v>0</v>
      </c>
      <c r="AE459" s="177">
        <v>0</v>
      </c>
      <c r="AF459" s="182">
        <v>0</v>
      </c>
      <c r="AG459" s="172"/>
    </row>
    <row r="460" spans="1:33" s="110" customFormat="1" x14ac:dyDescent="0.2">
      <c r="A460" s="138">
        <v>456</v>
      </c>
      <c r="B460" s="139">
        <v>456160673</v>
      </c>
      <c r="C460" s="140" t="s">
        <v>523</v>
      </c>
      <c r="D460" s="141">
        <v>160</v>
      </c>
      <c r="E460" s="140" t="s">
        <v>192</v>
      </c>
      <c r="F460" s="141">
        <v>673</v>
      </c>
      <c r="G460" s="142" t="s">
        <v>408</v>
      </c>
      <c r="H460" s="130"/>
      <c r="I460" s="131">
        <v>11737</v>
      </c>
      <c r="J460" s="131">
        <v>6828</v>
      </c>
      <c r="K460" s="131">
        <v>0</v>
      </c>
      <c r="L460" s="131">
        <v>938</v>
      </c>
      <c r="M460" s="131">
        <v>19503</v>
      </c>
      <c r="N460" s="130"/>
      <c r="O460" s="132">
        <v>4</v>
      </c>
      <c r="P460" s="132">
        <v>0</v>
      </c>
      <c r="Q460" s="133">
        <v>73984</v>
      </c>
      <c r="R460" s="133">
        <v>0</v>
      </c>
      <c r="S460" s="133">
        <v>0</v>
      </c>
      <c r="T460" s="133">
        <v>3736</v>
      </c>
      <c r="U460" s="134">
        <f t="shared" si="7"/>
        <v>77720</v>
      </c>
      <c r="V460" s="144"/>
      <c r="W460" s="173">
        <v>1.4943960149439602E-2</v>
      </c>
      <c r="X460" s="174">
        <v>0.09</v>
      </c>
      <c r="Y460" s="174">
        <v>1.7184178254330048E-2</v>
      </c>
      <c r="Z460" s="175">
        <v>0</v>
      </c>
      <c r="AA460" s="168"/>
      <c r="AB460" s="176">
        <v>0</v>
      </c>
      <c r="AC460" s="177">
        <v>0</v>
      </c>
      <c r="AD460" s="134">
        <v>0</v>
      </c>
      <c r="AE460" s="177">
        <v>0</v>
      </c>
      <c r="AF460" s="182">
        <v>0</v>
      </c>
      <c r="AG460" s="172"/>
    </row>
    <row r="461" spans="1:33" s="110" customFormat="1" x14ac:dyDescent="0.2">
      <c r="A461" s="138">
        <v>456</v>
      </c>
      <c r="B461" s="139">
        <v>456160735</v>
      </c>
      <c r="C461" s="140" t="s">
        <v>523</v>
      </c>
      <c r="D461" s="141">
        <v>160</v>
      </c>
      <c r="E461" s="140" t="s">
        <v>192</v>
      </c>
      <c r="F461" s="141">
        <v>735</v>
      </c>
      <c r="G461" s="142" t="s">
        <v>427</v>
      </c>
      <c r="H461" s="130"/>
      <c r="I461" s="131">
        <v>15583</v>
      </c>
      <c r="J461" s="131">
        <v>6333</v>
      </c>
      <c r="K461" s="131">
        <v>0</v>
      </c>
      <c r="L461" s="131">
        <v>938</v>
      </c>
      <c r="M461" s="131">
        <v>22854</v>
      </c>
      <c r="N461" s="130"/>
      <c r="O461" s="132">
        <v>4</v>
      </c>
      <c r="P461" s="132">
        <v>0</v>
      </c>
      <c r="Q461" s="133">
        <v>87336</v>
      </c>
      <c r="R461" s="133">
        <v>0</v>
      </c>
      <c r="S461" s="133">
        <v>0</v>
      </c>
      <c r="T461" s="133">
        <v>3736</v>
      </c>
      <c r="U461" s="134">
        <f t="shared" si="7"/>
        <v>91072</v>
      </c>
      <c r="V461" s="144"/>
      <c r="W461" s="173">
        <v>1.4943960149439602E-2</v>
      </c>
      <c r="X461" s="174">
        <v>0.09</v>
      </c>
      <c r="Y461" s="174">
        <v>1.7577633183213072E-2</v>
      </c>
      <c r="Z461" s="175">
        <v>0</v>
      </c>
      <c r="AA461" s="168"/>
      <c r="AB461" s="176">
        <v>0</v>
      </c>
      <c r="AC461" s="177">
        <v>0</v>
      </c>
      <c r="AD461" s="134">
        <v>0</v>
      </c>
      <c r="AE461" s="177">
        <v>0</v>
      </c>
      <c r="AF461" s="182">
        <v>0</v>
      </c>
      <c r="AG461" s="172"/>
    </row>
    <row r="462" spans="1:33" s="110" customFormat="1" x14ac:dyDescent="0.2">
      <c r="A462" s="138">
        <v>458</v>
      </c>
      <c r="B462" s="139">
        <v>458160031</v>
      </c>
      <c r="C462" s="140" t="s">
        <v>524</v>
      </c>
      <c r="D462" s="141">
        <v>160</v>
      </c>
      <c r="E462" s="140" t="s">
        <v>192</v>
      </c>
      <c r="F462" s="141">
        <v>31</v>
      </c>
      <c r="G462" s="142" t="s">
        <v>63</v>
      </c>
      <c r="H462" s="130"/>
      <c r="I462" s="131">
        <v>14723</v>
      </c>
      <c r="J462" s="131">
        <v>7271</v>
      </c>
      <c r="K462" s="131">
        <v>0</v>
      </c>
      <c r="L462" s="131">
        <v>938</v>
      </c>
      <c r="M462" s="131">
        <v>22932</v>
      </c>
      <c r="N462" s="130"/>
      <c r="O462" s="132">
        <v>3</v>
      </c>
      <c r="P462" s="132">
        <v>0</v>
      </c>
      <c r="Q462" s="133">
        <v>65982</v>
      </c>
      <c r="R462" s="133">
        <v>0</v>
      </c>
      <c r="S462" s="133">
        <v>0</v>
      </c>
      <c r="T462" s="133">
        <v>2814</v>
      </c>
      <c r="U462" s="134">
        <f t="shared" si="7"/>
        <v>68796</v>
      </c>
      <c r="V462" s="144"/>
      <c r="W462" s="173">
        <v>0</v>
      </c>
      <c r="X462" s="174">
        <v>0.09</v>
      </c>
      <c r="Y462" s="174">
        <v>1.9232358306351328E-2</v>
      </c>
      <c r="Z462" s="175">
        <v>0</v>
      </c>
      <c r="AA462" s="168"/>
      <c r="AB462" s="176">
        <v>0</v>
      </c>
      <c r="AC462" s="177">
        <v>0</v>
      </c>
      <c r="AD462" s="134">
        <v>0</v>
      </c>
      <c r="AE462" s="177">
        <v>0</v>
      </c>
      <c r="AF462" s="182">
        <v>0</v>
      </c>
      <c r="AG462" s="172"/>
    </row>
    <row r="463" spans="1:33" s="110" customFormat="1" x14ac:dyDescent="0.2">
      <c r="A463" s="138">
        <v>458</v>
      </c>
      <c r="B463" s="139">
        <v>458160056</v>
      </c>
      <c r="C463" s="140" t="s">
        <v>524</v>
      </c>
      <c r="D463" s="141">
        <v>160</v>
      </c>
      <c r="E463" s="140" t="s">
        <v>192</v>
      </c>
      <c r="F463" s="141">
        <v>56</v>
      </c>
      <c r="G463" s="142" t="s">
        <v>88</v>
      </c>
      <c r="H463" s="130"/>
      <c r="I463" s="131">
        <v>10607.145539906103</v>
      </c>
      <c r="J463" s="131">
        <v>3763</v>
      </c>
      <c r="K463" s="131">
        <v>0</v>
      </c>
      <c r="L463" s="131">
        <v>938</v>
      </c>
      <c r="M463" s="131">
        <v>15308.145539906103</v>
      </c>
      <c r="N463" s="130"/>
      <c r="O463" s="132">
        <v>1</v>
      </c>
      <c r="P463" s="132">
        <v>0</v>
      </c>
      <c r="Q463" s="133">
        <v>14370</v>
      </c>
      <c r="R463" s="133">
        <v>0</v>
      </c>
      <c r="S463" s="133">
        <v>0</v>
      </c>
      <c r="T463" s="133">
        <v>938</v>
      </c>
      <c r="U463" s="134">
        <f t="shared" si="7"/>
        <v>15308</v>
      </c>
      <c r="V463" s="144"/>
      <c r="W463" s="173">
        <v>0</v>
      </c>
      <c r="X463" s="174">
        <v>0.09</v>
      </c>
      <c r="Y463" s="174">
        <v>2.0791850212863276E-2</v>
      </c>
      <c r="Z463" s="175">
        <v>0</v>
      </c>
      <c r="AA463" s="168"/>
      <c r="AB463" s="176">
        <v>0</v>
      </c>
      <c r="AC463" s="177">
        <v>0</v>
      </c>
      <c r="AD463" s="134">
        <v>0</v>
      </c>
      <c r="AE463" s="177">
        <v>0</v>
      </c>
      <c r="AF463" s="182">
        <v>0</v>
      </c>
      <c r="AG463" s="172"/>
    </row>
    <row r="464" spans="1:33" s="110" customFormat="1" x14ac:dyDescent="0.2">
      <c r="A464" s="138">
        <v>458</v>
      </c>
      <c r="B464" s="139">
        <v>458160079</v>
      </c>
      <c r="C464" s="140" t="s">
        <v>524</v>
      </c>
      <c r="D464" s="141">
        <v>160</v>
      </c>
      <c r="E464" s="140" t="s">
        <v>192</v>
      </c>
      <c r="F464" s="141">
        <v>79</v>
      </c>
      <c r="G464" s="142" t="s">
        <v>111</v>
      </c>
      <c r="H464" s="130"/>
      <c r="I464" s="131">
        <v>13208</v>
      </c>
      <c r="J464" s="131">
        <v>60</v>
      </c>
      <c r="K464" s="131">
        <v>0</v>
      </c>
      <c r="L464" s="131">
        <v>938</v>
      </c>
      <c r="M464" s="131">
        <v>14206</v>
      </c>
      <c r="N464" s="130"/>
      <c r="O464" s="132">
        <v>6</v>
      </c>
      <c r="P464" s="132">
        <v>0</v>
      </c>
      <c r="Q464" s="133">
        <v>79608</v>
      </c>
      <c r="R464" s="133">
        <v>0</v>
      </c>
      <c r="S464" s="133">
        <v>0</v>
      </c>
      <c r="T464" s="133">
        <v>5628</v>
      </c>
      <c r="U464" s="134">
        <f t="shared" si="7"/>
        <v>85236</v>
      </c>
      <c r="V464" s="144"/>
      <c r="W464" s="173">
        <v>0</v>
      </c>
      <c r="X464" s="174">
        <v>0.09</v>
      </c>
      <c r="Y464" s="174">
        <v>6.7580937111066677E-2</v>
      </c>
      <c r="Z464" s="175">
        <v>0</v>
      </c>
      <c r="AA464" s="168"/>
      <c r="AB464" s="176">
        <v>0</v>
      </c>
      <c r="AC464" s="177">
        <v>0</v>
      </c>
      <c r="AD464" s="134">
        <v>0</v>
      </c>
      <c r="AE464" s="177">
        <v>0</v>
      </c>
      <c r="AF464" s="182">
        <v>0</v>
      </c>
      <c r="AG464" s="172"/>
    </row>
    <row r="465" spans="1:33" s="110" customFormat="1" x14ac:dyDescent="0.2">
      <c r="A465" s="138">
        <v>458</v>
      </c>
      <c r="B465" s="139">
        <v>458160103</v>
      </c>
      <c r="C465" s="140" t="s">
        <v>524</v>
      </c>
      <c r="D465" s="141">
        <v>160</v>
      </c>
      <c r="E465" s="140" t="s">
        <v>192</v>
      </c>
      <c r="F465" s="141">
        <v>103</v>
      </c>
      <c r="G465" s="142" t="s">
        <v>135</v>
      </c>
      <c r="H465" s="130"/>
      <c r="I465" s="131">
        <v>12693.185529363111</v>
      </c>
      <c r="J465" s="131">
        <v>246</v>
      </c>
      <c r="K465" s="131">
        <v>0</v>
      </c>
      <c r="L465" s="131">
        <v>938</v>
      </c>
      <c r="M465" s="131">
        <v>13877.185529363111</v>
      </c>
      <c r="N465" s="130"/>
      <c r="O465" s="132">
        <v>1</v>
      </c>
      <c r="P465" s="132">
        <v>0</v>
      </c>
      <c r="Q465" s="133">
        <v>12939</v>
      </c>
      <c r="R465" s="133">
        <v>0</v>
      </c>
      <c r="S465" s="133">
        <v>0</v>
      </c>
      <c r="T465" s="133">
        <v>938</v>
      </c>
      <c r="U465" s="134">
        <f t="shared" si="7"/>
        <v>13877</v>
      </c>
      <c r="V465" s="144"/>
      <c r="W465" s="173">
        <v>0</v>
      </c>
      <c r="X465" s="174">
        <v>0.09</v>
      </c>
      <c r="Y465" s="174">
        <v>1.3833522384208582E-2</v>
      </c>
      <c r="Z465" s="175">
        <v>0</v>
      </c>
      <c r="AA465" s="168"/>
      <c r="AB465" s="176">
        <v>0</v>
      </c>
      <c r="AC465" s="177">
        <v>0</v>
      </c>
      <c r="AD465" s="134">
        <v>0</v>
      </c>
      <c r="AE465" s="177">
        <v>0</v>
      </c>
      <c r="AF465" s="182">
        <v>0</v>
      </c>
      <c r="AG465" s="172"/>
    </row>
    <row r="466" spans="1:33" s="110" customFormat="1" x14ac:dyDescent="0.2">
      <c r="A466" s="138">
        <v>458</v>
      </c>
      <c r="B466" s="139">
        <v>458160160</v>
      </c>
      <c r="C466" s="140" t="s">
        <v>524</v>
      </c>
      <c r="D466" s="141">
        <v>160</v>
      </c>
      <c r="E466" s="140" t="s">
        <v>192</v>
      </c>
      <c r="F466" s="141">
        <v>160</v>
      </c>
      <c r="G466" s="142" t="s">
        <v>192</v>
      </c>
      <c r="H466" s="130"/>
      <c r="I466" s="131">
        <v>14386</v>
      </c>
      <c r="J466" s="131">
        <v>162</v>
      </c>
      <c r="K466" s="131">
        <v>0</v>
      </c>
      <c r="L466" s="131">
        <v>938</v>
      </c>
      <c r="M466" s="131">
        <v>15486</v>
      </c>
      <c r="N466" s="130"/>
      <c r="O466" s="132">
        <v>75</v>
      </c>
      <c r="P466" s="132">
        <v>0</v>
      </c>
      <c r="Q466" s="133">
        <v>1091100</v>
      </c>
      <c r="R466" s="133">
        <v>0</v>
      </c>
      <c r="S466" s="133">
        <v>0</v>
      </c>
      <c r="T466" s="133">
        <v>70350</v>
      </c>
      <c r="U466" s="134">
        <f t="shared" si="7"/>
        <v>1161450</v>
      </c>
      <c r="V466" s="144"/>
      <c r="W466" s="173">
        <v>0</v>
      </c>
      <c r="X466" s="174">
        <v>0.09</v>
      </c>
      <c r="Y466" s="174">
        <v>0.11669370720677201</v>
      </c>
      <c r="Z466" s="175">
        <v>0</v>
      </c>
      <c r="AA466" s="168"/>
      <c r="AB466" s="176">
        <v>0</v>
      </c>
      <c r="AC466" s="177">
        <v>0</v>
      </c>
      <c r="AD466" s="134">
        <v>0</v>
      </c>
      <c r="AE466" s="177">
        <v>0</v>
      </c>
      <c r="AF466" s="182">
        <v>0</v>
      </c>
      <c r="AG466" s="172"/>
    </row>
    <row r="467" spans="1:33" s="110" customFormat="1" x14ac:dyDescent="0.2">
      <c r="A467" s="138">
        <v>458</v>
      </c>
      <c r="B467" s="139">
        <v>458160301</v>
      </c>
      <c r="C467" s="140" t="s">
        <v>524</v>
      </c>
      <c r="D467" s="141">
        <v>160</v>
      </c>
      <c r="E467" s="140" t="s">
        <v>192</v>
      </c>
      <c r="F467" s="141">
        <v>301</v>
      </c>
      <c r="G467" s="142" t="s">
        <v>333</v>
      </c>
      <c r="H467" s="130"/>
      <c r="I467" s="131">
        <v>14680</v>
      </c>
      <c r="J467" s="131">
        <v>5293</v>
      </c>
      <c r="K467" s="131">
        <v>0</v>
      </c>
      <c r="L467" s="131">
        <v>938</v>
      </c>
      <c r="M467" s="131">
        <v>20911</v>
      </c>
      <c r="N467" s="130"/>
      <c r="O467" s="132">
        <v>1</v>
      </c>
      <c r="P467" s="132">
        <v>0</v>
      </c>
      <c r="Q467" s="133">
        <v>19973</v>
      </c>
      <c r="R467" s="133">
        <v>0</v>
      </c>
      <c r="S467" s="133">
        <v>0</v>
      </c>
      <c r="T467" s="133">
        <v>938</v>
      </c>
      <c r="U467" s="134">
        <f t="shared" si="7"/>
        <v>20911</v>
      </c>
      <c r="V467" s="144"/>
      <c r="W467" s="173">
        <v>0</v>
      </c>
      <c r="X467" s="174">
        <v>0.09</v>
      </c>
      <c r="Y467" s="174">
        <v>5.3000557914087844E-2</v>
      </c>
      <c r="Z467" s="175">
        <v>0</v>
      </c>
      <c r="AA467" s="168"/>
      <c r="AB467" s="176">
        <v>0</v>
      </c>
      <c r="AC467" s="177">
        <v>0</v>
      </c>
      <c r="AD467" s="134">
        <v>0</v>
      </c>
      <c r="AE467" s="177">
        <v>0</v>
      </c>
      <c r="AF467" s="182">
        <v>0</v>
      </c>
      <c r="AG467" s="172"/>
    </row>
    <row r="468" spans="1:33" s="110" customFormat="1" x14ac:dyDescent="0.2">
      <c r="A468" s="138">
        <v>458</v>
      </c>
      <c r="B468" s="139">
        <v>458160326</v>
      </c>
      <c r="C468" s="140" t="s">
        <v>524</v>
      </c>
      <c r="D468" s="141">
        <v>160</v>
      </c>
      <c r="E468" s="140" t="s">
        <v>192</v>
      </c>
      <c r="F468" s="141">
        <v>326</v>
      </c>
      <c r="G468" s="142" t="s">
        <v>358</v>
      </c>
      <c r="H468" s="130"/>
      <c r="I468" s="131">
        <v>10766</v>
      </c>
      <c r="J468" s="131">
        <v>4148</v>
      </c>
      <c r="K468" s="131">
        <v>0</v>
      </c>
      <c r="L468" s="131">
        <v>938</v>
      </c>
      <c r="M468" s="131">
        <v>15852</v>
      </c>
      <c r="N468" s="130"/>
      <c r="O468" s="132">
        <v>1</v>
      </c>
      <c r="P468" s="132">
        <v>0</v>
      </c>
      <c r="Q468" s="133">
        <v>14914</v>
      </c>
      <c r="R468" s="133">
        <v>0</v>
      </c>
      <c r="S468" s="133">
        <v>0</v>
      </c>
      <c r="T468" s="133">
        <v>938</v>
      </c>
      <c r="U468" s="134">
        <f t="shared" si="7"/>
        <v>15852</v>
      </c>
      <c r="V468" s="144"/>
      <c r="W468" s="173">
        <v>0</v>
      </c>
      <c r="X468" s="174">
        <v>0.09</v>
      </c>
      <c r="Y468" s="174">
        <v>4.3904812406005056E-3</v>
      </c>
      <c r="Z468" s="175">
        <v>0</v>
      </c>
      <c r="AA468" s="168"/>
      <c r="AB468" s="176">
        <v>0</v>
      </c>
      <c r="AC468" s="177">
        <v>0</v>
      </c>
      <c r="AD468" s="134">
        <v>0</v>
      </c>
      <c r="AE468" s="177">
        <v>0</v>
      </c>
      <c r="AF468" s="182">
        <v>0</v>
      </c>
      <c r="AG468" s="172"/>
    </row>
    <row r="469" spans="1:33" s="110" customFormat="1" x14ac:dyDescent="0.2">
      <c r="A469" s="138">
        <v>463</v>
      </c>
      <c r="B469" s="139">
        <v>463035035</v>
      </c>
      <c r="C469" s="140" t="s">
        <v>525</v>
      </c>
      <c r="D469" s="141">
        <v>35</v>
      </c>
      <c r="E469" s="140" t="s">
        <v>67</v>
      </c>
      <c r="F469" s="141">
        <v>35</v>
      </c>
      <c r="G469" s="142" t="s">
        <v>67</v>
      </c>
      <c r="H469" s="130"/>
      <c r="I469" s="131">
        <v>14036</v>
      </c>
      <c r="J469" s="131">
        <v>5884</v>
      </c>
      <c r="K469" s="131">
        <v>0</v>
      </c>
      <c r="L469" s="131">
        <v>938</v>
      </c>
      <c r="M469" s="131">
        <v>20858</v>
      </c>
      <c r="N469" s="130"/>
      <c r="O469" s="132">
        <v>591</v>
      </c>
      <c r="P469" s="132">
        <v>0</v>
      </c>
      <c r="Q469" s="133">
        <v>11292828</v>
      </c>
      <c r="R469" s="133">
        <v>0</v>
      </c>
      <c r="S469" s="133">
        <v>0</v>
      </c>
      <c r="T469" s="133">
        <v>531900</v>
      </c>
      <c r="U469" s="134">
        <f t="shared" si="7"/>
        <v>11824728</v>
      </c>
      <c r="V469" s="144"/>
      <c r="W469" s="173">
        <v>24.102773246329527</v>
      </c>
      <c r="X469" s="174">
        <v>0.09</v>
      </c>
      <c r="Y469" s="174">
        <v>0.15770254624817917</v>
      </c>
      <c r="Z469" s="175">
        <v>0</v>
      </c>
      <c r="AA469" s="168"/>
      <c r="AB469" s="176">
        <v>0</v>
      </c>
      <c r="AC469" s="177">
        <v>0</v>
      </c>
      <c r="AD469" s="134">
        <v>0</v>
      </c>
      <c r="AE469" s="177">
        <v>0</v>
      </c>
      <c r="AF469" s="182">
        <v>0</v>
      </c>
      <c r="AG469" s="172"/>
    </row>
    <row r="470" spans="1:33" s="110" customFormat="1" x14ac:dyDescent="0.2">
      <c r="A470" s="138">
        <v>463</v>
      </c>
      <c r="B470" s="139">
        <v>463035044</v>
      </c>
      <c r="C470" s="140" t="s">
        <v>525</v>
      </c>
      <c r="D470" s="141">
        <v>35</v>
      </c>
      <c r="E470" s="140" t="s">
        <v>67</v>
      </c>
      <c r="F470" s="141">
        <v>44</v>
      </c>
      <c r="G470" s="142" t="s">
        <v>76</v>
      </c>
      <c r="H470" s="130"/>
      <c r="I470" s="131">
        <v>13567.227659367676</v>
      </c>
      <c r="J470" s="131">
        <v>118</v>
      </c>
      <c r="K470" s="131">
        <v>0</v>
      </c>
      <c r="L470" s="131">
        <v>938</v>
      </c>
      <c r="M470" s="131">
        <v>14623.227659367676</v>
      </c>
      <c r="N470" s="130"/>
      <c r="O470" s="132">
        <v>2</v>
      </c>
      <c r="P470" s="132">
        <v>0</v>
      </c>
      <c r="Q470" s="133">
        <v>26254</v>
      </c>
      <c r="R470" s="133">
        <v>0</v>
      </c>
      <c r="S470" s="133">
        <v>0</v>
      </c>
      <c r="T470" s="133">
        <v>1800</v>
      </c>
      <c r="U470" s="134">
        <f t="shared" si="7"/>
        <v>28054</v>
      </c>
      <c r="V470" s="144"/>
      <c r="W470" s="173">
        <v>8.1566068515497553E-2</v>
      </c>
      <c r="X470" s="174">
        <v>0.09</v>
      </c>
      <c r="Y470" s="174">
        <v>7.3730690688880246E-2</v>
      </c>
      <c r="Z470" s="175">
        <v>0</v>
      </c>
      <c r="AA470" s="168"/>
      <c r="AB470" s="176">
        <v>0</v>
      </c>
      <c r="AC470" s="177">
        <v>0</v>
      </c>
      <c r="AD470" s="134">
        <v>0</v>
      </c>
      <c r="AE470" s="177">
        <v>0</v>
      </c>
      <c r="AF470" s="182">
        <v>0</v>
      </c>
      <c r="AG470" s="172"/>
    </row>
    <row r="471" spans="1:33" s="110" customFormat="1" x14ac:dyDescent="0.2">
      <c r="A471" s="138">
        <v>463</v>
      </c>
      <c r="B471" s="139">
        <v>463035133</v>
      </c>
      <c r="C471" s="140" t="s">
        <v>525</v>
      </c>
      <c r="D471" s="141">
        <v>35</v>
      </c>
      <c r="E471" s="140" t="s">
        <v>67</v>
      </c>
      <c r="F471" s="141">
        <v>133</v>
      </c>
      <c r="G471" s="142" t="s">
        <v>165</v>
      </c>
      <c r="H471" s="130"/>
      <c r="I471" s="131">
        <v>11958.499763432394</v>
      </c>
      <c r="J471" s="131">
        <v>2082</v>
      </c>
      <c r="K471" s="131">
        <v>0</v>
      </c>
      <c r="L471" s="131">
        <v>938</v>
      </c>
      <c r="M471" s="131">
        <v>14978.499763432394</v>
      </c>
      <c r="N471" s="130"/>
      <c r="O471" s="132">
        <v>1</v>
      </c>
      <c r="P471" s="132">
        <v>0</v>
      </c>
      <c r="Q471" s="133">
        <v>13468</v>
      </c>
      <c r="R471" s="133">
        <v>0</v>
      </c>
      <c r="S471" s="133">
        <v>0</v>
      </c>
      <c r="T471" s="133">
        <v>900</v>
      </c>
      <c r="U471" s="134">
        <f t="shared" si="7"/>
        <v>14368</v>
      </c>
      <c r="V471" s="144"/>
      <c r="W471" s="173">
        <v>4.0783034257748776E-2</v>
      </c>
      <c r="X471" s="174">
        <v>0.09</v>
      </c>
      <c r="Y471" s="174">
        <v>3.3137535378547495E-2</v>
      </c>
      <c r="Z471" s="175">
        <v>0</v>
      </c>
      <c r="AA471" s="168"/>
      <c r="AB471" s="176">
        <v>0</v>
      </c>
      <c r="AC471" s="177">
        <v>0</v>
      </c>
      <c r="AD471" s="134">
        <v>0</v>
      </c>
      <c r="AE471" s="177">
        <v>0</v>
      </c>
      <c r="AF471" s="182">
        <v>0</v>
      </c>
      <c r="AG471" s="172"/>
    </row>
    <row r="472" spans="1:33" s="110" customFormat="1" x14ac:dyDescent="0.2">
      <c r="A472" s="138">
        <v>463</v>
      </c>
      <c r="B472" s="139">
        <v>463035165</v>
      </c>
      <c r="C472" s="140" t="s">
        <v>525</v>
      </c>
      <c r="D472" s="141">
        <v>35</v>
      </c>
      <c r="E472" s="140" t="s">
        <v>67</v>
      </c>
      <c r="F472" s="141">
        <v>165</v>
      </c>
      <c r="G472" s="142" t="s">
        <v>197</v>
      </c>
      <c r="H472" s="130"/>
      <c r="I472" s="131">
        <v>13054.434495520087</v>
      </c>
      <c r="J472" s="131">
        <v>398</v>
      </c>
      <c r="K472" s="131">
        <v>0</v>
      </c>
      <c r="L472" s="131">
        <v>938</v>
      </c>
      <c r="M472" s="131">
        <v>14390.434495520087</v>
      </c>
      <c r="N472" s="130"/>
      <c r="O472" s="132">
        <v>2</v>
      </c>
      <c r="P472" s="132">
        <v>0</v>
      </c>
      <c r="Q472" s="133">
        <v>25808</v>
      </c>
      <c r="R472" s="133">
        <v>0</v>
      </c>
      <c r="S472" s="133">
        <v>0</v>
      </c>
      <c r="T472" s="133">
        <v>1800</v>
      </c>
      <c r="U472" s="134">
        <f t="shared" si="7"/>
        <v>27608</v>
      </c>
      <c r="V472" s="144"/>
      <c r="W472" s="173">
        <v>8.1566068515497553E-2</v>
      </c>
      <c r="X472" s="174">
        <v>0.09</v>
      </c>
      <c r="Y472" s="174">
        <v>9.9806765304733563E-2</v>
      </c>
      <c r="Z472" s="175">
        <v>0</v>
      </c>
      <c r="AA472" s="168"/>
      <c r="AB472" s="176">
        <v>1</v>
      </c>
      <c r="AC472" s="177">
        <v>3.9430608654826692E-2</v>
      </c>
      <c r="AD472" s="134">
        <v>567</v>
      </c>
      <c r="AE472" s="177">
        <v>0</v>
      </c>
      <c r="AF472" s="182">
        <v>0</v>
      </c>
      <c r="AG472" s="172"/>
    </row>
    <row r="473" spans="1:33" s="110" customFormat="1" x14ac:dyDescent="0.2">
      <c r="A473" s="138">
        <v>463</v>
      </c>
      <c r="B473" s="139">
        <v>463035207</v>
      </c>
      <c r="C473" s="140" t="s">
        <v>525</v>
      </c>
      <c r="D473" s="141">
        <v>35</v>
      </c>
      <c r="E473" s="140" t="s">
        <v>67</v>
      </c>
      <c r="F473" s="141">
        <v>207</v>
      </c>
      <c r="G473" s="142" t="s">
        <v>239</v>
      </c>
      <c r="H473" s="130"/>
      <c r="I473" s="131">
        <v>11191.073589537058</v>
      </c>
      <c r="J473" s="131">
        <v>7600</v>
      </c>
      <c r="K473" s="131">
        <v>0</v>
      </c>
      <c r="L473" s="131">
        <v>938</v>
      </c>
      <c r="M473" s="131">
        <v>19729.07358953706</v>
      </c>
      <c r="N473" s="130"/>
      <c r="O473" s="132">
        <v>1</v>
      </c>
      <c r="P473" s="132">
        <v>0</v>
      </c>
      <c r="Q473" s="133">
        <v>18025</v>
      </c>
      <c r="R473" s="133">
        <v>0</v>
      </c>
      <c r="S473" s="133">
        <v>0</v>
      </c>
      <c r="T473" s="133">
        <v>900</v>
      </c>
      <c r="U473" s="134">
        <f t="shared" si="7"/>
        <v>18925</v>
      </c>
      <c r="V473" s="144"/>
      <c r="W473" s="173">
        <v>4.0783034257748776E-2</v>
      </c>
      <c r="X473" s="174">
        <v>0.09</v>
      </c>
      <c r="Y473" s="174">
        <v>3.8538473032468106E-4</v>
      </c>
      <c r="Z473" s="175">
        <v>0</v>
      </c>
      <c r="AA473" s="168"/>
      <c r="AB473" s="176">
        <v>0</v>
      </c>
      <c r="AC473" s="177">
        <v>0</v>
      </c>
      <c r="AD473" s="134">
        <v>0</v>
      </c>
      <c r="AE473" s="177">
        <v>0</v>
      </c>
      <c r="AF473" s="182">
        <v>0</v>
      </c>
      <c r="AG473" s="172"/>
    </row>
    <row r="474" spans="1:33" s="110" customFormat="1" x14ac:dyDescent="0.2">
      <c r="A474" s="138">
        <v>463</v>
      </c>
      <c r="B474" s="139">
        <v>463035220</v>
      </c>
      <c r="C474" s="140" t="s">
        <v>525</v>
      </c>
      <c r="D474" s="141">
        <v>35</v>
      </c>
      <c r="E474" s="140" t="s">
        <v>67</v>
      </c>
      <c r="F474" s="141">
        <v>220</v>
      </c>
      <c r="G474" s="142" t="s">
        <v>252</v>
      </c>
      <c r="H474" s="130"/>
      <c r="I474" s="131">
        <v>9576</v>
      </c>
      <c r="J474" s="131">
        <v>4258</v>
      </c>
      <c r="K474" s="131">
        <v>0</v>
      </c>
      <c r="L474" s="131">
        <v>938</v>
      </c>
      <c r="M474" s="131">
        <v>14772</v>
      </c>
      <c r="N474" s="130"/>
      <c r="O474" s="132">
        <v>2</v>
      </c>
      <c r="P474" s="132">
        <v>0</v>
      </c>
      <c r="Q474" s="133">
        <v>26540</v>
      </c>
      <c r="R474" s="133">
        <v>0</v>
      </c>
      <c r="S474" s="133">
        <v>0</v>
      </c>
      <c r="T474" s="133">
        <v>1800</v>
      </c>
      <c r="U474" s="134">
        <f t="shared" si="7"/>
        <v>28340</v>
      </c>
      <c r="V474" s="144"/>
      <c r="W474" s="173">
        <v>8.1566068515497553E-2</v>
      </c>
      <c r="X474" s="174">
        <v>0.09</v>
      </c>
      <c r="Y474" s="174">
        <v>1.7540375109514634E-2</v>
      </c>
      <c r="Z474" s="175">
        <v>0</v>
      </c>
      <c r="AA474" s="168"/>
      <c r="AB474" s="176">
        <v>0</v>
      </c>
      <c r="AC474" s="177">
        <v>0</v>
      </c>
      <c r="AD474" s="134">
        <v>0</v>
      </c>
      <c r="AE474" s="177">
        <v>0</v>
      </c>
      <c r="AF474" s="182">
        <v>0</v>
      </c>
      <c r="AG474" s="172"/>
    </row>
    <row r="475" spans="1:33" s="110" customFormat="1" x14ac:dyDescent="0.2">
      <c r="A475" s="138">
        <v>463</v>
      </c>
      <c r="B475" s="139">
        <v>463035243</v>
      </c>
      <c r="C475" s="140" t="s">
        <v>525</v>
      </c>
      <c r="D475" s="141">
        <v>35</v>
      </c>
      <c r="E475" s="140" t="s">
        <v>67</v>
      </c>
      <c r="F475" s="141">
        <v>243</v>
      </c>
      <c r="G475" s="142" t="s">
        <v>275</v>
      </c>
      <c r="H475" s="130"/>
      <c r="I475" s="131">
        <v>13392.987389876773</v>
      </c>
      <c r="J475" s="131">
        <v>2516</v>
      </c>
      <c r="K475" s="131">
        <v>0</v>
      </c>
      <c r="L475" s="131">
        <v>938</v>
      </c>
      <c r="M475" s="131">
        <v>16846.987389876773</v>
      </c>
      <c r="N475" s="130"/>
      <c r="O475" s="132">
        <v>1</v>
      </c>
      <c r="P475" s="132">
        <v>0</v>
      </c>
      <c r="Q475" s="133">
        <v>15260</v>
      </c>
      <c r="R475" s="133">
        <v>0</v>
      </c>
      <c r="S475" s="133">
        <v>0</v>
      </c>
      <c r="T475" s="133">
        <v>900</v>
      </c>
      <c r="U475" s="134">
        <f t="shared" si="7"/>
        <v>16160</v>
      </c>
      <c r="V475" s="144"/>
      <c r="W475" s="173">
        <v>4.0783034257748776E-2</v>
      </c>
      <c r="X475" s="174">
        <v>0.09</v>
      </c>
      <c r="Y475" s="174">
        <v>5.9128676553304093E-3</v>
      </c>
      <c r="Z475" s="175">
        <v>0</v>
      </c>
      <c r="AA475" s="168"/>
      <c r="AB475" s="176">
        <v>0</v>
      </c>
      <c r="AC475" s="177">
        <v>0</v>
      </c>
      <c r="AD475" s="134">
        <v>0</v>
      </c>
      <c r="AE475" s="177">
        <v>0</v>
      </c>
      <c r="AF475" s="182">
        <v>0</v>
      </c>
      <c r="AG475" s="172"/>
    </row>
    <row r="476" spans="1:33" s="110" customFormat="1" x14ac:dyDescent="0.2">
      <c r="A476" s="138">
        <v>463</v>
      </c>
      <c r="B476" s="139">
        <v>463035244</v>
      </c>
      <c r="C476" s="140" t="s">
        <v>525</v>
      </c>
      <c r="D476" s="141">
        <v>35</v>
      </c>
      <c r="E476" s="140" t="s">
        <v>67</v>
      </c>
      <c r="F476" s="141">
        <v>244</v>
      </c>
      <c r="G476" s="142" t="s">
        <v>276</v>
      </c>
      <c r="H476" s="130"/>
      <c r="I476" s="131">
        <v>12909</v>
      </c>
      <c r="J476" s="131">
        <v>4655</v>
      </c>
      <c r="K476" s="131">
        <v>0</v>
      </c>
      <c r="L476" s="131">
        <v>938</v>
      </c>
      <c r="M476" s="131">
        <v>18502</v>
      </c>
      <c r="N476" s="130"/>
      <c r="O476" s="132">
        <v>5</v>
      </c>
      <c r="P476" s="132">
        <v>0</v>
      </c>
      <c r="Q476" s="133">
        <v>84240</v>
      </c>
      <c r="R476" s="133">
        <v>0</v>
      </c>
      <c r="S476" s="133">
        <v>0</v>
      </c>
      <c r="T476" s="133">
        <v>4500</v>
      </c>
      <c r="U476" s="134">
        <f t="shared" si="7"/>
        <v>88740</v>
      </c>
      <c r="V476" s="144"/>
      <c r="W476" s="173">
        <v>0.20391517128874387</v>
      </c>
      <c r="X476" s="174">
        <v>0.09</v>
      </c>
      <c r="Y476" s="174">
        <v>0.13694619371909225</v>
      </c>
      <c r="Z476" s="175">
        <v>0</v>
      </c>
      <c r="AA476" s="168"/>
      <c r="AB476" s="176">
        <v>1</v>
      </c>
      <c r="AC476" s="177">
        <v>0.87116362886191068</v>
      </c>
      <c r="AD476" s="134">
        <v>16118</v>
      </c>
      <c r="AE476" s="177">
        <v>0</v>
      </c>
      <c r="AF476" s="182">
        <v>0</v>
      </c>
      <c r="AG476" s="172"/>
    </row>
    <row r="477" spans="1:33" s="110" customFormat="1" x14ac:dyDescent="0.2">
      <c r="A477" s="138">
        <v>463</v>
      </c>
      <c r="B477" s="139">
        <v>463035285</v>
      </c>
      <c r="C477" s="140" t="s">
        <v>525</v>
      </c>
      <c r="D477" s="141">
        <v>35</v>
      </c>
      <c r="E477" s="140" t="s">
        <v>67</v>
      </c>
      <c r="F477" s="141">
        <v>285</v>
      </c>
      <c r="G477" s="142" t="s">
        <v>317</v>
      </c>
      <c r="H477" s="130"/>
      <c r="I477" s="131">
        <v>14608</v>
      </c>
      <c r="J477" s="131">
        <v>4263</v>
      </c>
      <c r="K477" s="131">
        <v>0</v>
      </c>
      <c r="L477" s="131">
        <v>938</v>
      </c>
      <c r="M477" s="131">
        <v>19809</v>
      </c>
      <c r="N477" s="130"/>
      <c r="O477" s="132">
        <v>2</v>
      </c>
      <c r="P477" s="132">
        <v>0</v>
      </c>
      <c r="Q477" s="133">
        <v>36202</v>
      </c>
      <c r="R477" s="133">
        <v>0</v>
      </c>
      <c r="S477" s="133">
        <v>0</v>
      </c>
      <c r="T477" s="133">
        <v>1800</v>
      </c>
      <c r="U477" s="134">
        <f t="shared" si="7"/>
        <v>38002</v>
      </c>
      <c r="V477" s="144"/>
      <c r="W477" s="173">
        <v>8.1566068515497553E-2</v>
      </c>
      <c r="X477" s="174">
        <v>0.09</v>
      </c>
      <c r="Y477" s="174">
        <v>3.5492521449452773E-2</v>
      </c>
      <c r="Z477" s="175">
        <v>0</v>
      </c>
      <c r="AA477" s="168"/>
      <c r="AB477" s="176">
        <v>0</v>
      </c>
      <c r="AC477" s="177">
        <v>0</v>
      </c>
      <c r="AD477" s="134">
        <v>0</v>
      </c>
      <c r="AE477" s="177">
        <v>0</v>
      </c>
      <c r="AF477" s="182">
        <v>0</v>
      </c>
      <c r="AG477" s="172"/>
    </row>
    <row r="478" spans="1:33" s="110" customFormat="1" x14ac:dyDescent="0.2">
      <c r="A478" s="138">
        <v>463</v>
      </c>
      <c r="B478" s="139">
        <v>463035293</v>
      </c>
      <c r="C478" s="140" t="s">
        <v>525</v>
      </c>
      <c r="D478" s="141">
        <v>35</v>
      </c>
      <c r="E478" s="140" t="s">
        <v>67</v>
      </c>
      <c r="F478" s="141">
        <v>293</v>
      </c>
      <c r="G478" s="142" t="s">
        <v>325</v>
      </c>
      <c r="H478" s="130"/>
      <c r="I478" s="131">
        <v>9926</v>
      </c>
      <c r="J478" s="131">
        <v>475</v>
      </c>
      <c r="K478" s="131">
        <v>0</v>
      </c>
      <c r="L478" s="131">
        <v>938</v>
      </c>
      <c r="M478" s="131">
        <v>11339</v>
      </c>
      <c r="N478" s="130"/>
      <c r="O478" s="132">
        <v>2</v>
      </c>
      <c r="P478" s="132">
        <v>0</v>
      </c>
      <c r="Q478" s="133">
        <v>19954</v>
      </c>
      <c r="R478" s="133">
        <v>0</v>
      </c>
      <c r="S478" s="133">
        <v>0</v>
      </c>
      <c r="T478" s="133">
        <v>1800</v>
      </c>
      <c r="U478" s="134">
        <f t="shared" si="7"/>
        <v>21754</v>
      </c>
      <c r="V478" s="144"/>
      <c r="W478" s="173">
        <v>8.1566068515497553E-2</v>
      </c>
      <c r="X478" s="174">
        <v>0.09</v>
      </c>
      <c r="Y478" s="174">
        <v>9.3536017588317037E-3</v>
      </c>
      <c r="Z478" s="175">
        <v>0</v>
      </c>
      <c r="AA478" s="168"/>
      <c r="AB478" s="176">
        <v>0</v>
      </c>
      <c r="AC478" s="177">
        <v>0</v>
      </c>
      <c r="AD478" s="134">
        <v>0</v>
      </c>
      <c r="AE478" s="177">
        <v>0</v>
      </c>
      <c r="AF478" s="182">
        <v>0</v>
      </c>
      <c r="AG478" s="172"/>
    </row>
    <row r="479" spans="1:33" s="110" customFormat="1" x14ac:dyDescent="0.2">
      <c r="A479" s="138">
        <v>463</v>
      </c>
      <c r="B479" s="139">
        <v>463035307</v>
      </c>
      <c r="C479" s="140" t="s">
        <v>525</v>
      </c>
      <c r="D479" s="141">
        <v>35</v>
      </c>
      <c r="E479" s="140" t="s">
        <v>67</v>
      </c>
      <c r="F479" s="141">
        <v>307</v>
      </c>
      <c r="G479" s="142" t="s">
        <v>339</v>
      </c>
      <c r="H479" s="130"/>
      <c r="I479" s="131">
        <v>14164</v>
      </c>
      <c r="J479" s="131">
        <v>6160</v>
      </c>
      <c r="K479" s="131">
        <v>0</v>
      </c>
      <c r="L479" s="131">
        <v>938</v>
      </c>
      <c r="M479" s="131">
        <v>21262</v>
      </c>
      <c r="N479" s="130"/>
      <c r="O479" s="132">
        <v>2</v>
      </c>
      <c r="P479" s="132">
        <v>0</v>
      </c>
      <c r="Q479" s="133">
        <v>38990</v>
      </c>
      <c r="R479" s="133">
        <v>0</v>
      </c>
      <c r="S479" s="133">
        <v>0</v>
      </c>
      <c r="T479" s="133">
        <v>1800</v>
      </c>
      <c r="U479" s="134">
        <f t="shared" si="7"/>
        <v>40790</v>
      </c>
      <c r="V479" s="144"/>
      <c r="W479" s="173">
        <v>8.1566068515497553E-2</v>
      </c>
      <c r="X479" s="174">
        <v>0.09</v>
      </c>
      <c r="Y479" s="174">
        <v>1.1291851638742176E-2</v>
      </c>
      <c r="Z479" s="175">
        <v>0</v>
      </c>
      <c r="AA479" s="168"/>
      <c r="AB479" s="176">
        <v>0</v>
      </c>
      <c r="AC479" s="177">
        <v>0</v>
      </c>
      <c r="AD479" s="134">
        <v>0</v>
      </c>
      <c r="AE479" s="177">
        <v>0</v>
      </c>
      <c r="AF479" s="182">
        <v>0</v>
      </c>
      <c r="AG479" s="172"/>
    </row>
    <row r="480" spans="1:33" s="110" customFormat="1" x14ac:dyDescent="0.2">
      <c r="A480" s="138">
        <v>463</v>
      </c>
      <c r="B480" s="139">
        <v>463035336</v>
      </c>
      <c r="C480" s="140" t="s">
        <v>525</v>
      </c>
      <c r="D480" s="141">
        <v>35</v>
      </c>
      <c r="E480" s="140" t="s">
        <v>67</v>
      </c>
      <c r="F480" s="141">
        <v>336</v>
      </c>
      <c r="G480" s="142" t="s">
        <v>368</v>
      </c>
      <c r="H480" s="130"/>
      <c r="I480" s="131">
        <v>12373.812835602095</v>
      </c>
      <c r="J480" s="131">
        <v>2895</v>
      </c>
      <c r="K480" s="131">
        <v>0</v>
      </c>
      <c r="L480" s="131">
        <v>938</v>
      </c>
      <c r="M480" s="131">
        <v>16206.812835602095</v>
      </c>
      <c r="N480" s="130"/>
      <c r="O480" s="132">
        <v>2</v>
      </c>
      <c r="P480" s="132">
        <v>0</v>
      </c>
      <c r="Q480" s="133">
        <v>29292</v>
      </c>
      <c r="R480" s="133">
        <v>0</v>
      </c>
      <c r="S480" s="133">
        <v>0</v>
      </c>
      <c r="T480" s="133">
        <v>1800</v>
      </c>
      <c r="U480" s="134">
        <f t="shared" si="7"/>
        <v>31092</v>
      </c>
      <c r="V480" s="144"/>
      <c r="W480" s="173">
        <v>8.1566068515497553E-2</v>
      </c>
      <c r="X480" s="174">
        <v>0.09</v>
      </c>
      <c r="Y480" s="174">
        <v>4.1978296488959697E-2</v>
      </c>
      <c r="Z480" s="175">
        <v>0</v>
      </c>
      <c r="AA480" s="168"/>
      <c r="AB480" s="176">
        <v>0</v>
      </c>
      <c r="AC480" s="177">
        <v>0</v>
      </c>
      <c r="AD480" s="134">
        <v>0</v>
      </c>
      <c r="AE480" s="177">
        <v>0</v>
      </c>
      <c r="AF480" s="182">
        <v>0</v>
      </c>
      <c r="AG480" s="172"/>
    </row>
    <row r="481" spans="1:33" s="110" customFormat="1" x14ac:dyDescent="0.2">
      <c r="A481" s="138">
        <v>464</v>
      </c>
      <c r="B481" s="139">
        <v>464168030</v>
      </c>
      <c r="C481" s="140" t="s">
        <v>526</v>
      </c>
      <c r="D481" s="141">
        <v>168</v>
      </c>
      <c r="E481" s="140" t="s">
        <v>200</v>
      </c>
      <c r="F481" s="141">
        <v>30</v>
      </c>
      <c r="G481" s="142" t="s">
        <v>62</v>
      </c>
      <c r="H481" s="130"/>
      <c r="I481" s="131">
        <v>9132</v>
      </c>
      <c r="J481" s="131">
        <v>2248</v>
      </c>
      <c r="K481" s="131">
        <v>0</v>
      </c>
      <c r="L481" s="131">
        <v>938</v>
      </c>
      <c r="M481" s="131">
        <v>12318</v>
      </c>
      <c r="N481" s="130"/>
      <c r="O481" s="132">
        <v>3</v>
      </c>
      <c r="P481" s="132">
        <v>0</v>
      </c>
      <c r="Q481" s="133">
        <v>34140</v>
      </c>
      <c r="R481" s="133">
        <v>0</v>
      </c>
      <c r="S481" s="133">
        <v>0</v>
      </c>
      <c r="T481" s="133">
        <v>2814</v>
      </c>
      <c r="U481" s="134">
        <f t="shared" si="7"/>
        <v>36954</v>
      </c>
      <c r="V481" s="144"/>
      <c r="W481" s="173">
        <v>0</v>
      </c>
      <c r="X481" s="174">
        <v>0.09</v>
      </c>
      <c r="Y481" s="174">
        <v>2.190197456056182E-3</v>
      </c>
      <c r="Z481" s="175">
        <v>0</v>
      </c>
      <c r="AA481" s="168"/>
      <c r="AB481" s="176">
        <v>1</v>
      </c>
      <c r="AC481" s="177">
        <v>0</v>
      </c>
      <c r="AD481" s="134">
        <v>0</v>
      </c>
      <c r="AE481" s="177">
        <v>0</v>
      </c>
      <c r="AF481" s="182">
        <v>0</v>
      </c>
      <c r="AG481" s="172"/>
    </row>
    <row r="482" spans="1:33" s="110" customFormat="1" x14ac:dyDescent="0.2">
      <c r="A482" s="138">
        <v>464</v>
      </c>
      <c r="B482" s="139">
        <v>464168163</v>
      </c>
      <c r="C482" s="140" t="s">
        <v>526</v>
      </c>
      <c r="D482" s="141">
        <v>168</v>
      </c>
      <c r="E482" s="140" t="s">
        <v>200</v>
      </c>
      <c r="F482" s="141">
        <v>163</v>
      </c>
      <c r="G482" s="142" t="s">
        <v>195</v>
      </c>
      <c r="H482" s="130"/>
      <c r="I482" s="131">
        <v>10433</v>
      </c>
      <c r="J482" s="131">
        <v>98</v>
      </c>
      <c r="K482" s="131">
        <v>0</v>
      </c>
      <c r="L482" s="131">
        <v>938</v>
      </c>
      <c r="M482" s="131">
        <v>11469</v>
      </c>
      <c r="N482" s="130"/>
      <c r="O482" s="132">
        <v>22</v>
      </c>
      <c r="P482" s="132">
        <v>0</v>
      </c>
      <c r="Q482" s="133">
        <v>231682</v>
      </c>
      <c r="R482" s="133">
        <v>0</v>
      </c>
      <c r="S482" s="133">
        <v>0</v>
      </c>
      <c r="T482" s="133">
        <v>20636</v>
      </c>
      <c r="U482" s="134">
        <f t="shared" si="7"/>
        <v>252318</v>
      </c>
      <c r="V482" s="144"/>
      <c r="W482" s="173">
        <v>0</v>
      </c>
      <c r="X482" s="174">
        <v>0.09</v>
      </c>
      <c r="Y482" s="174">
        <v>9.2733120914466768E-2</v>
      </c>
      <c r="Z482" s="175">
        <v>0</v>
      </c>
      <c r="AA482" s="168"/>
      <c r="AB482" s="176">
        <v>1</v>
      </c>
      <c r="AC482" s="177">
        <v>0</v>
      </c>
      <c r="AD482" s="134">
        <v>0</v>
      </c>
      <c r="AE482" s="177">
        <v>0</v>
      </c>
      <c r="AF482" s="182">
        <v>0</v>
      </c>
      <c r="AG482" s="172"/>
    </row>
    <row r="483" spans="1:33" s="110" customFormat="1" x14ac:dyDescent="0.2">
      <c r="A483" s="138">
        <v>464</v>
      </c>
      <c r="B483" s="139">
        <v>464168168</v>
      </c>
      <c r="C483" s="140" t="s">
        <v>526</v>
      </c>
      <c r="D483" s="141">
        <v>168</v>
      </c>
      <c r="E483" s="140" t="s">
        <v>200</v>
      </c>
      <c r="F483" s="141">
        <v>168</v>
      </c>
      <c r="G483" s="142" t="s">
        <v>200</v>
      </c>
      <c r="H483" s="130"/>
      <c r="I483" s="131">
        <v>9800</v>
      </c>
      <c r="J483" s="131">
        <v>5709</v>
      </c>
      <c r="K483" s="131">
        <v>0</v>
      </c>
      <c r="L483" s="131">
        <v>938</v>
      </c>
      <c r="M483" s="131">
        <v>16447</v>
      </c>
      <c r="N483" s="130"/>
      <c r="O483" s="132">
        <v>113</v>
      </c>
      <c r="P483" s="132">
        <v>0</v>
      </c>
      <c r="Q483" s="133">
        <v>1752517</v>
      </c>
      <c r="R483" s="133">
        <v>0</v>
      </c>
      <c r="S483" s="133">
        <v>0</v>
      </c>
      <c r="T483" s="133">
        <v>105994</v>
      </c>
      <c r="U483" s="134">
        <f t="shared" si="7"/>
        <v>1858511</v>
      </c>
      <c r="V483" s="144"/>
      <c r="W483" s="173">
        <v>0</v>
      </c>
      <c r="X483" s="174">
        <v>0.09</v>
      </c>
      <c r="Y483" s="174">
        <v>3.4061781956341984E-2</v>
      </c>
      <c r="Z483" s="175">
        <v>0</v>
      </c>
      <c r="AA483" s="168"/>
      <c r="AB483" s="176">
        <v>21</v>
      </c>
      <c r="AC483" s="177">
        <v>0</v>
      </c>
      <c r="AD483" s="134">
        <v>0</v>
      </c>
      <c r="AE483" s="177">
        <v>0</v>
      </c>
      <c r="AF483" s="182">
        <v>0</v>
      </c>
      <c r="AG483" s="172"/>
    </row>
    <row r="484" spans="1:33" s="110" customFormat="1" x14ac:dyDescent="0.2">
      <c r="A484" s="138">
        <v>464</v>
      </c>
      <c r="B484" s="139">
        <v>464168196</v>
      </c>
      <c r="C484" s="140" t="s">
        <v>526</v>
      </c>
      <c r="D484" s="141">
        <v>168</v>
      </c>
      <c r="E484" s="140" t="s">
        <v>200</v>
      </c>
      <c r="F484" s="141">
        <v>196</v>
      </c>
      <c r="G484" s="142" t="s">
        <v>228</v>
      </c>
      <c r="H484" s="130"/>
      <c r="I484" s="131">
        <v>9778</v>
      </c>
      <c r="J484" s="131">
        <v>6233</v>
      </c>
      <c r="K484" s="131">
        <v>0</v>
      </c>
      <c r="L484" s="131">
        <v>938</v>
      </c>
      <c r="M484" s="131">
        <v>16949</v>
      </c>
      <c r="N484" s="130"/>
      <c r="O484" s="132">
        <v>8</v>
      </c>
      <c r="P484" s="132">
        <v>0</v>
      </c>
      <c r="Q484" s="133">
        <v>128088</v>
      </c>
      <c r="R484" s="133">
        <v>0</v>
      </c>
      <c r="S484" s="133">
        <v>0</v>
      </c>
      <c r="T484" s="133">
        <v>7504</v>
      </c>
      <c r="U484" s="134">
        <f t="shared" si="7"/>
        <v>135592</v>
      </c>
      <c r="V484" s="144"/>
      <c r="W484" s="173">
        <v>0</v>
      </c>
      <c r="X484" s="174">
        <v>0.09</v>
      </c>
      <c r="Y484" s="174">
        <v>2.7300934984734234E-2</v>
      </c>
      <c r="Z484" s="175">
        <v>0</v>
      </c>
      <c r="AA484" s="168"/>
      <c r="AB484" s="176">
        <v>0</v>
      </c>
      <c r="AC484" s="177">
        <v>0</v>
      </c>
      <c r="AD484" s="134">
        <v>0</v>
      </c>
      <c r="AE484" s="177">
        <v>0</v>
      </c>
      <c r="AF484" s="182">
        <v>0</v>
      </c>
      <c r="AG484" s="172"/>
    </row>
    <row r="485" spans="1:33" s="110" customFormat="1" x14ac:dyDescent="0.2">
      <c r="A485" s="138">
        <v>464</v>
      </c>
      <c r="B485" s="139">
        <v>464168229</v>
      </c>
      <c r="C485" s="140" t="s">
        <v>526</v>
      </c>
      <c r="D485" s="141">
        <v>168</v>
      </c>
      <c r="E485" s="140" t="s">
        <v>200</v>
      </c>
      <c r="F485" s="141">
        <v>229</v>
      </c>
      <c r="G485" s="142" t="s">
        <v>261</v>
      </c>
      <c r="H485" s="130"/>
      <c r="I485" s="131">
        <v>12749</v>
      </c>
      <c r="J485" s="131">
        <v>1712</v>
      </c>
      <c r="K485" s="131">
        <v>0</v>
      </c>
      <c r="L485" s="131">
        <v>938</v>
      </c>
      <c r="M485" s="131">
        <v>15399</v>
      </c>
      <c r="N485" s="130"/>
      <c r="O485" s="132">
        <v>5</v>
      </c>
      <c r="P485" s="132">
        <v>0</v>
      </c>
      <c r="Q485" s="133">
        <v>72305</v>
      </c>
      <c r="R485" s="133">
        <v>0</v>
      </c>
      <c r="S485" s="133">
        <v>0</v>
      </c>
      <c r="T485" s="133">
        <v>4690</v>
      </c>
      <c r="U485" s="134">
        <f t="shared" si="7"/>
        <v>76995</v>
      </c>
      <c r="V485" s="144"/>
      <c r="W485" s="173">
        <v>0</v>
      </c>
      <c r="X485" s="174">
        <v>0.09</v>
      </c>
      <c r="Y485" s="174">
        <v>1.1731581965992759E-2</v>
      </c>
      <c r="Z485" s="175">
        <v>0</v>
      </c>
      <c r="AA485" s="168"/>
      <c r="AB485" s="176">
        <v>1</v>
      </c>
      <c r="AC485" s="177">
        <v>0</v>
      </c>
      <c r="AD485" s="134">
        <v>0</v>
      </c>
      <c r="AE485" s="177">
        <v>0</v>
      </c>
      <c r="AF485" s="182">
        <v>0</v>
      </c>
      <c r="AG485" s="172"/>
    </row>
    <row r="486" spans="1:33" s="110" customFormat="1" x14ac:dyDescent="0.2">
      <c r="A486" s="138">
        <v>464</v>
      </c>
      <c r="B486" s="139">
        <v>464168248</v>
      </c>
      <c r="C486" s="140" t="s">
        <v>526</v>
      </c>
      <c r="D486" s="141">
        <v>168</v>
      </c>
      <c r="E486" s="140" t="s">
        <v>200</v>
      </c>
      <c r="F486" s="141">
        <v>248</v>
      </c>
      <c r="G486" s="142" t="s">
        <v>280</v>
      </c>
      <c r="H486" s="130"/>
      <c r="I486" s="131">
        <v>13438.066112164433</v>
      </c>
      <c r="J486" s="131">
        <v>1060</v>
      </c>
      <c r="K486" s="131">
        <v>0</v>
      </c>
      <c r="L486" s="131">
        <v>938</v>
      </c>
      <c r="M486" s="131">
        <v>15436.066112164433</v>
      </c>
      <c r="N486" s="130"/>
      <c r="O486" s="132">
        <v>1</v>
      </c>
      <c r="P486" s="132">
        <v>0</v>
      </c>
      <c r="Q486" s="133">
        <v>14498</v>
      </c>
      <c r="R486" s="133">
        <v>0</v>
      </c>
      <c r="S486" s="133">
        <v>0</v>
      </c>
      <c r="T486" s="133">
        <v>938</v>
      </c>
      <c r="U486" s="134">
        <f t="shared" si="7"/>
        <v>15436</v>
      </c>
      <c r="V486" s="144"/>
      <c r="W486" s="173">
        <v>0</v>
      </c>
      <c r="X486" s="174">
        <v>0.09</v>
      </c>
      <c r="Y486" s="174">
        <v>5.6552563074314041E-2</v>
      </c>
      <c r="Z486" s="175">
        <v>0</v>
      </c>
      <c r="AA486" s="168"/>
      <c r="AB486" s="176">
        <v>0</v>
      </c>
      <c r="AC486" s="177">
        <v>0</v>
      </c>
      <c r="AD486" s="134">
        <v>0</v>
      </c>
      <c r="AE486" s="177">
        <v>0</v>
      </c>
      <c r="AF486" s="182">
        <v>0</v>
      </c>
      <c r="AG486" s="172"/>
    </row>
    <row r="487" spans="1:33" s="110" customFormat="1" x14ac:dyDescent="0.2">
      <c r="A487" s="138">
        <v>464</v>
      </c>
      <c r="B487" s="139">
        <v>464168258</v>
      </c>
      <c r="C487" s="140" t="s">
        <v>526</v>
      </c>
      <c r="D487" s="141">
        <v>168</v>
      </c>
      <c r="E487" s="140" t="s">
        <v>200</v>
      </c>
      <c r="F487" s="141">
        <v>258</v>
      </c>
      <c r="G487" s="142" t="s">
        <v>290</v>
      </c>
      <c r="H487" s="130"/>
      <c r="I487" s="131">
        <v>9347</v>
      </c>
      <c r="J487" s="131">
        <v>2750</v>
      </c>
      <c r="K487" s="131">
        <v>0</v>
      </c>
      <c r="L487" s="131">
        <v>938</v>
      </c>
      <c r="M487" s="131">
        <v>13035</v>
      </c>
      <c r="N487" s="130"/>
      <c r="O487" s="132">
        <v>11</v>
      </c>
      <c r="P487" s="132">
        <v>0</v>
      </c>
      <c r="Q487" s="133">
        <v>133067</v>
      </c>
      <c r="R487" s="133">
        <v>0</v>
      </c>
      <c r="S487" s="133">
        <v>0</v>
      </c>
      <c r="T487" s="133">
        <v>10318</v>
      </c>
      <c r="U487" s="134">
        <f t="shared" si="7"/>
        <v>143385</v>
      </c>
      <c r="V487" s="144"/>
      <c r="W487" s="173">
        <v>0</v>
      </c>
      <c r="X487" s="174">
        <v>0.09</v>
      </c>
      <c r="Y487" s="174">
        <v>9.5749325929396056E-2</v>
      </c>
      <c r="Z487" s="175">
        <v>0</v>
      </c>
      <c r="AA487" s="168"/>
      <c r="AB487" s="176">
        <v>6</v>
      </c>
      <c r="AC487" s="177">
        <v>1.1928572990345532</v>
      </c>
      <c r="AD487" s="134">
        <v>15546</v>
      </c>
      <c r="AE487" s="177">
        <v>0</v>
      </c>
      <c r="AF487" s="182">
        <v>0</v>
      </c>
      <c r="AG487" s="172"/>
    </row>
    <row r="488" spans="1:33" s="110" customFormat="1" x14ac:dyDescent="0.2">
      <c r="A488" s="138">
        <v>464</v>
      </c>
      <c r="B488" s="139">
        <v>464168262</v>
      </c>
      <c r="C488" s="140" t="s">
        <v>526</v>
      </c>
      <c r="D488" s="141">
        <v>168</v>
      </c>
      <c r="E488" s="140" t="s">
        <v>200</v>
      </c>
      <c r="F488" s="141">
        <v>262</v>
      </c>
      <c r="G488" s="142" t="s">
        <v>294</v>
      </c>
      <c r="H488" s="130"/>
      <c r="I488" s="131">
        <v>9305</v>
      </c>
      <c r="J488" s="131">
        <v>3247</v>
      </c>
      <c r="K488" s="131">
        <v>0</v>
      </c>
      <c r="L488" s="131">
        <v>938</v>
      </c>
      <c r="M488" s="131">
        <v>13490</v>
      </c>
      <c r="N488" s="130"/>
      <c r="O488" s="132">
        <v>3</v>
      </c>
      <c r="P488" s="132">
        <v>0</v>
      </c>
      <c r="Q488" s="133">
        <v>37656</v>
      </c>
      <c r="R488" s="133">
        <v>0</v>
      </c>
      <c r="S488" s="133">
        <v>0</v>
      </c>
      <c r="T488" s="133">
        <v>2814</v>
      </c>
      <c r="U488" s="134">
        <f t="shared" si="7"/>
        <v>40470</v>
      </c>
      <c r="V488" s="144"/>
      <c r="W488" s="173">
        <v>0</v>
      </c>
      <c r="X488" s="174">
        <v>0.09</v>
      </c>
      <c r="Y488" s="174">
        <v>7.7192465519058645E-2</v>
      </c>
      <c r="Z488" s="175">
        <v>0</v>
      </c>
      <c r="AA488" s="168"/>
      <c r="AB488" s="176">
        <v>0</v>
      </c>
      <c r="AC488" s="177">
        <v>0</v>
      </c>
      <c r="AD488" s="134">
        <v>0</v>
      </c>
      <c r="AE488" s="177">
        <v>0</v>
      </c>
      <c r="AF488" s="182">
        <v>0</v>
      </c>
      <c r="AG488" s="172"/>
    </row>
    <row r="489" spans="1:33" s="110" customFormat="1" x14ac:dyDescent="0.2">
      <c r="A489" s="138">
        <v>464</v>
      </c>
      <c r="B489" s="139">
        <v>464168291</v>
      </c>
      <c r="C489" s="140" t="s">
        <v>526</v>
      </c>
      <c r="D489" s="141">
        <v>168</v>
      </c>
      <c r="E489" s="140" t="s">
        <v>200</v>
      </c>
      <c r="F489" s="141">
        <v>291</v>
      </c>
      <c r="G489" s="142" t="s">
        <v>323</v>
      </c>
      <c r="H489" s="130"/>
      <c r="I489" s="131">
        <v>9451</v>
      </c>
      <c r="J489" s="131">
        <v>3185</v>
      </c>
      <c r="K489" s="131">
        <v>0</v>
      </c>
      <c r="L489" s="131">
        <v>938</v>
      </c>
      <c r="M489" s="131">
        <v>13574</v>
      </c>
      <c r="N489" s="130"/>
      <c r="O489" s="132">
        <v>42</v>
      </c>
      <c r="P489" s="132">
        <v>0</v>
      </c>
      <c r="Q489" s="133">
        <v>530712</v>
      </c>
      <c r="R489" s="133">
        <v>0</v>
      </c>
      <c r="S489" s="133">
        <v>0</v>
      </c>
      <c r="T489" s="133">
        <v>39396</v>
      </c>
      <c r="U489" s="134">
        <f t="shared" si="7"/>
        <v>570108</v>
      </c>
      <c r="V489" s="144"/>
      <c r="W489" s="173">
        <v>0</v>
      </c>
      <c r="X489" s="174">
        <v>0.09</v>
      </c>
      <c r="Y489" s="174">
        <v>2.3306824072678881E-2</v>
      </c>
      <c r="Z489" s="175">
        <v>0</v>
      </c>
      <c r="AA489" s="168"/>
      <c r="AB489" s="176">
        <v>3</v>
      </c>
      <c r="AC489" s="177">
        <v>0</v>
      </c>
      <c r="AD489" s="134">
        <v>0</v>
      </c>
      <c r="AE489" s="177">
        <v>0</v>
      </c>
      <c r="AF489" s="182">
        <v>0</v>
      </c>
      <c r="AG489" s="172"/>
    </row>
    <row r="490" spans="1:33" s="110" customFormat="1" x14ac:dyDescent="0.2">
      <c r="A490" s="138">
        <v>466</v>
      </c>
      <c r="B490" s="139">
        <v>466700096</v>
      </c>
      <c r="C490" s="140" t="s">
        <v>527</v>
      </c>
      <c r="D490" s="141">
        <v>700</v>
      </c>
      <c r="E490" s="140" t="s">
        <v>417</v>
      </c>
      <c r="F490" s="141">
        <v>96</v>
      </c>
      <c r="G490" s="142" t="s">
        <v>128</v>
      </c>
      <c r="H490" s="130"/>
      <c r="I490" s="131">
        <v>10766</v>
      </c>
      <c r="J490" s="131">
        <v>6128</v>
      </c>
      <c r="K490" s="131">
        <v>0</v>
      </c>
      <c r="L490" s="131">
        <v>938</v>
      </c>
      <c r="M490" s="131">
        <v>17832</v>
      </c>
      <c r="N490" s="130"/>
      <c r="O490" s="132">
        <v>1</v>
      </c>
      <c r="P490" s="132">
        <v>0</v>
      </c>
      <c r="Q490" s="133">
        <v>16894</v>
      </c>
      <c r="R490" s="133">
        <v>0</v>
      </c>
      <c r="S490" s="133">
        <v>0</v>
      </c>
      <c r="T490" s="133">
        <v>938</v>
      </c>
      <c r="U490" s="134">
        <f t="shared" si="7"/>
        <v>17832</v>
      </c>
      <c r="V490" s="144"/>
      <c r="W490" s="173">
        <v>0</v>
      </c>
      <c r="X490" s="174">
        <v>0.09</v>
      </c>
      <c r="Y490" s="174">
        <v>3.3366338003061817E-2</v>
      </c>
      <c r="Z490" s="175">
        <v>0</v>
      </c>
      <c r="AA490" s="168"/>
      <c r="AB490" s="176">
        <v>0</v>
      </c>
      <c r="AC490" s="177">
        <v>0</v>
      </c>
      <c r="AD490" s="134">
        <v>0</v>
      </c>
      <c r="AE490" s="177">
        <v>0</v>
      </c>
      <c r="AF490" s="182">
        <v>0</v>
      </c>
      <c r="AG490" s="172"/>
    </row>
    <row r="491" spans="1:33" s="110" customFormat="1" x14ac:dyDescent="0.2">
      <c r="A491" s="138">
        <v>466</v>
      </c>
      <c r="B491" s="139">
        <v>466700700</v>
      </c>
      <c r="C491" s="140" t="s">
        <v>527</v>
      </c>
      <c r="D491" s="141">
        <v>700</v>
      </c>
      <c r="E491" s="140" t="s">
        <v>417</v>
      </c>
      <c r="F491" s="141">
        <v>700</v>
      </c>
      <c r="G491" s="142" t="s">
        <v>417</v>
      </c>
      <c r="H491" s="130"/>
      <c r="I491" s="131">
        <v>12710</v>
      </c>
      <c r="J491" s="131">
        <v>12284</v>
      </c>
      <c r="K491" s="131">
        <v>0</v>
      </c>
      <c r="L491" s="131">
        <v>938</v>
      </c>
      <c r="M491" s="131">
        <v>25932</v>
      </c>
      <c r="N491" s="130"/>
      <c r="O491" s="132">
        <v>34</v>
      </c>
      <c r="P491" s="132">
        <v>0</v>
      </c>
      <c r="Q491" s="133">
        <v>849796</v>
      </c>
      <c r="R491" s="133">
        <v>0</v>
      </c>
      <c r="S491" s="133">
        <v>0</v>
      </c>
      <c r="T491" s="133">
        <v>31892</v>
      </c>
      <c r="U491" s="134">
        <f t="shared" si="7"/>
        <v>881688</v>
      </c>
      <c r="V491" s="144"/>
      <c r="W491" s="173">
        <v>0</v>
      </c>
      <c r="X491" s="174">
        <v>0.09</v>
      </c>
      <c r="Y491" s="174">
        <v>3.9602190319337018E-2</v>
      </c>
      <c r="Z491" s="175">
        <v>0</v>
      </c>
      <c r="AA491" s="168"/>
      <c r="AB491" s="176">
        <v>7</v>
      </c>
      <c r="AC491" s="177">
        <v>0</v>
      </c>
      <c r="AD491" s="134">
        <v>0</v>
      </c>
      <c r="AE491" s="177">
        <v>0</v>
      </c>
      <c r="AF491" s="182">
        <v>0</v>
      </c>
      <c r="AG491" s="172"/>
    </row>
    <row r="492" spans="1:33" s="110" customFormat="1" x14ac:dyDescent="0.2">
      <c r="A492" s="138">
        <v>466</v>
      </c>
      <c r="B492" s="139">
        <v>466774089</v>
      </c>
      <c r="C492" s="140" t="s">
        <v>527</v>
      </c>
      <c r="D492" s="141">
        <v>774</v>
      </c>
      <c r="E492" s="140" t="s">
        <v>440</v>
      </c>
      <c r="F492" s="141">
        <v>89</v>
      </c>
      <c r="G492" s="142" t="s">
        <v>121</v>
      </c>
      <c r="H492" s="130"/>
      <c r="I492" s="131">
        <v>11865</v>
      </c>
      <c r="J492" s="131">
        <v>16149</v>
      </c>
      <c r="K492" s="131">
        <v>0</v>
      </c>
      <c r="L492" s="131">
        <v>938</v>
      </c>
      <c r="M492" s="131">
        <v>28952</v>
      </c>
      <c r="N492" s="130"/>
      <c r="O492" s="132">
        <v>27</v>
      </c>
      <c r="P492" s="132">
        <v>0</v>
      </c>
      <c r="Q492" s="133">
        <v>756378</v>
      </c>
      <c r="R492" s="133">
        <v>0</v>
      </c>
      <c r="S492" s="133">
        <v>0</v>
      </c>
      <c r="T492" s="133">
        <v>25326</v>
      </c>
      <c r="U492" s="134">
        <f t="shared" si="7"/>
        <v>781704</v>
      </c>
      <c r="V492" s="144"/>
      <c r="W492" s="173">
        <v>0</v>
      </c>
      <c r="X492" s="174">
        <v>0.09</v>
      </c>
      <c r="Y492" s="174">
        <v>6.2767084105980961E-2</v>
      </c>
      <c r="Z492" s="175">
        <v>0</v>
      </c>
      <c r="AA492" s="168"/>
      <c r="AB492" s="176">
        <v>15</v>
      </c>
      <c r="AC492" s="177">
        <v>0</v>
      </c>
      <c r="AD492" s="134">
        <v>0</v>
      </c>
      <c r="AE492" s="177">
        <v>0</v>
      </c>
      <c r="AF492" s="182">
        <v>0</v>
      </c>
      <c r="AG492" s="172"/>
    </row>
    <row r="493" spans="1:33" s="110" customFormat="1" x14ac:dyDescent="0.2">
      <c r="A493" s="138">
        <v>466</v>
      </c>
      <c r="B493" s="139">
        <v>466774096</v>
      </c>
      <c r="C493" s="140" t="s">
        <v>527</v>
      </c>
      <c r="D493" s="141">
        <v>774</v>
      </c>
      <c r="E493" s="140" t="s">
        <v>440</v>
      </c>
      <c r="F493" s="141">
        <v>96</v>
      </c>
      <c r="G493" s="142" t="s">
        <v>128</v>
      </c>
      <c r="H493" s="130"/>
      <c r="I493" s="131">
        <v>9305</v>
      </c>
      <c r="J493" s="131">
        <v>5297</v>
      </c>
      <c r="K493" s="131">
        <v>0</v>
      </c>
      <c r="L493" s="131">
        <v>938</v>
      </c>
      <c r="M493" s="131">
        <v>15540</v>
      </c>
      <c r="N493" s="130"/>
      <c r="O493" s="132">
        <v>9</v>
      </c>
      <c r="P493" s="132">
        <v>0</v>
      </c>
      <c r="Q493" s="133">
        <v>131418</v>
      </c>
      <c r="R493" s="133">
        <v>0</v>
      </c>
      <c r="S493" s="133">
        <v>0</v>
      </c>
      <c r="T493" s="133">
        <v>8442</v>
      </c>
      <c r="U493" s="134">
        <f t="shared" si="7"/>
        <v>139860</v>
      </c>
      <c r="V493" s="144"/>
      <c r="W493" s="173">
        <v>0</v>
      </c>
      <c r="X493" s="174">
        <v>0.09</v>
      </c>
      <c r="Y493" s="174">
        <v>3.3366338003061817E-2</v>
      </c>
      <c r="Z493" s="175">
        <v>0</v>
      </c>
      <c r="AA493" s="168"/>
      <c r="AB493" s="176">
        <v>2</v>
      </c>
      <c r="AC493" s="177">
        <v>0</v>
      </c>
      <c r="AD493" s="134">
        <v>0</v>
      </c>
      <c r="AE493" s="177">
        <v>0</v>
      </c>
      <c r="AF493" s="182">
        <v>0</v>
      </c>
      <c r="AG493" s="172"/>
    </row>
    <row r="494" spans="1:33" s="110" customFormat="1" x14ac:dyDescent="0.2">
      <c r="A494" s="138">
        <v>466</v>
      </c>
      <c r="B494" s="139">
        <v>466774221</v>
      </c>
      <c r="C494" s="140" t="s">
        <v>527</v>
      </c>
      <c r="D494" s="141">
        <v>774</v>
      </c>
      <c r="E494" s="140" t="s">
        <v>440</v>
      </c>
      <c r="F494" s="141">
        <v>221</v>
      </c>
      <c r="G494" s="142" t="s">
        <v>253</v>
      </c>
      <c r="H494" s="130"/>
      <c r="I494" s="131">
        <v>11507</v>
      </c>
      <c r="J494" s="131">
        <v>13818</v>
      </c>
      <c r="K494" s="131">
        <v>0</v>
      </c>
      <c r="L494" s="131">
        <v>938</v>
      </c>
      <c r="M494" s="131">
        <v>26263</v>
      </c>
      <c r="N494" s="130"/>
      <c r="O494" s="132">
        <v>31</v>
      </c>
      <c r="P494" s="132">
        <v>0</v>
      </c>
      <c r="Q494" s="133">
        <v>785075</v>
      </c>
      <c r="R494" s="133">
        <v>0</v>
      </c>
      <c r="S494" s="133">
        <v>0</v>
      </c>
      <c r="T494" s="133">
        <v>29078</v>
      </c>
      <c r="U494" s="134">
        <f t="shared" si="7"/>
        <v>814153</v>
      </c>
      <c r="V494" s="144"/>
      <c r="W494" s="173">
        <v>0</v>
      </c>
      <c r="X494" s="174">
        <v>0.09</v>
      </c>
      <c r="Y494" s="174">
        <v>6.9301339441939946E-2</v>
      </c>
      <c r="Z494" s="175">
        <v>0</v>
      </c>
      <c r="AA494" s="168"/>
      <c r="AB494" s="176">
        <v>12</v>
      </c>
      <c r="AC494" s="177">
        <v>0</v>
      </c>
      <c r="AD494" s="134">
        <v>0</v>
      </c>
      <c r="AE494" s="177">
        <v>0</v>
      </c>
      <c r="AF494" s="182">
        <v>0</v>
      </c>
      <c r="AG494" s="172"/>
    </row>
    <row r="495" spans="1:33" s="110" customFormat="1" x14ac:dyDescent="0.2">
      <c r="A495" s="138">
        <v>466</v>
      </c>
      <c r="B495" s="139">
        <v>466774296</v>
      </c>
      <c r="C495" s="140" t="s">
        <v>527</v>
      </c>
      <c r="D495" s="141">
        <v>774</v>
      </c>
      <c r="E495" s="140" t="s">
        <v>440</v>
      </c>
      <c r="F495" s="141">
        <v>296</v>
      </c>
      <c r="G495" s="142" t="s">
        <v>328</v>
      </c>
      <c r="H495" s="130"/>
      <c r="I495" s="131">
        <v>11379</v>
      </c>
      <c r="J495" s="131">
        <v>16626</v>
      </c>
      <c r="K495" s="131">
        <v>0</v>
      </c>
      <c r="L495" s="131">
        <v>938</v>
      </c>
      <c r="M495" s="131">
        <v>28943</v>
      </c>
      <c r="N495" s="130"/>
      <c r="O495" s="132">
        <v>31</v>
      </c>
      <c r="P495" s="132">
        <v>0</v>
      </c>
      <c r="Q495" s="133">
        <v>868155</v>
      </c>
      <c r="R495" s="133">
        <v>0</v>
      </c>
      <c r="S495" s="133">
        <v>0</v>
      </c>
      <c r="T495" s="133">
        <v>29078</v>
      </c>
      <c r="U495" s="134">
        <f t="shared" si="7"/>
        <v>897233</v>
      </c>
      <c r="V495" s="144"/>
      <c r="W495" s="173">
        <v>0</v>
      </c>
      <c r="X495" s="174">
        <v>0.09</v>
      </c>
      <c r="Y495" s="174">
        <v>8.6393198732383172E-2</v>
      </c>
      <c r="Z495" s="175">
        <v>0</v>
      </c>
      <c r="AA495" s="168"/>
      <c r="AB495" s="176">
        <v>9</v>
      </c>
      <c r="AC495" s="177">
        <v>0</v>
      </c>
      <c r="AD495" s="134">
        <v>0</v>
      </c>
      <c r="AE495" s="177">
        <v>0</v>
      </c>
      <c r="AF495" s="182">
        <v>0</v>
      </c>
      <c r="AG495" s="172"/>
    </row>
    <row r="496" spans="1:33" s="110" customFormat="1" x14ac:dyDescent="0.2">
      <c r="A496" s="138">
        <v>466</v>
      </c>
      <c r="B496" s="139">
        <v>466774774</v>
      </c>
      <c r="C496" s="140" t="s">
        <v>527</v>
      </c>
      <c r="D496" s="141">
        <v>774</v>
      </c>
      <c r="E496" s="140" t="s">
        <v>440</v>
      </c>
      <c r="F496" s="141">
        <v>774</v>
      </c>
      <c r="G496" s="142" t="s">
        <v>440</v>
      </c>
      <c r="H496" s="130"/>
      <c r="I496" s="131">
        <v>11066</v>
      </c>
      <c r="J496" s="131">
        <v>19312</v>
      </c>
      <c r="K496" s="131">
        <v>0</v>
      </c>
      <c r="L496" s="131">
        <v>938</v>
      </c>
      <c r="M496" s="131">
        <v>31316</v>
      </c>
      <c r="N496" s="130"/>
      <c r="O496" s="132">
        <v>43</v>
      </c>
      <c r="P496" s="132">
        <v>0</v>
      </c>
      <c r="Q496" s="133">
        <v>1306254</v>
      </c>
      <c r="R496" s="133">
        <v>0</v>
      </c>
      <c r="S496" s="133">
        <v>0</v>
      </c>
      <c r="T496" s="133">
        <v>40334</v>
      </c>
      <c r="U496" s="134">
        <f t="shared" si="7"/>
        <v>1346588</v>
      </c>
      <c r="V496" s="144"/>
      <c r="W496" s="173">
        <v>0</v>
      </c>
      <c r="X496" s="174">
        <v>0.09</v>
      </c>
      <c r="Y496" s="174">
        <v>0.106278754412061</v>
      </c>
      <c r="Z496" s="175">
        <v>0</v>
      </c>
      <c r="AA496" s="168"/>
      <c r="AB496" s="176">
        <v>21</v>
      </c>
      <c r="AC496" s="177">
        <v>6.5863252123247094</v>
      </c>
      <c r="AD496" s="134">
        <v>206262</v>
      </c>
      <c r="AE496" s="177">
        <v>0</v>
      </c>
      <c r="AF496" s="182">
        <v>0</v>
      </c>
      <c r="AG496" s="172"/>
    </row>
    <row r="497" spans="1:33" s="110" customFormat="1" x14ac:dyDescent="0.2">
      <c r="A497" s="138">
        <v>469</v>
      </c>
      <c r="B497" s="139">
        <v>469035018</v>
      </c>
      <c r="C497" s="140" t="s">
        <v>528</v>
      </c>
      <c r="D497" s="141">
        <v>35</v>
      </c>
      <c r="E497" s="140" t="s">
        <v>67</v>
      </c>
      <c r="F497" s="141">
        <v>18</v>
      </c>
      <c r="G497" s="142" t="s">
        <v>50</v>
      </c>
      <c r="H497" s="130"/>
      <c r="I497" s="131">
        <v>14770</v>
      </c>
      <c r="J497" s="131">
        <v>9090</v>
      </c>
      <c r="K497" s="131">
        <v>0</v>
      </c>
      <c r="L497" s="131">
        <v>938</v>
      </c>
      <c r="M497" s="131">
        <v>24798</v>
      </c>
      <c r="N497" s="130"/>
      <c r="O497" s="132">
        <v>2</v>
      </c>
      <c r="P497" s="132">
        <v>0</v>
      </c>
      <c r="Q497" s="133">
        <v>47720</v>
      </c>
      <c r="R497" s="133">
        <v>0</v>
      </c>
      <c r="S497" s="133">
        <v>0</v>
      </c>
      <c r="T497" s="133">
        <v>1876</v>
      </c>
      <c r="U497" s="134">
        <f t="shared" si="7"/>
        <v>49596</v>
      </c>
      <c r="V497" s="144"/>
      <c r="W497" s="173">
        <v>0</v>
      </c>
      <c r="X497" s="174">
        <v>0.09</v>
      </c>
      <c r="Y497" s="174">
        <v>3.1639757588817846E-2</v>
      </c>
      <c r="Z497" s="175">
        <v>0</v>
      </c>
      <c r="AA497" s="168"/>
      <c r="AB497" s="176">
        <v>0</v>
      </c>
      <c r="AC497" s="177">
        <v>0</v>
      </c>
      <c r="AD497" s="134">
        <v>0</v>
      </c>
      <c r="AE497" s="177">
        <v>0</v>
      </c>
      <c r="AF497" s="182">
        <v>0</v>
      </c>
      <c r="AG497" s="172"/>
    </row>
    <row r="498" spans="1:33" s="110" customFormat="1" x14ac:dyDescent="0.2">
      <c r="A498" s="138">
        <v>469</v>
      </c>
      <c r="B498" s="139">
        <v>469035035</v>
      </c>
      <c r="C498" s="140" t="s">
        <v>528</v>
      </c>
      <c r="D498" s="141">
        <v>35</v>
      </c>
      <c r="E498" s="140" t="s">
        <v>67</v>
      </c>
      <c r="F498" s="141">
        <v>35</v>
      </c>
      <c r="G498" s="142" t="s">
        <v>67</v>
      </c>
      <c r="H498" s="130"/>
      <c r="I498" s="131">
        <v>14281</v>
      </c>
      <c r="J498" s="131">
        <v>5987</v>
      </c>
      <c r="K498" s="131">
        <v>0</v>
      </c>
      <c r="L498" s="131">
        <v>938</v>
      </c>
      <c r="M498" s="131">
        <v>21206</v>
      </c>
      <c r="N498" s="130"/>
      <c r="O498" s="132">
        <v>1193</v>
      </c>
      <c r="P498" s="132">
        <v>0</v>
      </c>
      <c r="Q498" s="133">
        <v>24179724</v>
      </c>
      <c r="R498" s="133">
        <v>0</v>
      </c>
      <c r="S498" s="133">
        <v>0</v>
      </c>
      <c r="T498" s="133">
        <v>1119034</v>
      </c>
      <c r="U498" s="134">
        <f t="shared" si="7"/>
        <v>25298758</v>
      </c>
      <c r="V498" s="144"/>
      <c r="W498" s="173">
        <v>0</v>
      </c>
      <c r="X498" s="174">
        <v>0.09</v>
      </c>
      <c r="Y498" s="174">
        <v>0.15770254624817917</v>
      </c>
      <c r="Z498" s="175">
        <v>0</v>
      </c>
      <c r="AA498" s="168"/>
      <c r="AB498" s="176">
        <v>1</v>
      </c>
      <c r="AC498" s="177">
        <v>0</v>
      </c>
      <c r="AD498" s="134">
        <v>0</v>
      </c>
      <c r="AE498" s="177">
        <v>0</v>
      </c>
      <c r="AF498" s="182">
        <v>0</v>
      </c>
      <c r="AG498" s="172"/>
    </row>
    <row r="499" spans="1:33" s="110" customFormat="1" x14ac:dyDescent="0.2">
      <c r="A499" s="138">
        <v>469</v>
      </c>
      <c r="B499" s="139">
        <v>469035044</v>
      </c>
      <c r="C499" s="140" t="s">
        <v>528</v>
      </c>
      <c r="D499" s="141">
        <v>35</v>
      </c>
      <c r="E499" s="140" t="s">
        <v>67</v>
      </c>
      <c r="F499" s="141">
        <v>44</v>
      </c>
      <c r="G499" s="142" t="s">
        <v>76</v>
      </c>
      <c r="H499" s="130"/>
      <c r="I499" s="131">
        <v>13405</v>
      </c>
      <c r="J499" s="131">
        <v>116</v>
      </c>
      <c r="K499" s="131">
        <v>0</v>
      </c>
      <c r="L499" s="131">
        <v>938</v>
      </c>
      <c r="M499" s="131">
        <v>14459</v>
      </c>
      <c r="N499" s="130"/>
      <c r="O499" s="132">
        <v>4</v>
      </c>
      <c r="P499" s="132">
        <v>0</v>
      </c>
      <c r="Q499" s="133">
        <v>54084</v>
      </c>
      <c r="R499" s="133">
        <v>0</v>
      </c>
      <c r="S499" s="133">
        <v>0</v>
      </c>
      <c r="T499" s="133">
        <v>3752</v>
      </c>
      <c r="U499" s="134">
        <f t="shared" si="7"/>
        <v>57836</v>
      </c>
      <c r="V499" s="144"/>
      <c r="W499" s="173">
        <v>0</v>
      </c>
      <c r="X499" s="174">
        <v>0.09</v>
      </c>
      <c r="Y499" s="174">
        <v>7.3730690688880246E-2</v>
      </c>
      <c r="Z499" s="175">
        <v>0</v>
      </c>
      <c r="AA499" s="168"/>
      <c r="AB499" s="176">
        <v>0</v>
      </c>
      <c r="AC499" s="177">
        <v>0</v>
      </c>
      <c r="AD499" s="134">
        <v>0</v>
      </c>
      <c r="AE499" s="177">
        <v>0</v>
      </c>
      <c r="AF499" s="182">
        <v>0</v>
      </c>
      <c r="AG499" s="172"/>
    </row>
    <row r="500" spans="1:33" s="110" customFormat="1" x14ac:dyDescent="0.2">
      <c r="A500" s="138">
        <v>469</v>
      </c>
      <c r="B500" s="139">
        <v>469035073</v>
      </c>
      <c r="C500" s="140" t="s">
        <v>528</v>
      </c>
      <c r="D500" s="141">
        <v>35</v>
      </c>
      <c r="E500" s="140" t="s">
        <v>67</v>
      </c>
      <c r="F500" s="141">
        <v>73</v>
      </c>
      <c r="G500" s="142" t="s">
        <v>105</v>
      </c>
      <c r="H500" s="130"/>
      <c r="I500" s="131">
        <v>15822</v>
      </c>
      <c r="J500" s="131">
        <v>10926</v>
      </c>
      <c r="K500" s="131">
        <v>0</v>
      </c>
      <c r="L500" s="131">
        <v>938</v>
      </c>
      <c r="M500" s="131">
        <v>27686</v>
      </c>
      <c r="N500" s="130"/>
      <c r="O500" s="132">
        <v>1</v>
      </c>
      <c r="P500" s="132">
        <v>0</v>
      </c>
      <c r="Q500" s="133">
        <v>26748</v>
      </c>
      <c r="R500" s="133">
        <v>0</v>
      </c>
      <c r="S500" s="133">
        <v>0</v>
      </c>
      <c r="T500" s="133">
        <v>938</v>
      </c>
      <c r="U500" s="134">
        <f t="shared" si="7"/>
        <v>27686</v>
      </c>
      <c r="V500" s="144"/>
      <c r="W500" s="173">
        <v>0</v>
      </c>
      <c r="X500" s="174">
        <v>0.09</v>
      </c>
      <c r="Y500" s="174">
        <v>1.4564417469161489E-2</v>
      </c>
      <c r="Z500" s="175">
        <v>0</v>
      </c>
      <c r="AA500" s="168"/>
      <c r="AB500" s="176">
        <v>0</v>
      </c>
      <c r="AC500" s="177">
        <v>0</v>
      </c>
      <c r="AD500" s="134">
        <v>0</v>
      </c>
      <c r="AE500" s="177">
        <v>0</v>
      </c>
      <c r="AF500" s="182">
        <v>0</v>
      </c>
      <c r="AG500" s="172"/>
    </row>
    <row r="501" spans="1:33" s="110" customFormat="1" x14ac:dyDescent="0.2">
      <c r="A501" s="138">
        <v>469</v>
      </c>
      <c r="B501" s="139">
        <v>469035165</v>
      </c>
      <c r="C501" s="140" t="s">
        <v>528</v>
      </c>
      <c r="D501" s="141">
        <v>35</v>
      </c>
      <c r="E501" s="140" t="s">
        <v>67</v>
      </c>
      <c r="F501" s="141">
        <v>165</v>
      </c>
      <c r="G501" s="142" t="s">
        <v>197</v>
      </c>
      <c r="H501" s="130"/>
      <c r="I501" s="131">
        <v>12535</v>
      </c>
      <c r="J501" s="131">
        <v>382</v>
      </c>
      <c r="K501" s="131">
        <v>0</v>
      </c>
      <c r="L501" s="131">
        <v>938</v>
      </c>
      <c r="M501" s="131">
        <v>13855</v>
      </c>
      <c r="N501" s="130"/>
      <c r="O501" s="132">
        <v>1</v>
      </c>
      <c r="P501" s="132">
        <v>0</v>
      </c>
      <c r="Q501" s="133">
        <v>12917</v>
      </c>
      <c r="R501" s="133">
        <v>0</v>
      </c>
      <c r="S501" s="133">
        <v>0</v>
      </c>
      <c r="T501" s="133">
        <v>938</v>
      </c>
      <c r="U501" s="134">
        <f t="shared" si="7"/>
        <v>13855</v>
      </c>
      <c r="V501" s="144"/>
      <c r="W501" s="173">
        <v>0</v>
      </c>
      <c r="X501" s="174">
        <v>0.09</v>
      </c>
      <c r="Y501" s="174">
        <v>9.9806765304733563E-2</v>
      </c>
      <c r="Z501" s="175">
        <v>0</v>
      </c>
      <c r="AA501" s="168"/>
      <c r="AB501" s="176">
        <v>0</v>
      </c>
      <c r="AC501" s="177">
        <v>0</v>
      </c>
      <c r="AD501" s="134">
        <v>0</v>
      </c>
      <c r="AE501" s="177">
        <v>0</v>
      </c>
      <c r="AF501" s="182">
        <v>0</v>
      </c>
      <c r="AG501" s="172"/>
    </row>
    <row r="502" spans="1:33" s="110" customFormat="1" x14ac:dyDescent="0.2">
      <c r="A502" s="138">
        <v>469</v>
      </c>
      <c r="B502" s="139">
        <v>469035189</v>
      </c>
      <c r="C502" s="140" t="s">
        <v>528</v>
      </c>
      <c r="D502" s="141">
        <v>35</v>
      </c>
      <c r="E502" s="140" t="s">
        <v>67</v>
      </c>
      <c r="F502" s="141">
        <v>189</v>
      </c>
      <c r="G502" s="142" t="s">
        <v>221</v>
      </c>
      <c r="H502" s="130"/>
      <c r="I502" s="131">
        <v>10725.24691617284</v>
      </c>
      <c r="J502" s="131">
        <v>3614</v>
      </c>
      <c r="K502" s="131">
        <v>0</v>
      </c>
      <c r="L502" s="131">
        <v>938</v>
      </c>
      <c r="M502" s="131">
        <v>15277.24691617284</v>
      </c>
      <c r="N502" s="130"/>
      <c r="O502" s="132">
        <v>1</v>
      </c>
      <c r="P502" s="132">
        <v>0</v>
      </c>
      <c r="Q502" s="133">
        <v>14339</v>
      </c>
      <c r="R502" s="133">
        <v>0</v>
      </c>
      <c r="S502" s="133">
        <v>0</v>
      </c>
      <c r="T502" s="133">
        <v>938</v>
      </c>
      <c r="U502" s="134">
        <f t="shared" si="7"/>
        <v>15277</v>
      </c>
      <c r="V502" s="144"/>
      <c r="W502" s="173">
        <v>0</v>
      </c>
      <c r="X502" s="174">
        <v>0.09</v>
      </c>
      <c r="Y502" s="174">
        <v>1.2961795531237718E-3</v>
      </c>
      <c r="Z502" s="175">
        <v>0</v>
      </c>
      <c r="AA502" s="168"/>
      <c r="AB502" s="176">
        <v>0</v>
      </c>
      <c r="AC502" s="177">
        <v>0</v>
      </c>
      <c r="AD502" s="134">
        <v>0</v>
      </c>
      <c r="AE502" s="177">
        <v>0</v>
      </c>
      <c r="AF502" s="182">
        <v>0</v>
      </c>
      <c r="AG502" s="172"/>
    </row>
    <row r="503" spans="1:33" s="110" customFormat="1" x14ac:dyDescent="0.2">
      <c r="A503" s="138">
        <v>469</v>
      </c>
      <c r="B503" s="139">
        <v>469035207</v>
      </c>
      <c r="C503" s="140" t="s">
        <v>528</v>
      </c>
      <c r="D503" s="141">
        <v>35</v>
      </c>
      <c r="E503" s="140" t="s">
        <v>67</v>
      </c>
      <c r="F503" s="141">
        <v>207</v>
      </c>
      <c r="G503" s="142" t="s">
        <v>239</v>
      </c>
      <c r="H503" s="130"/>
      <c r="I503" s="131">
        <v>13603</v>
      </c>
      <c r="J503" s="131">
        <v>9238</v>
      </c>
      <c r="K503" s="131">
        <v>0</v>
      </c>
      <c r="L503" s="131">
        <v>938</v>
      </c>
      <c r="M503" s="131">
        <v>23779</v>
      </c>
      <c r="N503" s="130"/>
      <c r="O503" s="132">
        <v>1</v>
      </c>
      <c r="P503" s="132">
        <v>0</v>
      </c>
      <c r="Q503" s="133">
        <v>22841</v>
      </c>
      <c r="R503" s="133">
        <v>0</v>
      </c>
      <c r="S503" s="133">
        <v>0</v>
      </c>
      <c r="T503" s="133">
        <v>938</v>
      </c>
      <c r="U503" s="134">
        <f t="shared" si="7"/>
        <v>23779</v>
      </c>
      <c r="V503" s="144"/>
      <c r="W503" s="173">
        <v>0</v>
      </c>
      <c r="X503" s="174">
        <v>0.09</v>
      </c>
      <c r="Y503" s="174">
        <v>3.8538473032468106E-4</v>
      </c>
      <c r="Z503" s="175">
        <v>0</v>
      </c>
      <c r="AA503" s="168"/>
      <c r="AB503" s="176">
        <v>0</v>
      </c>
      <c r="AC503" s="177">
        <v>0</v>
      </c>
      <c r="AD503" s="134">
        <v>0</v>
      </c>
      <c r="AE503" s="177">
        <v>0</v>
      </c>
      <c r="AF503" s="182">
        <v>0</v>
      </c>
      <c r="AG503" s="172"/>
    </row>
    <row r="504" spans="1:33" s="110" customFormat="1" x14ac:dyDescent="0.2">
      <c r="A504" s="138">
        <v>469</v>
      </c>
      <c r="B504" s="139">
        <v>469035220</v>
      </c>
      <c r="C504" s="140" t="s">
        <v>528</v>
      </c>
      <c r="D504" s="141">
        <v>35</v>
      </c>
      <c r="E504" s="140" t="s">
        <v>67</v>
      </c>
      <c r="F504" s="141">
        <v>220</v>
      </c>
      <c r="G504" s="142" t="s">
        <v>252</v>
      </c>
      <c r="H504" s="130"/>
      <c r="I504" s="131">
        <v>12092.12835327386</v>
      </c>
      <c r="J504" s="131">
        <v>5376</v>
      </c>
      <c r="K504" s="131">
        <v>0</v>
      </c>
      <c r="L504" s="131">
        <v>938</v>
      </c>
      <c r="M504" s="131">
        <v>18406.12835327386</v>
      </c>
      <c r="N504" s="130"/>
      <c r="O504" s="132">
        <v>1</v>
      </c>
      <c r="P504" s="132">
        <v>0</v>
      </c>
      <c r="Q504" s="133">
        <v>17468</v>
      </c>
      <c r="R504" s="133">
        <v>0</v>
      </c>
      <c r="S504" s="133">
        <v>0</v>
      </c>
      <c r="T504" s="133">
        <v>938</v>
      </c>
      <c r="U504" s="134">
        <f t="shared" si="7"/>
        <v>18406</v>
      </c>
      <c r="V504" s="144"/>
      <c r="W504" s="173">
        <v>0</v>
      </c>
      <c r="X504" s="174">
        <v>0.09</v>
      </c>
      <c r="Y504" s="174">
        <v>1.7540375109514634E-2</v>
      </c>
      <c r="Z504" s="175">
        <v>0</v>
      </c>
      <c r="AA504" s="168"/>
      <c r="AB504" s="176">
        <v>0</v>
      </c>
      <c r="AC504" s="177">
        <v>0</v>
      </c>
      <c r="AD504" s="134">
        <v>0</v>
      </c>
      <c r="AE504" s="177">
        <v>0</v>
      </c>
      <c r="AF504" s="182">
        <v>0</v>
      </c>
      <c r="AG504" s="172"/>
    </row>
    <row r="505" spans="1:33" s="110" customFormat="1" x14ac:dyDescent="0.2">
      <c r="A505" s="138">
        <v>469</v>
      </c>
      <c r="B505" s="139">
        <v>469035244</v>
      </c>
      <c r="C505" s="140" t="s">
        <v>528</v>
      </c>
      <c r="D505" s="141">
        <v>35</v>
      </c>
      <c r="E505" s="140" t="s">
        <v>67</v>
      </c>
      <c r="F505" s="141">
        <v>244</v>
      </c>
      <c r="G505" s="142" t="s">
        <v>276</v>
      </c>
      <c r="H505" s="130"/>
      <c r="I505" s="131">
        <v>13030</v>
      </c>
      <c r="J505" s="131">
        <v>4699</v>
      </c>
      <c r="K505" s="131">
        <v>0</v>
      </c>
      <c r="L505" s="131">
        <v>938</v>
      </c>
      <c r="M505" s="131">
        <v>18667</v>
      </c>
      <c r="N505" s="130"/>
      <c r="O505" s="132">
        <v>8</v>
      </c>
      <c r="P505" s="132">
        <v>0</v>
      </c>
      <c r="Q505" s="133">
        <v>141832</v>
      </c>
      <c r="R505" s="133">
        <v>0</v>
      </c>
      <c r="S505" s="133">
        <v>0</v>
      </c>
      <c r="T505" s="133">
        <v>7504</v>
      </c>
      <c r="U505" s="134">
        <f t="shared" si="7"/>
        <v>149336</v>
      </c>
      <c r="V505" s="144"/>
      <c r="W505" s="173">
        <v>0</v>
      </c>
      <c r="X505" s="174">
        <v>0.09</v>
      </c>
      <c r="Y505" s="174">
        <v>0.13694619371909225</v>
      </c>
      <c r="Z505" s="175">
        <v>0</v>
      </c>
      <c r="AA505" s="168"/>
      <c r="AB505" s="176">
        <v>2</v>
      </c>
      <c r="AC505" s="177">
        <v>1.8164057975930314</v>
      </c>
      <c r="AD505" s="134">
        <v>33908</v>
      </c>
      <c r="AE505" s="177">
        <v>0</v>
      </c>
      <c r="AF505" s="182">
        <v>0</v>
      </c>
      <c r="AG505" s="172"/>
    </row>
    <row r="506" spans="1:33" s="110" customFormat="1" x14ac:dyDescent="0.2">
      <c r="A506" s="138">
        <v>469</v>
      </c>
      <c r="B506" s="139">
        <v>469035293</v>
      </c>
      <c r="C506" s="140" t="s">
        <v>528</v>
      </c>
      <c r="D506" s="141">
        <v>35</v>
      </c>
      <c r="E506" s="140" t="s">
        <v>67</v>
      </c>
      <c r="F506" s="141">
        <v>293</v>
      </c>
      <c r="G506" s="142" t="s">
        <v>325</v>
      </c>
      <c r="H506" s="130"/>
      <c r="I506" s="131">
        <v>12760.161431036608</v>
      </c>
      <c r="J506" s="131">
        <v>610</v>
      </c>
      <c r="K506" s="131">
        <v>0</v>
      </c>
      <c r="L506" s="131">
        <v>938</v>
      </c>
      <c r="M506" s="131">
        <v>14308.161431036608</v>
      </c>
      <c r="N506" s="130"/>
      <c r="O506" s="132">
        <v>1</v>
      </c>
      <c r="P506" s="132">
        <v>0</v>
      </c>
      <c r="Q506" s="133">
        <v>13370</v>
      </c>
      <c r="R506" s="133">
        <v>0</v>
      </c>
      <c r="S506" s="133">
        <v>0</v>
      </c>
      <c r="T506" s="133">
        <v>938</v>
      </c>
      <c r="U506" s="134">
        <f t="shared" si="7"/>
        <v>14308</v>
      </c>
      <c r="V506" s="144"/>
      <c r="W506" s="173">
        <v>0</v>
      </c>
      <c r="X506" s="174">
        <v>0.09</v>
      </c>
      <c r="Y506" s="174">
        <v>9.3536017588317037E-3</v>
      </c>
      <c r="Z506" s="175">
        <v>0</v>
      </c>
      <c r="AA506" s="168"/>
      <c r="AB506" s="176">
        <v>0</v>
      </c>
      <c r="AC506" s="177">
        <v>0</v>
      </c>
      <c r="AD506" s="134">
        <v>0</v>
      </c>
      <c r="AE506" s="177">
        <v>0</v>
      </c>
      <c r="AF506" s="182">
        <v>0</v>
      </c>
      <c r="AG506" s="172"/>
    </row>
    <row r="507" spans="1:33" s="110" customFormat="1" x14ac:dyDescent="0.2">
      <c r="A507" s="138">
        <v>470</v>
      </c>
      <c r="B507" s="139">
        <v>470165009</v>
      </c>
      <c r="C507" s="140" t="s">
        <v>529</v>
      </c>
      <c r="D507" s="141">
        <v>165</v>
      </c>
      <c r="E507" s="140" t="s">
        <v>197</v>
      </c>
      <c r="F507" s="141">
        <v>9</v>
      </c>
      <c r="G507" s="142" t="s">
        <v>41</v>
      </c>
      <c r="H507" s="130"/>
      <c r="I507" s="131">
        <v>10408</v>
      </c>
      <c r="J507" s="131">
        <v>6949</v>
      </c>
      <c r="K507" s="131">
        <v>0</v>
      </c>
      <c r="L507" s="131">
        <v>938</v>
      </c>
      <c r="M507" s="131">
        <v>18295</v>
      </c>
      <c r="N507" s="130"/>
      <c r="O507" s="132">
        <v>4</v>
      </c>
      <c r="P507" s="132">
        <v>0</v>
      </c>
      <c r="Q507" s="133">
        <v>69428</v>
      </c>
      <c r="R507" s="133">
        <v>0</v>
      </c>
      <c r="S507" s="133">
        <v>0</v>
      </c>
      <c r="T507" s="133">
        <v>3752</v>
      </c>
      <c r="U507" s="134">
        <f t="shared" si="7"/>
        <v>73180</v>
      </c>
      <c r="V507" s="144"/>
      <c r="W507" s="173">
        <v>0</v>
      </c>
      <c r="X507" s="174">
        <v>0.09</v>
      </c>
      <c r="Y507" s="174">
        <v>2.304615137916233E-3</v>
      </c>
      <c r="Z507" s="175">
        <v>0</v>
      </c>
      <c r="AA507" s="168"/>
      <c r="AB507" s="176">
        <v>0</v>
      </c>
      <c r="AC507" s="177">
        <v>0</v>
      </c>
      <c r="AD507" s="134">
        <v>0</v>
      </c>
      <c r="AE507" s="177">
        <v>0</v>
      </c>
      <c r="AF507" s="182">
        <v>0</v>
      </c>
      <c r="AG507" s="172"/>
    </row>
    <row r="508" spans="1:33" s="110" customFormat="1" x14ac:dyDescent="0.2">
      <c r="A508" s="138">
        <v>470</v>
      </c>
      <c r="B508" s="139">
        <v>470165010</v>
      </c>
      <c r="C508" s="140" t="s">
        <v>529</v>
      </c>
      <c r="D508" s="141">
        <v>165</v>
      </c>
      <c r="E508" s="140" t="s">
        <v>197</v>
      </c>
      <c r="F508" s="141">
        <v>10</v>
      </c>
      <c r="G508" s="142" t="s">
        <v>42</v>
      </c>
      <c r="H508" s="130"/>
      <c r="I508" s="131">
        <v>10652.602813678595</v>
      </c>
      <c r="J508" s="131">
        <v>3985</v>
      </c>
      <c r="K508" s="131">
        <v>0</v>
      </c>
      <c r="L508" s="131">
        <v>938</v>
      </c>
      <c r="M508" s="131">
        <v>15575.602813678595</v>
      </c>
      <c r="N508" s="130"/>
      <c r="O508" s="132">
        <v>1</v>
      </c>
      <c r="P508" s="132">
        <v>0</v>
      </c>
      <c r="Q508" s="133">
        <v>14638</v>
      </c>
      <c r="R508" s="133">
        <v>0</v>
      </c>
      <c r="S508" s="133">
        <v>0</v>
      </c>
      <c r="T508" s="133">
        <v>938</v>
      </c>
      <c r="U508" s="134">
        <f t="shared" si="7"/>
        <v>15576</v>
      </c>
      <c r="V508" s="144"/>
      <c r="W508" s="173">
        <v>0</v>
      </c>
      <c r="X508" s="174">
        <v>0.09</v>
      </c>
      <c r="Y508" s="174">
        <v>2.1150390695795331E-3</v>
      </c>
      <c r="Z508" s="175">
        <v>0</v>
      </c>
      <c r="AA508" s="168"/>
      <c r="AB508" s="176">
        <v>0</v>
      </c>
      <c r="AC508" s="177">
        <v>0</v>
      </c>
      <c r="AD508" s="134">
        <v>0</v>
      </c>
      <c r="AE508" s="177">
        <v>0</v>
      </c>
      <c r="AF508" s="182">
        <v>0</v>
      </c>
      <c r="AG508" s="172"/>
    </row>
    <row r="509" spans="1:33" s="110" customFormat="1" x14ac:dyDescent="0.2">
      <c r="A509" s="138">
        <v>470</v>
      </c>
      <c r="B509" s="139">
        <v>470165031</v>
      </c>
      <c r="C509" s="140" t="s">
        <v>529</v>
      </c>
      <c r="D509" s="141">
        <v>165</v>
      </c>
      <c r="E509" s="140" t="s">
        <v>197</v>
      </c>
      <c r="F509" s="141">
        <v>31</v>
      </c>
      <c r="G509" s="142" t="s">
        <v>63</v>
      </c>
      <c r="H509" s="130"/>
      <c r="I509" s="131">
        <v>10819.455736251541</v>
      </c>
      <c r="J509" s="131">
        <v>5343</v>
      </c>
      <c r="K509" s="131">
        <v>0</v>
      </c>
      <c r="L509" s="131">
        <v>938</v>
      </c>
      <c r="M509" s="131">
        <v>17100.455736251541</v>
      </c>
      <c r="N509" s="130"/>
      <c r="O509" s="132">
        <v>2</v>
      </c>
      <c r="P509" s="132">
        <v>0</v>
      </c>
      <c r="Q509" s="133">
        <v>32324</v>
      </c>
      <c r="R509" s="133">
        <v>0</v>
      </c>
      <c r="S509" s="133">
        <v>0</v>
      </c>
      <c r="T509" s="133">
        <v>1876</v>
      </c>
      <c r="U509" s="134">
        <f t="shared" si="7"/>
        <v>34200</v>
      </c>
      <c r="V509" s="144"/>
      <c r="W509" s="173">
        <v>0</v>
      </c>
      <c r="X509" s="174">
        <v>0.09</v>
      </c>
      <c r="Y509" s="174">
        <v>1.9232358306351328E-2</v>
      </c>
      <c r="Z509" s="175">
        <v>0</v>
      </c>
      <c r="AA509" s="168"/>
      <c r="AB509" s="176">
        <v>0</v>
      </c>
      <c r="AC509" s="177">
        <v>0</v>
      </c>
      <c r="AD509" s="134">
        <v>0</v>
      </c>
      <c r="AE509" s="177">
        <v>0</v>
      </c>
      <c r="AF509" s="182">
        <v>0</v>
      </c>
      <c r="AG509" s="172"/>
    </row>
    <row r="510" spans="1:33" s="110" customFormat="1" x14ac:dyDescent="0.2">
      <c r="A510" s="138">
        <v>470</v>
      </c>
      <c r="B510" s="139">
        <v>470165035</v>
      </c>
      <c r="C510" s="140" t="s">
        <v>529</v>
      </c>
      <c r="D510" s="141">
        <v>165</v>
      </c>
      <c r="E510" s="140" t="s">
        <v>197</v>
      </c>
      <c r="F510" s="141">
        <v>35</v>
      </c>
      <c r="G510" s="142" t="s">
        <v>67</v>
      </c>
      <c r="H510" s="130"/>
      <c r="I510" s="131">
        <v>9407</v>
      </c>
      <c r="J510" s="131">
        <v>3944</v>
      </c>
      <c r="K510" s="131">
        <v>0</v>
      </c>
      <c r="L510" s="131">
        <v>938</v>
      </c>
      <c r="M510" s="131">
        <v>14289</v>
      </c>
      <c r="N510" s="130"/>
      <c r="O510" s="132">
        <v>4</v>
      </c>
      <c r="P510" s="132">
        <v>0</v>
      </c>
      <c r="Q510" s="133">
        <v>53404</v>
      </c>
      <c r="R510" s="133">
        <v>0</v>
      </c>
      <c r="S510" s="133">
        <v>0</v>
      </c>
      <c r="T510" s="133">
        <v>3752</v>
      </c>
      <c r="U510" s="134">
        <f t="shared" si="7"/>
        <v>57156</v>
      </c>
      <c r="V510" s="144"/>
      <c r="W510" s="173">
        <v>0</v>
      </c>
      <c r="X510" s="174">
        <v>0.09</v>
      </c>
      <c r="Y510" s="174">
        <v>0.15770254624817917</v>
      </c>
      <c r="Z510" s="175">
        <v>0</v>
      </c>
      <c r="AA510" s="168"/>
      <c r="AB510" s="176">
        <v>0</v>
      </c>
      <c r="AC510" s="177">
        <v>0</v>
      </c>
      <c r="AD510" s="134">
        <v>0</v>
      </c>
      <c r="AE510" s="177">
        <v>0</v>
      </c>
      <c r="AF510" s="182">
        <v>0</v>
      </c>
      <c r="AG510" s="172"/>
    </row>
    <row r="511" spans="1:33" s="110" customFormat="1" x14ac:dyDescent="0.2">
      <c r="A511" s="138">
        <v>470</v>
      </c>
      <c r="B511" s="139">
        <v>470165071</v>
      </c>
      <c r="C511" s="140" t="s">
        <v>529</v>
      </c>
      <c r="D511" s="141">
        <v>165</v>
      </c>
      <c r="E511" s="140" t="s">
        <v>197</v>
      </c>
      <c r="F511" s="141">
        <v>71</v>
      </c>
      <c r="G511" s="142" t="s">
        <v>103</v>
      </c>
      <c r="H511" s="130"/>
      <c r="I511" s="131">
        <v>9348</v>
      </c>
      <c r="J511" s="131">
        <v>4401</v>
      </c>
      <c r="K511" s="131">
        <v>0</v>
      </c>
      <c r="L511" s="131">
        <v>938</v>
      </c>
      <c r="M511" s="131">
        <v>14687</v>
      </c>
      <c r="N511" s="130"/>
      <c r="O511" s="132">
        <v>3</v>
      </c>
      <c r="P511" s="132">
        <v>0</v>
      </c>
      <c r="Q511" s="133">
        <v>41247</v>
      </c>
      <c r="R511" s="133">
        <v>0</v>
      </c>
      <c r="S511" s="133">
        <v>0</v>
      </c>
      <c r="T511" s="133">
        <v>2814</v>
      </c>
      <c r="U511" s="134">
        <f t="shared" si="7"/>
        <v>44061</v>
      </c>
      <c r="V511" s="144"/>
      <c r="W511" s="173">
        <v>0</v>
      </c>
      <c r="X511" s="174">
        <v>0.09</v>
      </c>
      <c r="Y511" s="174">
        <v>2.6559907004725753E-3</v>
      </c>
      <c r="Z511" s="175">
        <v>0</v>
      </c>
      <c r="AA511" s="168"/>
      <c r="AB511" s="176">
        <v>0</v>
      </c>
      <c r="AC511" s="177">
        <v>0</v>
      </c>
      <c r="AD511" s="134">
        <v>0</v>
      </c>
      <c r="AE511" s="177">
        <v>0</v>
      </c>
      <c r="AF511" s="182">
        <v>0</v>
      </c>
      <c r="AG511" s="172"/>
    </row>
    <row r="512" spans="1:33" s="110" customFormat="1" x14ac:dyDescent="0.2">
      <c r="A512" s="138">
        <v>470</v>
      </c>
      <c r="B512" s="139">
        <v>470165093</v>
      </c>
      <c r="C512" s="140" t="s">
        <v>529</v>
      </c>
      <c r="D512" s="141">
        <v>165</v>
      </c>
      <c r="E512" s="140" t="s">
        <v>197</v>
      </c>
      <c r="F512" s="141">
        <v>93</v>
      </c>
      <c r="G512" s="142" t="s">
        <v>125</v>
      </c>
      <c r="H512" s="130"/>
      <c r="I512" s="131">
        <v>11379</v>
      </c>
      <c r="J512" s="131">
        <v>67</v>
      </c>
      <c r="K512" s="131">
        <v>0</v>
      </c>
      <c r="L512" s="131">
        <v>938</v>
      </c>
      <c r="M512" s="131">
        <v>12384</v>
      </c>
      <c r="N512" s="130"/>
      <c r="O512" s="132">
        <v>151</v>
      </c>
      <c r="P512" s="132">
        <v>0</v>
      </c>
      <c r="Q512" s="133">
        <v>1728346</v>
      </c>
      <c r="R512" s="133">
        <v>0</v>
      </c>
      <c r="S512" s="133">
        <v>0</v>
      </c>
      <c r="T512" s="133">
        <v>141638</v>
      </c>
      <c r="U512" s="134">
        <f t="shared" si="7"/>
        <v>1869984</v>
      </c>
      <c r="V512" s="144"/>
      <c r="W512" s="173">
        <v>0</v>
      </c>
      <c r="X512" s="174">
        <v>0.09</v>
      </c>
      <c r="Y512" s="174">
        <v>7.1532255110848555E-2</v>
      </c>
      <c r="Z512" s="175">
        <v>0</v>
      </c>
      <c r="AA512" s="168"/>
      <c r="AB512" s="176">
        <v>15</v>
      </c>
      <c r="AC512" s="177">
        <v>0</v>
      </c>
      <c r="AD512" s="134">
        <v>0</v>
      </c>
      <c r="AE512" s="177">
        <v>0</v>
      </c>
      <c r="AF512" s="182">
        <v>0</v>
      </c>
      <c r="AG512" s="172"/>
    </row>
    <row r="513" spans="1:33" s="110" customFormat="1" x14ac:dyDescent="0.2">
      <c r="A513" s="138">
        <v>470</v>
      </c>
      <c r="B513" s="139">
        <v>470165100</v>
      </c>
      <c r="C513" s="140" t="s">
        <v>529</v>
      </c>
      <c r="D513" s="141">
        <v>165</v>
      </c>
      <c r="E513" s="140" t="s">
        <v>197</v>
      </c>
      <c r="F513" s="141">
        <v>100</v>
      </c>
      <c r="G513" s="142" t="s">
        <v>132</v>
      </c>
      <c r="H513" s="130"/>
      <c r="I513" s="131">
        <v>12730.632923367111</v>
      </c>
      <c r="J513" s="131">
        <v>4711</v>
      </c>
      <c r="K513" s="131">
        <v>0</v>
      </c>
      <c r="L513" s="131">
        <v>938</v>
      </c>
      <c r="M513" s="131">
        <v>18379.632923367113</v>
      </c>
      <c r="N513" s="130"/>
      <c r="O513" s="132">
        <v>1</v>
      </c>
      <c r="P513" s="132">
        <v>0</v>
      </c>
      <c r="Q513" s="133">
        <v>17442</v>
      </c>
      <c r="R513" s="133">
        <v>0</v>
      </c>
      <c r="S513" s="133">
        <v>0</v>
      </c>
      <c r="T513" s="133">
        <v>938</v>
      </c>
      <c r="U513" s="134">
        <f t="shared" si="7"/>
        <v>18380</v>
      </c>
      <c r="V513" s="144"/>
      <c r="W513" s="173">
        <v>0</v>
      </c>
      <c r="X513" s="174">
        <v>0.09</v>
      </c>
      <c r="Y513" s="174">
        <v>3.256503998791576E-2</v>
      </c>
      <c r="Z513" s="175">
        <v>0</v>
      </c>
      <c r="AA513" s="168"/>
      <c r="AB513" s="176">
        <v>0</v>
      </c>
      <c r="AC513" s="177">
        <v>0</v>
      </c>
      <c r="AD513" s="134">
        <v>0</v>
      </c>
      <c r="AE513" s="177">
        <v>0</v>
      </c>
      <c r="AF513" s="182">
        <v>0</v>
      </c>
      <c r="AG513" s="172"/>
    </row>
    <row r="514" spans="1:33" s="110" customFormat="1" x14ac:dyDescent="0.2">
      <c r="A514" s="138">
        <v>470</v>
      </c>
      <c r="B514" s="139">
        <v>470165107</v>
      </c>
      <c r="C514" s="140" t="s">
        <v>529</v>
      </c>
      <c r="D514" s="141">
        <v>165</v>
      </c>
      <c r="E514" s="140" t="s">
        <v>197</v>
      </c>
      <c r="F514" s="141">
        <v>107</v>
      </c>
      <c r="G514" s="142" t="s">
        <v>139</v>
      </c>
      <c r="H514" s="130"/>
      <c r="I514" s="131">
        <v>12430.589091525537</v>
      </c>
      <c r="J514" s="131">
        <v>4510</v>
      </c>
      <c r="K514" s="131">
        <v>0</v>
      </c>
      <c r="L514" s="131">
        <v>938</v>
      </c>
      <c r="M514" s="131">
        <v>17878.589091525537</v>
      </c>
      <c r="N514" s="130"/>
      <c r="O514" s="132">
        <v>1</v>
      </c>
      <c r="P514" s="132">
        <v>0</v>
      </c>
      <c r="Q514" s="133">
        <v>16941</v>
      </c>
      <c r="R514" s="133">
        <v>0</v>
      </c>
      <c r="S514" s="133">
        <v>0</v>
      </c>
      <c r="T514" s="133">
        <v>938</v>
      </c>
      <c r="U514" s="134">
        <f t="shared" si="7"/>
        <v>17879</v>
      </c>
      <c r="V514" s="144"/>
      <c r="W514" s="173">
        <v>0</v>
      </c>
      <c r="X514" s="174">
        <v>0.09</v>
      </c>
      <c r="Y514" s="174">
        <v>8.3859622338325899E-4</v>
      </c>
      <c r="Z514" s="175">
        <v>0</v>
      </c>
      <c r="AA514" s="168"/>
      <c r="AB514" s="176">
        <v>0</v>
      </c>
      <c r="AC514" s="177">
        <v>0</v>
      </c>
      <c r="AD514" s="134">
        <v>0</v>
      </c>
      <c r="AE514" s="177">
        <v>0</v>
      </c>
      <c r="AF514" s="182">
        <v>0</v>
      </c>
      <c r="AG514" s="172"/>
    </row>
    <row r="515" spans="1:33" s="110" customFormat="1" x14ac:dyDescent="0.2">
      <c r="A515" s="138">
        <v>470</v>
      </c>
      <c r="B515" s="139">
        <v>470165128</v>
      </c>
      <c r="C515" s="140" t="s">
        <v>529</v>
      </c>
      <c r="D515" s="141">
        <v>165</v>
      </c>
      <c r="E515" s="140" t="s">
        <v>197</v>
      </c>
      <c r="F515" s="141">
        <v>128</v>
      </c>
      <c r="G515" s="142" t="s">
        <v>160</v>
      </c>
      <c r="H515" s="130"/>
      <c r="I515" s="131">
        <v>9228</v>
      </c>
      <c r="J515" s="131">
        <v>531</v>
      </c>
      <c r="K515" s="131">
        <v>0</v>
      </c>
      <c r="L515" s="131">
        <v>938</v>
      </c>
      <c r="M515" s="131">
        <v>10697</v>
      </c>
      <c r="N515" s="130"/>
      <c r="O515" s="132">
        <v>1</v>
      </c>
      <c r="P515" s="132">
        <v>0</v>
      </c>
      <c r="Q515" s="133">
        <v>9759</v>
      </c>
      <c r="R515" s="133">
        <v>0</v>
      </c>
      <c r="S515" s="133">
        <v>0</v>
      </c>
      <c r="T515" s="133">
        <v>938</v>
      </c>
      <c r="U515" s="134">
        <f t="shared" si="7"/>
        <v>10697</v>
      </c>
      <c r="V515" s="144"/>
      <c r="W515" s="173">
        <v>0</v>
      </c>
      <c r="X515" s="174">
        <v>0.09</v>
      </c>
      <c r="Y515" s="174">
        <v>3.7584762503324445E-2</v>
      </c>
      <c r="Z515" s="175">
        <v>0</v>
      </c>
      <c r="AA515" s="168"/>
      <c r="AB515" s="176">
        <v>0</v>
      </c>
      <c r="AC515" s="177">
        <v>0</v>
      </c>
      <c r="AD515" s="134">
        <v>0</v>
      </c>
      <c r="AE515" s="177">
        <v>0</v>
      </c>
      <c r="AF515" s="182">
        <v>0</v>
      </c>
      <c r="AG515" s="172"/>
    </row>
    <row r="516" spans="1:33" s="110" customFormat="1" x14ac:dyDescent="0.2">
      <c r="A516" s="138">
        <v>470</v>
      </c>
      <c r="B516" s="139">
        <v>470165149</v>
      </c>
      <c r="C516" s="140" t="s">
        <v>529</v>
      </c>
      <c r="D516" s="141">
        <v>165</v>
      </c>
      <c r="E516" s="140" t="s">
        <v>197</v>
      </c>
      <c r="F516" s="141">
        <v>149</v>
      </c>
      <c r="G516" s="142" t="s">
        <v>181</v>
      </c>
      <c r="H516" s="130"/>
      <c r="I516" s="131">
        <v>10161</v>
      </c>
      <c r="J516" s="131">
        <v>372</v>
      </c>
      <c r="K516" s="131">
        <v>0</v>
      </c>
      <c r="L516" s="131">
        <v>938</v>
      </c>
      <c r="M516" s="131">
        <v>11471</v>
      </c>
      <c r="N516" s="130"/>
      <c r="O516" s="132">
        <v>2</v>
      </c>
      <c r="P516" s="132">
        <v>0</v>
      </c>
      <c r="Q516" s="133">
        <v>21066</v>
      </c>
      <c r="R516" s="133">
        <v>0</v>
      </c>
      <c r="S516" s="133">
        <v>0</v>
      </c>
      <c r="T516" s="133">
        <v>1876</v>
      </c>
      <c r="U516" s="134">
        <f t="shared" si="7"/>
        <v>22942</v>
      </c>
      <c r="V516" s="144"/>
      <c r="W516" s="173">
        <v>0</v>
      </c>
      <c r="X516" s="174">
        <v>0.09</v>
      </c>
      <c r="Y516" s="174">
        <v>0.11542692066428177</v>
      </c>
      <c r="Z516" s="175">
        <v>0</v>
      </c>
      <c r="AA516" s="168"/>
      <c r="AB516" s="176">
        <v>0</v>
      </c>
      <c r="AC516" s="177">
        <v>0</v>
      </c>
      <c r="AD516" s="134">
        <v>0</v>
      </c>
      <c r="AE516" s="177">
        <v>0</v>
      </c>
      <c r="AF516" s="182">
        <v>0</v>
      </c>
      <c r="AG516" s="172"/>
    </row>
    <row r="517" spans="1:33" s="110" customFormat="1" x14ac:dyDescent="0.2">
      <c r="A517" s="138">
        <v>470</v>
      </c>
      <c r="B517" s="139">
        <v>470165163</v>
      </c>
      <c r="C517" s="140" t="s">
        <v>529</v>
      </c>
      <c r="D517" s="141">
        <v>165</v>
      </c>
      <c r="E517" s="140" t="s">
        <v>197</v>
      </c>
      <c r="F517" s="141">
        <v>163</v>
      </c>
      <c r="G517" s="142" t="s">
        <v>195</v>
      </c>
      <c r="H517" s="130"/>
      <c r="I517" s="131">
        <v>11413</v>
      </c>
      <c r="J517" s="131">
        <v>107</v>
      </c>
      <c r="K517" s="131">
        <v>0</v>
      </c>
      <c r="L517" s="131">
        <v>938</v>
      </c>
      <c r="M517" s="131">
        <v>12458</v>
      </c>
      <c r="N517" s="130"/>
      <c r="O517" s="132">
        <v>33</v>
      </c>
      <c r="P517" s="132">
        <v>0</v>
      </c>
      <c r="Q517" s="133">
        <v>380160</v>
      </c>
      <c r="R517" s="133">
        <v>0</v>
      </c>
      <c r="S517" s="133">
        <v>0</v>
      </c>
      <c r="T517" s="133">
        <v>30954</v>
      </c>
      <c r="U517" s="134">
        <f t="shared" si="7"/>
        <v>411114</v>
      </c>
      <c r="V517" s="144"/>
      <c r="W517" s="173">
        <v>0</v>
      </c>
      <c r="X517" s="174">
        <v>0.09</v>
      </c>
      <c r="Y517" s="174">
        <v>9.2733120914466768E-2</v>
      </c>
      <c r="Z517" s="175">
        <v>0</v>
      </c>
      <c r="AA517" s="168"/>
      <c r="AB517" s="176">
        <v>6</v>
      </c>
      <c r="AC517" s="177">
        <v>0</v>
      </c>
      <c r="AD517" s="134">
        <v>0</v>
      </c>
      <c r="AE517" s="177">
        <v>0</v>
      </c>
      <c r="AF517" s="182">
        <v>0</v>
      </c>
      <c r="AG517" s="172"/>
    </row>
    <row r="518" spans="1:33" s="110" customFormat="1" x14ac:dyDescent="0.2">
      <c r="A518" s="138">
        <v>470</v>
      </c>
      <c r="B518" s="139">
        <v>470165164</v>
      </c>
      <c r="C518" s="140" t="s">
        <v>529</v>
      </c>
      <c r="D518" s="141">
        <v>165</v>
      </c>
      <c r="E518" s="140" t="s">
        <v>197</v>
      </c>
      <c r="F518" s="141">
        <v>164</v>
      </c>
      <c r="G518" s="142" t="s">
        <v>196</v>
      </c>
      <c r="H518" s="130"/>
      <c r="I518" s="131">
        <v>12134</v>
      </c>
      <c r="J518" s="131">
        <v>5720</v>
      </c>
      <c r="K518" s="131">
        <v>0</v>
      </c>
      <c r="L518" s="131">
        <v>938</v>
      </c>
      <c r="M518" s="131">
        <v>18792</v>
      </c>
      <c r="N518" s="130"/>
      <c r="O518" s="132">
        <v>4</v>
      </c>
      <c r="P518" s="132">
        <v>0</v>
      </c>
      <c r="Q518" s="133">
        <v>71416</v>
      </c>
      <c r="R518" s="133">
        <v>0</v>
      </c>
      <c r="S518" s="133">
        <v>0</v>
      </c>
      <c r="T518" s="133">
        <v>3752</v>
      </c>
      <c r="U518" s="134">
        <f t="shared" si="7"/>
        <v>75168</v>
      </c>
      <c r="V518" s="144"/>
      <c r="W518" s="173">
        <v>0</v>
      </c>
      <c r="X518" s="174">
        <v>0.09</v>
      </c>
      <c r="Y518" s="174">
        <v>2.650100048663037E-3</v>
      </c>
      <c r="Z518" s="175">
        <v>0</v>
      </c>
      <c r="AA518" s="168"/>
      <c r="AB518" s="176">
        <v>0</v>
      </c>
      <c r="AC518" s="177">
        <v>0</v>
      </c>
      <c r="AD518" s="134">
        <v>0</v>
      </c>
      <c r="AE518" s="177">
        <v>0</v>
      </c>
      <c r="AF518" s="182">
        <v>0</v>
      </c>
      <c r="AG518" s="172"/>
    </row>
    <row r="519" spans="1:33" s="110" customFormat="1" x14ac:dyDescent="0.2">
      <c r="A519" s="138">
        <v>470</v>
      </c>
      <c r="B519" s="139">
        <v>470165165</v>
      </c>
      <c r="C519" s="140" t="s">
        <v>529</v>
      </c>
      <c r="D519" s="141">
        <v>165</v>
      </c>
      <c r="E519" s="140" t="s">
        <v>197</v>
      </c>
      <c r="F519" s="141">
        <v>165</v>
      </c>
      <c r="G519" s="142" t="s">
        <v>197</v>
      </c>
      <c r="H519" s="130"/>
      <c r="I519" s="131">
        <v>11432</v>
      </c>
      <c r="J519" s="131">
        <v>348</v>
      </c>
      <c r="K519" s="131">
        <v>0</v>
      </c>
      <c r="L519" s="131">
        <v>938</v>
      </c>
      <c r="M519" s="131">
        <v>12718</v>
      </c>
      <c r="N519" s="130"/>
      <c r="O519" s="132">
        <v>568</v>
      </c>
      <c r="P519" s="132">
        <v>0</v>
      </c>
      <c r="Q519" s="133">
        <v>6691040</v>
      </c>
      <c r="R519" s="133">
        <v>0</v>
      </c>
      <c r="S519" s="133">
        <v>82808</v>
      </c>
      <c r="T519" s="133">
        <v>532784</v>
      </c>
      <c r="U519" s="134">
        <f t="shared" si="7"/>
        <v>7306632</v>
      </c>
      <c r="V519" s="144"/>
      <c r="W519" s="173">
        <v>0</v>
      </c>
      <c r="X519" s="174">
        <v>0.09</v>
      </c>
      <c r="Y519" s="174">
        <v>9.9806765304733563E-2</v>
      </c>
      <c r="Z519" s="175">
        <v>0</v>
      </c>
      <c r="AA519" s="168"/>
      <c r="AB519" s="176">
        <v>181</v>
      </c>
      <c r="AC519" s="177">
        <v>7.4403815001343432</v>
      </c>
      <c r="AD519" s="134">
        <v>94663</v>
      </c>
      <c r="AE519" s="177">
        <v>0</v>
      </c>
      <c r="AF519" s="182">
        <v>0</v>
      </c>
      <c r="AG519" s="172"/>
    </row>
    <row r="520" spans="1:33" s="110" customFormat="1" x14ac:dyDescent="0.2">
      <c r="A520" s="138">
        <v>470</v>
      </c>
      <c r="B520" s="139">
        <v>470165176</v>
      </c>
      <c r="C520" s="140" t="s">
        <v>529</v>
      </c>
      <c r="D520" s="141">
        <v>165</v>
      </c>
      <c r="E520" s="140" t="s">
        <v>197</v>
      </c>
      <c r="F520" s="141">
        <v>176</v>
      </c>
      <c r="G520" s="142" t="s">
        <v>208</v>
      </c>
      <c r="H520" s="130"/>
      <c r="I520" s="131">
        <v>11065</v>
      </c>
      <c r="J520" s="131">
        <v>5499</v>
      </c>
      <c r="K520" s="131">
        <v>0</v>
      </c>
      <c r="L520" s="131">
        <v>938</v>
      </c>
      <c r="M520" s="131">
        <v>17502</v>
      </c>
      <c r="N520" s="130"/>
      <c r="O520" s="132">
        <v>292</v>
      </c>
      <c r="P520" s="132">
        <v>0</v>
      </c>
      <c r="Q520" s="133">
        <v>4836688</v>
      </c>
      <c r="R520" s="133">
        <v>0</v>
      </c>
      <c r="S520" s="133">
        <v>0</v>
      </c>
      <c r="T520" s="133">
        <v>273896</v>
      </c>
      <c r="U520" s="134">
        <f t="shared" si="7"/>
        <v>5110584</v>
      </c>
      <c r="V520" s="144"/>
      <c r="W520" s="173">
        <v>0</v>
      </c>
      <c r="X520" s="174">
        <v>0.09</v>
      </c>
      <c r="Y520" s="174">
        <v>9.0526935007292378E-2</v>
      </c>
      <c r="Z520" s="175">
        <v>0</v>
      </c>
      <c r="AA520" s="168"/>
      <c r="AB520" s="176">
        <v>81</v>
      </c>
      <c r="AC520" s="177">
        <v>2.1613239697489708</v>
      </c>
      <c r="AD520" s="134">
        <v>37827</v>
      </c>
      <c r="AE520" s="177">
        <v>0</v>
      </c>
      <c r="AF520" s="182">
        <v>0</v>
      </c>
      <c r="AG520" s="172"/>
    </row>
    <row r="521" spans="1:33" s="110" customFormat="1" x14ac:dyDescent="0.2">
      <c r="A521" s="138">
        <v>470</v>
      </c>
      <c r="B521" s="139">
        <v>470165178</v>
      </c>
      <c r="C521" s="140" t="s">
        <v>529</v>
      </c>
      <c r="D521" s="141">
        <v>165</v>
      </c>
      <c r="E521" s="140" t="s">
        <v>197</v>
      </c>
      <c r="F521" s="141">
        <v>178</v>
      </c>
      <c r="G521" s="142" t="s">
        <v>210</v>
      </c>
      <c r="H521" s="130"/>
      <c r="I521" s="131">
        <v>10186</v>
      </c>
      <c r="J521" s="131">
        <v>1712</v>
      </c>
      <c r="K521" s="131">
        <v>0</v>
      </c>
      <c r="L521" s="131">
        <v>938</v>
      </c>
      <c r="M521" s="131">
        <v>12836</v>
      </c>
      <c r="N521" s="130"/>
      <c r="O521" s="132">
        <v>246</v>
      </c>
      <c r="P521" s="132">
        <v>0</v>
      </c>
      <c r="Q521" s="133">
        <v>2926908</v>
      </c>
      <c r="R521" s="133">
        <v>0</v>
      </c>
      <c r="S521" s="133">
        <v>0</v>
      </c>
      <c r="T521" s="133">
        <v>230748</v>
      </c>
      <c r="U521" s="134">
        <f t="shared" si="7"/>
        <v>3157656</v>
      </c>
      <c r="V521" s="144"/>
      <c r="W521" s="173">
        <v>0</v>
      </c>
      <c r="X521" s="174">
        <v>0.09</v>
      </c>
      <c r="Y521" s="174">
        <v>6.0444662022327594E-2</v>
      </c>
      <c r="Z521" s="175">
        <v>0</v>
      </c>
      <c r="AA521" s="168"/>
      <c r="AB521" s="176">
        <v>0</v>
      </c>
      <c r="AC521" s="177">
        <v>0</v>
      </c>
      <c r="AD521" s="134">
        <v>0</v>
      </c>
      <c r="AE521" s="177">
        <v>0</v>
      </c>
      <c r="AF521" s="182">
        <v>0</v>
      </c>
      <c r="AG521" s="172"/>
    </row>
    <row r="522" spans="1:33" s="110" customFormat="1" x14ac:dyDescent="0.2">
      <c r="A522" s="138">
        <v>470</v>
      </c>
      <c r="B522" s="139">
        <v>470165184</v>
      </c>
      <c r="C522" s="140" t="s">
        <v>529</v>
      </c>
      <c r="D522" s="141">
        <v>165</v>
      </c>
      <c r="E522" s="140" t="s">
        <v>197</v>
      </c>
      <c r="F522" s="141">
        <v>184</v>
      </c>
      <c r="G522" s="142" t="s">
        <v>216</v>
      </c>
      <c r="H522" s="130"/>
      <c r="I522" s="131">
        <v>9407</v>
      </c>
      <c r="J522" s="131">
        <v>7440</v>
      </c>
      <c r="K522" s="131">
        <v>0</v>
      </c>
      <c r="L522" s="131">
        <v>938</v>
      </c>
      <c r="M522" s="131">
        <v>17785</v>
      </c>
      <c r="N522" s="130"/>
      <c r="O522" s="132">
        <v>3</v>
      </c>
      <c r="P522" s="132">
        <v>0</v>
      </c>
      <c r="Q522" s="133">
        <v>50541</v>
      </c>
      <c r="R522" s="133">
        <v>0</v>
      </c>
      <c r="S522" s="133">
        <v>0</v>
      </c>
      <c r="T522" s="133">
        <v>2814</v>
      </c>
      <c r="U522" s="134">
        <f t="shared" ref="U522:U585" si="8">SUM(Q522:T522)</f>
        <v>53355</v>
      </c>
      <c r="V522" s="144"/>
      <c r="W522" s="173">
        <v>0</v>
      </c>
      <c r="X522" s="174">
        <v>0.09</v>
      </c>
      <c r="Y522" s="174">
        <v>3.9561601282979142E-3</v>
      </c>
      <c r="Z522" s="175">
        <v>0</v>
      </c>
      <c r="AA522" s="168"/>
      <c r="AB522" s="176">
        <v>0</v>
      </c>
      <c r="AC522" s="177">
        <v>0</v>
      </c>
      <c r="AD522" s="134">
        <v>0</v>
      </c>
      <c r="AE522" s="177">
        <v>0</v>
      </c>
      <c r="AF522" s="182">
        <v>0</v>
      </c>
      <c r="AG522" s="172"/>
    </row>
    <row r="523" spans="1:33" s="110" customFormat="1" x14ac:dyDescent="0.2">
      <c r="A523" s="138">
        <v>470</v>
      </c>
      <c r="B523" s="139">
        <v>470165217</v>
      </c>
      <c r="C523" s="140" t="s">
        <v>529</v>
      </c>
      <c r="D523" s="141">
        <v>165</v>
      </c>
      <c r="E523" s="140" t="s">
        <v>197</v>
      </c>
      <c r="F523" s="141">
        <v>217</v>
      </c>
      <c r="G523" s="142" t="s">
        <v>249</v>
      </c>
      <c r="H523" s="130"/>
      <c r="I523" s="131">
        <v>11094</v>
      </c>
      <c r="J523" s="131">
        <v>5752</v>
      </c>
      <c r="K523" s="131">
        <v>0</v>
      </c>
      <c r="L523" s="131">
        <v>938</v>
      </c>
      <c r="M523" s="131">
        <v>17784</v>
      </c>
      <c r="N523" s="130"/>
      <c r="O523" s="132">
        <v>1</v>
      </c>
      <c r="P523" s="132">
        <v>0</v>
      </c>
      <c r="Q523" s="133">
        <v>16846</v>
      </c>
      <c r="R523" s="133">
        <v>0</v>
      </c>
      <c r="S523" s="133">
        <v>0</v>
      </c>
      <c r="T523" s="133">
        <v>938</v>
      </c>
      <c r="U523" s="134">
        <f t="shared" si="8"/>
        <v>17784</v>
      </c>
      <c r="V523" s="144"/>
      <c r="W523" s="173">
        <v>0</v>
      </c>
      <c r="X523" s="174">
        <v>0.09</v>
      </c>
      <c r="Y523" s="174">
        <v>8.7483186335889616E-4</v>
      </c>
      <c r="Z523" s="175">
        <v>0</v>
      </c>
      <c r="AA523" s="168"/>
      <c r="AB523" s="176">
        <v>0</v>
      </c>
      <c r="AC523" s="177">
        <v>0</v>
      </c>
      <c r="AD523" s="134">
        <v>0</v>
      </c>
      <c r="AE523" s="177">
        <v>0</v>
      </c>
      <c r="AF523" s="182">
        <v>0</v>
      </c>
      <c r="AG523" s="172"/>
    </row>
    <row r="524" spans="1:33" s="110" customFormat="1" x14ac:dyDescent="0.2">
      <c r="A524" s="138">
        <v>470</v>
      </c>
      <c r="B524" s="139">
        <v>470165229</v>
      </c>
      <c r="C524" s="140" t="s">
        <v>529</v>
      </c>
      <c r="D524" s="141">
        <v>165</v>
      </c>
      <c r="E524" s="140" t="s">
        <v>197</v>
      </c>
      <c r="F524" s="141">
        <v>229</v>
      </c>
      <c r="G524" s="142" t="s">
        <v>261</v>
      </c>
      <c r="H524" s="130"/>
      <c r="I524" s="131">
        <v>10390</v>
      </c>
      <c r="J524" s="131">
        <v>1395</v>
      </c>
      <c r="K524" s="131">
        <v>0</v>
      </c>
      <c r="L524" s="131">
        <v>938</v>
      </c>
      <c r="M524" s="131">
        <v>12723</v>
      </c>
      <c r="N524" s="130"/>
      <c r="O524" s="132">
        <v>8</v>
      </c>
      <c r="P524" s="132">
        <v>0</v>
      </c>
      <c r="Q524" s="133">
        <v>94280</v>
      </c>
      <c r="R524" s="133">
        <v>0</v>
      </c>
      <c r="S524" s="133">
        <v>0</v>
      </c>
      <c r="T524" s="133">
        <v>7504</v>
      </c>
      <c r="U524" s="134">
        <f t="shared" si="8"/>
        <v>101784</v>
      </c>
      <c r="V524" s="144"/>
      <c r="W524" s="173">
        <v>0</v>
      </c>
      <c r="X524" s="174">
        <v>0.09</v>
      </c>
      <c r="Y524" s="174">
        <v>1.1731581965992759E-2</v>
      </c>
      <c r="Z524" s="175">
        <v>0</v>
      </c>
      <c r="AA524" s="168"/>
      <c r="AB524" s="176">
        <v>1</v>
      </c>
      <c r="AC524" s="177">
        <v>0</v>
      </c>
      <c r="AD524" s="134">
        <v>0</v>
      </c>
      <c r="AE524" s="177">
        <v>0</v>
      </c>
      <c r="AF524" s="182">
        <v>0</v>
      </c>
      <c r="AG524" s="172"/>
    </row>
    <row r="525" spans="1:33" s="110" customFormat="1" x14ac:dyDescent="0.2">
      <c r="A525" s="138">
        <v>470</v>
      </c>
      <c r="B525" s="139">
        <v>470165246</v>
      </c>
      <c r="C525" s="140" t="s">
        <v>529</v>
      </c>
      <c r="D525" s="141">
        <v>165</v>
      </c>
      <c r="E525" s="140" t="s">
        <v>197</v>
      </c>
      <c r="F525" s="141">
        <v>246</v>
      </c>
      <c r="G525" s="142" t="s">
        <v>278</v>
      </c>
      <c r="H525" s="130"/>
      <c r="I525" s="131">
        <v>10689.029197383648</v>
      </c>
      <c r="J525" s="131">
        <v>3924</v>
      </c>
      <c r="K525" s="131">
        <v>0</v>
      </c>
      <c r="L525" s="131">
        <v>938</v>
      </c>
      <c r="M525" s="131">
        <v>15551.029197383648</v>
      </c>
      <c r="N525" s="130"/>
      <c r="O525" s="132">
        <v>2</v>
      </c>
      <c r="P525" s="132">
        <v>0</v>
      </c>
      <c r="Q525" s="133">
        <v>29226</v>
      </c>
      <c r="R525" s="133">
        <v>0</v>
      </c>
      <c r="S525" s="133">
        <v>0</v>
      </c>
      <c r="T525" s="133">
        <v>1876</v>
      </c>
      <c r="U525" s="134">
        <f t="shared" si="8"/>
        <v>31102</v>
      </c>
      <c r="V525" s="144"/>
      <c r="W525" s="173">
        <v>0</v>
      </c>
      <c r="X525" s="174">
        <v>0.09</v>
      </c>
      <c r="Y525" s="174">
        <v>4.8866785007464363E-4</v>
      </c>
      <c r="Z525" s="175">
        <v>0</v>
      </c>
      <c r="AA525" s="168"/>
      <c r="AB525" s="176">
        <v>0</v>
      </c>
      <c r="AC525" s="177">
        <v>0</v>
      </c>
      <c r="AD525" s="134">
        <v>0</v>
      </c>
      <c r="AE525" s="177">
        <v>0</v>
      </c>
      <c r="AF525" s="182">
        <v>0</v>
      </c>
      <c r="AG525" s="172"/>
    </row>
    <row r="526" spans="1:33" s="110" customFormat="1" x14ac:dyDescent="0.2">
      <c r="A526" s="138">
        <v>470</v>
      </c>
      <c r="B526" s="139">
        <v>470165248</v>
      </c>
      <c r="C526" s="140" t="s">
        <v>529</v>
      </c>
      <c r="D526" s="141">
        <v>165</v>
      </c>
      <c r="E526" s="140" t="s">
        <v>197</v>
      </c>
      <c r="F526" s="141">
        <v>248</v>
      </c>
      <c r="G526" s="142" t="s">
        <v>280</v>
      </c>
      <c r="H526" s="130"/>
      <c r="I526" s="131">
        <v>10520</v>
      </c>
      <c r="J526" s="131">
        <v>829</v>
      </c>
      <c r="K526" s="131">
        <v>0</v>
      </c>
      <c r="L526" s="131">
        <v>938</v>
      </c>
      <c r="M526" s="131">
        <v>12287</v>
      </c>
      <c r="N526" s="130"/>
      <c r="O526" s="132">
        <v>29</v>
      </c>
      <c r="P526" s="132">
        <v>0</v>
      </c>
      <c r="Q526" s="133">
        <v>329121</v>
      </c>
      <c r="R526" s="133">
        <v>0</v>
      </c>
      <c r="S526" s="133">
        <v>0</v>
      </c>
      <c r="T526" s="133">
        <v>27202</v>
      </c>
      <c r="U526" s="134">
        <f t="shared" si="8"/>
        <v>356323</v>
      </c>
      <c r="V526" s="144"/>
      <c r="W526" s="173">
        <v>0</v>
      </c>
      <c r="X526" s="174">
        <v>0.09</v>
      </c>
      <c r="Y526" s="174">
        <v>5.6552563074314041E-2</v>
      </c>
      <c r="Z526" s="175">
        <v>0</v>
      </c>
      <c r="AA526" s="168"/>
      <c r="AB526" s="176">
        <v>0</v>
      </c>
      <c r="AC526" s="177">
        <v>0</v>
      </c>
      <c r="AD526" s="134">
        <v>0</v>
      </c>
      <c r="AE526" s="177">
        <v>0</v>
      </c>
      <c r="AF526" s="182">
        <v>0</v>
      </c>
      <c r="AG526" s="172"/>
    </row>
    <row r="527" spans="1:33" s="110" customFormat="1" x14ac:dyDescent="0.2">
      <c r="A527" s="138">
        <v>470</v>
      </c>
      <c r="B527" s="139">
        <v>470165262</v>
      </c>
      <c r="C527" s="140" t="s">
        <v>529</v>
      </c>
      <c r="D527" s="141">
        <v>165</v>
      </c>
      <c r="E527" s="140" t="s">
        <v>197</v>
      </c>
      <c r="F527" s="141">
        <v>262</v>
      </c>
      <c r="G527" s="142" t="s">
        <v>294</v>
      </c>
      <c r="H527" s="130"/>
      <c r="I527" s="131">
        <v>10958</v>
      </c>
      <c r="J527" s="131">
        <v>3824</v>
      </c>
      <c r="K527" s="131">
        <v>0</v>
      </c>
      <c r="L527" s="131">
        <v>938</v>
      </c>
      <c r="M527" s="131">
        <v>15720</v>
      </c>
      <c r="N527" s="130"/>
      <c r="O527" s="132">
        <v>86</v>
      </c>
      <c r="P527" s="132">
        <v>0</v>
      </c>
      <c r="Q527" s="133">
        <v>1271252</v>
      </c>
      <c r="R527" s="133">
        <v>0</v>
      </c>
      <c r="S527" s="133">
        <v>0</v>
      </c>
      <c r="T527" s="133">
        <v>80668</v>
      </c>
      <c r="U527" s="134">
        <f t="shared" si="8"/>
        <v>1351920</v>
      </c>
      <c r="V527" s="144"/>
      <c r="W527" s="173">
        <v>0</v>
      </c>
      <c r="X527" s="174">
        <v>0.09</v>
      </c>
      <c r="Y527" s="174">
        <v>7.7192465519058645E-2</v>
      </c>
      <c r="Z527" s="175">
        <v>0</v>
      </c>
      <c r="AA527" s="168"/>
      <c r="AB527" s="176">
        <v>2</v>
      </c>
      <c r="AC527" s="177">
        <v>0</v>
      </c>
      <c r="AD527" s="134">
        <v>0</v>
      </c>
      <c r="AE527" s="177">
        <v>0</v>
      </c>
      <c r="AF527" s="182">
        <v>0</v>
      </c>
      <c r="AG527" s="172"/>
    </row>
    <row r="528" spans="1:33" s="110" customFormat="1" x14ac:dyDescent="0.2">
      <c r="A528" s="138">
        <v>470</v>
      </c>
      <c r="B528" s="139">
        <v>470165274</v>
      </c>
      <c r="C528" s="140" t="s">
        <v>529</v>
      </c>
      <c r="D528" s="141">
        <v>165</v>
      </c>
      <c r="E528" s="140" t="s">
        <v>197</v>
      </c>
      <c r="F528" s="141">
        <v>274</v>
      </c>
      <c r="G528" s="142" t="s">
        <v>306</v>
      </c>
      <c r="H528" s="130"/>
      <c r="I528" s="131">
        <v>11094</v>
      </c>
      <c r="J528" s="131">
        <v>4561</v>
      </c>
      <c r="K528" s="131">
        <v>0</v>
      </c>
      <c r="L528" s="131">
        <v>938</v>
      </c>
      <c r="M528" s="131">
        <v>16593</v>
      </c>
      <c r="N528" s="130"/>
      <c r="O528" s="132">
        <v>3</v>
      </c>
      <c r="P528" s="132">
        <v>0</v>
      </c>
      <c r="Q528" s="133">
        <v>46965</v>
      </c>
      <c r="R528" s="133">
        <v>0</v>
      </c>
      <c r="S528" s="133">
        <v>0</v>
      </c>
      <c r="T528" s="133">
        <v>2814</v>
      </c>
      <c r="U528" s="134">
        <f t="shared" si="8"/>
        <v>49779</v>
      </c>
      <c r="V528" s="144"/>
      <c r="W528" s="173">
        <v>0</v>
      </c>
      <c r="X528" s="174">
        <v>0.09</v>
      </c>
      <c r="Y528" s="174">
        <v>6.8436514224653772E-2</v>
      </c>
      <c r="Z528" s="175">
        <v>0</v>
      </c>
      <c r="AA528" s="168"/>
      <c r="AB528" s="176">
        <v>0</v>
      </c>
      <c r="AC528" s="177">
        <v>0</v>
      </c>
      <c r="AD528" s="134">
        <v>0</v>
      </c>
      <c r="AE528" s="177">
        <v>0</v>
      </c>
      <c r="AF528" s="182">
        <v>0</v>
      </c>
      <c r="AG528" s="172"/>
    </row>
    <row r="529" spans="1:33" s="110" customFormat="1" x14ac:dyDescent="0.2">
      <c r="A529" s="138">
        <v>470</v>
      </c>
      <c r="B529" s="139">
        <v>470165284</v>
      </c>
      <c r="C529" s="140" t="s">
        <v>529</v>
      </c>
      <c r="D529" s="141">
        <v>165</v>
      </c>
      <c r="E529" s="140" t="s">
        <v>197</v>
      </c>
      <c r="F529" s="141">
        <v>284</v>
      </c>
      <c r="G529" s="142" t="s">
        <v>316</v>
      </c>
      <c r="H529" s="130"/>
      <c r="I529" s="131">
        <v>10310</v>
      </c>
      <c r="J529" s="131">
        <v>4102</v>
      </c>
      <c r="K529" s="131">
        <v>0</v>
      </c>
      <c r="L529" s="131">
        <v>938</v>
      </c>
      <c r="M529" s="131">
        <v>15350</v>
      </c>
      <c r="N529" s="130"/>
      <c r="O529" s="132">
        <v>104</v>
      </c>
      <c r="P529" s="132">
        <v>0</v>
      </c>
      <c r="Q529" s="133">
        <v>1498848</v>
      </c>
      <c r="R529" s="133">
        <v>0</v>
      </c>
      <c r="S529" s="133">
        <v>0</v>
      </c>
      <c r="T529" s="133">
        <v>97552</v>
      </c>
      <c r="U529" s="134">
        <f t="shared" si="8"/>
        <v>1596400</v>
      </c>
      <c r="V529" s="144"/>
      <c r="W529" s="173">
        <v>0</v>
      </c>
      <c r="X529" s="174">
        <v>0.09</v>
      </c>
      <c r="Y529" s="174">
        <v>4.4135688999010769E-2</v>
      </c>
      <c r="Z529" s="175">
        <v>0</v>
      </c>
      <c r="AA529" s="168"/>
      <c r="AB529" s="176">
        <v>5</v>
      </c>
      <c r="AC529" s="177">
        <v>0</v>
      </c>
      <c r="AD529" s="134">
        <v>0</v>
      </c>
      <c r="AE529" s="177">
        <v>0</v>
      </c>
      <c r="AF529" s="182">
        <v>0</v>
      </c>
      <c r="AG529" s="172"/>
    </row>
    <row r="530" spans="1:33" s="110" customFormat="1" x14ac:dyDescent="0.2">
      <c r="A530" s="138">
        <v>470</v>
      </c>
      <c r="B530" s="139">
        <v>470165305</v>
      </c>
      <c r="C530" s="140" t="s">
        <v>529</v>
      </c>
      <c r="D530" s="141">
        <v>165</v>
      </c>
      <c r="E530" s="140" t="s">
        <v>197</v>
      </c>
      <c r="F530" s="141">
        <v>305</v>
      </c>
      <c r="G530" s="142" t="s">
        <v>337</v>
      </c>
      <c r="H530" s="130"/>
      <c r="I530" s="131">
        <v>9970</v>
      </c>
      <c r="J530" s="131">
        <v>4010</v>
      </c>
      <c r="K530" s="131">
        <v>0</v>
      </c>
      <c r="L530" s="131">
        <v>938</v>
      </c>
      <c r="M530" s="131">
        <v>14918</v>
      </c>
      <c r="N530" s="130"/>
      <c r="O530" s="132">
        <v>64</v>
      </c>
      <c r="P530" s="132">
        <v>0</v>
      </c>
      <c r="Q530" s="133">
        <v>894720</v>
      </c>
      <c r="R530" s="133">
        <v>0</v>
      </c>
      <c r="S530" s="133">
        <v>0</v>
      </c>
      <c r="T530" s="133">
        <v>60032</v>
      </c>
      <c r="U530" s="134">
        <f t="shared" si="8"/>
        <v>954752</v>
      </c>
      <c r="V530" s="144"/>
      <c r="W530" s="173">
        <v>0</v>
      </c>
      <c r="X530" s="174">
        <v>0.09</v>
      </c>
      <c r="Y530" s="174">
        <v>1.7053765492090978E-2</v>
      </c>
      <c r="Z530" s="175">
        <v>0</v>
      </c>
      <c r="AA530" s="168"/>
      <c r="AB530" s="176">
        <v>0</v>
      </c>
      <c r="AC530" s="177">
        <v>0</v>
      </c>
      <c r="AD530" s="134">
        <v>0</v>
      </c>
      <c r="AE530" s="177">
        <v>0</v>
      </c>
      <c r="AF530" s="182">
        <v>0</v>
      </c>
      <c r="AG530" s="172"/>
    </row>
    <row r="531" spans="1:33" s="110" customFormat="1" x14ac:dyDescent="0.2">
      <c r="A531" s="138">
        <v>470</v>
      </c>
      <c r="B531" s="139">
        <v>470165342</v>
      </c>
      <c r="C531" s="140" t="s">
        <v>529</v>
      </c>
      <c r="D531" s="141">
        <v>165</v>
      </c>
      <c r="E531" s="140" t="s">
        <v>197</v>
      </c>
      <c r="F531" s="141">
        <v>342</v>
      </c>
      <c r="G531" s="142" t="s">
        <v>374</v>
      </c>
      <c r="H531" s="130"/>
      <c r="I531" s="131">
        <v>9407</v>
      </c>
      <c r="J531" s="131">
        <v>5955</v>
      </c>
      <c r="K531" s="131">
        <v>0</v>
      </c>
      <c r="L531" s="131">
        <v>938</v>
      </c>
      <c r="M531" s="131">
        <v>16300</v>
      </c>
      <c r="N531" s="130"/>
      <c r="O531" s="132">
        <v>4</v>
      </c>
      <c r="P531" s="132">
        <v>0</v>
      </c>
      <c r="Q531" s="133">
        <v>61448</v>
      </c>
      <c r="R531" s="133">
        <v>0</v>
      </c>
      <c r="S531" s="133">
        <v>0</v>
      </c>
      <c r="T531" s="133">
        <v>3752</v>
      </c>
      <c r="U531" s="134">
        <f t="shared" si="8"/>
        <v>65200</v>
      </c>
      <c r="V531" s="144"/>
      <c r="W531" s="173">
        <v>0</v>
      </c>
      <c r="X531" s="174">
        <v>0.09</v>
      </c>
      <c r="Y531" s="174">
        <v>1.0303449222488488E-3</v>
      </c>
      <c r="Z531" s="175">
        <v>0</v>
      </c>
      <c r="AA531" s="168"/>
      <c r="AB531" s="176">
        <v>0</v>
      </c>
      <c r="AC531" s="177">
        <v>0</v>
      </c>
      <c r="AD531" s="134">
        <v>0</v>
      </c>
      <c r="AE531" s="177">
        <v>0</v>
      </c>
      <c r="AF531" s="182">
        <v>0</v>
      </c>
      <c r="AG531" s="172"/>
    </row>
    <row r="532" spans="1:33" s="110" customFormat="1" x14ac:dyDescent="0.2">
      <c r="A532" s="138">
        <v>470</v>
      </c>
      <c r="B532" s="139">
        <v>470165344</v>
      </c>
      <c r="C532" s="140" t="s">
        <v>529</v>
      </c>
      <c r="D532" s="141">
        <v>165</v>
      </c>
      <c r="E532" s="140" t="s">
        <v>197</v>
      </c>
      <c r="F532" s="141">
        <v>344</v>
      </c>
      <c r="G532" s="142" t="s">
        <v>376</v>
      </c>
      <c r="H532" s="130"/>
      <c r="I532" s="131">
        <v>10650.101930232659</v>
      </c>
      <c r="J532" s="131">
        <v>3622</v>
      </c>
      <c r="K532" s="131">
        <v>0</v>
      </c>
      <c r="L532" s="131">
        <v>938</v>
      </c>
      <c r="M532" s="131">
        <v>15210.101930232659</v>
      </c>
      <c r="N532" s="130"/>
      <c r="O532" s="132">
        <v>1</v>
      </c>
      <c r="P532" s="132">
        <v>0</v>
      </c>
      <c r="Q532" s="133">
        <v>14272</v>
      </c>
      <c r="R532" s="133">
        <v>0</v>
      </c>
      <c r="S532" s="133">
        <v>0</v>
      </c>
      <c r="T532" s="133">
        <v>938</v>
      </c>
      <c r="U532" s="134">
        <f t="shared" si="8"/>
        <v>15210</v>
      </c>
      <c r="V532" s="144"/>
      <c r="W532" s="173">
        <v>0</v>
      </c>
      <c r="X532" s="174">
        <v>0.09</v>
      </c>
      <c r="Y532" s="174">
        <v>4.231730396643135E-4</v>
      </c>
      <c r="Z532" s="175">
        <v>0</v>
      </c>
      <c r="AA532" s="168"/>
      <c r="AB532" s="176">
        <v>0</v>
      </c>
      <c r="AC532" s="177">
        <v>0</v>
      </c>
      <c r="AD532" s="134">
        <v>0</v>
      </c>
      <c r="AE532" s="177">
        <v>0</v>
      </c>
      <c r="AF532" s="182">
        <v>0</v>
      </c>
      <c r="AG532" s="172"/>
    </row>
    <row r="533" spans="1:33" s="110" customFormat="1" x14ac:dyDescent="0.2">
      <c r="A533" s="138">
        <v>470</v>
      </c>
      <c r="B533" s="139">
        <v>470165346</v>
      </c>
      <c r="C533" s="140" t="s">
        <v>529</v>
      </c>
      <c r="D533" s="141">
        <v>165</v>
      </c>
      <c r="E533" s="140" t="s">
        <v>197</v>
      </c>
      <c r="F533" s="141">
        <v>346</v>
      </c>
      <c r="G533" s="142" t="s">
        <v>378</v>
      </c>
      <c r="H533" s="130"/>
      <c r="I533" s="131">
        <v>11851.653429909367</v>
      </c>
      <c r="J533" s="131">
        <v>1739</v>
      </c>
      <c r="K533" s="131">
        <v>0</v>
      </c>
      <c r="L533" s="131">
        <v>938</v>
      </c>
      <c r="M533" s="131">
        <v>14528.653429909367</v>
      </c>
      <c r="N533" s="130"/>
      <c r="O533" s="132">
        <v>1</v>
      </c>
      <c r="P533" s="132">
        <v>0</v>
      </c>
      <c r="Q533" s="133">
        <v>13591</v>
      </c>
      <c r="R533" s="133">
        <v>0</v>
      </c>
      <c r="S533" s="133">
        <v>0</v>
      </c>
      <c r="T533" s="133">
        <v>938</v>
      </c>
      <c r="U533" s="134">
        <f t="shared" si="8"/>
        <v>14529</v>
      </c>
      <c r="V533" s="144"/>
      <c r="W533" s="173">
        <v>0</v>
      </c>
      <c r="X533" s="174">
        <v>0.09</v>
      </c>
      <c r="Y533" s="174">
        <v>1.267409712277673E-2</v>
      </c>
      <c r="Z533" s="175">
        <v>0</v>
      </c>
      <c r="AA533" s="168"/>
      <c r="AB533" s="176">
        <v>0</v>
      </c>
      <c r="AC533" s="177">
        <v>0</v>
      </c>
      <c r="AD533" s="134">
        <v>0</v>
      </c>
      <c r="AE533" s="177">
        <v>0</v>
      </c>
      <c r="AF533" s="182">
        <v>0</v>
      </c>
      <c r="AG533" s="172"/>
    </row>
    <row r="534" spans="1:33" s="110" customFormat="1" x14ac:dyDescent="0.2">
      <c r="A534" s="138">
        <v>470</v>
      </c>
      <c r="B534" s="139">
        <v>470165347</v>
      </c>
      <c r="C534" s="140" t="s">
        <v>529</v>
      </c>
      <c r="D534" s="141">
        <v>165</v>
      </c>
      <c r="E534" s="140" t="s">
        <v>197</v>
      </c>
      <c r="F534" s="141">
        <v>347</v>
      </c>
      <c r="G534" s="142" t="s">
        <v>379</v>
      </c>
      <c r="H534" s="130"/>
      <c r="I534" s="131">
        <v>10127</v>
      </c>
      <c r="J534" s="131">
        <v>4584</v>
      </c>
      <c r="K534" s="131">
        <v>0</v>
      </c>
      <c r="L534" s="131">
        <v>938</v>
      </c>
      <c r="M534" s="131">
        <v>15649</v>
      </c>
      <c r="N534" s="130"/>
      <c r="O534" s="132">
        <v>7</v>
      </c>
      <c r="P534" s="132">
        <v>0</v>
      </c>
      <c r="Q534" s="133">
        <v>102977</v>
      </c>
      <c r="R534" s="133">
        <v>0</v>
      </c>
      <c r="S534" s="133">
        <v>0</v>
      </c>
      <c r="T534" s="133">
        <v>6566</v>
      </c>
      <c r="U534" s="134">
        <f t="shared" si="8"/>
        <v>109543</v>
      </c>
      <c r="V534" s="144"/>
      <c r="W534" s="173">
        <v>0</v>
      </c>
      <c r="X534" s="174">
        <v>0.09</v>
      </c>
      <c r="Y534" s="174">
        <v>8.2099901944457637E-3</v>
      </c>
      <c r="Z534" s="175">
        <v>0</v>
      </c>
      <c r="AA534" s="168"/>
      <c r="AB534" s="176">
        <v>0</v>
      </c>
      <c r="AC534" s="177">
        <v>0</v>
      </c>
      <c r="AD534" s="134">
        <v>0</v>
      </c>
      <c r="AE534" s="177">
        <v>0</v>
      </c>
      <c r="AF534" s="182">
        <v>0</v>
      </c>
      <c r="AG534" s="172"/>
    </row>
    <row r="535" spans="1:33" s="110" customFormat="1" x14ac:dyDescent="0.2">
      <c r="A535" s="138">
        <v>470</v>
      </c>
      <c r="B535" s="139">
        <v>470165705</v>
      </c>
      <c r="C535" s="140" t="s">
        <v>529</v>
      </c>
      <c r="D535" s="141">
        <v>165</v>
      </c>
      <c r="E535" s="140" t="s">
        <v>197</v>
      </c>
      <c r="F535" s="141">
        <v>705</v>
      </c>
      <c r="G535" s="142" t="s">
        <v>418</v>
      </c>
      <c r="H535" s="130"/>
      <c r="I535" s="131">
        <v>11094</v>
      </c>
      <c r="J535" s="131">
        <v>7414</v>
      </c>
      <c r="K535" s="131">
        <v>0</v>
      </c>
      <c r="L535" s="131">
        <v>938</v>
      </c>
      <c r="M535" s="131">
        <v>19446</v>
      </c>
      <c r="N535" s="130"/>
      <c r="O535" s="132">
        <v>3</v>
      </c>
      <c r="P535" s="132">
        <v>0</v>
      </c>
      <c r="Q535" s="133">
        <v>55524</v>
      </c>
      <c r="R535" s="133">
        <v>0</v>
      </c>
      <c r="S535" s="133">
        <v>0</v>
      </c>
      <c r="T535" s="133">
        <v>2814</v>
      </c>
      <c r="U535" s="134">
        <f t="shared" si="8"/>
        <v>58338</v>
      </c>
      <c r="V535" s="144"/>
      <c r="W535" s="173">
        <v>0</v>
      </c>
      <c r="X535" s="174">
        <v>0.09</v>
      </c>
      <c r="Y535" s="174">
        <v>2.037842885818251E-3</v>
      </c>
      <c r="Z535" s="175">
        <v>0</v>
      </c>
      <c r="AA535" s="168"/>
      <c r="AB535" s="176">
        <v>0</v>
      </c>
      <c r="AC535" s="177">
        <v>0</v>
      </c>
      <c r="AD535" s="134">
        <v>0</v>
      </c>
      <c r="AE535" s="177">
        <v>0</v>
      </c>
      <c r="AF535" s="182">
        <v>0</v>
      </c>
      <c r="AG535" s="172"/>
    </row>
    <row r="536" spans="1:33" s="110" customFormat="1" x14ac:dyDescent="0.2">
      <c r="A536" s="138">
        <v>474</v>
      </c>
      <c r="B536" s="139">
        <v>474097057</v>
      </c>
      <c r="C536" s="140" t="s">
        <v>530</v>
      </c>
      <c r="D536" s="141">
        <v>97</v>
      </c>
      <c r="E536" s="140" t="s">
        <v>129</v>
      </c>
      <c r="F536" s="141">
        <v>57</v>
      </c>
      <c r="G536" s="142" t="s">
        <v>89</v>
      </c>
      <c r="H536" s="130"/>
      <c r="I536" s="131">
        <v>15446</v>
      </c>
      <c r="J536" s="131">
        <v>478</v>
      </c>
      <c r="K536" s="131">
        <v>0</v>
      </c>
      <c r="L536" s="131">
        <v>938</v>
      </c>
      <c r="M536" s="131">
        <v>16862</v>
      </c>
      <c r="N536" s="130"/>
      <c r="O536" s="132">
        <v>1</v>
      </c>
      <c r="P536" s="132">
        <v>0</v>
      </c>
      <c r="Q536" s="133">
        <v>15924</v>
      </c>
      <c r="R536" s="133">
        <v>0</v>
      </c>
      <c r="S536" s="133">
        <v>0</v>
      </c>
      <c r="T536" s="133">
        <v>938</v>
      </c>
      <c r="U536" s="134">
        <f t="shared" si="8"/>
        <v>16862</v>
      </c>
      <c r="V536" s="144"/>
      <c r="W536" s="173">
        <v>0</v>
      </c>
      <c r="X536" s="174">
        <v>0.09</v>
      </c>
      <c r="Y536" s="174">
        <v>0.12834835128885541</v>
      </c>
      <c r="Z536" s="175">
        <v>0</v>
      </c>
      <c r="AA536" s="168"/>
      <c r="AB536" s="176">
        <v>0</v>
      </c>
      <c r="AC536" s="177">
        <v>0</v>
      </c>
      <c r="AD536" s="134">
        <v>0</v>
      </c>
      <c r="AE536" s="177">
        <v>0</v>
      </c>
      <c r="AF536" s="182">
        <v>0</v>
      </c>
      <c r="AG536" s="172"/>
    </row>
    <row r="537" spans="1:33" s="110" customFormat="1" x14ac:dyDescent="0.2">
      <c r="A537" s="138">
        <v>474</v>
      </c>
      <c r="B537" s="139">
        <v>474097064</v>
      </c>
      <c r="C537" s="140" t="s">
        <v>530</v>
      </c>
      <c r="D537" s="141">
        <v>97</v>
      </c>
      <c r="E537" s="140" t="s">
        <v>129</v>
      </c>
      <c r="F537" s="141">
        <v>64</v>
      </c>
      <c r="G537" s="142" t="s">
        <v>96</v>
      </c>
      <c r="H537" s="130"/>
      <c r="I537" s="131">
        <v>8960</v>
      </c>
      <c r="J537" s="131">
        <v>1113</v>
      </c>
      <c r="K537" s="131">
        <v>0</v>
      </c>
      <c r="L537" s="131">
        <v>938</v>
      </c>
      <c r="M537" s="131">
        <v>11011</v>
      </c>
      <c r="N537" s="130"/>
      <c r="O537" s="132">
        <v>1</v>
      </c>
      <c r="P537" s="132">
        <v>0</v>
      </c>
      <c r="Q537" s="133">
        <v>10073</v>
      </c>
      <c r="R537" s="133">
        <v>0</v>
      </c>
      <c r="S537" s="133">
        <v>0</v>
      </c>
      <c r="T537" s="133">
        <v>938</v>
      </c>
      <c r="U537" s="134">
        <f t="shared" si="8"/>
        <v>11011</v>
      </c>
      <c r="V537" s="144"/>
      <c r="W537" s="173">
        <v>0</v>
      </c>
      <c r="X537" s="174">
        <v>0.09</v>
      </c>
      <c r="Y537" s="174">
        <v>3.6144692232305979E-2</v>
      </c>
      <c r="Z537" s="175">
        <v>0</v>
      </c>
      <c r="AA537" s="168"/>
      <c r="AB537" s="176">
        <v>0</v>
      </c>
      <c r="AC537" s="177">
        <v>0</v>
      </c>
      <c r="AD537" s="134">
        <v>0</v>
      </c>
      <c r="AE537" s="177">
        <v>0</v>
      </c>
      <c r="AF537" s="182">
        <v>0</v>
      </c>
      <c r="AG537" s="172"/>
    </row>
    <row r="538" spans="1:33" s="110" customFormat="1" x14ac:dyDescent="0.2">
      <c r="A538" s="138">
        <v>474</v>
      </c>
      <c r="B538" s="139">
        <v>474097097</v>
      </c>
      <c r="C538" s="140" t="s">
        <v>530</v>
      </c>
      <c r="D538" s="141">
        <v>97</v>
      </c>
      <c r="E538" s="140" t="s">
        <v>129</v>
      </c>
      <c r="F538" s="141">
        <v>97</v>
      </c>
      <c r="G538" s="142" t="s">
        <v>129</v>
      </c>
      <c r="H538" s="130"/>
      <c r="I538" s="131">
        <v>12373</v>
      </c>
      <c r="J538" s="131">
        <v>4</v>
      </c>
      <c r="K538" s="131">
        <v>0</v>
      </c>
      <c r="L538" s="131">
        <v>938</v>
      </c>
      <c r="M538" s="131">
        <v>13315</v>
      </c>
      <c r="N538" s="130"/>
      <c r="O538" s="132">
        <v>215</v>
      </c>
      <c r="P538" s="132">
        <v>0</v>
      </c>
      <c r="Q538" s="133">
        <v>2661055</v>
      </c>
      <c r="R538" s="133">
        <v>0</v>
      </c>
      <c r="S538" s="133">
        <v>0</v>
      </c>
      <c r="T538" s="133">
        <v>201670</v>
      </c>
      <c r="U538" s="134">
        <f t="shared" si="8"/>
        <v>2862725</v>
      </c>
      <c r="V538" s="144"/>
      <c r="W538" s="173">
        <v>0</v>
      </c>
      <c r="X538" s="174">
        <v>0.09</v>
      </c>
      <c r="Y538" s="174">
        <v>3.6221916941229143E-2</v>
      </c>
      <c r="Z538" s="175">
        <v>0</v>
      </c>
      <c r="AA538" s="168"/>
      <c r="AB538" s="176">
        <v>0</v>
      </c>
      <c r="AC538" s="177">
        <v>0</v>
      </c>
      <c r="AD538" s="134">
        <v>0</v>
      </c>
      <c r="AE538" s="177">
        <v>0</v>
      </c>
      <c r="AF538" s="182">
        <v>0</v>
      </c>
      <c r="AG538" s="172"/>
    </row>
    <row r="539" spans="1:33" s="110" customFormat="1" x14ac:dyDescent="0.2">
      <c r="A539" s="138">
        <v>474</v>
      </c>
      <c r="B539" s="139">
        <v>474097103</v>
      </c>
      <c r="C539" s="140" t="s">
        <v>530</v>
      </c>
      <c r="D539" s="141">
        <v>97</v>
      </c>
      <c r="E539" s="140" t="s">
        <v>129</v>
      </c>
      <c r="F539" s="141">
        <v>103</v>
      </c>
      <c r="G539" s="142" t="s">
        <v>135</v>
      </c>
      <c r="H539" s="130"/>
      <c r="I539" s="131">
        <v>13924</v>
      </c>
      <c r="J539" s="131">
        <v>270</v>
      </c>
      <c r="K539" s="131">
        <v>0</v>
      </c>
      <c r="L539" s="131">
        <v>938</v>
      </c>
      <c r="M539" s="131">
        <v>15132</v>
      </c>
      <c r="N539" s="130"/>
      <c r="O539" s="132">
        <v>21</v>
      </c>
      <c r="P539" s="132">
        <v>0</v>
      </c>
      <c r="Q539" s="133">
        <v>298074</v>
      </c>
      <c r="R539" s="133">
        <v>0</v>
      </c>
      <c r="S539" s="133">
        <v>0</v>
      </c>
      <c r="T539" s="133">
        <v>19698</v>
      </c>
      <c r="U539" s="134">
        <f t="shared" si="8"/>
        <v>317772</v>
      </c>
      <c r="V539" s="144"/>
      <c r="W539" s="173">
        <v>0</v>
      </c>
      <c r="X539" s="174">
        <v>0.09</v>
      </c>
      <c r="Y539" s="174">
        <v>1.3833522384208582E-2</v>
      </c>
      <c r="Z539" s="175">
        <v>0</v>
      </c>
      <c r="AA539" s="168"/>
      <c r="AB539" s="176">
        <v>0</v>
      </c>
      <c r="AC539" s="177">
        <v>0</v>
      </c>
      <c r="AD539" s="134">
        <v>0</v>
      </c>
      <c r="AE539" s="177">
        <v>0</v>
      </c>
      <c r="AF539" s="182">
        <v>0</v>
      </c>
      <c r="AG539" s="172"/>
    </row>
    <row r="540" spans="1:33" s="110" customFormat="1" x14ac:dyDescent="0.2">
      <c r="A540" s="138">
        <v>474</v>
      </c>
      <c r="B540" s="139">
        <v>474097153</v>
      </c>
      <c r="C540" s="140" t="s">
        <v>530</v>
      </c>
      <c r="D540" s="141">
        <v>97</v>
      </c>
      <c r="E540" s="140" t="s">
        <v>129</v>
      </c>
      <c r="F540" s="141">
        <v>153</v>
      </c>
      <c r="G540" s="142" t="s">
        <v>185</v>
      </c>
      <c r="H540" s="130"/>
      <c r="I540" s="131">
        <v>11569</v>
      </c>
      <c r="J540" s="131">
        <v>196</v>
      </c>
      <c r="K540" s="131">
        <v>0</v>
      </c>
      <c r="L540" s="131">
        <v>938</v>
      </c>
      <c r="M540" s="131">
        <v>12703</v>
      </c>
      <c r="N540" s="130"/>
      <c r="O540" s="132">
        <v>39</v>
      </c>
      <c r="P540" s="132">
        <v>0</v>
      </c>
      <c r="Q540" s="133">
        <v>458835</v>
      </c>
      <c r="R540" s="133">
        <v>0</v>
      </c>
      <c r="S540" s="133">
        <v>0</v>
      </c>
      <c r="T540" s="133">
        <v>36582</v>
      </c>
      <c r="U540" s="134">
        <f t="shared" si="8"/>
        <v>495417</v>
      </c>
      <c r="V540" s="144"/>
      <c r="W540" s="173">
        <v>0</v>
      </c>
      <c r="X540" s="174">
        <v>0.09</v>
      </c>
      <c r="Y540" s="174">
        <v>1.2993794978326841E-2</v>
      </c>
      <c r="Z540" s="175">
        <v>0</v>
      </c>
      <c r="AA540" s="168"/>
      <c r="AB540" s="176">
        <v>0</v>
      </c>
      <c r="AC540" s="177">
        <v>0</v>
      </c>
      <c r="AD540" s="134">
        <v>0</v>
      </c>
      <c r="AE540" s="177">
        <v>0</v>
      </c>
      <c r="AF540" s="182">
        <v>0</v>
      </c>
      <c r="AG540" s="172"/>
    </row>
    <row r="541" spans="1:33" s="110" customFormat="1" x14ac:dyDescent="0.2">
      <c r="A541" s="138">
        <v>474</v>
      </c>
      <c r="B541" s="139">
        <v>474097162</v>
      </c>
      <c r="C541" s="140" t="s">
        <v>530</v>
      </c>
      <c r="D541" s="141">
        <v>97</v>
      </c>
      <c r="E541" s="140" t="s">
        <v>129</v>
      </c>
      <c r="F541" s="141">
        <v>162</v>
      </c>
      <c r="G541" s="142" t="s">
        <v>194</v>
      </c>
      <c r="H541" s="130"/>
      <c r="I541" s="131">
        <v>10402</v>
      </c>
      <c r="J541" s="131">
        <v>2477</v>
      </c>
      <c r="K541" s="131">
        <v>0</v>
      </c>
      <c r="L541" s="131">
        <v>938</v>
      </c>
      <c r="M541" s="131">
        <v>13817</v>
      </c>
      <c r="N541" s="130"/>
      <c r="O541" s="132">
        <v>13</v>
      </c>
      <c r="P541" s="132">
        <v>0</v>
      </c>
      <c r="Q541" s="133">
        <v>167427</v>
      </c>
      <c r="R541" s="133">
        <v>0</v>
      </c>
      <c r="S541" s="133">
        <v>0</v>
      </c>
      <c r="T541" s="133">
        <v>12194</v>
      </c>
      <c r="U541" s="134">
        <f t="shared" si="8"/>
        <v>179621</v>
      </c>
      <c r="V541" s="144"/>
      <c r="W541" s="173">
        <v>0</v>
      </c>
      <c r="X541" s="174">
        <v>0.09</v>
      </c>
      <c r="Y541" s="174">
        <v>1.6674570119912257E-2</v>
      </c>
      <c r="Z541" s="175">
        <v>0</v>
      </c>
      <c r="AA541" s="168"/>
      <c r="AB541" s="176">
        <v>0</v>
      </c>
      <c r="AC541" s="177">
        <v>0</v>
      </c>
      <c r="AD541" s="134">
        <v>0</v>
      </c>
      <c r="AE541" s="177">
        <v>0</v>
      </c>
      <c r="AF541" s="182">
        <v>0</v>
      </c>
      <c r="AG541" s="172"/>
    </row>
    <row r="542" spans="1:33" s="110" customFormat="1" x14ac:dyDescent="0.2">
      <c r="A542" s="138">
        <v>474</v>
      </c>
      <c r="B542" s="139">
        <v>474097322</v>
      </c>
      <c r="C542" s="140" t="s">
        <v>530</v>
      </c>
      <c r="D542" s="141">
        <v>97</v>
      </c>
      <c r="E542" s="140" t="s">
        <v>129</v>
      </c>
      <c r="F542" s="141">
        <v>322</v>
      </c>
      <c r="G542" s="142" t="s">
        <v>354</v>
      </c>
      <c r="H542" s="130"/>
      <c r="I542" s="131">
        <v>10766</v>
      </c>
      <c r="J542" s="131">
        <v>5884</v>
      </c>
      <c r="K542" s="131">
        <v>0</v>
      </c>
      <c r="L542" s="131">
        <v>938</v>
      </c>
      <c r="M542" s="131">
        <v>17588</v>
      </c>
      <c r="N542" s="130"/>
      <c r="O542" s="132">
        <v>2</v>
      </c>
      <c r="P542" s="132">
        <v>0</v>
      </c>
      <c r="Q542" s="133">
        <v>33300</v>
      </c>
      <c r="R542" s="133">
        <v>0</v>
      </c>
      <c r="S542" s="133">
        <v>0</v>
      </c>
      <c r="T542" s="133">
        <v>1876</v>
      </c>
      <c r="U542" s="134">
        <f t="shared" si="8"/>
        <v>35176</v>
      </c>
      <c r="V542" s="144"/>
      <c r="W542" s="173">
        <v>0</v>
      </c>
      <c r="X542" s="174">
        <v>0.09</v>
      </c>
      <c r="Y542" s="174">
        <v>9.991342631288265E-3</v>
      </c>
      <c r="Z542" s="175">
        <v>0</v>
      </c>
      <c r="AA542" s="168"/>
      <c r="AB542" s="176">
        <v>0</v>
      </c>
      <c r="AC542" s="177">
        <v>0</v>
      </c>
      <c r="AD542" s="134">
        <v>0</v>
      </c>
      <c r="AE542" s="177">
        <v>0</v>
      </c>
      <c r="AF542" s="182">
        <v>0</v>
      </c>
      <c r="AG542" s="172"/>
    </row>
    <row r="543" spans="1:33" s="110" customFormat="1" x14ac:dyDescent="0.2">
      <c r="A543" s="138">
        <v>474</v>
      </c>
      <c r="B543" s="139">
        <v>474097343</v>
      </c>
      <c r="C543" s="140" t="s">
        <v>530</v>
      </c>
      <c r="D543" s="141">
        <v>97</v>
      </c>
      <c r="E543" s="140" t="s">
        <v>129</v>
      </c>
      <c r="F543" s="141">
        <v>343</v>
      </c>
      <c r="G543" s="142" t="s">
        <v>375</v>
      </c>
      <c r="H543" s="130"/>
      <c r="I543" s="131">
        <v>10696</v>
      </c>
      <c r="J543" s="131">
        <v>912</v>
      </c>
      <c r="K543" s="131">
        <v>0</v>
      </c>
      <c r="L543" s="131">
        <v>938</v>
      </c>
      <c r="M543" s="131">
        <v>12546</v>
      </c>
      <c r="N543" s="130"/>
      <c r="O543" s="132">
        <v>22</v>
      </c>
      <c r="P543" s="132">
        <v>0</v>
      </c>
      <c r="Q543" s="133">
        <v>255376</v>
      </c>
      <c r="R543" s="133">
        <v>0</v>
      </c>
      <c r="S543" s="133">
        <v>0</v>
      </c>
      <c r="T543" s="133">
        <v>20636</v>
      </c>
      <c r="U543" s="134">
        <f t="shared" si="8"/>
        <v>276012</v>
      </c>
      <c r="V543" s="144"/>
      <c r="W543" s="173">
        <v>0</v>
      </c>
      <c r="X543" s="174">
        <v>0.09</v>
      </c>
      <c r="Y543" s="174">
        <v>1.4847151866240148E-2</v>
      </c>
      <c r="Z543" s="175">
        <v>0</v>
      </c>
      <c r="AA543" s="168"/>
      <c r="AB543" s="176">
        <v>0</v>
      </c>
      <c r="AC543" s="177">
        <v>0</v>
      </c>
      <c r="AD543" s="134">
        <v>0</v>
      </c>
      <c r="AE543" s="177">
        <v>0</v>
      </c>
      <c r="AF543" s="182">
        <v>0</v>
      </c>
      <c r="AG543" s="172"/>
    </row>
    <row r="544" spans="1:33" s="110" customFormat="1" x14ac:dyDescent="0.2">
      <c r="A544" s="138">
        <v>474</v>
      </c>
      <c r="B544" s="139">
        <v>474097610</v>
      </c>
      <c r="C544" s="140" t="s">
        <v>530</v>
      </c>
      <c r="D544" s="141">
        <v>97</v>
      </c>
      <c r="E544" s="140" t="s">
        <v>129</v>
      </c>
      <c r="F544" s="141">
        <v>610</v>
      </c>
      <c r="G544" s="142" t="s">
        <v>389</v>
      </c>
      <c r="H544" s="130"/>
      <c r="I544" s="131">
        <v>11446</v>
      </c>
      <c r="J544" s="131">
        <v>2423</v>
      </c>
      <c r="K544" s="131">
        <v>0</v>
      </c>
      <c r="L544" s="131">
        <v>938</v>
      </c>
      <c r="M544" s="131">
        <v>14807</v>
      </c>
      <c r="N544" s="130"/>
      <c r="O544" s="132">
        <v>11</v>
      </c>
      <c r="P544" s="132">
        <v>0</v>
      </c>
      <c r="Q544" s="133">
        <v>152559</v>
      </c>
      <c r="R544" s="133">
        <v>0</v>
      </c>
      <c r="S544" s="133">
        <v>0</v>
      </c>
      <c r="T544" s="133">
        <v>10318</v>
      </c>
      <c r="U544" s="134">
        <f t="shared" si="8"/>
        <v>162877</v>
      </c>
      <c r="V544" s="144"/>
      <c r="W544" s="173">
        <v>0</v>
      </c>
      <c r="X544" s="174">
        <v>0.09</v>
      </c>
      <c r="Y544" s="174">
        <v>9.5233631773539527E-3</v>
      </c>
      <c r="Z544" s="175">
        <v>0</v>
      </c>
      <c r="AA544" s="168"/>
      <c r="AB544" s="176">
        <v>0</v>
      </c>
      <c r="AC544" s="177">
        <v>0</v>
      </c>
      <c r="AD544" s="134">
        <v>0</v>
      </c>
      <c r="AE544" s="177">
        <v>0</v>
      </c>
      <c r="AF544" s="182">
        <v>0</v>
      </c>
      <c r="AG544" s="172"/>
    </row>
    <row r="545" spans="1:33" s="110" customFormat="1" x14ac:dyDescent="0.2">
      <c r="A545" s="138">
        <v>474</v>
      </c>
      <c r="B545" s="139">
        <v>474097615</v>
      </c>
      <c r="C545" s="140" t="s">
        <v>530</v>
      </c>
      <c r="D545" s="141">
        <v>97</v>
      </c>
      <c r="E545" s="140" t="s">
        <v>129</v>
      </c>
      <c r="F545" s="141">
        <v>615</v>
      </c>
      <c r="G545" s="142" t="s">
        <v>390</v>
      </c>
      <c r="H545" s="130"/>
      <c r="I545" s="131">
        <v>9562</v>
      </c>
      <c r="J545" s="131">
        <v>574</v>
      </c>
      <c r="K545" s="131">
        <v>0</v>
      </c>
      <c r="L545" s="131">
        <v>938</v>
      </c>
      <c r="M545" s="131">
        <v>11074</v>
      </c>
      <c r="N545" s="130"/>
      <c r="O545" s="132">
        <v>3</v>
      </c>
      <c r="P545" s="132">
        <v>0</v>
      </c>
      <c r="Q545" s="133">
        <v>30408</v>
      </c>
      <c r="R545" s="133">
        <v>0</v>
      </c>
      <c r="S545" s="133">
        <v>0</v>
      </c>
      <c r="T545" s="133">
        <v>2814</v>
      </c>
      <c r="U545" s="134">
        <f t="shared" si="8"/>
        <v>33222</v>
      </c>
      <c r="V545" s="144"/>
      <c r="W545" s="173">
        <v>0</v>
      </c>
      <c r="X545" s="174">
        <v>0.09</v>
      </c>
      <c r="Y545" s="174">
        <v>1.3093417668354598E-3</v>
      </c>
      <c r="Z545" s="175">
        <v>0</v>
      </c>
      <c r="AA545" s="168"/>
      <c r="AB545" s="176">
        <v>0</v>
      </c>
      <c r="AC545" s="177">
        <v>0</v>
      </c>
      <c r="AD545" s="134">
        <v>0</v>
      </c>
      <c r="AE545" s="177">
        <v>0</v>
      </c>
      <c r="AF545" s="182">
        <v>0</v>
      </c>
      <c r="AG545" s="172"/>
    </row>
    <row r="546" spans="1:33" s="110" customFormat="1" x14ac:dyDescent="0.2">
      <c r="A546" s="138">
        <v>474</v>
      </c>
      <c r="B546" s="139">
        <v>474097616</v>
      </c>
      <c r="C546" s="140" t="s">
        <v>530</v>
      </c>
      <c r="D546" s="141">
        <v>97</v>
      </c>
      <c r="E546" s="140" t="s">
        <v>129</v>
      </c>
      <c r="F546" s="141">
        <v>616</v>
      </c>
      <c r="G546" s="142" t="s">
        <v>391</v>
      </c>
      <c r="H546" s="130"/>
      <c r="I546" s="131">
        <v>9863</v>
      </c>
      <c r="J546" s="131">
        <v>3832</v>
      </c>
      <c r="K546" s="131">
        <v>0</v>
      </c>
      <c r="L546" s="131">
        <v>938</v>
      </c>
      <c r="M546" s="131">
        <v>14633</v>
      </c>
      <c r="N546" s="130"/>
      <c r="O546" s="132">
        <v>2</v>
      </c>
      <c r="P546" s="132">
        <v>0</v>
      </c>
      <c r="Q546" s="133">
        <v>27390</v>
      </c>
      <c r="R546" s="133">
        <v>0</v>
      </c>
      <c r="S546" s="133">
        <v>0</v>
      </c>
      <c r="T546" s="133">
        <v>1876</v>
      </c>
      <c r="U546" s="134">
        <f t="shared" si="8"/>
        <v>29266</v>
      </c>
      <c r="V546" s="144"/>
      <c r="W546" s="173">
        <v>0</v>
      </c>
      <c r="X546" s="174">
        <v>0.09</v>
      </c>
      <c r="Y546" s="174">
        <v>3.3928438025406633E-2</v>
      </c>
      <c r="Z546" s="175">
        <v>0</v>
      </c>
      <c r="AA546" s="168"/>
      <c r="AB546" s="176">
        <v>0</v>
      </c>
      <c r="AC546" s="177">
        <v>0</v>
      </c>
      <c r="AD546" s="134">
        <v>0</v>
      </c>
      <c r="AE546" s="177">
        <v>0</v>
      </c>
      <c r="AF546" s="182">
        <v>0</v>
      </c>
      <c r="AG546" s="172"/>
    </row>
    <row r="547" spans="1:33" s="110" customFormat="1" x14ac:dyDescent="0.2">
      <c r="A547" s="138">
        <v>474</v>
      </c>
      <c r="B547" s="139">
        <v>474097622</v>
      </c>
      <c r="C547" s="140" t="s">
        <v>530</v>
      </c>
      <c r="D547" s="141">
        <v>97</v>
      </c>
      <c r="E547" s="140" t="s">
        <v>129</v>
      </c>
      <c r="F547" s="141">
        <v>622</v>
      </c>
      <c r="G547" s="142" t="s">
        <v>394</v>
      </c>
      <c r="H547" s="130"/>
      <c r="I547" s="131">
        <v>11114.066499712146</v>
      </c>
      <c r="J547" s="131">
        <v>2478</v>
      </c>
      <c r="K547" s="131">
        <v>0</v>
      </c>
      <c r="L547" s="131">
        <v>938</v>
      </c>
      <c r="M547" s="131">
        <v>14530.066499712146</v>
      </c>
      <c r="N547" s="130"/>
      <c r="O547" s="132">
        <v>1</v>
      </c>
      <c r="P547" s="132">
        <v>0</v>
      </c>
      <c r="Q547" s="133">
        <v>13592</v>
      </c>
      <c r="R547" s="133">
        <v>0</v>
      </c>
      <c r="S547" s="133">
        <v>0</v>
      </c>
      <c r="T547" s="133">
        <v>938</v>
      </c>
      <c r="U547" s="134">
        <f t="shared" si="8"/>
        <v>14530</v>
      </c>
      <c r="V547" s="144"/>
      <c r="W547" s="173">
        <v>0</v>
      </c>
      <c r="X547" s="174">
        <v>0.09</v>
      </c>
      <c r="Y547" s="174">
        <v>2.4130297369375633E-2</v>
      </c>
      <c r="Z547" s="175">
        <v>0</v>
      </c>
      <c r="AA547" s="168"/>
      <c r="AB547" s="176">
        <v>0</v>
      </c>
      <c r="AC547" s="177">
        <v>0</v>
      </c>
      <c r="AD547" s="134">
        <v>0</v>
      </c>
      <c r="AE547" s="177">
        <v>0</v>
      </c>
      <c r="AF547" s="182">
        <v>0</v>
      </c>
      <c r="AG547" s="172"/>
    </row>
    <row r="548" spans="1:33" s="110" customFormat="1" x14ac:dyDescent="0.2">
      <c r="A548" s="138">
        <v>474</v>
      </c>
      <c r="B548" s="139">
        <v>474097673</v>
      </c>
      <c r="C548" s="140" t="s">
        <v>530</v>
      </c>
      <c r="D548" s="141">
        <v>97</v>
      </c>
      <c r="E548" s="140" t="s">
        <v>129</v>
      </c>
      <c r="F548" s="141">
        <v>673</v>
      </c>
      <c r="G548" s="142" t="s">
        <v>408</v>
      </c>
      <c r="H548" s="130"/>
      <c r="I548" s="131">
        <v>10373.290496331463</v>
      </c>
      <c r="J548" s="131">
        <v>6034</v>
      </c>
      <c r="K548" s="131">
        <v>0</v>
      </c>
      <c r="L548" s="131">
        <v>938</v>
      </c>
      <c r="M548" s="131">
        <v>17345.290496331465</v>
      </c>
      <c r="N548" s="130"/>
      <c r="O548" s="132">
        <v>1</v>
      </c>
      <c r="P548" s="132">
        <v>0</v>
      </c>
      <c r="Q548" s="133">
        <v>16407</v>
      </c>
      <c r="R548" s="133">
        <v>0</v>
      </c>
      <c r="S548" s="133">
        <v>0</v>
      </c>
      <c r="T548" s="133">
        <v>938</v>
      </c>
      <c r="U548" s="134">
        <f t="shared" si="8"/>
        <v>17345</v>
      </c>
      <c r="V548" s="144"/>
      <c r="W548" s="173">
        <v>0</v>
      </c>
      <c r="X548" s="174">
        <v>0.09</v>
      </c>
      <c r="Y548" s="174">
        <v>1.7184178254330048E-2</v>
      </c>
      <c r="Z548" s="175">
        <v>0</v>
      </c>
      <c r="AA548" s="168"/>
      <c r="AB548" s="176">
        <v>0</v>
      </c>
      <c r="AC548" s="177">
        <v>0</v>
      </c>
      <c r="AD548" s="134">
        <v>0</v>
      </c>
      <c r="AE548" s="177">
        <v>0</v>
      </c>
      <c r="AF548" s="182">
        <v>0</v>
      </c>
      <c r="AG548" s="172"/>
    </row>
    <row r="549" spans="1:33" s="110" customFormat="1" x14ac:dyDescent="0.2">
      <c r="A549" s="138">
        <v>474</v>
      </c>
      <c r="B549" s="139">
        <v>474097720</v>
      </c>
      <c r="C549" s="140" t="s">
        <v>530</v>
      </c>
      <c r="D549" s="141">
        <v>97</v>
      </c>
      <c r="E549" s="140" t="s">
        <v>129</v>
      </c>
      <c r="F549" s="141">
        <v>720</v>
      </c>
      <c r="G549" s="142" t="s">
        <v>423</v>
      </c>
      <c r="H549" s="130"/>
      <c r="I549" s="131">
        <v>11867</v>
      </c>
      <c r="J549" s="131">
        <v>1944</v>
      </c>
      <c r="K549" s="131">
        <v>0</v>
      </c>
      <c r="L549" s="131">
        <v>938</v>
      </c>
      <c r="M549" s="131">
        <v>14749</v>
      </c>
      <c r="N549" s="130"/>
      <c r="O549" s="132">
        <v>10</v>
      </c>
      <c r="P549" s="132">
        <v>0</v>
      </c>
      <c r="Q549" s="133">
        <v>138110</v>
      </c>
      <c r="R549" s="133">
        <v>0</v>
      </c>
      <c r="S549" s="133">
        <v>0</v>
      </c>
      <c r="T549" s="133">
        <v>9380</v>
      </c>
      <c r="U549" s="134">
        <f t="shared" si="8"/>
        <v>147490</v>
      </c>
      <c r="V549" s="144"/>
      <c r="W549" s="173">
        <v>0</v>
      </c>
      <c r="X549" s="174">
        <v>0.09</v>
      </c>
      <c r="Y549" s="174">
        <v>9.7848390213345435E-3</v>
      </c>
      <c r="Z549" s="175">
        <v>0</v>
      </c>
      <c r="AA549" s="168"/>
      <c r="AB549" s="176">
        <v>0</v>
      </c>
      <c r="AC549" s="177">
        <v>0</v>
      </c>
      <c r="AD549" s="134">
        <v>0</v>
      </c>
      <c r="AE549" s="177">
        <v>0</v>
      </c>
      <c r="AF549" s="182">
        <v>0</v>
      </c>
      <c r="AG549" s="172"/>
    </row>
    <row r="550" spans="1:33" s="110" customFormat="1" x14ac:dyDescent="0.2">
      <c r="A550" s="138">
        <v>474</v>
      </c>
      <c r="B550" s="139">
        <v>474097725</v>
      </c>
      <c r="C550" s="140" t="s">
        <v>530</v>
      </c>
      <c r="D550" s="141">
        <v>97</v>
      </c>
      <c r="E550" s="140" t="s">
        <v>129</v>
      </c>
      <c r="F550" s="141">
        <v>725</v>
      </c>
      <c r="G550" s="142" t="s">
        <v>424</v>
      </c>
      <c r="H550" s="130"/>
      <c r="I550" s="131">
        <v>10786.613150755757</v>
      </c>
      <c r="J550" s="131">
        <v>3904</v>
      </c>
      <c r="K550" s="131">
        <v>0</v>
      </c>
      <c r="L550" s="131">
        <v>938</v>
      </c>
      <c r="M550" s="131">
        <v>15628.613150755757</v>
      </c>
      <c r="N550" s="130"/>
      <c r="O550" s="132">
        <v>1</v>
      </c>
      <c r="P550" s="132">
        <v>0</v>
      </c>
      <c r="Q550" s="133">
        <v>14691</v>
      </c>
      <c r="R550" s="133">
        <v>0</v>
      </c>
      <c r="S550" s="133">
        <v>0</v>
      </c>
      <c r="T550" s="133">
        <v>938</v>
      </c>
      <c r="U550" s="134">
        <f t="shared" si="8"/>
        <v>15629</v>
      </c>
      <c r="V550" s="144"/>
      <c r="W550" s="173">
        <v>0</v>
      </c>
      <c r="X550" s="174">
        <v>0.09</v>
      </c>
      <c r="Y550" s="174">
        <v>1.0396821849171152E-2</v>
      </c>
      <c r="Z550" s="175">
        <v>0</v>
      </c>
      <c r="AA550" s="168"/>
      <c r="AB550" s="176">
        <v>0</v>
      </c>
      <c r="AC550" s="177">
        <v>0</v>
      </c>
      <c r="AD550" s="134">
        <v>0</v>
      </c>
      <c r="AE550" s="177">
        <v>0</v>
      </c>
      <c r="AF550" s="182">
        <v>0</v>
      </c>
      <c r="AG550" s="172"/>
    </row>
    <row r="551" spans="1:33" s="110" customFormat="1" x14ac:dyDescent="0.2">
      <c r="A551" s="138">
        <v>474</v>
      </c>
      <c r="B551" s="139">
        <v>474097735</v>
      </c>
      <c r="C551" s="140" t="s">
        <v>530</v>
      </c>
      <c r="D551" s="141">
        <v>97</v>
      </c>
      <c r="E551" s="140" t="s">
        <v>129</v>
      </c>
      <c r="F551" s="141">
        <v>735</v>
      </c>
      <c r="G551" s="142" t="s">
        <v>427</v>
      </c>
      <c r="H551" s="130"/>
      <c r="I551" s="131">
        <v>11970</v>
      </c>
      <c r="J551" s="131">
        <v>4865</v>
      </c>
      <c r="K551" s="131">
        <v>0</v>
      </c>
      <c r="L551" s="131">
        <v>938</v>
      </c>
      <c r="M551" s="131">
        <v>17773</v>
      </c>
      <c r="N551" s="130"/>
      <c r="O551" s="132">
        <v>12</v>
      </c>
      <c r="P551" s="132">
        <v>0</v>
      </c>
      <c r="Q551" s="133">
        <v>202020</v>
      </c>
      <c r="R551" s="133">
        <v>0</v>
      </c>
      <c r="S551" s="133">
        <v>0</v>
      </c>
      <c r="T551" s="133">
        <v>11256</v>
      </c>
      <c r="U551" s="134">
        <f t="shared" si="8"/>
        <v>213276</v>
      </c>
      <c r="V551" s="144"/>
      <c r="W551" s="173">
        <v>0</v>
      </c>
      <c r="X551" s="174">
        <v>0.09</v>
      </c>
      <c r="Y551" s="174">
        <v>1.7577633183213072E-2</v>
      </c>
      <c r="Z551" s="175">
        <v>0</v>
      </c>
      <c r="AA551" s="168"/>
      <c r="AB551" s="176">
        <v>0</v>
      </c>
      <c r="AC551" s="177">
        <v>0</v>
      </c>
      <c r="AD551" s="134">
        <v>0</v>
      </c>
      <c r="AE551" s="177">
        <v>0</v>
      </c>
      <c r="AF551" s="182">
        <v>0</v>
      </c>
      <c r="AG551" s="172"/>
    </row>
    <row r="552" spans="1:33" s="110" customFormat="1" x14ac:dyDescent="0.2">
      <c r="A552" s="138">
        <v>474</v>
      </c>
      <c r="B552" s="139">
        <v>474097753</v>
      </c>
      <c r="C552" s="140" t="s">
        <v>530</v>
      </c>
      <c r="D552" s="141">
        <v>97</v>
      </c>
      <c r="E552" s="140" t="s">
        <v>129</v>
      </c>
      <c r="F552" s="141">
        <v>753</v>
      </c>
      <c r="G552" s="142" t="s">
        <v>431</v>
      </c>
      <c r="H552" s="130"/>
      <c r="I552" s="131">
        <v>10164</v>
      </c>
      <c r="J552" s="131">
        <v>4198</v>
      </c>
      <c r="K552" s="131">
        <v>0</v>
      </c>
      <c r="L552" s="131">
        <v>938</v>
      </c>
      <c r="M552" s="131">
        <v>15300</v>
      </c>
      <c r="N552" s="130"/>
      <c r="O552" s="132">
        <v>5</v>
      </c>
      <c r="P552" s="132">
        <v>0</v>
      </c>
      <c r="Q552" s="133">
        <v>71810</v>
      </c>
      <c r="R552" s="133">
        <v>0</v>
      </c>
      <c r="S552" s="133">
        <v>0</v>
      </c>
      <c r="T552" s="133">
        <v>4690</v>
      </c>
      <c r="U552" s="134">
        <f t="shared" si="8"/>
        <v>76500</v>
      </c>
      <c r="V552" s="144"/>
      <c r="W552" s="173">
        <v>0</v>
      </c>
      <c r="X552" s="174">
        <v>0.09</v>
      </c>
      <c r="Y552" s="174">
        <v>5.8766511055086549E-3</v>
      </c>
      <c r="Z552" s="175">
        <v>0</v>
      </c>
      <c r="AA552" s="168"/>
      <c r="AB552" s="176">
        <v>0</v>
      </c>
      <c r="AC552" s="177">
        <v>0</v>
      </c>
      <c r="AD552" s="134">
        <v>0</v>
      </c>
      <c r="AE552" s="177">
        <v>0</v>
      </c>
      <c r="AF552" s="182">
        <v>0</v>
      </c>
      <c r="AG552" s="172"/>
    </row>
    <row r="553" spans="1:33" s="110" customFormat="1" x14ac:dyDescent="0.2">
      <c r="A553" s="138">
        <v>474</v>
      </c>
      <c r="B553" s="139">
        <v>474097755</v>
      </c>
      <c r="C553" s="140" t="s">
        <v>530</v>
      </c>
      <c r="D553" s="141">
        <v>97</v>
      </c>
      <c r="E553" s="140" t="s">
        <v>129</v>
      </c>
      <c r="F553" s="141">
        <v>755</v>
      </c>
      <c r="G553" s="142" t="s">
        <v>432</v>
      </c>
      <c r="H553" s="130"/>
      <c r="I553" s="131">
        <v>15345</v>
      </c>
      <c r="J553" s="131">
        <v>7257</v>
      </c>
      <c r="K553" s="131">
        <v>0</v>
      </c>
      <c r="L553" s="131">
        <v>938</v>
      </c>
      <c r="M553" s="131">
        <v>23540</v>
      </c>
      <c r="N553" s="130"/>
      <c r="O553" s="132">
        <v>1</v>
      </c>
      <c r="P553" s="132">
        <v>0</v>
      </c>
      <c r="Q553" s="133">
        <v>22602</v>
      </c>
      <c r="R553" s="133">
        <v>0</v>
      </c>
      <c r="S553" s="133">
        <v>0</v>
      </c>
      <c r="T553" s="133">
        <v>938</v>
      </c>
      <c r="U553" s="134">
        <f t="shared" si="8"/>
        <v>23540</v>
      </c>
      <c r="V553" s="144"/>
      <c r="W553" s="173">
        <v>0</v>
      </c>
      <c r="X553" s="174">
        <v>0.09</v>
      </c>
      <c r="Y553" s="174">
        <v>1.6869556187265666E-2</v>
      </c>
      <c r="Z553" s="175">
        <v>0</v>
      </c>
      <c r="AA553" s="168"/>
      <c r="AB553" s="176">
        <v>0</v>
      </c>
      <c r="AC553" s="177">
        <v>0</v>
      </c>
      <c r="AD553" s="134">
        <v>0</v>
      </c>
      <c r="AE553" s="177">
        <v>0</v>
      </c>
      <c r="AF553" s="182">
        <v>0</v>
      </c>
      <c r="AG553" s="172"/>
    </row>
    <row r="554" spans="1:33" s="110" customFormat="1" x14ac:dyDescent="0.2">
      <c r="A554" s="138">
        <v>474</v>
      </c>
      <c r="B554" s="139">
        <v>474097770</v>
      </c>
      <c r="C554" s="140" t="s">
        <v>530</v>
      </c>
      <c r="D554" s="141">
        <v>97</v>
      </c>
      <c r="E554" s="140" t="s">
        <v>129</v>
      </c>
      <c r="F554" s="141">
        <v>770</v>
      </c>
      <c r="G554" s="142" t="s">
        <v>438</v>
      </c>
      <c r="H554" s="130"/>
      <c r="I554" s="131">
        <v>12761.948015267173</v>
      </c>
      <c r="J554" s="131">
        <v>1982</v>
      </c>
      <c r="K554" s="131">
        <v>0</v>
      </c>
      <c r="L554" s="131">
        <v>938</v>
      </c>
      <c r="M554" s="131">
        <v>15681.948015267173</v>
      </c>
      <c r="N554" s="130"/>
      <c r="O554" s="132">
        <v>1</v>
      </c>
      <c r="P554" s="132">
        <v>0</v>
      </c>
      <c r="Q554" s="133">
        <v>14744</v>
      </c>
      <c r="R554" s="133">
        <v>0</v>
      </c>
      <c r="S554" s="133">
        <v>0</v>
      </c>
      <c r="T554" s="133">
        <v>938</v>
      </c>
      <c r="U554" s="134">
        <f t="shared" si="8"/>
        <v>15682</v>
      </c>
      <c r="V554" s="144"/>
      <c r="W554" s="173">
        <v>0</v>
      </c>
      <c r="X554" s="174">
        <v>0.09</v>
      </c>
      <c r="Y554" s="174">
        <v>1.1713969867921995E-3</v>
      </c>
      <c r="Z554" s="175">
        <v>0</v>
      </c>
      <c r="AA554" s="168"/>
      <c r="AB554" s="176">
        <v>0</v>
      </c>
      <c r="AC554" s="177">
        <v>0</v>
      </c>
      <c r="AD554" s="134">
        <v>0</v>
      </c>
      <c r="AE554" s="177">
        <v>0</v>
      </c>
      <c r="AF554" s="182">
        <v>0</v>
      </c>
      <c r="AG554" s="172"/>
    </row>
    <row r="555" spans="1:33" s="110" customFormat="1" x14ac:dyDescent="0.2">
      <c r="A555" s="138">
        <v>474</v>
      </c>
      <c r="B555" s="139">
        <v>474097775</v>
      </c>
      <c r="C555" s="140" t="s">
        <v>530</v>
      </c>
      <c r="D555" s="141">
        <v>97</v>
      </c>
      <c r="E555" s="140" t="s">
        <v>129</v>
      </c>
      <c r="F555" s="141">
        <v>775</v>
      </c>
      <c r="G555" s="142" t="s">
        <v>441</v>
      </c>
      <c r="H555" s="130"/>
      <c r="I555" s="131">
        <v>11820</v>
      </c>
      <c r="J555" s="131">
        <v>2808</v>
      </c>
      <c r="K555" s="131">
        <v>0</v>
      </c>
      <c r="L555" s="131">
        <v>938</v>
      </c>
      <c r="M555" s="131">
        <v>15566</v>
      </c>
      <c r="N555" s="130"/>
      <c r="O555" s="132">
        <v>4</v>
      </c>
      <c r="P555" s="132">
        <v>0</v>
      </c>
      <c r="Q555" s="133">
        <v>58512</v>
      </c>
      <c r="R555" s="133">
        <v>0</v>
      </c>
      <c r="S555" s="133">
        <v>0</v>
      </c>
      <c r="T555" s="133">
        <v>3752</v>
      </c>
      <c r="U555" s="134">
        <f t="shared" si="8"/>
        <v>62264</v>
      </c>
      <c r="V555" s="144"/>
      <c r="W555" s="173">
        <v>0</v>
      </c>
      <c r="X555" s="174">
        <v>0.09</v>
      </c>
      <c r="Y555" s="174">
        <v>6.6353538296987967E-3</v>
      </c>
      <c r="Z555" s="175">
        <v>0</v>
      </c>
      <c r="AA555" s="168"/>
      <c r="AB555" s="176">
        <v>0</v>
      </c>
      <c r="AC555" s="177">
        <v>0</v>
      </c>
      <c r="AD555" s="134">
        <v>0</v>
      </c>
      <c r="AE555" s="177">
        <v>0</v>
      </c>
      <c r="AF555" s="182">
        <v>0</v>
      </c>
      <c r="AG555" s="172"/>
    </row>
    <row r="556" spans="1:33" s="110" customFormat="1" x14ac:dyDescent="0.2">
      <c r="A556" s="138">
        <v>478</v>
      </c>
      <c r="B556" s="139">
        <v>478352064</v>
      </c>
      <c r="C556" s="140" t="s">
        <v>531</v>
      </c>
      <c r="D556" s="141">
        <v>352</v>
      </c>
      <c r="E556" s="140" t="s">
        <v>384</v>
      </c>
      <c r="F556" s="141">
        <v>64</v>
      </c>
      <c r="G556" s="142" t="s">
        <v>96</v>
      </c>
      <c r="H556" s="130"/>
      <c r="I556" s="131">
        <v>10766</v>
      </c>
      <c r="J556" s="131">
        <v>1338</v>
      </c>
      <c r="K556" s="131">
        <v>0</v>
      </c>
      <c r="L556" s="131">
        <v>938</v>
      </c>
      <c r="M556" s="131">
        <v>13042</v>
      </c>
      <c r="N556" s="130"/>
      <c r="O556" s="132">
        <v>2</v>
      </c>
      <c r="P556" s="132">
        <v>0</v>
      </c>
      <c r="Q556" s="133">
        <v>24208</v>
      </c>
      <c r="R556" s="133">
        <v>0</v>
      </c>
      <c r="S556" s="133">
        <v>0</v>
      </c>
      <c r="T556" s="133">
        <v>1876</v>
      </c>
      <c r="U556" s="134">
        <f t="shared" si="8"/>
        <v>26084</v>
      </c>
      <c r="V556" s="144"/>
      <c r="W556" s="173">
        <v>0</v>
      </c>
      <c r="X556" s="174">
        <v>0.09</v>
      </c>
      <c r="Y556" s="174">
        <v>3.6144692232305979E-2</v>
      </c>
      <c r="Z556" s="175">
        <v>0</v>
      </c>
      <c r="AA556" s="168"/>
      <c r="AB556" s="176">
        <v>0</v>
      </c>
      <c r="AC556" s="177">
        <v>0</v>
      </c>
      <c r="AD556" s="134">
        <v>0</v>
      </c>
      <c r="AE556" s="177">
        <v>0</v>
      </c>
      <c r="AF556" s="182">
        <v>0</v>
      </c>
      <c r="AG556" s="172"/>
    </row>
    <row r="557" spans="1:33" s="110" customFormat="1" x14ac:dyDescent="0.2">
      <c r="A557" s="138">
        <v>478</v>
      </c>
      <c r="B557" s="139">
        <v>478352067</v>
      </c>
      <c r="C557" s="140" t="s">
        <v>531</v>
      </c>
      <c r="D557" s="141">
        <v>352</v>
      </c>
      <c r="E557" s="140" t="s">
        <v>384</v>
      </c>
      <c r="F557" s="141">
        <v>67</v>
      </c>
      <c r="G557" s="142" t="s">
        <v>99</v>
      </c>
      <c r="H557" s="130"/>
      <c r="I557" s="131">
        <v>8960</v>
      </c>
      <c r="J557" s="131">
        <v>8972</v>
      </c>
      <c r="K557" s="131">
        <v>0</v>
      </c>
      <c r="L557" s="131">
        <v>938</v>
      </c>
      <c r="M557" s="131">
        <v>18870</v>
      </c>
      <c r="N557" s="130"/>
      <c r="O557" s="132">
        <v>1</v>
      </c>
      <c r="P557" s="132">
        <v>0</v>
      </c>
      <c r="Q557" s="133">
        <v>17932</v>
      </c>
      <c r="R557" s="133">
        <v>0</v>
      </c>
      <c r="S557" s="133">
        <v>0</v>
      </c>
      <c r="T557" s="133">
        <v>938</v>
      </c>
      <c r="U557" s="134">
        <f t="shared" si="8"/>
        <v>18870</v>
      </c>
      <c r="V557" s="144"/>
      <c r="W557" s="173">
        <v>0</v>
      </c>
      <c r="X557" s="174">
        <v>0.09</v>
      </c>
      <c r="Y557" s="174">
        <v>8.9815087536233666E-4</v>
      </c>
      <c r="Z557" s="175">
        <v>0</v>
      </c>
      <c r="AA557" s="168"/>
      <c r="AB557" s="176">
        <v>0</v>
      </c>
      <c r="AC557" s="177">
        <v>0</v>
      </c>
      <c r="AD557" s="134">
        <v>0</v>
      </c>
      <c r="AE557" s="177">
        <v>0</v>
      </c>
      <c r="AF557" s="182">
        <v>0</v>
      </c>
      <c r="AG557" s="172"/>
    </row>
    <row r="558" spans="1:33" s="110" customFormat="1" x14ac:dyDescent="0.2">
      <c r="A558" s="138">
        <v>478</v>
      </c>
      <c r="B558" s="139">
        <v>478352097</v>
      </c>
      <c r="C558" s="140" t="s">
        <v>531</v>
      </c>
      <c r="D558" s="141">
        <v>352</v>
      </c>
      <c r="E558" s="140" t="s">
        <v>384</v>
      </c>
      <c r="F558" s="141">
        <v>97</v>
      </c>
      <c r="G558" s="142" t="s">
        <v>129</v>
      </c>
      <c r="H558" s="130"/>
      <c r="I558" s="131">
        <v>12683</v>
      </c>
      <c r="J558" s="131">
        <v>4</v>
      </c>
      <c r="K558" s="131">
        <v>0</v>
      </c>
      <c r="L558" s="131">
        <v>938</v>
      </c>
      <c r="M558" s="131">
        <v>13625</v>
      </c>
      <c r="N558" s="130"/>
      <c r="O558" s="132">
        <v>9</v>
      </c>
      <c r="P558" s="132">
        <v>0</v>
      </c>
      <c r="Q558" s="133">
        <v>114183</v>
      </c>
      <c r="R558" s="133">
        <v>0</v>
      </c>
      <c r="S558" s="133">
        <v>0</v>
      </c>
      <c r="T558" s="133">
        <v>8442</v>
      </c>
      <c r="U558" s="134">
        <f t="shared" si="8"/>
        <v>122625</v>
      </c>
      <c r="V558" s="144"/>
      <c r="W558" s="173">
        <v>0</v>
      </c>
      <c r="X558" s="174">
        <v>0.09</v>
      </c>
      <c r="Y558" s="174">
        <v>3.6221916941229143E-2</v>
      </c>
      <c r="Z558" s="175">
        <v>0</v>
      </c>
      <c r="AA558" s="168"/>
      <c r="AB558" s="176">
        <v>0</v>
      </c>
      <c r="AC558" s="177">
        <v>0</v>
      </c>
      <c r="AD558" s="134">
        <v>0</v>
      </c>
      <c r="AE558" s="177">
        <v>0</v>
      </c>
      <c r="AF558" s="182">
        <v>0</v>
      </c>
      <c r="AG558" s="172"/>
    </row>
    <row r="559" spans="1:33" s="110" customFormat="1" x14ac:dyDescent="0.2">
      <c r="A559" s="138">
        <v>478</v>
      </c>
      <c r="B559" s="139">
        <v>478352103</v>
      </c>
      <c r="C559" s="140" t="s">
        <v>531</v>
      </c>
      <c r="D559" s="141">
        <v>352</v>
      </c>
      <c r="E559" s="140" t="s">
        <v>384</v>
      </c>
      <c r="F559" s="141">
        <v>103</v>
      </c>
      <c r="G559" s="142" t="s">
        <v>135</v>
      </c>
      <c r="H559" s="130"/>
      <c r="I559" s="131">
        <v>10766</v>
      </c>
      <c r="J559" s="131">
        <v>209</v>
      </c>
      <c r="K559" s="131">
        <v>0</v>
      </c>
      <c r="L559" s="131">
        <v>938</v>
      </c>
      <c r="M559" s="131">
        <v>11913</v>
      </c>
      <c r="N559" s="130"/>
      <c r="O559" s="132">
        <v>2</v>
      </c>
      <c r="P559" s="132">
        <v>0</v>
      </c>
      <c r="Q559" s="133">
        <v>21950</v>
      </c>
      <c r="R559" s="133">
        <v>0</v>
      </c>
      <c r="S559" s="133">
        <v>0</v>
      </c>
      <c r="T559" s="133">
        <v>1876</v>
      </c>
      <c r="U559" s="134">
        <f t="shared" si="8"/>
        <v>23826</v>
      </c>
      <c r="V559" s="144"/>
      <c r="W559" s="173">
        <v>0</v>
      </c>
      <c r="X559" s="174">
        <v>0.09</v>
      </c>
      <c r="Y559" s="174">
        <v>1.3833522384208582E-2</v>
      </c>
      <c r="Z559" s="175">
        <v>0</v>
      </c>
      <c r="AA559" s="168"/>
      <c r="AB559" s="176">
        <v>0</v>
      </c>
      <c r="AC559" s="177">
        <v>0</v>
      </c>
      <c r="AD559" s="134">
        <v>0</v>
      </c>
      <c r="AE559" s="177">
        <v>0</v>
      </c>
      <c r="AF559" s="182">
        <v>0</v>
      </c>
      <c r="AG559" s="172"/>
    </row>
    <row r="560" spans="1:33" s="110" customFormat="1" x14ac:dyDescent="0.2">
      <c r="A560" s="138">
        <v>478</v>
      </c>
      <c r="B560" s="139">
        <v>478352125</v>
      </c>
      <c r="C560" s="140" t="s">
        <v>531</v>
      </c>
      <c r="D560" s="141">
        <v>352</v>
      </c>
      <c r="E560" s="140" t="s">
        <v>384</v>
      </c>
      <c r="F560" s="141">
        <v>125</v>
      </c>
      <c r="G560" s="142" t="s">
        <v>157</v>
      </c>
      <c r="H560" s="130"/>
      <c r="I560" s="131">
        <v>10129</v>
      </c>
      <c r="J560" s="131">
        <v>6296</v>
      </c>
      <c r="K560" s="131">
        <v>0</v>
      </c>
      <c r="L560" s="131">
        <v>938</v>
      </c>
      <c r="M560" s="131">
        <v>17363</v>
      </c>
      <c r="N560" s="130"/>
      <c r="O560" s="132">
        <v>25</v>
      </c>
      <c r="P560" s="132">
        <v>0</v>
      </c>
      <c r="Q560" s="133">
        <v>410625</v>
      </c>
      <c r="R560" s="133">
        <v>0</v>
      </c>
      <c r="S560" s="133">
        <v>0</v>
      </c>
      <c r="T560" s="133">
        <v>23450</v>
      </c>
      <c r="U560" s="134">
        <f t="shared" si="8"/>
        <v>434075</v>
      </c>
      <c r="V560" s="144"/>
      <c r="W560" s="173">
        <v>0</v>
      </c>
      <c r="X560" s="174">
        <v>0.09</v>
      </c>
      <c r="Y560" s="174">
        <v>2.5847654849797393E-2</v>
      </c>
      <c r="Z560" s="175">
        <v>0</v>
      </c>
      <c r="AA560" s="168"/>
      <c r="AB560" s="176">
        <v>0</v>
      </c>
      <c r="AC560" s="177">
        <v>0</v>
      </c>
      <c r="AD560" s="134">
        <v>0</v>
      </c>
      <c r="AE560" s="177">
        <v>0</v>
      </c>
      <c r="AF560" s="182">
        <v>0</v>
      </c>
      <c r="AG560" s="172"/>
    </row>
    <row r="561" spans="1:33" s="110" customFormat="1" x14ac:dyDescent="0.2">
      <c r="A561" s="138">
        <v>478</v>
      </c>
      <c r="B561" s="139">
        <v>478352141</v>
      </c>
      <c r="C561" s="140" t="s">
        <v>531</v>
      </c>
      <c r="D561" s="141">
        <v>352</v>
      </c>
      <c r="E561" s="140" t="s">
        <v>384</v>
      </c>
      <c r="F561" s="141">
        <v>141</v>
      </c>
      <c r="G561" s="142" t="s">
        <v>173</v>
      </c>
      <c r="H561" s="130"/>
      <c r="I561" s="131">
        <v>9412</v>
      </c>
      <c r="J561" s="131">
        <v>4220</v>
      </c>
      <c r="K561" s="131">
        <v>0</v>
      </c>
      <c r="L561" s="131">
        <v>938</v>
      </c>
      <c r="M561" s="131">
        <v>14570</v>
      </c>
      <c r="N561" s="130"/>
      <c r="O561" s="132">
        <v>5</v>
      </c>
      <c r="P561" s="132">
        <v>0</v>
      </c>
      <c r="Q561" s="133">
        <v>68160</v>
      </c>
      <c r="R561" s="133">
        <v>0</v>
      </c>
      <c r="S561" s="133">
        <v>0</v>
      </c>
      <c r="T561" s="133">
        <v>4690</v>
      </c>
      <c r="U561" s="134">
        <f t="shared" si="8"/>
        <v>72850</v>
      </c>
      <c r="V561" s="144"/>
      <c r="W561" s="173">
        <v>0</v>
      </c>
      <c r="X561" s="174">
        <v>0.09</v>
      </c>
      <c r="Y561" s="174">
        <v>6.0184572134950355E-2</v>
      </c>
      <c r="Z561" s="175">
        <v>0</v>
      </c>
      <c r="AA561" s="168"/>
      <c r="AB561" s="176">
        <v>0</v>
      </c>
      <c r="AC561" s="177">
        <v>0</v>
      </c>
      <c r="AD561" s="134">
        <v>0</v>
      </c>
      <c r="AE561" s="177">
        <v>0</v>
      </c>
      <c r="AF561" s="182">
        <v>0</v>
      </c>
      <c r="AG561" s="172"/>
    </row>
    <row r="562" spans="1:33" s="110" customFormat="1" x14ac:dyDescent="0.2">
      <c r="A562" s="138">
        <v>478</v>
      </c>
      <c r="B562" s="139">
        <v>478352153</v>
      </c>
      <c r="C562" s="140" t="s">
        <v>531</v>
      </c>
      <c r="D562" s="141">
        <v>352</v>
      </c>
      <c r="E562" s="140" t="s">
        <v>384</v>
      </c>
      <c r="F562" s="141">
        <v>153</v>
      </c>
      <c r="G562" s="142" t="s">
        <v>185</v>
      </c>
      <c r="H562" s="130"/>
      <c r="I562" s="131">
        <v>10600</v>
      </c>
      <c r="J562" s="131">
        <v>179</v>
      </c>
      <c r="K562" s="131">
        <v>0</v>
      </c>
      <c r="L562" s="131">
        <v>938</v>
      </c>
      <c r="M562" s="131">
        <v>11717</v>
      </c>
      <c r="N562" s="130"/>
      <c r="O562" s="132">
        <v>49</v>
      </c>
      <c r="P562" s="132">
        <v>0</v>
      </c>
      <c r="Q562" s="133">
        <v>528171</v>
      </c>
      <c r="R562" s="133">
        <v>0</v>
      </c>
      <c r="S562" s="133">
        <v>0</v>
      </c>
      <c r="T562" s="133">
        <v>45962</v>
      </c>
      <c r="U562" s="134">
        <f t="shared" si="8"/>
        <v>574133</v>
      </c>
      <c r="V562" s="144"/>
      <c r="W562" s="173">
        <v>0</v>
      </c>
      <c r="X562" s="174">
        <v>0.09</v>
      </c>
      <c r="Y562" s="174">
        <v>1.2993794978326841E-2</v>
      </c>
      <c r="Z562" s="175">
        <v>0</v>
      </c>
      <c r="AA562" s="168"/>
      <c r="AB562" s="176">
        <v>0</v>
      </c>
      <c r="AC562" s="177">
        <v>0</v>
      </c>
      <c r="AD562" s="134">
        <v>0</v>
      </c>
      <c r="AE562" s="177">
        <v>0</v>
      </c>
      <c r="AF562" s="182">
        <v>0</v>
      </c>
      <c r="AG562" s="172"/>
    </row>
    <row r="563" spans="1:33" s="110" customFormat="1" x14ac:dyDescent="0.2">
      <c r="A563" s="138">
        <v>478</v>
      </c>
      <c r="B563" s="139">
        <v>478352158</v>
      </c>
      <c r="C563" s="140" t="s">
        <v>531</v>
      </c>
      <c r="D563" s="141">
        <v>352</v>
      </c>
      <c r="E563" s="140" t="s">
        <v>384</v>
      </c>
      <c r="F563" s="141">
        <v>158</v>
      </c>
      <c r="G563" s="142" t="s">
        <v>190</v>
      </c>
      <c r="H563" s="130"/>
      <c r="I563" s="131">
        <v>10662</v>
      </c>
      <c r="J563" s="131">
        <v>5572</v>
      </c>
      <c r="K563" s="131">
        <v>0</v>
      </c>
      <c r="L563" s="131">
        <v>938</v>
      </c>
      <c r="M563" s="131">
        <v>17172</v>
      </c>
      <c r="N563" s="130"/>
      <c r="O563" s="132">
        <v>48</v>
      </c>
      <c r="P563" s="132">
        <v>0</v>
      </c>
      <c r="Q563" s="133">
        <v>779232</v>
      </c>
      <c r="R563" s="133">
        <v>0</v>
      </c>
      <c r="S563" s="133">
        <v>0</v>
      </c>
      <c r="T563" s="133">
        <v>45024</v>
      </c>
      <c r="U563" s="134">
        <f t="shared" si="8"/>
        <v>824256</v>
      </c>
      <c r="V563" s="144"/>
      <c r="W563" s="173">
        <v>0</v>
      </c>
      <c r="X563" s="174">
        <v>0.09</v>
      </c>
      <c r="Y563" s="174">
        <v>2.9771256611024942E-2</v>
      </c>
      <c r="Z563" s="175">
        <v>0</v>
      </c>
      <c r="AA563" s="168"/>
      <c r="AB563" s="176">
        <v>0</v>
      </c>
      <c r="AC563" s="177">
        <v>0</v>
      </c>
      <c r="AD563" s="134">
        <v>0</v>
      </c>
      <c r="AE563" s="177">
        <v>0</v>
      </c>
      <c r="AF563" s="182">
        <v>0</v>
      </c>
      <c r="AG563" s="172"/>
    </row>
    <row r="564" spans="1:33" s="110" customFormat="1" x14ac:dyDescent="0.2">
      <c r="A564" s="138">
        <v>478</v>
      </c>
      <c r="B564" s="139">
        <v>478352162</v>
      </c>
      <c r="C564" s="140" t="s">
        <v>531</v>
      </c>
      <c r="D564" s="141">
        <v>352</v>
      </c>
      <c r="E564" s="140" t="s">
        <v>384</v>
      </c>
      <c r="F564" s="141">
        <v>162</v>
      </c>
      <c r="G564" s="142" t="s">
        <v>194</v>
      </c>
      <c r="H564" s="130"/>
      <c r="I564" s="131">
        <v>10343</v>
      </c>
      <c r="J564" s="131">
        <v>2463</v>
      </c>
      <c r="K564" s="131">
        <v>0</v>
      </c>
      <c r="L564" s="131">
        <v>938</v>
      </c>
      <c r="M564" s="131">
        <v>13744</v>
      </c>
      <c r="N564" s="130"/>
      <c r="O564" s="132">
        <v>16</v>
      </c>
      <c r="P564" s="132">
        <v>0</v>
      </c>
      <c r="Q564" s="133">
        <v>204896</v>
      </c>
      <c r="R564" s="133">
        <v>0</v>
      </c>
      <c r="S564" s="133">
        <v>0</v>
      </c>
      <c r="T564" s="133">
        <v>15008</v>
      </c>
      <c r="U564" s="134">
        <f t="shared" si="8"/>
        <v>219904</v>
      </c>
      <c r="V564" s="144"/>
      <c r="W564" s="173">
        <v>0</v>
      </c>
      <c r="X564" s="174">
        <v>0.09</v>
      </c>
      <c r="Y564" s="174">
        <v>1.6674570119912257E-2</v>
      </c>
      <c r="Z564" s="175">
        <v>0</v>
      </c>
      <c r="AA564" s="168"/>
      <c r="AB564" s="176">
        <v>0</v>
      </c>
      <c r="AC564" s="177">
        <v>0</v>
      </c>
      <c r="AD564" s="134">
        <v>0</v>
      </c>
      <c r="AE564" s="177">
        <v>0</v>
      </c>
      <c r="AF564" s="182">
        <v>0</v>
      </c>
      <c r="AG564" s="172"/>
    </row>
    <row r="565" spans="1:33" s="110" customFormat="1" x14ac:dyDescent="0.2">
      <c r="A565" s="138">
        <v>478</v>
      </c>
      <c r="B565" s="139">
        <v>478352174</v>
      </c>
      <c r="C565" s="140" t="s">
        <v>531</v>
      </c>
      <c r="D565" s="141">
        <v>352</v>
      </c>
      <c r="E565" s="140" t="s">
        <v>384</v>
      </c>
      <c r="F565" s="141">
        <v>174</v>
      </c>
      <c r="G565" s="142" t="s">
        <v>206</v>
      </c>
      <c r="H565" s="130"/>
      <c r="I565" s="131">
        <v>9863</v>
      </c>
      <c r="J565" s="131">
        <v>6334</v>
      </c>
      <c r="K565" s="131">
        <v>0</v>
      </c>
      <c r="L565" s="131">
        <v>938</v>
      </c>
      <c r="M565" s="131">
        <v>17135</v>
      </c>
      <c r="N565" s="130"/>
      <c r="O565" s="132">
        <v>10</v>
      </c>
      <c r="P565" s="132">
        <v>0</v>
      </c>
      <c r="Q565" s="133">
        <v>161970</v>
      </c>
      <c r="R565" s="133">
        <v>0</v>
      </c>
      <c r="S565" s="133">
        <v>0</v>
      </c>
      <c r="T565" s="133">
        <v>9380</v>
      </c>
      <c r="U565" s="134">
        <f t="shared" si="8"/>
        <v>171350</v>
      </c>
      <c r="V565" s="144"/>
      <c r="W565" s="173">
        <v>0</v>
      </c>
      <c r="X565" s="174">
        <v>0.09</v>
      </c>
      <c r="Y565" s="174">
        <v>5.133629555242749E-2</v>
      </c>
      <c r="Z565" s="175">
        <v>0</v>
      </c>
      <c r="AA565" s="168"/>
      <c r="AB565" s="176">
        <v>0</v>
      </c>
      <c r="AC565" s="177">
        <v>0</v>
      </c>
      <c r="AD565" s="134">
        <v>0</v>
      </c>
      <c r="AE565" s="177">
        <v>0</v>
      </c>
      <c r="AF565" s="182">
        <v>0</v>
      </c>
      <c r="AG565" s="172"/>
    </row>
    <row r="566" spans="1:33" s="110" customFormat="1" x14ac:dyDescent="0.2">
      <c r="A566" s="138">
        <v>478</v>
      </c>
      <c r="B566" s="139">
        <v>478352288</v>
      </c>
      <c r="C566" s="140" t="s">
        <v>531</v>
      </c>
      <c r="D566" s="141">
        <v>352</v>
      </c>
      <c r="E566" s="140" t="s">
        <v>384</v>
      </c>
      <c r="F566" s="141">
        <v>288</v>
      </c>
      <c r="G566" s="142" t="s">
        <v>320</v>
      </c>
      <c r="H566" s="130"/>
      <c r="I566" s="131">
        <v>8960</v>
      </c>
      <c r="J566" s="131">
        <v>6114</v>
      </c>
      <c r="K566" s="131">
        <v>0</v>
      </c>
      <c r="L566" s="131">
        <v>938</v>
      </c>
      <c r="M566" s="131">
        <v>16012</v>
      </c>
      <c r="N566" s="130"/>
      <c r="O566" s="132">
        <v>2</v>
      </c>
      <c r="P566" s="132">
        <v>0</v>
      </c>
      <c r="Q566" s="133">
        <v>30148</v>
      </c>
      <c r="R566" s="133">
        <v>0</v>
      </c>
      <c r="S566" s="133">
        <v>0</v>
      </c>
      <c r="T566" s="133">
        <v>1876</v>
      </c>
      <c r="U566" s="134">
        <f t="shared" si="8"/>
        <v>32024</v>
      </c>
      <c r="V566" s="144"/>
      <c r="W566" s="173">
        <v>0</v>
      </c>
      <c r="X566" s="174">
        <v>0.09</v>
      </c>
      <c r="Y566" s="174">
        <v>2.732488583023749E-3</v>
      </c>
      <c r="Z566" s="175">
        <v>0</v>
      </c>
      <c r="AA566" s="168"/>
      <c r="AB566" s="176">
        <v>0</v>
      </c>
      <c r="AC566" s="177">
        <v>0</v>
      </c>
      <c r="AD566" s="134">
        <v>0</v>
      </c>
      <c r="AE566" s="177">
        <v>0</v>
      </c>
      <c r="AF566" s="182">
        <v>0</v>
      </c>
      <c r="AG566" s="172"/>
    </row>
    <row r="567" spans="1:33" s="110" customFormat="1" x14ac:dyDescent="0.2">
      <c r="A567" s="138">
        <v>478</v>
      </c>
      <c r="B567" s="139">
        <v>478352322</v>
      </c>
      <c r="C567" s="140" t="s">
        <v>531</v>
      </c>
      <c r="D567" s="141">
        <v>352</v>
      </c>
      <c r="E567" s="140" t="s">
        <v>384</v>
      </c>
      <c r="F567" s="141">
        <v>322</v>
      </c>
      <c r="G567" s="142" t="s">
        <v>354</v>
      </c>
      <c r="H567" s="130"/>
      <c r="I567" s="131">
        <v>8960</v>
      </c>
      <c r="J567" s="131">
        <v>4897</v>
      </c>
      <c r="K567" s="131">
        <v>0</v>
      </c>
      <c r="L567" s="131">
        <v>938</v>
      </c>
      <c r="M567" s="131">
        <v>14795</v>
      </c>
      <c r="N567" s="130"/>
      <c r="O567" s="132">
        <v>1</v>
      </c>
      <c r="P567" s="132">
        <v>0</v>
      </c>
      <c r="Q567" s="133">
        <v>13857</v>
      </c>
      <c r="R567" s="133">
        <v>0</v>
      </c>
      <c r="S567" s="133">
        <v>0</v>
      </c>
      <c r="T567" s="133">
        <v>938</v>
      </c>
      <c r="U567" s="134">
        <f t="shared" si="8"/>
        <v>14795</v>
      </c>
      <c r="V567" s="144"/>
      <c r="W567" s="173">
        <v>0</v>
      </c>
      <c r="X567" s="174">
        <v>0.09</v>
      </c>
      <c r="Y567" s="174">
        <v>9.991342631288265E-3</v>
      </c>
      <c r="Z567" s="175">
        <v>0</v>
      </c>
      <c r="AA567" s="168"/>
      <c r="AB567" s="176">
        <v>0</v>
      </c>
      <c r="AC567" s="177">
        <v>0</v>
      </c>
      <c r="AD567" s="134">
        <v>0</v>
      </c>
      <c r="AE567" s="177">
        <v>0</v>
      </c>
      <c r="AF567" s="182">
        <v>0</v>
      </c>
      <c r="AG567" s="172"/>
    </row>
    <row r="568" spans="1:33" s="110" customFormat="1" x14ac:dyDescent="0.2">
      <c r="A568" s="138">
        <v>478</v>
      </c>
      <c r="B568" s="139">
        <v>478352326</v>
      </c>
      <c r="C568" s="140" t="s">
        <v>531</v>
      </c>
      <c r="D568" s="141">
        <v>352</v>
      </c>
      <c r="E568" s="140" t="s">
        <v>384</v>
      </c>
      <c r="F568" s="141">
        <v>326</v>
      </c>
      <c r="G568" s="142" t="s">
        <v>358</v>
      </c>
      <c r="H568" s="130"/>
      <c r="I568" s="131">
        <v>10043</v>
      </c>
      <c r="J568" s="131">
        <v>3870</v>
      </c>
      <c r="K568" s="131">
        <v>0</v>
      </c>
      <c r="L568" s="131">
        <v>938</v>
      </c>
      <c r="M568" s="131">
        <v>14851</v>
      </c>
      <c r="N568" s="130"/>
      <c r="O568" s="132">
        <v>6</v>
      </c>
      <c r="P568" s="132">
        <v>0</v>
      </c>
      <c r="Q568" s="133">
        <v>83478</v>
      </c>
      <c r="R568" s="133">
        <v>0</v>
      </c>
      <c r="S568" s="133">
        <v>0</v>
      </c>
      <c r="T568" s="133">
        <v>5628</v>
      </c>
      <c r="U568" s="134">
        <f t="shared" si="8"/>
        <v>89106</v>
      </c>
      <c r="V568" s="144"/>
      <c r="W568" s="173">
        <v>0</v>
      </c>
      <c r="X568" s="174">
        <v>0.09</v>
      </c>
      <c r="Y568" s="174">
        <v>4.3904812406005056E-3</v>
      </c>
      <c r="Z568" s="175">
        <v>0</v>
      </c>
      <c r="AA568" s="168"/>
      <c r="AB568" s="176">
        <v>0</v>
      </c>
      <c r="AC568" s="177">
        <v>0</v>
      </c>
      <c r="AD568" s="134">
        <v>0</v>
      </c>
      <c r="AE568" s="177">
        <v>0</v>
      </c>
      <c r="AF568" s="182">
        <v>0</v>
      </c>
      <c r="AG568" s="172"/>
    </row>
    <row r="569" spans="1:33" s="110" customFormat="1" x14ac:dyDescent="0.2">
      <c r="A569" s="138">
        <v>478</v>
      </c>
      <c r="B569" s="139">
        <v>478352348</v>
      </c>
      <c r="C569" s="140" t="s">
        <v>531</v>
      </c>
      <c r="D569" s="141">
        <v>352</v>
      </c>
      <c r="E569" s="140" t="s">
        <v>384</v>
      </c>
      <c r="F569" s="141">
        <v>348</v>
      </c>
      <c r="G569" s="142" t="s">
        <v>380</v>
      </c>
      <c r="H569" s="130"/>
      <c r="I569" s="131">
        <v>10873</v>
      </c>
      <c r="J569" s="131">
        <v>212</v>
      </c>
      <c r="K569" s="131">
        <v>0</v>
      </c>
      <c r="L569" s="131">
        <v>938</v>
      </c>
      <c r="M569" s="131">
        <v>12023</v>
      </c>
      <c r="N569" s="130"/>
      <c r="O569" s="132">
        <v>9</v>
      </c>
      <c r="P569" s="132">
        <v>0</v>
      </c>
      <c r="Q569" s="133">
        <v>99765</v>
      </c>
      <c r="R569" s="133">
        <v>0</v>
      </c>
      <c r="S569" s="133">
        <v>0</v>
      </c>
      <c r="T569" s="133">
        <v>8442</v>
      </c>
      <c r="U569" s="134">
        <f t="shared" si="8"/>
        <v>108207</v>
      </c>
      <c r="V569" s="144"/>
      <c r="W569" s="173">
        <v>0</v>
      </c>
      <c r="X569" s="174">
        <v>0.09</v>
      </c>
      <c r="Y569" s="174">
        <v>6.3591081173907396E-2</v>
      </c>
      <c r="Z569" s="175">
        <v>0</v>
      </c>
      <c r="AA569" s="168"/>
      <c r="AB569" s="176">
        <v>0</v>
      </c>
      <c r="AC569" s="177">
        <v>0</v>
      </c>
      <c r="AD569" s="134">
        <v>0</v>
      </c>
      <c r="AE569" s="177">
        <v>0</v>
      </c>
      <c r="AF569" s="182">
        <v>0</v>
      </c>
      <c r="AG569" s="172"/>
    </row>
    <row r="570" spans="1:33" s="110" customFormat="1" x14ac:dyDescent="0.2">
      <c r="A570" s="138">
        <v>478</v>
      </c>
      <c r="B570" s="139">
        <v>478352352</v>
      </c>
      <c r="C570" s="140" t="s">
        <v>531</v>
      </c>
      <c r="D570" s="141">
        <v>352</v>
      </c>
      <c r="E570" s="140" t="s">
        <v>384</v>
      </c>
      <c r="F570" s="141">
        <v>352</v>
      </c>
      <c r="G570" s="142" t="s">
        <v>384</v>
      </c>
      <c r="H570" s="130"/>
      <c r="I570" s="131">
        <v>11891</v>
      </c>
      <c r="J570" s="131">
        <v>7391</v>
      </c>
      <c r="K570" s="131">
        <v>0</v>
      </c>
      <c r="L570" s="131">
        <v>938</v>
      </c>
      <c r="M570" s="131">
        <v>20220</v>
      </c>
      <c r="N570" s="130"/>
      <c r="O570" s="132">
        <v>8</v>
      </c>
      <c r="P570" s="132">
        <v>0</v>
      </c>
      <c r="Q570" s="133">
        <v>154256</v>
      </c>
      <c r="R570" s="133">
        <v>0</v>
      </c>
      <c r="S570" s="133">
        <v>0</v>
      </c>
      <c r="T570" s="133">
        <v>7504</v>
      </c>
      <c r="U570" s="134">
        <f t="shared" si="8"/>
        <v>161760</v>
      </c>
      <c r="V570" s="144"/>
      <c r="W570" s="173">
        <v>0</v>
      </c>
      <c r="X570" s="174">
        <v>0.09</v>
      </c>
      <c r="Y570" s="174">
        <v>1.5425599999999999E-2</v>
      </c>
      <c r="Z570" s="175">
        <v>0</v>
      </c>
      <c r="AA570" s="168"/>
      <c r="AB570" s="176">
        <v>0</v>
      </c>
      <c r="AC570" s="177">
        <v>0</v>
      </c>
      <c r="AD570" s="134">
        <v>0</v>
      </c>
      <c r="AE570" s="177">
        <v>0</v>
      </c>
      <c r="AF570" s="182">
        <v>0</v>
      </c>
      <c r="AG570" s="172"/>
    </row>
    <row r="571" spans="1:33" s="110" customFormat="1" x14ac:dyDescent="0.2">
      <c r="A571" s="138">
        <v>478</v>
      </c>
      <c r="B571" s="139">
        <v>478352600</v>
      </c>
      <c r="C571" s="140" t="s">
        <v>531</v>
      </c>
      <c r="D571" s="141">
        <v>352</v>
      </c>
      <c r="E571" s="140" t="s">
        <v>384</v>
      </c>
      <c r="F571" s="141">
        <v>600</v>
      </c>
      <c r="G571" s="142" t="s">
        <v>386</v>
      </c>
      <c r="H571" s="130"/>
      <c r="I571" s="131">
        <v>10081</v>
      </c>
      <c r="J571" s="131">
        <v>4259</v>
      </c>
      <c r="K571" s="131">
        <v>0</v>
      </c>
      <c r="L571" s="131">
        <v>938</v>
      </c>
      <c r="M571" s="131">
        <v>15278</v>
      </c>
      <c r="N571" s="130"/>
      <c r="O571" s="132">
        <v>30</v>
      </c>
      <c r="P571" s="132">
        <v>0</v>
      </c>
      <c r="Q571" s="133">
        <v>430200</v>
      </c>
      <c r="R571" s="133">
        <v>0</v>
      </c>
      <c r="S571" s="133">
        <v>0</v>
      </c>
      <c r="T571" s="133">
        <v>28140</v>
      </c>
      <c r="U571" s="134">
        <f t="shared" si="8"/>
        <v>458340</v>
      </c>
      <c r="V571" s="144"/>
      <c r="W571" s="173">
        <v>0</v>
      </c>
      <c r="X571" s="174">
        <v>0.09</v>
      </c>
      <c r="Y571" s="174">
        <v>5.3120920207709761E-3</v>
      </c>
      <c r="Z571" s="175">
        <v>0</v>
      </c>
      <c r="AA571" s="168"/>
      <c r="AB571" s="176">
        <v>0</v>
      </c>
      <c r="AC571" s="177">
        <v>0</v>
      </c>
      <c r="AD571" s="134">
        <v>0</v>
      </c>
      <c r="AE571" s="177">
        <v>0</v>
      </c>
      <c r="AF571" s="182">
        <v>0</v>
      </c>
      <c r="AG571" s="172"/>
    </row>
    <row r="572" spans="1:33" s="110" customFormat="1" x14ac:dyDescent="0.2">
      <c r="A572" s="138">
        <v>478</v>
      </c>
      <c r="B572" s="139">
        <v>478352610</v>
      </c>
      <c r="C572" s="140" t="s">
        <v>531</v>
      </c>
      <c r="D572" s="141">
        <v>352</v>
      </c>
      <c r="E572" s="140" t="s">
        <v>384</v>
      </c>
      <c r="F572" s="141">
        <v>610</v>
      </c>
      <c r="G572" s="142" t="s">
        <v>389</v>
      </c>
      <c r="H572" s="130"/>
      <c r="I572" s="131">
        <v>11043</v>
      </c>
      <c r="J572" s="131">
        <v>2337</v>
      </c>
      <c r="K572" s="131">
        <v>0</v>
      </c>
      <c r="L572" s="131">
        <v>938</v>
      </c>
      <c r="M572" s="131">
        <v>14318</v>
      </c>
      <c r="N572" s="130"/>
      <c r="O572" s="132">
        <v>10</v>
      </c>
      <c r="P572" s="132">
        <v>0</v>
      </c>
      <c r="Q572" s="133">
        <v>133800</v>
      </c>
      <c r="R572" s="133">
        <v>0</v>
      </c>
      <c r="S572" s="133">
        <v>0</v>
      </c>
      <c r="T572" s="133">
        <v>9380</v>
      </c>
      <c r="U572" s="134">
        <f t="shared" si="8"/>
        <v>143180</v>
      </c>
      <c r="V572" s="144"/>
      <c r="W572" s="173">
        <v>0</v>
      </c>
      <c r="X572" s="174">
        <v>0.09</v>
      </c>
      <c r="Y572" s="174">
        <v>9.5233631773539527E-3</v>
      </c>
      <c r="Z572" s="175">
        <v>0</v>
      </c>
      <c r="AA572" s="168"/>
      <c r="AB572" s="176">
        <v>0</v>
      </c>
      <c r="AC572" s="177">
        <v>0</v>
      </c>
      <c r="AD572" s="134">
        <v>0</v>
      </c>
      <c r="AE572" s="177">
        <v>0</v>
      </c>
      <c r="AF572" s="182">
        <v>0</v>
      </c>
      <c r="AG572" s="172"/>
    </row>
    <row r="573" spans="1:33" s="110" customFormat="1" x14ac:dyDescent="0.2">
      <c r="A573" s="138">
        <v>478</v>
      </c>
      <c r="B573" s="139">
        <v>478352616</v>
      </c>
      <c r="C573" s="140" t="s">
        <v>531</v>
      </c>
      <c r="D573" s="141">
        <v>352</v>
      </c>
      <c r="E573" s="140" t="s">
        <v>384</v>
      </c>
      <c r="F573" s="141">
        <v>616</v>
      </c>
      <c r="G573" s="142" t="s">
        <v>391</v>
      </c>
      <c r="H573" s="130"/>
      <c r="I573" s="131">
        <v>10782</v>
      </c>
      <c r="J573" s="131">
        <v>4189</v>
      </c>
      <c r="K573" s="131">
        <v>0</v>
      </c>
      <c r="L573" s="131">
        <v>938</v>
      </c>
      <c r="M573" s="131">
        <v>15909</v>
      </c>
      <c r="N573" s="130"/>
      <c r="O573" s="132">
        <v>57</v>
      </c>
      <c r="P573" s="132">
        <v>0</v>
      </c>
      <c r="Q573" s="133">
        <v>853347</v>
      </c>
      <c r="R573" s="133">
        <v>0</v>
      </c>
      <c r="S573" s="133">
        <v>0</v>
      </c>
      <c r="T573" s="133">
        <v>53466</v>
      </c>
      <c r="U573" s="134">
        <f t="shared" si="8"/>
        <v>906813</v>
      </c>
      <c r="V573" s="144"/>
      <c r="W573" s="173">
        <v>0</v>
      </c>
      <c r="X573" s="174">
        <v>0.09</v>
      </c>
      <c r="Y573" s="174">
        <v>3.3928438025406633E-2</v>
      </c>
      <c r="Z573" s="175">
        <v>0</v>
      </c>
      <c r="AA573" s="168"/>
      <c r="AB573" s="176">
        <v>0</v>
      </c>
      <c r="AC573" s="177">
        <v>0</v>
      </c>
      <c r="AD573" s="134">
        <v>0</v>
      </c>
      <c r="AE573" s="177">
        <v>0</v>
      </c>
      <c r="AF573" s="182">
        <v>0</v>
      </c>
      <c r="AG573" s="172"/>
    </row>
    <row r="574" spans="1:33" s="110" customFormat="1" x14ac:dyDescent="0.2">
      <c r="A574" s="138">
        <v>478</v>
      </c>
      <c r="B574" s="139">
        <v>478352620</v>
      </c>
      <c r="C574" s="140" t="s">
        <v>531</v>
      </c>
      <c r="D574" s="141">
        <v>352</v>
      </c>
      <c r="E574" s="140" t="s">
        <v>384</v>
      </c>
      <c r="F574" s="141">
        <v>620</v>
      </c>
      <c r="G574" s="142" t="s">
        <v>393</v>
      </c>
      <c r="H574" s="130"/>
      <c r="I574" s="131">
        <v>10766</v>
      </c>
      <c r="J574" s="131">
        <v>6256</v>
      </c>
      <c r="K574" s="131">
        <v>0</v>
      </c>
      <c r="L574" s="131">
        <v>938</v>
      </c>
      <c r="M574" s="131">
        <v>17960</v>
      </c>
      <c r="N574" s="130"/>
      <c r="O574" s="132">
        <v>2</v>
      </c>
      <c r="P574" s="132">
        <v>0</v>
      </c>
      <c r="Q574" s="133">
        <v>34044</v>
      </c>
      <c r="R574" s="133">
        <v>0</v>
      </c>
      <c r="S574" s="133">
        <v>0</v>
      </c>
      <c r="T574" s="133">
        <v>1876</v>
      </c>
      <c r="U574" s="134">
        <f t="shared" si="8"/>
        <v>35920</v>
      </c>
      <c r="V574" s="144"/>
      <c r="W574" s="173">
        <v>0</v>
      </c>
      <c r="X574" s="174">
        <v>0.09</v>
      </c>
      <c r="Y574" s="174">
        <v>9.8154905196639435E-3</v>
      </c>
      <c r="Z574" s="175">
        <v>0</v>
      </c>
      <c r="AA574" s="168"/>
      <c r="AB574" s="176">
        <v>0</v>
      </c>
      <c r="AC574" s="177">
        <v>0</v>
      </c>
      <c r="AD574" s="134">
        <v>0</v>
      </c>
      <c r="AE574" s="177">
        <v>0</v>
      </c>
      <c r="AF574" s="182">
        <v>0</v>
      </c>
      <c r="AG574" s="172"/>
    </row>
    <row r="575" spans="1:33" s="110" customFormat="1" x14ac:dyDescent="0.2">
      <c r="A575" s="138">
        <v>478</v>
      </c>
      <c r="B575" s="139">
        <v>478352640</v>
      </c>
      <c r="C575" s="140" t="s">
        <v>531</v>
      </c>
      <c r="D575" s="141">
        <v>352</v>
      </c>
      <c r="E575" s="140" t="s">
        <v>384</v>
      </c>
      <c r="F575" s="141">
        <v>640</v>
      </c>
      <c r="G575" s="142" t="s">
        <v>398</v>
      </c>
      <c r="H575" s="130"/>
      <c r="I575" s="131">
        <v>10766</v>
      </c>
      <c r="J575" s="131">
        <v>7852</v>
      </c>
      <c r="K575" s="131">
        <v>0</v>
      </c>
      <c r="L575" s="131">
        <v>938</v>
      </c>
      <c r="M575" s="131">
        <v>19556</v>
      </c>
      <c r="N575" s="130"/>
      <c r="O575" s="132">
        <v>1</v>
      </c>
      <c r="P575" s="132">
        <v>0</v>
      </c>
      <c r="Q575" s="133">
        <v>18618</v>
      </c>
      <c r="R575" s="133">
        <v>0</v>
      </c>
      <c r="S575" s="133">
        <v>0</v>
      </c>
      <c r="T575" s="133">
        <v>938</v>
      </c>
      <c r="U575" s="134">
        <f t="shared" si="8"/>
        <v>19556</v>
      </c>
      <c r="V575" s="144"/>
      <c r="W575" s="173">
        <v>0</v>
      </c>
      <c r="X575" s="174">
        <v>0.09</v>
      </c>
      <c r="Y575" s="174">
        <v>6.6407665594708505E-4</v>
      </c>
      <c r="Z575" s="175">
        <v>0</v>
      </c>
      <c r="AA575" s="168"/>
      <c r="AB575" s="176">
        <v>0</v>
      </c>
      <c r="AC575" s="177">
        <v>0</v>
      </c>
      <c r="AD575" s="134">
        <v>0</v>
      </c>
      <c r="AE575" s="177">
        <v>0</v>
      </c>
      <c r="AF575" s="182">
        <v>0</v>
      </c>
      <c r="AG575" s="172"/>
    </row>
    <row r="576" spans="1:33" s="110" customFormat="1" x14ac:dyDescent="0.2">
      <c r="A576" s="138">
        <v>478</v>
      </c>
      <c r="B576" s="139">
        <v>478352673</v>
      </c>
      <c r="C576" s="140" t="s">
        <v>531</v>
      </c>
      <c r="D576" s="141">
        <v>352</v>
      </c>
      <c r="E576" s="140" t="s">
        <v>384</v>
      </c>
      <c r="F576" s="141">
        <v>673</v>
      </c>
      <c r="G576" s="142" t="s">
        <v>408</v>
      </c>
      <c r="H576" s="130"/>
      <c r="I576" s="131">
        <v>10220</v>
      </c>
      <c r="J576" s="131">
        <v>5945</v>
      </c>
      <c r="K576" s="131">
        <v>0</v>
      </c>
      <c r="L576" s="131">
        <v>938</v>
      </c>
      <c r="M576" s="131">
        <v>17103</v>
      </c>
      <c r="N576" s="130"/>
      <c r="O576" s="132">
        <v>21</v>
      </c>
      <c r="P576" s="132">
        <v>0</v>
      </c>
      <c r="Q576" s="133">
        <v>339465</v>
      </c>
      <c r="R576" s="133">
        <v>0</v>
      </c>
      <c r="S576" s="133">
        <v>0</v>
      </c>
      <c r="T576" s="133">
        <v>19698</v>
      </c>
      <c r="U576" s="134">
        <f t="shared" si="8"/>
        <v>359163</v>
      </c>
      <c r="V576" s="144"/>
      <c r="W576" s="173">
        <v>0</v>
      </c>
      <c r="X576" s="174">
        <v>0.09</v>
      </c>
      <c r="Y576" s="174">
        <v>1.7184178254330048E-2</v>
      </c>
      <c r="Z576" s="175">
        <v>0</v>
      </c>
      <c r="AA576" s="168"/>
      <c r="AB576" s="176">
        <v>0</v>
      </c>
      <c r="AC576" s="177">
        <v>0</v>
      </c>
      <c r="AD576" s="134">
        <v>0</v>
      </c>
      <c r="AE576" s="177">
        <v>0</v>
      </c>
      <c r="AF576" s="182">
        <v>0</v>
      </c>
      <c r="AG576" s="172"/>
    </row>
    <row r="577" spans="1:33" s="110" customFormat="1" x14ac:dyDescent="0.2">
      <c r="A577" s="138">
        <v>478</v>
      </c>
      <c r="B577" s="139">
        <v>478352695</v>
      </c>
      <c r="C577" s="140" t="s">
        <v>531</v>
      </c>
      <c r="D577" s="141">
        <v>352</v>
      </c>
      <c r="E577" s="140" t="s">
        <v>384</v>
      </c>
      <c r="F577" s="141">
        <v>695</v>
      </c>
      <c r="G577" s="142" t="s">
        <v>415</v>
      </c>
      <c r="H577" s="130"/>
      <c r="I577" s="131">
        <v>10766</v>
      </c>
      <c r="J577" s="131">
        <v>7086</v>
      </c>
      <c r="K577" s="131">
        <v>0</v>
      </c>
      <c r="L577" s="131">
        <v>938</v>
      </c>
      <c r="M577" s="131">
        <v>18790</v>
      </c>
      <c r="N577" s="130"/>
      <c r="O577" s="132">
        <v>2</v>
      </c>
      <c r="P577" s="132">
        <v>0</v>
      </c>
      <c r="Q577" s="133">
        <v>35704</v>
      </c>
      <c r="R577" s="133">
        <v>0</v>
      </c>
      <c r="S577" s="133">
        <v>0</v>
      </c>
      <c r="T577" s="133">
        <v>1876</v>
      </c>
      <c r="U577" s="134">
        <f t="shared" si="8"/>
        <v>37580</v>
      </c>
      <c r="V577" s="144"/>
      <c r="W577" s="173">
        <v>0</v>
      </c>
      <c r="X577" s="174">
        <v>0.09</v>
      </c>
      <c r="Y577" s="174">
        <v>2.8374908530233965E-3</v>
      </c>
      <c r="Z577" s="175">
        <v>0</v>
      </c>
      <c r="AA577" s="168"/>
      <c r="AB577" s="176">
        <v>0</v>
      </c>
      <c r="AC577" s="177">
        <v>0</v>
      </c>
      <c r="AD577" s="134">
        <v>0</v>
      </c>
      <c r="AE577" s="177">
        <v>0</v>
      </c>
      <c r="AF577" s="182">
        <v>0</v>
      </c>
      <c r="AG577" s="172"/>
    </row>
    <row r="578" spans="1:33" s="110" customFormat="1" x14ac:dyDescent="0.2">
      <c r="A578" s="138">
        <v>478</v>
      </c>
      <c r="B578" s="139">
        <v>478352720</v>
      </c>
      <c r="C578" s="140" t="s">
        <v>531</v>
      </c>
      <c r="D578" s="141">
        <v>352</v>
      </c>
      <c r="E578" s="140" t="s">
        <v>384</v>
      </c>
      <c r="F578" s="141">
        <v>720</v>
      </c>
      <c r="G578" s="142" t="s">
        <v>423</v>
      </c>
      <c r="H578" s="130"/>
      <c r="I578" s="131">
        <v>10766</v>
      </c>
      <c r="J578" s="131">
        <v>1763</v>
      </c>
      <c r="K578" s="131">
        <v>0</v>
      </c>
      <c r="L578" s="131">
        <v>938</v>
      </c>
      <c r="M578" s="131">
        <v>13467</v>
      </c>
      <c r="N578" s="130"/>
      <c r="O578" s="132">
        <v>3</v>
      </c>
      <c r="P578" s="132">
        <v>0</v>
      </c>
      <c r="Q578" s="133">
        <v>37587</v>
      </c>
      <c r="R578" s="133">
        <v>0</v>
      </c>
      <c r="S578" s="133">
        <v>0</v>
      </c>
      <c r="T578" s="133">
        <v>2814</v>
      </c>
      <c r="U578" s="134">
        <f t="shared" si="8"/>
        <v>40401</v>
      </c>
      <c r="V578" s="144"/>
      <c r="W578" s="173">
        <v>0</v>
      </c>
      <c r="X578" s="174">
        <v>0.09</v>
      </c>
      <c r="Y578" s="174">
        <v>9.7848390213345435E-3</v>
      </c>
      <c r="Z578" s="175">
        <v>0</v>
      </c>
      <c r="AA578" s="168"/>
      <c r="AB578" s="176">
        <v>0</v>
      </c>
      <c r="AC578" s="177">
        <v>0</v>
      </c>
      <c r="AD578" s="134">
        <v>0</v>
      </c>
      <c r="AE578" s="177">
        <v>0</v>
      </c>
      <c r="AF578" s="182">
        <v>0</v>
      </c>
      <c r="AG578" s="172"/>
    </row>
    <row r="579" spans="1:33" s="110" customFormat="1" x14ac:dyDescent="0.2">
      <c r="A579" s="138">
        <v>478</v>
      </c>
      <c r="B579" s="139">
        <v>478352725</v>
      </c>
      <c r="C579" s="140" t="s">
        <v>531</v>
      </c>
      <c r="D579" s="141">
        <v>352</v>
      </c>
      <c r="E579" s="140" t="s">
        <v>384</v>
      </c>
      <c r="F579" s="141">
        <v>725</v>
      </c>
      <c r="G579" s="142" t="s">
        <v>424</v>
      </c>
      <c r="H579" s="130"/>
      <c r="I579" s="131">
        <v>10285</v>
      </c>
      <c r="J579" s="131">
        <v>3722</v>
      </c>
      <c r="K579" s="131">
        <v>0</v>
      </c>
      <c r="L579" s="131">
        <v>938</v>
      </c>
      <c r="M579" s="131">
        <v>14945</v>
      </c>
      <c r="N579" s="130"/>
      <c r="O579" s="132">
        <v>17</v>
      </c>
      <c r="P579" s="132">
        <v>0</v>
      </c>
      <c r="Q579" s="133">
        <v>238119</v>
      </c>
      <c r="R579" s="133">
        <v>0</v>
      </c>
      <c r="S579" s="133">
        <v>0</v>
      </c>
      <c r="T579" s="133">
        <v>15946</v>
      </c>
      <c r="U579" s="134">
        <f t="shared" si="8"/>
        <v>254065</v>
      </c>
      <c r="V579" s="144"/>
      <c r="W579" s="173">
        <v>0</v>
      </c>
      <c r="X579" s="174">
        <v>0.09</v>
      </c>
      <c r="Y579" s="174">
        <v>1.0396821849171152E-2</v>
      </c>
      <c r="Z579" s="175">
        <v>0</v>
      </c>
      <c r="AA579" s="168"/>
      <c r="AB579" s="176">
        <v>0</v>
      </c>
      <c r="AC579" s="177">
        <v>0</v>
      </c>
      <c r="AD579" s="134">
        <v>0</v>
      </c>
      <c r="AE579" s="177">
        <v>0</v>
      </c>
      <c r="AF579" s="182">
        <v>0</v>
      </c>
      <c r="AG579" s="172"/>
    </row>
    <row r="580" spans="1:33" s="110" customFormat="1" x14ac:dyDescent="0.2">
      <c r="A580" s="138">
        <v>478</v>
      </c>
      <c r="B580" s="139">
        <v>478352735</v>
      </c>
      <c r="C580" s="140" t="s">
        <v>531</v>
      </c>
      <c r="D580" s="141">
        <v>352</v>
      </c>
      <c r="E580" s="140" t="s">
        <v>384</v>
      </c>
      <c r="F580" s="141">
        <v>735</v>
      </c>
      <c r="G580" s="142" t="s">
        <v>427</v>
      </c>
      <c r="H580" s="130"/>
      <c r="I580" s="131">
        <v>10654</v>
      </c>
      <c r="J580" s="131">
        <v>4330</v>
      </c>
      <c r="K580" s="131">
        <v>0</v>
      </c>
      <c r="L580" s="131">
        <v>938</v>
      </c>
      <c r="M580" s="131">
        <v>15922</v>
      </c>
      <c r="N580" s="130"/>
      <c r="O580" s="132">
        <v>31</v>
      </c>
      <c r="P580" s="132">
        <v>0</v>
      </c>
      <c r="Q580" s="133">
        <v>464504</v>
      </c>
      <c r="R580" s="133">
        <v>0</v>
      </c>
      <c r="S580" s="133">
        <v>0</v>
      </c>
      <c r="T580" s="133">
        <v>29078</v>
      </c>
      <c r="U580" s="134">
        <f t="shared" si="8"/>
        <v>493582</v>
      </c>
      <c r="V580" s="144"/>
      <c r="W580" s="173">
        <v>0</v>
      </c>
      <c r="X580" s="174">
        <v>0.09</v>
      </c>
      <c r="Y580" s="174">
        <v>1.7577633183213072E-2</v>
      </c>
      <c r="Z580" s="175">
        <v>0</v>
      </c>
      <c r="AA580" s="168"/>
      <c r="AB580" s="176">
        <v>0</v>
      </c>
      <c r="AC580" s="177">
        <v>0</v>
      </c>
      <c r="AD580" s="134">
        <v>0</v>
      </c>
      <c r="AE580" s="177">
        <v>0</v>
      </c>
      <c r="AF580" s="182">
        <v>0</v>
      </c>
      <c r="AG580" s="172"/>
    </row>
    <row r="581" spans="1:33" s="110" customFormat="1" x14ac:dyDescent="0.2">
      <c r="A581" s="138">
        <v>478</v>
      </c>
      <c r="B581" s="139">
        <v>478352753</v>
      </c>
      <c r="C581" s="140" t="s">
        <v>531</v>
      </c>
      <c r="D581" s="141">
        <v>352</v>
      </c>
      <c r="E581" s="140" t="s">
        <v>384</v>
      </c>
      <c r="F581" s="141">
        <v>753</v>
      </c>
      <c r="G581" s="142" t="s">
        <v>431</v>
      </c>
      <c r="H581" s="130"/>
      <c r="I581" s="131">
        <v>10508</v>
      </c>
      <c r="J581" s="131">
        <v>4340</v>
      </c>
      <c r="K581" s="131">
        <v>0</v>
      </c>
      <c r="L581" s="131">
        <v>938</v>
      </c>
      <c r="M581" s="131">
        <v>15786</v>
      </c>
      <c r="N581" s="130"/>
      <c r="O581" s="132">
        <v>6</v>
      </c>
      <c r="P581" s="132">
        <v>0</v>
      </c>
      <c r="Q581" s="133">
        <v>89088</v>
      </c>
      <c r="R581" s="133">
        <v>0</v>
      </c>
      <c r="S581" s="133">
        <v>0</v>
      </c>
      <c r="T581" s="133">
        <v>5628</v>
      </c>
      <c r="U581" s="134">
        <f t="shared" si="8"/>
        <v>94716</v>
      </c>
      <c r="V581" s="144"/>
      <c r="W581" s="173">
        <v>0</v>
      </c>
      <c r="X581" s="174">
        <v>0.09</v>
      </c>
      <c r="Y581" s="174">
        <v>5.8766511055086549E-3</v>
      </c>
      <c r="Z581" s="175">
        <v>0</v>
      </c>
      <c r="AA581" s="168"/>
      <c r="AB581" s="176">
        <v>0</v>
      </c>
      <c r="AC581" s="177">
        <v>0</v>
      </c>
      <c r="AD581" s="134">
        <v>0</v>
      </c>
      <c r="AE581" s="177">
        <v>0</v>
      </c>
      <c r="AF581" s="182">
        <v>0</v>
      </c>
      <c r="AG581" s="172"/>
    </row>
    <row r="582" spans="1:33" s="110" customFormat="1" x14ac:dyDescent="0.2">
      <c r="A582" s="138">
        <v>478</v>
      </c>
      <c r="B582" s="139">
        <v>478352755</v>
      </c>
      <c r="C582" s="140" t="s">
        <v>531</v>
      </c>
      <c r="D582" s="141">
        <v>352</v>
      </c>
      <c r="E582" s="140" t="s">
        <v>384</v>
      </c>
      <c r="F582" s="141">
        <v>755</v>
      </c>
      <c r="G582" s="142" t="s">
        <v>432</v>
      </c>
      <c r="H582" s="130"/>
      <c r="I582" s="131">
        <v>10766</v>
      </c>
      <c r="J582" s="131">
        <v>5091</v>
      </c>
      <c r="K582" s="131">
        <v>0</v>
      </c>
      <c r="L582" s="131">
        <v>938</v>
      </c>
      <c r="M582" s="131">
        <v>16795</v>
      </c>
      <c r="N582" s="130"/>
      <c r="O582" s="132">
        <v>1</v>
      </c>
      <c r="P582" s="132">
        <v>0</v>
      </c>
      <c r="Q582" s="133">
        <v>15857</v>
      </c>
      <c r="R582" s="133">
        <v>0</v>
      </c>
      <c r="S582" s="133">
        <v>0</v>
      </c>
      <c r="T582" s="133">
        <v>938</v>
      </c>
      <c r="U582" s="134">
        <f t="shared" si="8"/>
        <v>16795</v>
      </c>
      <c r="V582" s="144"/>
      <c r="W582" s="173">
        <v>0</v>
      </c>
      <c r="X582" s="174">
        <v>0.09</v>
      </c>
      <c r="Y582" s="174">
        <v>1.6869556187265666E-2</v>
      </c>
      <c r="Z582" s="175">
        <v>0</v>
      </c>
      <c r="AA582" s="168"/>
      <c r="AB582" s="176">
        <v>0</v>
      </c>
      <c r="AC582" s="177">
        <v>0</v>
      </c>
      <c r="AD582" s="134">
        <v>0</v>
      </c>
      <c r="AE582" s="177">
        <v>0</v>
      </c>
      <c r="AF582" s="182">
        <v>0</v>
      </c>
      <c r="AG582" s="172"/>
    </row>
    <row r="583" spans="1:33" s="110" customFormat="1" x14ac:dyDescent="0.2">
      <c r="A583" s="138">
        <v>478</v>
      </c>
      <c r="B583" s="139">
        <v>478352770</v>
      </c>
      <c r="C583" s="140" t="s">
        <v>531</v>
      </c>
      <c r="D583" s="141">
        <v>352</v>
      </c>
      <c r="E583" s="140" t="s">
        <v>384</v>
      </c>
      <c r="F583" s="141">
        <v>770</v>
      </c>
      <c r="G583" s="142" t="s">
        <v>438</v>
      </c>
      <c r="H583" s="130"/>
      <c r="I583" s="131">
        <v>10766</v>
      </c>
      <c r="J583" s="131">
        <v>1672</v>
      </c>
      <c r="K583" s="131">
        <v>0</v>
      </c>
      <c r="L583" s="131">
        <v>938</v>
      </c>
      <c r="M583" s="131">
        <v>13376</v>
      </c>
      <c r="N583" s="130"/>
      <c r="O583" s="132">
        <v>1</v>
      </c>
      <c r="P583" s="132">
        <v>0</v>
      </c>
      <c r="Q583" s="133">
        <v>12438</v>
      </c>
      <c r="R583" s="133">
        <v>0</v>
      </c>
      <c r="S583" s="133">
        <v>0</v>
      </c>
      <c r="T583" s="133">
        <v>938</v>
      </c>
      <c r="U583" s="134">
        <f t="shared" si="8"/>
        <v>13376</v>
      </c>
      <c r="V583" s="144"/>
      <c r="W583" s="173">
        <v>0</v>
      </c>
      <c r="X583" s="174">
        <v>0.09</v>
      </c>
      <c r="Y583" s="174">
        <v>1.1713969867921995E-3</v>
      </c>
      <c r="Z583" s="175">
        <v>0</v>
      </c>
      <c r="AA583" s="168"/>
      <c r="AB583" s="176">
        <v>0</v>
      </c>
      <c r="AC583" s="177">
        <v>0</v>
      </c>
      <c r="AD583" s="134">
        <v>0</v>
      </c>
      <c r="AE583" s="177">
        <v>0</v>
      </c>
      <c r="AF583" s="182">
        <v>0</v>
      </c>
      <c r="AG583" s="172"/>
    </row>
    <row r="584" spans="1:33" s="110" customFormat="1" x14ac:dyDescent="0.2">
      <c r="A584" s="138">
        <v>478</v>
      </c>
      <c r="B584" s="139">
        <v>478352775</v>
      </c>
      <c r="C584" s="140" t="s">
        <v>531</v>
      </c>
      <c r="D584" s="141">
        <v>352</v>
      </c>
      <c r="E584" s="140" t="s">
        <v>384</v>
      </c>
      <c r="F584" s="141">
        <v>775</v>
      </c>
      <c r="G584" s="142" t="s">
        <v>441</v>
      </c>
      <c r="H584" s="130"/>
      <c r="I584" s="131">
        <v>9963</v>
      </c>
      <c r="J584" s="131">
        <v>2367</v>
      </c>
      <c r="K584" s="131">
        <v>0</v>
      </c>
      <c r="L584" s="131">
        <v>938</v>
      </c>
      <c r="M584" s="131">
        <v>13268</v>
      </c>
      <c r="N584" s="130"/>
      <c r="O584" s="132">
        <v>24</v>
      </c>
      <c r="P584" s="132">
        <v>0</v>
      </c>
      <c r="Q584" s="133">
        <v>295920</v>
      </c>
      <c r="R584" s="133">
        <v>0</v>
      </c>
      <c r="S584" s="133">
        <v>0</v>
      </c>
      <c r="T584" s="133">
        <v>22512</v>
      </c>
      <c r="U584" s="134">
        <f t="shared" si="8"/>
        <v>318432</v>
      </c>
      <c r="V584" s="144"/>
      <c r="W584" s="173">
        <v>0</v>
      </c>
      <c r="X584" s="174">
        <v>0.09</v>
      </c>
      <c r="Y584" s="174">
        <v>6.6353538296987967E-3</v>
      </c>
      <c r="Z584" s="175">
        <v>0</v>
      </c>
      <c r="AA584" s="168"/>
      <c r="AB584" s="176">
        <v>0</v>
      </c>
      <c r="AC584" s="177">
        <v>0</v>
      </c>
      <c r="AD584" s="134">
        <v>0</v>
      </c>
      <c r="AE584" s="177">
        <v>0</v>
      </c>
      <c r="AF584" s="182">
        <v>0</v>
      </c>
      <c r="AG584" s="172"/>
    </row>
    <row r="585" spans="1:33" s="110" customFormat="1" x14ac:dyDescent="0.2">
      <c r="A585" s="138">
        <v>479</v>
      </c>
      <c r="B585" s="139">
        <v>479278005</v>
      </c>
      <c r="C585" s="140" t="s">
        <v>532</v>
      </c>
      <c r="D585" s="141">
        <v>278</v>
      </c>
      <c r="E585" s="140" t="s">
        <v>310</v>
      </c>
      <c r="F585" s="141">
        <v>5</v>
      </c>
      <c r="G585" s="142" t="s">
        <v>37</v>
      </c>
      <c r="H585" s="130"/>
      <c r="I585" s="131">
        <v>10766</v>
      </c>
      <c r="J585" s="131">
        <v>5028</v>
      </c>
      <c r="K585" s="131">
        <v>0</v>
      </c>
      <c r="L585" s="131">
        <v>938</v>
      </c>
      <c r="M585" s="131">
        <v>16732</v>
      </c>
      <c r="N585" s="130"/>
      <c r="O585" s="132">
        <v>5</v>
      </c>
      <c r="P585" s="132">
        <v>0</v>
      </c>
      <c r="Q585" s="133">
        <v>78970</v>
      </c>
      <c r="R585" s="133">
        <v>0</v>
      </c>
      <c r="S585" s="133">
        <v>0</v>
      </c>
      <c r="T585" s="133">
        <v>4690</v>
      </c>
      <c r="U585" s="134">
        <f t="shared" si="8"/>
        <v>83660</v>
      </c>
      <c r="V585" s="144"/>
      <c r="W585" s="173">
        <v>0</v>
      </c>
      <c r="X585" s="174">
        <v>0.09</v>
      </c>
      <c r="Y585" s="174">
        <v>1.4619934904445964E-2</v>
      </c>
      <c r="Z585" s="175">
        <v>0</v>
      </c>
      <c r="AA585" s="168"/>
      <c r="AB585" s="176">
        <v>0</v>
      </c>
      <c r="AC585" s="177">
        <v>0</v>
      </c>
      <c r="AD585" s="134">
        <v>0</v>
      </c>
      <c r="AE585" s="177">
        <v>0</v>
      </c>
      <c r="AF585" s="182">
        <v>0</v>
      </c>
      <c r="AG585" s="172"/>
    </row>
    <row r="586" spans="1:33" s="110" customFormat="1" x14ac:dyDescent="0.2">
      <c r="A586" s="138">
        <v>479</v>
      </c>
      <c r="B586" s="139">
        <v>479278024</v>
      </c>
      <c r="C586" s="140" t="s">
        <v>532</v>
      </c>
      <c r="D586" s="141">
        <v>278</v>
      </c>
      <c r="E586" s="140" t="s">
        <v>310</v>
      </c>
      <c r="F586" s="141">
        <v>24</v>
      </c>
      <c r="G586" s="142" t="s">
        <v>56</v>
      </c>
      <c r="H586" s="130"/>
      <c r="I586" s="131">
        <v>10524</v>
      </c>
      <c r="J586" s="131">
        <v>2099</v>
      </c>
      <c r="K586" s="131">
        <v>0</v>
      </c>
      <c r="L586" s="131">
        <v>938</v>
      </c>
      <c r="M586" s="131">
        <v>13561</v>
      </c>
      <c r="N586" s="130"/>
      <c r="O586" s="132">
        <v>21</v>
      </c>
      <c r="P586" s="132">
        <v>0</v>
      </c>
      <c r="Q586" s="133">
        <v>265083</v>
      </c>
      <c r="R586" s="133">
        <v>0</v>
      </c>
      <c r="S586" s="133">
        <v>0</v>
      </c>
      <c r="T586" s="133">
        <v>19698</v>
      </c>
      <c r="U586" s="134">
        <f t="shared" ref="U586:U649" si="9">SUM(Q586:T586)</f>
        <v>284781</v>
      </c>
      <c r="V586" s="144"/>
      <c r="W586" s="173">
        <v>0</v>
      </c>
      <c r="X586" s="174">
        <v>0.09</v>
      </c>
      <c r="Y586" s="174">
        <v>2.0645264741985296E-2</v>
      </c>
      <c r="Z586" s="175">
        <v>0</v>
      </c>
      <c r="AA586" s="168"/>
      <c r="AB586" s="176">
        <v>0</v>
      </c>
      <c r="AC586" s="177">
        <v>0</v>
      </c>
      <c r="AD586" s="134">
        <v>0</v>
      </c>
      <c r="AE586" s="177">
        <v>0</v>
      </c>
      <c r="AF586" s="182">
        <v>0</v>
      </c>
      <c r="AG586" s="172"/>
    </row>
    <row r="587" spans="1:33" s="110" customFormat="1" x14ac:dyDescent="0.2">
      <c r="A587" s="138">
        <v>479</v>
      </c>
      <c r="B587" s="139">
        <v>479278061</v>
      </c>
      <c r="C587" s="140" t="s">
        <v>532</v>
      </c>
      <c r="D587" s="141">
        <v>278</v>
      </c>
      <c r="E587" s="140" t="s">
        <v>310</v>
      </c>
      <c r="F587" s="141">
        <v>61</v>
      </c>
      <c r="G587" s="142" t="s">
        <v>93</v>
      </c>
      <c r="H587" s="130"/>
      <c r="I587" s="131">
        <v>12564</v>
      </c>
      <c r="J587" s="131">
        <v>684</v>
      </c>
      <c r="K587" s="131">
        <v>0</v>
      </c>
      <c r="L587" s="131">
        <v>938</v>
      </c>
      <c r="M587" s="131">
        <v>14186</v>
      </c>
      <c r="N587" s="130"/>
      <c r="O587" s="132">
        <v>34</v>
      </c>
      <c r="P587" s="132">
        <v>0</v>
      </c>
      <c r="Q587" s="133">
        <v>450432</v>
      </c>
      <c r="R587" s="133">
        <v>0</v>
      </c>
      <c r="S587" s="133">
        <v>0</v>
      </c>
      <c r="T587" s="133">
        <v>31892</v>
      </c>
      <c r="U587" s="134">
        <f t="shared" si="9"/>
        <v>482324</v>
      </c>
      <c r="V587" s="144"/>
      <c r="W587" s="173">
        <v>0</v>
      </c>
      <c r="X587" s="174">
        <v>0.09</v>
      </c>
      <c r="Y587" s="174">
        <v>3.8664756422613043E-2</v>
      </c>
      <c r="Z587" s="175">
        <v>0</v>
      </c>
      <c r="AA587" s="168"/>
      <c r="AB587" s="176">
        <v>0</v>
      </c>
      <c r="AC587" s="177">
        <v>0</v>
      </c>
      <c r="AD587" s="134">
        <v>0</v>
      </c>
      <c r="AE587" s="177">
        <v>0</v>
      </c>
      <c r="AF587" s="182">
        <v>0</v>
      </c>
      <c r="AG587" s="172"/>
    </row>
    <row r="588" spans="1:33" s="110" customFormat="1" x14ac:dyDescent="0.2">
      <c r="A588" s="138">
        <v>479</v>
      </c>
      <c r="B588" s="139">
        <v>479278086</v>
      </c>
      <c r="C588" s="140" t="s">
        <v>532</v>
      </c>
      <c r="D588" s="141">
        <v>278</v>
      </c>
      <c r="E588" s="140" t="s">
        <v>310</v>
      </c>
      <c r="F588" s="141">
        <v>86</v>
      </c>
      <c r="G588" s="142" t="s">
        <v>118</v>
      </c>
      <c r="H588" s="130"/>
      <c r="I588" s="131">
        <v>9963</v>
      </c>
      <c r="J588" s="131">
        <v>1574</v>
      </c>
      <c r="K588" s="131">
        <v>0</v>
      </c>
      <c r="L588" s="131">
        <v>938</v>
      </c>
      <c r="M588" s="131">
        <v>12475</v>
      </c>
      <c r="N588" s="130"/>
      <c r="O588" s="132">
        <v>17</v>
      </c>
      <c r="P588" s="132">
        <v>0</v>
      </c>
      <c r="Q588" s="133">
        <v>196129</v>
      </c>
      <c r="R588" s="133">
        <v>0</v>
      </c>
      <c r="S588" s="133">
        <v>0</v>
      </c>
      <c r="T588" s="133">
        <v>15946</v>
      </c>
      <c r="U588" s="134">
        <f t="shared" si="9"/>
        <v>212075</v>
      </c>
      <c r="V588" s="144"/>
      <c r="W588" s="173">
        <v>0</v>
      </c>
      <c r="X588" s="174">
        <v>0.09</v>
      </c>
      <c r="Y588" s="174">
        <v>6.0592362126968578E-2</v>
      </c>
      <c r="Z588" s="175">
        <v>0</v>
      </c>
      <c r="AA588" s="168"/>
      <c r="AB588" s="176">
        <v>0</v>
      </c>
      <c r="AC588" s="177">
        <v>0</v>
      </c>
      <c r="AD588" s="134">
        <v>0</v>
      </c>
      <c r="AE588" s="177">
        <v>0</v>
      </c>
      <c r="AF588" s="182">
        <v>0</v>
      </c>
      <c r="AG588" s="172"/>
    </row>
    <row r="589" spans="1:33" s="110" customFormat="1" x14ac:dyDescent="0.2">
      <c r="A589" s="138">
        <v>479</v>
      </c>
      <c r="B589" s="139">
        <v>479278087</v>
      </c>
      <c r="C589" s="140" t="s">
        <v>532</v>
      </c>
      <c r="D589" s="141">
        <v>278</v>
      </c>
      <c r="E589" s="140" t="s">
        <v>310</v>
      </c>
      <c r="F589" s="141">
        <v>87</v>
      </c>
      <c r="G589" s="142" t="s">
        <v>119</v>
      </c>
      <c r="H589" s="130"/>
      <c r="I589" s="131">
        <v>12164</v>
      </c>
      <c r="J589" s="131">
        <v>4374</v>
      </c>
      <c r="K589" s="131">
        <v>0</v>
      </c>
      <c r="L589" s="131">
        <v>938</v>
      </c>
      <c r="M589" s="131">
        <v>17476</v>
      </c>
      <c r="N589" s="130"/>
      <c r="O589" s="132">
        <v>3</v>
      </c>
      <c r="P589" s="132">
        <v>0</v>
      </c>
      <c r="Q589" s="133">
        <v>49614</v>
      </c>
      <c r="R589" s="133">
        <v>0</v>
      </c>
      <c r="S589" s="133">
        <v>0</v>
      </c>
      <c r="T589" s="133">
        <v>2814</v>
      </c>
      <c r="U589" s="134">
        <f t="shared" si="9"/>
        <v>52428</v>
      </c>
      <c r="V589" s="144"/>
      <c r="W589" s="173">
        <v>0</v>
      </c>
      <c r="X589" s="174">
        <v>0.09</v>
      </c>
      <c r="Y589" s="174">
        <v>3.9927321701253137E-3</v>
      </c>
      <c r="Z589" s="175">
        <v>0</v>
      </c>
      <c r="AA589" s="168"/>
      <c r="AB589" s="176">
        <v>0</v>
      </c>
      <c r="AC589" s="177">
        <v>0</v>
      </c>
      <c r="AD589" s="134">
        <v>0</v>
      </c>
      <c r="AE589" s="177">
        <v>0</v>
      </c>
      <c r="AF589" s="182">
        <v>0</v>
      </c>
      <c r="AG589" s="172"/>
    </row>
    <row r="590" spans="1:33" s="110" customFormat="1" x14ac:dyDescent="0.2">
      <c r="A590" s="138">
        <v>479</v>
      </c>
      <c r="B590" s="139">
        <v>479278091</v>
      </c>
      <c r="C590" s="140" t="s">
        <v>532</v>
      </c>
      <c r="D590" s="141">
        <v>278</v>
      </c>
      <c r="E590" s="140" t="s">
        <v>310</v>
      </c>
      <c r="F590" s="141">
        <v>91</v>
      </c>
      <c r="G590" s="142" t="s">
        <v>123</v>
      </c>
      <c r="H590" s="130"/>
      <c r="I590" s="131">
        <v>8960</v>
      </c>
      <c r="J590" s="131">
        <v>12429</v>
      </c>
      <c r="K590" s="131">
        <v>0</v>
      </c>
      <c r="L590" s="131">
        <v>938</v>
      </c>
      <c r="M590" s="131">
        <v>22327</v>
      </c>
      <c r="N590" s="130"/>
      <c r="O590" s="132">
        <v>2</v>
      </c>
      <c r="P590" s="132">
        <v>0</v>
      </c>
      <c r="Q590" s="133">
        <v>42778</v>
      </c>
      <c r="R590" s="133">
        <v>0</v>
      </c>
      <c r="S590" s="133">
        <v>0</v>
      </c>
      <c r="T590" s="133">
        <v>1876</v>
      </c>
      <c r="U590" s="134">
        <f t="shared" si="9"/>
        <v>44654</v>
      </c>
      <c r="V590" s="144"/>
      <c r="W590" s="173">
        <v>0</v>
      </c>
      <c r="X590" s="174">
        <v>0.09</v>
      </c>
      <c r="Y590" s="174">
        <v>1.7847179508744503E-2</v>
      </c>
      <c r="Z590" s="175">
        <v>0</v>
      </c>
      <c r="AA590" s="168"/>
      <c r="AB590" s="176">
        <v>0</v>
      </c>
      <c r="AC590" s="177">
        <v>0</v>
      </c>
      <c r="AD590" s="134">
        <v>0</v>
      </c>
      <c r="AE590" s="177">
        <v>0</v>
      </c>
      <c r="AF590" s="182">
        <v>0</v>
      </c>
      <c r="AG590" s="172"/>
    </row>
    <row r="591" spans="1:33" s="110" customFormat="1" x14ac:dyDescent="0.2">
      <c r="A591" s="138">
        <v>479</v>
      </c>
      <c r="B591" s="139">
        <v>479278111</v>
      </c>
      <c r="C591" s="140" t="s">
        <v>532</v>
      </c>
      <c r="D591" s="141">
        <v>278</v>
      </c>
      <c r="E591" s="140" t="s">
        <v>310</v>
      </c>
      <c r="F591" s="141">
        <v>111</v>
      </c>
      <c r="G591" s="142" t="s">
        <v>143</v>
      </c>
      <c r="H591" s="130"/>
      <c r="I591" s="131">
        <v>11863</v>
      </c>
      <c r="J591" s="131">
        <v>2867</v>
      </c>
      <c r="K591" s="131">
        <v>0</v>
      </c>
      <c r="L591" s="131">
        <v>938</v>
      </c>
      <c r="M591" s="131">
        <v>15668</v>
      </c>
      <c r="N591" s="130"/>
      <c r="O591" s="132">
        <v>9</v>
      </c>
      <c r="P591" s="132">
        <v>0</v>
      </c>
      <c r="Q591" s="133">
        <v>132570</v>
      </c>
      <c r="R591" s="133">
        <v>0</v>
      </c>
      <c r="S591" s="133">
        <v>0</v>
      </c>
      <c r="T591" s="133">
        <v>8442</v>
      </c>
      <c r="U591" s="134">
        <f t="shared" si="9"/>
        <v>141012</v>
      </c>
      <c r="V591" s="144"/>
      <c r="W591" s="173">
        <v>0</v>
      </c>
      <c r="X591" s="174">
        <v>0.09</v>
      </c>
      <c r="Y591" s="174">
        <v>3.0091198573671409E-2</v>
      </c>
      <c r="Z591" s="175">
        <v>0</v>
      </c>
      <c r="AA591" s="168"/>
      <c r="AB591" s="176">
        <v>0</v>
      </c>
      <c r="AC591" s="177">
        <v>0</v>
      </c>
      <c r="AD591" s="134">
        <v>0</v>
      </c>
      <c r="AE591" s="177">
        <v>0</v>
      </c>
      <c r="AF591" s="182">
        <v>0</v>
      </c>
      <c r="AG591" s="172"/>
    </row>
    <row r="592" spans="1:33" s="110" customFormat="1" x14ac:dyDescent="0.2">
      <c r="A592" s="138">
        <v>479</v>
      </c>
      <c r="B592" s="139">
        <v>479278114</v>
      </c>
      <c r="C592" s="140" t="s">
        <v>532</v>
      </c>
      <c r="D592" s="141">
        <v>278</v>
      </c>
      <c r="E592" s="140" t="s">
        <v>310</v>
      </c>
      <c r="F592" s="141">
        <v>114</v>
      </c>
      <c r="G592" s="142" t="s">
        <v>146</v>
      </c>
      <c r="H592" s="130"/>
      <c r="I592" s="131">
        <v>11484</v>
      </c>
      <c r="J592" s="131">
        <v>2836</v>
      </c>
      <c r="K592" s="131">
        <v>0</v>
      </c>
      <c r="L592" s="131">
        <v>938</v>
      </c>
      <c r="M592" s="131">
        <v>15258</v>
      </c>
      <c r="N592" s="130"/>
      <c r="O592" s="132">
        <v>2</v>
      </c>
      <c r="P592" s="132">
        <v>0</v>
      </c>
      <c r="Q592" s="133">
        <v>28640</v>
      </c>
      <c r="R592" s="133">
        <v>0</v>
      </c>
      <c r="S592" s="133">
        <v>0</v>
      </c>
      <c r="T592" s="133">
        <v>1876</v>
      </c>
      <c r="U592" s="134">
        <f t="shared" si="9"/>
        <v>30516</v>
      </c>
      <c r="V592" s="144"/>
      <c r="W592" s="173">
        <v>0</v>
      </c>
      <c r="X592" s="174">
        <v>0.09</v>
      </c>
      <c r="Y592" s="174">
        <v>4.7357245674131195E-2</v>
      </c>
      <c r="Z592" s="175">
        <v>0</v>
      </c>
      <c r="AA592" s="168"/>
      <c r="AB592" s="176">
        <v>0</v>
      </c>
      <c r="AC592" s="177">
        <v>0</v>
      </c>
      <c r="AD592" s="134">
        <v>0</v>
      </c>
      <c r="AE592" s="177">
        <v>0</v>
      </c>
      <c r="AF592" s="182">
        <v>0</v>
      </c>
      <c r="AG592" s="172"/>
    </row>
    <row r="593" spans="1:33" s="110" customFormat="1" x14ac:dyDescent="0.2">
      <c r="A593" s="138">
        <v>479</v>
      </c>
      <c r="B593" s="139">
        <v>479278117</v>
      </c>
      <c r="C593" s="140" t="s">
        <v>532</v>
      </c>
      <c r="D593" s="141">
        <v>278</v>
      </c>
      <c r="E593" s="140" t="s">
        <v>310</v>
      </c>
      <c r="F593" s="141">
        <v>117</v>
      </c>
      <c r="G593" s="142" t="s">
        <v>149</v>
      </c>
      <c r="H593" s="130"/>
      <c r="I593" s="131">
        <v>11424</v>
      </c>
      <c r="J593" s="131">
        <v>5376</v>
      </c>
      <c r="K593" s="131">
        <v>0</v>
      </c>
      <c r="L593" s="131">
        <v>938</v>
      </c>
      <c r="M593" s="131">
        <v>17738</v>
      </c>
      <c r="N593" s="130"/>
      <c r="O593" s="132">
        <v>10</v>
      </c>
      <c r="P593" s="132">
        <v>0</v>
      </c>
      <c r="Q593" s="133">
        <v>168000</v>
      </c>
      <c r="R593" s="133">
        <v>0</v>
      </c>
      <c r="S593" s="133">
        <v>0</v>
      </c>
      <c r="T593" s="133">
        <v>9380</v>
      </c>
      <c r="U593" s="134">
        <f t="shared" si="9"/>
        <v>177380</v>
      </c>
      <c r="V593" s="144"/>
      <c r="W593" s="173">
        <v>0</v>
      </c>
      <c r="X593" s="174">
        <v>0.09</v>
      </c>
      <c r="Y593" s="174">
        <v>7.4810275497199652E-2</v>
      </c>
      <c r="Z593" s="175">
        <v>0</v>
      </c>
      <c r="AA593" s="168"/>
      <c r="AB593" s="176">
        <v>0</v>
      </c>
      <c r="AC593" s="177">
        <v>0</v>
      </c>
      <c r="AD593" s="134">
        <v>0</v>
      </c>
      <c r="AE593" s="177">
        <v>0</v>
      </c>
      <c r="AF593" s="182">
        <v>0</v>
      </c>
      <c r="AG593" s="172"/>
    </row>
    <row r="594" spans="1:33" s="110" customFormat="1" x14ac:dyDescent="0.2">
      <c r="A594" s="138">
        <v>479</v>
      </c>
      <c r="B594" s="139">
        <v>479278127</v>
      </c>
      <c r="C594" s="140" t="s">
        <v>532</v>
      </c>
      <c r="D594" s="141">
        <v>278</v>
      </c>
      <c r="E594" s="140" t="s">
        <v>310</v>
      </c>
      <c r="F594" s="141">
        <v>127</v>
      </c>
      <c r="G594" s="142" t="s">
        <v>159</v>
      </c>
      <c r="H594" s="130"/>
      <c r="I594" s="131">
        <v>10113</v>
      </c>
      <c r="J594" s="131">
        <v>4509</v>
      </c>
      <c r="K594" s="131">
        <v>0</v>
      </c>
      <c r="L594" s="131">
        <v>938</v>
      </c>
      <c r="M594" s="131">
        <v>15560</v>
      </c>
      <c r="N594" s="130"/>
      <c r="O594" s="132">
        <v>5</v>
      </c>
      <c r="P594" s="132">
        <v>0</v>
      </c>
      <c r="Q594" s="133">
        <v>73110</v>
      </c>
      <c r="R594" s="133">
        <v>0</v>
      </c>
      <c r="S594" s="133">
        <v>0</v>
      </c>
      <c r="T594" s="133">
        <v>4690</v>
      </c>
      <c r="U594" s="134">
        <f t="shared" si="9"/>
        <v>77800</v>
      </c>
      <c r="V594" s="144"/>
      <c r="W594" s="173">
        <v>0</v>
      </c>
      <c r="X594" s="174">
        <v>0.09</v>
      </c>
      <c r="Y594" s="174">
        <v>3.0236013890832789E-2</v>
      </c>
      <c r="Z594" s="175">
        <v>0</v>
      </c>
      <c r="AA594" s="168"/>
      <c r="AB594" s="176">
        <v>0</v>
      </c>
      <c r="AC594" s="177">
        <v>0</v>
      </c>
      <c r="AD594" s="134">
        <v>0</v>
      </c>
      <c r="AE594" s="177">
        <v>0</v>
      </c>
      <c r="AF594" s="182">
        <v>0</v>
      </c>
      <c r="AG594" s="172"/>
    </row>
    <row r="595" spans="1:33" s="110" customFormat="1" x14ac:dyDescent="0.2">
      <c r="A595" s="138">
        <v>479</v>
      </c>
      <c r="B595" s="139">
        <v>479278137</v>
      </c>
      <c r="C595" s="140" t="s">
        <v>532</v>
      </c>
      <c r="D595" s="141">
        <v>278</v>
      </c>
      <c r="E595" s="140" t="s">
        <v>310</v>
      </c>
      <c r="F595" s="141">
        <v>137</v>
      </c>
      <c r="G595" s="142" t="s">
        <v>169</v>
      </c>
      <c r="H595" s="130"/>
      <c r="I595" s="131">
        <v>11813</v>
      </c>
      <c r="J595" s="131">
        <v>0</v>
      </c>
      <c r="K595" s="131">
        <v>0</v>
      </c>
      <c r="L595" s="131">
        <v>938</v>
      </c>
      <c r="M595" s="131">
        <v>12751</v>
      </c>
      <c r="N595" s="130"/>
      <c r="O595" s="132">
        <v>29</v>
      </c>
      <c r="P595" s="132">
        <v>0</v>
      </c>
      <c r="Q595" s="133">
        <v>342577</v>
      </c>
      <c r="R595" s="133">
        <v>0</v>
      </c>
      <c r="S595" s="133">
        <v>0</v>
      </c>
      <c r="T595" s="133">
        <v>27202</v>
      </c>
      <c r="U595" s="134">
        <f t="shared" si="9"/>
        <v>369779</v>
      </c>
      <c r="V595" s="144"/>
      <c r="W595" s="173">
        <v>0</v>
      </c>
      <c r="X595" s="174">
        <v>0.09</v>
      </c>
      <c r="Y595" s="174">
        <v>0.109983224099342</v>
      </c>
      <c r="Z595" s="175">
        <v>0</v>
      </c>
      <c r="AA595" s="168"/>
      <c r="AB595" s="176">
        <v>0</v>
      </c>
      <c r="AC595" s="177">
        <v>0</v>
      </c>
      <c r="AD595" s="134">
        <v>0</v>
      </c>
      <c r="AE595" s="177">
        <v>0</v>
      </c>
      <c r="AF595" s="182">
        <v>0</v>
      </c>
      <c r="AG595" s="172"/>
    </row>
    <row r="596" spans="1:33" s="110" customFormat="1" x14ac:dyDescent="0.2">
      <c r="A596" s="138">
        <v>479</v>
      </c>
      <c r="B596" s="139">
        <v>479278159</v>
      </c>
      <c r="C596" s="140" t="s">
        <v>532</v>
      </c>
      <c r="D596" s="141">
        <v>278</v>
      </c>
      <c r="E596" s="140" t="s">
        <v>310</v>
      </c>
      <c r="F596" s="141">
        <v>159</v>
      </c>
      <c r="G596" s="142" t="s">
        <v>191</v>
      </c>
      <c r="H596" s="130"/>
      <c r="I596" s="131">
        <v>10766</v>
      </c>
      <c r="J596" s="131">
        <v>5074</v>
      </c>
      <c r="K596" s="131">
        <v>0</v>
      </c>
      <c r="L596" s="131">
        <v>938</v>
      </c>
      <c r="M596" s="131">
        <v>16778</v>
      </c>
      <c r="N596" s="130"/>
      <c r="O596" s="132">
        <v>2</v>
      </c>
      <c r="P596" s="132">
        <v>0</v>
      </c>
      <c r="Q596" s="133">
        <v>31680</v>
      </c>
      <c r="R596" s="133">
        <v>0</v>
      </c>
      <c r="S596" s="133">
        <v>0</v>
      </c>
      <c r="T596" s="133">
        <v>1876</v>
      </c>
      <c r="U596" s="134">
        <f t="shared" si="9"/>
        <v>33556</v>
      </c>
      <c r="V596" s="144"/>
      <c r="W596" s="173">
        <v>0</v>
      </c>
      <c r="X596" s="174">
        <v>0.09</v>
      </c>
      <c r="Y596" s="174">
        <v>2.9926847633340962E-3</v>
      </c>
      <c r="Z596" s="175">
        <v>0</v>
      </c>
      <c r="AA596" s="168"/>
      <c r="AB596" s="176">
        <v>0</v>
      </c>
      <c r="AC596" s="177">
        <v>0</v>
      </c>
      <c r="AD596" s="134">
        <v>0</v>
      </c>
      <c r="AE596" s="177">
        <v>0</v>
      </c>
      <c r="AF596" s="182">
        <v>0</v>
      </c>
      <c r="AG596" s="172"/>
    </row>
    <row r="597" spans="1:33" s="110" customFormat="1" x14ac:dyDescent="0.2">
      <c r="A597" s="138">
        <v>479</v>
      </c>
      <c r="B597" s="139">
        <v>479278161</v>
      </c>
      <c r="C597" s="140" t="s">
        <v>532</v>
      </c>
      <c r="D597" s="141">
        <v>278</v>
      </c>
      <c r="E597" s="140" t="s">
        <v>310</v>
      </c>
      <c r="F597" s="141">
        <v>161</v>
      </c>
      <c r="G597" s="142" t="s">
        <v>193</v>
      </c>
      <c r="H597" s="130"/>
      <c r="I597" s="131">
        <v>11955</v>
      </c>
      <c r="J597" s="131">
        <v>5015</v>
      </c>
      <c r="K597" s="131">
        <v>0</v>
      </c>
      <c r="L597" s="131">
        <v>938</v>
      </c>
      <c r="M597" s="131">
        <v>17908</v>
      </c>
      <c r="N597" s="130"/>
      <c r="O597" s="132">
        <v>5</v>
      </c>
      <c r="P597" s="132">
        <v>0</v>
      </c>
      <c r="Q597" s="133">
        <v>84850</v>
      </c>
      <c r="R597" s="133">
        <v>0</v>
      </c>
      <c r="S597" s="133">
        <v>0</v>
      </c>
      <c r="T597" s="133">
        <v>4690</v>
      </c>
      <c r="U597" s="134">
        <f t="shared" si="9"/>
        <v>89540</v>
      </c>
      <c r="V597" s="144"/>
      <c r="W597" s="173">
        <v>0</v>
      </c>
      <c r="X597" s="174">
        <v>0.09</v>
      </c>
      <c r="Y597" s="174">
        <v>1.0166359377892023E-2</v>
      </c>
      <c r="Z597" s="175">
        <v>0</v>
      </c>
      <c r="AA597" s="168"/>
      <c r="AB597" s="176">
        <v>0</v>
      </c>
      <c r="AC597" s="177">
        <v>0</v>
      </c>
      <c r="AD597" s="134">
        <v>0</v>
      </c>
      <c r="AE597" s="177">
        <v>0</v>
      </c>
      <c r="AF597" s="182">
        <v>0</v>
      </c>
      <c r="AG597" s="172"/>
    </row>
    <row r="598" spans="1:33" s="110" customFormat="1" x14ac:dyDescent="0.2">
      <c r="A598" s="138">
        <v>479</v>
      </c>
      <c r="B598" s="139">
        <v>479278191</v>
      </c>
      <c r="C598" s="140" t="s">
        <v>532</v>
      </c>
      <c r="D598" s="141">
        <v>278</v>
      </c>
      <c r="E598" s="140" t="s">
        <v>310</v>
      </c>
      <c r="F598" s="141">
        <v>191</v>
      </c>
      <c r="G598" s="142" t="s">
        <v>223</v>
      </c>
      <c r="H598" s="130"/>
      <c r="I598" s="131">
        <v>12224</v>
      </c>
      <c r="J598" s="131">
        <v>3694</v>
      </c>
      <c r="K598" s="131">
        <v>0</v>
      </c>
      <c r="L598" s="131">
        <v>938</v>
      </c>
      <c r="M598" s="131">
        <v>16856</v>
      </c>
      <c r="N598" s="130"/>
      <c r="O598" s="132">
        <v>5</v>
      </c>
      <c r="P598" s="132">
        <v>0</v>
      </c>
      <c r="Q598" s="133">
        <v>79590</v>
      </c>
      <c r="R598" s="133">
        <v>0</v>
      </c>
      <c r="S598" s="133">
        <v>0</v>
      </c>
      <c r="T598" s="133">
        <v>4690</v>
      </c>
      <c r="U598" s="134">
        <f t="shared" si="9"/>
        <v>84280</v>
      </c>
      <c r="V598" s="144"/>
      <c r="W598" s="173">
        <v>0</v>
      </c>
      <c r="X598" s="174">
        <v>0.09</v>
      </c>
      <c r="Y598" s="174">
        <v>4.1059956754656207E-2</v>
      </c>
      <c r="Z598" s="175">
        <v>0</v>
      </c>
      <c r="AA598" s="168"/>
      <c r="AB598" s="176">
        <v>0</v>
      </c>
      <c r="AC598" s="177">
        <v>0</v>
      </c>
      <c r="AD598" s="134">
        <v>0</v>
      </c>
      <c r="AE598" s="177">
        <v>0</v>
      </c>
      <c r="AF598" s="182">
        <v>0</v>
      </c>
      <c r="AG598" s="172"/>
    </row>
    <row r="599" spans="1:33" s="110" customFormat="1" x14ac:dyDescent="0.2">
      <c r="A599" s="138">
        <v>479</v>
      </c>
      <c r="B599" s="139">
        <v>479278210</v>
      </c>
      <c r="C599" s="140" t="s">
        <v>532</v>
      </c>
      <c r="D599" s="141">
        <v>278</v>
      </c>
      <c r="E599" s="140" t="s">
        <v>310</v>
      </c>
      <c r="F599" s="141">
        <v>210</v>
      </c>
      <c r="G599" s="142" t="s">
        <v>242</v>
      </c>
      <c r="H599" s="130"/>
      <c r="I599" s="131">
        <v>11522</v>
      </c>
      <c r="J599" s="131">
        <v>3654</v>
      </c>
      <c r="K599" s="131">
        <v>0</v>
      </c>
      <c r="L599" s="131">
        <v>938</v>
      </c>
      <c r="M599" s="131">
        <v>16114</v>
      </c>
      <c r="N599" s="130"/>
      <c r="O599" s="132">
        <v>30</v>
      </c>
      <c r="P599" s="132">
        <v>0</v>
      </c>
      <c r="Q599" s="133">
        <v>455280</v>
      </c>
      <c r="R599" s="133">
        <v>0</v>
      </c>
      <c r="S599" s="133">
        <v>0</v>
      </c>
      <c r="T599" s="133">
        <v>28140</v>
      </c>
      <c r="U599" s="134">
        <f t="shared" si="9"/>
        <v>483420</v>
      </c>
      <c r="V599" s="144"/>
      <c r="W599" s="173">
        <v>0</v>
      </c>
      <c r="X599" s="174">
        <v>0.09</v>
      </c>
      <c r="Y599" s="174">
        <v>5.7916543732864936E-2</v>
      </c>
      <c r="Z599" s="175">
        <v>0</v>
      </c>
      <c r="AA599" s="168"/>
      <c r="AB599" s="176">
        <v>0</v>
      </c>
      <c r="AC599" s="177">
        <v>0</v>
      </c>
      <c r="AD599" s="134">
        <v>0</v>
      </c>
      <c r="AE599" s="177">
        <v>0</v>
      </c>
      <c r="AF599" s="182">
        <v>0</v>
      </c>
      <c r="AG599" s="172"/>
    </row>
    <row r="600" spans="1:33" s="110" customFormat="1" x14ac:dyDescent="0.2">
      <c r="A600" s="138">
        <v>479</v>
      </c>
      <c r="B600" s="139">
        <v>479278227</v>
      </c>
      <c r="C600" s="140" t="s">
        <v>532</v>
      </c>
      <c r="D600" s="141">
        <v>278</v>
      </c>
      <c r="E600" s="140" t="s">
        <v>310</v>
      </c>
      <c r="F600" s="141">
        <v>227</v>
      </c>
      <c r="G600" s="142" t="s">
        <v>259</v>
      </c>
      <c r="H600" s="130"/>
      <c r="I600" s="131">
        <v>12236</v>
      </c>
      <c r="J600" s="131">
        <v>3685</v>
      </c>
      <c r="K600" s="131">
        <v>0</v>
      </c>
      <c r="L600" s="131">
        <v>938</v>
      </c>
      <c r="M600" s="131">
        <v>16859</v>
      </c>
      <c r="N600" s="130"/>
      <c r="O600" s="132">
        <v>7</v>
      </c>
      <c r="P600" s="132">
        <v>0</v>
      </c>
      <c r="Q600" s="133">
        <v>111447</v>
      </c>
      <c r="R600" s="133">
        <v>0</v>
      </c>
      <c r="S600" s="133">
        <v>0</v>
      </c>
      <c r="T600" s="133">
        <v>6566</v>
      </c>
      <c r="U600" s="134">
        <f t="shared" si="9"/>
        <v>118013</v>
      </c>
      <c r="V600" s="144"/>
      <c r="W600" s="173">
        <v>0</v>
      </c>
      <c r="X600" s="174">
        <v>0.09</v>
      </c>
      <c r="Y600" s="174">
        <v>1.6344534903593541E-2</v>
      </c>
      <c r="Z600" s="175">
        <v>0</v>
      </c>
      <c r="AA600" s="168"/>
      <c r="AB600" s="176">
        <v>0</v>
      </c>
      <c r="AC600" s="177">
        <v>0</v>
      </c>
      <c r="AD600" s="134">
        <v>0</v>
      </c>
      <c r="AE600" s="177">
        <v>0</v>
      </c>
      <c r="AF600" s="182">
        <v>0</v>
      </c>
      <c r="AG600" s="172"/>
    </row>
    <row r="601" spans="1:33" s="110" customFormat="1" x14ac:dyDescent="0.2">
      <c r="A601" s="138">
        <v>479</v>
      </c>
      <c r="B601" s="139">
        <v>479278278</v>
      </c>
      <c r="C601" s="140" t="s">
        <v>532</v>
      </c>
      <c r="D601" s="141">
        <v>278</v>
      </c>
      <c r="E601" s="140" t="s">
        <v>310</v>
      </c>
      <c r="F601" s="141">
        <v>278</v>
      </c>
      <c r="G601" s="142" t="s">
        <v>310</v>
      </c>
      <c r="H601" s="130"/>
      <c r="I601" s="131">
        <v>11197</v>
      </c>
      <c r="J601" s="131">
        <v>2063</v>
      </c>
      <c r="K601" s="131">
        <v>0</v>
      </c>
      <c r="L601" s="131">
        <v>938</v>
      </c>
      <c r="M601" s="131">
        <v>14198</v>
      </c>
      <c r="N601" s="130"/>
      <c r="O601" s="132">
        <v>52</v>
      </c>
      <c r="P601" s="132">
        <v>0</v>
      </c>
      <c r="Q601" s="133">
        <v>689520</v>
      </c>
      <c r="R601" s="133">
        <v>0</v>
      </c>
      <c r="S601" s="133">
        <v>0</v>
      </c>
      <c r="T601" s="133">
        <v>48776</v>
      </c>
      <c r="U601" s="134">
        <f t="shared" si="9"/>
        <v>738296</v>
      </c>
      <c r="V601" s="144"/>
      <c r="W601" s="173">
        <v>0</v>
      </c>
      <c r="X601" s="174">
        <v>0.09</v>
      </c>
      <c r="Y601" s="174">
        <v>6.1279724957985546E-2</v>
      </c>
      <c r="Z601" s="175">
        <v>0</v>
      </c>
      <c r="AA601" s="168"/>
      <c r="AB601" s="176">
        <v>0</v>
      </c>
      <c r="AC601" s="177">
        <v>0</v>
      </c>
      <c r="AD601" s="134">
        <v>0</v>
      </c>
      <c r="AE601" s="177">
        <v>0</v>
      </c>
      <c r="AF601" s="182">
        <v>0</v>
      </c>
      <c r="AG601" s="172"/>
    </row>
    <row r="602" spans="1:33" s="110" customFormat="1" x14ac:dyDescent="0.2">
      <c r="A602" s="138">
        <v>479</v>
      </c>
      <c r="B602" s="139">
        <v>479278281</v>
      </c>
      <c r="C602" s="140" t="s">
        <v>532</v>
      </c>
      <c r="D602" s="141">
        <v>278</v>
      </c>
      <c r="E602" s="140" t="s">
        <v>310</v>
      </c>
      <c r="F602" s="141">
        <v>281</v>
      </c>
      <c r="G602" s="142" t="s">
        <v>313</v>
      </c>
      <c r="H602" s="130"/>
      <c r="I602" s="131">
        <v>13191</v>
      </c>
      <c r="J602" s="131">
        <v>594</v>
      </c>
      <c r="K602" s="131">
        <v>0</v>
      </c>
      <c r="L602" s="131">
        <v>938</v>
      </c>
      <c r="M602" s="131">
        <v>14723</v>
      </c>
      <c r="N602" s="130"/>
      <c r="O602" s="132">
        <v>51</v>
      </c>
      <c r="P602" s="132">
        <v>0</v>
      </c>
      <c r="Q602" s="133">
        <v>703035</v>
      </c>
      <c r="R602" s="133">
        <v>0</v>
      </c>
      <c r="S602" s="133">
        <v>0</v>
      </c>
      <c r="T602" s="133">
        <v>47838</v>
      </c>
      <c r="U602" s="134">
        <f t="shared" si="9"/>
        <v>750873</v>
      </c>
      <c r="V602" s="144"/>
      <c r="W602" s="173">
        <v>0</v>
      </c>
      <c r="X602" s="174">
        <v>0.09</v>
      </c>
      <c r="Y602" s="174">
        <v>0.13634532290323234</v>
      </c>
      <c r="Z602" s="175">
        <v>0</v>
      </c>
      <c r="AA602" s="168"/>
      <c r="AB602" s="176">
        <v>0</v>
      </c>
      <c r="AC602" s="177">
        <v>0</v>
      </c>
      <c r="AD602" s="134">
        <v>0</v>
      </c>
      <c r="AE602" s="177">
        <v>0</v>
      </c>
      <c r="AF602" s="182">
        <v>0</v>
      </c>
      <c r="AG602" s="172"/>
    </row>
    <row r="603" spans="1:33" s="110" customFormat="1" x14ac:dyDescent="0.2">
      <c r="A603" s="138">
        <v>479</v>
      </c>
      <c r="B603" s="139">
        <v>479278309</v>
      </c>
      <c r="C603" s="140" t="s">
        <v>532</v>
      </c>
      <c r="D603" s="141">
        <v>278</v>
      </c>
      <c r="E603" s="140" t="s">
        <v>310</v>
      </c>
      <c r="F603" s="141">
        <v>309</v>
      </c>
      <c r="G603" s="142" t="s">
        <v>341</v>
      </c>
      <c r="H603" s="130"/>
      <c r="I603" s="131">
        <v>12683</v>
      </c>
      <c r="J603" s="131">
        <v>1343</v>
      </c>
      <c r="K603" s="131">
        <v>0</v>
      </c>
      <c r="L603" s="131">
        <v>938</v>
      </c>
      <c r="M603" s="131">
        <v>14964</v>
      </c>
      <c r="N603" s="130"/>
      <c r="O603" s="132">
        <v>5</v>
      </c>
      <c r="P603" s="132">
        <v>0</v>
      </c>
      <c r="Q603" s="133">
        <v>70130</v>
      </c>
      <c r="R603" s="133">
        <v>0</v>
      </c>
      <c r="S603" s="133">
        <v>0</v>
      </c>
      <c r="T603" s="133">
        <v>4690</v>
      </c>
      <c r="U603" s="134">
        <f t="shared" si="9"/>
        <v>74820</v>
      </c>
      <c r="V603" s="144"/>
      <c r="W603" s="173">
        <v>0</v>
      </c>
      <c r="X603" s="174">
        <v>0.09</v>
      </c>
      <c r="Y603" s="174">
        <v>4.0004280440094986E-3</v>
      </c>
      <c r="Z603" s="175">
        <v>0</v>
      </c>
      <c r="AA603" s="168"/>
      <c r="AB603" s="176">
        <v>0</v>
      </c>
      <c r="AC603" s="177">
        <v>0</v>
      </c>
      <c r="AD603" s="134">
        <v>0</v>
      </c>
      <c r="AE603" s="177">
        <v>0</v>
      </c>
      <c r="AF603" s="182">
        <v>0</v>
      </c>
      <c r="AG603" s="172"/>
    </row>
    <row r="604" spans="1:33" s="110" customFormat="1" x14ac:dyDescent="0.2">
      <c r="A604" s="138">
        <v>479</v>
      </c>
      <c r="B604" s="139">
        <v>479278325</v>
      </c>
      <c r="C604" s="140" t="s">
        <v>532</v>
      </c>
      <c r="D604" s="141">
        <v>278</v>
      </c>
      <c r="E604" s="140" t="s">
        <v>310</v>
      </c>
      <c r="F604" s="141">
        <v>325</v>
      </c>
      <c r="G604" s="142" t="s">
        <v>357</v>
      </c>
      <c r="H604" s="130"/>
      <c r="I604" s="131">
        <v>10673</v>
      </c>
      <c r="J604" s="131">
        <v>1525</v>
      </c>
      <c r="K604" s="131">
        <v>0</v>
      </c>
      <c r="L604" s="131">
        <v>938</v>
      </c>
      <c r="M604" s="131">
        <v>13136</v>
      </c>
      <c r="N604" s="130"/>
      <c r="O604" s="132">
        <v>11</v>
      </c>
      <c r="P604" s="132">
        <v>0</v>
      </c>
      <c r="Q604" s="133">
        <v>134178</v>
      </c>
      <c r="R604" s="133">
        <v>0</v>
      </c>
      <c r="S604" s="133">
        <v>0</v>
      </c>
      <c r="T604" s="133">
        <v>10318</v>
      </c>
      <c r="U604" s="134">
        <f t="shared" si="9"/>
        <v>144496</v>
      </c>
      <c r="V604" s="144"/>
      <c r="W604" s="173">
        <v>0</v>
      </c>
      <c r="X604" s="174">
        <v>0.09</v>
      </c>
      <c r="Y604" s="174">
        <v>1.19616209484325E-2</v>
      </c>
      <c r="Z604" s="175">
        <v>0</v>
      </c>
      <c r="AA604" s="168"/>
      <c r="AB604" s="176">
        <v>0</v>
      </c>
      <c r="AC604" s="177">
        <v>0</v>
      </c>
      <c r="AD604" s="134">
        <v>0</v>
      </c>
      <c r="AE604" s="177">
        <v>0</v>
      </c>
      <c r="AF604" s="182">
        <v>0</v>
      </c>
      <c r="AG604" s="172"/>
    </row>
    <row r="605" spans="1:33" s="110" customFormat="1" x14ac:dyDescent="0.2">
      <c r="A605" s="138">
        <v>479</v>
      </c>
      <c r="B605" s="139">
        <v>479278332</v>
      </c>
      <c r="C605" s="140" t="s">
        <v>532</v>
      </c>
      <c r="D605" s="141">
        <v>278</v>
      </c>
      <c r="E605" s="140" t="s">
        <v>310</v>
      </c>
      <c r="F605" s="141">
        <v>332</v>
      </c>
      <c r="G605" s="142" t="s">
        <v>364</v>
      </c>
      <c r="H605" s="130"/>
      <c r="I605" s="131">
        <v>11686</v>
      </c>
      <c r="J605" s="131">
        <v>901</v>
      </c>
      <c r="K605" s="131">
        <v>0</v>
      </c>
      <c r="L605" s="131">
        <v>938</v>
      </c>
      <c r="M605" s="131">
        <v>13525</v>
      </c>
      <c r="N605" s="130"/>
      <c r="O605" s="132">
        <v>11</v>
      </c>
      <c r="P605" s="132">
        <v>0</v>
      </c>
      <c r="Q605" s="133">
        <v>138457</v>
      </c>
      <c r="R605" s="133">
        <v>0</v>
      </c>
      <c r="S605" s="133">
        <v>0</v>
      </c>
      <c r="T605" s="133">
        <v>10318</v>
      </c>
      <c r="U605" s="134">
        <f t="shared" si="9"/>
        <v>148775</v>
      </c>
      <c r="V605" s="144"/>
      <c r="W605" s="173">
        <v>0</v>
      </c>
      <c r="X605" s="174">
        <v>0.09</v>
      </c>
      <c r="Y605" s="174">
        <v>1.6931440090155188E-2</v>
      </c>
      <c r="Z605" s="175">
        <v>0</v>
      </c>
      <c r="AA605" s="168"/>
      <c r="AB605" s="176">
        <v>0</v>
      </c>
      <c r="AC605" s="177">
        <v>0</v>
      </c>
      <c r="AD605" s="134">
        <v>0</v>
      </c>
      <c r="AE605" s="177">
        <v>0</v>
      </c>
      <c r="AF605" s="182">
        <v>0</v>
      </c>
      <c r="AG605" s="172"/>
    </row>
    <row r="606" spans="1:33" s="110" customFormat="1" x14ac:dyDescent="0.2">
      <c r="A606" s="138">
        <v>479</v>
      </c>
      <c r="B606" s="139">
        <v>479278605</v>
      </c>
      <c r="C606" s="140" t="s">
        <v>532</v>
      </c>
      <c r="D606" s="141">
        <v>278</v>
      </c>
      <c r="E606" s="140" t="s">
        <v>310</v>
      </c>
      <c r="F606" s="141">
        <v>605</v>
      </c>
      <c r="G606" s="142" t="s">
        <v>388</v>
      </c>
      <c r="H606" s="130"/>
      <c r="I606" s="131">
        <v>10838</v>
      </c>
      <c r="J606" s="131">
        <v>7524</v>
      </c>
      <c r="K606" s="131">
        <v>0</v>
      </c>
      <c r="L606" s="131">
        <v>938</v>
      </c>
      <c r="M606" s="131">
        <v>19300</v>
      </c>
      <c r="N606" s="130"/>
      <c r="O606" s="132">
        <v>32</v>
      </c>
      <c r="P606" s="132">
        <v>0</v>
      </c>
      <c r="Q606" s="133">
        <v>587584</v>
      </c>
      <c r="R606" s="133">
        <v>0</v>
      </c>
      <c r="S606" s="133">
        <v>0</v>
      </c>
      <c r="T606" s="133">
        <v>30016</v>
      </c>
      <c r="U606" s="134">
        <f t="shared" si="9"/>
        <v>617600</v>
      </c>
      <c r="V606" s="144"/>
      <c r="W606" s="173">
        <v>0</v>
      </c>
      <c r="X606" s="174">
        <v>0.09</v>
      </c>
      <c r="Y606" s="174">
        <v>5.7212204232522025E-2</v>
      </c>
      <c r="Z606" s="175">
        <v>0</v>
      </c>
      <c r="AA606" s="168"/>
      <c r="AB606" s="176">
        <v>0</v>
      </c>
      <c r="AC606" s="177">
        <v>0</v>
      </c>
      <c r="AD606" s="134">
        <v>0</v>
      </c>
      <c r="AE606" s="177">
        <v>0</v>
      </c>
      <c r="AF606" s="182">
        <v>0</v>
      </c>
      <c r="AG606" s="172"/>
    </row>
    <row r="607" spans="1:33" s="110" customFormat="1" x14ac:dyDescent="0.2">
      <c r="A607" s="138">
        <v>479</v>
      </c>
      <c r="B607" s="139">
        <v>479278635</v>
      </c>
      <c r="C607" s="140" t="s">
        <v>532</v>
      </c>
      <c r="D607" s="141">
        <v>278</v>
      </c>
      <c r="E607" s="140" t="s">
        <v>310</v>
      </c>
      <c r="F607" s="141">
        <v>635</v>
      </c>
      <c r="G607" s="142" t="s">
        <v>397</v>
      </c>
      <c r="H607" s="130"/>
      <c r="I607" s="131">
        <v>12953</v>
      </c>
      <c r="J607" s="131">
        <v>5971</v>
      </c>
      <c r="K607" s="131">
        <v>0</v>
      </c>
      <c r="L607" s="131">
        <v>938</v>
      </c>
      <c r="M607" s="131">
        <v>19862</v>
      </c>
      <c r="N607" s="130"/>
      <c r="O607" s="132">
        <v>2</v>
      </c>
      <c r="P607" s="132">
        <v>0</v>
      </c>
      <c r="Q607" s="133">
        <v>37848</v>
      </c>
      <c r="R607" s="133">
        <v>0</v>
      </c>
      <c r="S607" s="133">
        <v>0</v>
      </c>
      <c r="T607" s="133">
        <v>1876</v>
      </c>
      <c r="U607" s="134">
        <f t="shared" si="9"/>
        <v>39724</v>
      </c>
      <c r="V607" s="144"/>
      <c r="W607" s="173">
        <v>0</v>
      </c>
      <c r="X607" s="174">
        <v>0.09</v>
      </c>
      <c r="Y607" s="174">
        <v>1.6082551504201282E-2</v>
      </c>
      <c r="Z607" s="175">
        <v>0</v>
      </c>
      <c r="AA607" s="168"/>
      <c r="AB607" s="176">
        <v>0</v>
      </c>
      <c r="AC607" s="177">
        <v>0</v>
      </c>
      <c r="AD607" s="134">
        <v>0</v>
      </c>
      <c r="AE607" s="177">
        <v>0</v>
      </c>
      <c r="AF607" s="182">
        <v>0</v>
      </c>
      <c r="AG607" s="172"/>
    </row>
    <row r="608" spans="1:33" s="110" customFormat="1" x14ac:dyDescent="0.2">
      <c r="A608" s="138">
        <v>479</v>
      </c>
      <c r="B608" s="139">
        <v>479278670</v>
      </c>
      <c r="C608" s="140" t="s">
        <v>532</v>
      </c>
      <c r="D608" s="141">
        <v>278</v>
      </c>
      <c r="E608" s="140" t="s">
        <v>310</v>
      </c>
      <c r="F608" s="141">
        <v>670</v>
      </c>
      <c r="G608" s="142" t="s">
        <v>406</v>
      </c>
      <c r="H608" s="130"/>
      <c r="I608" s="131">
        <v>10958</v>
      </c>
      <c r="J608" s="131">
        <v>7812</v>
      </c>
      <c r="K608" s="131">
        <v>0</v>
      </c>
      <c r="L608" s="131">
        <v>938</v>
      </c>
      <c r="M608" s="131">
        <v>19708</v>
      </c>
      <c r="N608" s="130"/>
      <c r="O608" s="132">
        <v>12</v>
      </c>
      <c r="P608" s="132">
        <v>0</v>
      </c>
      <c r="Q608" s="133">
        <v>225240</v>
      </c>
      <c r="R608" s="133">
        <v>0</v>
      </c>
      <c r="S608" s="133">
        <v>0</v>
      </c>
      <c r="T608" s="133">
        <v>11256</v>
      </c>
      <c r="U608" s="134">
        <f t="shared" si="9"/>
        <v>236496</v>
      </c>
      <c r="V608" s="144"/>
      <c r="W608" s="173">
        <v>0</v>
      </c>
      <c r="X608" s="174">
        <v>0.09</v>
      </c>
      <c r="Y608" s="174">
        <v>6.7704620138989507E-2</v>
      </c>
      <c r="Z608" s="175">
        <v>0</v>
      </c>
      <c r="AA608" s="168"/>
      <c r="AB608" s="176">
        <v>0</v>
      </c>
      <c r="AC608" s="177">
        <v>0</v>
      </c>
      <c r="AD608" s="134">
        <v>0</v>
      </c>
      <c r="AE608" s="177">
        <v>0</v>
      </c>
      <c r="AF608" s="182">
        <v>0</v>
      </c>
      <c r="AG608" s="172"/>
    </row>
    <row r="609" spans="1:33" s="110" customFormat="1" x14ac:dyDescent="0.2">
      <c r="A609" s="138">
        <v>479</v>
      </c>
      <c r="B609" s="139">
        <v>479278672</v>
      </c>
      <c r="C609" s="140" t="s">
        <v>532</v>
      </c>
      <c r="D609" s="141">
        <v>278</v>
      </c>
      <c r="E609" s="140" t="s">
        <v>310</v>
      </c>
      <c r="F609" s="141">
        <v>672</v>
      </c>
      <c r="G609" s="142" t="s">
        <v>407</v>
      </c>
      <c r="H609" s="130"/>
      <c r="I609" s="131">
        <v>14340</v>
      </c>
      <c r="J609" s="131">
        <v>4647</v>
      </c>
      <c r="K609" s="131">
        <v>0</v>
      </c>
      <c r="L609" s="131">
        <v>938</v>
      </c>
      <c r="M609" s="131">
        <v>19925</v>
      </c>
      <c r="N609" s="130"/>
      <c r="O609" s="132">
        <v>3</v>
      </c>
      <c r="P609" s="132">
        <v>0</v>
      </c>
      <c r="Q609" s="133">
        <v>56961</v>
      </c>
      <c r="R609" s="133">
        <v>0</v>
      </c>
      <c r="S609" s="133">
        <v>0</v>
      </c>
      <c r="T609" s="133">
        <v>2814</v>
      </c>
      <c r="U609" s="134">
        <f t="shared" si="9"/>
        <v>59775</v>
      </c>
      <c r="V609" s="144"/>
      <c r="W609" s="173">
        <v>0</v>
      </c>
      <c r="X609" s="174">
        <v>0.09</v>
      </c>
      <c r="Y609" s="174">
        <v>6.8890613482325037E-3</v>
      </c>
      <c r="Z609" s="175">
        <v>0</v>
      </c>
      <c r="AA609" s="168"/>
      <c r="AB609" s="176">
        <v>0</v>
      </c>
      <c r="AC609" s="177">
        <v>0</v>
      </c>
      <c r="AD609" s="134">
        <v>0</v>
      </c>
      <c r="AE609" s="177">
        <v>0</v>
      </c>
      <c r="AF609" s="182">
        <v>0</v>
      </c>
      <c r="AG609" s="172"/>
    </row>
    <row r="610" spans="1:33" s="110" customFormat="1" x14ac:dyDescent="0.2">
      <c r="A610" s="138">
        <v>479</v>
      </c>
      <c r="B610" s="139">
        <v>479278674</v>
      </c>
      <c r="C610" s="140" t="s">
        <v>532</v>
      </c>
      <c r="D610" s="141">
        <v>278</v>
      </c>
      <c r="E610" s="140" t="s">
        <v>310</v>
      </c>
      <c r="F610" s="141">
        <v>674</v>
      </c>
      <c r="G610" s="142" t="s">
        <v>409</v>
      </c>
      <c r="H610" s="130"/>
      <c r="I610" s="131">
        <v>11484</v>
      </c>
      <c r="J610" s="131">
        <v>4535</v>
      </c>
      <c r="K610" s="131">
        <v>0</v>
      </c>
      <c r="L610" s="131">
        <v>938</v>
      </c>
      <c r="M610" s="131">
        <v>16957</v>
      </c>
      <c r="N610" s="130"/>
      <c r="O610" s="132">
        <v>5</v>
      </c>
      <c r="P610" s="132">
        <v>0</v>
      </c>
      <c r="Q610" s="133">
        <v>80095</v>
      </c>
      <c r="R610" s="133">
        <v>0</v>
      </c>
      <c r="S610" s="133">
        <v>0</v>
      </c>
      <c r="T610" s="133">
        <v>4690</v>
      </c>
      <c r="U610" s="134">
        <f t="shared" si="9"/>
        <v>84785</v>
      </c>
      <c r="V610" s="144"/>
      <c r="W610" s="173">
        <v>0</v>
      </c>
      <c r="X610" s="174">
        <v>0.09</v>
      </c>
      <c r="Y610" s="174">
        <v>5.3625192968164655E-2</v>
      </c>
      <c r="Z610" s="175">
        <v>0</v>
      </c>
      <c r="AA610" s="168"/>
      <c r="AB610" s="176">
        <v>0</v>
      </c>
      <c r="AC610" s="177">
        <v>0</v>
      </c>
      <c r="AD610" s="134">
        <v>0</v>
      </c>
      <c r="AE610" s="177">
        <v>0</v>
      </c>
      <c r="AF610" s="182">
        <v>0</v>
      </c>
      <c r="AG610" s="172"/>
    </row>
    <row r="611" spans="1:33" s="110" customFormat="1" x14ac:dyDescent="0.2">
      <c r="A611" s="138">
        <v>479</v>
      </c>
      <c r="B611" s="139">
        <v>479278680</v>
      </c>
      <c r="C611" s="140" t="s">
        <v>532</v>
      </c>
      <c r="D611" s="141">
        <v>278</v>
      </c>
      <c r="E611" s="140" t="s">
        <v>310</v>
      </c>
      <c r="F611" s="141">
        <v>680</v>
      </c>
      <c r="G611" s="142" t="s">
        <v>411</v>
      </c>
      <c r="H611" s="130"/>
      <c r="I611" s="131">
        <v>11304</v>
      </c>
      <c r="J611" s="131">
        <v>4026</v>
      </c>
      <c r="K611" s="131">
        <v>0</v>
      </c>
      <c r="L611" s="131">
        <v>938</v>
      </c>
      <c r="M611" s="131">
        <v>16268</v>
      </c>
      <c r="N611" s="130"/>
      <c r="O611" s="132">
        <v>4</v>
      </c>
      <c r="P611" s="132">
        <v>0</v>
      </c>
      <c r="Q611" s="133">
        <v>61320</v>
      </c>
      <c r="R611" s="133">
        <v>0</v>
      </c>
      <c r="S611" s="133">
        <v>0</v>
      </c>
      <c r="T611" s="133">
        <v>3752</v>
      </c>
      <c r="U611" s="134">
        <f t="shared" si="9"/>
        <v>65072</v>
      </c>
      <c r="V611" s="144"/>
      <c r="W611" s="173">
        <v>0</v>
      </c>
      <c r="X611" s="174">
        <v>0.09</v>
      </c>
      <c r="Y611" s="174">
        <v>3.7526308347803389E-3</v>
      </c>
      <c r="Z611" s="175">
        <v>0</v>
      </c>
      <c r="AA611" s="168"/>
      <c r="AB611" s="176">
        <v>0</v>
      </c>
      <c r="AC611" s="177">
        <v>0</v>
      </c>
      <c r="AD611" s="134">
        <v>0</v>
      </c>
      <c r="AE611" s="177">
        <v>0</v>
      </c>
      <c r="AF611" s="182">
        <v>0</v>
      </c>
      <c r="AG611" s="172"/>
    </row>
    <row r="612" spans="1:33" s="110" customFormat="1" x14ac:dyDescent="0.2">
      <c r="A612" s="138">
        <v>479</v>
      </c>
      <c r="B612" s="139">
        <v>479278683</v>
      </c>
      <c r="C612" s="140" t="s">
        <v>532</v>
      </c>
      <c r="D612" s="141">
        <v>278</v>
      </c>
      <c r="E612" s="140" t="s">
        <v>310</v>
      </c>
      <c r="F612" s="141">
        <v>683</v>
      </c>
      <c r="G612" s="142" t="s">
        <v>412</v>
      </c>
      <c r="H612" s="130"/>
      <c r="I612" s="131">
        <v>11483</v>
      </c>
      <c r="J612" s="131">
        <v>8199</v>
      </c>
      <c r="K612" s="131">
        <v>0</v>
      </c>
      <c r="L612" s="131">
        <v>938</v>
      </c>
      <c r="M612" s="131">
        <v>20620</v>
      </c>
      <c r="N612" s="130"/>
      <c r="O612" s="132">
        <v>11</v>
      </c>
      <c r="P612" s="132">
        <v>0</v>
      </c>
      <c r="Q612" s="133">
        <v>216502</v>
      </c>
      <c r="R612" s="133">
        <v>0</v>
      </c>
      <c r="S612" s="133">
        <v>0</v>
      </c>
      <c r="T612" s="133">
        <v>10318</v>
      </c>
      <c r="U612" s="134">
        <f t="shared" si="9"/>
        <v>226820</v>
      </c>
      <c r="V612" s="144"/>
      <c r="W612" s="173">
        <v>0</v>
      </c>
      <c r="X612" s="174">
        <v>0.09</v>
      </c>
      <c r="Y612" s="174">
        <v>3.1153946988366862E-2</v>
      </c>
      <c r="Z612" s="175">
        <v>0</v>
      </c>
      <c r="AA612" s="168"/>
      <c r="AB612" s="176">
        <v>0</v>
      </c>
      <c r="AC612" s="177">
        <v>0</v>
      </c>
      <c r="AD612" s="134">
        <v>0</v>
      </c>
      <c r="AE612" s="177">
        <v>0</v>
      </c>
      <c r="AF612" s="182">
        <v>0</v>
      </c>
      <c r="AG612" s="172"/>
    </row>
    <row r="613" spans="1:33" s="110" customFormat="1" x14ac:dyDescent="0.2">
      <c r="A613" s="138">
        <v>479</v>
      </c>
      <c r="B613" s="139">
        <v>479278750</v>
      </c>
      <c r="C613" s="140" t="s">
        <v>532</v>
      </c>
      <c r="D613" s="141">
        <v>278</v>
      </c>
      <c r="E613" s="140" t="s">
        <v>310</v>
      </c>
      <c r="F613" s="141">
        <v>750</v>
      </c>
      <c r="G613" s="142" t="s">
        <v>430</v>
      </c>
      <c r="H613" s="130"/>
      <c r="I613" s="131">
        <v>11266.381837349398</v>
      </c>
      <c r="J613" s="131">
        <v>7138</v>
      </c>
      <c r="K613" s="131">
        <v>0</v>
      </c>
      <c r="L613" s="131">
        <v>938</v>
      </c>
      <c r="M613" s="131">
        <v>19342.3818373494</v>
      </c>
      <c r="N613" s="130"/>
      <c r="O613" s="132">
        <v>1</v>
      </c>
      <c r="P613" s="132">
        <v>0</v>
      </c>
      <c r="Q613" s="133">
        <v>18404</v>
      </c>
      <c r="R613" s="133">
        <v>0</v>
      </c>
      <c r="S613" s="133">
        <v>0</v>
      </c>
      <c r="T613" s="133">
        <v>938</v>
      </c>
      <c r="U613" s="134">
        <f t="shared" si="9"/>
        <v>19342</v>
      </c>
      <c r="V613" s="144"/>
      <c r="W613" s="173">
        <v>0</v>
      </c>
      <c r="X613" s="174">
        <v>0.09</v>
      </c>
      <c r="Y613" s="174">
        <v>3.4726637472017624E-2</v>
      </c>
      <c r="Z613" s="175">
        <v>0</v>
      </c>
      <c r="AA613" s="168"/>
      <c r="AB613" s="176">
        <v>0</v>
      </c>
      <c r="AC613" s="177">
        <v>0</v>
      </c>
      <c r="AD613" s="134">
        <v>0</v>
      </c>
      <c r="AE613" s="177">
        <v>0</v>
      </c>
      <c r="AF613" s="182">
        <v>0</v>
      </c>
      <c r="AG613" s="172"/>
    </row>
    <row r="614" spans="1:33" s="110" customFormat="1" x14ac:dyDescent="0.2">
      <c r="A614" s="138">
        <v>479</v>
      </c>
      <c r="B614" s="139">
        <v>479278755</v>
      </c>
      <c r="C614" s="140" t="s">
        <v>532</v>
      </c>
      <c r="D614" s="141">
        <v>278</v>
      </c>
      <c r="E614" s="140" t="s">
        <v>310</v>
      </c>
      <c r="F614" s="141">
        <v>755</v>
      </c>
      <c r="G614" s="142" t="s">
        <v>432</v>
      </c>
      <c r="H614" s="130"/>
      <c r="I614" s="131">
        <v>12013</v>
      </c>
      <c r="J614" s="131">
        <v>5681</v>
      </c>
      <c r="K614" s="131">
        <v>0</v>
      </c>
      <c r="L614" s="131">
        <v>938</v>
      </c>
      <c r="M614" s="131">
        <v>18632</v>
      </c>
      <c r="N614" s="130"/>
      <c r="O614" s="132">
        <v>3</v>
      </c>
      <c r="P614" s="132">
        <v>0</v>
      </c>
      <c r="Q614" s="133">
        <v>53082</v>
      </c>
      <c r="R614" s="133">
        <v>0</v>
      </c>
      <c r="S614" s="133">
        <v>0</v>
      </c>
      <c r="T614" s="133">
        <v>2814</v>
      </c>
      <c r="U614" s="134">
        <f t="shared" si="9"/>
        <v>55896</v>
      </c>
      <c r="V614" s="144"/>
      <c r="W614" s="173">
        <v>0</v>
      </c>
      <c r="X614" s="174">
        <v>0.09</v>
      </c>
      <c r="Y614" s="174">
        <v>1.6869556187265666E-2</v>
      </c>
      <c r="Z614" s="175">
        <v>0</v>
      </c>
      <c r="AA614" s="168"/>
      <c r="AB614" s="176">
        <v>0</v>
      </c>
      <c r="AC614" s="177">
        <v>0</v>
      </c>
      <c r="AD614" s="134">
        <v>0</v>
      </c>
      <c r="AE614" s="177">
        <v>0</v>
      </c>
      <c r="AF614" s="182">
        <v>0</v>
      </c>
      <c r="AG614" s="172"/>
    </row>
    <row r="615" spans="1:33" s="110" customFormat="1" x14ac:dyDescent="0.2">
      <c r="A615" s="138">
        <v>479</v>
      </c>
      <c r="B615" s="139">
        <v>479278766</v>
      </c>
      <c r="C615" s="140" t="s">
        <v>532</v>
      </c>
      <c r="D615" s="141">
        <v>278</v>
      </c>
      <c r="E615" s="140" t="s">
        <v>310</v>
      </c>
      <c r="F615" s="141">
        <v>766</v>
      </c>
      <c r="G615" s="142" t="s">
        <v>436</v>
      </c>
      <c r="H615" s="130"/>
      <c r="I615" s="131">
        <v>13615</v>
      </c>
      <c r="J615" s="131">
        <v>4103</v>
      </c>
      <c r="K615" s="131">
        <v>0</v>
      </c>
      <c r="L615" s="131">
        <v>938</v>
      </c>
      <c r="M615" s="131">
        <v>18656</v>
      </c>
      <c r="N615" s="130"/>
      <c r="O615" s="132">
        <v>2</v>
      </c>
      <c r="P615" s="132">
        <v>0</v>
      </c>
      <c r="Q615" s="133">
        <v>35436</v>
      </c>
      <c r="R615" s="133">
        <v>0</v>
      </c>
      <c r="S615" s="133">
        <v>0</v>
      </c>
      <c r="T615" s="133">
        <v>1876</v>
      </c>
      <c r="U615" s="134">
        <f t="shared" si="9"/>
        <v>37312</v>
      </c>
      <c r="V615" s="144"/>
      <c r="W615" s="173">
        <v>0</v>
      </c>
      <c r="X615" s="174">
        <v>0.09</v>
      </c>
      <c r="Y615" s="174">
        <v>5.9054491125054296E-3</v>
      </c>
      <c r="Z615" s="175">
        <v>0</v>
      </c>
      <c r="AA615" s="168"/>
      <c r="AB615" s="176">
        <v>0</v>
      </c>
      <c r="AC615" s="177">
        <v>0</v>
      </c>
      <c r="AD615" s="134">
        <v>0</v>
      </c>
      <c r="AE615" s="177">
        <v>0</v>
      </c>
      <c r="AF615" s="182">
        <v>0</v>
      </c>
      <c r="AG615" s="172"/>
    </row>
    <row r="616" spans="1:33" s="110" customFormat="1" x14ac:dyDescent="0.2">
      <c r="A616" s="138">
        <v>481</v>
      </c>
      <c r="B616" s="139">
        <v>481035016</v>
      </c>
      <c r="C616" s="140" t="s">
        <v>533</v>
      </c>
      <c r="D616" s="141">
        <v>35</v>
      </c>
      <c r="E616" s="140" t="s">
        <v>67</v>
      </c>
      <c r="F616" s="141">
        <v>16</v>
      </c>
      <c r="G616" s="142" t="s">
        <v>48</v>
      </c>
      <c r="H616" s="130"/>
      <c r="I616" s="131">
        <v>14608</v>
      </c>
      <c r="J616" s="131">
        <v>700</v>
      </c>
      <c r="K616" s="131">
        <v>0</v>
      </c>
      <c r="L616" s="131">
        <v>938</v>
      </c>
      <c r="M616" s="131">
        <v>16246</v>
      </c>
      <c r="N616" s="130"/>
      <c r="O616" s="132">
        <v>1</v>
      </c>
      <c r="P616" s="132">
        <v>0</v>
      </c>
      <c r="Q616" s="133">
        <v>15308</v>
      </c>
      <c r="R616" s="133">
        <v>0</v>
      </c>
      <c r="S616" s="133">
        <v>0</v>
      </c>
      <c r="T616" s="133">
        <v>938</v>
      </c>
      <c r="U616" s="134">
        <f t="shared" si="9"/>
        <v>16246</v>
      </c>
      <c r="V616" s="144"/>
      <c r="W616" s="173">
        <v>0</v>
      </c>
      <c r="X616" s="174">
        <v>0.09</v>
      </c>
      <c r="Y616" s="174">
        <v>4.720736580028996E-2</v>
      </c>
      <c r="Z616" s="175">
        <v>0</v>
      </c>
      <c r="AA616" s="168"/>
      <c r="AB616" s="176">
        <v>0</v>
      </c>
      <c r="AC616" s="177">
        <v>0</v>
      </c>
      <c r="AD616" s="134">
        <v>0</v>
      </c>
      <c r="AE616" s="177">
        <v>0</v>
      </c>
      <c r="AF616" s="182">
        <v>0</v>
      </c>
      <c r="AG616" s="172"/>
    </row>
    <row r="617" spans="1:33" s="110" customFormat="1" x14ac:dyDescent="0.2">
      <c r="A617" s="138">
        <v>481</v>
      </c>
      <c r="B617" s="139">
        <v>481035018</v>
      </c>
      <c r="C617" s="140" t="s">
        <v>533</v>
      </c>
      <c r="D617" s="141">
        <v>35</v>
      </c>
      <c r="E617" s="140" t="s">
        <v>67</v>
      </c>
      <c r="F617" s="141">
        <v>18</v>
      </c>
      <c r="G617" s="142" t="s">
        <v>50</v>
      </c>
      <c r="H617" s="130"/>
      <c r="I617" s="131">
        <v>9952</v>
      </c>
      <c r="J617" s="131">
        <v>6125</v>
      </c>
      <c r="K617" s="131">
        <v>0</v>
      </c>
      <c r="L617" s="131">
        <v>938</v>
      </c>
      <c r="M617" s="131">
        <v>17015</v>
      </c>
      <c r="N617" s="130"/>
      <c r="O617" s="132">
        <v>1</v>
      </c>
      <c r="P617" s="132">
        <v>0</v>
      </c>
      <c r="Q617" s="133">
        <v>16077</v>
      </c>
      <c r="R617" s="133">
        <v>0</v>
      </c>
      <c r="S617" s="133">
        <v>0</v>
      </c>
      <c r="T617" s="133">
        <v>938</v>
      </c>
      <c r="U617" s="134">
        <f t="shared" si="9"/>
        <v>17015</v>
      </c>
      <c r="V617" s="144"/>
      <c r="W617" s="173">
        <v>0</v>
      </c>
      <c r="X617" s="174">
        <v>0.09</v>
      </c>
      <c r="Y617" s="174">
        <v>3.1639757588817846E-2</v>
      </c>
      <c r="Z617" s="175">
        <v>0</v>
      </c>
      <c r="AA617" s="168"/>
      <c r="AB617" s="176">
        <v>0</v>
      </c>
      <c r="AC617" s="177">
        <v>0</v>
      </c>
      <c r="AD617" s="134">
        <v>0</v>
      </c>
      <c r="AE617" s="177">
        <v>0</v>
      </c>
      <c r="AF617" s="182">
        <v>0</v>
      </c>
      <c r="AG617" s="172"/>
    </row>
    <row r="618" spans="1:33" s="110" customFormat="1" x14ac:dyDescent="0.2">
      <c r="A618" s="138">
        <v>481</v>
      </c>
      <c r="B618" s="139">
        <v>481035035</v>
      </c>
      <c r="C618" s="140" t="s">
        <v>533</v>
      </c>
      <c r="D618" s="141">
        <v>35</v>
      </c>
      <c r="E618" s="140" t="s">
        <v>67</v>
      </c>
      <c r="F618" s="141">
        <v>35</v>
      </c>
      <c r="G618" s="142" t="s">
        <v>67</v>
      </c>
      <c r="H618" s="130"/>
      <c r="I618" s="131">
        <v>13292</v>
      </c>
      <c r="J618" s="131">
        <v>5572</v>
      </c>
      <c r="K618" s="131">
        <v>0</v>
      </c>
      <c r="L618" s="131">
        <v>938</v>
      </c>
      <c r="M618" s="131">
        <v>19802</v>
      </c>
      <c r="N618" s="130"/>
      <c r="O618" s="132">
        <v>882</v>
      </c>
      <c r="P618" s="132">
        <v>0</v>
      </c>
      <c r="Q618" s="133">
        <v>16638048</v>
      </c>
      <c r="R618" s="133">
        <v>0</v>
      </c>
      <c r="S618" s="133">
        <v>0</v>
      </c>
      <c r="T618" s="133">
        <v>827316</v>
      </c>
      <c r="U618" s="134">
        <f t="shared" si="9"/>
        <v>17465364</v>
      </c>
      <c r="V618" s="144"/>
      <c r="W618" s="173">
        <v>0</v>
      </c>
      <c r="X618" s="174">
        <v>0.09</v>
      </c>
      <c r="Y618" s="174">
        <v>0.15770254624817917</v>
      </c>
      <c r="Z618" s="175">
        <v>0</v>
      </c>
      <c r="AA618" s="168"/>
      <c r="AB618" s="176">
        <v>1</v>
      </c>
      <c r="AC618" s="177">
        <v>0</v>
      </c>
      <c r="AD618" s="134">
        <v>0</v>
      </c>
      <c r="AE618" s="177">
        <v>0</v>
      </c>
      <c r="AF618" s="182">
        <v>0</v>
      </c>
      <c r="AG618" s="172"/>
    </row>
    <row r="619" spans="1:33" s="110" customFormat="1" x14ac:dyDescent="0.2">
      <c r="A619" s="138">
        <v>481</v>
      </c>
      <c r="B619" s="139">
        <v>481035044</v>
      </c>
      <c r="C619" s="140" t="s">
        <v>533</v>
      </c>
      <c r="D619" s="141">
        <v>35</v>
      </c>
      <c r="E619" s="140" t="s">
        <v>67</v>
      </c>
      <c r="F619" s="141">
        <v>44</v>
      </c>
      <c r="G619" s="142" t="s">
        <v>76</v>
      </c>
      <c r="H619" s="130"/>
      <c r="I619" s="131">
        <v>14038</v>
      </c>
      <c r="J619" s="131">
        <v>122</v>
      </c>
      <c r="K619" s="131">
        <v>0</v>
      </c>
      <c r="L619" s="131">
        <v>938</v>
      </c>
      <c r="M619" s="131">
        <v>15098</v>
      </c>
      <c r="N619" s="130"/>
      <c r="O619" s="132">
        <v>11</v>
      </c>
      <c r="P619" s="132">
        <v>0</v>
      </c>
      <c r="Q619" s="133">
        <v>155760</v>
      </c>
      <c r="R619" s="133">
        <v>0</v>
      </c>
      <c r="S619" s="133">
        <v>0</v>
      </c>
      <c r="T619" s="133">
        <v>10318</v>
      </c>
      <c r="U619" s="134">
        <f t="shared" si="9"/>
        <v>166078</v>
      </c>
      <c r="V619" s="144"/>
      <c r="W619" s="173">
        <v>0</v>
      </c>
      <c r="X619" s="174">
        <v>0.09</v>
      </c>
      <c r="Y619" s="174">
        <v>7.3730690688880246E-2</v>
      </c>
      <c r="Z619" s="175">
        <v>0</v>
      </c>
      <c r="AA619" s="168"/>
      <c r="AB619" s="176">
        <v>0</v>
      </c>
      <c r="AC619" s="177">
        <v>0</v>
      </c>
      <c r="AD619" s="134">
        <v>0</v>
      </c>
      <c r="AE619" s="177">
        <v>0</v>
      </c>
      <c r="AF619" s="182">
        <v>0</v>
      </c>
      <c r="AG619" s="172"/>
    </row>
    <row r="620" spans="1:33" s="110" customFormat="1" x14ac:dyDescent="0.2">
      <c r="A620" s="138">
        <v>481</v>
      </c>
      <c r="B620" s="139">
        <v>481035050</v>
      </c>
      <c r="C620" s="140" t="s">
        <v>533</v>
      </c>
      <c r="D620" s="141">
        <v>35</v>
      </c>
      <c r="E620" s="140" t="s">
        <v>67</v>
      </c>
      <c r="F620" s="141">
        <v>50</v>
      </c>
      <c r="G620" s="142" t="s">
        <v>82</v>
      </c>
      <c r="H620" s="130"/>
      <c r="I620" s="131">
        <v>14164</v>
      </c>
      <c r="J620" s="131">
        <v>7342</v>
      </c>
      <c r="K620" s="131">
        <v>0</v>
      </c>
      <c r="L620" s="131">
        <v>938</v>
      </c>
      <c r="M620" s="131">
        <v>22444</v>
      </c>
      <c r="N620" s="130"/>
      <c r="O620" s="132">
        <v>4</v>
      </c>
      <c r="P620" s="132">
        <v>0</v>
      </c>
      <c r="Q620" s="133">
        <v>86024</v>
      </c>
      <c r="R620" s="133">
        <v>0</v>
      </c>
      <c r="S620" s="133">
        <v>0</v>
      </c>
      <c r="T620" s="133">
        <v>3752</v>
      </c>
      <c r="U620" s="134">
        <f t="shared" si="9"/>
        <v>89776</v>
      </c>
      <c r="V620" s="144"/>
      <c r="W620" s="173">
        <v>0</v>
      </c>
      <c r="X620" s="174">
        <v>0.09</v>
      </c>
      <c r="Y620" s="174">
        <v>6.2539096486737963E-3</v>
      </c>
      <c r="Z620" s="175">
        <v>0</v>
      </c>
      <c r="AA620" s="168"/>
      <c r="AB620" s="176">
        <v>0</v>
      </c>
      <c r="AC620" s="177">
        <v>0</v>
      </c>
      <c r="AD620" s="134">
        <v>0</v>
      </c>
      <c r="AE620" s="177">
        <v>0</v>
      </c>
      <c r="AF620" s="182">
        <v>0</v>
      </c>
      <c r="AG620" s="172"/>
    </row>
    <row r="621" spans="1:33" s="110" customFormat="1" x14ac:dyDescent="0.2">
      <c r="A621" s="138">
        <v>481</v>
      </c>
      <c r="B621" s="139">
        <v>481035057</v>
      </c>
      <c r="C621" s="140" t="s">
        <v>533</v>
      </c>
      <c r="D621" s="141">
        <v>35</v>
      </c>
      <c r="E621" s="140" t="s">
        <v>67</v>
      </c>
      <c r="F621" s="141">
        <v>57</v>
      </c>
      <c r="G621" s="142" t="s">
        <v>89</v>
      </c>
      <c r="H621" s="130"/>
      <c r="I621" s="131">
        <v>14497.297146590754</v>
      </c>
      <c r="J621" s="131">
        <v>449</v>
      </c>
      <c r="K621" s="131">
        <v>0</v>
      </c>
      <c r="L621" s="131">
        <v>938</v>
      </c>
      <c r="M621" s="131">
        <v>15884.297146590754</v>
      </c>
      <c r="N621" s="130"/>
      <c r="O621" s="132">
        <v>1</v>
      </c>
      <c r="P621" s="132">
        <v>0</v>
      </c>
      <c r="Q621" s="133">
        <v>14946</v>
      </c>
      <c r="R621" s="133">
        <v>0</v>
      </c>
      <c r="S621" s="133">
        <v>0</v>
      </c>
      <c r="T621" s="133">
        <v>938</v>
      </c>
      <c r="U621" s="134">
        <f t="shared" si="9"/>
        <v>15884</v>
      </c>
      <c r="V621" s="144"/>
      <c r="W621" s="173">
        <v>0</v>
      </c>
      <c r="X621" s="174">
        <v>0.09</v>
      </c>
      <c r="Y621" s="174">
        <v>0.12834835128885541</v>
      </c>
      <c r="Z621" s="175">
        <v>0</v>
      </c>
      <c r="AA621" s="168"/>
      <c r="AB621" s="176">
        <v>0</v>
      </c>
      <c r="AC621" s="177">
        <v>0</v>
      </c>
      <c r="AD621" s="134">
        <v>0</v>
      </c>
      <c r="AE621" s="177">
        <v>0</v>
      </c>
      <c r="AF621" s="182">
        <v>0</v>
      </c>
      <c r="AG621" s="172"/>
    </row>
    <row r="622" spans="1:33" s="110" customFormat="1" x14ac:dyDescent="0.2">
      <c r="A622" s="138">
        <v>481</v>
      </c>
      <c r="B622" s="139">
        <v>481035073</v>
      </c>
      <c r="C622" s="140" t="s">
        <v>533</v>
      </c>
      <c r="D622" s="141">
        <v>35</v>
      </c>
      <c r="E622" s="140" t="s">
        <v>67</v>
      </c>
      <c r="F622" s="141">
        <v>73</v>
      </c>
      <c r="G622" s="142" t="s">
        <v>105</v>
      </c>
      <c r="H622" s="130"/>
      <c r="I622" s="131">
        <v>14392</v>
      </c>
      <c r="J622" s="131">
        <v>9938</v>
      </c>
      <c r="K622" s="131">
        <v>0</v>
      </c>
      <c r="L622" s="131">
        <v>938</v>
      </c>
      <c r="M622" s="131">
        <v>25268</v>
      </c>
      <c r="N622" s="130"/>
      <c r="O622" s="132">
        <v>3</v>
      </c>
      <c r="P622" s="132">
        <v>0</v>
      </c>
      <c r="Q622" s="133">
        <v>72990</v>
      </c>
      <c r="R622" s="133">
        <v>0</v>
      </c>
      <c r="S622" s="133">
        <v>0</v>
      </c>
      <c r="T622" s="133">
        <v>2814</v>
      </c>
      <c r="U622" s="134">
        <f t="shared" si="9"/>
        <v>75804</v>
      </c>
      <c r="V622" s="144"/>
      <c r="W622" s="173">
        <v>0</v>
      </c>
      <c r="X622" s="174">
        <v>0.09</v>
      </c>
      <c r="Y622" s="174">
        <v>1.4564417469161489E-2</v>
      </c>
      <c r="Z622" s="175">
        <v>0</v>
      </c>
      <c r="AA622" s="168"/>
      <c r="AB622" s="176">
        <v>0</v>
      </c>
      <c r="AC622" s="177">
        <v>0</v>
      </c>
      <c r="AD622" s="134">
        <v>0</v>
      </c>
      <c r="AE622" s="177">
        <v>0</v>
      </c>
      <c r="AF622" s="182">
        <v>0</v>
      </c>
      <c r="AG622" s="172"/>
    </row>
    <row r="623" spans="1:33" s="110" customFormat="1" x14ac:dyDescent="0.2">
      <c r="A623" s="138">
        <v>481</v>
      </c>
      <c r="B623" s="139">
        <v>481035189</v>
      </c>
      <c r="C623" s="140" t="s">
        <v>533</v>
      </c>
      <c r="D623" s="141">
        <v>35</v>
      </c>
      <c r="E623" s="140" t="s">
        <v>67</v>
      </c>
      <c r="F623" s="141">
        <v>189</v>
      </c>
      <c r="G623" s="142" t="s">
        <v>221</v>
      </c>
      <c r="H623" s="130"/>
      <c r="I623" s="131">
        <v>9900</v>
      </c>
      <c r="J623" s="131">
        <v>3336</v>
      </c>
      <c r="K623" s="131">
        <v>0</v>
      </c>
      <c r="L623" s="131">
        <v>938</v>
      </c>
      <c r="M623" s="131">
        <v>14174</v>
      </c>
      <c r="N623" s="130"/>
      <c r="O623" s="132">
        <v>2</v>
      </c>
      <c r="P623" s="132">
        <v>0</v>
      </c>
      <c r="Q623" s="133">
        <v>26472</v>
      </c>
      <c r="R623" s="133">
        <v>0</v>
      </c>
      <c r="S623" s="133">
        <v>0</v>
      </c>
      <c r="T623" s="133">
        <v>1876</v>
      </c>
      <c r="U623" s="134">
        <f t="shared" si="9"/>
        <v>28348</v>
      </c>
      <c r="V623" s="144"/>
      <c r="W623" s="173">
        <v>0</v>
      </c>
      <c r="X623" s="174">
        <v>0.09</v>
      </c>
      <c r="Y623" s="174">
        <v>1.2961795531237718E-3</v>
      </c>
      <c r="Z623" s="175">
        <v>0</v>
      </c>
      <c r="AA623" s="168"/>
      <c r="AB623" s="176">
        <v>0</v>
      </c>
      <c r="AC623" s="177">
        <v>0</v>
      </c>
      <c r="AD623" s="134">
        <v>0</v>
      </c>
      <c r="AE623" s="177">
        <v>0</v>
      </c>
      <c r="AF623" s="182">
        <v>0</v>
      </c>
      <c r="AG623" s="172"/>
    </row>
    <row r="624" spans="1:33" s="110" customFormat="1" x14ac:dyDescent="0.2">
      <c r="A624" s="138">
        <v>481</v>
      </c>
      <c r="B624" s="139">
        <v>481035212</v>
      </c>
      <c r="C624" s="140" t="s">
        <v>533</v>
      </c>
      <c r="D624" s="141">
        <v>35</v>
      </c>
      <c r="E624" s="140" t="s">
        <v>67</v>
      </c>
      <c r="F624" s="141">
        <v>212</v>
      </c>
      <c r="G624" s="142" t="s">
        <v>244</v>
      </c>
      <c r="H624" s="130"/>
      <c r="I624" s="131">
        <v>9926</v>
      </c>
      <c r="J624" s="131">
        <v>2338</v>
      </c>
      <c r="K624" s="131">
        <v>0</v>
      </c>
      <c r="L624" s="131">
        <v>938</v>
      </c>
      <c r="M624" s="131">
        <v>13202</v>
      </c>
      <c r="N624" s="130"/>
      <c r="O624" s="132">
        <v>2</v>
      </c>
      <c r="P624" s="132">
        <v>0</v>
      </c>
      <c r="Q624" s="133">
        <v>24528</v>
      </c>
      <c r="R624" s="133">
        <v>0</v>
      </c>
      <c r="S624" s="133">
        <v>0</v>
      </c>
      <c r="T624" s="133">
        <v>1876</v>
      </c>
      <c r="U624" s="134">
        <f t="shared" si="9"/>
        <v>26404</v>
      </c>
      <c r="V624" s="144"/>
      <c r="W624" s="173">
        <v>0</v>
      </c>
      <c r="X624" s="174">
        <v>0.09</v>
      </c>
      <c r="Y624" s="174">
        <v>3.6237634907218763E-2</v>
      </c>
      <c r="Z624" s="175">
        <v>0</v>
      </c>
      <c r="AA624" s="168"/>
      <c r="AB624" s="176">
        <v>0</v>
      </c>
      <c r="AC624" s="177">
        <v>0</v>
      </c>
      <c r="AD624" s="134">
        <v>0</v>
      </c>
      <c r="AE624" s="177">
        <v>0</v>
      </c>
      <c r="AF624" s="182">
        <v>0</v>
      </c>
      <c r="AG624" s="172"/>
    </row>
    <row r="625" spans="1:33" s="110" customFormat="1" x14ac:dyDescent="0.2">
      <c r="A625" s="138">
        <v>481</v>
      </c>
      <c r="B625" s="139">
        <v>481035218</v>
      </c>
      <c r="C625" s="140" t="s">
        <v>533</v>
      </c>
      <c r="D625" s="141">
        <v>35</v>
      </c>
      <c r="E625" s="140" t="s">
        <v>67</v>
      </c>
      <c r="F625" s="141">
        <v>218</v>
      </c>
      <c r="G625" s="142" t="s">
        <v>250</v>
      </c>
      <c r="H625" s="130"/>
      <c r="I625" s="131">
        <v>9952</v>
      </c>
      <c r="J625" s="131">
        <v>3601</v>
      </c>
      <c r="K625" s="131">
        <v>0</v>
      </c>
      <c r="L625" s="131">
        <v>938</v>
      </c>
      <c r="M625" s="131">
        <v>14491</v>
      </c>
      <c r="N625" s="130"/>
      <c r="O625" s="132">
        <v>1</v>
      </c>
      <c r="P625" s="132">
        <v>0</v>
      </c>
      <c r="Q625" s="133">
        <v>13553</v>
      </c>
      <c r="R625" s="133">
        <v>0</v>
      </c>
      <c r="S625" s="133">
        <v>0</v>
      </c>
      <c r="T625" s="133">
        <v>938</v>
      </c>
      <c r="U625" s="134">
        <f t="shared" si="9"/>
        <v>14491</v>
      </c>
      <c r="V625" s="144"/>
      <c r="W625" s="173">
        <v>0</v>
      </c>
      <c r="X625" s="174">
        <v>0.09</v>
      </c>
      <c r="Y625" s="174">
        <v>3.2999785261919636E-2</v>
      </c>
      <c r="Z625" s="175">
        <v>0</v>
      </c>
      <c r="AA625" s="168"/>
      <c r="AB625" s="176">
        <v>0</v>
      </c>
      <c r="AC625" s="177">
        <v>0</v>
      </c>
      <c r="AD625" s="134">
        <v>0</v>
      </c>
      <c r="AE625" s="177">
        <v>0</v>
      </c>
      <c r="AF625" s="182">
        <v>0</v>
      </c>
      <c r="AG625" s="172"/>
    </row>
    <row r="626" spans="1:33" s="110" customFormat="1" x14ac:dyDescent="0.2">
      <c r="A626" s="138">
        <v>481</v>
      </c>
      <c r="B626" s="139">
        <v>481035220</v>
      </c>
      <c r="C626" s="140" t="s">
        <v>533</v>
      </c>
      <c r="D626" s="141">
        <v>35</v>
      </c>
      <c r="E626" s="140" t="s">
        <v>67</v>
      </c>
      <c r="F626" s="141">
        <v>220</v>
      </c>
      <c r="G626" s="142" t="s">
        <v>252</v>
      </c>
      <c r="H626" s="130"/>
      <c r="I626" s="131">
        <v>11134</v>
      </c>
      <c r="J626" s="131">
        <v>4950</v>
      </c>
      <c r="K626" s="131">
        <v>0</v>
      </c>
      <c r="L626" s="131">
        <v>938</v>
      </c>
      <c r="M626" s="131">
        <v>17022</v>
      </c>
      <c r="N626" s="130"/>
      <c r="O626" s="132">
        <v>7</v>
      </c>
      <c r="P626" s="132">
        <v>0</v>
      </c>
      <c r="Q626" s="133">
        <v>112588</v>
      </c>
      <c r="R626" s="133">
        <v>0</v>
      </c>
      <c r="S626" s="133">
        <v>0</v>
      </c>
      <c r="T626" s="133">
        <v>6566</v>
      </c>
      <c r="U626" s="134">
        <f t="shared" si="9"/>
        <v>119154</v>
      </c>
      <c r="V626" s="144"/>
      <c r="W626" s="173">
        <v>0</v>
      </c>
      <c r="X626" s="174">
        <v>0.09</v>
      </c>
      <c r="Y626" s="174">
        <v>1.7540375109514634E-2</v>
      </c>
      <c r="Z626" s="175">
        <v>0</v>
      </c>
      <c r="AA626" s="168"/>
      <c r="AB626" s="176">
        <v>0</v>
      </c>
      <c r="AC626" s="177">
        <v>0</v>
      </c>
      <c r="AD626" s="134">
        <v>0</v>
      </c>
      <c r="AE626" s="177">
        <v>0</v>
      </c>
      <c r="AF626" s="182">
        <v>0</v>
      </c>
      <c r="AG626" s="172"/>
    </row>
    <row r="627" spans="1:33" s="110" customFormat="1" x14ac:dyDescent="0.2">
      <c r="A627" s="138">
        <v>481</v>
      </c>
      <c r="B627" s="139">
        <v>481035243</v>
      </c>
      <c r="C627" s="140" t="s">
        <v>533</v>
      </c>
      <c r="D627" s="141">
        <v>35</v>
      </c>
      <c r="E627" s="140" t="s">
        <v>67</v>
      </c>
      <c r="F627" s="141">
        <v>243</v>
      </c>
      <c r="G627" s="142" t="s">
        <v>275</v>
      </c>
      <c r="H627" s="130"/>
      <c r="I627" s="131">
        <v>14770</v>
      </c>
      <c r="J627" s="131">
        <v>2774</v>
      </c>
      <c r="K627" s="131">
        <v>0</v>
      </c>
      <c r="L627" s="131">
        <v>938</v>
      </c>
      <c r="M627" s="131">
        <v>18482</v>
      </c>
      <c r="N627" s="130"/>
      <c r="O627" s="132">
        <v>3</v>
      </c>
      <c r="P627" s="132">
        <v>0</v>
      </c>
      <c r="Q627" s="133">
        <v>52632</v>
      </c>
      <c r="R627" s="133">
        <v>0</v>
      </c>
      <c r="S627" s="133">
        <v>0</v>
      </c>
      <c r="T627" s="133">
        <v>2814</v>
      </c>
      <c r="U627" s="134">
        <f t="shared" si="9"/>
        <v>55446</v>
      </c>
      <c r="V627" s="144"/>
      <c r="W627" s="173">
        <v>0</v>
      </c>
      <c r="X627" s="174">
        <v>0.09</v>
      </c>
      <c r="Y627" s="174">
        <v>5.9128676553304093E-3</v>
      </c>
      <c r="Z627" s="175">
        <v>0</v>
      </c>
      <c r="AA627" s="168"/>
      <c r="AB627" s="176">
        <v>0</v>
      </c>
      <c r="AC627" s="177">
        <v>0</v>
      </c>
      <c r="AD627" s="134">
        <v>0</v>
      </c>
      <c r="AE627" s="177">
        <v>0</v>
      </c>
      <c r="AF627" s="182">
        <v>0</v>
      </c>
      <c r="AG627" s="172"/>
    </row>
    <row r="628" spans="1:33" s="110" customFormat="1" x14ac:dyDescent="0.2">
      <c r="A628" s="138">
        <v>481</v>
      </c>
      <c r="B628" s="139">
        <v>481035244</v>
      </c>
      <c r="C628" s="140" t="s">
        <v>533</v>
      </c>
      <c r="D628" s="141">
        <v>35</v>
      </c>
      <c r="E628" s="140" t="s">
        <v>67</v>
      </c>
      <c r="F628" s="141">
        <v>244</v>
      </c>
      <c r="G628" s="142" t="s">
        <v>276</v>
      </c>
      <c r="H628" s="130"/>
      <c r="I628" s="131">
        <v>11782</v>
      </c>
      <c r="J628" s="131">
        <v>4249</v>
      </c>
      <c r="K628" s="131">
        <v>0</v>
      </c>
      <c r="L628" s="131">
        <v>938</v>
      </c>
      <c r="M628" s="131">
        <v>16969</v>
      </c>
      <c r="N628" s="130"/>
      <c r="O628" s="132">
        <v>14</v>
      </c>
      <c r="P628" s="132">
        <v>0</v>
      </c>
      <c r="Q628" s="133">
        <v>224434</v>
      </c>
      <c r="R628" s="133">
        <v>0</v>
      </c>
      <c r="S628" s="133">
        <v>0</v>
      </c>
      <c r="T628" s="133">
        <v>13132</v>
      </c>
      <c r="U628" s="134">
        <f t="shared" si="9"/>
        <v>237566</v>
      </c>
      <c r="V628" s="144"/>
      <c r="W628" s="173">
        <v>0</v>
      </c>
      <c r="X628" s="174">
        <v>0.09</v>
      </c>
      <c r="Y628" s="174">
        <v>0.13694619371909225</v>
      </c>
      <c r="Z628" s="175">
        <v>0</v>
      </c>
      <c r="AA628" s="168"/>
      <c r="AB628" s="176">
        <v>8</v>
      </c>
      <c r="AC628" s="177">
        <v>7.2656231903721258</v>
      </c>
      <c r="AD628" s="134">
        <v>123288</v>
      </c>
      <c r="AE628" s="177">
        <v>0</v>
      </c>
      <c r="AF628" s="182">
        <v>0</v>
      </c>
      <c r="AG628" s="172"/>
    </row>
    <row r="629" spans="1:33" s="110" customFormat="1" x14ac:dyDescent="0.2">
      <c r="A629" s="138">
        <v>481</v>
      </c>
      <c r="B629" s="139">
        <v>481035251</v>
      </c>
      <c r="C629" s="140" t="s">
        <v>533</v>
      </c>
      <c r="D629" s="141">
        <v>35</v>
      </c>
      <c r="E629" s="140" t="s">
        <v>67</v>
      </c>
      <c r="F629" s="141">
        <v>251</v>
      </c>
      <c r="G629" s="142" t="s">
        <v>283</v>
      </c>
      <c r="H629" s="130"/>
      <c r="I629" s="131">
        <v>14718</v>
      </c>
      <c r="J629" s="131">
        <v>2965</v>
      </c>
      <c r="K629" s="131">
        <v>0</v>
      </c>
      <c r="L629" s="131">
        <v>938</v>
      </c>
      <c r="M629" s="131">
        <v>18621</v>
      </c>
      <c r="N629" s="130"/>
      <c r="O629" s="132">
        <v>1</v>
      </c>
      <c r="P629" s="132">
        <v>0</v>
      </c>
      <c r="Q629" s="133">
        <v>17683</v>
      </c>
      <c r="R629" s="133">
        <v>0</v>
      </c>
      <c r="S629" s="133">
        <v>0</v>
      </c>
      <c r="T629" s="133">
        <v>938</v>
      </c>
      <c r="U629" s="134">
        <f t="shared" si="9"/>
        <v>18621</v>
      </c>
      <c r="V629" s="144"/>
      <c r="W629" s="173">
        <v>0</v>
      </c>
      <c r="X629" s="174">
        <v>0.09</v>
      </c>
      <c r="Y629" s="174">
        <v>3.7405694543905924E-2</v>
      </c>
      <c r="Z629" s="175">
        <v>0</v>
      </c>
      <c r="AA629" s="168"/>
      <c r="AB629" s="176">
        <v>0</v>
      </c>
      <c r="AC629" s="177">
        <v>0</v>
      </c>
      <c r="AD629" s="134">
        <v>0</v>
      </c>
      <c r="AE629" s="177">
        <v>0</v>
      </c>
      <c r="AF629" s="182">
        <v>0</v>
      </c>
      <c r="AG629" s="172"/>
    </row>
    <row r="630" spans="1:33" s="110" customFormat="1" x14ac:dyDescent="0.2">
      <c r="A630" s="138">
        <v>481</v>
      </c>
      <c r="B630" s="139">
        <v>481035285</v>
      </c>
      <c r="C630" s="140" t="s">
        <v>533</v>
      </c>
      <c r="D630" s="141">
        <v>35</v>
      </c>
      <c r="E630" s="140" t="s">
        <v>67</v>
      </c>
      <c r="F630" s="141">
        <v>285</v>
      </c>
      <c r="G630" s="142" t="s">
        <v>317</v>
      </c>
      <c r="H630" s="130"/>
      <c r="I630" s="131">
        <v>10278</v>
      </c>
      <c r="J630" s="131">
        <v>2999</v>
      </c>
      <c r="K630" s="131">
        <v>0</v>
      </c>
      <c r="L630" s="131">
        <v>938</v>
      </c>
      <c r="M630" s="131">
        <v>14215</v>
      </c>
      <c r="N630" s="130"/>
      <c r="O630" s="132">
        <v>8</v>
      </c>
      <c r="P630" s="132">
        <v>0</v>
      </c>
      <c r="Q630" s="133">
        <v>106216</v>
      </c>
      <c r="R630" s="133">
        <v>0</v>
      </c>
      <c r="S630" s="133">
        <v>0</v>
      </c>
      <c r="T630" s="133">
        <v>7504</v>
      </c>
      <c r="U630" s="134">
        <f t="shared" si="9"/>
        <v>113720</v>
      </c>
      <c r="V630" s="144"/>
      <c r="W630" s="173">
        <v>0</v>
      </c>
      <c r="X630" s="174">
        <v>0.09</v>
      </c>
      <c r="Y630" s="174">
        <v>3.5492521449452773E-2</v>
      </c>
      <c r="Z630" s="175">
        <v>0</v>
      </c>
      <c r="AA630" s="168"/>
      <c r="AB630" s="176">
        <v>0</v>
      </c>
      <c r="AC630" s="177">
        <v>0</v>
      </c>
      <c r="AD630" s="134">
        <v>0</v>
      </c>
      <c r="AE630" s="177">
        <v>0</v>
      </c>
      <c r="AF630" s="182">
        <v>0</v>
      </c>
      <c r="AG630" s="172"/>
    </row>
    <row r="631" spans="1:33" s="110" customFormat="1" x14ac:dyDescent="0.2">
      <c r="A631" s="138">
        <v>481</v>
      </c>
      <c r="B631" s="139">
        <v>481035307</v>
      </c>
      <c r="C631" s="140" t="s">
        <v>533</v>
      </c>
      <c r="D631" s="141">
        <v>35</v>
      </c>
      <c r="E631" s="140" t="s">
        <v>67</v>
      </c>
      <c r="F631" s="141">
        <v>307</v>
      </c>
      <c r="G631" s="142" t="s">
        <v>339</v>
      </c>
      <c r="H631" s="130"/>
      <c r="I631" s="131">
        <v>9900</v>
      </c>
      <c r="J631" s="131">
        <v>4306</v>
      </c>
      <c r="K631" s="131">
        <v>0</v>
      </c>
      <c r="L631" s="131">
        <v>938</v>
      </c>
      <c r="M631" s="131">
        <v>15144</v>
      </c>
      <c r="N631" s="130"/>
      <c r="O631" s="132">
        <v>1</v>
      </c>
      <c r="P631" s="132">
        <v>0</v>
      </c>
      <c r="Q631" s="133">
        <v>14206</v>
      </c>
      <c r="R631" s="133">
        <v>0</v>
      </c>
      <c r="S631" s="133">
        <v>0</v>
      </c>
      <c r="T631" s="133">
        <v>938</v>
      </c>
      <c r="U631" s="134">
        <f t="shared" si="9"/>
        <v>15144</v>
      </c>
      <c r="V631" s="144"/>
      <c r="W631" s="173">
        <v>0</v>
      </c>
      <c r="X631" s="174">
        <v>0.09</v>
      </c>
      <c r="Y631" s="174">
        <v>1.1291851638742176E-2</v>
      </c>
      <c r="Z631" s="175">
        <v>0</v>
      </c>
      <c r="AA631" s="168"/>
      <c r="AB631" s="176">
        <v>0</v>
      </c>
      <c r="AC631" s="177">
        <v>0</v>
      </c>
      <c r="AD631" s="134">
        <v>0</v>
      </c>
      <c r="AE631" s="177">
        <v>0</v>
      </c>
      <c r="AF631" s="182">
        <v>0</v>
      </c>
      <c r="AG631" s="172"/>
    </row>
    <row r="632" spans="1:33" s="110" customFormat="1" x14ac:dyDescent="0.2">
      <c r="A632" s="138">
        <v>481</v>
      </c>
      <c r="B632" s="139">
        <v>481035336</v>
      </c>
      <c r="C632" s="140" t="s">
        <v>533</v>
      </c>
      <c r="D632" s="141">
        <v>35</v>
      </c>
      <c r="E632" s="140" t="s">
        <v>67</v>
      </c>
      <c r="F632" s="141">
        <v>336</v>
      </c>
      <c r="G632" s="142" t="s">
        <v>368</v>
      </c>
      <c r="H632" s="130"/>
      <c r="I632" s="131">
        <v>12373.812835602095</v>
      </c>
      <c r="J632" s="131">
        <v>2895</v>
      </c>
      <c r="K632" s="131">
        <v>0</v>
      </c>
      <c r="L632" s="131">
        <v>938</v>
      </c>
      <c r="M632" s="131">
        <v>16206.812835602095</v>
      </c>
      <c r="N632" s="130"/>
      <c r="O632" s="132">
        <v>1</v>
      </c>
      <c r="P632" s="132">
        <v>0</v>
      </c>
      <c r="Q632" s="133">
        <v>15269</v>
      </c>
      <c r="R632" s="133">
        <v>0</v>
      </c>
      <c r="S632" s="133">
        <v>0</v>
      </c>
      <c r="T632" s="133">
        <v>938</v>
      </c>
      <c r="U632" s="134">
        <f t="shared" si="9"/>
        <v>16207</v>
      </c>
      <c r="V632" s="144"/>
      <c r="W632" s="173">
        <v>0</v>
      </c>
      <c r="X632" s="174">
        <v>0.09</v>
      </c>
      <c r="Y632" s="174">
        <v>4.1978296488959697E-2</v>
      </c>
      <c r="Z632" s="175">
        <v>0</v>
      </c>
      <c r="AA632" s="168"/>
      <c r="AB632" s="176">
        <v>0</v>
      </c>
      <c r="AC632" s="177">
        <v>0</v>
      </c>
      <c r="AD632" s="134">
        <v>0</v>
      </c>
      <c r="AE632" s="177">
        <v>0</v>
      </c>
      <c r="AF632" s="182">
        <v>0</v>
      </c>
      <c r="AG632" s="172"/>
    </row>
    <row r="633" spans="1:33" s="110" customFormat="1" x14ac:dyDescent="0.2">
      <c r="A633" s="138">
        <v>482</v>
      </c>
      <c r="B633" s="139">
        <v>482204007</v>
      </c>
      <c r="C633" s="140" t="s">
        <v>534</v>
      </c>
      <c r="D633" s="141">
        <v>204</v>
      </c>
      <c r="E633" s="140" t="s">
        <v>236</v>
      </c>
      <c r="F633" s="141">
        <v>7</v>
      </c>
      <c r="G633" s="142" t="s">
        <v>39</v>
      </c>
      <c r="H633" s="130"/>
      <c r="I633" s="131">
        <v>9783</v>
      </c>
      <c r="J633" s="131">
        <v>4573</v>
      </c>
      <c r="K633" s="131">
        <v>0</v>
      </c>
      <c r="L633" s="131">
        <v>938</v>
      </c>
      <c r="M633" s="131">
        <v>15294</v>
      </c>
      <c r="N633" s="130"/>
      <c r="O633" s="132">
        <v>64</v>
      </c>
      <c r="P633" s="132">
        <v>0</v>
      </c>
      <c r="Q633" s="133">
        <v>918784</v>
      </c>
      <c r="R633" s="133">
        <v>0</v>
      </c>
      <c r="S633" s="133">
        <v>0</v>
      </c>
      <c r="T633" s="133">
        <v>60032</v>
      </c>
      <c r="U633" s="134">
        <f t="shared" si="9"/>
        <v>978816</v>
      </c>
      <c r="V633" s="144"/>
      <c r="W633" s="173">
        <v>0</v>
      </c>
      <c r="X633" s="174">
        <v>0.09</v>
      </c>
      <c r="Y633" s="174">
        <v>2.7264486221037058E-2</v>
      </c>
      <c r="Z633" s="175">
        <v>0</v>
      </c>
      <c r="AA633" s="168"/>
      <c r="AB633" s="176">
        <v>0</v>
      </c>
      <c r="AC633" s="177">
        <v>0</v>
      </c>
      <c r="AD633" s="134">
        <v>0</v>
      </c>
      <c r="AE633" s="177">
        <v>0</v>
      </c>
      <c r="AF633" s="182">
        <v>0</v>
      </c>
      <c r="AG633" s="172"/>
    </row>
    <row r="634" spans="1:33" s="110" customFormat="1" x14ac:dyDescent="0.2">
      <c r="A634" s="138">
        <v>482</v>
      </c>
      <c r="B634" s="139">
        <v>482204030</v>
      </c>
      <c r="C634" s="140" t="s">
        <v>534</v>
      </c>
      <c r="D634" s="141">
        <v>204</v>
      </c>
      <c r="E634" s="140" t="s">
        <v>236</v>
      </c>
      <c r="F634" s="141">
        <v>30</v>
      </c>
      <c r="G634" s="142" t="s">
        <v>62</v>
      </c>
      <c r="H634" s="130"/>
      <c r="I634" s="131">
        <v>8960</v>
      </c>
      <c r="J634" s="131">
        <v>2206</v>
      </c>
      <c r="K634" s="131">
        <v>0</v>
      </c>
      <c r="L634" s="131">
        <v>938</v>
      </c>
      <c r="M634" s="131">
        <v>12104</v>
      </c>
      <c r="N634" s="130"/>
      <c r="O634" s="132">
        <v>2</v>
      </c>
      <c r="P634" s="132">
        <v>0</v>
      </c>
      <c r="Q634" s="133">
        <v>22332</v>
      </c>
      <c r="R634" s="133">
        <v>0</v>
      </c>
      <c r="S634" s="133">
        <v>0</v>
      </c>
      <c r="T634" s="133">
        <v>1876</v>
      </c>
      <c r="U634" s="134">
        <f t="shared" si="9"/>
        <v>24208</v>
      </c>
      <c r="V634" s="144"/>
      <c r="W634" s="173">
        <v>0</v>
      </c>
      <c r="X634" s="174">
        <v>0.09</v>
      </c>
      <c r="Y634" s="174">
        <v>2.190197456056182E-3</v>
      </c>
      <c r="Z634" s="175">
        <v>0</v>
      </c>
      <c r="AA634" s="168"/>
      <c r="AB634" s="176">
        <v>0</v>
      </c>
      <c r="AC634" s="177">
        <v>0</v>
      </c>
      <c r="AD634" s="134">
        <v>0</v>
      </c>
      <c r="AE634" s="177">
        <v>0</v>
      </c>
      <c r="AF634" s="182">
        <v>0</v>
      </c>
      <c r="AG634" s="172"/>
    </row>
    <row r="635" spans="1:33" s="110" customFormat="1" x14ac:dyDescent="0.2">
      <c r="A635" s="138">
        <v>482</v>
      </c>
      <c r="B635" s="139">
        <v>482204038</v>
      </c>
      <c r="C635" s="140" t="s">
        <v>534</v>
      </c>
      <c r="D635" s="141">
        <v>204</v>
      </c>
      <c r="E635" s="140" t="s">
        <v>236</v>
      </c>
      <c r="F635" s="141">
        <v>38</v>
      </c>
      <c r="G635" s="142" t="s">
        <v>70</v>
      </c>
      <c r="H635" s="130"/>
      <c r="I635" s="131">
        <v>10177.574972839508</v>
      </c>
      <c r="J635" s="131">
        <v>7482</v>
      </c>
      <c r="K635" s="131">
        <v>0</v>
      </c>
      <c r="L635" s="131">
        <v>938</v>
      </c>
      <c r="M635" s="131">
        <v>18597.574972839509</v>
      </c>
      <c r="N635" s="130"/>
      <c r="O635" s="132">
        <v>1</v>
      </c>
      <c r="P635" s="132">
        <v>0</v>
      </c>
      <c r="Q635" s="133">
        <v>17660</v>
      </c>
      <c r="R635" s="133">
        <v>0</v>
      </c>
      <c r="S635" s="133">
        <v>0</v>
      </c>
      <c r="T635" s="133">
        <v>938</v>
      </c>
      <c r="U635" s="134">
        <f t="shared" si="9"/>
        <v>18598</v>
      </c>
      <c r="V635" s="144"/>
      <c r="W635" s="173">
        <v>0</v>
      </c>
      <c r="X635" s="174">
        <v>0.09</v>
      </c>
      <c r="Y635" s="174">
        <v>1.3299933379835403E-3</v>
      </c>
      <c r="Z635" s="175">
        <v>0</v>
      </c>
      <c r="AA635" s="168"/>
      <c r="AB635" s="176">
        <v>0</v>
      </c>
      <c r="AC635" s="177">
        <v>0</v>
      </c>
      <c r="AD635" s="134">
        <v>0</v>
      </c>
      <c r="AE635" s="177">
        <v>0</v>
      </c>
      <c r="AF635" s="182">
        <v>0</v>
      </c>
      <c r="AG635" s="172"/>
    </row>
    <row r="636" spans="1:33" s="110" customFormat="1" x14ac:dyDescent="0.2">
      <c r="A636" s="138">
        <v>482</v>
      </c>
      <c r="B636" s="139">
        <v>482204105</v>
      </c>
      <c r="C636" s="140" t="s">
        <v>534</v>
      </c>
      <c r="D636" s="141">
        <v>204</v>
      </c>
      <c r="E636" s="140" t="s">
        <v>236</v>
      </c>
      <c r="F636" s="141">
        <v>105</v>
      </c>
      <c r="G636" s="142" t="s">
        <v>137</v>
      </c>
      <c r="H636" s="130"/>
      <c r="I636" s="131">
        <v>9174</v>
      </c>
      <c r="J636" s="131">
        <v>3681</v>
      </c>
      <c r="K636" s="131">
        <v>0</v>
      </c>
      <c r="L636" s="131">
        <v>938</v>
      </c>
      <c r="M636" s="131">
        <v>13793</v>
      </c>
      <c r="N636" s="130"/>
      <c r="O636" s="132">
        <v>2</v>
      </c>
      <c r="P636" s="132">
        <v>0</v>
      </c>
      <c r="Q636" s="133">
        <v>25710</v>
      </c>
      <c r="R636" s="133">
        <v>0</v>
      </c>
      <c r="S636" s="133">
        <v>0</v>
      </c>
      <c r="T636" s="133">
        <v>1876</v>
      </c>
      <c r="U636" s="134">
        <f t="shared" si="9"/>
        <v>27586</v>
      </c>
      <c r="V636" s="144"/>
      <c r="W636" s="173">
        <v>0</v>
      </c>
      <c r="X636" s="174">
        <v>0.09</v>
      </c>
      <c r="Y636" s="174">
        <v>1.3241029640181329E-3</v>
      </c>
      <c r="Z636" s="175">
        <v>0</v>
      </c>
      <c r="AA636" s="168"/>
      <c r="AB636" s="176">
        <v>0</v>
      </c>
      <c r="AC636" s="177">
        <v>0</v>
      </c>
      <c r="AD636" s="134">
        <v>0</v>
      </c>
      <c r="AE636" s="177">
        <v>0</v>
      </c>
      <c r="AF636" s="182">
        <v>0</v>
      </c>
      <c r="AG636" s="172"/>
    </row>
    <row r="637" spans="1:33" s="110" customFormat="1" x14ac:dyDescent="0.2">
      <c r="A637" s="138">
        <v>482</v>
      </c>
      <c r="B637" s="139">
        <v>482204128</v>
      </c>
      <c r="C637" s="140" t="s">
        <v>534</v>
      </c>
      <c r="D637" s="141">
        <v>204</v>
      </c>
      <c r="E637" s="140" t="s">
        <v>236</v>
      </c>
      <c r="F637" s="141">
        <v>128</v>
      </c>
      <c r="G637" s="142" t="s">
        <v>160</v>
      </c>
      <c r="H637" s="130"/>
      <c r="I637" s="131">
        <v>9257</v>
      </c>
      <c r="J637" s="131">
        <v>533</v>
      </c>
      <c r="K637" s="131">
        <v>0</v>
      </c>
      <c r="L637" s="131">
        <v>938</v>
      </c>
      <c r="M637" s="131">
        <v>10728</v>
      </c>
      <c r="N637" s="130"/>
      <c r="O637" s="132">
        <v>3</v>
      </c>
      <c r="P637" s="132">
        <v>0</v>
      </c>
      <c r="Q637" s="133">
        <v>29370</v>
      </c>
      <c r="R637" s="133">
        <v>0</v>
      </c>
      <c r="S637" s="133">
        <v>0</v>
      </c>
      <c r="T637" s="133">
        <v>2814</v>
      </c>
      <c r="U637" s="134">
        <f t="shared" si="9"/>
        <v>32184</v>
      </c>
      <c r="V637" s="144"/>
      <c r="W637" s="173">
        <v>0</v>
      </c>
      <c r="X637" s="174">
        <v>0.09</v>
      </c>
      <c r="Y637" s="174">
        <v>3.7584762503324445E-2</v>
      </c>
      <c r="Z637" s="175">
        <v>0</v>
      </c>
      <c r="AA637" s="168"/>
      <c r="AB637" s="176">
        <v>0</v>
      </c>
      <c r="AC637" s="177">
        <v>0</v>
      </c>
      <c r="AD637" s="134">
        <v>0</v>
      </c>
      <c r="AE637" s="177">
        <v>0</v>
      </c>
      <c r="AF637" s="182">
        <v>0</v>
      </c>
      <c r="AG637" s="172"/>
    </row>
    <row r="638" spans="1:33" s="110" customFormat="1" x14ac:dyDescent="0.2">
      <c r="A638" s="138">
        <v>482</v>
      </c>
      <c r="B638" s="139">
        <v>482204204</v>
      </c>
      <c r="C638" s="140" t="s">
        <v>534</v>
      </c>
      <c r="D638" s="141">
        <v>204</v>
      </c>
      <c r="E638" s="140" t="s">
        <v>236</v>
      </c>
      <c r="F638" s="141">
        <v>204</v>
      </c>
      <c r="G638" s="142" t="s">
        <v>236</v>
      </c>
      <c r="H638" s="130"/>
      <c r="I638" s="131">
        <v>9519</v>
      </c>
      <c r="J638" s="131">
        <v>5760</v>
      </c>
      <c r="K638" s="131">
        <v>0</v>
      </c>
      <c r="L638" s="131">
        <v>938</v>
      </c>
      <c r="M638" s="131">
        <v>16217</v>
      </c>
      <c r="N638" s="130"/>
      <c r="O638" s="132">
        <v>139</v>
      </c>
      <c r="P638" s="132">
        <v>0</v>
      </c>
      <c r="Q638" s="133">
        <v>2123781</v>
      </c>
      <c r="R638" s="133">
        <v>0</v>
      </c>
      <c r="S638" s="133">
        <v>0</v>
      </c>
      <c r="T638" s="133">
        <v>130382</v>
      </c>
      <c r="U638" s="134">
        <f t="shared" si="9"/>
        <v>2254163</v>
      </c>
      <c r="V638" s="144"/>
      <c r="W638" s="173">
        <v>0</v>
      </c>
      <c r="X638" s="174">
        <v>0.09</v>
      </c>
      <c r="Y638" s="174">
        <v>5.3505609664923369E-2</v>
      </c>
      <c r="Z638" s="175">
        <v>0</v>
      </c>
      <c r="AA638" s="168"/>
      <c r="AB638" s="176">
        <v>0</v>
      </c>
      <c r="AC638" s="177">
        <v>0</v>
      </c>
      <c r="AD638" s="134">
        <v>0</v>
      </c>
      <c r="AE638" s="177">
        <v>0</v>
      </c>
      <c r="AF638" s="182">
        <v>0</v>
      </c>
      <c r="AG638" s="172"/>
    </row>
    <row r="639" spans="1:33" s="110" customFormat="1" x14ac:dyDescent="0.2">
      <c r="A639" s="138">
        <v>482</v>
      </c>
      <c r="B639" s="139">
        <v>482204705</v>
      </c>
      <c r="C639" s="140" t="s">
        <v>534</v>
      </c>
      <c r="D639" s="141">
        <v>204</v>
      </c>
      <c r="E639" s="140" t="s">
        <v>236</v>
      </c>
      <c r="F639" s="141">
        <v>705</v>
      </c>
      <c r="G639" s="142" t="s">
        <v>418</v>
      </c>
      <c r="H639" s="130"/>
      <c r="I639" s="131">
        <v>8960</v>
      </c>
      <c r="J639" s="131">
        <v>5988</v>
      </c>
      <c r="K639" s="131">
        <v>0</v>
      </c>
      <c r="L639" s="131">
        <v>938</v>
      </c>
      <c r="M639" s="131">
        <v>15886</v>
      </c>
      <c r="N639" s="130"/>
      <c r="O639" s="132">
        <v>1</v>
      </c>
      <c r="P639" s="132">
        <v>0</v>
      </c>
      <c r="Q639" s="133">
        <v>14948</v>
      </c>
      <c r="R639" s="133">
        <v>0</v>
      </c>
      <c r="S639" s="133">
        <v>0</v>
      </c>
      <c r="T639" s="133">
        <v>938</v>
      </c>
      <c r="U639" s="134">
        <f t="shared" si="9"/>
        <v>15886</v>
      </c>
      <c r="V639" s="144"/>
      <c r="W639" s="173">
        <v>0</v>
      </c>
      <c r="X639" s="174">
        <v>0.09</v>
      </c>
      <c r="Y639" s="174">
        <v>2.037842885818251E-3</v>
      </c>
      <c r="Z639" s="175">
        <v>0</v>
      </c>
      <c r="AA639" s="168"/>
      <c r="AB639" s="176">
        <v>0</v>
      </c>
      <c r="AC639" s="177">
        <v>0</v>
      </c>
      <c r="AD639" s="134">
        <v>0</v>
      </c>
      <c r="AE639" s="177">
        <v>0</v>
      </c>
      <c r="AF639" s="182">
        <v>0</v>
      </c>
      <c r="AG639" s="172"/>
    </row>
    <row r="640" spans="1:33" s="110" customFormat="1" x14ac:dyDescent="0.2">
      <c r="A640" s="138">
        <v>482</v>
      </c>
      <c r="B640" s="139">
        <v>482204745</v>
      </c>
      <c r="C640" s="140" t="s">
        <v>534</v>
      </c>
      <c r="D640" s="141">
        <v>204</v>
      </c>
      <c r="E640" s="140" t="s">
        <v>236</v>
      </c>
      <c r="F640" s="141">
        <v>745</v>
      </c>
      <c r="G640" s="142" t="s">
        <v>429</v>
      </c>
      <c r="H640" s="130"/>
      <c r="I640" s="131">
        <v>9470</v>
      </c>
      <c r="J640" s="131">
        <v>4091</v>
      </c>
      <c r="K640" s="131">
        <v>0</v>
      </c>
      <c r="L640" s="131">
        <v>938</v>
      </c>
      <c r="M640" s="131">
        <v>14499</v>
      </c>
      <c r="N640" s="130"/>
      <c r="O640" s="132">
        <v>30</v>
      </c>
      <c r="P640" s="132">
        <v>0</v>
      </c>
      <c r="Q640" s="133">
        <v>406830</v>
      </c>
      <c r="R640" s="133">
        <v>0</v>
      </c>
      <c r="S640" s="133">
        <v>0</v>
      </c>
      <c r="T640" s="133">
        <v>28140</v>
      </c>
      <c r="U640" s="134">
        <f t="shared" si="9"/>
        <v>434970</v>
      </c>
      <c r="V640" s="144"/>
      <c r="W640" s="173">
        <v>0</v>
      </c>
      <c r="X640" s="174">
        <v>0.09</v>
      </c>
      <c r="Y640" s="174">
        <v>1.2777169178764126E-2</v>
      </c>
      <c r="Z640" s="175">
        <v>0</v>
      </c>
      <c r="AA640" s="168"/>
      <c r="AB640" s="176">
        <v>0</v>
      </c>
      <c r="AC640" s="177">
        <v>0</v>
      </c>
      <c r="AD640" s="134">
        <v>0</v>
      </c>
      <c r="AE640" s="177">
        <v>0</v>
      </c>
      <c r="AF640" s="182">
        <v>0</v>
      </c>
      <c r="AG640" s="172"/>
    </row>
    <row r="641" spans="1:33" s="110" customFormat="1" x14ac:dyDescent="0.2">
      <c r="A641" s="138">
        <v>482</v>
      </c>
      <c r="B641" s="139">
        <v>482204773</v>
      </c>
      <c r="C641" s="140" t="s">
        <v>534</v>
      </c>
      <c r="D641" s="141">
        <v>204</v>
      </c>
      <c r="E641" s="140" t="s">
        <v>236</v>
      </c>
      <c r="F641" s="141">
        <v>773</v>
      </c>
      <c r="G641" s="142" t="s">
        <v>439</v>
      </c>
      <c r="H641" s="130"/>
      <c r="I641" s="131">
        <v>9641</v>
      </c>
      <c r="J641" s="131">
        <v>5142</v>
      </c>
      <c r="K641" s="131">
        <v>0</v>
      </c>
      <c r="L641" s="131">
        <v>938</v>
      </c>
      <c r="M641" s="131">
        <v>15721</v>
      </c>
      <c r="N641" s="130"/>
      <c r="O641" s="132">
        <v>46</v>
      </c>
      <c r="P641" s="132">
        <v>0</v>
      </c>
      <c r="Q641" s="133">
        <v>680018</v>
      </c>
      <c r="R641" s="133">
        <v>0</v>
      </c>
      <c r="S641" s="133">
        <v>0</v>
      </c>
      <c r="T641" s="133">
        <v>43148</v>
      </c>
      <c r="U641" s="134">
        <f t="shared" si="9"/>
        <v>723166</v>
      </c>
      <c r="V641" s="144"/>
      <c r="W641" s="173">
        <v>0</v>
      </c>
      <c r="X641" s="174">
        <v>0.09</v>
      </c>
      <c r="Y641" s="174">
        <v>1.7032771600601786E-2</v>
      </c>
      <c r="Z641" s="175">
        <v>0</v>
      </c>
      <c r="AA641" s="168"/>
      <c r="AB641" s="176">
        <v>0</v>
      </c>
      <c r="AC641" s="177">
        <v>0</v>
      </c>
      <c r="AD641" s="134">
        <v>0</v>
      </c>
      <c r="AE641" s="177">
        <v>0</v>
      </c>
      <c r="AF641" s="182">
        <v>0</v>
      </c>
      <c r="AG641" s="172"/>
    </row>
    <row r="642" spans="1:33" s="110" customFormat="1" x14ac:dyDescent="0.2">
      <c r="A642" s="138">
        <v>483</v>
      </c>
      <c r="B642" s="139">
        <v>483239020</v>
      </c>
      <c r="C642" s="140" t="s">
        <v>535</v>
      </c>
      <c r="D642" s="141">
        <v>239</v>
      </c>
      <c r="E642" s="140" t="s">
        <v>271</v>
      </c>
      <c r="F642" s="141">
        <v>20</v>
      </c>
      <c r="G642" s="142" t="s">
        <v>52</v>
      </c>
      <c r="H642" s="130"/>
      <c r="I642" s="131">
        <v>11683</v>
      </c>
      <c r="J642" s="131">
        <v>3266</v>
      </c>
      <c r="K642" s="131">
        <v>0</v>
      </c>
      <c r="L642" s="131">
        <v>938</v>
      </c>
      <c r="M642" s="131">
        <v>15887</v>
      </c>
      <c r="N642" s="130"/>
      <c r="O642" s="132">
        <v>15</v>
      </c>
      <c r="P642" s="132">
        <v>0</v>
      </c>
      <c r="Q642" s="133">
        <v>224235</v>
      </c>
      <c r="R642" s="133">
        <v>0</v>
      </c>
      <c r="S642" s="133">
        <v>0</v>
      </c>
      <c r="T642" s="133">
        <v>14070</v>
      </c>
      <c r="U642" s="134">
        <f t="shared" si="9"/>
        <v>238305</v>
      </c>
      <c r="V642" s="144"/>
      <c r="W642" s="173">
        <v>0</v>
      </c>
      <c r="X642" s="174">
        <v>0.09</v>
      </c>
      <c r="Y642" s="174">
        <v>5.0499405212774018E-2</v>
      </c>
      <c r="Z642" s="175">
        <v>0</v>
      </c>
      <c r="AA642" s="168"/>
      <c r="AB642" s="176">
        <v>0</v>
      </c>
      <c r="AC642" s="177">
        <v>0</v>
      </c>
      <c r="AD642" s="134">
        <v>0</v>
      </c>
      <c r="AE642" s="177">
        <v>0</v>
      </c>
      <c r="AF642" s="182">
        <v>0</v>
      </c>
      <c r="AG642" s="172"/>
    </row>
    <row r="643" spans="1:33" s="110" customFormat="1" x14ac:dyDescent="0.2">
      <c r="A643" s="138">
        <v>483</v>
      </c>
      <c r="B643" s="139">
        <v>483239036</v>
      </c>
      <c r="C643" s="140" t="s">
        <v>535</v>
      </c>
      <c r="D643" s="141">
        <v>239</v>
      </c>
      <c r="E643" s="140" t="s">
        <v>271</v>
      </c>
      <c r="F643" s="141">
        <v>36</v>
      </c>
      <c r="G643" s="142" t="s">
        <v>68</v>
      </c>
      <c r="H643" s="130"/>
      <c r="I643" s="131">
        <v>10677</v>
      </c>
      <c r="J643" s="131">
        <v>3857</v>
      </c>
      <c r="K643" s="131">
        <v>0</v>
      </c>
      <c r="L643" s="131">
        <v>938</v>
      </c>
      <c r="M643" s="131">
        <v>15472</v>
      </c>
      <c r="N643" s="130"/>
      <c r="O643" s="132">
        <v>29</v>
      </c>
      <c r="P643" s="132">
        <v>0</v>
      </c>
      <c r="Q643" s="133">
        <v>421486</v>
      </c>
      <c r="R643" s="133">
        <v>0</v>
      </c>
      <c r="S643" s="133">
        <v>0</v>
      </c>
      <c r="T643" s="133">
        <v>27202</v>
      </c>
      <c r="U643" s="134">
        <f t="shared" si="9"/>
        <v>448688</v>
      </c>
      <c r="V643" s="144"/>
      <c r="W643" s="173">
        <v>0</v>
      </c>
      <c r="X643" s="174">
        <v>0.09</v>
      </c>
      <c r="Y643" s="174">
        <v>6.6889207076896287E-2</v>
      </c>
      <c r="Z643" s="175">
        <v>0</v>
      </c>
      <c r="AA643" s="168"/>
      <c r="AB643" s="176">
        <v>0</v>
      </c>
      <c r="AC643" s="177">
        <v>0</v>
      </c>
      <c r="AD643" s="134">
        <v>0</v>
      </c>
      <c r="AE643" s="177">
        <v>0</v>
      </c>
      <c r="AF643" s="182">
        <v>0</v>
      </c>
      <c r="AG643" s="172"/>
    </row>
    <row r="644" spans="1:33" s="110" customFormat="1" x14ac:dyDescent="0.2">
      <c r="A644" s="138">
        <v>483</v>
      </c>
      <c r="B644" s="139">
        <v>483239052</v>
      </c>
      <c r="C644" s="140" t="s">
        <v>535</v>
      </c>
      <c r="D644" s="141">
        <v>239</v>
      </c>
      <c r="E644" s="140" t="s">
        <v>271</v>
      </c>
      <c r="F644" s="141">
        <v>52</v>
      </c>
      <c r="G644" s="142" t="s">
        <v>84</v>
      </c>
      <c r="H644" s="130"/>
      <c r="I644" s="131">
        <v>10651</v>
      </c>
      <c r="J644" s="131">
        <v>3155</v>
      </c>
      <c r="K644" s="131">
        <v>0</v>
      </c>
      <c r="L644" s="131">
        <v>938</v>
      </c>
      <c r="M644" s="131">
        <v>14744</v>
      </c>
      <c r="N644" s="130"/>
      <c r="O644" s="132">
        <v>39</v>
      </c>
      <c r="P644" s="132">
        <v>0</v>
      </c>
      <c r="Q644" s="133">
        <v>538434</v>
      </c>
      <c r="R644" s="133">
        <v>0</v>
      </c>
      <c r="S644" s="133">
        <v>0</v>
      </c>
      <c r="T644" s="133">
        <v>36582</v>
      </c>
      <c r="U644" s="134">
        <f t="shared" si="9"/>
        <v>575016</v>
      </c>
      <c r="V644" s="144"/>
      <c r="W644" s="173">
        <v>0</v>
      </c>
      <c r="X644" s="174">
        <v>0.09</v>
      </c>
      <c r="Y644" s="174">
        <v>3.9677297804698232E-2</v>
      </c>
      <c r="Z644" s="175">
        <v>0</v>
      </c>
      <c r="AA644" s="168"/>
      <c r="AB644" s="176">
        <v>0</v>
      </c>
      <c r="AC644" s="177">
        <v>0</v>
      </c>
      <c r="AD644" s="134">
        <v>0</v>
      </c>
      <c r="AE644" s="177">
        <v>0</v>
      </c>
      <c r="AF644" s="182">
        <v>0</v>
      </c>
      <c r="AG644" s="172"/>
    </row>
    <row r="645" spans="1:33" s="110" customFormat="1" x14ac:dyDescent="0.2">
      <c r="A645" s="138">
        <v>483</v>
      </c>
      <c r="B645" s="139">
        <v>483239082</v>
      </c>
      <c r="C645" s="140" t="s">
        <v>535</v>
      </c>
      <c r="D645" s="141">
        <v>239</v>
      </c>
      <c r="E645" s="140" t="s">
        <v>271</v>
      </c>
      <c r="F645" s="141">
        <v>82</v>
      </c>
      <c r="G645" s="142" t="s">
        <v>114</v>
      </c>
      <c r="H645" s="130"/>
      <c r="I645" s="131">
        <v>10729</v>
      </c>
      <c r="J645" s="131">
        <v>4507</v>
      </c>
      <c r="K645" s="131">
        <v>0</v>
      </c>
      <c r="L645" s="131">
        <v>938</v>
      </c>
      <c r="M645" s="131">
        <v>16174</v>
      </c>
      <c r="N645" s="130"/>
      <c r="O645" s="132">
        <v>6</v>
      </c>
      <c r="P645" s="132">
        <v>0</v>
      </c>
      <c r="Q645" s="133">
        <v>91416</v>
      </c>
      <c r="R645" s="133">
        <v>0</v>
      </c>
      <c r="S645" s="133">
        <v>0</v>
      </c>
      <c r="T645" s="133">
        <v>5628</v>
      </c>
      <c r="U645" s="134">
        <f t="shared" si="9"/>
        <v>97044</v>
      </c>
      <c r="V645" s="144"/>
      <c r="W645" s="173">
        <v>0</v>
      </c>
      <c r="X645" s="174">
        <v>0.09</v>
      </c>
      <c r="Y645" s="174">
        <v>2.7398956498072657E-3</v>
      </c>
      <c r="Z645" s="175">
        <v>0</v>
      </c>
      <c r="AA645" s="168"/>
      <c r="AB645" s="176">
        <v>0</v>
      </c>
      <c r="AC645" s="177">
        <v>0</v>
      </c>
      <c r="AD645" s="134">
        <v>0</v>
      </c>
      <c r="AE645" s="177">
        <v>0</v>
      </c>
      <c r="AF645" s="182">
        <v>0</v>
      </c>
      <c r="AG645" s="172"/>
    </row>
    <row r="646" spans="1:33" s="110" customFormat="1" x14ac:dyDescent="0.2">
      <c r="A646" s="138">
        <v>483</v>
      </c>
      <c r="B646" s="139">
        <v>483239083</v>
      </c>
      <c r="C646" s="140" t="s">
        <v>535</v>
      </c>
      <c r="D646" s="141">
        <v>239</v>
      </c>
      <c r="E646" s="140" t="s">
        <v>271</v>
      </c>
      <c r="F646" s="141">
        <v>83</v>
      </c>
      <c r="G646" s="142" t="s">
        <v>115</v>
      </c>
      <c r="H646" s="130"/>
      <c r="I646" s="131">
        <v>11076</v>
      </c>
      <c r="J646" s="131">
        <v>1941</v>
      </c>
      <c r="K646" s="131">
        <v>0</v>
      </c>
      <c r="L646" s="131">
        <v>938</v>
      </c>
      <c r="M646" s="131">
        <v>13955</v>
      </c>
      <c r="N646" s="130"/>
      <c r="O646" s="132">
        <v>1</v>
      </c>
      <c r="P646" s="132">
        <v>0</v>
      </c>
      <c r="Q646" s="133">
        <v>13017</v>
      </c>
      <c r="R646" s="133">
        <v>0</v>
      </c>
      <c r="S646" s="133">
        <v>0</v>
      </c>
      <c r="T646" s="133">
        <v>938</v>
      </c>
      <c r="U646" s="134">
        <f t="shared" si="9"/>
        <v>13955</v>
      </c>
      <c r="V646" s="144"/>
      <c r="W646" s="173">
        <v>0</v>
      </c>
      <c r="X646" s="174">
        <v>0.09</v>
      </c>
      <c r="Y646" s="174">
        <v>5.9812423794306261E-3</v>
      </c>
      <c r="Z646" s="175">
        <v>0</v>
      </c>
      <c r="AA646" s="168"/>
      <c r="AB646" s="176">
        <v>0</v>
      </c>
      <c r="AC646" s="177">
        <v>0</v>
      </c>
      <c r="AD646" s="134">
        <v>0</v>
      </c>
      <c r="AE646" s="177">
        <v>0</v>
      </c>
      <c r="AF646" s="182">
        <v>0</v>
      </c>
      <c r="AG646" s="172"/>
    </row>
    <row r="647" spans="1:33" s="110" customFormat="1" x14ac:dyDescent="0.2">
      <c r="A647" s="138">
        <v>483</v>
      </c>
      <c r="B647" s="139">
        <v>483239096</v>
      </c>
      <c r="C647" s="140" t="s">
        <v>535</v>
      </c>
      <c r="D647" s="141">
        <v>239</v>
      </c>
      <c r="E647" s="140" t="s">
        <v>271</v>
      </c>
      <c r="F647" s="141">
        <v>96</v>
      </c>
      <c r="G647" s="142" t="s">
        <v>128</v>
      </c>
      <c r="H647" s="130"/>
      <c r="I647" s="131">
        <v>12580</v>
      </c>
      <c r="J647" s="131">
        <v>7161</v>
      </c>
      <c r="K647" s="131">
        <v>0</v>
      </c>
      <c r="L647" s="131">
        <v>938</v>
      </c>
      <c r="M647" s="131">
        <v>20679</v>
      </c>
      <c r="N647" s="130"/>
      <c r="O647" s="132">
        <v>2</v>
      </c>
      <c r="P647" s="132">
        <v>0</v>
      </c>
      <c r="Q647" s="133">
        <v>39482</v>
      </c>
      <c r="R647" s="133">
        <v>0</v>
      </c>
      <c r="S647" s="133">
        <v>0</v>
      </c>
      <c r="T647" s="133">
        <v>1876</v>
      </c>
      <c r="U647" s="134">
        <f t="shared" si="9"/>
        <v>41358</v>
      </c>
      <c r="V647" s="144"/>
      <c r="W647" s="173">
        <v>0</v>
      </c>
      <c r="X647" s="174">
        <v>0.09</v>
      </c>
      <c r="Y647" s="174">
        <v>3.3366338003061817E-2</v>
      </c>
      <c r="Z647" s="175">
        <v>0</v>
      </c>
      <c r="AA647" s="168"/>
      <c r="AB647" s="176">
        <v>0</v>
      </c>
      <c r="AC647" s="177">
        <v>0</v>
      </c>
      <c r="AD647" s="134">
        <v>0</v>
      </c>
      <c r="AE647" s="177">
        <v>0</v>
      </c>
      <c r="AF647" s="182">
        <v>0</v>
      </c>
      <c r="AG647" s="172"/>
    </row>
    <row r="648" spans="1:33" s="110" customFormat="1" x14ac:dyDescent="0.2">
      <c r="A648" s="138">
        <v>483</v>
      </c>
      <c r="B648" s="139">
        <v>483239118</v>
      </c>
      <c r="C648" s="140" t="s">
        <v>535</v>
      </c>
      <c r="D648" s="141">
        <v>239</v>
      </c>
      <c r="E648" s="140" t="s">
        <v>271</v>
      </c>
      <c r="F648" s="141">
        <v>118</v>
      </c>
      <c r="G648" s="142" t="s">
        <v>150</v>
      </c>
      <c r="H648" s="130"/>
      <c r="I648" s="131">
        <v>11455</v>
      </c>
      <c r="J648" s="131">
        <v>2429</v>
      </c>
      <c r="K648" s="131">
        <v>0</v>
      </c>
      <c r="L648" s="131">
        <v>938</v>
      </c>
      <c r="M648" s="131">
        <v>14822</v>
      </c>
      <c r="N648" s="130"/>
      <c r="O648" s="132">
        <v>2</v>
      </c>
      <c r="P648" s="132">
        <v>0</v>
      </c>
      <c r="Q648" s="133">
        <v>27768</v>
      </c>
      <c r="R648" s="133">
        <v>0</v>
      </c>
      <c r="S648" s="133">
        <v>0</v>
      </c>
      <c r="T648" s="133">
        <v>1876</v>
      </c>
      <c r="U648" s="134">
        <f t="shared" si="9"/>
        <v>29644</v>
      </c>
      <c r="V648" s="144"/>
      <c r="W648" s="173">
        <v>0</v>
      </c>
      <c r="X648" s="174">
        <v>0.09</v>
      </c>
      <c r="Y648" s="174">
        <v>4.5834205778700959E-3</v>
      </c>
      <c r="Z648" s="175">
        <v>0</v>
      </c>
      <c r="AA648" s="168"/>
      <c r="AB648" s="176">
        <v>0</v>
      </c>
      <c r="AC648" s="177">
        <v>0</v>
      </c>
      <c r="AD648" s="134">
        <v>0</v>
      </c>
      <c r="AE648" s="177">
        <v>0</v>
      </c>
      <c r="AF648" s="182">
        <v>0</v>
      </c>
      <c r="AG648" s="172"/>
    </row>
    <row r="649" spans="1:33" s="110" customFormat="1" x14ac:dyDescent="0.2">
      <c r="A649" s="138">
        <v>483</v>
      </c>
      <c r="B649" s="139">
        <v>483239131</v>
      </c>
      <c r="C649" s="140" t="s">
        <v>535</v>
      </c>
      <c r="D649" s="141">
        <v>239</v>
      </c>
      <c r="E649" s="140" t="s">
        <v>271</v>
      </c>
      <c r="F649" s="141">
        <v>131</v>
      </c>
      <c r="G649" s="142" t="s">
        <v>163</v>
      </c>
      <c r="H649" s="130"/>
      <c r="I649" s="131">
        <v>10599.371377747728</v>
      </c>
      <c r="J649" s="131">
        <v>3449</v>
      </c>
      <c r="K649" s="131">
        <v>0</v>
      </c>
      <c r="L649" s="131">
        <v>938</v>
      </c>
      <c r="M649" s="131">
        <v>14986.371377747728</v>
      </c>
      <c r="N649" s="130"/>
      <c r="O649" s="132">
        <v>1</v>
      </c>
      <c r="P649" s="132">
        <v>0</v>
      </c>
      <c r="Q649" s="133">
        <v>14048</v>
      </c>
      <c r="R649" s="133">
        <v>0</v>
      </c>
      <c r="S649" s="133">
        <v>0</v>
      </c>
      <c r="T649" s="133">
        <v>938</v>
      </c>
      <c r="U649" s="134">
        <f t="shared" si="9"/>
        <v>14986</v>
      </c>
      <c r="V649" s="144"/>
      <c r="W649" s="173">
        <v>0</v>
      </c>
      <c r="X649" s="174">
        <v>0.09</v>
      </c>
      <c r="Y649" s="174">
        <v>3.1286237066902112E-3</v>
      </c>
      <c r="Z649" s="175">
        <v>0</v>
      </c>
      <c r="AA649" s="168"/>
      <c r="AB649" s="176">
        <v>0</v>
      </c>
      <c r="AC649" s="177">
        <v>0</v>
      </c>
      <c r="AD649" s="134">
        <v>0</v>
      </c>
      <c r="AE649" s="177">
        <v>0</v>
      </c>
      <c r="AF649" s="182">
        <v>0</v>
      </c>
      <c r="AG649" s="172"/>
    </row>
    <row r="650" spans="1:33" s="110" customFormat="1" x14ac:dyDescent="0.2">
      <c r="A650" s="138">
        <v>483</v>
      </c>
      <c r="B650" s="139">
        <v>483239145</v>
      </c>
      <c r="C650" s="140" t="s">
        <v>535</v>
      </c>
      <c r="D650" s="141">
        <v>239</v>
      </c>
      <c r="E650" s="140" t="s">
        <v>271</v>
      </c>
      <c r="F650" s="141">
        <v>145</v>
      </c>
      <c r="G650" s="142" t="s">
        <v>177</v>
      </c>
      <c r="H650" s="130"/>
      <c r="I650" s="131">
        <v>9872</v>
      </c>
      <c r="J650" s="131">
        <v>2152</v>
      </c>
      <c r="K650" s="131">
        <v>0</v>
      </c>
      <c r="L650" s="131">
        <v>938</v>
      </c>
      <c r="M650" s="131">
        <v>12962</v>
      </c>
      <c r="N650" s="130"/>
      <c r="O650" s="132">
        <v>10</v>
      </c>
      <c r="P650" s="132">
        <v>0</v>
      </c>
      <c r="Q650" s="133">
        <v>120240</v>
      </c>
      <c r="R650" s="133">
        <v>0</v>
      </c>
      <c r="S650" s="133">
        <v>0</v>
      </c>
      <c r="T650" s="133">
        <v>9380</v>
      </c>
      <c r="U650" s="134">
        <f t="shared" ref="U650:U713" si="10">SUM(Q650:T650)</f>
        <v>129620</v>
      </c>
      <c r="V650" s="144"/>
      <c r="W650" s="173">
        <v>0</v>
      </c>
      <c r="X650" s="174">
        <v>0.09</v>
      </c>
      <c r="Y650" s="174">
        <v>1.6369553897938625E-2</v>
      </c>
      <c r="Z650" s="175">
        <v>0</v>
      </c>
      <c r="AA650" s="168"/>
      <c r="AB650" s="176">
        <v>0</v>
      </c>
      <c r="AC650" s="177">
        <v>0</v>
      </c>
      <c r="AD650" s="134">
        <v>0</v>
      </c>
      <c r="AE650" s="177">
        <v>0</v>
      </c>
      <c r="AF650" s="182">
        <v>0</v>
      </c>
      <c r="AG650" s="172"/>
    </row>
    <row r="651" spans="1:33" s="110" customFormat="1" x14ac:dyDescent="0.2">
      <c r="A651" s="138">
        <v>483</v>
      </c>
      <c r="B651" s="139">
        <v>483239171</v>
      </c>
      <c r="C651" s="140" t="s">
        <v>535</v>
      </c>
      <c r="D651" s="141">
        <v>239</v>
      </c>
      <c r="E651" s="140" t="s">
        <v>271</v>
      </c>
      <c r="F651" s="141">
        <v>171</v>
      </c>
      <c r="G651" s="142" t="s">
        <v>203</v>
      </c>
      <c r="H651" s="130"/>
      <c r="I651" s="131">
        <v>11019</v>
      </c>
      <c r="J651" s="131">
        <v>3261</v>
      </c>
      <c r="K651" s="131">
        <v>0</v>
      </c>
      <c r="L651" s="131">
        <v>938</v>
      </c>
      <c r="M651" s="131">
        <v>15218</v>
      </c>
      <c r="N651" s="130"/>
      <c r="O651" s="132">
        <v>19</v>
      </c>
      <c r="P651" s="132">
        <v>0</v>
      </c>
      <c r="Q651" s="133">
        <v>271320</v>
      </c>
      <c r="R651" s="133">
        <v>0</v>
      </c>
      <c r="S651" s="133">
        <v>0</v>
      </c>
      <c r="T651" s="133">
        <v>17822</v>
      </c>
      <c r="U651" s="134">
        <f t="shared" si="10"/>
        <v>289142</v>
      </c>
      <c r="V651" s="144"/>
      <c r="W651" s="173">
        <v>0</v>
      </c>
      <c r="X651" s="174">
        <v>0.09</v>
      </c>
      <c r="Y651" s="174">
        <v>8.8459114366255809E-3</v>
      </c>
      <c r="Z651" s="175">
        <v>0</v>
      </c>
      <c r="AA651" s="168"/>
      <c r="AB651" s="176">
        <v>0</v>
      </c>
      <c r="AC651" s="177">
        <v>0</v>
      </c>
      <c r="AD651" s="134">
        <v>0</v>
      </c>
      <c r="AE651" s="177">
        <v>0</v>
      </c>
      <c r="AF651" s="182">
        <v>0</v>
      </c>
      <c r="AG651" s="172"/>
    </row>
    <row r="652" spans="1:33" s="110" customFormat="1" x14ac:dyDescent="0.2">
      <c r="A652" s="138">
        <v>483</v>
      </c>
      <c r="B652" s="139">
        <v>483239172</v>
      </c>
      <c r="C652" s="140" t="s">
        <v>535</v>
      </c>
      <c r="D652" s="141">
        <v>239</v>
      </c>
      <c r="E652" s="140" t="s">
        <v>271</v>
      </c>
      <c r="F652" s="141">
        <v>172</v>
      </c>
      <c r="G652" s="142" t="s">
        <v>204</v>
      </c>
      <c r="H652" s="130"/>
      <c r="I652" s="131">
        <v>12079</v>
      </c>
      <c r="J652" s="131">
        <v>8136</v>
      </c>
      <c r="K652" s="131">
        <v>0</v>
      </c>
      <c r="L652" s="131">
        <v>938</v>
      </c>
      <c r="M652" s="131">
        <v>21153</v>
      </c>
      <c r="N652" s="130"/>
      <c r="O652" s="132">
        <v>3</v>
      </c>
      <c r="P652" s="132">
        <v>0</v>
      </c>
      <c r="Q652" s="133">
        <v>60645</v>
      </c>
      <c r="R652" s="133">
        <v>0</v>
      </c>
      <c r="S652" s="133">
        <v>0</v>
      </c>
      <c r="T652" s="133">
        <v>2814</v>
      </c>
      <c r="U652" s="134">
        <f t="shared" si="10"/>
        <v>63459</v>
      </c>
      <c r="V652" s="144"/>
      <c r="W652" s="173">
        <v>0</v>
      </c>
      <c r="X652" s="174">
        <v>0.09</v>
      </c>
      <c r="Y652" s="174">
        <v>3.0715542221570805E-2</v>
      </c>
      <c r="Z652" s="175">
        <v>0</v>
      </c>
      <c r="AA652" s="168"/>
      <c r="AB652" s="176">
        <v>0</v>
      </c>
      <c r="AC652" s="177">
        <v>0</v>
      </c>
      <c r="AD652" s="134">
        <v>0</v>
      </c>
      <c r="AE652" s="177">
        <v>0</v>
      </c>
      <c r="AF652" s="182">
        <v>0</v>
      </c>
      <c r="AG652" s="172"/>
    </row>
    <row r="653" spans="1:33" s="110" customFormat="1" x14ac:dyDescent="0.2">
      <c r="A653" s="138">
        <v>483</v>
      </c>
      <c r="B653" s="139">
        <v>483239182</v>
      </c>
      <c r="C653" s="140" t="s">
        <v>535</v>
      </c>
      <c r="D653" s="141">
        <v>239</v>
      </c>
      <c r="E653" s="140" t="s">
        <v>271</v>
      </c>
      <c r="F653" s="141">
        <v>182</v>
      </c>
      <c r="G653" s="142" t="s">
        <v>214</v>
      </c>
      <c r="H653" s="130"/>
      <c r="I653" s="131">
        <v>10957</v>
      </c>
      <c r="J653" s="131">
        <v>2614</v>
      </c>
      <c r="K653" s="131">
        <v>0</v>
      </c>
      <c r="L653" s="131">
        <v>938</v>
      </c>
      <c r="M653" s="131">
        <v>14509</v>
      </c>
      <c r="N653" s="130"/>
      <c r="O653" s="132">
        <v>37</v>
      </c>
      <c r="P653" s="132">
        <v>0</v>
      </c>
      <c r="Q653" s="133">
        <v>502127</v>
      </c>
      <c r="R653" s="133">
        <v>0</v>
      </c>
      <c r="S653" s="133">
        <v>0</v>
      </c>
      <c r="T653" s="133">
        <v>34706</v>
      </c>
      <c r="U653" s="134">
        <f t="shared" si="10"/>
        <v>536833</v>
      </c>
      <c r="V653" s="144"/>
      <c r="W653" s="173">
        <v>0</v>
      </c>
      <c r="X653" s="174">
        <v>0.09</v>
      </c>
      <c r="Y653" s="174">
        <v>1.9598050848802315E-2</v>
      </c>
      <c r="Z653" s="175">
        <v>0</v>
      </c>
      <c r="AA653" s="168"/>
      <c r="AB653" s="176">
        <v>0</v>
      </c>
      <c r="AC653" s="177">
        <v>0</v>
      </c>
      <c r="AD653" s="134">
        <v>0</v>
      </c>
      <c r="AE653" s="177">
        <v>0</v>
      </c>
      <c r="AF653" s="182">
        <v>0</v>
      </c>
      <c r="AG653" s="172"/>
    </row>
    <row r="654" spans="1:33" s="110" customFormat="1" x14ac:dyDescent="0.2">
      <c r="A654" s="138">
        <v>483</v>
      </c>
      <c r="B654" s="139">
        <v>483239231</v>
      </c>
      <c r="C654" s="140" t="s">
        <v>535</v>
      </c>
      <c r="D654" s="141">
        <v>239</v>
      </c>
      <c r="E654" s="140" t="s">
        <v>271</v>
      </c>
      <c r="F654" s="141">
        <v>231</v>
      </c>
      <c r="G654" s="142" t="s">
        <v>263</v>
      </c>
      <c r="H654" s="130"/>
      <c r="I654" s="131">
        <v>10858</v>
      </c>
      <c r="J654" s="131">
        <v>2858</v>
      </c>
      <c r="K654" s="131">
        <v>0</v>
      </c>
      <c r="L654" s="131">
        <v>938</v>
      </c>
      <c r="M654" s="131">
        <v>14654</v>
      </c>
      <c r="N654" s="130"/>
      <c r="O654" s="132">
        <v>15</v>
      </c>
      <c r="P654" s="132">
        <v>0</v>
      </c>
      <c r="Q654" s="133">
        <v>205740</v>
      </c>
      <c r="R654" s="133">
        <v>0</v>
      </c>
      <c r="S654" s="133">
        <v>0</v>
      </c>
      <c r="T654" s="133">
        <v>14070</v>
      </c>
      <c r="U654" s="134">
        <f t="shared" si="10"/>
        <v>219810</v>
      </c>
      <c r="V654" s="144"/>
      <c r="W654" s="173">
        <v>0</v>
      </c>
      <c r="X654" s="174">
        <v>0.09</v>
      </c>
      <c r="Y654" s="174">
        <v>1.9425941841938681E-2</v>
      </c>
      <c r="Z654" s="175">
        <v>0</v>
      </c>
      <c r="AA654" s="168"/>
      <c r="AB654" s="176">
        <v>0</v>
      </c>
      <c r="AC654" s="177">
        <v>0</v>
      </c>
      <c r="AD654" s="134">
        <v>0</v>
      </c>
      <c r="AE654" s="177">
        <v>0</v>
      </c>
      <c r="AF654" s="182">
        <v>0</v>
      </c>
      <c r="AG654" s="172"/>
    </row>
    <row r="655" spans="1:33" s="110" customFormat="1" x14ac:dyDescent="0.2">
      <c r="A655" s="138">
        <v>483</v>
      </c>
      <c r="B655" s="139">
        <v>483239239</v>
      </c>
      <c r="C655" s="140" t="s">
        <v>535</v>
      </c>
      <c r="D655" s="141">
        <v>239</v>
      </c>
      <c r="E655" s="140" t="s">
        <v>271</v>
      </c>
      <c r="F655" s="141">
        <v>239</v>
      </c>
      <c r="G655" s="142" t="s">
        <v>271</v>
      </c>
      <c r="H655" s="130"/>
      <c r="I655" s="131">
        <v>10596</v>
      </c>
      <c r="J655" s="131">
        <v>4174</v>
      </c>
      <c r="K655" s="131">
        <v>0</v>
      </c>
      <c r="L655" s="131">
        <v>938</v>
      </c>
      <c r="M655" s="131">
        <v>15708</v>
      </c>
      <c r="N655" s="130"/>
      <c r="O655" s="132">
        <v>350</v>
      </c>
      <c r="P655" s="132">
        <v>0</v>
      </c>
      <c r="Q655" s="133">
        <v>5169500</v>
      </c>
      <c r="R655" s="133">
        <v>0</v>
      </c>
      <c r="S655" s="133">
        <v>0</v>
      </c>
      <c r="T655" s="133">
        <v>328300</v>
      </c>
      <c r="U655" s="134">
        <f t="shared" si="10"/>
        <v>5497800</v>
      </c>
      <c r="V655" s="144"/>
      <c r="W655" s="173">
        <v>0</v>
      </c>
      <c r="X655" s="174">
        <v>0.09</v>
      </c>
      <c r="Y655" s="174">
        <v>5.7821363413732618E-2</v>
      </c>
      <c r="Z655" s="175">
        <v>0</v>
      </c>
      <c r="AA655" s="168"/>
      <c r="AB655" s="176">
        <v>0</v>
      </c>
      <c r="AC655" s="177">
        <v>0</v>
      </c>
      <c r="AD655" s="134">
        <v>0</v>
      </c>
      <c r="AE655" s="177">
        <v>0</v>
      </c>
      <c r="AF655" s="182">
        <v>0</v>
      </c>
      <c r="AG655" s="172"/>
    </row>
    <row r="656" spans="1:33" s="110" customFormat="1" x14ac:dyDescent="0.2">
      <c r="A656" s="138">
        <v>483</v>
      </c>
      <c r="B656" s="139">
        <v>483239261</v>
      </c>
      <c r="C656" s="140" t="s">
        <v>535</v>
      </c>
      <c r="D656" s="141">
        <v>239</v>
      </c>
      <c r="E656" s="140" t="s">
        <v>271</v>
      </c>
      <c r="F656" s="141">
        <v>261</v>
      </c>
      <c r="G656" s="142" t="s">
        <v>293</v>
      </c>
      <c r="H656" s="130"/>
      <c r="I656" s="131">
        <v>10487</v>
      </c>
      <c r="J656" s="131">
        <v>6764</v>
      </c>
      <c r="K656" s="131">
        <v>0</v>
      </c>
      <c r="L656" s="131">
        <v>938</v>
      </c>
      <c r="M656" s="131">
        <v>18189</v>
      </c>
      <c r="N656" s="130"/>
      <c r="O656" s="132">
        <v>8</v>
      </c>
      <c r="P656" s="132">
        <v>0</v>
      </c>
      <c r="Q656" s="133">
        <v>138008</v>
      </c>
      <c r="R656" s="133">
        <v>0</v>
      </c>
      <c r="S656" s="133">
        <v>0</v>
      </c>
      <c r="T656" s="133">
        <v>7504</v>
      </c>
      <c r="U656" s="134">
        <f t="shared" si="10"/>
        <v>145512</v>
      </c>
      <c r="V656" s="144"/>
      <c r="W656" s="173">
        <v>0</v>
      </c>
      <c r="X656" s="174">
        <v>0.09</v>
      </c>
      <c r="Y656" s="174">
        <v>7.8502282779269267E-2</v>
      </c>
      <c r="Z656" s="175">
        <v>0</v>
      </c>
      <c r="AA656" s="168"/>
      <c r="AB656" s="176">
        <v>0</v>
      </c>
      <c r="AC656" s="177">
        <v>0</v>
      </c>
      <c r="AD656" s="134">
        <v>0</v>
      </c>
      <c r="AE656" s="177">
        <v>0</v>
      </c>
      <c r="AF656" s="182">
        <v>0</v>
      </c>
      <c r="AG656" s="172"/>
    </row>
    <row r="657" spans="1:33" s="110" customFormat="1" x14ac:dyDescent="0.2">
      <c r="A657" s="138">
        <v>483</v>
      </c>
      <c r="B657" s="139">
        <v>483239293</v>
      </c>
      <c r="C657" s="140" t="s">
        <v>535</v>
      </c>
      <c r="D657" s="141">
        <v>239</v>
      </c>
      <c r="E657" s="140" t="s">
        <v>271</v>
      </c>
      <c r="F657" s="141">
        <v>293</v>
      </c>
      <c r="G657" s="142" t="s">
        <v>325</v>
      </c>
      <c r="H657" s="130"/>
      <c r="I657" s="131">
        <v>12760.161431036608</v>
      </c>
      <c r="J657" s="131">
        <v>610</v>
      </c>
      <c r="K657" s="131">
        <v>0</v>
      </c>
      <c r="L657" s="131">
        <v>938</v>
      </c>
      <c r="M657" s="131">
        <v>14308.161431036608</v>
      </c>
      <c r="N657" s="130"/>
      <c r="O657" s="132">
        <v>1</v>
      </c>
      <c r="P657" s="132">
        <v>0</v>
      </c>
      <c r="Q657" s="133">
        <v>13370</v>
      </c>
      <c r="R657" s="133">
        <v>0</v>
      </c>
      <c r="S657" s="133">
        <v>0</v>
      </c>
      <c r="T657" s="133">
        <v>938</v>
      </c>
      <c r="U657" s="134">
        <f t="shared" si="10"/>
        <v>14308</v>
      </c>
      <c r="V657" s="144"/>
      <c r="W657" s="173">
        <v>0</v>
      </c>
      <c r="X657" s="174">
        <v>0.09</v>
      </c>
      <c r="Y657" s="174">
        <v>9.3536017588317037E-3</v>
      </c>
      <c r="Z657" s="175">
        <v>0</v>
      </c>
      <c r="AA657" s="168"/>
      <c r="AB657" s="176">
        <v>0</v>
      </c>
      <c r="AC657" s="177">
        <v>0</v>
      </c>
      <c r="AD657" s="134">
        <v>0</v>
      </c>
      <c r="AE657" s="177">
        <v>0</v>
      </c>
      <c r="AF657" s="182">
        <v>0</v>
      </c>
      <c r="AG657" s="172"/>
    </row>
    <row r="658" spans="1:33" s="110" customFormat="1" x14ac:dyDescent="0.2">
      <c r="A658" s="138">
        <v>483</v>
      </c>
      <c r="B658" s="139">
        <v>483239310</v>
      </c>
      <c r="C658" s="140" t="s">
        <v>535</v>
      </c>
      <c r="D658" s="141">
        <v>239</v>
      </c>
      <c r="E658" s="140" t="s">
        <v>271</v>
      </c>
      <c r="F658" s="141">
        <v>310</v>
      </c>
      <c r="G658" s="142" t="s">
        <v>342</v>
      </c>
      <c r="H658" s="130"/>
      <c r="I658" s="131">
        <v>11681</v>
      </c>
      <c r="J658" s="131">
        <v>3481</v>
      </c>
      <c r="K658" s="131">
        <v>0</v>
      </c>
      <c r="L658" s="131">
        <v>938</v>
      </c>
      <c r="M658" s="131">
        <v>16100</v>
      </c>
      <c r="N658" s="130"/>
      <c r="O658" s="132">
        <v>59</v>
      </c>
      <c r="P658" s="132">
        <v>0</v>
      </c>
      <c r="Q658" s="133">
        <v>894558</v>
      </c>
      <c r="R658" s="133">
        <v>0</v>
      </c>
      <c r="S658" s="133">
        <v>0</v>
      </c>
      <c r="T658" s="133">
        <v>55342</v>
      </c>
      <c r="U658" s="134">
        <f t="shared" si="10"/>
        <v>949900</v>
      </c>
      <c r="V658" s="144"/>
      <c r="W658" s="173">
        <v>0</v>
      </c>
      <c r="X658" s="174">
        <v>0.09</v>
      </c>
      <c r="Y658" s="174">
        <v>4.0869705445798162E-2</v>
      </c>
      <c r="Z658" s="175">
        <v>0</v>
      </c>
      <c r="AA658" s="168"/>
      <c r="AB658" s="176">
        <v>0</v>
      </c>
      <c r="AC658" s="177">
        <v>0</v>
      </c>
      <c r="AD658" s="134">
        <v>0</v>
      </c>
      <c r="AE658" s="177">
        <v>0</v>
      </c>
      <c r="AF658" s="182">
        <v>0</v>
      </c>
      <c r="AG658" s="172"/>
    </row>
    <row r="659" spans="1:33" s="110" customFormat="1" x14ac:dyDescent="0.2">
      <c r="A659" s="138">
        <v>483</v>
      </c>
      <c r="B659" s="139">
        <v>483239336</v>
      </c>
      <c r="C659" s="140" t="s">
        <v>535</v>
      </c>
      <c r="D659" s="141">
        <v>239</v>
      </c>
      <c r="E659" s="140" t="s">
        <v>271</v>
      </c>
      <c r="F659" s="141">
        <v>336</v>
      </c>
      <c r="G659" s="142" t="s">
        <v>368</v>
      </c>
      <c r="H659" s="130"/>
      <c r="I659" s="131">
        <v>11076</v>
      </c>
      <c r="J659" s="131">
        <v>2591</v>
      </c>
      <c r="K659" s="131">
        <v>0</v>
      </c>
      <c r="L659" s="131">
        <v>938</v>
      </c>
      <c r="M659" s="131">
        <v>14605</v>
      </c>
      <c r="N659" s="130"/>
      <c r="O659" s="132">
        <v>2</v>
      </c>
      <c r="P659" s="132">
        <v>0</v>
      </c>
      <c r="Q659" s="133">
        <v>27334</v>
      </c>
      <c r="R659" s="133">
        <v>0</v>
      </c>
      <c r="S659" s="133">
        <v>0</v>
      </c>
      <c r="T659" s="133">
        <v>1876</v>
      </c>
      <c r="U659" s="134">
        <f t="shared" si="10"/>
        <v>29210</v>
      </c>
      <c r="V659" s="144"/>
      <c r="W659" s="173">
        <v>0</v>
      </c>
      <c r="X659" s="174">
        <v>0.09</v>
      </c>
      <c r="Y659" s="174">
        <v>4.1978296488959697E-2</v>
      </c>
      <c r="Z659" s="175">
        <v>0</v>
      </c>
      <c r="AA659" s="168"/>
      <c r="AB659" s="176">
        <v>0</v>
      </c>
      <c r="AC659" s="177">
        <v>0</v>
      </c>
      <c r="AD659" s="134">
        <v>0</v>
      </c>
      <c r="AE659" s="177">
        <v>0</v>
      </c>
      <c r="AF659" s="182">
        <v>0</v>
      </c>
      <c r="AG659" s="172"/>
    </row>
    <row r="660" spans="1:33" s="110" customFormat="1" x14ac:dyDescent="0.2">
      <c r="A660" s="138">
        <v>483</v>
      </c>
      <c r="B660" s="139">
        <v>483239625</v>
      </c>
      <c r="C660" s="140" t="s">
        <v>535</v>
      </c>
      <c r="D660" s="141">
        <v>239</v>
      </c>
      <c r="E660" s="140" t="s">
        <v>271</v>
      </c>
      <c r="F660" s="141">
        <v>625</v>
      </c>
      <c r="G660" s="142" t="s">
        <v>395</v>
      </c>
      <c r="H660" s="130"/>
      <c r="I660" s="131">
        <v>11076</v>
      </c>
      <c r="J660" s="131">
        <v>1672</v>
      </c>
      <c r="K660" s="131">
        <v>0</v>
      </c>
      <c r="L660" s="131">
        <v>938</v>
      </c>
      <c r="M660" s="131">
        <v>13686</v>
      </c>
      <c r="N660" s="130"/>
      <c r="O660" s="132">
        <v>1</v>
      </c>
      <c r="P660" s="132">
        <v>0</v>
      </c>
      <c r="Q660" s="133">
        <v>12748</v>
      </c>
      <c r="R660" s="133">
        <v>0</v>
      </c>
      <c r="S660" s="133">
        <v>0</v>
      </c>
      <c r="T660" s="133">
        <v>938</v>
      </c>
      <c r="U660" s="134">
        <f t="shared" si="10"/>
        <v>13686</v>
      </c>
      <c r="V660" s="144"/>
      <c r="W660" s="173">
        <v>0</v>
      </c>
      <c r="X660" s="174">
        <v>0.09</v>
      </c>
      <c r="Y660" s="174">
        <v>4.6336101911469895E-3</v>
      </c>
      <c r="Z660" s="175">
        <v>0</v>
      </c>
      <c r="AA660" s="168"/>
      <c r="AB660" s="176">
        <v>0</v>
      </c>
      <c r="AC660" s="177">
        <v>0</v>
      </c>
      <c r="AD660" s="134">
        <v>0</v>
      </c>
      <c r="AE660" s="177">
        <v>0</v>
      </c>
      <c r="AF660" s="182">
        <v>0</v>
      </c>
      <c r="AG660" s="172"/>
    </row>
    <row r="661" spans="1:33" s="110" customFormat="1" x14ac:dyDescent="0.2">
      <c r="A661" s="138">
        <v>483</v>
      </c>
      <c r="B661" s="139">
        <v>483239665</v>
      </c>
      <c r="C661" s="140" t="s">
        <v>535</v>
      </c>
      <c r="D661" s="141">
        <v>239</v>
      </c>
      <c r="E661" s="140" t="s">
        <v>271</v>
      </c>
      <c r="F661" s="141">
        <v>665</v>
      </c>
      <c r="G661" s="142" t="s">
        <v>405</v>
      </c>
      <c r="H661" s="130"/>
      <c r="I661" s="131">
        <v>12229</v>
      </c>
      <c r="J661" s="131">
        <v>2164</v>
      </c>
      <c r="K661" s="131">
        <v>0</v>
      </c>
      <c r="L661" s="131">
        <v>938</v>
      </c>
      <c r="M661" s="131">
        <v>15331</v>
      </c>
      <c r="N661" s="130"/>
      <c r="O661" s="132">
        <v>10</v>
      </c>
      <c r="P661" s="132">
        <v>0</v>
      </c>
      <c r="Q661" s="133">
        <v>143930</v>
      </c>
      <c r="R661" s="133">
        <v>0</v>
      </c>
      <c r="S661" s="133">
        <v>0</v>
      </c>
      <c r="T661" s="133">
        <v>9380</v>
      </c>
      <c r="U661" s="134">
        <f t="shared" si="10"/>
        <v>153310</v>
      </c>
      <c r="V661" s="144"/>
      <c r="W661" s="173">
        <v>0</v>
      </c>
      <c r="X661" s="174">
        <v>0.09</v>
      </c>
      <c r="Y661" s="174">
        <v>5.8373807239241226E-3</v>
      </c>
      <c r="Z661" s="175">
        <v>0</v>
      </c>
      <c r="AA661" s="168"/>
      <c r="AB661" s="176">
        <v>0</v>
      </c>
      <c r="AC661" s="177">
        <v>0</v>
      </c>
      <c r="AD661" s="134">
        <v>0</v>
      </c>
      <c r="AE661" s="177">
        <v>0</v>
      </c>
      <c r="AF661" s="182">
        <v>0</v>
      </c>
      <c r="AG661" s="172"/>
    </row>
    <row r="662" spans="1:33" s="110" customFormat="1" x14ac:dyDescent="0.2">
      <c r="A662" s="138">
        <v>483</v>
      </c>
      <c r="B662" s="139">
        <v>483239740</v>
      </c>
      <c r="C662" s="140" t="s">
        <v>535</v>
      </c>
      <c r="D662" s="141">
        <v>239</v>
      </c>
      <c r="E662" s="140" t="s">
        <v>271</v>
      </c>
      <c r="F662" s="141">
        <v>740</v>
      </c>
      <c r="G662" s="142" t="s">
        <v>428</v>
      </c>
      <c r="H662" s="130"/>
      <c r="I662" s="131">
        <v>10145</v>
      </c>
      <c r="J662" s="131">
        <v>5083</v>
      </c>
      <c r="K662" s="131">
        <v>0</v>
      </c>
      <c r="L662" s="131">
        <v>938</v>
      </c>
      <c r="M662" s="131">
        <v>16166</v>
      </c>
      <c r="N662" s="130"/>
      <c r="O662" s="132">
        <v>5</v>
      </c>
      <c r="P662" s="132">
        <v>0</v>
      </c>
      <c r="Q662" s="133">
        <v>76140</v>
      </c>
      <c r="R662" s="133">
        <v>0</v>
      </c>
      <c r="S662" s="133">
        <v>0</v>
      </c>
      <c r="T662" s="133">
        <v>4690</v>
      </c>
      <c r="U662" s="134">
        <f t="shared" si="10"/>
        <v>80830</v>
      </c>
      <c r="V662" s="144"/>
      <c r="W662" s="173">
        <v>0</v>
      </c>
      <c r="X662" s="174">
        <v>0.09</v>
      </c>
      <c r="Y662" s="174">
        <v>5.3149221272436042E-3</v>
      </c>
      <c r="Z662" s="175">
        <v>0</v>
      </c>
      <c r="AA662" s="168"/>
      <c r="AB662" s="176">
        <v>0</v>
      </c>
      <c r="AC662" s="177">
        <v>0</v>
      </c>
      <c r="AD662" s="134">
        <v>0</v>
      </c>
      <c r="AE662" s="177">
        <v>0</v>
      </c>
      <c r="AF662" s="182">
        <v>0</v>
      </c>
      <c r="AG662" s="172"/>
    </row>
    <row r="663" spans="1:33" s="110" customFormat="1" x14ac:dyDescent="0.2">
      <c r="A663" s="138">
        <v>483</v>
      </c>
      <c r="B663" s="139">
        <v>483239760</v>
      </c>
      <c r="C663" s="140" t="s">
        <v>535</v>
      </c>
      <c r="D663" s="141">
        <v>239</v>
      </c>
      <c r="E663" s="140" t="s">
        <v>271</v>
      </c>
      <c r="F663" s="141">
        <v>760</v>
      </c>
      <c r="G663" s="142" t="s">
        <v>433</v>
      </c>
      <c r="H663" s="130"/>
      <c r="I663" s="131">
        <v>11021</v>
      </c>
      <c r="J663" s="131">
        <v>2792</v>
      </c>
      <c r="K663" s="131">
        <v>0</v>
      </c>
      <c r="L663" s="131">
        <v>938</v>
      </c>
      <c r="M663" s="131">
        <v>14751</v>
      </c>
      <c r="N663" s="130"/>
      <c r="O663" s="132">
        <v>49</v>
      </c>
      <c r="P663" s="132">
        <v>0</v>
      </c>
      <c r="Q663" s="133">
        <v>676837</v>
      </c>
      <c r="R663" s="133">
        <v>0</v>
      </c>
      <c r="S663" s="133">
        <v>0</v>
      </c>
      <c r="T663" s="133">
        <v>45962</v>
      </c>
      <c r="U663" s="134">
        <f t="shared" si="10"/>
        <v>722799</v>
      </c>
      <c r="V663" s="144"/>
      <c r="W663" s="173">
        <v>0</v>
      </c>
      <c r="X663" s="174">
        <v>0.09</v>
      </c>
      <c r="Y663" s="174">
        <v>3.9594296583531849E-2</v>
      </c>
      <c r="Z663" s="175">
        <v>0</v>
      </c>
      <c r="AA663" s="168"/>
      <c r="AB663" s="176">
        <v>0</v>
      </c>
      <c r="AC663" s="177">
        <v>0</v>
      </c>
      <c r="AD663" s="134">
        <v>0</v>
      </c>
      <c r="AE663" s="177">
        <v>0</v>
      </c>
      <c r="AF663" s="182">
        <v>0</v>
      </c>
      <c r="AG663" s="172"/>
    </row>
    <row r="664" spans="1:33" s="110" customFormat="1" x14ac:dyDescent="0.2">
      <c r="A664" s="138">
        <v>483</v>
      </c>
      <c r="B664" s="139">
        <v>483239780</v>
      </c>
      <c r="C664" s="140" t="s">
        <v>535</v>
      </c>
      <c r="D664" s="141">
        <v>239</v>
      </c>
      <c r="E664" s="140" t="s">
        <v>271</v>
      </c>
      <c r="F664" s="141">
        <v>780</v>
      </c>
      <c r="G664" s="142" t="s">
        <v>443</v>
      </c>
      <c r="H664" s="130"/>
      <c r="I664" s="131">
        <v>15200</v>
      </c>
      <c r="J664" s="131">
        <v>3639</v>
      </c>
      <c r="K664" s="131">
        <v>0</v>
      </c>
      <c r="L664" s="131">
        <v>938</v>
      </c>
      <c r="M664" s="131">
        <v>19777</v>
      </c>
      <c r="N664" s="130"/>
      <c r="O664" s="132">
        <v>2</v>
      </c>
      <c r="P664" s="132">
        <v>0</v>
      </c>
      <c r="Q664" s="133">
        <v>37678</v>
      </c>
      <c r="R664" s="133">
        <v>0</v>
      </c>
      <c r="S664" s="133">
        <v>0</v>
      </c>
      <c r="T664" s="133">
        <v>1876</v>
      </c>
      <c r="U664" s="134">
        <f t="shared" si="10"/>
        <v>39554</v>
      </c>
      <c r="V664" s="144"/>
      <c r="W664" s="173">
        <v>0</v>
      </c>
      <c r="X664" s="174">
        <v>0.09</v>
      </c>
      <c r="Y664" s="174">
        <v>1.377569133814701E-2</v>
      </c>
      <c r="Z664" s="175">
        <v>0</v>
      </c>
      <c r="AA664" s="168"/>
      <c r="AB664" s="176">
        <v>0</v>
      </c>
      <c r="AC664" s="177">
        <v>0</v>
      </c>
      <c r="AD664" s="134">
        <v>0</v>
      </c>
      <c r="AE664" s="177">
        <v>0</v>
      </c>
      <c r="AF664" s="182">
        <v>0</v>
      </c>
      <c r="AG664" s="172"/>
    </row>
    <row r="665" spans="1:33" s="110" customFormat="1" x14ac:dyDescent="0.2">
      <c r="A665" s="138">
        <v>484</v>
      </c>
      <c r="B665" s="139">
        <v>484035016</v>
      </c>
      <c r="C665" s="140" t="s">
        <v>536</v>
      </c>
      <c r="D665" s="141">
        <v>35</v>
      </c>
      <c r="E665" s="140" t="s">
        <v>67</v>
      </c>
      <c r="F665" s="141">
        <v>16</v>
      </c>
      <c r="G665" s="142" t="s">
        <v>48</v>
      </c>
      <c r="H665" s="130"/>
      <c r="I665" s="131">
        <v>12409.098610371297</v>
      </c>
      <c r="J665" s="131">
        <v>594</v>
      </c>
      <c r="K665" s="131">
        <v>0</v>
      </c>
      <c r="L665" s="131">
        <v>938</v>
      </c>
      <c r="M665" s="131">
        <v>13941.098610371297</v>
      </c>
      <c r="N665" s="130"/>
      <c r="O665" s="132">
        <v>1</v>
      </c>
      <c r="P665" s="132">
        <v>0</v>
      </c>
      <c r="Q665" s="133">
        <v>13003</v>
      </c>
      <c r="R665" s="133">
        <v>0</v>
      </c>
      <c r="S665" s="133">
        <v>0</v>
      </c>
      <c r="T665" s="133">
        <v>938</v>
      </c>
      <c r="U665" s="134">
        <f t="shared" si="10"/>
        <v>13941</v>
      </c>
      <c r="V665" s="144"/>
      <c r="W665" s="173">
        <v>0</v>
      </c>
      <c r="X665" s="174">
        <v>0.09</v>
      </c>
      <c r="Y665" s="174">
        <v>4.720736580028996E-2</v>
      </c>
      <c r="Z665" s="175">
        <v>0</v>
      </c>
      <c r="AA665" s="168"/>
      <c r="AB665" s="176">
        <v>0</v>
      </c>
      <c r="AC665" s="177">
        <v>0</v>
      </c>
      <c r="AD665" s="134">
        <v>0</v>
      </c>
      <c r="AE665" s="177">
        <v>0</v>
      </c>
      <c r="AF665" s="182">
        <v>0</v>
      </c>
      <c r="AG665" s="172"/>
    </row>
    <row r="666" spans="1:33" s="110" customFormat="1" x14ac:dyDescent="0.2">
      <c r="A666" s="138">
        <v>484</v>
      </c>
      <c r="B666" s="139">
        <v>484035035</v>
      </c>
      <c r="C666" s="140" t="s">
        <v>536</v>
      </c>
      <c r="D666" s="141">
        <v>35</v>
      </c>
      <c r="E666" s="140" t="s">
        <v>67</v>
      </c>
      <c r="F666" s="141">
        <v>35</v>
      </c>
      <c r="G666" s="142" t="s">
        <v>67</v>
      </c>
      <c r="H666" s="130"/>
      <c r="I666" s="131">
        <v>14241</v>
      </c>
      <c r="J666" s="131">
        <v>5970</v>
      </c>
      <c r="K666" s="131">
        <v>0</v>
      </c>
      <c r="L666" s="131">
        <v>938</v>
      </c>
      <c r="M666" s="131">
        <v>21149</v>
      </c>
      <c r="N666" s="130"/>
      <c r="O666" s="132">
        <v>1554</v>
      </c>
      <c r="P666" s="132">
        <v>0</v>
      </c>
      <c r="Q666" s="133">
        <v>31407894</v>
      </c>
      <c r="R666" s="133">
        <v>0</v>
      </c>
      <c r="S666" s="133">
        <v>0</v>
      </c>
      <c r="T666" s="133">
        <v>1457652</v>
      </c>
      <c r="U666" s="134">
        <f t="shared" si="10"/>
        <v>32865546</v>
      </c>
      <c r="V666" s="144"/>
      <c r="W666" s="173">
        <v>0</v>
      </c>
      <c r="X666" s="174">
        <v>0.09</v>
      </c>
      <c r="Y666" s="174">
        <v>0.15770254624817917</v>
      </c>
      <c r="Z666" s="175">
        <v>0</v>
      </c>
      <c r="AA666" s="168"/>
      <c r="AB666" s="176">
        <v>0</v>
      </c>
      <c r="AC666" s="177">
        <v>0</v>
      </c>
      <c r="AD666" s="134">
        <v>0</v>
      </c>
      <c r="AE666" s="177">
        <v>0</v>
      </c>
      <c r="AF666" s="182">
        <v>0</v>
      </c>
      <c r="AG666" s="172"/>
    </row>
    <row r="667" spans="1:33" s="110" customFormat="1" x14ac:dyDescent="0.2">
      <c r="A667" s="138">
        <v>484</v>
      </c>
      <c r="B667" s="139">
        <v>484035044</v>
      </c>
      <c r="C667" s="140" t="s">
        <v>536</v>
      </c>
      <c r="D667" s="141">
        <v>35</v>
      </c>
      <c r="E667" s="140" t="s">
        <v>67</v>
      </c>
      <c r="F667" s="141">
        <v>44</v>
      </c>
      <c r="G667" s="142" t="s">
        <v>76</v>
      </c>
      <c r="H667" s="130"/>
      <c r="I667" s="131">
        <v>11971</v>
      </c>
      <c r="J667" s="131">
        <v>104</v>
      </c>
      <c r="K667" s="131">
        <v>0</v>
      </c>
      <c r="L667" s="131">
        <v>938</v>
      </c>
      <c r="M667" s="131">
        <v>13013</v>
      </c>
      <c r="N667" s="130"/>
      <c r="O667" s="132">
        <v>2</v>
      </c>
      <c r="P667" s="132">
        <v>0</v>
      </c>
      <c r="Q667" s="133">
        <v>24150</v>
      </c>
      <c r="R667" s="133">
        <v>0</v>
      </c>
      <c r="S667" s="133">
        <v>0</v>
      </c>
      <c r="T667" s="133">
        <v>1876</v>
      </c>
      <c r="U667" s="134">
        <f t="shared" si="10"/>
        <v>26026</v>
      </c>
      <c r="V667" s="144"/>
      <c r="W667" s="173">
        <v>0</v>
      </c>
      <c r="X667" s="174">
        <v>0.09</v>
      </c>
      <c r="Y667" s="174">
        <v>7.3730690688880246E-2</v>
      </c>
      <c r="Z667" s="175">
        <v>0</v>
      </c>
      <c r="AA667" s="168"/>
      <c r="AB667" s="176">
        <v>0</v>
      </c>
      <c r="AC667" s="177">
        <v>0</v>
      </c>
      <c r="AD667" s="134">
        <v>0</v>
      </c>
      <c r="AE667" s="177">
        <v>0</v>
      </c>
      <c r="AF667" s="182">
        <v>0</v>
      </c>
      <c r="AG667" s="172"/>
    </row>
    <row r="668" spans="1:33" s="110" customFormat="1" x14ac:dyDescent="0.2">
      <c r="A668" s="138">
        <v>484</v>
      </c>
      <c r="B668" s="139">
        <v>484035046</v>
      </c>
      <c r="C668" s="140" t="s">
        <v>536</v>
      </c>
      <c r="D668" s="141">
        <v>35</v>
      </c>
      <c r="E668" s="140" t="s">
        <v>67</v>
      </c>
      <c r="F668" s="141">
        <v>46</v>
      </c>
      <c r="G668" s="142" t="s">
        <v>78</v>
      </c>
      <c r="H668" s="130"/>
      <c r="I668" s="131">
        <v>13743</v>
      </c>
      <c r="J668" s="131">
        <v>11072</v>
      </c>
      <c r="K668" s="131">
        <v>0</v>
      </c>
      <c r="L668" s="131">
        <v>938</v>
      </c>
      <c r="M668" s="131">
        <v>25753</v>
      </c>
      <c r="N668" s="130"/>
      <c r="O668" s="132">
        <v>1</v>
      </c>
      <c r="P668" s="132">
        <v>0</v>
      </c>
      <c r="Q668" s="133">
        <v>24815</v>
      </c>
      <c r="R668" s="133">
        <v>0</v>
      </c>
      <c r="S668" s="133">
        <v>0</v>
      </c>
      <c r="T668" s="133">
        <v>938</v>
      </c>
      <c r="U668" s="134">
        <f t="shared" si="10"/>
        <v>25753</v>
      </c>
      <c r="V668" s="144"/>
      <c r="W668" s="173">
        <v>0</v>
      </c>
      <c r="X668" s="174">
        <v>0.09</v>
      </c>
      <c r="Y668" s="174">
        <v>4.5006289658227385E-4</v>
      </c>
      <c r="Z668" s="175">
        <v>0</v>
      </c>
      <c r="AA668" s="168"/>
      <c r="AB668" s="176">
        <v>0</v>
      </c>
      <c r="AC668" s="177">
        <v>0</v>
      </c>
      <c r="AD668" s="134">
        <v>0</v>
      </c>
      <c r="AE668" s="177">
        <v>0</v>
      </c>
      <c r="AF668" s="182">
        <v>0</v>
      </c>
      <c r="AG668" s="172"/>
    </row>
    <row r="669" spans="1:33" s="110" customFormat="1" x14ac:dyDescent="0.2">
      <c r="A669" s="138">
        <v>484</v>
      </c>
      <c r="B669" s="139">
        <v>484035050</v>
      </c>
      <c r="C669" s="140" t="s">
        <v>536</v>
      </c>
      <c r="D669" s="141">
        <v>35</v>
      </c>
      <c r="E669" s="140" t="s">
        <v>67</v>
      </c>
      <c r="F669" s="141">
        <v>50</v>
      </c>
      <c r="G669" s="142" t="s">
        <v>82</v>
      </c>
      <c r="H669" s="130"/>
      <c r="I669" s="131">
        <v>16390</v>
      </c>
      <c r="J669" s="131">
        <v>8496</v>
      </c>
      <c r="K669" s="131">
        <v>0</v>
      </c>
      <c r="L669" s="131">
        <v>938</v>
      </c>
      <c r="M669" s="131">
        <v>25824</v>
      </c>
      <c r="N669" s="130"/>
      <c r="O669" s="132">
        <v>1</v>
      </c>
      <c r="P669" s="132">
        <v>0</v>
      </c>
      <c r="Q669" s="133">
        <v>24886</v>
      </c>
      <c r="R669" s="133">
        <v>0</v>
      </c>
      <c r="S669" s="133">
        <v>0</v>
      </c>
      <c r="T669" s="133">
        <v>938</v>
      </c>
      <c r="U669" s="134">
        <f t="shared" si="10"/>
        <v>25824</v>
      </c>
      <c r="V669" s="144"/>
      <c r="W669" s="173">
        <v>0</v>
      </c>
      <c r="X669" s="174">
        <v>0.09</v>
      </c>
      <c r="Y669" s="174">
        <v>6.2539096486737963E-3</v>
      </c>
      <c r="Z669" s="175">
        <v>0</v>
      </c>
      <c r="AA669" s="168"/>
      <c r="AB669" s="176">
        <v>0</v>
      </c>
      <c r="AC669" s="177">
        <v>0</v>
      </c>
      <c r="AD669" s="134">
        <v>0</v>
      </c>
      <c r="AE669" s="177">
        <v>0</v>
      </c>
      <c r="AF669" s="182">
        <v>0</v>
      </c>
      <c r="AG669" s="172"/>
    </row>
    <row r="670" spans="1:33" s="110" customFormat="1" x14ac:dyDescent="0.2">
      <c r="A670" s="138">
        <v>484</v>
      </c>
      <c r="B670" s="139">
        <v>484035073</v>
      </c>
      <c r="C670" s="140" t="s">
        <v>536</v>
      </c>
      <c r="D670" s="141">
        <v>35</v>
      </c>
      <c r="E670" s="140" t="s">
        <v>67</v>
      </c>
      <c r="F670" s="141">
        <v>73</v>
      </c>
      <c r="G670" s="142" t="s">
        <v>105</v>
      </c>
      <c r="H670" s="130"/>
      <c r="I670" s="131">
        <v>13740</v>
      </c>
      <c r="J670" s="131">
        <v>9488</v>
      </c>
      <c r="K670" s="131">
        <v>0</v>
      </c>
      <c r="L670" s="131">
        <v>938</v>
      </c>
      <c r="M670" s="131">
        <v>24166</v>
      </c>
      <c r="N670" s="130"/>
      <c r="O670" s="132">
        <v>1</v>
      </c>
      <c r="P670" s="132">
        <v>0</v>
      </c>
      <c r="Q670" s="133">
        <v>23228</v>
      </c>
      <c r="R670" s="133">
        <v>0</v>
      </c>
      <c r="S670" s="133">
        <v>0</v>
      </c>
      <c r="T670" s="133">
        <v>938</v>
      </c>
      <c r="U670" s="134">
        <f t="shared" si="10"/>
        <v>24166</v>
      </c>
      <c r="V670" s="144"/>
      <c r="W670" s="173">
        <v>0</v>
      </c>
      <c r="X670" s="174">
        <v>0.09</v>
      </c>
      <c r="Y670" s="174">
        <v>1.4564417469161489E-2</v>
      </c>
      <c r="Z670" s="175">
        <v>0</v>
      </c>
      <c r="AA670" s="168"/>
      <c r="AB670" s="176">
        <v>0</v>
      </c>
      <c r="AC670" s="177">
        <v>0</v>
      </c>
      <c r="AD670" s="134">
        <v>0</v>
      </c>
      <c r="AE670" s="177">
        <v>0</v>
      </c>
      <c r="AF670" s="182">
        <v>0</v>
      </c>
      <c r="AG670" s="172"/>
    </row>
    <row r="671" spans="1:33" s="110" customFormat="1" x14ac:dyDescent="0.2">
      <c r="A671" s="138">
        <v>484</v>
      </c>
      <c r="B671" s="139">
        <v>484035093</v>
      </c>
      <c r="C671" s="140" t="s">
        <v>536</v>
      </c>
      <c r="D671" s="141">
        <v>35</v>
      </c>
      <c r="E671" s="140" t="s">
        <v>67</v>
      </c>
      <c r="F671" s="141">
        <v>93</v>
      </c>
      <c r="G671" s="142" t="s">
        <v>125</v>
      </c>
      <c r="H671" s="130"/>
      <c r="I671" s="131">
        <v>14613</v>
      </c>
      <c r="J671" s="131">
        <v>86</v>
      </c>
      <c r="K671" s="131">
        <v>0</v>
      </c>
      <c r="L671" s="131">
        <v>938</v>
      </c>
      <c r="M671" s="131">
        <v>15637</v>
      </c>
      <c r="N671" s="130"/>
      <c r="O671" s="132">
        <v>1</v>
      </c>
      <c r="P671" s="132">
        <v>0</v>
      </c>
      <c r="Q671" s="133">
        <v>14699</v>
      </c>
      <c r="R671" s="133">
        <v>0</v>
      </c>
      <c r="S671" s="133">
        <v>0</v>
      </c>
      <c r="T671" s="133">
        <v>938</v>
      </c>
      <c r="U671" s="134">
        <f t="shared" si="10"/>
        <v>15637</v>
      </c>
      <c r="V671" s="144"/>
      <c r="W671" s="173">
        <v>0</v>
      </c>
      <c r="X671" s="174">
        <v>0.09</v>
      </c>
      <c r="Y671" s="174">
        <v>7.1532255110848555E-2</v>
      </c>
      <c r="Z671" s="175">
        <v>0</v>
      </c>
      <c r="AA671" s="168"/>
      <c r="AB671" s="176">
        <v>0</v>
      </c>
      <c r="AC671" s="177">
        <v>0</v>
      </c>
      <c r="AD671" s="134">
        <v>0</v>
      </c>
      <c r="AE671" s="177">
        <v>0</v>
      </c>
      <c r="AF671" s="182">
        <v>0</v>
      </c>
      <c r="AG671" s="172"/>
    </row>
    <row r="672" spans="1:33" s="110" customFormat="1" x14ac:dyDescent="0.2">
      <c r="A672" s="138">
        <v>484</v>
      </c>
      <c r="B672" s="139">
        <v>484035095</v>
      </c>
      <c r="C672" s="140" t="s">
        <v>536</v>
      </c>
      <c r="D672" s="141">
        <v>35</v>
      </c>
      <c r="E672" s="140" t="s">
        <v>67</v>
      </c>
      <c r="F672" s="141">
        <v>95</v>
      </c>
      <c r="G672" s="142" t="s">
        <v>127</v>
      </c>
      <c r="H672" s="130"/>
      <c r="I672" s="131">
        <v>9576</v>
      </c>
      <c r="J672" s="131">
        <v>66</v>
      </c>
      <c r="K672" s="131">
        <v>0</v>
      </c>
      <c r="L672" s="131">
        <v>938</v>
      </c>
      <c r="M672" s="131">
        <v>10580</v>
      </c>
      <c r="N672" s="130"/>
      <c r="O672" s="132">
        <v>2</v>
      </c>
      <c r="P672" s="132">
        <v>0</v>
      </c>
      <c r="Q672" s="133">
        <v>19284</v>
      </c>
      <c r="R672" s="133">
        <v>0</v>
      </c>
      <c r="S672" s="133">
        <v>0</v>
      </c>
      <c r="T672" s="133">
        <v>1876</v>
      </c>
      <c r="U672" s="134">
        <f t="shared" si="10"/>
        <v>21160</v>
      </c>
      <c r="V672" s="144"/>
      <c r="W672" s="173">
        <v>0</v>
      </c>
      <c r="X672" s="174">
        <v>0.09</v>
      </c>
      <c r="Y672" s="174">
        <v>0.13271430992265384</v>
      </c>
      <c r="Z672" s="175">
        <v>0</v>
      </c>
      <c r="AA672" s="168"/>
      <c r="AB672" s="176">
        <v>0</v>
      </c>
      <c r="AC672" s="177">
        <v>0</v>
      </c>
      <c r="AD672" s="134">
        <v>0</v>
      </c>
      <c r="AE672" s="177">
        <v>0</v>
      </c>
      <c r="AF672" s="182">
        <v>0</v>
      </c>
      <c r="AG672" s="172"/>
    </row>
    <row r="673" spans="1:33" s="110" customFormat="1" x14ac:dyDescent="0.2">
      <c r="A673" s="138">
        <v>484</v>
      </c>
      <c r="B673" s="139">
        <v>484035131</v>
      </c>
      <c r="C673" s="140" t="s">
        <v>536</v>
      </c>
      <c r="D673" s="141">
        <v>35</v>
      </c>
      <c r="E673" s="140" t="s">
        <v>67</v>
      </c>
      <c r="F673" s="141">
        <v>131</v>
      </c>
      <c r="G673" s="142" t="s">
        <v>163</v>
      </c>
      <c r="H673" s="130"/>
      <c r="I673" s="131">
        <v>10599.371377747728</v>
      </c>
      <c r="J673" s="131">
        <v>3449</v>
      </c>
      <c r="K673" s="131">
        <v>0</v>
      </c>
      <c r="L673" s="131">
        <v>938</v>
      </c>
      <c r="M673" s="131">
        <v>14986.371377747728</v>
      </c>
      <c r="N673" s="130"/>
      <c r="O673" s="132">
        <v>1</v>
      </c>
      <c r="P673" s="132">
        <v>0</v>
      </c>
      <c r="Q673" s="133">
        <v>14048</v>
      </c>
      <c r="R673" s="133">
        <v>0</v>
      </c>
      <c r="S673" s="133">
        <v>0</v>
      </c>
      <c r="T673" s="133">
        <v>938</v>
      </c>
      <c r="U673" s="134">
        <f t="shared" si="10"/>
        <v>14986</v>
      </c>
      <c r="V673" s="144"/>
      <c r="W673" s="173">
        <v>0</v>
      </c>
      <c r="X673" s="174">
        <v>0.09</v>
      </c>
      <c r="Y673" s="174">
        <v>3.1286237066902112E-3</v>
      </c>
      <c r="Z673" s="175">
        <v>0</v>
      </c>
      <c r="AA673" s="168"/>
      <c r="AB673" s="176">
        <v>0</v>
      </c>
      <c r="AC673" s="177">
        <v>0</v>
      </c>
      <c r="AD673" s="134">
        <v>0</v>
      </c>
      <c r="AE673" s="177">
        <v>0</v>
      </c>
      <c r="AF673" s="182">
        <v>0</v>
      </c>
      <c r="AG673" s="172"/>
    </row>
    <row r="674" spans="1:33" s="110" customFormat="1" x14ac:dyDescent="0.2">
      <c r="A674" s="138">
        <v>484</v>
      </c>
      <c r="B674" s="139">
        <v>484035167</v>
      </c>
      <c r="C674" s="140" t="s">
        <v>536</v>
      </c>
      <c r="D674" s="141">
        <v>35</v>
      </c>
      <c r="E674" s="140" t="s">
        <v>67</v>
      </c>
      <c r="F674" s="141">
        <v>167</v>
      </c>
      <c r="G674" s="142" t="s">
        <v>199</v>
      </c>
      <c r="H674" s="130"/>
      <c r="I674" s="131">
        <v>11172.043142155497</v>
      </c>
      <c r="J674" s="131">
        <v>5028</v>
      </c>
      <c r="K674" s="131">
        <v>0</v>
      </c>
      <c r="L674" s="131">
        <v>938</v>
      </c>
      <c r="M674" s="131">
        <v>17138.043142155497</v>
      </c>
      <c r="N674" s="130"/>
      <c r="O674" s="132">
        <v>1</v>
      </c>
      <c r="P674" s="132">
        <v>0</v>
      </c>
      <c r="Q674" s="133">
        <v>16200</v>
      </c>
      <c r="R674" s="133">
        <v>0</v>
      </c>
      <c r="S674" s="133">
        <v>0</v>
      </c>
      <c r="T674" s="133">
        <v>938</v>
      </c>
      <c r="U674" s="134">
        <f t="shared" si="10"/>
        <v>17138</v>
      </c>
      <c r="V674" s="144"/>
      <c r="W674" s="173">
        <v>0</v>
      </c>
      <c r="X674" s="174">
        <v>0.09</v>
      </c>
      <c r="Y674" s="174">
        <v>2.087856816318558E-2</v>
      </c>
      <c r="Z674" s="175">
        <v>0</v>
      </c>
      <c r="AA674" s="168"/>
      <c r="AB674" s="176">
        <v>0</v>
      </c>
      <c r="AC674" s="177">
        <v>0</v>
      </c>
      <c r="AD674" s="134">
        <v>0</v>
      </c>
      <c r="AE674" s="177">
        <v>0</v>
      </c>
      <c r="AF674" s="182">
        <v>0</v>
      </c>
      <c r="AG674" s="172"/>
    </row>
    <row r="675" spans="1:33" s="110" customFormat="1" x14ac:dyDescent="0.2">
      <c r="A675" s="138">
        <v>484</v>
      </c>
      <c r="B675" s="139">
        <v>484035185</v>
      </c>
      <c r="C675" s="140" t="s">
        <v>536</v>
      </c>
      <c r="D675" s="141">
        <v>35</v>
      </c>
      <c r="E675" s="140" t="s">
        <v>67</v>
      </c>
      <c r="F675" s="141">
        <v>185</v>
      </c>
      <c r="G675" s="142" t="s">
        <v>217</v>
      </c>
      <c r="H675" s="130"/>
      <c r="I675" s="131">
        <v>12629.320364962072</v>
      </c>
      <c r="J675" s="131">
        <v>1596</v>
      </c>
      <c r="K675" s="131">
        <v>0</v>
      </c>
      <c r="L675" s="131">
        <v>938</v>
      </c>
      <c r="M675" s="131">
        <v>15163.320364962072</v>
      </c>
      <c r="N675" s="130"/>
      <c r="O675" s="132">
        <v>1</v>
      </c>
      <c r="P675" s="132">
        <v>0</v>
      </c>
      <c r="Q675" s="133">
        <v>14225</v>
      </c>
      <c r="R675" s="133">
        <v>0</v>
      </c>
      <c r="S675" s="133">
        <v>0</v>
      </c>
      <c r="T675" s="133">
        <v>938</v>
      </c>
      <c r="U675" s="134">
        <f t="shared" si="10"/>
        <v>15163</v>
      </c>
      <c r="V675" s="144"/>
      <c r="W675" s="173">
        <v>0</v>
      </c>
      <c r="X675" s="174">
        <v>0.09</v>
      </c>
      <c r="Y675" s="174">
        <v>1.8365243348612694E-2</v>
      </c>
      <c r="Z675" s="175">
        <v>0</v>
      </c>
      <c r="AA675" s="168"/>
      <c r="AB675" s="176">
        <v>0</v>
      </c>
      <c r="AC675" s="177">
        <v>0</v>
      </c>
      <c r="AD675" s="134">
        <v>0</v>
      </c>
      <c r="AE675" s="177">
        <v>0</v>
      </c>
      <c r="AF675" s="182">
        <v>0</v>
      </c>
      <c r="AG675" s="172"/>
    </row>
    <row r="676" spans="1:33" s="110" customFormat="1" x14ac:dyDescent="0.2">
      <c r="A676" s="138">
        <v>484</v>
      </c>
      <c r="B676" s="139">
        <v>484035207</v>
      </c>
      <c r="C676" s="140" t="s">
        <v>536</v>
      </c>
      <c r="D676" s="141">
        <v>35</v>
      </c>
      <c r="E676" s="140" t="s">
        <v>67</v>
      </c>
      <c r="F676" s="141">
        <v>207</v>
      </c>
      <c r="G676" s="142" t="s">
        <v>239</v>
      </c>
      <c r="H676" s="130"/>
      <c r="I676" s="131">
        <v>11191.073589537058</v>
      </c>
      <c r="J676" s="131">
        <v>7600</v>
      </c>
      <c r="K676" s="131">
        <v>0</v>
      </c>
      <c r="L676" s="131">
        <v>938</v>
      </c>
      <c r="M676" s="131">
        <v>19729.07358953706</v>
      </c>
      <c r="N676" s="130"/>
      <c r="O676" s="132">
        <v>1</v>
      </c>
      <c r="P676" s="132">
        <v>0</v>
      </c>
      <c r="Q676" s="133">
        <v>18791</v>
      </c>
      <c r="R676" s="133">
        <v>0</v>
      </c>
      <c r="S676" s="133">
        <v>0</v>
      </c>
      <c r="T676" s="133">
        <v>938</v>
      </c>
      <c r="U676" s="134">
        <f t="shared" si="10"/>
        <v>19729</v>
      </c>
      <c r="V676" s="144"/>
      <c r="W676" s="173">
        <v>0</v>
      </c>
      <c r="X676" s="174">
        <v>0.09</v>
      </c>
      <c r="Y676" s="174">
        <v>3.8538473032468106E-4</v>
      </c>
      <c r="Z676" s="175">
        <v>0</v>
      </c>
      <c r="AA676" s="168"/>
      <c r="AB676" s="176">
        <v>0</v>
      </c>
      <c r="AC676" s="177">
        <v>0</v>
      </c>
      <c r="AD676" s="134">
        <v>0</v>
      </c>
      <c r="AE676" s="177">
        <v>0</v>
      </c>
      <c r="AF676" s="182">
        <v>0</v>
      </c>
      <c r="AG676" s="172"/>
    </row>
    <row r="677" spans="1:33" s="110" customFormat="1" x14ac:dyDescent="0.2">
      <c r="A677" s="138">
        <v>484</v>
      </c>
      <c r="B677" s="139">
        <v>484035220</v>
      </c>
      <c r="C677" s="140" t="s">
        <v>536</v>
      </c>
      <c r="D677" s="141">
        <v>35</v>
      </c>
      <c r="E677" s="140" t="s">
        <v>67</v>
      </c>
      <c r="F677" s="141">
        <v>220</v>
      </c>
      <c r="G677" s="142" t="s">
        <v>252</v>
      </c>
      <c r="H677" s="130"/>
      <c r="I677" s="131">
        <v>12092.12835327386</v>
      </c>
      <c r="J677" s="131">
        <v>5376</v>
      </c>
      <c r="K677" s="131">
        <v>0</v>
      </c>
      <c r="L677" s="131">
        <v>938</v>
      </c>
      <c r="M677" s="131">
        <v>18406.12835327386</v>
      </c>
      <c r="N677" s="130"/>
      <c r="O677" s="132">
        <v>1</v>
      </c>
      <c r="P677" s="132">
        <v>0</v>
      </c>
      <c r="Q677" s="133">
        <v>17468</v>
      </c>
      <c r="R677" s="133">
        <v>0</v>
      </c>
      <c r="S677" s="133">
        <v>0</v>
      </c>
      <c r="T677" s="133">
        <v>938</v>
      </c>
      <c r="U677" s="134">
        <f t="shared" si="10"/>
        <v>18406</v>
      </c>
      <c r="V677" s="144"/>
      <c r="W677" s="173">
        <v>0</v>
      </c>
      <c r="X677" s="174">
        <v>0.09</v>
      </c>
      <c r="Y677" s="174">
        <v>1.7540375109514634E-2</v>
      </c>
      <c r="Z677" s="175">
        <v>0</v>
      </c>
      <c r="AA677" s="168"/>
      <c r="AB677" s="176">
        <v>0</v>
      </c>
      <c r="AC677" s="177">
        <v>0</v>
      </c>
      <c r="AD677" s="134">
        <v>0</v>
      </c>
      <c r="AE677" s="177">
        <v>0</v>
      </c>
      <c r="AF677" s="182">
        <v>0</v>
      </c>
      <c r="AG677" s="172"/>
    </row>
    <row r="678" spans="1:33" s="110" customFormat="1" x14ac:dyDescent="0.2">
      <c r="A678" s="138">
        <v>484</v>
      </c>
      <c r="B678" s="139">
        <v>484035243</v>
      </c>
      <c r="C678" s="140" t="s">
        <v>536</v>
      </c>
      <c r="D678" s="141">
        <v>35</v>
      </c>
      <c r="E678" s="140" t="s">
        <v>67</v>
      </c>
      <c r="F678" s="141">
        <v>243</v>
      </c>
      <c r="G678" s="142" t="s">
        <v>275</v>
      </c>
      <c r="H678" s="130"/>
      <c r="I678" s="131">
        <v>11955</v>
      </c>
      <c r="J678" s="131">
        <v>2246</v>
      </c>
      <c r="K678" s="131">
        <v>0</v>
      </c>
      <c r="L678" s="131">
        <v>938</v>
      </c>
      <c r="M678" s="131">
        <v>15139</v>
      </c>
      <c r="N678" s="130"/>
      <c r="O678" s="132">
        <v>7</v>
      </c>
      <c r="P678" s="132">
        <v>0</v>
      </c>
      <c r="Q678" s="133">
        <v>99407</v>
      </c>
      <c r="R678" s="133">
        <v>0</v>
      </c>
      <c r="S678" s="133">
        <v>0</v>
      </c>
      <c r="T678" s="133">
        <v>6566</v>
      </c>
      <c r="U678" s="134">
        <f t="shared" si="10"/>
        <v>105973</v>
      </c>
      <c r="V678" s="144"/>
      <c r="W678" s="173">
        <v>0</v>
      </c>
      <c r="X678" s="174">
        <v>0.09</v>
      </c>
      <c r="Y678" s="174">
        <v>5.9128676553304093E-3</v>
      </c>
      <c r="Z678" s="175">
        <v>0</v>
      </c>
      <c r="AA678" s="168"/>
      <c r="AB678" s="176">
        <v>0</v>
      </c>
      <c r="AC678" s="177">
        <v>0</v>
      </c>
      <c r="AD678" s="134">
        <v>0</v>
      </c>
      <c r="AE678" s="177">
        <v>0</v>
      </c>
      <c r="AF678" s="182">
        <v>0</v>
      </c>
      <c r="AG678" s="172"/>
    </row>
    <row r="679" spans="1:33" s="110" customFormat="1" x14ac:dyDescent="0.2">
      <c r="A679" s="138">
        <v>484</v>
      </c>
      <c r="B679" s="139">
        <v>484035244</v>
      </c>
      <c r="C679" s="140" t="s">
        <v>536</v>
      </c>
      <c r="D679" s="141">
        <v>35</v>
      </c>
      <c r="E679" s="140" t="s">
        <v>67</v>
      </c>
      <c r="F679" s="141">
        <v>244</v>
      </c>
      <c r="G679" s="142" t="s">
        <v>276</v>
      </c>
      <c r="H679" s="130"/>
      <c r="I679" s="131">
        <v>11854</v>
      </c>
      <c r="J679" s="131">
        <v>4275</v>
      </c>
      <c r="K679" s="131">
        <v>0</v>
      </c>
      <c r="L679" s="131">
        <v>938</v>
      </c>
      <c r="M679" s="131">
        <v>17067</v>
      </c>
      <c r="N679" s="130"/>
      <c r="O679" s="132">
        <v>8</v>
      </c>
      <c r="P679" s="132">
        <v>0</v>
      </c>
      <c r="Q679" s="133">
        <v>129032</v>
      </c>
      <c r="R679" s="133">
        <v>0</v>
      </c>
      <c r="S679" s="133">
        <v>0</v>
      </c>
      <c r="T679" s="133">
        <v>7504</v>
      </c>
      <c r="U679" s="134">
        <f t="shared" si="10"/>
        <v>136536</v>
      </c>
      <c r="V679" s="144"/>
      <c r="W679" s="173">
        <v>0</v>
      </c>
      <c r="X679" s="174">
        <v>0.09</v>
      </c>
      <c r="Y679" s="174">
        <v>0.13694619371909225</v>
      </c>
      <c r="Z679" s="175">
        <v>0</v>
      </c>
      <c r="AA679" s="168"/>
      <c r="AB679" s="176">
        <v>0</v>
      </c>
      <c r="AC679" s="177">
        <v>0</v>
      </c>
      <c r="AD679" s="134">
        <v>0</v>
      </c>
      <c r="AE679" s="177">
        <v>0</v>
      </c>
      <c r="AF679" s="182">
        <v>0</v>
      </c>
      <c r="AG679" s="172"/>
    </row>
    <row r="680" spans="1:33" s="110" customFormat="1" x14ac:dyDescent="0.2">
      <c r="A680" s="138">
        <v>484</v>
      </c>
      <c r="B680" s="139">
        <v>484035248</v>
      </c>
      <c r="C680" s="140" t="s">
        <v>536</v>
      </c>
      <c r="D680" s="141">
        <v>35</v>
      </c>
      <c r="E680" s="140" t="s">
        <v>67</v>
      </c>
      <c r="F680" s="141">
        <v>248</v>
      </c>
      <c r="G680" s="142" t="s">
        <v>280</v>
      </c>
      <c r="H680" s="130"/>
      <c r="I680" s="131">
        <v>13438.066112164433</v>
      </c>
      <c r="J680" s="131">
        <v>1060</v>
      </c>
      <c r="K680" s="131">
        <v>0</v>
      </c>
      <c r="L680" s="131">
        <v>938</v>
      </c>
      <c r="M680" s="131">
        <v>15436.066112164433</v>
      </c>
      <c r="N680" s="130"/>
      <c r="O680" s="132">
        <v>1</v>
      </c>
      <c r="P680" s="132">
        <v>0</v>
      </c>
      <c r="Q680" s="133">
        <v>14498</v>
      </c>
      <c r="R680" s="133">
        <v>0</v>
      </c>
      <c r="S680" s="133">
        <v>0</v>
      </c>
      <c r="T680" s="133">
        <v>938</v>
      </c>
      <c r="U680" s="134">
        <f t="shared" si="10"/>
        <v>15436</v>
      </c>
      <c r="V680" s="144"/>
      <c r="W680" s="173">
        <v>0</v>
      </c>
      <c r="X680" s="174">
        <v>0.09</v>
      </c>
      <c r="Y680" s="174">
        <v>5.6552563074314041E-2</v>
      </c>
      <c r="Z680" s="175">
        <v>0</v>
      </c>
      <c r="AA680" s="168"/>
      <c r="AB680" s="176">
        <v>0</v>
      </c>
      <c r="AC680" s="177">
        <v>0</v>
      </c>
      <c r="AD680" s="134">
        <v>0</v>
      </c>
      <c r="AE680" s="177">
        <v>0</v>
      </c>
      <c r="AF680" s="182">
        <v>0</v>
      </c>
      <c r="AG680" s="172"/>
    </row>
    <row r="681" spans="1:33" s="110" customFormat="1" x14ac:dyDescent="0.2">
      <c r="A681" s="138">
        <v>484</v>
      </c>
      <c r="B681" s="139">
        <v>484035251</v>
      </c>
      <c r="C681" s="140" t="s">
        <v>536</v>
      </c>
      <c r="D681" s="141">
        <v>35</v>
      </c>
      <c r="E681" s="140" t="s">
        <v>67</v>
      </c>
      <c r="F681" s="141">
        <v>251</v>
      </c>
      <c r="G681" s="142" t="s">
        <v>283</v>
      </c>
      <c r="H681" s="130"/>
      <c r="I681" s="131">
        <v>12554.643167153912</v>
      </c>
      <c r="J681" s="131">
        <v>2529</v>
      </c>
      <c r="K681" s="131">
        <v>0</v>
      </c>
      <c r="L681" s="131">
        <v>938</v>
      </c>
      <c r="M681" s="131">
        <v>16021.643167153912</v>
      </c>
      <c r="N681" s="130"/>
      <c r="O681" s="132">
        <v>1</v>
      </c>
      <c r="P681" s="132">
        <v>0</v>
      </c>
      <c r="Q681" s="133">
        <v>15084</v>
      </c>
      <c r="R681" s="133">
        <v>0</v>
      </c>
      <c r="S681" s="133">
        <v>0</v>
      </c>
      <c r="T681" s="133">
        <v>938</v>
      </c>
      <c r="U681" s="134">
        <f t="shared" si="10"/>
        <v>16022</v>
      </c>
      <c r="V681" s="144"/>
      <c r="W681" s="173">
        <v>0</v>
      </c>
      <c r="X681" s="174">
        <v>0.09</v>
      </c>
      <c r="Y681" s="174">
        <v>3.7405694543905924E-2</v>
      </c>
      <c r="Z681" s="175">
        <v>0</v>
      </c>
      <c r="AA681" s="168"/>
      <c r="AB681" s="176">
        <v>0</v>
      </c>
      <c r="AC681" s="177">
        <v>0</v>
      </c>
      <c r="AD681" s="134">
        <v>0</v>
      </c>
      <c r="AE681" s="177">
        <v>0</v>
      </c>
      <c r="AF681" s="182">
        <v>0</v>
      </c>
      <c r="AG681" s="172"/>
    </row>
    <row r="682" spans="1:33" s="110" customFormat="1" x14ac:dyDescent="0.2">
      <c r="A682" s="138">
        <v>484</v>
      </c>
      <c r="B682" s="139">
        <v>484035285</v>
      </c>
      <c r="C682" s="140" t="s">
        <v>536</v>
      </c>
      <c r="D682" s="141">
        <v>35</v>
      </c>
      <c r="E682" s="140" t="s">
        <v>67</v>
      </c>
      <c r="F682" s="141">
        <v>285</v>
      </c>
      <c r="G682" s="142" t="s">
        <v>317</v>
      </c>
      <c r="H682" s="130"/>
      <c r="I682" s="131">
        <v>12786</v>
      </c>
      <c r="J682" s="131">
        <v>3731</v>
      </c>
      <c r="K682" s="131">
        <v>0</v>
      </c>
      <c r="L682" s="131">
        <v>938</v>
      </c>
      <c r="M682" s="131">
        <v>17455</v>
      </c>
      <c r="N682" s="130"/>
      <c r="O682" s="132">
        <v>4</v>
      </c>
      <c r="P682" s="132">
        <v>0</v>
      </c>
      <c r="Q682" s="133">
        <v>66068</v>
      </c>
      <c r="R682" s="133">
        <v>0</v>
      </c>
      <c r="S682" s="133">
        <v>0</v>
      </c>
      <c r="T682" s="133">
        <v>3752</v>
      </c>
      <c r="U682" s="134">
        <f t="shared" si="10"/>
        <v>69820</v>
      </c>
      <c r="V682" s="144"/>
      <c r="W682" s="173">
        <v>0</v>
      </c>
      <c r="X682" s="174">
        <v>0.09</v>
      </c>
      <c r="Y682" s="174">
        <v>3.5492521449452773E-2</v>
      </c>
      <c r="Z682" s="175">
        <v>0</v>
      </c>
      <c r="AA682" s="168"/>
      <c r="AB682" s="176">
        <v>0</v>
      </c>
      <c r="AC682" s="177">
        <v>0</v>
      </c>
      <c r="AD682" s="134">
        <v>0</v>
      </c>
      <c r="AE682" s="177">
        <v>0</v>
      </c>
      <c r="AF682" s="182">
        <v>0</v>
      </c>
      <c r="AG682" s="172"/>
    </row>
    <row r="683" spans="1:33" s="110" customFormat="1" x14ac:dyDescent="0.2">
      <c r="A683" s="138">
        <v>484</v>
      </c>
      <c r="B683" s="139">
        <v>484035293</v>
      </c>
      <c r="C683" s="140" t="s">
        <v>536</v>
      </c>
      <c r="D683" s="141">
        <v>35</v>
      </c>
      <c r="E683" s="140" t="s">
        <v>67</v>
      </c>
      <c r="F683" s="141">
        <v>293</v>
      </c>
      <c r="G683" s="142" t="s">
        <v>325</v>
      </c>
      <c r="H683" s="130"/>
      <c r="I683" s="131">
        <v>12760.161431036608</v>
      </c>
      <c r="J683" s="131">
        <v>610</v>
      </c>
      <c r="K683" s="131">
        <v>0</v>
      </c>
      <c r="L683" s="131">
        <v>938</v>
      </c>
      <c r="M683" s="131">
        <v>14308.161431036608</v>
      </c>
      <c r="N683" s="130"/>
      <c r="O683" s="132">
        <v>1</v>
      </c>
      <c r="P683" s="132">
        <v>0</v>
      </c>
      <c r="Q683" s="133">
        <v>13370</v>
      </c>
      <c r="R683" s="133">
        <v>0</v>
      </c>
      <c r="S683" s="133">
        <v>0</v>
      </c>
      <c r="T683" s="133">
        <v>938</v>
      </c>
      <c r="U683" s="134">
        <f t="shared" si="10"/>
        <v>14308</v>
      </c>
      <c r="V683" s="144"/>
      <c r="W683" s="173">
        <v>0</v>
      </c>
      <c r="X683" s="174">
        <v>0.09</v>
      </c>
      <c r="Y683" s="174">
        <v>9.3536017588317037E-3</v>
      </c>
      <c r="Z683" s="175">
        <v>0</v>
      </c>
      <c r="AA683" s="168"/>
      <c r="AB683" s="176">
        <v>0</v>
      </c>
      <c r="AC683" s="177">
        <v>0</v>
      </c>
      <c r="AD683" s="134">
        <v>0</v>
      </c>
      <c r="AE683" s="177">
        <v>0</v>
      </c>
      <c r="AF683" s="182">
        <v>0</v>
      </c>
      <c r="AG683" s="172"/>
    </row>
    <row r="684" spans="1:33" s="110" customFormat="1" x14ac:dyDescent="0.2">
      <c r="A684" s="138">
        <v>484</v>
      </c>
      <c r="B684" s="139">
        <v>484035307</v>
      </c>
      <c r="C684" s="140" t="s">
        <v>536</v>
      </c>
      <c r="D684" s="141">
        <v>35</v>
      </c>
      <c r="E684" s="140" t="s">
        <v>67</v>
      </c>
      <c r="F684" s="141">
        <v>307</v>
      </c>
      <c r="G684" s="142" t="s">
        <v>339</v>
      </c>
      <c r="H684" s="130"/>
      <c r="I684" s="131">
        <v>15731</v>
      </c>
      <c r="J684" s="131">
        <v>6842</v>
      </c>
      <c r="K684" s="131">
        <v>0</v>
      </c>
      <c r="L684" s="131">
        <v>938</v>
      </c>
      <c r="M684" s="131">
        <v>23511</v>
      </c>
      <c r="N684" s="130"/>
      <c r="O684" s="132">
        <v>1</v>
      </c>
      <c r="P684" s="132">
        <v>0</v>
      </c>
      <c r="Q684" s="133">
        <v>22573</v>
      </c>
      <c r="R684" s="133">
        <v>0</v>
      </c>
      <c r="S684" s="133">
        <v>0</v>
      </c>
      <c r="T684" s="133">
        <v>938</v>
      </c>
      <c r="U684" s="134">
        <f t="shared" si="10"/>
        <v>23511</v>
      </c>
      <c r="V684" s="144"/>
      <c r="W684" s="173">
        <v>0</v>
      </c>
      <c r="X684" s="174">
        <v>0.09</v>
      </c>
      <c r="Y684" s="174">
        <v>1.1291851638742176E-2</v>
      </c>
      <c r="Z684" s="175">
        <v>0</v>
      </c>
      <c r="AA684" s="168"/>
      <c r="AB684" s="176">
        <v>0</v>
      </c>
      <c r="AC684" s="177">
        <v>0</v>
      </c>
      <c r="AD684" s="134">
        <v>0</v>
      </c>
      <c r="AE684" s="177">
        <v>0</v>
      </c>
      <c r="AF684" s="182">
        <v>0</v>
      </c>
      <c r="AG684" s="172"/>
    </row>
    <row r="685" spans="1:33" s="110" customFormat="1" x14ac:dyDescent="0.2">
      <c r="A685" s="138">
        <v>484</v>
      </c>
      <c r="B685" s="139">
        <v>484035314</v>
      </c>
      <c r="C685" s="140" t="s">
        <v>536</v>
      </c>
      <c r="D685" s="141">
        <v>35</v>
      </c>
      <c r="E685" s="140" t="s">
        <v>67</v>
      </c>
      <c r="F685" s="141">
        <v>314</v>
      </c>
      <c r="G685" s="142" t="s">
        <v>346</v>
      </c>
      <c r="H685" s="130"/>
      <c r="I685" s="131">
        <v>12378.014752158331</v>
      </c>
      <c r="J685" s="131">
        <v>9293</v>
      </c>
      <c r="K685" s="131">
        <v>0</v>
      </c>
      <c r="L685" s="131">
        <v>938</v>
      </c>
      <c r="M685" s="131">
        <v>22609.014752158331</v>
      </c>
      <c r="N685" s="130"/>
      <c r="O685" s="132">
        <v>2</v>
      </c>
      <c r="P685" s="132">
        <v>0</v>
      </c>
      <c r="Q685" s="133">
        <v>43342</v>
      </c>
      <c r="R685" s="133">
        <v>0</v>
      </c>
      <c r="S685" s="133">
        <v>0</v>
      </c>
      <c r="T685" s="133">
        <v>1876</v>
      </c>
      <c r="U685" s="134">
        <f t="shared" si="10"/>
        <v>45218</v>
      </c>
      <c r="V685" s="144"/>
      <c r="W685" s="173">
        <v>0</v>
      </c>
      <c r="X685" s="174">
        <v>0.09</v>
      </c>
      <c r="Y685" s="174">
        <v>3.7084512583600319E-3</v>
      </c>
      <c r="Z685" s="175">
        <v>0</v>
      </c>
      <c r="AA685" s="168"/>
      <c r="AB685" s="176">
        <v>0</v>
      </c>
      <c r="AC685" s="177">
        <v>0</v>
      </c>
      <c r="AD685" s="134">
        <v>0</v>
      </c>
      <c r="AE685" s="177">
        <v>0</v>
      </c>
      <c r="AF685" s="182">
        <v>0</v>
      </c>
      <c r="AG685" s="172"/>
    </row>
    <row r="686" spans="1:33" s="110" customFormat="1" x14ac:dyDescent="0.2">
      <c r="A686" s="138">
        <v>484</v>
      </c>
      <c r="B686" s="139">
        <v>484035336</v>
      </c>
      <c r="C686" s="140" t="s">
        <v>536</v>
      </c>
      <c r="D686" s="141">
        <v>35</v>
      </c>
      <c r="E686" s="140" t="s">
        <v>67</v>
      </c>
      <c r="F686" s="141">
        <v>336</v>
      </c>
      <c r="G686" s="142" t="s">
        <v>368</v>
      </c>
      <c r="H686" s="130"/>
      <c r="I686" s="131">
        <v>12373.812835602095</v>
      </c>
      <c r="J686" s="131">
        <v>2895</v>
      </c>
      <c r="K686" s="131">
        <v>0</v>
      </c>
      <c r="L686" s="131">
        <v>938</v>
      </c>
      <c r="M686" s="131">
        <v>16206.812835602095</v>
      </c>
      <c r="N686" s="130"/>
      <c r="O686" s="132">
        <v>2</v>
      </c>
      <c r="P686" s="132">
        <v>0</v>
      </c>
      <c r="Q686" s="133">
        <v>30538</v>
      </c>
      <c r="R686" s="133">
        <v>0</v>
      </c>
      <c r="S686" s="133">
        <v>0</v>
      </c>
      <c r="T686" s="133">
        <v>1876</v>
      </c>
      <c r="U686" s="134">
        <f t="shared" si="10"/>
        <v>32414</v>
      </c>
      <c r="V686" s="144"/>
      <c r="W686" s="173">
        <v>0</v>
      </c>
      <c r="X686" s="174">
        <v>0.09</v>
      </c>
      <c r="Y686" s="174">
        <v>4.1978296488959697E-2</v>
      </c>
      <c r="Z686" s="175">
        <v>0</v>
      </c>
      <c r="AA686" s="168"/>
      <c r="AB686" s="176">
        <v>0</v>
      </c>
      <c r="AC686" s="177">
        <v>0</v>
      </c>
      <c r="AD686" s="134">
        <v>0</v>
      </c>
      <c r="AE686" s="177">
        <v>0</v>
      </c>
      <c r="AF686" s="182">
        <v>0</v>
      </c>
      <c r="AG686" s="172"/>
    </row>
    <row r="687" spans="1:33" s="110" customFormat="1" x14ac:dyDescent="0.2">
      <c r="A687" s="138">
        <v>484</v>
      </c>
      <c r="B687" s="139">
        <v>484035780</v>
      </c>
      <c r="C687" s="140" t="s">
        <v>536</v>
      </c>
      <c r="D687" s="141">
        <v>35</v>
      </c>
      <c r="E687" s="140" t="s">
        <v>67</v>
      </c>
      <c r="F687" s="141">
        <v>780</v>
      </c>
      <c r="G687" s="142" t="s">
        <v>443</v>
      </c>
      <c r="H687" s="130"/>
      <c r="I687" s="131">
        <v>10982.094290789833</v>
      </c>
      <c r="J687" s="131">
        <v>2630</v>
      </c>
      <c r="K687" s="131">
        <v>0</v>
      </c>
      <c r="L687" s="131">
        <v>938</v>
      </c>
      <c r="M687" s="131">
        <v>14550.094290789833</v>
      </c>
      <c r="N687" s="130"/>
      <c r="O687" s="132">
        <v>1</v>
      </c>
      <c r="P687" s="132">
        <v>0</v>
      </c>
      <c r="Q687" s="133">
        <v>13612</v>
      </c>
      <c r="R687" s="133">
        <v>0</v>
      </c>
      <c r="S687" s="133">
        <v>0</v>
      </c>
      <c r="T687" s="133">
        <v>938</v>
      </c>
      <c r="U687" s="134">
        <f t="shared" si="10"/>
        <v>14550</v>
      </c>
      <c r="V687" s="144"/>
      <c r="W687" s="173">
        <v>0</v>
      </c>
      <c r="X687" s="174">
        <v>0.09</v>
      </c>
      <c r="Y687" s="174">
        <v>1.377569133814701E-2</v>
      </c>
      <c r="Z687" s="175">
        <v>0</v>
      </c>
      <c r="AA687" s="168"/>
      <c r="AB687" s="176">
        <v>0</v>
      </c>
      <c r="AC687" s="177">
        <v>0</v>
      </c>
      <c r="AD687" s="134">
        <v>0</v>
      </c>
      <c r="AE687" s="177">
        <v>0</v>
      </c>
      <c r="AF687" s="182">
        <v>0</v>
      </c>
      <c r="AG687" s="172"/>
    </row>
    <row r="688" spans="1:33" s="110" customFormat="1" x14ac:dyDescent="0.2">
      <c r="A688" s="138">
        <v>485</v>
      </c>
      <c r="B688" s="139">
        <v>485258030</v>
      </c>
      <c r="C688" s="140" t="s">
        <v>537</v>
      </c>
      <c r="D688" s="141">
        <v>258</v>
      </c>
      <c r="E688" s="140" t="s">
        <v>290</v>
      </c>
      <c r="F688" s="141">
        <v>30</v>
      </c>
      <c r="G688" s="142" t="s">
        <v>62</v>
      </c>
      <c r="H688" s="130"/>
      <c r="I688" s="131">
        <v>11349.293461706782</v>
      </c>
      <c r="J688" s="131">
        <v>2794</v>
      </c>
      <c r="K688" s="131">
        <v>0</v>
      </c>
      <c r="L688" s="131">
        <v>938</v>
      </c>
      <c r="M688" s="131">
        <v>15081.293461706782</v>
      </c>
      <c r="N688" s="130"/>
      <c r="O688" s="132">
        <v>2</v>
      </c>
      <c r="P688" s="132">
        <v>0</v>
      </c>
      <c r="Q688" s="133">
        <v>27430</v>
      </c>
      <c r="R688" s="133">
        <v>0</v>
      </c>
      <c r="S688" s="133">
        <v>0</v>
      </c>
      <c r="T688" s="133">
        <v>1820</v>
      </c>
      <c r="U688" s="134">
        <f t="shared" si="10"/>
        <v>29250</v>
      </c>
      <c r="V688" s="144"/>
      <c r="W688" s="173">
        <v>6.0606060606060608E-2</v>
      </c>
      <c r="X688" s="174">
        <v>0.09</v>
      </c>
      <c r="Y688" s="174">
        <v>2.190197456056182E-3</v>
      </c>
      <c r="Z688" s="175">
        <v>0</v>
      </c>
      <c r="AA688" s="168"/>
      <c r="AB688" s="176">
        <v>0</v>
      </c>
      <c r="AC688" s="177">
        <v>0</v>
      </c>
      <c r="AD688" s="134">
        <v>0</v>
      </c>
      <c r="AE688" s="177">
        <v>0</v>
      </c>
      <c r="AF688" s="182">
        <v>0</v>
      </c>
      <c r="AG688" s="172"/>
    </row>
    <row r="689" spans="1:33" s="110" customFormat="1" x14ac:dyDescent="0.2">
      <c r="A689" s="138">
        <v>485</v>
      </c>
      <c r="B689" s="139">
        <v>485258071</v>
      </c>
      <c r="C689" s="140" t="s">
        <v>537</v>
      </c>
      <c r="D689" s="141">
        <v>258</v>
      </c>
      <c r="E689" s="140" t="s">
        <v>290</v>
      </c>
      <c r="F689" s="141">
        <v>71</v>
      </c>
      <c r="G689" s="142" t="s">
        <v>103</v>
      </c>
      <c r="H689" s="130"/>
      <c r="I689" s="131">
        <v>10766</v>
      </c>
      <c r="J689" s="131">
        <v>5069</v>
      </c>
      <c r="K689" s="131">
        <v>0</v>
      </c>
      <c r="L689" s="131">
        <v>938</v>
      </c>
      <c r="M689" s="131">
        <v>16773</v>
      </c>
      <c r="N689" s="130"/>
      <c r="O689" s="132">
        <v>1</v>
      </c>
      <c r="P689" s="132">
        <v>0</v>
      </c>
      <c r="Q689" s="133">
        <v>15355</v>
      </c>
      <c r="R689" s="133">
        <v>0</v>
      </c>
      <c r="S689" s="133">
        <v>0</v>
      </c>
      <c r="T689" s="133">
        <v>910</v>
      </c>
      <c r="U689" s="134">
        <f t="shared" si="10"/>
        <v>16265</v>
      </c>
      <c r="V689" s="144"/>
      <c r="W689" s="173">
        <v>3.0303030303030304E-2</v>
      </c>
      <c r="X689" s="174">
        <v>0.09</v>
      </c>
      <c r="Y689" s="174">
        <v>2.6559907004725753E-3</v>
      </c>
      <c r="Z689" s="175">
        <v>0</v>
      </c>
      <c r="AA689" s="168"/>
      <c r="AB689" s="176">
        <v>0</v>
      </c>
      <c r="AC689" s="177">
        <v>0</v>
      </c>
      <c r="AD689" s="134">
        <v>0</v>
      </c>
      <c r="AE689" s="177">
        <v>0</v>
      </c>
      <c r="AF689" s="182">
        <v>0</v>
      </c>
      <c r="AG689" s="172"/>
    </row>
    <row r="690" spans="1:33" s="110" customFormat="1" x14ac:dyDescent="0.2">
      <c r="A690" s="138">
        <v>485</v>
      </c>
      <c r="B690" s="139">
        <v>485258107</v>
      </c>
      <c r="C690" s="140" t="s">
        <v>537</v>
      </c>
      <c r="D690" s="141">
        <v>258</v>
      </c>
      <c r="E690" s="140" t="s">
        <v>290</v>
      </c>
      <c r="F690" s="141">
        <v>107</v>
      </c>
      <c r="G690" s="142" t="s">
        <v>139</v>
      </c>
      <c r="H690" s="130"/>
      <c r="I690" s="131">
        <v>10766</v>
      </c>
      <c r="J690" s="131">
        <v>3906</v>
      </c>
      <c r="K690" s="131">
        <v>0</v>
      </c>
      <c r="L690" s="131">
        <v>938</v>
      </c>
      <c r="M690" s="131">
        <v>15610</v>
      </c>
      <c r="N690" s="130"/>
      <c r="O690" s="132">
        <v>2</v>
      </c>
      <c r="P690" s="132">
        <v>0</v>
      </c>
      <c r="Q690" s="133">
        <v>28454</v>
      </c>
      <c r="R690" s="133">
        <v>0</v>
      </c>
      <c r="S690" s="133">
        <v>0</v>
      </c>
      <c r="T690" s="133">
        <v>1820</v>
      </c>
      <c r="U690" s="134">
        <f t="shared" si="10"/>
        <v>30274</v>
      </c>
      <c r="V690" s="144"/>
      <c r="W690" s="173">
        <v>6.0606060606060608E-2</v>
      </c>
      <c r="X690" s="174">
        <v>0.09</v>
      </c>
      <c r="Y690" s="174">
        <v>8.3859622338325899E-4</v>
      </c>
      <c r="Z690" s="175">
        <v>0</v>
      </c>
      <c r="AA690" s="168"/>
      <c r="AB690" s="176">
        <v>1</v>
      </c>
      <c r="AC690" s="177">
        <v>0</v>
      </c>
      <c r="AD690" s="134">
        <v>0</v>
      </c>
      <c r="AE690" s="177">
        <v>0</v>
      </c>
      <c r="AF690" s="182">
        <v>0</v>
      </c>
      <c r="AG690" s="172"/>
    </row>
    <row r="691" spans="1:33" s="110" customFormat="1" x14ac:dyDescent="0.2">
      <c r="A691" s="138">
        <v>485</v>
      </c>
      <c r="B691" s="139">
        <v>485258163</v>
      </c>
      <c r="C691" s="140" t="s">
        <v>537</v>
      </c>
      <c r="D691" s="141">
        <v>258</v>
      </c>
      <c r="E691" s="140" t="s">
        <v>290</v>
      </c>
      <c r="F691" s="141">
        <v>163</v>
      </c>
      <c r="G691" s="142" t="s">
        <v>195</v>
      </c>
      <c r="H691" s="130"/>
      <c r="I691" s="131">
        <v>12256</v>
      </c>
      <c r="J691" s="131">
        <v>115</v>
      </c>
      <c r="K691" s="131">
        <v>0</v>
      </c>
      <c r="L691" s="131">
        <v>938</v>
      </c>
      <c r="M691" s="131">
        <v>13309</v>
      </c>
      <c r="N691" s="130"/>
      <c r="O691" s="132">
        <v>14</v>
      </c>
      <c r="P691" s="132">
        <v>0</v>
      </c>
      <c r="Q691" s="133">
        <v>167944</v>
      </c>
      <c r="R691" s="133">
        <v>0</v>
      </c>
      <c r="S691" s="133">
        <v>0</v>
      </c>
      <c r="T691" s="133">
        <v>12740</v>
      </c>
      <c r="U691" s="134">
        <f t="shared" si="10"/>
        <v>180684</v>
      </c>
      <c r="V691" s="144"/>
      <c r="W691" s="173">
        <v>0.42424242424242409</v>
      </c>
      <c r="X691" s="174">
        <v>0.09</v>
      </c>
      <c r="Y691" s="174">
        <v>9.2733120914466768E-2</v>
      </c>
      <c r="Z691" s="175">
        <v>0</v>
      </c>
      <c r="AA691" s="168"/>
      <c r="AB691" s="176">
        <v>4</v>
      </c>
      <c r="AC691" s="177">
        <v>0</v>
      </c>
      <c r="AD691" s="134">
        <v>0</v>
      </c>
      <c r="AE691" s="177">
        <v>0</v>
      </c>
      <c r="AF691" s="182">
        <v>0</v>
      </c>
      <c r="AG691" s="172"/>
    </row>
    <row r="692" spans="1:33" s="110" customFormat="1" x14ac:dyDescent="0.2">
      <c r="A692" s="138">
        <v>485</v>
      </c>
      <c r="B692" s="139">
        <v>485258229</v>
      </c>
      <c r="C692" s="140" t="s">
        <v>537</v>
      </c>
      <c r="D692" s="141">
        <v>258</v>
      </c>
      <c r="E692" s="140" t="s">
        <v>290</v>
      </c>
      <c r="F692" s="141">
        <v>229</v>
      </c>
      <c r="G692" s="142" t="s">
        <v>261</v>
      </c>
      <c r="H692" s="130"/>
      <c r="I692" s="131">
        <v>12009</v>
      </c>
      <c r="J692" s="131">
        <v>1612</v>
      </c>
      <c r="K692" s="131">
        <v>0</v>
      </c>
      <c r="L692" s="131">
        <v>938</v>
      </c>
      <c r="M692" s="131">
        <v>14559</v>
      </c>
      <c r="N692" s="130"/>
      <c r="O692" s="132">
        <v>12</v>
      </c>
      <c r="P692" s="132">
        <v>0</v>
      </c>
      <c r="Q692" s="133">
        <v>158496</v>
      </c>
      <c r="R692" s="133">
        <v>0</v>
      </c>
      <c r="S692" s="133">
        <v>0</v>
      </c>
      <c r="T692" s="133">
        <v>10920</v>
      </c>
      <c r="U692" s="134">
        <f t="shared" si="10"/>
        <v>169416</v>
      </c>
      <c r="V692" s="144"/>
      <c r="W692" s="173">
        <v>0.36363636363636354</v>
      </c>
      <c r="X692" s="174">
        <v>0.09</v>
      </c>
      <c r="Y692" s="174">
        <v>1.1731581965992759E-2</v>
      </c>
      <c r="Z692" s="175">
        <v>0</v>
      </c>
      <c r="AA692" s="168"/>
      <c r="AB692" s="176">
        <v>6</v>
      </c>
      <c r="AC692" s="177">
        <v>0</v>
      </c>
      <c r="AD692" s="134">
        <v>0</v>
      </c>
      <c r="AE692" s="177">
        <v>0</v>
      </c>
      <c r="AF692" s="182">
        <v>0</v>
      </c>
      <c r="AG692" s="172"/>
    </row>
    <row r="693" spans="1:33" s="110" customFormat="1" x14ac:dyDescent="0.2">
      <c r="A693" s="138">
        <v>485</v>
      </c>
      <c r="B693" s="139">
        <v>485258248</v>
      </c>
      <c r="C693" s="140" t="s">
        <v>537</v>
      </c>
      <c r="D693" s="141">
        <v>258</v>
      </c>
      <c r="E693" s="140" t="s">
        <v>290</v>
      </c>
      <c r="F693" s="141">
        <v>248</v>
      </c>
      <c r="G693" s="142" t="s">
        <v>280</v>
      </c>
      <c r="H693" s="130"/>
      <c r="I693" s="131">
        <v>9863</v>
      </c>
      <c r="J693" s="131">
        <v>778</v>
      </c>
      <c r="K693" s="131">
        <v>0</v>
      </c>
      <c r="L693" s="131">
        <v>938</v>
      </c>
      <c r="M693" s="131">
        <v>11579</v>
      </c>
      <c r="N693" s="130"/>
      <c r="O693" s="132">
        <v>1</v>
      </c>
      <c r="P693" s="132">
        <v>0</v>
      </c>
      <c r="Q693" s="133">
        <v>10319</v>
      </c>
      <c r="R693" s="133">
        <v>0</v>
      </c>
      <c r="S693" s="133">
        <v>0</v>
      </c>
      <c r="T693" s="133">
        <v>910</v>
      </c>
      <c r="U693" s="134">
        <f t="shared" si="10"/>
        <v>11229</v>
      </c>
      <c r="V693" s="144"/>
      <c r="W693" s="173">
        <v>3.0303030303030304E-2</v>
      </c>
      <c r="X693" s="174">
        <v>0.09</v>
      </c>
      <c r="Y693" s="174">
        <v>5.6552563074314041E-2</v>
      </c>
      <c r="Z693" s="175">
        <v>0</v>
      </c>
      <c r="AA693" s="168"/>
      <c r="AB693" s="176">
        <v>1</v>
      </c>
      <c r="AC693" s="177">
        <v>0</v>
      </c>
      <c r="AD693" s="134">
        <v>0</v>
      </c>
      <c r="AE693" s="177">
        <v>0</v>
      </c>
      <c r="AF693" s="182">
        <v>0</v>
      </c>
      <c r="AG693" s="172"/>
    </row>
    <row r="694" spans="1:33" s="110" customFormat="1" x14ac:dyDescent="0.2">
      <c r="A694" s="138">
        <v>485</v>
      </c>
      <c r="B694" s="139">
        <v>485258258</v>
      </c>
      <c r="C694" s="140" t="s">
        <v>537</v>
      </c>
      <c r="D694" s="141">
        <v>258</v>
      </c>
      <c r="E694" s="140" t="s">
        <v>290</v>
      </c>
      <c r="F694" s="141">
        <v>258</v>
      </c>
      <c r="G694" s="142" t="s">
        <v>290</v>
      </c>
      <c r="H694" s="130"/>
      <c r="I694" s="131">
        <v>11934</v>
      </c>
      <c r="J694" s="131">
        <v>3511</v>
      </c>
      <c r="K694" s="131">
        <v>0</v>
      </c>
      <c r="L694" s="131">
        <v>938</v>
      </c>
      <c r="M694" s="131">
        <v>16383</v>
      </c>
      <c r="N694" s="130"/>
      <c r="O694" s="132">
        <v>455</v>
      </c>
      <c r="P694" s="132">
        <v>0</v>
      </c>
      <c r="Q694" s="133">
        <v>6814535</v>
      </c>
      <c r="R694" s="133">
        <v>0</v>
      </c>
      <c r="S694" s="133">
        <v>0</v>
      </c>
      <c r="T694" s="133">
        <v>414050</v>
      </c>
      <c r="U694" s="134">
        <f t="shared" si="10"/>
        <v>7228585</v>
      </c>
      <c r="V694" s="144"/>
      <c r="W694" s="173">
        <v>13.787878787878945</v>
      </c>
      <c r="X694" s="174">
        <v>0.09</v>
      </c>
      <c r="Y694" s="174">
        <v>9.5749325929396056E-2</v>
      </c>
      <c r="Z694" s="175">
        <v>0</v>
      </c>
      <c r="AA694" s="168"/>
      <c r="AB694" s="176">
        <v>136</v>
      </c>
      <c r="AC694" s="177">
        <v>26.218762451506993</v>
      </c>
      <c r="AD694" s="134">
        <v>429624</v>
      </c>
      <c r="AE694" s="177">
        <v>0</v>
      </c>
      <c r="AF694" s="182">
        <v>0</v>
      </c>
      <c r="AG694" s="172"/>
    </row>
    <row r="695" spans="1:33" s="110" customFormat="1" x14ac:dyDescent="0.2">
      <c r="A695" s="138">
        <v>485</v>
      </c>
      <c r="B695" s="139">
        <v>485258291</v>
      </c>
      <c r="C695" s="140" t="s">
        <v>537</v>
      </c>
      <c r="D695" s="141">
        <v>258</v>
      </c>
      <c r="E695" s="140" t="s">
        <v>290</v>
      </c>
      <c r="F695" s="141">
        <v>291</v>
      </c>
      <c r="G695" s="142" t="s">
        <v>323</v>
      </c>
      <c r="H695" s="130"/>
      <c r="I695" s="131">
        <v>12802</v>
      </c>
      <c r="J695" s="131">
        <v>4314</v>
      </c>
      <c r="K695" s="131">
        <v>0</v>
      </c>
      <c r="L695" s="131">
        <v>938</v>
      </c>
      <c r="M695" s="131">
        <v>18054</v>
      </c>
      <c r="N695" s="130"/>
      <c r="O695" s="132">
        <v>7</v>
      </c>
      <c r="P695" s="132">
        <v>0</v>
      </c>
      <c r="Q695" s="133">
        <v>116179</v>
      </c>
      <c r="R695" s="133">
        <v>0</v>
      </c>
      <c r="S695" s="133">
        <v>0</v>
      </c>
      <c r="T695" s="133">
        <v>6370</v>
      </c>
      <c r="U695" s="134">
        <f t="shared" si="10"/>
        <v>122549</v>
      </c>
      <c r="V695" s="144"/>
      <c r="W695" s="173">
        <v>0.21212121212121213</v>
      </c>
      <c r="X695" s="174">
        <v>0.09</v>
      </c>
      <c r="Y695" s="174">
        <v>2.3306824072678881E-2</v>
      </c>
      <c r="Z695" s="175">
        <v>0</v>
      </c>
      <c r="AA695" s="168"/>
      <c r="AB695" s="176">
        <v>2</v>
      </c>
      <c r="AC695" s="177">
        <v>0</v>
      </c>
      <c r="AD695" s="134">
        <v>0</v>
      </c>
      <c r="AE695" s="177">
        <v>0</v>
      </c>
      <c r="AF695" s="182">
        <v>0</v>
      </c>
      <c r="AG695" s="172"/>
    </row>
    <row r="696" spans="1:33" s="110" customFormat="1" x14ac:dyDescent="0.2">
      <c r="A696" s="138">
        <v>485</v>
      </c>
      <c r="B696" s="139">
        <v>485258305</v>
      </c>
      <c r="C696" s="140" t="s">
        <v>537</v>
      </c>
      <c r="D696" s="141">
        <v>258</v>
      </c>
      <c r="E696" s="140" t="s">
        <v>290</v>
      </c>
      <c r="F696" s="141">
        <v>305</v>
      </c>
      <c r="G696" s="142" t="s">
        <v>337</v>
      </c>
      <c r="H696" s="130"/>
      <c r="I696" s="131">
        <v>8960</v>
      </c>
      <c r="J696" s="131">
        <v>3604</v>
      </c>
      <c r="K696" s="131">
        <v>0</v>
      </c>
      <c r="L696" s="131">
        <v>938</v>
      </c>
      <c r="M696" s="131">
        <v>13502</v>
      </c>
      <c r="N696" s="130"/>
      <c r="O696" s="132">
        <v>1</v>
      </c>
      <c r="P696" s="132">
        <v>0</v>
      </c>
      <c r="Q696" s="133">
        <v>12183</v>
      </c>
      <c r="R696" s="133">
        <v>0</v>
      </c>
      <c r="S696" s="133">
        <v>0</v>
      </c>
      <c r="T696" s="133">
        <v>910</v>
      </c>
      <c r="U696" s="134">
        <f t="shared" si="10"/>
        <v>13093</v>
      </c>
      <c r="V696" s="144"/>
      <c r="W696" s="173">
        <v>3.0303030303030304E-2</v>
      </c>
      <c r="X696" s="174">
        <v>0.09</v>
      </c>
      <c r="Y696" s="174">
        <v>1.7053765492090978E-2</v>
      </c>
      <c r="Z696" s="175">
        <v>0</v>
      </c>
      <c r="AA696" s="168"/>
      <c r="AB696" s="176">
        <v>0</v>
      </c>
      <c r="AC696" s="177">
        <v>0</v>
      </c>
      <c r="AD696" s="134">
        <v>0</v>
      </c>
      <c r="AE696" s="177">
        <v>0</v>
      </c>
      <c r="AF696" s="182">
        <v>0</v>
      </c>
      <c r="AG696" s="172"/>
    </row>
    <row r="697" spans="1:33" s="110" customFormat="1" x14ac:dyDescent="0.2">
      <c r="A697" s="138">
        <v>486</v>
      </c>
      <c r="B697" s="139">
        <v>486348017</v>
      </c>
      <c r="C697" s="140" t="s">
        <v>601</v>
      </c>
      <c r="D697" s="141">
        <v>348</v>
      </c>
      <c r="E697" s="140" t="s">
        <v>380</v>
      </c>
      <c r="F697" s="141">
        <v>17</v>
      </c>
      <c r="G697" s="142" t="s">
        <v>49</v>
      </c>
      <c r="H697" s="130"/>
      <c r="I697" s="131">
        <v>12515</v>
      </c>
      <c r="J697" s="131">
        <v>3111</v>
      </c>
      <c r="K697" s="131">
        <v>0</v>
      </c>
      <c r="L697" s="131">
        <v>938</v>
      </c>
      <c r="M697" s="131">
        <v>16564</v>
      </c>
      <c r="N697" s="130"/>
      <c r="O697" s="132">
        <v>2</v>
      </c>
      <c r="P697" s="132">
        <v>0</v>
      </c>
      <c r="Q697" s="133">
        <v>31252</v>
      </c>
      <c r="R697" s="133">
        <v>0</v>
      </c>
      <c r="S697" s="133">
        <v>0</v>
      </c>
      <c r="T697" s="133">
        <v>1876</v>
      </c>
      <c r="U697" s="134">
        <f t="shared" si="10"/>
        <v>33128</v>
      </c>
      <c r="V697" s="144"/>
      <c r="W697" s="173">
        <v>0</v>
      </c>
      <c r="X697" s="174">
        <v>0.09</v>
      </c>
      <c r="Y697" s="174">
        <v>3.7503032218988751E-3</v>
      </c>
      <c r="Z697" s="175">
        <v>0</v>
      </c>
      <c r="AA697" s="168"/>
      <c r="AB697" s="176">
        <v>0</v>
      </c>
      <c r="AC697" s="177">
        <v>0</v>
      </c>
      <c r="AD697" s="134">
        <v>0</v>
      </c>
      <c r="AE697" s="177">
        <v>0</v>
      </c>
      <c r="AF697" s="182">
        <v>0</v>
      </c>
      <c r="AG697" s="172"/>
    </row>
    <row r="698" spans="1:33" s="110" customFormat="1" x14ac:dyDescent="0.2">
      <c r="A698" s="138">
        <v>486</v>
      </c>
      <c r="B698" s="139">
        <v>486348151</v>
      </c>
      <c r="C698" s="140" t="s">
        <v>601</v>
      </c>
      <c r="D698" s="141">
        <v>348</v>
      </c>
      <c r="E698" s="140" t="s">
        <v>380</v>
      </c>
      <c r="F698" s="141">
        <v>151</v>
      </c>
      <c r="G698" s="142" t="s">
        <v>183</v>
      </c>
      <c r="H698" s="130"/>
      <c r="I698" s="131">
        <v>12091</v>
      </c>
      <c r="J698" s="131">
        <v>1411</v>
      </c>
      <c r="K698" s="131">
        <v>0</v>
      </c>
      <c r="L698" s="131">
        <v>938</v>
      </c>
      <c r="M698" s="131">
        <v>14440</v>
      </c>
      <c r="N698" s="130"/>
      <c r="O698" s="132">
        <v>5</v>
      </c>
      <c r="P698" s="132">
        <v>0</v>
      </c>
      <c r="Q698" s="133">
        <v>67510</v>
      </c>
      <c r="R698" s="133">
        <v>0</v>
      </c>
      <c r="S698" s="133">
        <v>0</v>
      </c>
      <c r="T698" s="133">
        <v>4690</v>
      </c>
      <c r="U698" s="134">
        <f t="shared" si="10"/>
        <v>72200</v>
      </c>
      <c r="V698" s="144"/>
      <c r="W698" s="173">
        <v>0</v>
      </c>
      <c r="X698" s="174">
        <v>0.09</v>
      </c>
      <c r="Y698" s="174">
        <v>1.6671575232848661E-2</v>
      </c>
      <c r="Z698" s="175">
        <v>0</v>
      </c>
      <c r="AA698" s="168"/>
      <c r="AB698" s="176">
        <v>0</v>
      </c>
      <c r="AC698" s="177">
        <v>0</v>
      </c>
      <c r="AD698" s="134">
        <v>0</v>
      </c>
      <c r="AE698" s="177">
        <v>0</v>
      </c>
      <c r="AF698" s="182">
        <v>0</v>
      </c>
      <c r="AG698" s="172"/>
    </row>
    <row r="699" spans="1:33" s="110" customFormat="1" x14ac:dyDescent="0.2">
      <c r="A699" s="138">
        <v>486</v>
      </c>
      <c r="B699" s="139">
        <v>486348153</v>
      </c>
      <c r="C699" s="140" t="s">
        <v>601</v>
      </c>
      <c r="D699" s="141">
        <v>348</v>
      </c>
      <c r="E699" s="140" t="s">
        <v>380</v>
      </c>
      <c r="F699" s="141">
        <v>153</v>
      </c>
      <c r="G699" s="142" t="s">
        <v>185</v>
      </c>
      <c r="H699" s="130"/>
      <c r="I699" s="131">
        <v>12895.517110247692</v>
      </c>
      <c r="J699" s="131">
        <v>218</v>
      </c>
      <c r="K699" s="131">
        <v>0</v>
      </c>
      <c r="L699" s="131">
        <v>938</v>
      </c>
      <c r="M699" s="131">
        <v>14051.517110247692</v>
      </c>
      <c r="N699" s="130"/>
      <c r="O699" s="132">
        <v>1</v>
      </c>
      <c r="P699" s="132">
        <v>0</v>
      </c>
      <c r="Q699" s="133">
        <v>13114</v>
      </c>
      <c r="R699" s="133">
        <v>0</v>
      </c>
      <c r="S699" s="133">
        <v>0</v>
      </c>
      <c r="T699" s="133">
        <v>938</v>
      </c>
      <c r="U699" s="134">
        <f t="shared" si="10"/>
        <v>14052</v>
      </c>
      <c r="V699" s="144"/>
      <c r="W699" s="173">
        <v>0</v>
      </c>
      <c r="X699" s="174">
        <v>0.09</v>
      </c>
      <c r="Y699" s="174">
        <v>1.2993794978326841E-2</v>
      </c>
      <c r="Z699" s="175">
        <v>0</v>
      </c>
      <c r="AA699" s="168"/>
      <c r="AB699" s="176">
        <v>0</v>
      </c>
      <c r="AC699" s="177">
        <v>0</v>
      </c>
      <c r="AD699" s="134">
        <v>0</v>
      </c>
      <c r="AE699" s="177">
        <v>0</v>
      </c>
      <c r="AF699" s="182">
        <v>0</v>
      </c>
      <c r="AG699" s="172"/>
    </row>
    <row r="700" spans="1:33" s="110" customFormat="1" x14ac:dyDescent="0.2">
      <c r="A700" s="138">
        <v>486</v>
      </c>
      <c r="B700" s="139">
        <v>486348186</v>
      </c>
      <c r="C700" s="140" t="s">
        <v>601</v>
      </c>
      <c r="D700" s="141">
        <v>348</v>
      </c>
      <c r="E700" s="140" t="s">
        <v>380</v>
      </c>
      <c r="F700" s="141">
        <v>186</v>
      </c>
      <c r="G700" s="142" t="s">
        <v>218</v>
      </c>
      <c r="H700" s="130"/>
      <c r="I700" s="131">
        <v>15781</v>
      </c>
      <c r="J700" s="131">
        <v>5697</v>
      </c>
      <c r="K700" s="131">
        <v>0</v>
      </c>
      <c r="L700" s="131">
        <v>938</v>
      </c>
      <c r="M700" s="131">
        <v>22416</v>
      </c>
      <c r="N700" s="130"/>
      <c r="O700" s="132">
        <v>6</v>
      </c>
      <c r="P700" s="132">
        <v>0</v>
      </c>
      <c r="Q700" s="133">
        <v>128868</v>
      </c>
      <c r="R700" s="133">
        <v>0</v>
      </c>
      <c r="S700" s="133">
        <v>0</v>
      </c>
      <c r="T700" s="133">
        <v>5628</v>
      </c>
      <c r="U700" s="134">
        <f t="shared" si="10"/>
        <v>134496</v>
      </c>
      <c r="V700" s="144"/>
      <c r="W700" s="173">
        <v>0</v>
      </c>
      <c r="X700" s="174">
        <v>0.09</v>
      </c>
      <c r="Y700" s="174">
        <v>8.370240252036391E-3</v>
      </c>
      <c r="Z700" s="175">
        <v>0</v>
      </c>
      <c r="AA700" s="168"/>
      <c r="AB700" s="176">
        <v>0</v>
      </c>
      <c r="AC700" s="177">
        <v>0</v>
      </c>
      <c r="AD700" s="134">
        <v>0</v>
      </c>
      <c r="AE700" s="177">
        <v>0</v>
      </c>
      <c r="AF700" s="182">
        <v>0</v>
      </c>
      <c r="AG700" s="172"/>
    </row>
    <row r="701" spans="1:33" s="110" customFormat="1" x14ac:dyDescent="0.2">
      <c r="A701" s="138">
        <v>486</v>
      </c>
      <c r="B701" s="139">
        <v>486348214</v>
      </c>
      <c r="C701" s="140" t="s">
        <v>601</v>
      </c>
      <c r="D701" s="141">
        <v>348</v>
      </c>
      <c r="E701" s="140" t="s">
        <v>380</v>
      </c>
      <c r="F701" s="141">
        <v>214</v>
      </c>
      <c r="G701" s="142" t="s">
        <v>246</v>
      </c>
      <c r="H701" s="130"/>
      <c r="I701" s="131">
        <v>9132</v>
      </c>
      <c r="J701" s="131">
        <v>1833</v>
      </c>
      <c r="K701" s="131">
        <v>0</v>
      </c>
      <c r="L701" s="131">
        <v>938</v>
      </c>
      <c r="M701" s="131">
        <v>11903</v>
      </c>
      <c r="N701" s="130"/>
      <c r="O701" s="132">
        <v>2</v>
      </c>
      <c r="P701" s="132">
        <v>0</v>
      </c>
      <c r="Q701" s="133">
        <v>21930</v>
      </c>
      <c r="R701" s="133">
        <v>0</v>
      </c>
      <c r="S701" s="133">
        <v>0</v>
      </c>
      <c r="T701" s="133">
        <v>1876</v>
      </c>
      <c r="U701" s="134">
        <f t="shared" si="10"/>
        <v>23806</v>
      </c>
      <c r="V701" s="144"/>
      <c r="W701" s="173">
        <v>0</v>
      </c>
      <c r="X701" s="174">
        <v>0.09</v>
      </c>
      <c r="Y701" s="174">
        <v>1.46034403863631E-3</v>
      </c>
      <c r="Z701" s="175">
        <v>0</v>
      </c>
      <c r="AA701" s="168"/>
      <c r="AB701" s="176">
        <v>0</v>
      </c>
      <c r="AC701" s="177">
        <v>0</v>
      </c>
      <c r="AD701" s="134">
        <v>0</v>
      </c>
      <c r="AE701" s="177">
        <v>0</v>
      </c>
      <c r="AF701" s="182">
        <v>0</v>
      </c>
      <c r="AG701" s="172"/>
    </row>
    <row r="702" spans="1:33" s="110" customFormat="1" x14ac:dyDescent="0.2">
      <c r="A702" s="138">
        <v>486</v>
      </c>
      <c r="B702" s="139">
        <v>486348226</v>
      </c>
      <c r="C702" s="140" t="s">
        <v>601</v>
      </c>
      <c r="D702" s="141">
        <v>348</v>
      </c>
      <c r="E702" s="140" t="s">
        <v>380</v>
      </c>
      <c r="F702" s="141">
        <v>226</v>
      </c>
      <c r="G702" s="142" t="s">
        <v>258</v>
      </c>
      <c r="H702" s="130"/>
      <c r="I702" s="131">
        <v>10568</v>
      </c>
      <c r="J702" s="131">
        <v>1292</v>
      </c>
      <c r="K702" s="131">
        <v>0</v>
      </c>
      <c r="L702" s="131">
        <v>938</v>
      </c>
      <c r="M702" s="131">
        <v>12798</v>
      </c>
      <c r="N702" s="130"/>
      <c r="O702" s="132">
        <v>1</v>
      </c>
      <c r="P702" s="132">
        <v>0</v>
      </c>
      <c r="Q702" s="133">
        <v>11860</v>
      </c>
      <c r="R702" s="133">
        <v>0</v>
      </c>
      <c r="S702" s="133">
        <v>0</v>
      </c>
      <c r="T702" s="133">
        <v>938</v>
      </c>
      <c r="U702" s="134">
        <f t="shared" si="10"/>
        <v>12798</v>
      </c>
      <c r="V702" s="144"/>
      <c r="W702" s="173">
        <v>0</v>
      </c>
      <c r="X702" s="174">
        <v>0.09</v>
      </c>
      <c r="Y702" s="174">
        <v>1.6046818150873342E-2</v>
      </c>
      <c r="Z702" s="175">
        <v>0</v>
      </c>
      <c r="AA702" s="168"/>
      <c r="AB702" s="176">
        <v>0</v>
      </c>
      <c r="AC702" s="177">
        <v>0</v>
      </c>
      <c r="AD702" s="134">
        <v>0</v>
      </c>
      <c r="AE702" s="177">
        <v>0</v>
      </c>
      <c r="AF702" s="182">
        <v>0</v>
      </c>
      <c r="AG702" s="172"/>
    </row>
    <row r="703" spans="1:33" s="110" customFormat="1" x14ac:dyDescent="0.2">
      <c r="A703" s="138">
        <v>486</v>
      </c>
      <c r="B703" s="139">
        <v>486348227</v>
      </c>
      <c r="C703" s="140" t="s">
        <v>601</v>
      </c>
      <c r="D703" s="141">
        <v>348</v>
      </c>
      <c r="E703" s="140" t="s">
        <v>380</v>
      </c>
      <c r="F703" s="141">
        <v>227</v>
      </c>
      <c r="G703" s="142" t="s">
        <v>259</v>
      </c>
      <c r="H703" s="130"/>
      <c r="I703" s="131">
        <v>12081.55337579618</v>
      </c>
      <c r="J703" s="131">
        <v>3639</v>
      </c>
      <c r="K703" s="131">
        <v>0</v>
      </c>
      <c r="L703" s="131">
        <v>938</v>
      </c>
      <c r="M703" s="131">
        <v>16658.553375796182</v>
      </c>
      <c r="N703" s="130"/>
      <c r="O703" s="132">
        <v>1</v>
      </c>
      <c r="P703" s="132">
        <v>0</v>
      </c>
      <c r="Q703" s="133">
        <v>15721</v>
      </c>
      <c r="R703" s="133">
        <v>0</v>
      </c>
      <c r="S703" s="133">
        <v>0</v>
      </c>
      <c r="T703" s="133">
        <v>938</v>
      </c>
      <c r="U703" s="134">
        <f t="shared" si="10"/>
        <v>16659</v>
      </c>
      <c r="V703" s="144"/>
      <c r="W703" s="173">
        <v>0</v>
      </c>
      <c r="X703" s="174">
        <v>0.09</v>
      </c>
      <c r="Y703" s="174">
        <v>1.6344534903593541E-2</v>
      </c>
      <c r="Z703" s="175">
        <v>0</v>
      </c>
      <c r="AA703" s="168"/>
      <c r="AB703" s="176">
        <v>0</v>
      </c>
      <c r="AC703" s="177">
        <v>0</v>
      </c>
      <c r="AD703" s="134">
        <v>0</v>
      </c>
      <c r="AE703" s="177">
        <v>0</v>
      </c>
      <c r="AF703" s="182">
        <v>0</v>
      </c>
      <c r="AG703" s="172"/>
    </row>
    <row r="704" spans="1:33" s="110" customFormat="1" x14ac:dyDescent="0.2">
      <c r="A704" s="138">
        <v>486</v>
      </c>
      <c r="B704" s="139">
        <v>486348271</v>
      </c>
      <c r="C704" s="140" t="s">
        <v>601</v>
      </c>
      <c r="D704" s="141">
        <v>348</v>
      </c>
      <c r="E704" s="140" t="s">
        <v>380</v>
      </c>
      <c r="F704" s="141">
        <v>271</v>
      </c>
      <c r="G704" s="142" t="s">
        <v>303</v>
      </c>
      <c r="H704" s="130"/>
      <c r="I704" s="131">
        <v>11792</v>
      </c>
      <c r="J704" s="131">
        <v>2726</v>
      </c>
      <c r="K704" s="131">
        <v>0</v>
      </c>
      <c r="L704" s="131">
        <v>938</v>
      </c>
      <c r="M704" s="131">
        <v>15456</v>
      </c>
      <c r="N704" s="130"/>
      <c r="O704" s="132">
        <v>2</v>
      </c>
      <c r="P704" s="132">
        <v>0</v>
      </c>
      <c r="Q704" s="133">
        <v>29036</v>
      </c>
      <c r="R704" s="133">
        <v>0</v>
      </c>
      <c r="S704" s="133">
        <v>0</v>
      </c>
      <c r="T704" s="133">
        <v>1876</v>
      </c>
      <c r="U704" s="134">
        <f t="shared" si="10"/>
        <v>30912</v>
      </c>
      <c r="V704" s="144"/>
      <c r="W704" s="173">
        <v>0</v>
      </c>
      <c r="X704" s="174">
        <v>0.09</v>
      </c>
      <c r="Y704" s="174">
        <v>5.0798060272544817E-3</v>
      </c>
      <c r="Z704" s="175">
        <v>0</v>
      </c>
      <c r="AA704" s="168"/>
      <c r="AB704" s="176">
        <v>0</v>
      </c>
      <c r="AC704" s="177">
        <v>0</v>
      </c>
      <c r="AD704" s="134">
        <v>0</v>
      </c>
      <c r="AE704" s="177">
        <v>0</v>
      </c>
      <c r="AF704" s="182">
        <v>0</v>
      </c>
      <c r="AG704" s="172"/>
    </row>
    <row r="705" spans="1:33" s="110" customFormat="1" x14ac:dyDescent="0.2">
      <c r="A705" s="138">
        <v>486</v>
      </c>
      <c r="B705" s="139">
        <v>486348277</v>
      </c>
      <c r="C705" s="140" t="s">
        <v>601</v>
      </c>
      <c r="D705" s="141">
        <v>348</v>
      </c>
      <c r="E705" s="140" t="s">
        <v>380</v>
      </c>
      <c r="F705" s="141">
        <v>277</v>
      </c>
      <c r="G705" s="142" t="s">
        <v>309</v>
      </c>
      <c r="H705" s="130"/>
      <c r="I705" s="131">
        <v>13641</v>
      </c>
      <c r="J705" s="131">
        <v>1312</v>
      </c>
      <c r="K705" s="131">
        <v>0</v>
      </c>
      <c r="L705" s="131">
        <v>938</v>
      </c>
      <c r="M705" s="131">
        <v>15891</v>
      </c>
      <c r="N705" s="130"/>
      <c r="O705" s="132">
        <v>4</v>
      </c>
      <c r="P705" s="132">
        <v>0</v>
      </c>
      <c r="Q705" s="133">
        <v>59812</v>
      </c>
      <c r="R705" s="133">
        <v>0</v>
      </c>
      <c r="S705" s="133">
        <v>0</v>
      </c>
      <c r="T705" s="133">
        <v>3752</v>
      </c>
      <c r="U705" s="134">
        <f t="shared" si="10"/>
        <v>63564</v>
      </c>
      <c r="V705" s="144"/>
      <c r="W705" s="173">
        <v>0</v>
      </c>
      <c r="X705" s="174">
        <v>0.09</v>
      </c>
      <c r="Y705" s="174">
        <v>4.2305523550707907E-2</v>
      </c>
      <c r="Z705" s="175">
        <v>0</v>
      </c>
      <c r="AA705" s="168"/>
      <c r="AB705" s="176">
        <v>0</v>
      </c>
      <c r="AC705" s="177">
        <v>0</v>
      </c>
      <c r="AD705" s="134">
        <v>0</v>
      </c>
      <c r="AE705" s="177">
        <v>0</v>
      </c>
      <c r="AF705" s="182">
        <v>0</v>
      </c>
      <c r="AG705" s="172"/>
    </row>
    <row r="706" spans="1:33" s="110" customFormat="1" x14ac:dyDescent="0.2">
      <c r="A706" s="138">
        <v>486</v>
      </c>
      <c r="B706" s="139">
        <v>486348316</v>
      </c>
      <c r="C706" s="140" t="s">
        <v>601</v>
      </c>
      <c r="D706" s="141">
        <v>348</v>
      </c>
      <c r="E706" s="140" t="s">
        <v>380</v>
      </c>
      <c r="F706" s="141">
        <v>316</v>
      </c>
      <c r="G706" s="142" t="s">
        <v>348</v>
      </c>
      <c r="H706" s="130"/>
      <c r="I706" s="131">
        <v>13641</v>
      </c>
      <c r="J706" s="131">
        <v>1030</v>
      </c>
      <c r="K706" s="131">
        <v>0</v>
      </c>
      <c r="L706" s="131">
        <v>938</v>
      </c>
      <c r="M706" s="131">
        <v>15609</v>
      </c>
      <c r="N706" s="130"/>
      <c r="O706" s="132">
        <v>5</v>
      </c>
      <c r="P706" s="132">
        <v>0</v>
      </c>
      <c r="Q706" s="133">
        <v>73355</v>
      </c>
      <c r="R706" s="133">
        <v>0</v>
      </c>
      <c r="S706" s="133">
        <v>0</v>
      </c>
      <c r="T706" s="133">
        <v>4690</v>
      </c>
      <c r="U706" s="134">
        <f t="shared" si="10"/>
        <v>78045</v>
      </c>
      <c r="V706" s="144"/>
      <c r="W706" s="173">
        <v>0</v>
      </c>
      <c r="X706" s="174">
        <v>0.09</v>
      </c>
      <c r="Y706" s="174">
        <v>1.0799717364517031E-2</v>
      </c>
      <c r="Z706" s="175">
        <v>0</v>
      </c>
      <c r="AA706" s="168"/>
      <c r="AB706" s="176">
        <v>0</v>
      </c>
      <c r="AC706" s="177">
        <v>0</v>
      </c>
      <c r="AD706" s="134">
        <v>0</v>
      </c>
      <c r="AE706" s="177">
        <v>0</v>
      </c>
      <c r="AF706" s="182">
        <v>0</v>
      </c>
      <c r="AG706" s="172"/>
    </row>
    <row r="707" spans="1:33" s="110" customFormat="1" x14ac:dyDescent="0.2">
      <c r="A707" s="138">
        <v>486</v>
      </c>
      <c r="B707" s="139">
        <v>486348348</v>
      </c>
      <c r="C707" s="140" t="s">
        <v>601</v>
      </c>
      <c r="D707" s="141">
        <v>348</v>
      </c>
      <c r="E707" s="140" t="s">
        <v>380</v>
      </c>
      <c r="F707" s="141">
        <v>348</v>
      </c>
      <c r="G707" s="142" t="s">
        <v>380</v>
      </c>
      <c r="H707" s="130"/>
      <c r="I707" s="131">
        <v>13079</v>
      </c>
      <c r="J707" s="131">
        <v>255</v>
      </c>
      <c r="K707" s="131">
        <v>0</v>
      </c>
      <c r="L707" s="131">
        <v>938</v>
      </c>
      <c r="M707" s="131">
        <v>14272</v>
      </c>
      <c r="N707" s="130"/>
      <c r="O707" s="132">
        <v>622</v>
      </c>
      <c r="P707" s="132">
        <v>0</v>
      </c>
      <c r="Q707" s="133">
        <v>8293748</v>
      </c>
      <c r="R707" s="133">
        <v>0</v>
      </c>
      <c r="S707" s="133">
        <v>0</v>
      </c>
      <c r="T707" s="133">
        <v>583436</v>
      </c>
      <c r="U707" s="134">
        <f t="shared" si="10"/>
        <v>8877184</v>
      </c>
      <c r="V707" s="144"/>
      <c r="W707" s="173">
        <v>0</v>
      </c>
      <c r="X707" s="174">
        <v>0.09</v>
      </c>
      <c r="Y707" s="174">
        <v>6.3591081173907396E-2</v>
      </c>
      <c r="Z707" s="175">
        <v>0</v>
      </c>
      <c r="AA707" s="168"/>
      <c r="AB707" s="176">
        <v>0</v>
      </c>
      <c r="AC707" s="177">
        <v>0</v>
      </c>
      <c r="AD707" s="134">
        <v>0</v>
      </c>
      <c r="AE707" s="177">
        <v>0</v>
      </c>
      <c r="AF707" s="182">
        <v>0</v>
      </c>
      <c r="AG707" s="172"/>
    </row>
    <row r="708" spans="1:33" s="110" customFormat="1" x14ac:dyDescent="0.2">
      <c r="A708" s="138">
        <v>486</v>
      </c>
      <c r="B708" s="139">
        <v>486348753</v>
      </c>
      <c r="C708" s="140" t="s">
        <v>601</v>
      </c>
      <c r="D708" s="141">
        <v>348</v>
      </c>
      <c r="E708" s="140" t="s">
        <v>380</v>
      </c>
      <c r="F708" s="141">
        <v>753</v>
      </c>
      <c r="G708" s="142" t="s">
        <v>431</v>
      </c>
      <c r="H708" s="130"/>
      <c r="I708" s="131">
        <v>9305</v>
      </c>
      <c r="J708" s="131">
        <v>3843</v>
      </c>
      <c r="K708" s="131">
        <v>0</v>
      </c>
      <c r="L708" s="131">
        <v>938</v>
      </c>
      <c r="M708" s="131">
        <v>14086</v>
      </c>
      <c r="N708" s="130"/>
      <c r="O708" s="132">
        <v>1</v>
      </c>
      <c r="P708" s="132">
        <v>0</v>
      </c>
      <c r="Q708" s="133">
        <v>13148</v>
      </c>
      <c r="R708" s="133">
        <v>0</v>
      </c>
      <c r="S708" s="133">
        <v>0</v>
      </c>
      <c r="T708" s="133">
        <v>938</v>
      </c>
      <c r="U708" s="134">
        <f t="shared" si="10"/>
        <v>14086</v>
      </c>
      <c r="V708" s="144"/>
      <c r="W708" s="173">
        <v>0</v>
      </c>
      <c r="X708" s="174">
        <v>0.09</v>
      </c>
      <c r="Y708" s="174">
        <v>5.8766511055086549E-3</v>
      </c>
      <c r="Z708" s="175">
        <v>0</v>
      </c>
      <c r="AA708" s="168"/>
      <c r="AB708" s="176">
        <v>0</v>
      </c>
      <c r="AC708" s="177">
        <v>0</v>
      </c>
      <c r="AD708" s="134">
        <v>0</v>
      </c>
      <c r="AE708" s="177">
        <v>0</v>
      </c>
      <c r="AF708" s="182">
        <v>0</v>
      </c>
      <c r="AG708" s="172"/>
    </row>
    <row r="709" spans="1:33" s="110" customFormat="1" x14ac:dyDescent="0.2">
      <c r="A709" s="138">
        <v>486</v>
      </c>
      <c r="B709" s="139">
        <v>486348767</v>
      </c>
      <c r="C709" s="140" t="s">
        <v>601</v>
      </c>
      <c r="D709" s="141">
        <v>348</v>
      </c>
      <c r="E709" s="140" t="s">
        <v>380</v>
      </c>
      <c r="F709" s="141">
        <v>767</v>
      </c>
      <c r="G709" s="142" t="s">
        <v>437</v>
      </c>
      <c r="H709" s="130"/>
      <c r="I709" s="131">
        <v>12912</v>
      </c>
      <c r="J709" s="131">
        <v>3156</v>
      </c>
      <c r="K709" s="131">
        <v>0</v>
      </c>
      <c r="L709" s="131">
        <v>938</v>
      </c>
      <c r="M709" s="131">
        <v>17006</v>
      </c>
      <c r="N709" s="130"/>
      <c r="O709" s="132">
        <v>11</v>
      </c>
      <c r="P709" s="132">
        <v>0</v>
      </c>
      <c r="Q709" s="133">
        <v>176748</v>
      </c>
      <c r="R709" s="133">
        <v>0</v>
      </c>
      <c r="S709" s="133">
        <v>0</v>
      </c>
      <c r="T709" s="133">
        <v>10318</v>
      </c>
      <c r="U709" s="134">
        <f t="shared" si="10"/>
        <v>187066</v>
      </c>
      <c r="V709" s="144"/>
      <c r="W709" s="173">
        <v>0</v>
      </c>
      <c r="X709" s="174">
        <v>0.09</v>
      </c>
      <c r="Y709" s="174">
        <v>3.6528845006642441E-2</v>
      </c>
      <c r="Z709" s="175">
        <v>0</v>
      </c>
      <c r="AA709" s="168"/>
      <c r="AB709" s="176">
        <v>0</v>
      </c>
      <c r="AC709" s="177">
        <v>0</v>
      </c>
      <c r="AD709" s="134">
        <v>0</v>
      </c>
      <c r="AE709" s="177">
        <v>0</v>
      </c>
      <c r="AF709" s="182">
        <v>0</v>
      </c>
      <c r="AG709" s="172"/>
    </row>
    <row r="710" spans="1:33" s="110" customFormat="1" x14ac:dyDescent="0.2">
      <c r="A710" s="138">
        <v>486</v>
      </c>
      <c r="B710" s="139">
        <v>486348775</v>
      </c>
      <c r="C710" s="140" t="s">
        <v>601</v>
      </c>
      <c r="D710" s="141">
        <v>348</v>
      </c>
      <c r="E710" s="140" t="s">
        <v>380</v>
      </c>
      <c r="F710" s="141">
        <v>775</v>
      </c>
      <c r="G710" s="142" t="s">
        <v>441</v>
      </c>
      <c r="H710" s="130"/>
      <c r="I710" s="131">
        <v>9305</v>
      </c>
      <c r="J710" s="131">
        <v>2211</v>
      </c>
      <c r="K710" s="131">
        <v>0</v>
      </c>
      <c r="L710" s="131">
        <v>938</v>
      </c>
      <c r="M710" s="131">
        <v>12454</v>
      </c>
      <c r="N710" s="130"/>
      <c r="O710" s="132">
        <v>2</v>
      </c>
      <c r="P710" s="132">
        <v>0</v>
      </c>
      <c r="Q710" s="133">
        <v>23032</v>
      </c>
      <c r="R710" s="133">
        <v>0</v>
      </c>
      <c r="S710" s="133">
        <v>0</v>
      </c>
      <c r="T710" s="133">
        <v>1876</v>
      </c>
      <c r="U710" s="134">
        <f t="shared" si="10"/>
        <v>24908</v>
      </c>
      <c r="V710" s="144"/>
      <c r="W710" s="173">
        <v>0</v>
      </c>
      <c r="X710" s="174">
        <v>0.09</v>
      </c>
      <c r="Y710" s="174">
        <v>6.6353538296987967E-3</v>
      </c>
      <c r="Z710" s="175">
        <v>0</v>
      </c>
      <c r="AA710" s="168"/>
      <c r="AB710" s="176">
        <v>0</v>
      </c>
      <c r="AC710" s="177">
        <v>0</v>
      </c>
      <c r="AD710" s="134">
        <v>0</v>
      </c>
      <c r="AE710" s="177">
        <v>0</v>
      </c>
      <c r="AF710" s="182">
        <v>0</v>
      </c>
      <c r="AG710" s="172"/>
    </row>
    <row r="711" spans="1:33" s="110" customFormat="1" x14ac:dyDescent="0.2">
      <c r="A711" s="138">
        <v>487</v>
      </c>
      <c r="B711" s="139">
        <v>487049016</v>
      </c>
      <c r="C711" s="140" t="s">
        <v>539</v>
      </c>
      <c r="D711" s="141">
        <v>49</v>
      </c>
      <c r="E711" s="140" t="s">
        <v>81</v>
      </c>
      <c r="F711" s="141">
        <v>16</v>
      </c>
      <c r="G711" s="142" t="s">
        <v>48</v>
      </c>
      <c r="H711" s="130"/>
      <c r="I711" s="131">
        <v>12409.098610371297</v>
      </c>
      <c r="J711" s="131">
        <v>594</v>
      </c>
      <c r="K711" s="131">
        <v>0</v>
      </c>
      <c r="L711" s="131">
        <v>938</v>
      </c>
      <c r="M711" s="131">
        <v>13941.098610371297</v>
      </c>
      <c r="N711" s="130"/>
      <c r="O711" s="132">
        <v>1</v>
      </c>
      <c r="P711" s="132">
        <v>0</v>
      </c>
      <c r="Q711" s="133">
        <v>13003</v>
      </c>
      <c r="R711" s="133">
        <v>0</v>
      </c>
      <c r="S711" s="133">
        <v>0</v>
      </c>
      <c r="T711" s="133">
        <v>938</v>
      </c>
      <c r="U711" s="134">
        <f t="shared" si="10"/>
        <v>13941</v>
      </c>
      <c r="V711" s="144"/>
      <c r="W711" s="173">
        <v>0</v>
      </c>
      <c r="X711" s="174">
        <v>0.09</v>
      </c>
      <c r="Y711" s="174">
        <v>4.720736580028996E-2</v>
      </c>
      <c r="Z711" s="175">
        <v>0</v>
      </c>
      <c r="AA711" s="168"/>
      <c r="AB711" s="176">
        <v>0</v>
      </c>
      <c r="AC711" s="177">
        <v>0</v>
      </c>
      <c r="AD711" s="134">
        <v>0</v>
      </c>
      <c r="AE711" s="177">
        <v>0</v>
      </c>
      <c r="AF711" s="182">
        <v>0</v>
      </c>
      <c r="AG711" s="172"/>
    </row>
    <row r="712" spans="1:33" s="110" customFormat="1" x14ac:dyDescent="0.2">
      <c r="A712" s="138">
        <v>487</v>
      </c>
      <c r="B712" s="139">
        <v>487049018</v>
      </c>
      <c r="C712" s="140" t="s">
        <v>539</v>
      </c>
      <c r="D712" s="141">
        <v>49</v>
      </c>
      <c r="E712" s="140" t="s">
        <v>81</v>
      </c>
      <c r="F712" s="141">
        <v>18</v>
      </c>
      <c r="G712" s="142" t="s">
        <v>50</v>
      </c>
      <c r="H712" s="130"/>
      <c r="I712" s="131">
        <v>12023.62817406143</v>
      </c>
      <c r="J712" s="131">
        <v>7400</v>
      </c>
      <c r="K712" s="131">
        <v>0</v>
      </c>
      <c r="L712" s="131">
        <v>938</v>
      </c>
      <c r="M712" s="131">
        <v>20361.628174061429</v>
      </c>
      <c r="N712" s="130"/>
      <c r="O712" s="132">
        <v>1</v>
      </c>
      <c r="P712" s="132">
        <v>0</v>
      </c>
      <c r="Q712" s="133">
        <v>19424</v>
      </c>
      <c r="R712" s="133">
        <v>0</v>
      </c>
      <c r="S712" s="133">
        <v>0</v>
      </c>
      <c r="T712" s="133">
        <v>938</v>
      </c>
      <c r="U712" s="134">
        <f t="shared" si="10"/>
        <v>20362</v>
      </c>
      <c r="V712" s="144"/>
      <c r="W712" s="173">
        <v>0</v>
      </c>
      <c r="X712" s="174">
        <v>0.09</v>
      </c>
      <c r="Y712" s="174">
        <v>3.1639757588817846E-2</v>
      </c>
      <c r="Z712" s="175">
        <v>0</v>
      </c>
      <c r="AA712" s="168"/>
      <c r="AB712" s="176">
        <v>0</v>
      </c>
      <c r="AC712" s="177">
        <v>0</v>
      </c>
      <c r="AD712" s="134">
        <v>0</v>
      </c>
      <c r="AE712" s="177">
        <v>0</v>
      </c>
      <c r="AF712" s="182">
        <v>0</v>
      </c>
      <c r="AG712" s="172"/>
    </row>
    <row r="713" spans="1:33" s="110" customFormat="1" x14ac:dyDescent="0.2">
      <c r="A713" s="138">
        <v>487</v>
      </c>
      <c r="B713" s="139">
        <v>487049031</v>
      </c>
      <c r="C713" s="140" t="s">
        <v>539</v>
      </c>
      <c r="D713" s="141">
        <v>49</v>
      </c>
      <c r="E713" s="140" t="s">
        <v>81</v>
      </c>
      <c r="F713" s="141">
        <v>31</v>
      </c>
      <c r="G713" s="142" t="s">
        <v>63</v>
      </c>
      <c r="H713" s="130"/>
      <c r="I713" s="131">
        <v>10733</v>
      </c>
      <c r="J713" s="131">
        <v>5300</v>
      </c>
      <c r="K713" s="131">
        <v>0</v>
      </c>
      <c r="L713" s="131">
        <v>938</v>
      </c>
      <c r="M713" s="131">
        <v>16971</v>
      </c>
      <c r="N713" s="130"/>
      <c r="O713" s="132">
        <v>1</v>
      </c>
      <c r="P713" s="132">
        <v>0</v>
      </c>
      <c r="Q713" s="133">
        <v>16033</v>
      </c>
      <c r="R713" s="133">
        <v>0</v>
      </c>
      <c r="S713" s="133">
        <v>0</v>
      </c>
      <c r="T713" s="133">
        <v>938</v>
      </c>
      <c r="U713" s="134">
        <f t="shared" si="10"/>
        <v>16971</v>
      </c>
      <c r="V713" s="144"/>
      <c r="W713" s="173">
        <v>0</v>
      </c>
      <c r="X713" s="174">
        <v>0.09</v>
      </c>
      <c r="Y713" s="174">
        <v>1.9232358306351328E-2</v>
      </c>
      <c r="Z713" s="175">
        <v>0</v>
      </c>
      <c r="AA713" s="168"/>
      <c r="AB713" s="176">
        <v>0</v>
      </c>
      <c r="AC713" s="177">
        <v>0</v>
      </c>
      <c r="AD713" s="134">
        <v>0</v>
      </c>
      <c r="AE713" s="177">
        <v>0</v>
      </c>
      <c r="AF713" s="182">
        <v>0</v>
      </c>
      <c r="AG713" s="172"/>
    </row>
    <row r="714" spans="1:33" s="110" customFormat="1" x14ac:dyDescent="0.2">
      <c r="A714" s="138">
        <v>487</v>
      </c>
      <c r="B714" s="139">
        <v>487049035</v>
      </c>
      <c r="C714" s="140" t="s">
        <v>539</v>
      </c>
      <c r="D714" s="141">
        <v>49</v>
      </c>
      <c r="E714" s="140" t="s">
        <v>81</v>
      </c>
      <c r="F714" s="141">
        <v>35</v>
      </c>
      <c r="G714" s="142" t="s">
        <v>67</v>
      </c>
      <c r="H714" s="130"/>
      <c r="I714" s="131">
        <v>14098</v>
      </c>
      <c r="J714" s="131">
        <v>5910</v>
      </c>
      <c r="K714" s="131">
        <v>0</v>
      </c>
      <c r="L714" s="131">
        <v>938</v>
      </c>
      <c r="M714" s="131">
        <v>20946</v>
      </c>
      <c r="N714" s="130"/>
      <c r="O714" s="132">
        <v>51</v>
      </c>
      <c r="P714" s="132">
        <v>0</v>
      </c>
      <c r="Q714" s="133">
        <v>1020408</v>
      </c>
      <c r="R714" s="133">
        <v>0</v>
      </c>
      <c r="S714" s="133">
        <v>0</v>
      </c>
      <c r="T714" s="133">
        <v>47838</v>
      </c>
      <c r="U714" s="134">
        <f t="shared" ref="U714:U777" si="11">SUM(Q714:T714)</f>
        <v>1068246</v>
      </c>
      <c r="V714" s="144"/>
      <c r="W714" s="173">
        <v>0</v>
      </c>
      <c r="X714" s="174">
        <v>0.09</v>
      </c>
      <c r="Y714" s="174">
        <v>0.15770254624817917</v>
      </c>
      <c r="Z714" s="175">
        <v>0</v>
      </c>
      <c r="AA714" s="168"/>
      <c r="AB714" s="176">
        <v>0</v>
      </c>
      <c r="AC714" s="177">
        <v>0</v>
      </c>
      <c r="AD714" s="134">
        <v>0</v>
      </c>
      <c r="AE714" s="177">
        <v>0</v>
      </c>
      <c r="AF714" s="182">
        <v>0</v>
      </c>
      <c r="AG714" s="172"/>
    </row>
    <row r="715" spans="1:33" s="110" customFormat="1" x14ac:dyDescent="0.2">
      <c r="A715" s="138">
        <v>487</v>
      </c>
      <c r="B715" s="139">
        <v>487049044</v>
      </c>
      <c r="C715" s="140" t="s">
        <v>539</v>
      </c>
      <c r="D715" s="141">
        <v>49</v>
      </c>
      <c r="E715" s="140" t="s">
        <v>81</v>
      </c>
      <c r="F715" s="141">
        <v>44</v>
      </c>
      <c r="G715" s="142" t="s">
        <v>76</v>
      </c>
      <c r="H715" s="130"/>
      <c r="I715" s="131">
        <v>9743</v>
      </c>
      <c r="J715" s="131">
        <v>84</v>
      </c>
      <c r="K715" s="131">
        <v>0</v>
      </c>
      <c r="L715" s="131">
        <v>938</v>
      </c>
      <c r="M715" s="131">
        <v>10765</v>
      </c>
      <c r="N715" s="130"/>
      <c r="O715" s="132">
        <v>6</v>
      </c>
      <c r="P715" s="132">
        <v>0</v>
      </c>
      <c r="Q715" s="133">
        <v>58962</v>
      </c>
      <c r="R715" s="133">
        <v>0</v>
      </c>
      <c r="S715" s="133">
        <v>0</v>
      </c>
      <c r="T715" s="133">
        <v>5628</v>
      </c>
      <c r="U715" s="134">
        <f t="shared" si="11"/>
        <v>64590</v>
      </c>
      <c r="V715" s="144"/>
      <c r="W715" s="173">
        <v>0</v>
      </c>
      <c r="X715" s="174">
        <v>0.09</v>
      </c>
      <c r="Y715" s="174">
        <v>7.3730690688880246E-2</v>
      </c>
      <c r="Z715" s="175">
        <v>0</v>
      </c>
      <c r="AA715" s="168"/>
      <c r="AB715" s="176">
        <v>0</v>
      </c>
      <c r="AC715" s="177">
        <v>0</v>
      </c>
      <c r="AD715" s="134">
        <v>0</v>
      </c>
      <c r="AE715" s="177">
        <v>0</v>
      </c>
      <c r="AF715" s="182">
        <v>0</v>
      </c>
      <c r="AG715" s="172"/>
    </row>
    <row r="716" spans="1:33" s="110" customFormat="1" x14ac:dyDescent="0.2">
      <c r="A716" s="138">
        <v>487</v>
      </c>
      <c r="B716" s="139">
        <v>487049046</v>
      </c>
      <c r="C716" s="140" t="s">
        <v>539</v>
      </c>
      <c r="D716" s="141">
        <v>49</v>
      </c>
      <c r="E716" s="140" t="s">
        <v>81</v>
      </c>
      <c r="F716" s="141">
        <v>46</v>
      </c>
      <c r="G716" s="142" t="s">
        <v>78</v>
      </c>
      <c r="H716" s="130"/>
      <c r="I716" s="131">
        <v>13989</v>
      </c>
      <c r="J716" s="131">
        <v>11270</v>
      </c>
      <c r="K716" s="131">
        <v>0</v>
      </c>
      <c r="L716" s="131">
        <v>938</v>
      </c>
      <c r="M716" s="131">
        <v>26197</v>
      </c>
      <c r="N716" s="130"/>
      <c r="O716" s="132">
        <v>1</v>
      </c>
      <c r="P716" s="132">
        <v>0</v>
      </c>
      <c r="Q716" s="133">
        <v>25259</v>
      </c>
      <c r="R716" s="133">
        <v>0</v>
      </c>
      <c r="S716" s="133">
        <v>0</v>
      </c>
      <c r="T716" s="133">
        <v>938</v>
      </c>
      <c r="U716" s="134">
        <f t="shared" si="11"/>
        <v>26197</v>
      </c>
      <c r="V716" s="144"/>
      <c r="W716" s="173">
        <v>0</v>
      </c>
      <c r="X716" s="174">
        <v>0.09</v>
      </c>
      <c r="Y716" s="174">
        <v>4.5006289658227385E-4</v>
      </c>
      <c r="Z716" s="175">
        <v>0</v>
      </c>
      <c r="AA716" s="168"/>
      <c r="AB716" s="176">
        <v>0</v>
      </c>
      <c r="AC716" s="177">
        <v>0</v>
      </c>
      <c r="AD716" s="134">
        <v>0</v>
      </c>
      <c r="AE716" s="177">
        <v>0</v>
      </c>
      <c r="AF716" s="182">
        <v>0</v>
      </c>
      <c r="AG716" s="172"/>
    </row>
    <row r="717" spans="1:33" s="110" customFormat="1" x14ac:dyDescent="0.2">
      <c r="A717" s="138">
        <v>487</v>
      </c>
      <c r="B717" s="139">
        <v>487049048</v>
      </c>
      <c r="C717" s="140" t="s">
        <v>539</v>
      </c>
      <c r="D717" s="141">
        <v>49</v>
      </c>
      <c r="E717" s="140" t="s">
        <v>81</v>
      </c>
      <c r="F717" s="141">
        <v>48</v>
      </c>
      <c r="G717" s="142" t="s">
        <v>80</v>
      </c>
      <c r="H717" s="130"/>
      <c r="I717" s="131">
        <v>9743</v>
      </c>
      <c r="J717" s="131">
        <v>8150</v>
      </c>
      <c r="K717" s="131">
        <v>0</v>
      </c>
      <c r="L717" s="131">
        <v>938</v>
      </c>
      <c r="M717" s="131">
        <v>18831</v>
      </c>
      <c r="N717" s="130"/>
      <c r="O717" s="132">
        <v>1</v>
      </c>
      <c r="P717" s="132">
        <v>0</v>
      </c>
      <c r="Q717" s="133">
        <v>17893</v>
      </c>
      <c r="R717" s="133">
        <v>0</v>
      </c>
      <c r="S717" s="133">
        <v>0</v>
      </c>
      <c r="T717" s="133">
        <v>938</v>
      </c>
      <c r="U717" s="134">
        <f t="shared" si="11"/>
        <v>18831</v>
      </c>
      <c r="V717" s="144"/>
      <c r="W717" s="173">
        <v>0</v>
      </c>
      <c r="X717" s="174">
        <v>0.09</v>
      </c>
      <c r="Y717" s="174">
        <v>2.095498614817835E-3</v>
      </c>
      <c r="Z717" s="175">
        <v>0</v>
      </c>
      <c r="AA717" s="168"/>
      <c r="AB717" s="176">
        <v>0</v>
      </c>
      <c r="AC717" s="177">
        <v>0</v>
      </c>
      <c r="AD717" s="134">
        <v>0</v>
      </c>
      <c r="AE717" s="177">
        <v>0</v>
      </c>
      <c r="AF717" s="182">
        <v>0</v>
      </c>
      <c r="AG717" s="172"/>
    </row>
    <row r="718" spans="1:33" s="110" customFormat="1" x14ac:dyDescent="0.2">
      <c r="A718" s="138">
        <v>487</v>
      </c>
      <c r="B718" s="139">
        <v>487049049</v>
      </c>
      <c r="C718" s="140" t="s">
        <v>539</v>
      </c>
      <c r="D718" s="141">
        <v>49</v>
      </c>
      <c r="E718" s="140" t="s">
        <v>81</v>
      </c>
      <c r="F718" s="141">
        <v>49</v>
      </c>
      <c r="G718" s="142" t="s">
        <v>81</v>
      </c>
      <c r="H718" s="130"/>
      <c r="I718" s="131">
        <v>14092</v>
      </c>
      <c r="J718" s="131">
        <v>17768</v>
      </c>
      <c r="K718" s="131">
        <v>0</v>
      </c>
      <c r="L718" s="131">
        <v>938</v>
      </c>
      <c r="M718" s="131">
        <v>32798</v>
      </c>
      <c r="N718" s="130"/>
      <c r="O718" s="132">
        <v>58</v>
      </c>
      <c r="P718" s="132">
        <v>0</v>
      </c>
      <c r="Q718" s="133">
        <v>1847880</v>
      </c>
      <c r="R718" s="133">
        <v>0</v>
      </c>
      <c r="S718" s="133">
        <v>0</v>
      </c>
      <c r="T718" s="133">
        <v>54404</v>
      </c>
      <c r="U718" s="134">
        <f t="shared" si="11"/>
        <v>1902284</v>
      </c>
      <c r="V718" s="144"/>
      <c r="W718" s="173">
        <v>0</v>
      </c>
      <c r="X718" s="174">
        <v>0.09</v>
      </c>
      <c r="Y718" s="174">
        <v>6.9410299186529092E-2</v>
      </c>
      <c r="Z718" s="175">
        <v>0</v>
      </c>
      <c r="AA718" s="168"/>
      <c r="AB718" s="176">
        <v>0</v>
      </c>
      <c r="AC718" s="177">
        <v>0</v>
      </c>
      <c r="AD718" s="134">
        <v>0</v>
      </c>
      <c r="AE718" s="177">
        <v>0</v>
      </c>
      <c r="AF718" s="182">
        <v>0</v>
      </c>
      <c r="AG718" s="172"/>
    </row>
    <row r="719" spans="1:33" s="110" customFormat="1" x14ac:dyDescent="0.2">
      <c r="A719" s="138">
        <v>487</v>
      </c>
      <c r="B719" s="139">
        <v>487049057</v>
      </c>
      <c r="C719" s="140" t="s">
        <v>539</v>
      </c>
      <c r="D719" s="141">
        <v>49</v>
      </c>
      <c r="E719" s="140" t="s">
        <v>81</v>
      </c>
      <c r="F719" s="141">
        <v>57</v>
      </c>
      <c r="G719" s="142" t="s">
        <v>89</v>
      </c>
      <c r="H719" s="130"/>
      <c r="I719" s="131">
        <v>12511</v>
      </c>
      <c r="J719" s="131">
        <v>387</v>
      </c>
      <c r="K719" s="131">
        <v>0</v>
      </c>
      <c r="L719" s="131">
        <v>938</v>
      </c>
      <c r="M719" s="131">
        <v>13836</v>
      </c>
      <c r="N719" s="130"/>
      <c r="O719" s="132">
        <v>8</v>
      </c>
      <c r="P719" s="132">
        <v>0</v>
      </c>
      <c r="Q719" s="133">
        <v>103184</v>
      </c>
      <c r="R719" s="133">
        <v>0</v>
      </c>
      <c r="S719" s="133">
        <v>0</v>
      </c>
      <c r="T719" s="133">
        <v>7504</v>
      </c>
      <c r="U719" s="134">
        <f t="shared" si="11"/>
        <v>110688</v>
      </c>
      <c r="V719" s="144"/>
      <c r="W719" s="173">
        <v>0</v>
      </c>
      <c r="X719" s="174">
        <v>0.09</v>
      </c>
      <c r="Y719" s="174">
        <v>0.12834835128885541</v>
      </c>
      <c r="Z719" s="175">
        <v>0</v>
      </c>
      <c r="AA719" s="168"/>
      <c r="AB719" s="176">
        <v>0</v>
      </c>
      <c r="AC719" s="177">
        <v>0</v>
      </c>
      <c r="AD719" s="134">
        <v>0</v>
      </c>
      <c r="AE719" s="177">
        <v>0</v>
      </c>
      <c r="AF719" s="182">
        <v>0</v>
      </c>
      <c r="AG719" s="172"/>
    </row>
    <row r="720" spans="1:33" s="110" customFormat="1" x14ac:dyDescent="0.2">
      <c r="A720" s="138">
        <v>487</v>
      </c>
      <c r="B720" s="139">
        <v>487049093</v>
      </c>
      <c r="C720" s="140" t="s">
        <v>539</v>
      </c>
      <c r="D720" s="141">
        <v>49</v>
      </c>
      <c r="E720" s="140" t="s">
        <v>81</v>
      </c>
      <c r="F720" s="141">
        <v>93</v>
      </c>
      <c r="G720" s="142" t="s">
        <v>125</v>
      </c>
      <c r="H720" s="130"/>
      <c r="I720" s="131">
        <v>12099</v>
      </c>
      <c r="J720" s="131">
        <v>71</v>
      </c>
      <c r="K720" s="131">
        <v>0</v>
      </c>
      <c r="L720" s="131">
        <v>938</v>
      </c>
      <c r="M720" s="131">
        <v>13108</v>
      </c>
      <c r="N720" s="130"/>
      <c r="O720" s="132">
        <v>56</v>
      </c>
      <c r="P720" s="132">
        <v>0</v>
      </c>
      <c r="Q720" s="133">
        <v>681520</v>
      </c>
      <c r="R720" s="133">
        <v>0</v>
      </c>
      <c r="S720" s="133">
        <v>0</v>
      </c>
      <c r="T720" s="133">
        <v>52528</v>
      </c>
      <c r="U720" s="134">
        <f t="shared" si="11"/>
        <v>734048</v>
      </c>
      <c r="V720" s="144"/>
      <c r="W720" s="173">
        <v>0</v>
      </c>
      <c r="X720" s="174">
        <v>0.09</v>
      </c>
      <c r="Y720" s="174">
        <v>7.1532255110848555E-2</v>
      </c>
      <c r="Z720" s="175">
        <v>0</v>
      </c>
      <c r="AA720" s="168"/>
      <c r="AB720" s="176">
        <v>28</v>
      </c>
      <c r="AC720" s="177">
        <v>0</v>
      </c>
      <c r="AD720" s="134">
        <v>0</v>
      </c>
      <c r="AE720" s="177">
        <v>0</v>
      </c>
      <c r="AF720" s="182">
        <v>0</v>
      </c>
      <c r="AG720" s="172"/>
    </row>
    <row r="721" spans="1:33" s="110" customFormat="1" x14ac:dyDescent="0.2">
      <c r="A721" s="138">
        <v>487</v>
      </c>
      <c r="B721" s="139">
        <v>487049095</v>
      </c>
      <c r="C721" s="140" t="s">
        <v>539</v>
      </c>
      <c r="D721" s="141">
        <v>49</v>
      </c>
      <c r="E721" s="140" t="s">
        <v>81</v>
      </c>
      <c r="F721" s="141">
        <v>95</v>
      </c>
      <c r="G721" s="142" t="s">
        <v>127</v>
      </c>
      <c r="H721" s="130"/>
      <c r="I721" s="131">
        <v>14875</v>
      </c>
      <c r="J721" s="131">
        <v>103</v>
      </c>
      <c r="K721" s="131">
        <v>0</v>
      </c>
      <c r="L721" s="131">
        <v>938</v>
      </c>
      <c r="M721" s="131">
        <v>15916</v>
      </c>
      <c r="N721" s="130"/>
      <c r="O721" s="132">
        <v>1</v>
      </c>
      <c r="P721" s="132">
        <v>0</v>
      </c>
      <c r="Q721" s="133">
        <v>14978</v>
      </c>
      <c r="R721" s="133">
        <v>0</v>
      </c>
      <c r="S721" s="133">
        <v>0</v>
      </c>
      <c r="T721" s="133">
        <v>938</v>
      </c>
      <c r="U721" s="134">
        <f t="shared" si="11"/>
        <v>15916</v>
      </c>
      <c r="V721" s="144"/>
      <c r="W721" s="173">
        <v>0</v>
      </c>
      <c r="X721" s="174">
        <v>0.09</v>
      </c>
      <c r="Y721" s="174">
        <v>0.13271430992265384</v>
      </c>
      <c r="Z721" s="175">
        <v>0</v>
      </c>
      <c r="AA721" s="168"/>
      <c r="AB721" s="176">
        <v>0</v>
      </c>
      <c r="AC721" s="177">
        <v>0</v>
      </c>
      <c r="AD721" s="134">
        <v>0</v>
      </c>
      <c r="AE721" s="177">
        <v>0</v>
      </c>
      <c r="AF721" s="182">
        <v>0</v>
      </c>
      <c r="AG721" s="172"/>
    </row>
    <row r="722" spans="1:33" s="110" customFormat="1" x14ac:dyDescent="0.2">
      <c r="A722" s="138">
        <v>487</v>
      </c>
      <c r="B722" s="139">
        <v>487049128</v>
      </c>
      <c r="C722" s="140" t="s">
        <v>539</v>
      </c>
      <c r="D722" s="141">
        <v>49</v>
      </c>
      <c r="E722" s="140" t="s">
        <v>81</v>
      </c>
      <c r="F722" s="141">
        <v>128</v>
      </c>
      <c r="G722" s="142" t="s">
        <v>160</v>
      </c>
      <c r="H722" s="130"/>
      <c r="I722" s="131">
        <v>11723</v>
      </c>
      <c r="J722" s="131">
        <v>675</v>
      </c>
      <c r="K722" s="131">
        <v>0</v>
      </c>
      <c r="L722" s="131">
        <v>938</v>
      </c>
      <c r="M722" s="131">
        <v>13336</v>
      </c>
      <c r="N722" s="130"/>
      <c r="O722" s="132">
        <v>2</v>
      </c>
      <c r="P722" s="132">
        <v>0</v>
      </c>
      <c r="Q722" s="133">
        <v>24796</v>
      </c>
      <c r="R722" s="133">
        <v>0</v>
      </c>
      <c r="S722" s="133">
        <v>0</v>
      </c>
      <c r="T722" s="133">
        <v>1876</v>
      </c>
      <c r="U722" s="134">
        <f t="shared" si="11"/>
        <v>26672</v>
      </c>
      <c r="V722" s="144"/>
      <c r="W722" s="173">
        <v>0</v>
      </c>
      <c r="X722" s="174">
        <v>0.09</v>
      </c>
      <c r="Y722" s="174">
        <v>3.7584762503324445E-2</v>
      </c>
      <c r="Z722" s="175">
        <v>0</v>
      </c>
      <c r="AA722" s="168"/>
      <c r="AB722" s="176">
        <v>0</v>
      </c>
      <c r="AC722" s="177">
        <v>0</v>
      </c>
      <c r="AD722" s="134">
        <v>0</v>
      </c>
      <c r="AE722" s="177">
        <v>0</v>
      </c>
      <c r="AF722" s="182">
        <v>0</v>
      </c>
      <c r="AG722" s="172"/>
    </row>
    <row r="723" spans="1:33" s="110" customFormat="1" x14ac:dyDescent="0.2">
      <c r="A723" s="138">
        <v>487</v>
      </c>
      <c r="B723" s="139">
        <v>487049155</v>
      </c>
      <c r="C723" s="140" t="s">
        <v>539</v>
      </c>
      <c r="D723" s="141">
        <v>49</v>
      </c>
      <c r="E723" s="140" t="s">
        <v>81</v>
      </c>
      <c r="F723" s="141">
        <v>155</v>
      </c>
      <c r="G723" s="142" t="s">
        <v>187</v>
      </c>
      <c r="H723" s="130"/>
      <c r="I723" s="131">
        <v>11178.378682340017</v>
      </c>
      <c r="J723" s="131">
        <v>6773</v>
      </c>
      <c r="K723" s="131">
        <v>0</v>
      </c>
      <c r="L723" s="131">
        <v>938</v>
      </c>
      <c r="M723" s="131">
        <v>18889.378682340015</v>
      </c>
      <c r="N723" s="130"/>
      <c r="O723" s="132">
        <v>1</v>
      </c>
      <c r="P723" s="132">
        <v>0</v>
      </c>
      <c r="Q723" s="133">
        <v>17951</v>
      </c>
      <c r="R723" s="133">
        <v>0</v>
      </c>
      <c r="S723" s="133">
        <v>0</v>
      </c>
      <c r="T723" s="133">
        <v>938</v>
      </c>
      <c r="U723" s="134">
        <f t="shared" si="11"/>
        <v>18889</v>
      </c>
      <c r="V723" s="144"/>
      <c r="W723" s="173">
        <v>0</v>
      </c>
      <c r="X723" s="174">
        <v>0.09</v>
      </c>
      <c r="Y723" s="174">
        <v>7.0173138112871738E-4</v>
      </c>
      <c r="Z723" s="175">
        <v>0</v>
      </c>
      <c r="AA723" s="168"/>
      <c r="AB723" s="176">
        <v>0</v>
      </c>
      <c r="AC723" s="177">
        <v>0</v>
      </c>
      <c r="AD723" s="134">
        <v>0</v>
      </c>
      <c r="AE723" s="177">
        <v>0</v>
      </c>
      <c r="AF723" s="182">
        <v>0</v>
      </c>
      <c r="AG723" s="172"/>
    </row>
    <row r="724" spans="1:33" s="110" customFormat="1" x14ac:dyDescent="0.2">
      <c r="A724" s="138">
        <v>487</v>
      </c>
      <c r="B724" s="139">
        <v>487049160</v>
      </c>
      <c r="C724" s="140" t="s">
        <v>539</v>
      </c>
      <c r="D724" s="141">
        <v>49</v>
      </c>
      <c r="E724" s="140" t="s">
        <v>81</v>
      </c>
      <c r="F724" s="141">
        <v>160</v>
      </c>
      <c r="G724" s="142" t="s">
        <v>192</v>
      </c>
      <c r="H724" s="130"/>
      <c r="I724" s="131">
        <v>13377.211333781801</v>
      </c>
      <c r="J724" s="131">
        <v>151</v>
      </c>
      <c r="K724" s="131">
        <v>0</v>
      </c>
      <c r="L724" s="131">
        <v>938</v>
      </c>
      <c r="M724" s="131">
        <v>14466.211333781801</v>
      </c>
      <c r="N724" s="130"/>
      <c r="O724" s="132">
        <v>1</v>
      </c>
      <c r="P724" s="132">
        <v>0</v>
      </c>
      <c r="Q724" s="133">
        <v>13528</v>
      </c>
      <c r="R724" s="133">
        <v>0</v>
      </c>
      <c r="S724" s="133">
        <v>0</v>
      </c>
      <c r="T724" s="133">
        <v>938</v>
      </c>
      <c r="U724" s="134">
        <f t="shared" si="11"/>
        <v>14466</v>
      </c>
      <c r="V724" s="144"/>
      <c r="W724" s="173">
        <v>0</v>
      </c>
      <c r="X724" s="174">
        <v>0.09</v>
      </c>
      <c r="Y724" s="174">
        <v>0.11669370720677201</v>
      </c>
      <c r="Z724" s="175">
        <v>0</v>
      </c>
      <c r="AA724" s="168"/>
      <c r="AB724" s="176">
        <v>0</v>
      </c>
      <c r="AC724" s="177">
        <v>0</v>
      </c>
      <c r="AD724" s="134">
        <v>0</v>
      </c>
      <c r="AE724" s="177">
        <v>0</v>
      </c>
      <c r="AF724" s="182">
        <v>0</v>
      </c>
      <c r="AG724" s="172"/>
    </row>
    <row r="725" spans="1:33" s="110" customFormat="1" x14ac:dyDescent="0.2">
      <c r="A725" s="138">
        <v>487</v>
      </c>
      <c r="B725" s="139">
        <v>487049163</v>
      </c>
      <c r="C725" s="140" t="s">
        <v>539</v>
      </c>
      <c r="D725" s="141">
        <v>49</v>
      </c>
      <c r="E725" s="140" t="s">
        <v>81</v>
      </c>
      <c r="F725" s="141">
        <v>163</v>
      </c>
      <c r="G725" s="142" t="s">
        <v>195</v>
      </c>
      <c r="H725" s="130"/>
      <c r="I725" s="131">
        <v>13980</v>
      </c>
      <c r="J725" s="131">
        <v>131</v>
      </c>
      <c r="K725" s="131">
        <v>0</v>
      </c>
      <c r="L725" s="131">
        <v>938</v>
      </c>
      <c r="M725" s="131">
        <v>15049</v>
      </c>
      <c r="N725" s="130"/>
      <c r="O725" s="132">
        <v>19</v>
      </c>
      <c r="P725" s="132">
        <v>0</v>
      </c>
      <c r="Q725" s="133">
        <v>268109</v>
      </c>
      <c r="R725" s="133">
        <v>0</v>
      </c>
      <c r="S725" s="133">
        <v>0</v>
      </c>
      <c r="T725" s="133">
        <v>17822</v>
      </c>
      <c r="U725" s="134">
        <f t="shared" si="11"/>
        <v>285931</v>
      </c>
      <c r="V725" s="144"/>
      <c r="W725" s="173">
        <v>0</v>
      </c>
      <c r="X725" s="174">
        <v>0.09</v>
      </c>
      <c r="Y725" s="174">
        <v>9.2733120914466768E-2</v>
      </c>
      <c r="Z725" s="175">
        <v>0</v>
      </c>
      <c r="AA725" s="168"/>
      <c r="AB725" s="176">
        <v>8</v>
      </c>
      <c r="AC725" s="177">
        <v>0</v>
      </c>
      <c r="AD725" s="134">
        <v>0</v>
      </c>
      <c r="AE725" s="177">
        <v>0</v>
      </c>
      <c r="AF725" s="182">
        <v>0</v>
      </c>
      <c r="AG725" s="172"/>
    </row>
    <row r="726" spans="1:33" s="110" customFormat="1" x14ac:dyDescent="0.2">
      <c r="A726" s="138">
        <v>487</v>
      </c>
      <c r="B726" s="139">
        <v>487049165</v>
      </c>
      <c r="C726" s="140" t="s">
        <v>539</v>
      </c>
      <c r="D726" s="141">
        <v>49</v>
      </c>
      <c r="E726" s="140" t="s">
        <v>81</v>
      </c>
      <c r="F726" s="141">
        <v>165</v>
      </c>
      <c r="G726" s="142" t="s">
        <v>197</v>
      </c>
      <c r="H726" s="130"/>
      <c r="I726" s="131">
        <v>12590</v>
      </c>
      <c r="J726" s="131">
        <v>383</v>
      </c>
      <c r="K726" s="131">
        <v>0</v>
      </c>
      <c r="L726" s="131">
        <v>938</v>
      </c>
      <c r="M726" s="131">
        <v>13911</v>
      </c>
      <c r="N726" s="130"/>
      <c r="O726" s="132">
        <v>45</v>
      </c>
      <c r="P726" s="132">
        <v>0</v>
      </c>
      <c r="Q726" s="133">
        <v>583785</v>
      </c>
      <c r="R726" s="133">
        <v>0</v>
      </c>
      <c r="S726" s="133">
        <v>0</v>
      </c>
      <c r="T726" s="133">
        <v>42210</v>
      </c>
      <c r="U726" s="134">
        <f t="shared" si="11"/>
        <v>625995</v>
      </c>
      <c r="V726" s="144"/>
      <c r="W726" s="173">
        <v>0</v>
      </c>
      <c r="X726" s="174">
        <v>0.09</v>
      </c>
      <c r="Y726" s="174">
        <v>9.9806765304733563E-2</v>
      </c>
      <c r="Z726" s="175">
        <v>0</v>
      </c>
      <c r="AA726" s="168"/>
      <c r="AB726" s="176">
        <v>24</v>
      </c>
      <c r="AC726" s="177">
        <v>0.98656992266974564</v>
      </c>
      <c r="AD726" s="134">
        <v>13728</v>
      </c>
      <c r="AE726" s="177">
        <v>0</v>
      </c>
      <c r="AF726" s="182">
        <v>0</v>
      </c>
      <c r="AG726" s="172"/>
    </row>
    <row r="727" spans="1:33" s="110" customFormat="1" x14ac:dyDescent="0.2">
      <c r="A727" s="138">
        <v>487</v>
      </c>
      <c r="B727" s="139">
        <v>487049176</v>
      </c>
      <c r="C727" s="140" t="s">
        <v>539</v>
      </c>
      <c r="D727" s="141">
        <v>49</v>
      </c>
      <c r="E727" s="140" t="s">
        <v>81</v>
      </c>
      <c r="F727" s="141">
        <v>176</v>
      </c>
      <c r="G727" s="142" t="s">
        <v>208</v>
      </c>
      <c r="H727" s="130"/>
      <c r="I727" s="131">
        <v>13645</v>
      </c>
      <c r="J727" s="131">
        <v>6781</v>
      </c>
      <c r="K727" s="131">
        <v>0</v>
      </c>
      <c r="L727" s="131">
        <v>938</v>
      </c>
      <c r="M727" s="131">
        <v>21364</v>
      </c>
      <c r="N727" s="130"/>
      <c r="O727" s="132">
        <v>49</v>
      </c>
      <c r="P727" s="132">
        <v>0</v>
      </c>
      <c r="Q727" s="133">
        <v>1000874</v>
      </c>
      <c r="R727" s="133">
        <v>0</v>
      </c>
      <c r="S727" s="133">
        <v>0</v>
      </c>
      <c r="T727" s="133">
        <v>45962</v>
      </c>
      <c r="U727" s="134">
        <f t="shared" si="11"/>
        <v>1046836</v>
      </c>
      <c r="V727" s="144"/>
      <c r="W727" s="173">
        <v>0</v>
      </c>
      <c r="X727" s="174">
        <v>0.09</v>
      </c>
      <c r="Y727" s="174">
        <v>9.0526935007292378E-2</v>
      </c>
      <c r="Z727" s="175">
        <v>0</v>
      </c>
      <c r="AA727" s="168"/>
      <c r="AB727" s="176">
        <v>1</v>
      </c>
      <c r="AC727" s="177">
        <v>2.6683011972209524E-2</v>
      </c>
      <c r="AD727" s="134">
        <v>570</v>
      </c>
      <c r="AE727" s="177">
        <v>0</v>
      </c>
      <c r="AF727" s="182">
        <v>0</v>
      </c>
      <c r="AG727" s="172"/>
    </row>
    <row r="728" spans="1:33" s="110" customFormat="1" x14ac:dyDescent="0.2">
      <c r="A728" s="138">
        <v>487</v>
      </c>
      <c r="B728" s="139">
        <v>487049178</v>
      </c>
      <c r="C728" s="140" t="s">
        <v>539</v>
      </c>
      <c r="D728" s="141">
        <v>49</v>
      </c>
      <c r="E728" s="140" t="s">
        <v>81</v>
      </c>
      <c r="F728" s="141">
        <v>178</v>
      </c>
      <c r="G728" s="142" t="s">
        <v>210</v>
      </c>
      <c r="H728" s="130"/>
      <c r="I728" s="131">
        <v>12478</v>
      </c>
      <c r="J728" s="131">
        <v>2097</v>
      </c>
      <c r="K728" s="131">
        <v>0</v>
      </c>
      <c r="L728" s="131">
        <v>938</v>
      </c>
      <c r="M728" s="131">
        <v>15513</v>
      </c>
      <c r="N728" s="130"/>
      <c r="O728" s="132">
        <v>3</v>
      </c>
      <c r="P728" s="132">
        <v>0</v>
      </c>
      <c r="Q728" s="133">
        <v>43725</v>
      </c>
      <c r="R728" s="133">
        <v>0</v>
      </c>
      <c r="S728" s="133">
        <v>0</v>
      </c>
      <c r="T728" s="133">
        <v>2814</v>
      </c>
      <c r="U728" s="134">
        <f t="shared" si="11"/>
        <v>46539</v>
      </c>
      <c r="V728" s="144"/>
      <c r="W728" s="173">
        <v>0</v>
      </c>
      <c r="X728" s="174">
        <v>0.09</v>
      </c>
      <c r="Y728" s="174">
        <v>6.0444662022327594E-2</v>
      </c>
      <c r="Z728" s="175">
        <v>0</v>
      </c>
      <c r="AA728" s="168"/>
      <c r="AB728" s="176">
        <v>0</v>
      </c>
      <c r="AC728" s="177">
        <v>0</v>
      </c>
      <c r="AD728" s="134">
        <v>0</v>
      </c>
      <c r="AE728" s="177">
        <v>0</v>
      </c>
      <c r="AF728" s="182">
        <v>0</v>
      </c>
      <c r="AG728" s="172"/>
    </row>
    <row r="729" spans="1:33" s="110" customFormat="1" x14ac:dyDescent="0.2">
      <c r="A729" s="138">
        <v>487</v>
      </c>
      <c r="B729" s="139">
        <v>487049181</v>
      </c>
      <c r="C729" s="140" t="s">
        <v>539</v>
      </c>
      <c r="D729" s="141">
        <v>49</v>
      </c>
      <c r="E729" s="140" t="s">
        <v>81</v>
      </c>
      <c r="F729" s="141">
        <v>181</v>
      </c>
      <c r="G729" s="142" t="s">
        <v>213</v>
      </c>
      <c r="H729" s="130"/>
      <c r="I729" s="131">
        <v>12253</v>
      </c>
      <c r="J729" s="131">
        <v>224</v>
      </c>
      <c r="K729" s="131">
        <v>0</v>
      </c>
      <c r="L729" s="131">
        <v>938</v>
      </c>
      <c r="M729" s="131">
        <v>13415</v>
      </c>
      <c r="N729" s="130"/>
      <c r="O729" s="132">
        <v>1</v>
      </c>
      <c r="P729" s="132">
        <v>0</v>
      </c>
      <c r="Q729" s="133">
        <v>12477</v>
      </c>
      <c r="R729" s="133">
        <v>0</v>
      </c>
      <c r="S729" s="133">
        <v>0</v>
      </c>
      <c r="T729" s="133">
        <v>938</v>
      </c>
      <c r="U729" s="134">
        <f t="shared" si="11"/>
        <v>13415</v>
      </c>
      <c r="V729" s="144"/>
      <c r="W729" s="173">
        <v>0</v>
      </c>
      <c r="X729" s="174">
        <v>0.09</v>
      </c>
      <c r="Y729" s="174">
        <v>1.7494444106768061E-2</v>
      </c>
      <c r="Z729" s="175">
        <v>0</v>
      </c>
      <c r="AA729" s="168"/>
      <c r="AB729" s="176">
        <v>0</v>
      </c>
      <c r="AC729" s="177">
        <v>0</v>
      </c>
      <c r="AD729" s="134">
        <v>0</v>
      </c>
      <c r="AE729" s="177">
        <v>0</v>
      </c>
      <c r="AF729" s="182">
        <v>0</v>
      </c>
      <c r="AG729" s="172"/>
    </row>
    <row r="730" spans="1:33" s="110" customFormat="1" x14ac:dyDescent="0.2">
      <c r="A730" s="138">
        <v>487</v>
      </c>
      <c r="B730" s="139">
        <v>487049201</v>
      </c>
      <c r="C730" s="140" t="s">
        <v>539</v>
      </c>
      <c r="D730" s="141">
        <v>49</v>
      </c>
      <c r="E730" s="140" t="s">
        <v>81</v>
      </c>
      <c r="F730" s="141">
        <v>201</v>
      </c>
      <c r="G730" s="142" t="s">
        <v>233</v>
      </c>
      <c r="H730" s="130"/>
      <c r="I730" s="131">
        <v>13845.041456828223</v>
      </c>
      <c r="J730" s="131">
        <v>481</v>
      </c>
      <c r="K730" s="131">
        <v>0</v>
      </c>
      <c r="L730" s="131">
        <v>938</v>
      </c>
      <c r="M730" s="131">
        <v>15264.041456828223</v>
      </c>
      <c r="N730" s="130"/>
      <c r="O730" s="132">
        <v>1</v>
      </c>
      <c r="P730" s="132">
        <v>0</v>
      </c>
      <c r="Q730" s="133">
        <v>14326</v>
      </c>
      <c r="R730" s="133">
        <v>0</v>
      </c>
      <c r="S730" s="133">
        <v>0</v>
      </c>
      <c r="T730" s="133">
        <v>938</v>
      </c>
      <c r="U730" s="134">
        <f t="shared" si="11"/>
        <v>15264</v>
      </c>
      <c r="V730" s="144"/>
      <c r="W730" s="173">
        <v>0</v>
      </c>
      <c r="X730" s="174">
        <v>0.09</v>
      </c>
      <c r="Y730" s="174">
        <v>8.4738866485651668E-2</v>
      </c>
      <c r="Z730" s="175">
        <v>0</v>
      </c>
      <c r="AA730" s="168"/>
      <c r="AB730" s="176">
        <v>0</v>
      </c>
      <c r="AC730" s="177">
        <v>0</v>
      </c>
      <c r="AD730" s="134">
        <v>0</v>
      </c>
      <c r="AE730" s="177">
        <v>0</v>
      </c>
      <c r="AF730" s="182">
        <v>0</v>
      </c>
      <c r="AG730" s="172"/>
    </row>
    <row r="731" spans="1:33" s="110" customFormat="1" x14ac:dyDescent="0.2">
      <c r="A731" s="138">
        <v>487</v>
      </c>
      <c r="B731" s="139">
        <v>487049211</v>
      </c>
      <c r="C731" s="140" t="s">
        <v>539</v>
      </c>
      <c r="D731" s="141">
        <v>49</v>
      </c>
      <c r="E731" s="140" t="s">
        <v>81</v>
      </c>
      <c r="F731" s="141">
        <v>211</v>
      </c>
      <c r="G731" s="142" t="s">
        <v>243</v>
      </c>
      <c r="H731" s="130"/>
      <c r="I731" s="131">
        <v>16062</v>
      </c>
      <c r="J731" s="131">
        <v>3650</v>
      </c>
      <c r="K731" s="131">
        <v>0</v>
      </c>
      <c r="L731" s="131">
        <v>938</v>
      </c>
      <c r="M731" s="131">
        <v>20650</v>
      </c>
      <c r="N731" s="130"/>
      <c r="O731" s="132">
        <v>1</v>
      </c>
      <c r="P731" s="132">
        <v>0</v>
      </c>
      <c r="Q731" s="133">
        <v>19712</v>
      </c>
      <c r="R731" s="133">
        <v>0</v>
      </c>
      <c r="S731" s="133">
        <v>0</v>
      </c>
      <c r="T731" s="133">
        <v>938</v>
      </c>
      <c r="U731" s="134">
        <f t="shared" si="11"/>
        <v>20650</v>
      </c>
      <c r="V731" s="144"/>
      <c r="W731" s="173">
        <v>0</v>
      </c>
      <c r="X731" s="174">
        <v>0.09</v>
      </c>
      <c r="Y731" s="174">
        <v>2.0408064169418114E-3</v>
      </c>
      <c r="Z731" s="175">
        <v>0</v>
      </c>
      <c r="AA731" s="168"/>
      <c r="AB731" s="176">
        <v>0</v>
      </c>
      <c r="AC731" s="177">
        <v>0</v>
      </c>
      <c r="AD731" s="134">
        <v>0</v>
      </c>
      <c r="AE731" s="177">
        <v>0</v>
      </c>
      <c r="AF731" s="182">
        <v>0</v>
      </c>
      <c r="AG731" s="172"/>
    </row>
    <row r="732" spans="1:33" s="110" customFormat="1" x14ac:dyDescent="0.2">
      <c r="A732" s="138">
        <v>487</v>
      </c>
      <c r="B732" s="139">
        <v>487049229</v>
      </c>
      <c r="C732" s="140" t="s">
        <v>539</v>
      </c>
      <c r="D732" s="141">
        <v>49</v>
      </c>
      <c r="E732" s="140" t="s">
        <v>81</v>
      </c>
      <c r="F732" s="141">
        <v>229</v>
      </c>
      <c r="G732" s="142" t="s">
        <v>261</v>
      </c>
      <c r="H732" s="130"/>
      <c r="I732" s="131">
        <v>9743</v>
      </c>
      <c r="J732" s="131">
        <v>1308</v>
      </c>
      <c r="K732" s="131">
        <v>0</v>
      </c>
      <c r="L732" s="131">
        <v>938</v>
      </c>
      <c r="M732" s="131">
        <v>11989</v>
      </c>
      <c r="N732" s="130"/>
      <c r="O732" s="132">
        <v>1</v>
      </c>
      <c r="P732" s="132">
        <v>0</v>
      </c>
      <c r="Q732" s="133">
        <v>11051</v>
      </c>
      <c r="R732" s="133">
        <v>0</v>
      </c>
      <c r="S732" s="133">
        <v>0</v>
      </c>
      <c r="T732" s="133">
        <v>938</v>
      </c>
      <c r="U732" s="134">
        <f t="shared" si="11"/>
        <v>11989</v>
      </c>
      <c r="V732" s="144"/>
      <c r="W732" s="173">
        <v>0</v>
      </c>
      <c r="X732" s="174">
        <v>0.09</v>
      </c>
      <c r="Y732" s="174">
        <v>1.1731581965992759E-2</v>
      </c>
      <c r="Z732" s="175">
        <v>0</v>
      </c>
      <c r="AA732" s="168"/>
      <c r="AB732" s="176">
        <v>0</v>
      </c>
      <c r="AC732" s="177">
        <v>0</v>
      </c>
      <c r="AD732" s="134">
        <v>0</v>
      </c>
      <c r="AE732" s="177">
        <v>0</v>
      </c>
      <c r="AF732" s="182">
        <v>0</v>
      </c>
      <c r="AG732" s="172"/>
    </row>
    <row r="733" spans="1:33" s="110" customFormat="1" x14ac:dyDescent="0.2">
      <c r="A733" s="138">
        <v>487</v>
      </c>
      <c r="B733" s="139">
        <v>487049243</v>
      </c>
      <c r="C733" s="140" t="s">
        <v>539</v>
      </c>
      <c r="D733" s="141">
        <v>49</v>
      </c>
      <c r="E733" s="140" t="s">
        <v>81</v>
      </c>
      <c r="F733" s="141">
        <v>243</v>
      </c>
      <c r="G733" s="142" t="s">
        <v>275</v>
      </c>
      <c r="H733" s="130"/>
      <c r="I733" s="131">
        <v>16633</v>
      </c>
      <c r="J733" s="131">
        <v>3124</v>
      </c>
      <c r="K733" s="131">
        <v>0</v>
      </c>
      <c r="L733" s="131">
        <v>938</v>
      </c>
      <c r="M733" s="131">
        <v>20695</v>
      </c>
      <c r="N733" s="130"/>
      <c r="O733" s="132">
        <v>1</v>
      </c>
      <c r="P733" s="132">
        <v>0</v>
      </c>
      <c r="Q733" s="133">
        <v>19757</v>
      </c>
      <c r="R733" s="133">
        <v>0</v>
      </c>
      <c r="S733" s="133">
        <v>0</v>
      </c>
      <c r="T733" s="133">
        <v>938</v>
      </c>
      <c r="U733" s="134">
        <f t="shared" si="11"/>
        <v>20695</v>
      </c>
      <c r="V733" s="144"/>
      <c r="W733" s="173">
        <v>0</v>
      </c>
      <c r="X733" s="174">
        <v>0.09</v>
      </c>
      <c r="Y733" s="174">
        <v>5.9128676553304093E-3</v>
      </c>
      <c r="Z733" s="175">
        <v>0</v>
      </c>
      <c r="AA733" s="168"/>
      <c r="AB733" s="176">
        <v>0</v>
      </c>
      <c r="AC733" s="177">
        <v>0</v>
      </c>
      <c r="AD733" s="134">
        <v>0</v>
      </c>
      <c r="AE733" s="177">
        <v>0</v>
      </c>
      <c r="AF733" s="182">
        <v>0</v>
      </c>
      <c r="AG733" s="172"/>
    </row>
    <row r="734" spans="1:33" s="110" customFormat="1" x14ac:dyDescent="0.2">
      <c r="A734" s="138">
        <v>487</v>
      </c>
      <c r="B734" s="139">
        <v>487049244</v>
      </c>
      <c r="C734" s="140" t="s">
        <v>539</v>
      </c>
      <c r="D734" s="141">
        <v>49</v>
      </c>
      <c r="E734" s="140" t="s">
        <v>81</v>
      </c>
      <c r="F734" s="141">
        <v>244</v>
      </c>
      <c r="G734" s="142" t="s">
        <v>276</v>
      </c>
      <c r="H734" s="130"/>
      <c r="I734" s="131">
        <v>13009</v>
      </c>
      <c r="J734" s="131">
        <v>4691</v>
      </c>
      <c r="K734" s="131">
        <v>0</v>
      </c>
      <c r="L734" s="131">
        <v>938</v>
      </c>
      <c r="M734" s="131">
        <v>18638</v>
      </c>
      <c r="N734" s="130"/>
      <c r="O734" s="132">
        <v>10</v>
      </c>
      <c r="P734" s="132">
        <v>0</v>
      </c>
      <c r="Q734" s="133">
        <v>177000</v>
      </c>
      <c r="R734" s="133">
        <v>0</v>
      </c>
      <c r="S734" s="133">
        <v>0</v>
      </c>
      <c r="T734" s="133">
        <v>9380</v>
      </c>
      <c r="U734" s="134">
        <f t="shared" si="11"/>
        <v>186380</v>
      </c>
      <c r="V734" s="144"/>
      <c r="W734" s="173">
        <v>0</v>
      </c>
      <c r="X734" s="174">
        <v>0.09</v>
      </c>
      <c r="Y734" s="174">
        <v>0.13694619371909225</v>
      </c>
      <c r="Z734" s="175">
        <v>0</v>
      </c>
      <c r="AA734" s="168"/>
      <c r="AB734" s="176">
        <v>4</v>
      </c>
      <c r="AC734" s="177">
        <v>3.6328115951860629</v>
      </c>
      <c r="AD734" s="134">
        <v>67708</v>
      </c>
      <c r="AE734" s="177">
        <v>0</v>
      </c>
      <c r="AF734" s="182">
        <v>0</v>
      </c>
      <c r="AG734" s="172"/>
    </row>
    <row r="735" spans="1:33" s="110" customFormat="1" x14ac:dyDescent="0.2">
      <c r="A735" s="138">
        <v>487</v>
      </c>
      <c r="B735" s="139">
        <v>487049248</v>
      </c>
      <c r="C735" s="140" t="s">
        <v>539</v>
      </c>
      <c r="D735" s="141">
        <v>49</v>
      </c>
      <c r="E735" s="140" t="s">
        <v>81</v>
      </c>
      <c r="F735" s="141">
        <v>248</v>
      </c>
      <c r="G735" s="142" t="s">
        <v>280</v>
      </c>
      <c r="H735" s="130"/>
      <c r="I735" s="131">
        <v>14274</v>
      </c>
      <c r="J735" s="131">
        <v>1125</v>
      </c>
      <c r="K735" s="131">
        <v>0</v>
      </c>
      <c r="L735" s="131">
        <v>938</v>
      </c>
      <c r="M735" s="131">
        <v>16337</v>
      </c>
      <c r="N735" s="130"/>
      <c r="O735" s="132">
        <v>14</v>
      </c>
      <c r="P735" s="132">
        <v>0</v>
      </c>
      <c r="Q735" s="133">
        <v>215586</v>
      </c>
      <c r="R735" s="133">
        <v>0</v>
      </c>
      <c r="S735" s="133">
        <v>0</v>
      </c>
      <c r="T735" s="133">
        <v>13132</v>
      </c>
      <c r="U735" s="134">
        <f t="shared" si="11"/>
        <v>228718</v>
      </c>
      <c r="V735" s="144"/>
      <c r="W735" s="173">
        <v>0</v>
      </c>
      <c r="X735" s="174">
        <v>0.09</v>
      </c>
      <c r="Y735" s="174">
        <v>5.6552563074314041E-2</v>
      </c>
      <c r="Z735" s="175">
        <v>0</v>
      </c>
      <c r="AA735" s="168"/>
      <c r="AB735" s="176">
        <v>0</v>
      </c>
      <c r="AC735" s="177">
        <v>0</v>
      </c>
      <c r="AD735" s="134">
        <v>0</v>
      </c>
      <c r="AE735" s="177">
        <v>0</v>
      </c>
      <c r="AF735" s="182">
        <v>0</v>
      </c>
      <c r="AG735" s="172"/>
    </row>
    <row r="736" spans="1:33" s="110" customFormat="1" x14ac:dyDescent="0.2">
      <c r="A736" s="138">
        <v>487</v>
      </c>
      <c r="B736" s="139">
        <v>487049262</v>
      </c>
      <c r="C736" s="140" t="s">
        <v>539</v>
      </c>
      <c r="D736" s="141">
        <v>49</v>
      </c>
      <c r="E736" s="140" t="s">
        <v>81</v>
      </c>
      <c r="F736" s="141">
        <v>262</v>
      </c>
      <c r="G736" s="142" t="s">
        <v>294</v>
      </c>
      <c r="H736" s="130"/>
      <c r="I736" s="131">
        <v>13571</v>
      </c>
      <c r="J736" s="131">
        <v>4736</v>
      </c>
      <c r="K736" s="131">
        <v>0</v>
      </c>
      <c r="L736" s="131">
        <v>938</v>
      </c>
      <c r="M736" s="131">
        <v>19245</v>
      </c>
      <c r="N736" s="130"/>
      <c r="O736" s="132">
        <v>10</v>
      </c>
      <c r="P736" s="132">
        <v>0</v>
      </c>
      <c r="Q736" s="133">
        <v>183070</v>
      </c>
      <c r="R736" s="133">
        <v>0</v>
      </c>
      <c r="S736" s="133">
        <v>0</v>
      </c>
      <c r="T736" s="133">
        <v>9380</v>
      </c>
      <c r="U736" s="134">
        <f t="shared" si="11"/>
        <v>192450</v>
      </c>
      <c r="V736" s="144"/>
      <c r="W736" s="173">
        <v>0</v>
      </c>
      <c r="X736" s="174">
        <v>0.09</v>
      </c>
      <c r="Y736" s="174">
        <v>7.7192465519058645E-2</v>
      </c>
      <c r="Z736" s="175">
        <v>0</v>
      </c>
      <c r="AA736" s="168"/>
      <c r="AB736" s="176">
        <v>0</v>
      </c>
      <c r="AC736" s="177">
        <v>0</v>
      </c>
      <c r="AD736" s="134">
        <v>0</v>
      </c>
      <c r="AE736" s="177">
        <v>0</v>
      </c>
      <c r="AF736" s="182">
        <v>0</v>
      </c>
      <c r="AG736" s="172"/>
    </row>
    <row r="737" spans="1:33" s="110" customFormat="1" x14ac:dyDescent="0.2">
      <c r="A737" s="138">
        <v>487</v>
      </c>
      <c r="B737" s="139">
        <v>487049274</v>
      </c>
      <c r="C737" s="140" t="s">
        <v>539</v>
      </c>
      <c r="D737" s="141">
        <v>49</v>
      </c>
      <c r="E737" s="140" t="s">
        <v>81</v>
      </c>
      <c r="F737" s="141">
        <v>274</v>
      </c>
      <c r="G737" s="142" t="s">
        <v>306</v>
      </c>
      <c r="H737" s="130"/>
      <c r="I737" s="131">
        <v>13649</v>
      </c>
      <c r="J737" s="131">
        <v>5611</v>
      </c>
      <c r="K737" s="131">
        <v>0</v>
      </c>
      <c r="L737" s="131">
        <v>938</v>
      </c>
      <c r="M737" s="131">
        <v>20198</v>
      </c>
      <c r="N737" s="130"/>
      <c r="O737" s="132">
        <v>151</v>
      </c>
      <c r="P737" s="132">
        <v>0</v>
      </c>
      <c r="Q737" s="133">
        <v>2908260</v>
      </c>
      <c r="R737" s="133">
        <v>0</v>
      </c>
      <c r="S737" s="133">
        <v>0</v>
      </c>
      <c r="T737" s="133">
        <v>141638</v>
      </c>
      <c r="U737" s="134">
        <f t="shared" si="11"/>
        <v>3049898</v>
      </c>
      <c r="V737" s="144"/>
      <c r="W737" s="173">
        <v>0</v>
      </c>
      <c r="X737" s="174">
        <v>0.09</v>
      </c>
      <c r="Y737" s="174">
        <v>6.8436514224653772E-2</v>
      </c>
      <c r="Z737" s="175">
        <v>0</v>
      </c>
      <c r="AA737" s="168"/>
      <c r="AB737" s="176">
        <v>0</v>
      </c>
      <c r="AC737" s="177">
        <v>0</v>
      </c>
      <c r="AD737" s="134">
        <v>0</v>
      </c>
      <c r="AE737" s="177">
        <v>0</v>
      </c>
      <c r="AF737" s="182">
        <v>0</v>
      </c>
      <c r="AG737" s="172"/>
    </row>
    <row r="738" spans="1:33" s="110" customFormat="1" x14ac:dyDescent="0.2">
      <c r="A738" s="138">
        <v>487</v>
      </c>
      <c r="B738" s="139">
        <v>487049284</v>
      </c>
      <c r="C738" s="140" t="s">
        <v>539</v>
      </c>
      <c r="D738" s="141">
        <v>49</v>
      </c>
      <c r="E738" s="140" t="s">
        <v>81</v>
      </c>
      <c r="F738" s="141">
        <v>284</v>
      </c>
      <c r="G738" s="142" t="s">
        <v>316</v>
      </c>
      <c r="H738" s="130"/>
      <c r="I738" s="131">
        <v>11142.294935999998</v>
      </c>
      <c r="J738" s="131">
        <v>4433</v>
      </c>
      <c r="K738" s="131">
        <v>0</v>
      </c>
      <c r="L738" s="131">
        <v>938</v>
      </c>
      <c r="M738" s="131">
        <v>16513.294935999998</v>
      </c>
      <c r="N738" s="130"/>
      <c r="O738" s="132">
        <v>1</v>
      </c>
      <c r="P738" s="132">
        <v>0</v>
      </c>
      <c r="Q738" s="133">
        <v>15575</v>
      </c>
      <c r="R738" s="133">
        <v>0</v>
      </c>
      <c r="S738" s="133">
        <v>0</v>
      </c>
      <c r="T738" s="133">
        <v>938</v>
      </c>
      <c r="U738" s="134">
        <f t="shared" si="11"/>
        <v>16513</v>
      </c>
      <c r="V738" s="144"/>
      <c r="W738" s="173">
        <v>0</v>
      </c>
      <c r="X738" s="174">
        <v>0.09</v>
      </c>
      <c r="Y738" s="174">
        <v>4.4135688999010769E-2</v>
      </c>
      <c r="Z738" s="175">
        <v>0</v>
      </c>
      <c r="AA738" s="168"/>
      <c r="AB738" s="176">
        <v>0</v>
      </c>
      <c r="AC738" s="177">
        <v>0</v>
      </c>
      <c r="AD738" s="134">
        <v>0</v>
      </c>
      <c r="AE738" s="177">
        <v>0</v>
      </c>
      <c r="AF738" s="182">
        <v>0</v>
      </c>
      <c r="AG738" s="172"/>
    </row>
    <row r="739" spans="1:33" s="110" customFormat="1" x14ac:dyDescent="0.2">
      <c r="A739" s="138">
        <v>487</v>
      </c>
      <c r="B739" s="139">
        <v>487049285</v>
      </c>
      <c r="C739" s="140" t="s">
        <v>539</v>
      </c>
      <c r="D739" s="141">
        <v>49</v>
      </c>
      <c r="E739" s="140" t="s">
        <v>81</v>
      </c>
      <c r="F739" s="141">
        <v>285</v>
      </c>
      <c r="G739" s="142" t="s">
        <v>317</v>
      </c>
      <c r="H739" s="130"/>
      <c r="I739" s="131">
        <v>9743</v>
      </c>
      <c r="J739" s="131">
        <v>2843</v>
      </c>
      <c r="K739" s="131">
        <v>0</v>
      </c>
      <c r="L739" s="131">
        <v>938</v>
      </c>
      <c r="M739" s="131">
        <v>13524</v>
      </c>
      <c r="N739" s="130"/>
      <c r="O739" s="132">
        <v>3</v>
      </c>
      <c r="P739" s="132">
        <v>0</v>
      </c>
      <c r="Q739" s="133">
        <v>37758</v>
      </c>
      <c r="R739" s="133">
        <v>0</v>
      </c>
      <c r="S739" s="133">
        <v>0</v>
      </c>
      <c r="T739" s="133">
        <v>2814</v>
      </c>
      <c r="U739" s="134">
        <f t="shared" si="11"/>
        <v>40572</v>
      </c>
      <c r="V739" s="144"/>
      <c r="W739" s="173">
        <v>0</v>
      </c>
      <c r="X739" s="174">
        <v>0.09</v>
      </c>
      <c r="Y739" s="174">
        <v>3.5492521449452773E-2</v>
      </c>
      <c r="Z739" s="175">
        <v>0</v>
      </c>
      <c r="AA739" s="168"/>
      <c r="AB739" s="176">
        <v>0</v>
      </c>
      <c r="AC739" s="177">
        <v>0</v>
      </c>
      <c r="AD739" s="134">
        <v>0</v>
      </c>
      <c r="AE739" s="177">
        <v>0</v>
      </c>
      <c r="AF739" s="182">
        <v>0</v>
      </c>
      <c r="AG739" s="172"/>
    </row>
    <row r="740" spans="1:33" s="110" customFormat="1" x14ac:dyDescent="0.2">
      <c r="A740" s="138">
        <v>487</v>
      </c>
      <c r="B740" s="139">
        <v>487049305</v>
      </c>
      <c r="C740" s="140" t="s">
        <v>539</v>
      </c>
      <c r="D740" s="141">
        <v>49</v>
      </c>
      <c r="E740" s="140" t="s">
        <v>81</v>
      </c>
      <c r="F740" s="141">
        <v>305</v>
      </c>
      <c r="G740" s="142" t="s">
        <v>337</v>
      </c>
      <c r="H740" s="130"/>
      <c r="I740" s="131">
        <v>11076.189061882187</v>
      </c>
      <c r="J740" s="131">
        <v>4455</v>
      </c>
      <c r="K740" s="131">
        <v>0</v>
      </c>
      <c r="L740" s="131">
        <v>938</v>
      </c>
      <c r="M740" s="131">
        <v>16469.189061882185</v>
      </c>
      <c r="N740" s="130"/>
      <c r="O740" s="132">
        <v>1</v>
      </c>
      <c r="P740" s="132">
        <v>0</v>
      </c>
      <c r="Q740" s="133">
        <v>15531</v>
      </c>
      <c r="R740" s="133">
        <v>0</v>
      </c>
      <c r="S740" s="133">
        <v>0</v>
      </c>
      <c r="T740" s="133">
        <v>938</v>
      </c>
      <c r="U740" s="134">
        <f t="shared" si="11"/>
        <v>16469</v>
      </c>
      <c r="V740" s="144"/>
      <c r="W740" s="173">
        <v>0</v>
      </c>
      <c r="X740" s="174">
        <v>0.09</v>
      </c>
      <c r="Y740" s="174">
        <v>1.7053765492090978E-2</v>
      </c>
      <c r="Z740" s="175">
        <v>0</v>
      </c>
      <c r="AA740" s="168"/>
      <c r="AB740" s="176">
        <v>0</v>
      </c>
      <c r="AC740" s="177">
        <v>0</v>
      </c>
      <c r="AD740" s="134">
        <v>0</v>
      </c>
      <c r="AE740" s="177">
        <v>0</v>
      </c>
      <c r="AF740" s="182">
        <v>0</v>
      </c>
      <c r="AG740" s="172"/>
    </row>
    <row r="741" spans="1:33" s="110" customFormat="1" x14ac:dyDescent="0.2">
      <c r="A741" s="138">
        <v>487</v>
      </c>
      <c r="B741" s="139">
        <v>487049308</v>
      </c>
      <c r="C741" s="140" t="s">
        <v>539</v>
      </c>
      <c r="D741" s="141">
        <v>49</v>
      </c>
      <c r="E741" s="140" t="s">
        <v>81</v>
      </c>
      <c r="F741" s="141">
        <v>308</v>
      </c>
      <c r="G741" s="142" t="s">
        <v>340</v>
      </c>
      <c r="H741" s="130"/>
      <c r="I741" s="131">
        <v>12077</v>
      </c>
      <c r="J741" s="131">
        <v>5527</v>
      </c>
      <c r="K741" s="131">
        <v>0</v>
      </c>
      <c r="L741" s="131">
        <v>938</v>
      </c>
      <c r="M741" s="131">
        <v>18542</v>
      </c>
      <c r="N741" s="130"/>
      <c r="O741" s="132">
        <v>4</v>
      </c>
      <c r="P741" s="132">
        <v>0</v>
      </c>
      <c r="Q741" s="133">
        <v>70416</v>
      </c>
      <c r="R741" s="133">
        <v>0</v>
      </c>
      <c r="S741" s="133">
        <v>0</v>
      </c>
      <c r="T741" s="133">
        <v>3752</v>
      </c>
      <c r="U741" s="134">
        <f t="shared" si="11"/>
        <v>74168</v>
      </c>
      <c r="V741" s="144"/>
      <c r="W741" s="173">
        <v>0</v>
      </c>
      <c r="X741" s="174">
        <v>0.09</v>
      </c>
      <c r="Y741" s="174">
        <v>2.5946213301495692E-3</v>
      </c>
      <c r="Z741" s="175">
        <v>0</v>
      </c>
      <c r="AA741" s="168"/>
      <c r="AB741" s="176">
        <v>0</v>
      </c>
      <c r="AC741" s="177">
        <v>0</v>
      </c>
      <c r="AD741" s="134">
        <v>0</v>
      </c>
      <c r="AE741" s="177">
        <v>0</v>
      </c>
      <c r="AF741" s="182">
        <v>0</v>
      </c>
      <c r="AG741" s="172"/>
    </row>
    <row r="742" spans="1:33" s="110" customFormat="1" x14ac:dyDescent="0.2">
      <c r="A742" s="138">
        <v>487</v>
      </c>
      <c r="B742" s="139">
        <v>487049314</v>
      </c>
      <c r="C742" s="140" t="s">
        <v>539</v>
      </c>
      <c r="D742" s="141">
        <v>49</v>
      </c>
      <c r="E742" s="140" t="s">
        <v>81</v>
      </c>
      <c r="F742" s="141">
        <v>314</v>
      </c>
      <c r="G742" s="142" t="s">
        <v>346</v>
      </c>
      <c r="H742" s="130"/>
      <c r="I742" s="131">
        <v>11723</v>
      </c>
      <c r="J742" s="131">
        <v>8801</v>
      </c>
      <c r="K742" s="131">
        <v>0</v>
      </c>
      <c r="L742" s="131">
        <v>938</v>
      </c>
      <c r="M742" s="131">
        <v>21462</v>
      </c>
      <c r="N742" s="130"/>
      <c r="O742" s="132">
        <v>1</v>
      </c>
      <c r="P742" s="132">
        <v>0</v>
      </c>
      <c r="Q742" s="133">
        <v>20524</v>
      </c>
      <c r="R742" s="133">
        <v>0</v>
      </c>
      <c r="S742" s="133">
        <v>0</v>
      </c>
      <c r="T742" s="133">
        <v>938</v>
      </c>
      <c r="U742" s="134">
        <f t="shared" si="11"/>
        <v>21462</v>
      </c>
      <c r="V742" s="144"/>
      <c r="W742" s="173">
        <v>0</v>
      </c>
      <c r="X742" s="174">
        <v>0.09</v>
      </c>
      <c r="Y742" s="174">
        <v>3.7084512583600319E-3</v>
      </c>
      <c r="Z742" s="175">
        <v>0</v>
      </c>
      <c r="AA742" s="168"/>
      <c r="AB742" s="176">
        <v>0</v>
      </c>
      <c r="AC742" s="177">
        <v>0</v>
      </c>
      <c r="AD742" s="134">
        <v>0</v>
      </c>
      <c r="AE742" s="177">
        <v>0</v>
      </c>
      <c r="AF742" s="182">
        <v>0</v>
      </c>
      <c r="AG742" s="172"/>
    </row>
    <row r="743" spans="1:33" s="110" customFormat="1" x14ac:dyDescent="0.2">
      <c r="A743" s="138">
        <v>487</v>
      </c>
      <c r="B743" s="139">
        <v>487049344</v>
      </c>
      <c r="C743" s="140" t="s">
        <v>539</v>
      </c>
      <c r="D743" s="141">
        <v>49</v>
      </c>
      <c r="E743" s="140" t="s">
        <v>81</v>
      </c>
      <c r="F743" s="141">
        <v>344</v>
      </c>
      <c r="G743" s="142" t="s">
        <v>376</v>
      </c>
      <c r="H743" s="130"/>
      <c r="I743" s="131">
        <v>10650.101930232659</v>
      </c>
      <c r="J743" s="131">
        <v>3622</v>
      </c>
      <c r="K743" s="131">
        <v>0</v>
      </c>
      <c r="L743" s="131">
        <v>938</v>
      </c>
      <c r="M743" s="131">
        <v>15210.101930232659</v>
      </c>
      <c r="N743" s="130"/>
      <c r="O743" s="132">
        <v>1</v>
      </c>
      <c r="P743" s="132">
        <v>0</v>
      </c>
      <c r="Q743" s="133">
        <v>14272</v>
      </c>
      <c r="R743" s="133">
        <v>0</v>
      </c>
      <c r="S743" s="133">
        <v>0</v>
      </c>
      <c r="T743" s="133">
        <v>938</v>
      </c>
      <c r="U743" s="134">
        <f t="shared" si="11"/>
        <v>15210</v>
      </c>
      <c r="V743" s="144"/>
      <c r="W743" s="173">
        <v>0</v>
      </c>
      <c r="X743" s="174">
        <v>0.09</v>
      </c>
      <c r="Y743" s="174">
        <v>4.231730396643135E-4</v>
      </c>
      <c r="Z743" s="175">
        <v>0</v>
      </c>
      <c r="AA743" s="168"/>
      <c r="AB743" s="176">
        <v>0</v>
      </c>
      <c r="AC743" s="177">
        <v>0</v>
      </c>
      <c r="AD743" s="134">
        <v>0</v>
      </c>
      <c r="AE743" s="177">
        <v>0</v>
      </c>
      <c r="AF743" s="182">
        <v>0</v>
      </c>
      <c r="AG743" s="172"/>
    </row>
    <row r="744" spans="1:33" s="110" customFormat="1" x14ac:dyDescent="0.2">
      <c r="A744" s="138">
        <v>487</v>
      </c>
      <c r="B744" s="139">
        <v>487049347</v>
      </c>
      <c r="C744" s="140" t="s">
        <v>539</v>
      </c>
      <c r="D744" s="141">
        <v>49</v>
      </c>
      <c r="E744" s="140" t="s">
        <v>81</v>
      </c>
      <c r="F744" s="141">
        <v>347</v>
      </c>
      <c r="G744" s="142" t="s">
        <v>379</v>
      </c>
      <c r="H744" s="130"/>
      <c r="I744" s="131">
        <v>13810</v>
      </c>
      <c r="J744" s="131">
        <v>6251</v>
      </c>
      <c r="K744" s="131">
        <v>0</v>
      </c>
      <c r="L744" s="131">
        <v>938</v>
      </c>
      <c r="M744" s="131">
        <v>20999</v>
      </c>
      <c r="N744" s="130"/>
      <c r="O744" s="132">
        <v>10</v>
      </c>
      <c r="P744" s="132">
        <v>0</v>
      </c>
      <c r="Q744" s="133">
        <v>200610</v>
      </c>
      <c r="R744" s="133">
        <v>0</v>
      </c>
      <c r="S744" s="133">
        <v>0</v>
      </c>
      <c r="T744" s="133">
        <v>9380</v>
      </c>
      <c r="U744" s="134">
        <f t="shared" si="11"/>
        <v>209990</v>
      </c>
      <c r="V744" s="144"/>
      <c r="W744" s="173">
        <v>0</v>
      </c>
      <c r="X744" s="174">
        <v>0.09</v>
      </c>
      <c r="Y744" s="174">
        <v>8.2099901944457637E-3</v>
      </c>
      <c r="Z744" s="175">
        <v>0</v>
      </c>
      <c r="AA744" s="168"/>
      <c r="AB744" s="176">
        <v>1</v>
      </c>
      <c r="AC744" s="177">
        <v>0</v>
      </c>
      <c r="AD744" s="134">
        <v>0</v>
      </c>
      <c r="AE744" s="177">
        <v>0</v>
      </c>
      <c r="AF744" s="182">
        <v>0</v>
      </c>
      <c r="AG744" s="172"/>
    </row>
    <row r="745" spans="1:33" s="110" customFormat="1" x14ac:dyDescent="0.2">
      <c r="A745" s="138">
        <v>487</v>
      </c>
      <c r="B745" s="139">
        <v>487274010</v>
      </c>
      <c r="C745" s="140" t="s">
        <v>539</v>
      </c>
      <c r="D745" s="141">
        <v>274</v>
      </c>
      <c r="E745" s="140" t="s">
        <v>306</v>
      </c>
      <c r="F745" s="141">
        <v>10</v>
      </c>
      <c r="G745" s="142" t="s">
        <v>42</v>
      </c>
      <c r="H745" s="130"/>
      <c r="I745" s="131">
        <v>11002</v>
      </c>
      <c r="J745" s="131">
        <v>4116</v>
      </c>
      <c r="K745" s="131">
        <v>0</v>
      </c>
      <c r="L745" s="131">
        <v>938</v>
      </c>
      <c r="M745" s="131">
        <v>16056</v>
      </c>
      <c r="N745" s="130"/>
      <c r="O745" s="132">
        <v>6</v>
      </c>
      <c r="P745" s="132">
        <v>0</v>
      </c>
      <c r="Q745" s="133">
        <v>90708</v>
      </c>
      <c r="R745" s="133">
        <v>0</v>
      </c>
      <c r="S745" s="133">
        <v>0</v>
      </c>
      <c r="T745" s="133">
        <v>5628</v>
      </c>
      <c r="U745" s="134">
        <f t="shared" si="11"/>
        <v>96336</v>
      </c>
      <c r="V745" s="144"/>
      <c r="W745" s="173">
        <v>0</v>
      </c>
      <c r="X745" s="174">
        <v>0.09</v>
      </c>
      <c r="Y745" s="174">
        <v>2.1150390695795331E-3</v>
      </c>
      <c r="Z745" s="175">
        <v>0</v>
      </c>
      <c r="AA745" s="168"/>
      <c r="AB745" s="176">
        <v>0</v>
      </c>
      <c r="AC745" s="177">
        <v>0</v>
      </c>
      <c r="AD745" s="134">
        <v>0</v>
      </c>
      <c r="AE745" s="177">
        <v>0</v>
      </c>
      <c r="AF745" s="182">
        <v>0</v>
      </c>
      <c r="AG745" s="172"/>
    </row>
    <row r="746" spans="1:33" s="110" customFormat="1" x14ac:dyDescent="0.2">
      <c r="A746" s="138">
        <v>487</v>
      </c>
      <c r="B746" s="139">
        <v>487274016</v>
      </c>
      <c r="C746" s="140" t="s">
        <v>539</v>
      </c>
      <c r="D746" s="141">
        <v>274</v>
      </c>
      <c r="E746" s="140" t="s">
        <v>306</v>
      </c>
      <c r="F746" s="141">
        <v>16</v>
      </c>
      <c r="G746" s="142" t="s">
        <v>48</v>
      </c>
      <c r="H746" s="130"/>
      <c r="I746" s="131">
        <v>12409.098610371297</v>
      </c>
      <c r="J746" s="131">
        <v>594</v>
      </c>
      <c r="K746" s="131">
        <v>0</v>
      </c>
      <c r="L746" s="131">
        <v>938</v>
      </c>
      <c r="M746" s="131">
        <v>13941.098610371297</v>
      </c>
      <c r="N746" s="130"/>
      <c r="O746" s="132">
        <v>1</v>
      </c>
      <c r="P746" s="132">
        <v>0</v>
      </c>
      <c r="Q746" s="133">
        <v>13003</v>
      </c>
      <c r="R746" s="133">
        <v>0</v>
      </c>
      <c r="S746" s="133">
        <v>0</v>
      </c>
      <c r="T746" s="133">
        <v>938</v>
      </c>
      <c r="U746" s="134">
        <f t="shared" si="11"/>
        <v>13941</v>
      </c>
      <c r="V746" s="144"/>
      <c r="W746" s="173">
        <v>0</v>
      </c>
      <c r="X746" s="174">
        <v>0.09</v>
      </c>
      <c r="Y746" s="174">
        <v>4.720736580028996E-2</v>
      </c>
      <c r="Z746" s="175">
        <v>0</v>
      </c>
      <c r="AA746" s="168"/>
      <c r="AB746" s="176">
        <v>0</v>
      </c>
      <c r="AC746" s="177">
        <v>0</v>
      </c>
      <c r="AD746" s="134">
        <v>0</v>
      </c>
      <c r="AE746" s="177">
        <v>0</v>
      </c>
      <c r="AF746" s="182">
        <v>0</v>
      </c>
      <c r="AG746" s="172"/>
    </row>
    <row r="747" spans="1:33" s="110" customFormat="1" x14ac:dyDescent="0.2">
      <c r="A747" s="138">
        <v>487</v>
      </c>
      <c r="B747" s="139">
        <v>487274023</v>
      </c>
      <c r="C747" s="140" t="s">
        <v>539</v>
      </c>
      <c r="D747" s="141">
        <v>274</v>
      </c>
      <c r="E747" s="140" t="s">
        <v>306</v>
      </c>
      <c r="F747" s="141">
        <v>23</v>
      </c>
      <c r="G747" s="142" t="s">
        <v>55</v>
      </c>
      <c r="H747" s="130"/>
      <c r="I747" s="131">
        <v>11268.079635448836</v>
      </c>
      <c r="J747" s="131">
        <v>6248</v>
      </c>
      <c r="K747" s="131">
        <v>0</v>
      </c>
      <c r="L747" s="131">
        <v>938</v>
      </c>
      <c r="M747" s="131">
        <v>18454.079635448834</v>
      </c>
      <c r="N747" s="130"/>
      <c r="O747" s="132">
        <v>1</v>
      </c>
      <c r="P747" s="132">
        <v>0</v>
      </c>
      <c r="Q747" s="133">
        <v>17516</v>
      </c>
      <c r="R747" s="133">
        <v>0</v>
      </c>
      <c r="S747" s="133">
        <v>0</v>
      </c>
      <c r="T747" s="133">
        <v>938</v>
      </c>
      <c r="U747" s="134">
        <f t="shared" si="11"/>
        <v>18454</v>
      </c>
      <c r="V747" s="144"/>
      <c r="W747" s="173">
        <v>0</v>
      </c>
      <c r="X747" s="174">
        <v>0.09</v>
      </c>
      <c r="Y747" s="174">
        <v>3.5853572331355694E-4</v>
      </c>
      <c r="Z747" s="175">
        <v>0</v>
      </c>
      <c r="AA747" s="168"/>
      <c r="AB747" s="176">
        <v>0</v>
      </c>
      <c r="AC747" s="177">
        <v>0</v>
      </c>
      <c r="AD747" s="134">
        <v>0</v>
      </c>
      <c r="AE747" s="177">
        <v>0</v>
      </c>
      <c r="AF747" s="182">
        <v>0</v>
      </c>
      <c r="AG747" s="172"/>
    </row>
    <row r="748" spans="1:33" s="110" customFormat="1" x14ac:dyDescent="0.2">
      <c r="A748" s="138">
        <v>487</v>
      </c>
      <c r="B748" s="139">
        <v>487274031</v>
      </c>
      <c r="C748" s="140" t="s">
        <v>539</v>
      </c>
      <c r="D748" s="141">
        <v>274</v>
      </c>
      <c r="E748" s="140" t="s">
        <v>306</v>
      </c>
      <c r="F748" s="141">
        <v>31</v>
      </c>
      <c r="G748" s="142" t="s">
        <v>63</v>
      </c>
      <c r="H748" s="130"/>
      <c r="I748" s="131">
        <v>9677</v>
      </c>
      <c r="J748" s="131">
        <v>4779</v>
      </c>
      <c r="K748" s="131">
        <v>0</v>
      </c>
      <c r="L748" s="131">
        <v>938</v>
      </c>
      <c r="M748" s="131">
        <v>15394</v>
      </c>
      <c r="N748" s="130"/>
      <c r="O748" s="132">
        <v>4</v>
      </c>
      <c r="P748" s="132">
        <v>0</v>
      </c>
      <c r="Q748" s="133">
        <v>57824</v>
      </c>
      <c r="R748" s="133">
        <v>0</v>
      </c>
      <c r="S748" s="133">
        <v>0</v>
      </c>
      <c r="T748" s="133">
        <v>3752</v>
      </c>
      <c r="U748" s="134">
        <f t="shared" si="11"/>
        <v>61576</v>
      </c>
      <c r="V748" s="144"/>
      <c r="W748" s="173">
        <v>0</v>
      </c>
      <c r="X748" s="174">
        <v>0.09</v>
      </c>
      <c r="Y748" s="174">
        <v>1.9232358306351328E-2</v>
      </c>
      <c r="Z748" s="175">
        <v>0</v>
      </c>
      <c r="AA748" s="168"/>
      <c r="AB748" s="176">
        <v>0</v>
      </c>
      <c r="AC748" s="177">
        <v>0</v>
      </c>
      <c r="AD748" s="134">
        <v>0</v>
      </c>
      <c r="AE748" s="177">
        <v>0</v>
      </c>
      <c r="AF748" s="182">
        <v>0</v>
      </c>
      <c r="AG748" s="172"/>
    </row>
    <row r="749" spans="1:33" s="110" customFormat="1" x14ac:dyDescent="0.2">
      <c r="A749" s="138">
        <v>487</v>
      </c>
      <c r="B749" s="139">
        <v>487274035</v>
      </c>
      <c r="C749" s="140" t="s">
        <v>539</v>
      </c>
      <c r="D749" s="141">
        <v>274</v>
      </c>
      <c r="E749" s="140" t="s">
        <v>306</v>
      </c>
      <c r="F749" s="141">
        <v>35</v>
      </c>
      <c r="G749" s="142" t="s">
        <v>67</v>
      </c>
      <c r="H749" s="130"/>
      <c r="I749" s="131">
        <v>12892</v>
      </c>
      <c r="J749" s="131">
        <v>5405</v>
      </c>
      <c r="K749" s="131">
        <v>0</v>
      </c>
      <c r="L749" s="131">
        <v>938</v>
      </c>
      <c r="M749" s="131">
        <v>19235</v>
      </c>
      <c r="N749" s="130"/>
      <c r="O749" s="132">
        <v>26</v>
      </c>
      <c r="P749" s="132">
        <v>0</v>
      </c>
      <c r="Q749" s="133">
        <v>475722</v>
      </c>
      <c r="R749" s="133">
        <v>0</v>
      </c>
      <c r="S749" s="133">
        <v>0</v>
      </c>
      <c r="T749" s="133">
        <v>24388</v>
      </c>
      <c r="U749" s="134">
        <f t="shared" si="11"/>
        <v>500110</v>
      </c>
      <c r="V749" s="144"/>
      <c r="W749" s="173">
        <v>0</v>
      </c>
      <c r="X749" s="174">
        <v>0.09</v>
      </c>
      <c r="Y749" s="174">
        <v>0.15770254624817917</v>
      </c>
      <c r="Z749" s="175">
        <v>0</v>
      </c>
      <c r="AA749" s="168"/>
      <c r="AB749" s="176">
        <v>2</v>
      </c>
      <c r="AC749" s="177">
        <v>0</v>
      </c>
      <c r="AD749" s="134">
        <v>0</v>
      </c>
      <c r="AE749" s="177">
        <v>0</v>
      </c>
      <c r="AF749" s="182">
        <v>0</v>
      </c>
      <c r="AG749" s="172"/>
    </row>
    <row r="750" spans="1:33" s="110" customFormat="1" x14ac:dyDescent="0.2">
      <c r="A750" s="138">
        <v>487</v>
      </c>
      <c r="B750" s="139">
        <v>487274044</v>
      </c>
      <c r="C750" s="140" t="s">
        <v>539</v>
      </c>
      <c r="D750" s="141">
        <v>274</v>
      </c>
      <c r="E750" s="140" t="s">
        <v>306</v>
      </c>
      <c r="F750" s="141">
        <v>44</v>
      </c>
      <c r="G750" s="142" t="s">
        <v>76</v>
      </c>
      <c r="H750" s="130"/>
      <c r="I750" s="131">
        <v>13567.227659367676</v>
      </c>
      <c r="J750" s="131">
        <v>118</v>
      </c>
      <c r="K750" s="131">
        <v>0</v>
      </c>
      <c r="L750" s="131">
        <v>938</v>
      </c>
      <c r="M750" s="131">
        <v>14623.227659367676</v>
      </c>
      <c r="N750" s="130"/>
      <c r="O750" s="132">
        <v>4</v>
      </c>
      <c r="P750" s="132">
        <v>0</v>
      </c>
      <c r="Q750" s="133">
        <v>54740</v>
      </c>
      <c r="R750" s="133">
        <v>0</v>
      </c>
      <c r="S750" s="133">
        <v>0</v>
      </c>
      <c r="T750" s="133">
        <v>3752</v>
      </c>
      <c r="U750" s="134">
        <f t="shared" si="11"/>
        <v>58492</v>
      </c>
      <c r="V750" s="144"/>
      <c r="W750" s="173">
        <v>0</v>
      </c>
      <c r="X750" s="174">
        <v>0.09</v>
      </c>
      <c r="Y750" s="174">
        <v>7.3730690688880246E-2</v>
      </c>
      <c r="Z750" s="175">
        <v>0</v>
      </c>
      <c r="AA750" s="168"/>
      <c r="AB750" s="176">
        <v>0</v>
      </c>
      <c r="AC750" s="177">
        <v>0</v>
      </c>
      <c r="AD750" s="134">
        <v>0</v>
      </c>
      <c r="AE750" s="177">
        <v>0</v>
      </c>
      <c r="AF750" s="182">
        <v>0</v>
      </c>
      <c r="AG750" s="172"/>
    </row>
    <row r="751" spans="1:33" s="110" customFormat="1" x14ac:dyDescent="0.2">
      <c r="A751" s="138">
        <v>487</v>
      </c>
      <c r="B751" s="139">
        <v>487274048</v>
      </c>
      <c r="C751" s="140" t="s">
        <v>539</v>
      </c>
      <c r="D751" s="141">
        <v>274</v>
      </c>
      <c r="E751" s="140" t="s">
        <v>306</v>
      </c>
      <c r="F751" s="141">
        <v>48</v>
      </c>
      <c r="G751" s="142" t="s">
        <v>80</v>
      </c>
      <c r="H751" s="130"/>
      <c r="I751" s="131">
        <v>9693</v>
      </c>
      <c r="J751" s="131">
        <v>8108</v>
      </c>
      <c r="K751" s="131">
        <v>0</v>
      </c>
      <c r="L751" s="131">
        <v>938</v>
      </c>
      <c r="M751" s="131">
        <v>18739</v>
      </c>
      <c r="N751" s="130"/>
      <c r="O751" s="132">
        <v>1</v>
      </c>
      <c r="P751" s="132">
        <v>0</v>
      </c>
      <c r="Q751" s="133">
        <v>17801</v>
      </c>
      <c r="R751" s="133">
        <v>0</v>
      </c>
      <c r="S751" s="133">
        <v>0</v>
      </c>
      <c r="T751" s="133">
        <v>938</v>
      </c>
      <c r="U751" s="134">
        <f t="shared" si="11"/>
        <v>18739</v>
      </c>
      <c r="V751" s="144"/>
      <c r="W751" s="173">
        <v>0</v>
      </c>
      <c r="X751" s="174">
        <v>0.09</v>
      </c>
      <c r="Y751" s="174">
        <v>2.095498614817835E-3</v>
      </c>
      <c r="Z751" s="175">
        <v>0</v>
      </c>
      <c r="AA751" s="168"/>
      <c r="AB751" s="176">
        <v>0</v>
      </c>
      <c r="AC751" s="177">
        <v>0</v>
      </c>
      <c r="AD751" s="134">
        <v>0</v>
      </c>
      <c r="AE751" s="177">
        <v>0</v>
      </c>
      <c r="AF751" s="182">
        <v>0</v>
      </c>
      <c r="AG751" s="172"/>
    </row>
    <row r="752" spans="1:33" s="110" customFormat="1" x14ac:dyDescent="0.2">
      <c r="A752" s="138">
        <v>487</v>
      </c>
      <c r="B752" s="139">
        <v>487274049</v>
      </c>
      <c r="C752" s="140" t="s">
        <v>539</v>
      </c>
      <c r="D752" s="141">
        <v>274</v>
      </c>
      <c r="E752" s="140" t="s">
        <v>306</v>
      </c>
      <c r="F752" s="141">
        <v>49</v>
      </c>
      <c r="G752" s="142" t="s">
        <v>81</v>
      </c>
      <c r="H752" s="130"/>
      <c r="I752" s="131">
        <v>13323</v>
      </c>
      <c r="J752" s="131">
        <v>16798</v>
      </c>
      <c r="K752" s="131">
        <v>0</v>
      </c>
      <c r="L752" s="131">
        <v>938</v>
      </c>
      <c r="M752" s="131">
        <v>31059</v>
      </c>
      <c r="N752" s="130"/>
      <c r="O752" s="132">
        <v>70</v>
      </c>
      <c r="P752" s="132">
        <v>0</v>
      </c>
      <c r="Q752" s="133">
        <v>2108470</v>
      </c>
      <c r="R752" s="133">
        <v>0</v>
      </c>
      <c r="S752" s="133">
        <v>0</v>
      </c>
      <c r="T752" s="133">
        <v>65660</v>
      </c>
      <c r="U752" s="134">
        <f t="shared" si="11"/>
        <v>2174130</v>
      </c>
      <c r="V752" s="144"/>
      <c r="W752" s="173">
        <v>0</v>
      </c>
      <c r="X752" s="174">
        <v>0.09</v>
      </c>
      <c r="Y752" s="174">
        <v>6.9410299186529092E-2</v>
      </c>
      <c r="Z752" s="175">
        <v>0</v>
      </c>
      <c r="AA752" s="168"/>
      <c r="AB752" s="176">
        <v>2</v>
      </c>
      <c r="AC752" s="177">
        <v>0</v>
      </c>
      <c r="AD752" s="134">
        <v>0</v>
      </c>
      <c r="AE752" s="177">
        <v>0</v>
      </c>
      <c r="AF752" s="182">
        <v>0</v>
      </c>
      <c r="AG752" s="172"/>
    </row>
    <row r="753" spans="1:33" s="110" customFormat="1" x14ac:dyDescent="0.2">
      <c r="A753" s="138">
        <v>487</v>
      </c>
      <c r="B753" s="139">
        <v>487274057</v>
      </c>
      <c r="C753" s="140" t="s">
        <v>539</v>
      </c>
      <c r="D753" s="141">
        <v>274</v>
      </c>
      <c r="E753" s="140" t="s">
        <v>306</v>
      </c>
      <c r="F753" s="141">
        <v>57</v>
      </c>
      <c r="G753" s="142" t="s">
        <v>89</v>
      </c>
      <c r="H753" s="130"/>
      <c r="I753" s="131">
        <v>12334</v>
      </c>
      <c r="J753" s="131">
        <v>382</v>
      </c>
      <c r="K753" s="131">
        <v>0</v>
      </c>
      <c r="L753" s="131">
        <v>938</v>
      </c>
      <c r="M753" s="131">
        <v>13654</v>
      </c>
      <c r="N753" s="130"/>
      <c r="O753" s="132">
        <v>12</v>
      </c>
      <c r="P753" s="132">
        <v>0</v>
      </c>
      <c r="Q753" s="133">
        <v>152592</v>
      </c>
      <c r="R753" s="133">
        <v>0</v>
      </c>
      <c r="S753" s="133">
        <v>0</v>
      </c>
      <c r="T753" s="133">
        <v>11256</v>
      </c>
      <c r="U753" s="134">
        <f t="shared" si="11"/>
        <v>163848</v>
      </c>
      <c r="V753" s="144"/>
      <c r="W753" s="173">
        <v>0</v>
      </c>
      <c r="X753" s="174">
        <v>0.09</v>
      </c>
      <c r="Y753" s="174">
        <v>0.12834835128885541</v>
      </c>
      <c r="Z753" s="175">
        <v>0</v>
      </c>
      <c r="AA753" s="168"/>
      <c r="AB753" s="176">
        <v>0</v>
      </c>
      <c r="AC753" s="177">
        <v>0</v>
      </c>
      <c r="AD753" s="134">
        <v>0</v>
      </c>
      <c r="AE753" s="177">
        <v>0</v>
      </c>
      <c r="AF753" s="182">
        <v>0</v>
      </c>
      <c r="AG753" s="172"/>
    </row>
    <row r="754" spans="1:33" s="110" customFormat="1" x14ac:dyDescent="0.2">
      <c r="A754" s="138">
        <v>487</v>
      </c>
      <c r="B754" s="139">
        <v>487274093</v>
      </c>
      <c r="C754" s="140" t="s">
        <v>539</v>
      </c>
      <c r="D754" s="141">
        <v>274</v>
      </c>
      <c r="E754" s="140" t="s">
        <v>306</v>
      </c>
      <c r="F754" s="141">
        <v>93</v>
      </c>
      <c r="G754" s="142" t="s">
        <v>125</v>
      </c>
      <c r="H754" s="130"/>
      <c r="I754" s="131">
        <v>12788</v>
      </c>
      <c r="J754" s="131">
        <v>75</v>
      </c>
      <c r="K754" s="131">
        <v>0</v>
      </c>
      <c r="L754" s="131">
        <v>938</v>
      </c>
      <c r="M754" s="131">
        <v>13801</v>
      </c>
      <c r="N754" s="130"/>
      <c r="O754" s="132">
        <v>44</v>
      </c>
      <c r="P754" s="132">
        <v>0</v>
      </c>
      <c r="Q754" s="133">
        <v>565972</v>
      </c>
      <c r="R754" s="133">
        <v>0</v>
      </c>
      <c r="S754" s="133">
        <v>0</v>
      </c>
      <c r="T754" s="133">
        <v>41272</v>
      </c>
      <c r="U754" s="134">
        <f t="shared" si="11"/>
        <v>607244</v>
      </c>
      <c r="V754" s="144"/>
      <c r="W754" s="173">
        <v>0</v>
      </c>
      <c r="X754" s="174">
        <v>0.09</v>
      </c>
      <c r="Y754" s="174">
        <v>7.1532255110848555E-2</v>
      </c>
      <c r="Z754" s="175">
        <v>0</v>
      </c>
      <c r="AA754" s="168"/>
      <c r="AB754" s="176">
        <v>11</v>
      </c>
      <c r="AC754" s="177">
        <v>0</v>
      </c>
      <c r="AD754" s="134">
        <v>0</v>
      </c>
      <c r="AE754" s="177">
        <v>0</v>
      </c>
      <c r="AF754" s="182">
        <v>0</v>
      </c>
      <c r="AG754" s="172"/>
    </row>
    <row r="755" spans="1:33" s="110" customFormat="1" x14ac:dyDescent="0.2">
      <c r="A755" s="138">
        <v>487</v>
      </c>
      <c r="B755" s="139">
        <v>487274095</v>
      </c>
      <c r="C755" s="140" t="s">
        <v>539</v>
      </c>
      <c r="D755" s="141">
        <v>274</v>
      </c>
      <c r="E755" s="140" t="s">
        <v>306</v>
      </c>
      <c r="F755" s="141">
        <v>95</v>
      </c>
      <c r="G755" s="142" t="s">
        <v>127</v>
      </c>
      <c r="H755" s="130"/>
      <c r="I755" s="131">
        <v>15747</v>
      </c>
      <c r="J755" s="131">
        <v>109</v>
      </c>
      <c r="K755" s="131">
        <v>0</v>
      </c>
      <c r="L755" s="131">
        <v>938</v>
      </c>
      <c r="M755" s="131">
        <v>16794</v>
      </c>
      <c r="N755" s="130"/>
      <c r="O755" s="132">
        <v>2</v>
      </c>
      <c r="P755" s="132">
        <v>0</v>
      </c>
      <c r="Q755" s="133">
        <v>31712</v>
      </c>
      <c r="R755" s="133">
        <v>0</v>
      </c>
      <c r="S755" s="133">
        <v>0</v>
      </c>
      <c r="T755" s="133">
        <v>1876</v>
      </c>
      <c r="U755" s="134">
        <f t="shared" si="11"/>
        <v>33588</v>
      </c>
      <c r="V755" s="144"/>
      <c r="W755" s="173">
        <v>0</v>
      </c>
      <c r="X755" s="174">
        <v>0.09</v>
      </c>
      <c r="Y755" s="174">
        <v>0.13271430992265384</v>
      </c>
      <c r="Z755" s="175">
        <v>0</v>
      </c>
      <c r="AA755" s="168"/>
      <c r="AB755" s="176">
        <v>0</v>
      </c>
      <c r="AC755" s="177">
        <v>0</v>
      </c>
      <c r="AD755" s="134">
        <v>0</v>
      </c>
      <c r="AE755" s="177">
        <v>0</v>
      </c>
      <c r="AF755" s="182">
        <v>0</v>
      </c>
      <c r="AG755" s="172"/>
    </row>
    <row r="756" spans="1:33" s="110" customFormat="1" x14ac:dyDescent="0.2">
      <c r="A756" s="138">
        <v>487</v>
      </c>
      <c r="B756" s="139">
        <v>487274103</v>
      </c>
      <c r="C756" s="140" t="s">
        <v>539</v>
      </c>
      <c r="D756" s="141">
        <v>274</v>
      </c>
      <c r="E756" s="140" t="s">
        <v>306</v>
      </c>
      <c r="F756" s="141">
        <v>103</v>
      </c>
      <c r="G756" s="142" t="s">
        <v>135</v>
      </c>
      <c r="H756" s="130"/>
      <c r="I756" s="131">
        <v>9693</v>
      </c>
      <c r="J756" s="131">
        <v>188</v>
      </c>
      <c r="K756" s="131">
        <v>0</v>
      </c>
      <c r="L756" s="131">
        <v>938</v>
      </c>
      <c r="M756" s="131">
        <v>10819</v>
      </c>
      <c r="N756" s="130"/>
      <c r="O756" s="132">
        <v>1</v>
      </c>
      <c r="P756" s="132">
        <v>0</v>
      </c>
      <c r="Q756" s="133">
        <v>9881</v>
      </c>
      <c r="R756" s="133">
        <v>0</v>
      </c>
      <c r="S756" s="133">
        <v>0</v>
      </c>
      <c r="T756" s="133">
        <v>938</v>
      </c>
      <c r="U756" s="134">
        <f t="shared" si="11"/>
        <v>10819</v>
      </c>
      <c r="V756" s="144"/>
      <c r="W756" s="173">
        <v>0</v>
      </c>
      <c r="X756" s="174">
        <v>0.09</v>
      </c>
      <c r="Y756" s="174">
        <v>1.3833522384208582E-2</v>
      </c>
      <c r="Z756" s="175">
        <v>0</v>
      </c>
      <c r="AA756" s="168"/>
      <c r="AB756" s="176">
        <v>0</v>
      </c>
      <c r="AC756" s="177">
        <v>0</v>
      </c>
      <c r="AD756" s="134">
        <v>0</v>
      </c>
      <c r="AE756" s="177">
        <v>0</v>
      </c>
      <c r="AF756" s="182">
        <v>0</v>
      </c>
      <c r="AG756" s="172"/>
    </row>
    <row r="757" spans="1:33" s="110" customFormat="1" x14ac:dyDescent="0.2">
      <c r="A757" s="138">
        <v>487</v>
      </c>
      <c r="B757" s="139">
        <v>487274128</v>
      </c>
      <c r="C757" s="140" t="s">
        <v>539</v>
      </c>
      <c r="D757" s="141">
        <v>274</v>
      </c>
      <c r="E757" s="140" t="s">
        <v>306</v>
      </c>
      <c r="F757" s="141">
        <v>128</v>
      </c>
      <c r="G757" s="142" t="s">
        <v>160</v>
      </c>
      <c r="H757" s="130"/>
      <c r="I757" s="131">
        <v>12549.540432084312</v>
      </c>
      <c r="J757" s="131">
        <v>722</v>
      </c>
      <c r="K757" s="131">
        <v>0</v>
      </c>
      <c r="L757" s="131">
        <v>938</v>
      </c>
      <c r="M757" s="131">
        <v>14209.540432084312</v>
      </c>
      <c r="N757" s="130"/>
      <c r="O757" s="132">
        <v>3</v>
      </c>
      <c r="P757" s="132">
        <v>0</v>
      </c>
      <c r="Q757" s="133">
        <v>39816</v>
      </c>
      <c r="R757" s="133">
        <v>0</v>
      </c>
      <c r="S757" s="133">
        <v>0</v>
      </c>
      <c r="T757" s="133">
        <v>2814</v>
      </c>
      <c r="U757" s="134">
        <f t="shared" si="11"/>
        <v>42630</v>
      </c>
      <c r="V757" s="144"/>
      <c r="W757" s="173">
        <v>0</v>
      </c>
      <c r="X757" s="174">
        <v>0.09</v>
      </c>
      <c r="Y757" s="174">
        <v>3.7584762503324445E-2</v>
      </c>
      <c r="Z757" s="175">
        <v>0</v>
      </c>
      <c r="AA757" s="168"/>
      <c r="AB757" s="176">
        <v>0</v>
      </c>
      <c r="AC757" s="177">
        <v>0</v>
      </c>
      <c r="AD757" s="134">
        <v>0</v>
      </c>
      <c r="AE757" s="177">
        <v>0</v>
      </c>
      <c r="AF757" s="182">
        <v>0</v>
      </c>
      <c r="AG757" s="172"/>
    </row>
    <row r="758" spans="1:33" s="110" customFormat="1" x14ac:dyDescent="0.2">
      <c r="A758" s="138">
        <v>487</v>
      </c>
      <c r="B758" s="139">
        <v>487274149</v>
      </c>
      <c r="C758" s="140" t="s">
        <v>539</v>
      </c>
      <c r="D758" s="141">
        <v>274</v>
      </c>
      <c r="E758" s="140" t="s">
        <v>306</v>
      </c>
      <c r="F758" s="141">
        <v>149</v>
      </c>
      <c r="G758" s="142" t="s">
        <v>181</v>
      </c>
      <c r="H758" s="130"/>
      <c r="I758" s="131">
        <v>11959</v>
      </c>
      <c r="J758" s="131">
        <v>438</v>
      </c>
      <c r="K758" s="131">
        <v>0</v>
      </c>
      <c r="L758" s="131">
        <v>938</v>
      </c>
      <c r="M758" s="131">
        <v>13335</v>
      </c>
      <c r="N758" s="130"/>
      <c r="O758" s="132">
        <v>1</v>
      </c>
      <c r="P758" s="132">
        <v>0</v>
      </c>
      <c r="Q758" s="133">
        <v>12397</v>
      </c>
      <c r="R758" s="133">
        <v>0</v>
      </c>
      <c r="S758" s="133">
        <v>0</v>
      </c>
      <c r="T758" s="133">
        <v>938</v>
      </c>
      <c r="U758" s="134">
        <f t="shared" si="11"/>
        <v>13335</v>
      </c>
      <c r="V758" s="144"/>
      <c r="W758" s="173">
        <v>0</v>
      </c>
      <c r="X758" s="174">
        <v>0.09</v>
      </c>
      <c r="Y758" s="174">
        <v>0.11542692066428177</v>
      </c>
      <c r="Z758" s="175">
        <v>0</v>
      </c>
      <c r="AA758" s="168"/>
      <c r="AB758" s="176">
        <v>0</v>
      </c>
      <c r="AC758" s="177">
        <v>0</v>
      </c>
      <c r="AD758" s="134">
        <v>0</v>
      </c>
      <c r="AE758" s="177">
        <v>0</v>
      </c>
      <c r="AF758" s="182">
        <v>0</v>
      </c>
      <c r="AG758" s="172"/>
    </row>
    <row r="759" spans="1:33" s="110" customFormat="1" x14ac:dyDescent="0.2">
      <c r="A759" s="138">
        <v>487</v>
      </c>
      <c r="B759" s="139">
        <v>487274163</v>
      </c>
      <c r="C759" s="140" t="s">
        <v>539</v>
      </c>
      <c r="D759" s="141">
        <v>274</v>
      </c>
      <c r="E759" s="140" t="s">
        <v>306</v>
      </c>
      <c r="F759" s="141">
        <v>163</v>
      </c>
      <c r="G759" s="142" t="s">
        <v>195</v>
      </c>
      <c r="H759" s="130"/>
      <c r="I759" s="131">
        <v>11698</v>
      </c>
      <c r="J759" s="131">
        <v>110</v>
      </c>
      <c r="K759" s="131">
        <v>0</v>
      </c>
      <c r="L759" s="131">
        <v>938</v>
      </c>
      <c r="M759" s="131">
        <v>12746</v>
      </c>
      <c r="N759" s="130"/>
      <c r="O759" s="132">
        <v>12</v>
      </c>
      <c r="P759" s="132">
        <v>0</v>
      </c>
      <c r="Q759" s="133">
        <v>141696</v>
      </c>
      <c r="R759" s="133">
        <v>0</v>
      </c>
      <c r="S759" s="133">
        <v>0</v>
      </c>
      <c r="T759" s="133">
        <v>11256</v>
      </c>
      <c r="U759" s="134">
        <f t="shared" si="11"/>
        <v>152952</v>
      </c>
      <c r="V759" s="144"/>
      <c r="W759" s="173">
        <v>0</v>
      </c>
      <c r="X759" s="174">
        <v>0.09</v>
      </c>
      <c r="Y759" s="174">
        <v>9.2733120914466768E-2</v>
      </c>
      <c r="Z759" s="175">
        <v>0</v>
      </c>
      <c r="AA759" s="168"/>
      <c r="AB759" s="176">
        <v>6</v>
      </c>
      <c r="AC759" s="177">
        <v>0</v>
      </c>
      <c r="AD759" s="134">
        <v>0</v>
      </c>
      <c r="AE759" s="177">
        <v>0</v>
      </c>
      <c r="AF759" s="182">
        <v>0</v>
      </c>
      <c r="AG759" s="172"/>
    </row>
    <row r="760" spans="1:33" s="110" customFormat="1" x14ac:dyDescent="0.2">
      <c r="A760" s="138">
        <v>487</v>
      </c>
      <c r="B760" s="139">
        <v>487274165</v>
      </c>
      <c r="C760" s="140" t="s">
        <v>539</v>
      </c>
      <c r="D760" s="141">
        <v>274</v>
      </c>
      <c r="E760" s="140" t="s">
        <v>306</v>
      </c>
      <c r="F760" s="141">
        <v>165</v>
      </c>
      <c r="G760" s="142" t="s">
        <v>197</v>
      </c>
      <c r="H760" s="130"/>
      <c r="I760" s="131">
        <v>12181</v>
      </c>
      <c r="J760" s="131">
        <v>371</v>
      </c>
      <c r="K760" s="131">
        <v>0</v>
      </c>
      <c r="L760" s="131">
        <v>938</v>
      </c>
      <c r="M760" s="131">
        <v>13490</v>
      </c>
      <c r="N760" s="130"/>
      <c r="O760" s="132">
        <v>40</v>
      </c>
      <c r="P760" s="132">
        <v>0</v>
      </c>
      <c r="Q760" s="133">
        <v>502080</v>
      </c>
      <c r="R760" s="133">
        <v>0</v>
      </c>
      <c r="S760" s="133">
        <v>0</v>
      </c>
      <c r="T760" s="133">
        <v>37520</v>
      </c>
      <c r="U760" s="134">
        <f t="shared" si="11"/>
        <v>539600</v>
      </c>
      <c r="V760" s="144"/>
      <c r="W760" s="173">
        <v>0</v>
      </c>
      <c r="X760" s="174">
        <v>0.09</v>
      </c>
      <c r="Y760" s="174">
        <v>9.9806765304733563E-2</v>
      </c>
      <c r="Z760" s="175">
        <v>0</v>
      </c>
      <c r="AA760" s="168"/>
      <c r="AB760" s="176">
        <v>16</v>
      </c>
      <c r="AC760" s="177">
        <v>0.65771328177983024</v>
      </c>
      <c r="AD760" s="134">
        <v>8880</v>
      </c>
      <c r="AE760" s="177">
        <v>0</v>
      </c>
      <c r="AF760" s="182">
        <v>0</v>
      </c>
      <c r="AG760" s="172"/>
    </row>
    <row r="761" spans="1:33" s="110" customFormat="1" x14ac:dyDescent="0.2">
      <c r="A761" s="138">
        <v>487</v>
      </c>
      <c r="B761" s="139">
        <v>487274176</v>
      </c>
      <c r="C761" s="140" t="s">
        <v>539</v>
      </c>
      <c r="D761" s="141">
        <v>274</v>
      </c>
      <c r="E761" s="140" t="s">
        <v>306</v>
      </c>
      <c r="F761" s="141">
        <v>176</v>
      </c>
      <c r="G761" s="142" t="s">
        <v>208</v>
      </c>
      <c r="H761" s="130"/>
      <c r="I761" s="131">
        <v>13244</v>
      </c>
      <c r="J761" s="131">
        <v>6581</v>
      </c>
      <c r="K761" s="131">
        <v>0</v>
      </c>
      <c r="L761" s="131">
        <v>938</v>
      </c>
      <c r="M761" s="131">
        <v>20763</v>
      </c>
      <c r="N761" s="130"/>
      <c r="O761" s="132">
        <v>76</v>
      </c>
      <c r="P761" s="132">
        <v>0</v>
      </c>
      <c r="Q761" s="133">
        <v>1506700</v>
      </c>
      <c r="R761" s="133">
        <v>0</v>
      </c>
      <c r="S761" s="133">
        <v>0</v>
      </c>
      <c r="T761" s="133">
        <v>71288</v>
      </c>
      <c r="U761" s="134">
        <f t="shared" si="11"/>
        <v>1577988</v>
      </c>
      <c r="V761" s="144"/>
      <c r="W761" s="173">
        <v>0</v>
      </c>
      <c r="X761" s="174">
        <v>0.09</v>
      </c>
      <c r="Y761" s="174">
        <v>9.0526935007292378E-2</v>
      </c>
      <c r="Z761" s="175">
        <v>0</v>
      </c>
      <c r="AA761" s="168"/>
      <c r="AB761" s="176">
        <v>3</v>
      </c>
      <c r="AC761" s="177">
        <v>8.0049035916628569E-2</v>
      </c>
      <c r="AD761" s="134">
        <v>1662</v>
      </c>
      <c r="AE761" s="177">
        <v>0</v>
      </c>
      <c r="AF761" s="182">
        <v>0</v>
      </c>
      <c r="AG761" s="172"/>
    </row>
    <row r="762" spans="1:33" s="110" customFormat="1" x14ac:dyDescent="0.2">
      <c r="A762" s="138">
        <v>487</v>
      </c>
      <c r="B762" s="139">
        <v>487274178</v>
      </c>
      <c r="C762" s="140" t="s">
        <v>539</v>
      </c>
      <c r="D762" s="141">
        <v>274</v>
      </c>
      <c r="E762" s="140" t="s">
        <v>306</v>
      </c>
      <c r="F762" s="141">
        <v>178</v>
      </c>
      <c r="G762" s="142" t="s">
        <v>210</v>
      </c>
      <c r="H762" s="130"/>
      <c r="I762" s="131">
        <v>13742</v>
      </c>
      <c r="J762" s="131">
        <v>2309</v>
      </c>
      <c r="K762" s="131">
        <v>0</v>
      </c>
      <c r="L762" s="131">
        <v>938</v>
      </c>
      <c r="M762" s="131">
        <v>16989</v>
      </c>
      <c r="N762" s="130"/>
      <c r="O762" s="132">
        <v>3</v>
      </c>
      <c r="P762" s="132">
        <v>0</v>
      </c>
      <c r="Q762" s="133">
        <v>48153</v>
      </c>
      <c r="R762" s="133">
        <v>0</v>
      </c>
      <c r="S762" s="133">
        <v>0</v>
      </c>
      <c r="T762" s="133">
        <v>2814</v>
      </c>
      <c r="U762" s="134">
        <f t="shared" si="11"/>
        <v>50967</v>
      </c>
      <c r="V762" s="144"/>
      <c r="W762" s="173">
        <v>0</v>
      </c>
      <c r="X762" s="174">
        <v>0.09</v>
      </c>
      <c r="Y762" s="174">
        <v>6.0444662022327594E-2</v>
      </c>
      <c r="Z762" s="175">
        <v>0</v>
      </c>
      <c r="AA762" s="168"/>
      <c r="AB762" s="176">
        <v>0</v>
      </c>
      <c r="AC762" s="177">
        <v>0</v>
      </c>
      <c r="AD762" s="134">
        <v>0</v>
      </c>
      <c r="AE762" s="177">
        <v>0</v>
      </c>
      <c r="AF762" s="182">
        <v>0</v>
      </c>
      <c r="AG762" s="172"/>
    </row>
    <row r="763" spans="1:33" s="110" customFormat="1" x14ac:dyDescent="0.2">
      <c r="A763" s="138">
        <v>487</v>
      </c>
      <c r="B763" s="139">
        <v>487274181</v>
      </c>
      <c r="C763" s="140" t="s">
        <v>539</v>
      </c>
      <c r="D763" s="141">
        <v>274</v>
      </c>
      <c r="E763" s="140" t="s">
        <v>306</v>
      </c>
      <c r="F763" s="141">
        <v>181</v>
      </c>
      <c r="G763" s="142" t="s">
        <v>213</v>
      </c>
      <c r="H763" s="130"/>
      <c r="I763" s="131">
        <v>12764</v>
      </c>
      <c r="J763" s="131">
        <v>233</v>
      </c>
      <c r="K763" s="131">
        <v>0</v>
      </c>
      <c r="L763" s="131">
        <v>938</v>
      </c>
      <c r="M763" s="131">
        <v>13935</v>
      </c>
      <c r="N763" s="130"/>
      <c r="O763" s="132">
        <v>2</v>
      </c>
      <c r="P763" s="132">
        <v>0</v>
      </c>
      <c r="Q763" s="133">
        <v>25994</v>
      </c>
      <c r="R763" s="133">
        <v>0</v>
      </c>
      <c r="S763" s="133">
        <v>0</v>
      </c>
      <c r="T763" s="133">
        <v>1876</v>
      </c>
      <c r="U763" s="134">
        <f t="shared" si="11"/>
        <v>27870</v>
      </c>
      <c r="V763" s="144"/>
      <c r="W763" s="173">
        <v>0</v>
      </c>
      <c r="X763" s="174">
        <v>0.09</v>
      </c>
      <c r="Y763" s="174">
        <v>1.7494444106768061E-2</v>
      </c>
      <c r="Z763" s="175">
        <v>0</v>
      </c>
      <c r="AA763" s="168"/>
      <c r="AB763" s="176">
        <v>0</v>
      </c>
      <c r="AC763" s="177">
        <v>0</v>
      </c>
      <c r="AD763" s="134">
        <v>0</v>
      </c>
      <c r="AE763" s="177">
        <v>0</v>
      </c>
      <c r="AF763" s="182">
        <v>0</v>
      </c>
      <c r="AG763" s="172"/>
    </row>
    <row r="764" spans="1:33" s="110" customFormat="1" x14ac:dyDescent="0.2">
      <c r="A764" s="138">
        <v>487</v>
      </c>
      <c r="B764" s="139">
        <v>487274182</v>
      </c>
      <c r="C764" s="140" t="s">
        <v>539</v>
      </c>
      <c r="D764" s="141">
        <v>274</v>
      </c>
      <c r="E764" s="140" t="s">
        <v>306</v>
      </c>
      <c r="F764" s="141">
        <v>182</v>
      </c>
      <c r="G764" s="142" t="s">
        <v>214</v>
      </c>
      <c r="H764" s="130"/>
      <c r="I764" s="131">
        <v>9693</v>
      </c>
      <c r="J764" s="131">
        <v>2312</v>
      </c>
      <c r="K764" s="131">
        <v>0</v>
      </c>
      <c r="L764" s="131">
        <v>938</v>
      </c>
      <c r="M764" s="131">
        <v>12943</v>
      </c>
      <c r="N764" s="130"/>
      <c r="O764" s="132">
        <v>3</v>
      </c>
      <c r="P764" s="132">
        <v>0</v>
      </c>
      <c r="Q764" s="133">
        <v>36015</v>
      </c>
      <c r="R764" s="133">
        <v>0</v>
      </c>
      <c r="S764" s="133">
        <v>0</v>
      </c>
      <c r="T764" s="133">
        <v>2814</v>
      </c>
      <c r="U764" s="134">
        <f t="shared" si="11"/>
        <v>38829</v>
      </c>
      <c r="V764" s="144"/>
      <c r="W764" s="173">
        <v>0</v>
      </c>
      <c r="X764" s="174">
        <v>0.09</v>
      </c>
      <c r="Y764" s="174">
        <v>1.9598050848802315E-2</v>
      </c>
      <c r="Z764" s="175">
        <v>0</v>
      </c>
      <c r="AA764" s="168"/>
      <c r="AB764" s="176">
        <v>0</v>
      </c>
      <c r="AC764" s="177">
        <v>0</v>
      </c>
      <c r="AD764" s="134">
        <v>0</v>
      </c>
      <c r="AE764" s="177">
        <v>0</v>
      </c>
      <c r="AF764" s="182">
        <v>0</v>
      </c>
      <c r="AG764" s="172"/>
    </row>
    <row r="765" spans="1:33" s="110" customFormat="1" x14ac:dyDescent="0.2">
      <c r="A765" s="138">
        <v>487</v>
      </c>
      <c r="B765" s="139">
        <v>487274220</v>
      </c>
      <c r="C765" s="140" t="s">
        <v>539</v>
      </c>
      <c r="D765" s="141">
        <v>274</v>
      </c>
      <c r="E765" s="140" t="s">
        <v>306</v>
      </c>
      <c r="F765" s="141">
        <v>220</v>
      </c>
      <c r="G765" s="142" t="s">
        <v>252</v>
      </c>
      <c r="H765" s="130"/>
      <c r="I765" s="131">
        <v>14162</v>
      </c>
      <c r="J765" s="131">
        <v>6297</v>
      </c>
      <c r="K765" s="131">
        <v>0</v>
      </c>
      <c r="L765" s="131">
        <v>938</v>
      </c>
      <c r="M765" s="131">
        <v>21397</v>
      </c>
      <c r="N765" s="130"/>
      <c r="O765" s="132">
        <v>2</v>
      </c>
      <c r="P765" s="132">
        <v>0</v>
      </c>
      <c r="Q765" s="133">
        <v>40918</v>
      </c>
      <c r="R765" s="133">
        <v>0</v>
      </c>
      <c r="S765" s="133">
        <v>0</v>
      </c>
      <c r="T765" s="133">
        <v>1876</v>
      </c>
      <c r="U765" s="134">
        <f t="shared" si="11"/>
        <v>42794</v>
      </c>
      <c r="V765" s="144"/>
      <c r="W765" s="173">
        <v>0</v>
      </c>
      <c r="X765" s="174">
        <v>0.09</v>
      </c>
      <c r="Y765" s="174">
        <v>1.7540375109514634E-2</v>
      </c>
      <c r="Z765" s="175">
        <v>0</v>
      </c>
      <c r="AA765" s="168"/>
      <c r="AB765" s="176">
        <v>0</v>
      </c>
      <c r="AC765" s="177">
        <v>0</v>
      </c>
      <c r="AD765" s="134">
        <v>0</v>
      </c>
      <c r="AE765" s="177">
        <v>0</v>
      </c>
      <c r="AF765" s="182">
        <v>0</v>
      </c>
      <c r="AG765" s="172"/>
    </row>
    <row r="766" spans="1:33" s="110" customFormat="1" x14ac:dyDescent="0.2">
      <c r="A766" s="138">
        <v>487</v>
      </c>
      <c r="B766" s="139">
        <v>487274229</v>
      </c>
      <c r="C766" s="140" t="s">
        <v>539</v>
      </c>
      <c r="D766" s="141">
        <v>274</v>
      </c>
      <c r="E766" s="140" t="s">
        <v>306</v>
      </c>
      <c r="F766" s="141">
        <v>229</v>
      </c>
      <c r="G766" s="142" t="s">
        <v>261</v>
      </c>
      <c r="H766" s="130"/>
      <c r="I766" s="131">
        <v>11307</v>
      </c>
      <c r="J766" s="131">
        <v>1518</v>
      </c>
      <c r="K766" s="131">
        <v>0</v>
      </c>
      <c r="L766" s="131">
        <v>938</v>
      </c>
      <c r="M766" s="131">
        <v>13763</v>
      </c>
      <c r="N766" s="130"/>
      <c r="O766" s="132">
        <v>5</v>
      </c>
      <c r="P766" s="132">
        <v>0</v>
      </c>
      <c r="Q766" s="133">
        <v>64125</v>
      </c>
      <c r="R766" s="133">
        <v>0</v>
      </c>
      <c r="S766" s="133">
        <v>0</v>
      </c>
      <c r="T766" s="133">
        <v>4690</v>
      </c>
      <c r="U766" s="134">
        <f t="shared" si="11"/>
        <v>68815</v>
      </c>
      <c r="V766" s="144"/>
      <c r="W766" s="173">
        <v>0</v>
      </c>
      <c r="X766" s="174">
        <v>0.09</v>
      </c>
      <c r="Y766" s="174">
        <v>1.1731581965992759E-2</v>
      </c>
      <c r="Z766" s="175">
        <v>0</v>
      </c>
      <c r="AA766" s="168"/>
      <c r="AB766" s="176">
        <v>0</v>
      </c>
      <c r="AC766" s="177">
        <v>0</v>
      </c>
      <c r="AD766" s="134">
        <v>0</v>
      </c>
      <c r="AE766" s="177">
        <v>0</v>
      </c>
      <c r="AF766" s="182">
        <v>0</v>
      </c>
      <c r="AG766" s="172"/>
    </row>
    <row r="767" spans="1:33" s="110" customFormat="1" x14ac:dyDescent="0.2">
      <c r="A767" s="138">
        <v>487</v>
      </c>
      <c r="B767" s="139">
        <v>487274243</v>
      </c>
      <c r="C767" s="140" t="s">
        <v>539</v>
      </c>
      <c r="D767" s="141">
        <v>274</v>
      </c>
      <c r="E767" s="140" t="s">
        <v>306</v>
      </c>
      <c r="F767" s="141">
        <v>243</v>
      </c>
      <c r="G767" s="142" t="s">
        <v>275</v>
      </c>
      <c r="H767" s="130"/>
      <c r="I767" s="131">
        <v>11254</v>
      </c>
      <c r="J767" s="131">
        <v>2114</v>
      </c>
      <c r="K767" s="131">
        <v>0</v>
      </c>
      <c r="L767" s="131">
        <v>938</v>
      </c>
      <c r="M767" s="131">
        <v>14306</v>
      </c>
      <c r="N767" s="130"/>
      <c r="O767" s="132">
        <v>2</v>
      </c>
      <c r="P767" s="132">
        <v>0</v>
      </c>
      <c r="Q767" s="133">
        <v>26736</v>
      </c>
      <c r="R767" s="133">
        <v>0</v>
      </c>
      <c r="S767" s="133">
        <v>0</v>
      </c>
      <c r="T767" s="133">
        <v>1876</v>
      </c>
      <c r="U767" s="134">
        <f t="shared" si="11"/>
        <v>28612</v>
      </c>
      <c r="V767" s="144"/>
      <c r="W767" s="173">
        <v>0</v>
      </c>
      <c r="X767" s="174">
        <v>0.09</v>
      </c>
      <c r="Y767" s="174">
        <v>5.9128676553304093E-3</v>
      </c>
      <c r="Z767" s="175">
        <v>0</v>
      </c>
      <c r="AA767" s="168"/>
      <c r="AB767" s="176">
        <v>0</v>
      </c>
      <c r="AC767" s="177">
        <v>0</v>
      </c>
      <c r="AD767" s="134">
        <v>0</v>
      </c>
      <c r="AE767" s="177">
        <v>0</v>
      </c>
      <c r="AF767" s="182">
        <v>0</v>
      </c>
      <c r="AG767" s="172"/>
    </row>
    <row r="768" spans="1:33" s="110" customFormat="1" x14ac:dyDescent="0.2">
      <c r="A768" s="138">
        <v>487</v>
      </c>
      <c r="B768" s="139">
        <v>487274244</v>
      </c>
      <c r="C768" s="140" t="s">
        <v>539</v>
      </c>
      <c r="D768" s="141">
        <v>274</v>
      </c>
      <c r="E768" s="140" t="s">
        <v>306</v>
      </c>
      <c r="F768" s="141">
        <v>244</v>
      </c>
      <c r="G768" s="142" t="s">
        <v>276</v>
      </c>
      <c r="H768" s="130"/>
      <c r="I768" s="131">
        <v>9512</v>
      </c>
      <c r="J768" s="131">
        <v>3430</v>
      </c>
      <c r="K768" s="131">
        <v>0</v>
      </c>
      <c r="L768" s="131">
        <v>938</v>
      </c>
      <c r="M768" s="131">
        <v>13880</v>
      </c>
      <c r="N768" s="130"/>
      <c r="O768" s="132">
        <v>1</v>
      </c>
      <c r="P768" s="132">
        <v>0</v>
      </c>
      <c r="Q768" s="133">
        <v>12942</v>
      </c>
      <c r="R768" s="133">
        <v>0</v>
      </c>
      <c r="S768" s="133">
        <v>0</v>
      </c>
      <c r="T768" s="133">
        <v>938</v>
      </c>
      <c r="U768" s="134">
        <f t="shared" si="11"/>
        <v>13880</v>
      </c>
      <c r="V768" s="144"/>
      <c r="W768" s="173">
        <v>0</v>
      </c>
      <c r="X768" s="174">
        <v>0.09</v>
      </c>
      <c r="Y768" s="174">
        <v>0.13694619371909225</v>
      </c>
      <c r="Z768" s="175">
        <v>0</v>
      </c>
      <c r="AA768" s="168"/>
      <c r="AB768" s="176">
        <v>1</v>
      </c>
      <c r="AC768" s="177">
        <v>0.90820289879651572</v>
      </c>
      <c r="AD768" s="134">
        <v>12606</v>
      </c>
      <c r="AE768" s="177">
        <v>0</v>
      </c>
      <c r="AF768" s="182">
        <v>0</v>
      </c>
      <c r="AG768" s="172"/>
    </row>
    <row r="769" spans="1:33" s="110" customFormat="1" x14ac:dyDescent="0.2">
      <c r="A769" s="138">
        <v>487</v>
      </c>
      <c r="B769" s="139">
        <v>487274248</v>
      </c>
      <c r="C769" s="140" t="s">
        <v>539</v>
      </c>
      <c r="D769" s="141">
        <v>274</v>
      </c>
      <c r="E769" s="140" t="s">
        <v>306</v>
      </c>
      <c r="F769" s="141">
        <v>248</v>
      </c>
      <c r="G769" s="142" t="s">
        <v>280</v>
      </c>
      <c r="H769" s="130"/>
      <c r="I769" s="131">
        <v>12458</v>
      </c>
      <c r="J769" s="131">
        <v>982</v>
      </c>
      <c r="K769" s="131">
        <v>0</v>
      </c>
      <c r="L769" s="131">
        <v>938</v>
      </c>
      <c r="M769" s="131">
        <v>14378</v>
      </c>
      <c r="N769" s="130"/>
      <c r="O769" s="132">
        <v>20</v>
      </c>
      <c r="P769" s="132">
        <v>0</v>
      </c>
      <c r="Q769" s="133">
        <v>268800</v>
      </c>
      <c r="R769" s="133">
        <v>0</v>
      </c>
      <c r="S769" s="133">
        <v>0</v>
      </c>
      <c r="T769" s="133">
        <v>18760</v>
      </c>
      <c r="U769" s="134">
        <f t="shared" si="11"/>
        <v>287560</v>
      </c>
      <c r="V769" s="144"/>
      <c r="W769" s="173">
        <v>0</v>
      </c>
      <c r="X769" s="174">
        <v>0.09</v>
      </c>
      <c r="Y769" s="174">
        <v>5.6552563074314041E-2</v>
      </c>
      <c r="Z769" s="175">
        <v>0</v>
      </c>
      <c r="AA769" s="168"/>
      <c r="AB769" s="176">
        <v>0</v>
      </c>
      <c r="AC769" s="177">
        <v>0</v>
      </c>
      <c r="AD769" s="134">
        <v>0</v>
      </c>
      <c r="AE769" s="177">
        <v>0</v>
      </c>
      <c r="AF769" s="182">
        <v>0</v>
      </c>
      <c r="AG769" s="172"/>
    </row>
    <row r="770" spans="1:33" s="110" customFormat="1" x14ac:dyDescent="0.2">
      <c r="A770" s="138">
        <v>487</v>
      </c>
      <c r="B770" s="139">
        <v>487274258</v>
      </c>
      <c r="C770" s="140" t="s">
        <v>539</v>
      </c>
      <c r="D770" s="141">
        <v>274</v>
      </c>
      <c r="E770" s="140" t="s">
        <v>306</v>
      </c>
      <c r="F770" s="141">
        <v>258</v>
      </c>
      <c r="G770" s="142" t="s">
        <v>290</v>
      </c>
      <c r="H770" s="130"/>
      <c r="I770" s="131">
        <v>14587</v>
      </c>
      <c r="J770" s="131">
        <v>4292</v>
      </c>
      <c r="K770" s="131">
        <v>0</v>
      </c>
      <c r="L770" s="131">
        <v>938</v>
      </c>
      <c r="M770" s="131">
        <v>19817</v>
      </c>
      <c r="N770" s="130"/>
      <c r="O770" s="132">
        <v>1</v>
      </c>
      <c r="P770" s="132">
        <v>0</v>
      </c>
      <c r="Q770" s="133">
        <v>18879</v>
      </c>
      <c r="R770" s="133">
        <v>0</v>
      </c>
      <c r="S770" s="133">
        <v>0</v>
      </c>
      <c r="T770" s="133">
        <v>938</v>
      </c>
      <c r="U770" s="134">
        <f t="shared" si="11"/>
        <v>19817</v>
      </c>
      <c r="V770" s="144"/>
      <c r="W770" s="173">
        <v>0</v>
      </c>
      <c r="X770" s="174">
        <v>0.09</v>
      </c>
      <c r="Y770" s="174">
        <v>9.5749325929396056E-2</v>
      </c>
      <c r="Z770" s="175">
        <v>0</v>
      </c>
      <c r="AA770" s="168"/>
      <c r="AB770" s="176">
        <v>0</v>
      </c>
      <c r="AC770" s="177">
        <v>0</v>
      </c>
      <c r="AD770" s="134">
        <v>0</v>
      </c>
      <c r="AE770" s="177">
        <v>0</v>
      </c>
      <c r="AF770" s="182">
        <v>0</v>
      </c>
      <c r="AG770" s="172"/>
    </row>
    <row r="771" spans="1:33" s="110" customFormat="1" x14ac:dyDescent="0.2">
      <c r="A771" s="138">
        <v>487</v>
      </c>
      <c r="B771" s="139">
        <v>487274262</v>
      </c>
      <c r="C771" s="140" t="s">
        <v>539</v>
      </c>
      <c r="D771" s="141">
        <v>274</v>
      </c>
      <c r="E771" s="140" t="s">
        <v>306</v>
      </c>
      <c r="F771" s="141">
        <v>262</v>
      </c>
      <c r="G771" s="142" t="s">
        <v>294</v>
      </c>
      <c r="H771" s="130"/>
      <c r="I771" s="131">
        <v>12542</v>
      </c>
      <c r="J771" s="131">
        <v>4377</v>
      </c>
      <c r="K771" s="131">
        <v>0</v>
      </c>
      <c r="L771" s="131">
        <v>938</v>
      </c>
      <c r="M771" s="131">
        <v>17857</v>
      </c>
      <c r="N771" s="130"/>
      <c r="O771" s="132">
        <v>9</v>
      </c>
      <c r="P771" s="132">
        <v>0</v>
      </c>
      <c r="Q771" s="133">
        <v>152271</v>
      </c>
      <c r="R771" s="133">
        <v>0</v>
      </c>
      <c r="S771" s="133">
        <v>0</v>
      </c>
      <c r="T771" s="133">
        <v>8442</v>
      </c>
      <c r="U771" s="134">
        <f t="shared" si="11"/>
        <v>160713</v>
      </c>
      <c r="V771" s="144"/>
      <c r="W771" s="173">
        <v>0</v>
      </c>
      <c r="X771" s="174">
        <v>0.09</v>
      </c>
      <c r="Y771" s="174">
        <v>7.7192465519058645E-2</v>
      </c>
      <c r="Z771" s="175">
        <v>0</v>
      </c>
      <c r="AA771" s="168"/>
      <c r="AB771" s="176">
        <v>0</v>
      </c>
      <c r="AC771" s="177">
        <v>0</v>
      </c>
      <c r="AD771" s="134">
        <v>0</v>
      </c>
      <c r="AE771" s="177">
        <v>0</v>
      </c>
      <c r="AF771" s="182">
        <v>0</v>
      </c>
      <c r="AG771" s="172"/>
    </row>
    <row r="772" spans="1:33" s="110" customFormat="1" x14ac:dyDescent="0.2">
      <c r="A772" s="138">
        <v>487</v>
      </c>
      <c r="B772" s="139">
        <v>487274274</v>
      </c>
      <c r="C772" s="140" t="s">
        <v>539</v>
      </c>
      <c r="D772" s="141">
        <v>274</v>
      </c>
      <c r="E772" s="140" t="s">
        <v>306</v>
      </c>
      <c r="F772" s="141">
        <v>274</v>
      </c>
      <c r="G772" s="142" t="s">
        <v>306</v>
      </c>
      <c r="H772" s="130"/>
      <c r="I772" s="131">
        <v>13134</v>
      </c>
      <c r="J772" s="131">
        <v>5399</v>
      </c>
      <c r="K772" s="131">
        <v>0</v>
      </c>
      <c r="L772" s="131">
        <v>938</v>
      </c>
      <c r="M772" s="131">
        <v>19471</v>
      </c>
      <c r="N772" s="130"/>
      <c r="O772" s="132">
        <v>214</v>
      </c>
      <c r="P772" s="132">
        <v>0</v>
      </c>
      <c r="Q772" s="133">
        <v>3966062</v>
      </c>
      <c r="R772" s="133">
        <v>0</v>
      </c>
      <c r="S772" s="133">
        <v>0</v>
      </c>
      <c r="T772" s="133">
        <v>200732</v>
      </c>
      <c r="U772" s="134">
        <f t="shared" si="11"/>
        <v>4166794</v>
      </c>
      <c r="V772" s="144"/>
      <c r="W772" s="173">
        <v>0</v>
      </c>
      <c r="X772" s="174">
        <v>0.09</v>
      </c>
      <c r="Y772" s="174">
        <v>6.8436514224653772E-2</v>
      </c>
      <c r="Z772" s="175">
        <v>0</v>
      </c>
      <c r="AA772" s="168"/>
      <c r="AB772" s="176">
        <v>0</v>
      </c>
      <c r="AC772" s="177">
        <v>0</v>
      </c>
      <c r="AD772" s="134">
        <v>0</v>
      </c>
      <c r="AE772" s="177">
        <v>0</v>
      </c>
      <c r="AF772" s="182">
        <v>0</v>
      </c>
      <c r="AG772" s="172"/>
    </row>
    <row r="773" spans="1:33" s="110" customFormat="1" x14ac:dyDescent="0.2">
      <c r="A773" s="138">
        <v>487</v>
      </c>
      <c r="B773" s="139">
        <v>487274284</v>
      </c>
      <c r="C773" s="140" t="s">
        <v>539</v>
      </c>
      <c r="D773" s="141">
        <v>274</v>
      </c>
      <c r="E773" s="140" t="s">
        <v>306</v>
      </c>
      <c r="F773" s="141">
        <v>284</v>
      </c>
      <c r="G773" s="142" t="s">
        <v>316</v>
      </c>
      <c r="H773" s="130"/>
      <c r="I773" s="131">
        <v>10728</v>
      </c>
      <c r="J773" s="131">
        <v>4268</v>
      </c>
      <c r="K773" s="131">
        <v>0</v>
      </c>
      <c r="L773" s="131">
        <v>938</v>
      </c>
      <c r="M773" s="131">
        <v>15934</v>
      </c>
      <c r="N773" s="130"/>
      <c r="O773" s="132">
        <v>3</v>
      </c>
      <c r="P773" s="132">
        <v>0</v>
      </c>
      <c r="Q773" s="133">
        <v>44988</v>
      </c>
      <c r="R773" s="133">
        <v>0</v>
      </c>
      <c r="S773" s="133">
        <v>0</v>
      </c>
      <c r="T773" s="133">
        <v>2814</v>
      </c>
      <c r="U773" s="134">
        <f t="shared" si="11"/>
        <v>47802</v>
      </c>
      <c r="V773" s="144"/>
      <c r="W773" s="173">
        <v>0</v>
      </c>
      <c r="X773" s="174">
        <v>0.09</v>
      </c>
      <c r="Y773" s="174">
        <v>4.4135688999010769E-2</v>
      </c>
      <c r="Z773" s="175">
        <v>0</v>
      </c>
      <c r="AA773" s="168"/>
      <c r="AB773" s="176">
        <v>0</v>
      </c>
      <c r="AC773" s="177">
        <v>0</v>
      </c>
      <c r="AD773" s="134">
        <v>0</v>
      </c>
      <c r="AE773" s="177">
        <v>0</v>
      </c>
      <c r="AF773" s="182">
        <v>0</v>
      </c>
      <c r="AG773" s="172"/>
    </row>
    <row r="774" spans="1:33" s="110" customFormat="1" x14ac:dyDescent="0.2">
      <c r="A774" s="138">
        <v>487</v>
      </c>
      <c r="B774" s="139">
        <v>487274308</v>
      </c>
      <c r="C774" s="140" t="s">
        <v>539</v>
      </c>
      <c r="D774" s="141">
        <v>274</v>
      </c>
      <c r="E774" s="140" t="s">
        <v>306</v>
      </c>
      <c r="F774" s="141">
        <v>308</v>
      </c>
      <c r="G774" s="142" t="s">
        <v>340</v>
      </c>
      <c r="H774" s="130"/>
      <c r="I774" s="131">
        <v>13863</v>
      </c>
      <c r="J774" s="131">
        <v>6345</v>
      </c>
      <c r="K774" s="131">
        <v>0</v>
      </c>
      <c r="L774" s="131">
        <v>938</v>
      </c>
      <c r="M774" s="131">
        <v>21146</v>
      </c>
      <c r="N774" s="130"/>
      <c r="O774" s="132">
        <v>7</v>
      </c>
      <c r="P774" s="132">
        <v>0</v>
      </c>
      <c r="Q774" s="133">
        <v>141456</v>
      </c>
      <c r="R774" s="133">
        <v>0</v>
      </c>
      <c r="S774" s="133">
        <v>0</v>
      </c>
      <c r="T774" s="133">
        <v>6566</v>
      </c>
      <c r="U774" s="134">
        <f t="shared" si="11"/>
        <v>148022</v>
      </c>
      <c r="V774" s="144"/>
      <c r="W774" s="173">
        <v>0</v>
      </c>
      <c r="X774" s="174">
        <v>0.09</v>
      </c>
      <c r="Y774" s="174">
        <v>2.5946213301495692E-3</v>
      </c>
      <c r="Z774" s="175">
        <v>0</v>
      </c>
      <c r="AA774" s="168"/>
      <c r="AB774" s="176">
        <v>0</v>
      </c>
      <c r="AC774" s="177">
        <v>0</v>
      </c>
      <c r="AD774" s="134">
        <v>0</v>
      </c>
      <c r="AE774" s="177">
        <v>0</v>
      </c>
      <c r="AF774" s="182">
        <v>0</v>
      </c>
      <c r="AG774" s="172"/>
    </row>
    <row r="775" spans="1:33" s="110" customFormat="1" x14ac:dyDescent="0.2">
      <c r="A775" s="138">
        <v>487</v>
      </c>
      <c r="B775" s="139">
        <v>487274314</v>
      </c>
      <c r="C775" s="140" t="s">
        <v>539</v>
      </c>
      <c r="D775" s="141">
        <v>274</v>
      </c>
      <c r="E775" s="140" t="s">
        <v>306</v>
      </c>
      <c r="F775" s="141">
        <v>314</v>
      </c>
      <c r="G775" s="142" t="s">
        <v>346</v>
      </c>
      <c r="H775" s="130"/>
      <c r="I775" s="131">
        <v>12378.014752158331</v>
      </c>
      <c r="J775" s="131">
        <v>9293</v>
      </c>
      <c r="K775" s="131">
        <v>0</v>
      </c>
      <c r="L775" s="131">
        <v>938</v>
      </c>
      <c r="M775" s="131">
        <v>22609.014752158331</v>
      </c>
      <c r="N775" s="130"/>
      <c r="O775" s="132">
        <v>3</v>
      </c>
      <c r="P775" s="132">
        <v>0</v>
      </c>
      <c r="Q775" s="133">
        <v>65013</v>
      </c>
      <c r="R775" s="133">
        <v>0</v>
      </c>
      <c r="S775" s="133">
        <v>0</v>
      </c>
      <c r="T775" s="133">
        <v>2814</v>
      </c>
      <c r="U775" s="134">
        <f t="shared" si="11"/>
        <v>67827</v>
      </c>
      <c r="V775" s="144"/>
      <c r="W775" s="173">
        <v>0</v>
      </c>
      <c r="X775" s="174">
        <v>0.09</v>
      </c>
      <c r="Y775" s="174">
        <v>3.7084512583600319E-3</v>
      </c>
      <c r="Z775" s="175">
        <v>0</v>
      </c>
      <c r="AA775" s="168"/>
      <c r="AB775" s="176">
        <v>0</v>
      </c>
      <c r="AC775" s="177">
        <v>0</v>
      </c>
      <c r="AD775" s="134">
        <v>0</v>
      </c>
      <c r="AE775" s="177">
        <v>0</v>
      </c>
      <c r="AF775" s="182">
        <v>0</v>
      </c>
      <c r="AG775" s="172"/>
    </row>
    <row r="776" spans="1:33" s="110" customFormat="1" x14ac:dyDescent="0.2">
      <c r="A776" s="138">
        <v>487</v>
      </c>
      <c r="B776" s="139">
        <v>487274346</v>
      </c>
      <c r="C776" s="140" t="s">
        <v>539</v>
      </c>
      <c r="D776" s="141">
        <v>274</v>
      </c>
      <c r="E776" s="140" t="s">
        <v>306</v>
      </c>
      <c r="F776" s="141">
        <v>346</v>
      </c>
      <c r="G776" s="142" t="s">
        <v>378</v>
      </c>
      <c r="H776" s="130"/>
      <c r="I776" s="131">
        <v>12064</v>
      </c>
      <c r="J776" s="131">
        <v>1771</v>
      </c>
      <c r="K776" s="131">
        <v>0</v>
      </c>
      <c r="L776" s="131">
        <v>938</v>
      </c>
      <c r="M776" s="131">
        <v>14773</v>
      </c>
      <c r="N776" s="130"/>
      <c r="O776" s="132">
        <v>1</v>
      </c>
      <c r="P776" s="132">
        <v>0</v>
      </c>
      <c r="Q776" s="133">
        <v>13835</v>
      </c>
      <c r="R776" s="133">
        <v>0</v>
      </c>
      <c r="S776" s="133">
        <v>0</v>
      </c>
      <c r="T776" s="133">
        <v>938</v>
      </c>
      <c r="U776" s="134">
        <f t="shared" si="11"/>
        <v>14773</v>
      </c>
      <c r="V776" s="144"/>
      <c r="W776" s="173">
        <v>0</v>
      </c>
      <c r="X776" s="174">
        <v>0.09</v>
      </c>
      <c r="Y776" s="174">
        <v>1.267409712277673E-2</v>
      </c>
      <c r="Z776" s="175">
        <v>0</v>
      </c>
      <c r="AA776" s="168"/>
      <c r="AB776" s="176">
        <v>0</v>
      </c>
      <c r="AC776" s="177">
        <v>0</v>
      </c>
      <c r="AD776" s="134">
        <v>0</v>
      </c>
      <c r="AE776" s="177">
        <v>0</v>
      </c>
      <c r="AF776" s="182">
        <v>0</v>
      </c>
      <c r="AG776" s="172"/>
    </row>
    <row r="777" spans="1:33" s="110" customFormat="1" x14ac:dyDescent="0.2">
      <c r="A777" s="138">
        <v>487</v>
      </c>
      <c r="B777" s="139">
        <v>487274347</v>
      </c>
      <c r="C777" s="140" t="s">
        <v>539</v>
      </c>
      <c r="D777" s="141">
        <v>274</v>
      </c>
      <c r="E777" s="140" t="s">
        <v>306</v>
      </c>
      <c r="F777" s="141">
        <v>347</v>
      </c>
      <c r="G777" s="142" t="s">
        <v>379</v>
      </c>
      <c r="H777" s="130"/>
      <c r="I777" s="131">
        <v>11030</v>
      </c>
      <c r="J777" s="131">
        <v>4993</v>
      </c>
      <c r="K777" s="131">
        <v>0</v>
      </c>
      <c r="L777" s="131">
        <v>938</v>
      </c>
      <c r="M777" s="131">
        <v>16961</v>
      </c>
      <c r="N777" s="130"/>
      <c r="O777" s="132">
        <v>11</v>
      </c>
      <c r="P777" s="132">
        <v>0</v>
      </c>
      <c r="Q777" s="133">
        <v>176253</v>
      </c>
      <c r="R777" s="133">
        <v>0</v>
      </c>
      <c r="S777" s="133">
        <v>0</v>
      </c>
      <c r="T777" s="133">
        <v>10318</v>
      </c>
      <c r="U777" s="134">
        <f t="shared" si="11"/>
        <v>186571</v>
      </c>
      <c r="V777" s="144"/>
      <c r="W777" s="173">
        <v>0</v>
      </c>
      <c r="X777" s="174">
        <v>0.09</v>
      </c>
      <c r="Y777" s="174">
        <v>8.2099901944457637E-3</v>
      </c>
      <c r="Z777" s="175">
        <v>0</v>
      </c>
      <c r="AA777" s="168"/>
      <c r="AB777" s="176">
        <v>0</v>
      </c>
      <c r="AC777" s="177">
        <v>0</v>
      </c>
      <c r="AD777" s="134">
        <v>0</v>
      </c>
      <c r="AE777" s="177">
        <v>0</v>
      </c>
      <c r="AF777" s="182">
        <v>0</v>
      </c>
      <c r="AG777" s="172"/>
    </row>
    <row r="778" spans="1:33" s="110" customFormat="1" x14ac:dyDescent="0.2">
      <c r="A778" s="138">
        <v>488</v>
      </c>
      <c r="B778" s="139">
        <v>488219001</v>
      </c>
      <c r="C778" s="140" t="s">
        <v>465</v>
      </c>
      <c r="D778" s="141">
        <v>219</v>
      </c>
      <c r="E778" s="140" t="s">
        <v>251</v>
      </c>
      <c r="F778" s="141">
        <v>1</v>
      </c>
      <c r="G778" s="142" t="s">
        <v>33</v>
      </c>
      <c r="H778" s="130"/>
      <c r="I778" s="131">
        <v>11011</v>
      </c>
      <c r="J778" s="131">
        <v>1948</v>
      </c>
      <c r="K778" s="131">
        <v>0</v>
      </c>
      <c r="L778" s="131">
        <v>938</v>
      </c>
      <c r="M778" s="131">
        <v>13897</v>
      </c>
      <c r="N778" s="130"/>
      <c r="O778" s="132">
        <v>26</v>
      </c>
      <c r="P778" s="132">
        <v>0</v>
      </c>
      <c r="Q778" s="133">
        <v>336934</v>
      </c>
      <c r="R778" s="133">
        <v>0</v>
      </c>
      <c r="S778" s="133">
        <v>0</v>
      </c>
      <c r="T778" s="133">
        <v>24388</v>
      </c>
      <c r="U778" s="134">
        <f t="shared" ref="U778:U841" si="12">SUM(Q778:T778)</f>
        <v>361322</v>
      </c>
      <c r="V778" s="144"/>
      <c r="W778" s="173">
        <v>0</v>
      </c>
      <c r="X778" s="174">
        <v>0.09</v>
      </c>
      <c r="Y778" s="174">
        <v>1.3258181383061613E-2</v>
      </c>
      <c r="Z778" s="175">
        <v>0</v>
      </c>
      <c r="AA778" s="168"/>
      <c r="AB778" s="176">
        <v>2</v>
      </c>
      <c r="AC778" s="177">
        <v>0</v>
      </c>
      <c r="AD778" s="134">
        <v>0</v>
      </c>
      <c r="AE778" s="177">
        <v>0</v>
      </c>
      <c r="AF778" s="182">
        <v>0</v>
      </c>
      <c r="AG778" s="172"/>
    </row>
    <row r="779" spans="1:33" s="110" customFormat="1" x14ac:dyDescent="0.2">
      <c r="A779" s="138">
        <v>488</v>
      </c>
      <c r="B779" s="139">
        <v>488219016</v>
      </c>
      <c r="C779" s="140" t="s">
        <v>465</v>
      </c>
      <c r="D779" s="141">
        <v>219</v>
      </c>
      <c r="E779" s="140" t="s">
        <v>251</v>
      </c>
      <c r="F779" s="141">
        <v>16</v>
      </c>
      <c r="G779" s="142" t="s">
        <v>48</v>
      </c>
      <c r="H779" s="130"/>
      <c r="I779" s="131">
        <v>14885</v>
      </c>
      <c r="J779" s="131">
        <v>713</v>
      </c>
      <c r="K779" s="131">
        <v>0</v>
      </c>
      <c r="L779" s="131">
        <v>938</v>
      </c>
      <c r="M779" s="131">
        <v>16536</v>
      </c>
      <c r="N779" s="130"/>
      <c r="O779" s="132">
        <v>3</v>
      </c>
      <c r="P779" s="132">
        <v>0</v>
      </c>
      <c r="Q779" s="133">
        <v>46794</v>
      </c>
      <c r="R779" s="133">
        <v>0</v>
      </c>
      <c r="S779" s="133">
        <v>0</v>
      </c>
      <c r="T779" s="133">
        <v>2814</v>
      </c>
      <c r="U779" s="134">
        <f t="shared" si="12"/>
        <v>49608</v>
      </c>
      <c r="V779" s="144"/>
      <c r="W779" s="173">
        <v>0</v>
      </c>
      <c r="X779" s="174">
        <v>0.09</v>
      </c>
      <c r="Y779" s="174">
        <v>4.720736580028996E-2</v>
      </c>
      <c r="Z779" s="175">
        <v>0</v>
      </c>
      <c r="AA779" s="168"/>
      <c r="AB779" s="176">
        <v>0</v>
      </c>
      <c r="AC779" s="177">
        <v>0</v>
      </c>
      <c r="AD779" s="134">
        <v>0</v>
      </c>
      <c r="AE779" s="177">
        <v>0</v>
      </c>
      <c r="AF779" s="182">
        <v>0</v>
      </c>
      <c r="AG779" s="172"/>
    </row>
    <row r="780" spans="1:33" s="110" customFormat="1" x14ac:dyDescent="0.2">
      <c r="A780" s="138">
        <v>488</v>
      </c>
      <c r="B780" s="139">
        <v>488219018</v>
      </c>
      <c r="C780" s="140" t="s">
        <v>465</v>
      </c>
      <c r="D780" s="141">
        <v>219</v>
      </c>
      <c r="E780" s="140" t="s">
        <v>251</v>
      </c>
      <c r="F780" s="141">
        <v>18</v>
      </c>
      <c r="G780" s="142" t="s">
        <v>50</v>
      </c>
      <c r="H780" s="130"/>
      <c r="I780" s="131">
        <v>16010</v>
      </c>
      <c r="J780" s="131">
        <v>9853</v>
      </c>
      <c r="K780" s="131">
        <v>0</v>
      </c>
      <c r="L780" s="131">
        <v>938</v>
      </c>
      <c r="M780" s="131">
        <v>26801</v>
      </c>
      <c r="N780" s="130"/>
      <c r="O780" s="132">
        <v>3</v>
      </c>
      <c r="P780" s="132">
        <v>0</v>
      </c>
      <c r="Q780" s="133">
        <v>77589</v>
      </c>
      <c r="R780" s="133">
        <v>0</v>
      </c>
      <c r="S780" s="133">
        <v>0</v>
      </c>
      <c r="T780" s="133">
        <v>2814</v>
      </c>
      <c r="U780" s="134">
        <f t="shared" si="12"/>
        <v>80403</v>
      </c>
      <c r="V780" s="144"/>
      <c r="W780" s="173">
        <v>0</v>
      </c>
      <c r="X780" s="174">
        <v>0.09</v>
      </c>
      <c r="Y780" s="174">
        <v>3.1639757588817846E-2</v>
      </c>
      <c r="Z780" s="175">
        <v>0</v>
      </c>
      <c r="AA780" s="168"/>
      <c r="AB780" s="176">
        <v>0</v>
      </c>
      <c r="AC780" s="177">
        <v>0</v>
      </c>
      <c r="AD780" s="134">
        <v>0</v>
      </c>
      <c r="AE780" s="177">
        <v>0</v>
      </c>
      <c r="AF780" s="182">
        <v>0</v>
      </c>
      <c r="AG780" s="172"/>
    </row>
    <row r="781" spans="1:33" s="110" customFormat="1" x14ac:dyDescent="0.2">
      <c r="A781" s="138">
        <v>488</v>
      </c>
      <c r="B781" s="139">
        <v>488219035</v>
      </c>
      <c r="C781" s="140" t="s">
        <v>465</v>
      </c>
      <c r="D781" s="141">
        <v>219</v>
      </c>
      <c r="E781" s="140" t="s">
        <v>251</v>
      </c>
      <c r="F781" s="141">
        <v>35</v>
      </c>
      <c r="G781" s="142" t="s">
        <v>67</v>
      </c>
      <c r="H781" s="130"/>
      <c r="I781" s="131">
        <v>14258</v>
      </c>
      <c r="J781" s="131">
        <v>5977</v>
      </c>
      <c r="K781" s="131">
        <v>0</v>
      </c>
      <c r="L781" s="131">
        <v>938</v>
      </c>
      <c r="M781" s="131">
        <v>21173</v>
      </c>
      <c r="N781" s="130"/>
      <c r="O781" s="132">
        <v>1</v>
      </c>
      <c r="P781" s="132">
        <v>0</v>
      </c>
      <c r="Q781" s="133">
        <v>20235</v>
      </c>
      <c r="R781" s="133">
        <v>0</v>
      </c>
      <c r="S781" s="133">
        <v>0</v>
      </c>
      <c r="T781" s="133">
        <v>938</v>
      </c>
      <c r="U781" s="134">
        <f t="shared" si="12"/>
        <v>21173</v>
      </c>
      <c r="V781" s="144"/>
      <c r="W781" s="173">
        <v>0</v>
      </c>
      <c r="X781" s="174">
        <v>0.09</v>
      </c>
      <c r="Y781" s="174">
        <v>0.15770254624817917</v>
      </c>
      <c r="Z781" s="175">
        <v>0</v>
      </c>
      <c r="AA781" s="168"/>
      <c r="AB781" s="176">
        <v>0</v>
      </c>
      <c r="AC781" s="177">
        <v>0</v>
      </c>
      <c r="AD781" s="134">
        <v>0</v>
      </c>
      <c r="AE781" s="177">
        <v>0</v>
      </c>
      <c r="AF781" s="182">
        <v>0</v>
      </c>
      <c r="AG781" s="172"/>
    </row>
    <row r="782" spans="1:33" s="110" customFormat="1" x14ac:dyDescent="0.2">
      <c r="A782" s="138">
        <v>488</v>
      </c>
      <c r="B782" s="139">
        <v>488219040</v>
      </c>
      <c r="C782" s="140" t="s">
        <v>465</v>
      </c>
      <c r="D782" s="141">
        <v>219</v>
      </c>
      <c r="E782" s="140" t="s">
        <v>251</v>
      </c>
      <c r="F782" s="141">
        <v>40</v>
      </c>
      <c r="G782" s="142" t="s">
        <v>72</v>
      </c>
      <c r="H782" s="130"/>
      <c r="I782" s="131">
        <v>13080</v>
      </c>
      <c r="J782" s="131">
        <v>3613</v>
      </c>
      <c r="K782" s="131">
        <v>0</v>
      </c>
      <c r="L782" s="131">
        <v>938</v>
      </c>
      <c r="M782" s="131">
        <v>17631</v>
      </c>
      <c r="N782" s="130"/>
      <c r="O782" s="132">
        <v>7</v>
      </c>
      <c r="P782" s="132">
        <v>0</v>
      </c>
      <c r="Q782" s="133">
        <v>116851</v>
      </c>
      <c r="R782" s="133">
        <v>0</v>
      </c>
      <c r="S782" s="133">
        <v>0</v>
      </c>
      <c r="T782" s="133">
        <v>6566</v>
      </c>
      <c r="U782" s="134">
        <f t="shared" si="12"/>
        <v>123417</v>
      </c>
      <c r="V782" s="144"/>
      <c r="W782" s="173">
        <v>0</v>
      </c>
      <c r="X782" s="174">
        <v>0.09</v>
      </c>
      <c r="Y782" s="174">
        <v>1.5805952039202407E-3</v>
      </c>
      <c r="Z782" s="175">
        <v>0</v>
      </c>
      <c r="AA782" s="168"/>
      <c r="AB782" s="176">
        <v>0</v>
      </c>
      <c r="AC782" s="177">
        <v>0</v>
      </c>
      <c r="AD782" s="134">
        <v>0</v>
      </c>
      <c r="AE782" s="177">
        <v>0</v>
      </c>
      <c r="AF782" s="182">
        <v>0</v>
      </c>
      <c r="AG782" s="172"/>
    </row>
    <row r="783" spans="1:33" s="110" customFormat="1" x14ac:dyDescent="0.2">
      <c r="A783" s="138">
        <v>488</v>
      </c>
      <c r="B783" s="139">
        <v>488219044</v>
      </c>
      <c r="C783" s="140" t="s">
        <v>465</v>
      </c>
      <c r="D783" s="141">
        <v>219</v>
      </c>
      <c r="E783" s="140" t="s">
        <v>251</v>
      </c>
      <c r="F783" s="141">
        <v>44</v>
      </c>
      <c r="G783" s="142" t="s">
        <v>76</v>
      </c>
      <c r="H783" s="130"/>
      <c r="I783" s="131">
        <v>12895</v>
      </c>
      <c r="J783" s="131">
        <v>112</v>
      </c>
      <c r="K783" s="131">
        <v>0</v>
      </c>
      <c r="L783" s="131">
        <v>938</v>
      </c>
      <c r="M783" s="131">
        <v>13945</v>
      </c>
      <c r="N783" s="130"/>
      <c r="O783" s="132">
        <v>115</v>
      </c>
      <c r="P783" s="132">
        <v>0</v>
      </c>
      <c r="Q783" s="133">
        <v>1495805</v>
      </c>
      <c r="R783" s="133">
        <v>0</v>
      </c>
      <c r="S783" s="133">
        <v>0</v>
      </c>
      <c r="T783" s="133">
        <v>107870</v>
      </c>
      <c r="U783" s="134">
        <f t="shared" si="12"/>
        <v>1603675</v>
      </c>
      <c r="V783" s="144"/>
      <c r="W783" s="173">
        <v>0</v>
      </c>
      <c r="X783" s="174">
        <v>0.09</v>
      </c>
      <c r="Y783" s="174">
        <v>7.3730690688880246E-2</v>
      </c>
      <c r="Z783" s="175">
        <v>0</v>
      </c>
      <c r="AA783" s="168"/>
      <c r="AB783" s="176">
        <v>1</v>
      </c>
      <c r="AC783" s="177">
        <v>0</v>
      </c>
      <c r="AD783" s="134">
        <v>0</v>
      </c>
      <c r="AE783" s="177">
        <v>0</v>
      </c>
      <c r="AF783" s="182">
        <v>0</v>
      </c>
      <c r="AG783" s="172"/>
    </row>
    <row r="784" spans="1:33" s="110" customFormat="1" x14ac:dyDescent="0.2">
      <c r="A784" s="138">
        <v>488</v>
      </c>
      <c r="B784" s="139">
        <v>488219052</v>
      </c>
      <c r="C784" s="140" t="s">
        <v>465</v>
      </c>
      <c r="D784" s="141">
        <v>219</v>
      </c>
      <c r="E784" s="140" t="s">
        <v>251</v>
      </c>
      <c r="F784" s="141">
        <v>52</v>
      </c>
      <c r="G784" s="142" t="s">
        <v>84</v>
      </c>
      <c r="H784" s="130"/>
      <c r="I784" s="131">
        <v>11338.291159622879</v>
      </c>
      <c r="J784" s="131">
        <v>3359</v>
      </c>
      <c r="K784" s="131">
        <v>0</v>
      </c>
      <c r="L784" s="131">
        <v>938</v>
      </c>
      <c r="M784" s="131">
        <v>15635.291159622879</v>
      </c>
      <c r="N784" s="130"/>
      <c r="O784" s="132">
        <v>3</v>
      </c>
      <c r="P784" s="132">
        <v>0</v>
      </c>
      <c r="Q784" s="133">
        <v>44091</v>
      </c>
      <c r="R784" s="133">
        <v>0</v>
      </c>
      <c r="S784" s="133">
        <v>0</v>
      </c>
      <c r="T784" s="133">
        <v>2814</v>
      </c>
      <c r="U784" s="134">
        <f t="shared" si="12"/>
        <v>46905</v>
      </c>
      <c r="V784" s="144"/>
      <c r="W784" s="173">
        <v>0</v>
      </c>
      <c r="X784" s="174">
        <v>0.09</v>
      </c>
      <c r="Y784" s="174">
        <v>3.9677297804698232E-2</v>
      </c>
      <c r="Z784" s="175">
        <v>0</v>
      </c>
      <c r="AA784" s="168"/>
      <c r="AB784" s="176">
        <v>0</v>
      </c>
      <c r="AC784" s="177">
        <v>0</v>
      </c>
      <c r="AD784" s="134">
        <v>0</v>
      </c>
      <c r="AE784" s="177">
        <v>0</v>
      </c>
      <c r="AF784" s="182">
        <v>0</v>
      </c>
      <c r="AG784" s="172"/>
    </row>
    <row r="785" spans="1:33" s="110" customFormat="1" x14ac:dyDescent="0.2">
      <c r="A785" s="138">
        <v>488</v>
      </c>
      <c r="B785" s="139">
        <v>488219065</v>
      </c>
      <c r="C785" s="140" t="s">
        <v>465</v>
      </c>
      <c r="D785" s="141">
        <v>219</v>
      </c>
      <c r="E785" s="140" t="s">
        <v>251</v>
      </c>
      <c r="F785" s="141">
        <v>65</v>
      </c>
      <c r="G785" s="142" t="s">
        <v>97</v>
      </c>
      <c r="H785" s="130"/>
      <c r="I785" s="131">
        <v>12395</v>
      </c>
      <c r="J785" s="131">
        <v>8025</v>
      </c>
      <c r="K785" s="131">
        <v>0</v>
      </c>
      <c r="L785" s="131">
        <v>938</v>
      </c>
      <c r="M785" s="131">
        <v>21358</v>
      </c>
      <c r="N785" s="130"/>
      <c r="O785" s="132">
        <v>8</v>
      </c>
      <c r="P785" s="132">
        <v>0</v>
      </c>
      <c r="Q785" s="133">
        <v>163360</v>
      </c>
      <c r="R785" s="133">
        <v>0</v>
      </c>
      <c r="S785" s="133">
        <v>0</v>
      </c>
      <c r="T785" s="133">
        <v>7504</v>
      </c>
      <c r="U785" s="134">
        <f t="shared" si="12"/>
        <v>170864</v>
      </c>
      <c r="V785" s="144"/>
      <c r="W785" s="173">
        <v>0</v>
      </c>
      <c r="X785" s="174">
        <v>0.09</v>
      </c>
      <c r="Y785" s="174">
        <v>6.2541417384963148E-3</v>
      </c>
      <c r="Z785" s="175">
        <v>0</v>
      </c>
      <c r="AA785" s="168"/>
      <c r="AB785" s="176">
        <v>0</v>
      </c>
      <c r="AC785" s="177">
        <v>0</v>
      </c>
      <c r="AD785" s="134">
        <v>0</v>
      </c>
      <c r="AE785" s="177">
        <v>0</v>
      </c>
      <c r="AF785" s="182">
        <v>0</v>
      </c>
      <c r="AG785" s="172"/>
    </row>
    <row r="786" spans="1:33" s="110" customFormat="1" x14ac:dyDescent="0.2">
      <c r="A786" s="138">
        <v>488</v>
      </c>
      <c r="B786" s="139">
        <v>488219082</v>
      </c>
      <c r="C786" s="140" t="s">
        <v>465</v>
      </c>
      <c r="D786" s="141">
        <v>219</v>
      </c>
      <c r="E786" s="140" t="s">
        <v>251</v>
      </c>
      <c r="F786" s="141">
        <v>82</v>
      </c>
      <c r="G786" s="142" t="s">
        <v>114</v>
      </c>
      <c r="H786" s="130"/>
      <c r="I786" s="131">
        <v>10226</v>
      </c>
      <c r="J786" s="131">
        <v>4296</v>
      </c>
      <c r="K786" s="131">
        <v>0</v>
      </c>
      <c r="L786" s="131">
        <v>938</v>
      </c>
      <c r="M786" s="131">
        <v>15460</v>
      </c>
      <c r="N786" s="130"/>
      <c r="O786" s="132">
        <v>2</v>
      </c>
      <c r="P786" s="132">
        <v>0</v>
      </c>
      <c r="Q786" s="133">
        <v>29044</v>
      </c>
      <c r="R786" s="133">
        <v>0</v>
      </c>
      <c r="S786" s="133">
        <v>0</v>
      </c>
      <c r="T786" s="133">
        <v>1876</v>
      </c>
      <c r="U786" s="134">
        <f t="shared" si="12"/>
        <v>30920</v>
      </c>
      <c r="V786" s="144"/>
      <c r="W786" s="173">
        <v>0</v>
      </c>
      <c r="X786" s="174">
        <v>0.09</v>
      </c>
      <c r="Y786" s="174">
        <v>2.7398956498072657E-3</v>
      </c>
      <c r="Z786" s="175">
        <v>0</v>
      </c>
      <c r="AA786" s="168"/>
      <c r="AB786" s="176">
        <v>0</v>
      </c>
      <c r="AC786" s="177">
        <v>0</v>
      </c>
      <c r="AD786" s="134">
        <v>0</v>
      </c>
      <c r="AE786" s="177">
        <v>0</v>
      </c>
      <c r="AF786" s="182">
        <v>0</v>
      </c>
      <c r="AG786" s="172"/>
    </row>
    <row r="787" spans="1:33" s="110" customFormat="1" x14ac:dyDescent="0.2">
      <c r="A787" s="138">
        <v>488</v>
      </c>
      <c r="B787" s="139">
        <v>488219083</v>
      </c>
      <c r="C787" s="140" t="s">
        <v>465</v>
      </c>
      <c r="D787" s="141">
        <v>219</v>
      </c>
      <c r="E787" s="140" t="s">
        <v>251</v>
      </c>
      <c r="F787" s="141">
        <v>83</v>
      </c>
      <c r="G787" s="142" t="s">
        <v>115</v>
      </c>
      <c r="H787" s="130"/>
      <c r="I787" s="131">
        <v>11079</v>
      </c>
      <c r="J787" s="131">
        <v>1941</v>
      </c>
      <c r="K787" s="131">
        <v>0</v>
      </c>
      <c r="L787" s="131">
        <v>938</v>
      </c>
      <c r="M787" s="131">
        <v>13958</v>
      </c>
      <c r="N787" s="130"/>
      <c r="O787" s="132">
        <v>9</v>
      </c>
      <c r="P787" s="132">
        <v>0</v>
      </c>
      <c r="Q787" s="133">
        <v>117180</v>
      </c>
      <c r="R787" s="133">
        <v>0</v>
      </c>
      <c r="S787" s="133">
        <v>0</v>
      </c>
      <c r="T787" s="133">
        <v>8442</v>
      </c>
      <c r="U787" s="134">
        <f t="shared" si="12"/>
        <v>125622</v>
      </c>
      <c r="V787" s="144"/>
      <c r="W787" s="173">
        <v>0</v>
      </c>
      <c r="X787" s="174">
        <v>0.09</v>
      </c>
      <c r="Y787" s="174">
        <v>5.9812423794306261E-3</v>
      </c>
      <c r="Z787" s="175">
        <v>0</v>
      </c>
      <c r="AA787" s="168"/>
      <c r="AB787" s="176">
        <v>0</v>
      </c>
      <c r="AC787" s="177">
        <v>0</v>
      </c>
      <c r="AD787" s="134">
        <v>0</v>
      </c>
      <c r="AE787" s="177">
        <v>0</v>
      </c>
      <c r="AF787" s="182">
        <v>0</v>
      </c>
      <c r="AG787" s="172"/>
    </row>
    <row r="788" spans="1:33" s="110" customFormat="1" x14ac:dyDescent="0.2">
      <c r="A788" s="138">
        <v>488</v>
      </c>
      <c r="B788" s="139">
        <v>488219118</v>
      </c>
      <c r="C788" s="140" t="s">
        <v>465</v>
      </c>
      <c r="D788" s="141">
        <v>219</v>
      </c>
      <c r="E788" s="140" t="s">
        <v>251</v>
      </c>
      <c r="F788" s="141">
        <v>118</v>
      </c>
      <c r="G788" s="142" t="s">
        <v>150</v>
      </c>
      <c r="H788" s="130"/>
      <c r="I788" s="131">
        <v>9716</v>
      </c>
      <c r="J788" s="131">
        <v>2060</v>
      </c>
      <c r="K788" s="131">
        <v>0</v>
      </c>
      <c r="L788" s="131">
        <v>938</v>
      </c>
      <c r="M788" s="131">
        <v>12714</v>
      </c>
      <c r="N788" s="130"/>
      <c r="O788" s="132">
        <v>1</v>
      </c>
      <c r="P788" s="132">
        <v>0</v>
      </c>
      <c r="Q788" s="133">
        <v>11776</v>
      </c>
      <c r="R788" s="133">
        <v>0</v>
      </c>
      <c r="S788" s="133">
        <v>0</v>
      </c>
      <c r="T788" s="133">
        <v>938</v>
      </c>
      <c r="U788" s="134">
        <f t="shared" si="12"/>
        <v>12714</v>
      </c>
      <c r="V788" s="144"/>
      <c r="W788" s="173">
        <v>0</v>
      </c>
      <c r="X788" s="174">
        <v>0.09</v>
      </c>
      <c r="Y788" s="174">
        <v>4.5834205778700959E-3</v>
      </c>
      <c r="Z788" s="175">
        <v>0</v>
      </c>
      <c r="AA788" s="168"/>
      <c r="AB788" s="176">
        <v>0</v>
      </c>
      <c r="AC788" s="177">
        <v>0</v>
      </c>
      <c r="AD788" s="134">
        <v>0</v>
      </c>
      <c r="AE788" s="177">
        <v>0</v>
      </c>
      <c r="AF788" s="182">
        <v>0</v>
      </c>
      <c r="AG788" s="172"/>
    </row>
    <row r="789" spans="1:33" s="110" customFormat="1" x14ac:dyDescent="0.2">
      <c r="A789" s="138">
        <v>488</v>
      </c>
      <c r="B789" s="139">
        <v>488219122</v>
      </c>
      <c r="C789" s="140" t="s">
        <v>465</v>
      </c>
      <c r="D789" s="141">
        <v>219</v>
      </c>
      <c r="E789" s="140" t="s">
        <v>251</v>
      </c>
      <c r="F789" s="141">
        <v>122</v>
      </c>
      <c r="G789" s="142" t="s">
        <v>154</v>
      </c>
      <c r="H789" s="130"/>
      <c r="I789" s="131">
        <v>11502</v>
      </c>
      <c r="J789" s="131">
        <v>3299</v>
      </c>
      <c r="K789" s="131">
        <v>0</v>
      </c>
      <c r="L789" s="131">
        <v>938</v>
      </c>
      <c r="M789" s="131">
        <v>15739</v>
      </c>
      <c r="N789" s="130"/>
      <c r="O789" s="132">
        <v>30</v>
      </c>
      <c r="P789" s="132">
        <v>0</v>
      </c>
      <c r="Q789" s="133">
        <v>444030</v>
      </c>
      <c r="R789" s="133">
        <v>0</v>
      </c>
      <c r="S789" s="133">
        <v>0</v>
      </c>
      <c r="T789" s="133">
        <v>28140</v>
      </c>
      <c r="U789" s="134">
        <f t="shared" si="12"/>
        <v>472170</v>
      </c>
      <c r="V789" s="144"/>
      <c r="W789" s="173">
        <v>0</v>
      </c>
      <c r="X789" s="174">
        <v>0.09</v>
      </c>
      <c r="Y789" s="174">
        <v>1.2604361946945485E-2</v>
      </c>
      <c r="Z789" s="175">
        <v>0</v>
      </c>
      <c r="AA789" s="168"/>
      <c r="AB789" s="176">
        <v>0</v>
      </c>
      <c r="AC789" s="177">
        <v>0</v>
      </c>
      <c r="AD789" s="134">
        <v>0</v>
      </c>
      <c r="AE789" s="177">
        <v>0</v>
      </c>
      <c r="AF789" s="182">
        <v>0</v>
      </c>
      <c r="AG789" s="172"/>
    </row>
    <row r="790" spans="1:33" s="110" customFormat="1" x14ac:dyDescent="0.2">
      <c r="A790" s="138">
        <v>488</v>
      </c>
      <c r="B790" s="139">
        <v>488219131</v>
      </c>
      <c r="C790" s="140" t="s">
        <v>465</v>
      </c>
      <c r="D790" s="141">
        <v>219</v>
      </c>
      <c r="E790" s="140" t="s">
        <v>251</v>
      </c>
      <c r="F790" s="141">
        <v>131</v>
      </c>
      <c r="G790" s="142" t="s">
        <v>163</v>
      </c>
      <c r="H790" s="130"/>
      <c r="I790" s="131">
        <v>11471</v>
      </c>
      <c r="J790" s="131">
        <v>3732</v>
      </c>
      <c r="K790" s="131">
        <v>0</v>
      </c>
      <c r="L790" s="131">
        <v>938</v>
      </c>
      <c r="M790" s="131">
        <v>16141</v>
      </c>
      <c r="N790" s="130"/>
      <c r="O790" s="132">
        <v>9</v>
      </c>
      <c r="P790" s="132">
        <v>0</v>
      </c>
      <c r="Q790" s="133">
        <v>136827</v>
      </c>
      <c r="R790" s="133">
        <v>0</v>
      </c>
      <c r="S790" s="133">
        <v>0</v>
      </c>
      <c r="T790" s="133">
        <v>8442</v>
      </c>
      <c r="U790" s="134">
        <f t="shared" si="12"/>
        <v>145269</v>
      </c>
      <c r="V790" s="144"/>
      <c r="W790" s="173">
        <v>0</v>
      </c>
      <c r="X790" s="174">
        <v>0.09</v>
      </c>
      <c r="Y790" s="174">
        <v>3.1286237066902112E-3</v>
      </c>
      <c r="Z790" s="175">
        <v>0</v>
      </c>
      <c r="AA790" s="168"/>
      <c r="AB790" s="176">
        <v>0</v>
      </c>
      <c r="AC790" s="177">
        <v>0</v>
      </c>
      <c r="AD790" s="134">
        <v>0</v>
      </c>
      <c r="AE790" s="177">
        <v>0</v>
      </c>
      <c r="AF790" s="182">
        <v>0</v>
      </c>
      <c r="AG790" s="172"/>
    </row>
    <row r="791" spans="1:33" s="110" customFormat="1" x14ac:dyDescent="0.2">
      <c r="A791" s="138">
        <v>488</v>
      </c>
      <c r="B791" s="139">
        <v>488219133</v>
      </c>
      <c r="C791" s="140" t="s">
        <v>465</v>
      </c>
      <c r="D791" s="141">
        <v>219</v>
      </c>
      <c r="E791" s="140" t="s">
        <v>251</v>
      </c>
      <c r="F791" s="141">
        <v>133</v>
      </c>
      <c r="G791" s="142" t="s">
        <v>165</v>
      </c>
      <c r="H791" s="130"/>
      <c r="I791" s="131">
        <v>11952</v>
      </c>
      <c r="J791" s="131">
        <v>2081</v>
      </c>
      <c r="K791" s="131">
        <v>0</v>
      </c>
      <c r="L791" s="131">
        <v>938</v>
      </c>
      <c r="M791" s="131">
        <v>14971</v>
      </c>
      <c r="N791" s="130"/>
      <c r="O791" s="132">
        <v>25</v>
      </c>
      <c r="P791" s="132">
        <v>0</v>
      </c>
      <c r="Q791" s="133">
        <v>350825</v>
      </c>
      <c r="R791" s="133">
        <v>0</v>
      </c>
      <c r="S791" s="133">
        <v>0</v>
      </c>
      <c r="T791" s="133">
        <v>23450</v>
      </c>
      <c r="U791" s="134">
        <f t="shared" si="12"/>
        <v>374275</v>
      </c>
      <c r="V791" s="144"/>
      <c r="W791" s="173">
        <v>0</v>
      </c>
      <c r="X791" s="174">
        <v>0.09</v>
      </c>
      <c r="Y791" s="174">
        <v>3.3137535378547495E-2</v>
      </c>
      <c r="Z791" s="175">
        <v>0</v>
      </c>
      <c r="AA791" s="168"/>
      <c r="AB791" s="176">
        <v>0</v>
      </c>
      <c r="AC791" s="177">
        <v>0</v>
      </c>
      <c r="AD791" s="134">
        <v>0</v>
      </c>
      <c r="AE791" s="177">
        <v>0</v>
      </c>
      <c r="AF791" s="182">
        <v>0</v>
      </c>
      <c r="AG791" s="172"/>
    </row>
    <row r="792" spans="1:33" s="110" customFormat="1" x14ac:dyDescent="0.2">
      <c r="A792" s="138">
        <v>488</v>
      </c>
      <c r="B792" s="139">
        <v>488219142</v>
      </c>
      <c r="C792" s="140" t="s">
        <v>465</v>
      </c>
      <c r="D792" s="141">
        <v>219</v>
      </c>
      <c r="E792" s="140" t="s">
        <v>251</v>
      </c>
      <c r="F792" s="141">
        <v>142</v>
      </c>
      <c r="G792" s="142" t="s">
        <v>174</v>
      </c>
      <c r="H792" s="130"/>
      <c r="I792" s="131">
        <v>10575</v>
      </c>
      <c r="J792" s="131">
        <v>8387</v>
      </c>
      <c r="K792" s="131">
        <v>0</v>
      </c>
      <c r="L792" s="131">
        <v>938</v>
      </c>
      <c r="M792" s="131">
        <v>19900</v>
      </c>
      <c r="N792" s="130"/>
      <c r="O792" s="132">
        <v>21</v>
      </c>
      <c r="P792" s="132">
        <v>0</v>
      </c>
      <c r="Q792" s="133">
        <v>398202</v>
      </c>
      <c r="R792" s="133">
        <v>0</v>
      </c>
      <c r="S792" s="133">
        <v>0</v>
      </c>
      <c r="T792" s="133">
        <v>19698</v>
      </c>
      <c r="U792" s="134">
        <f t="shared" si="12"/>
        <v>417900</v>
      </c>
      <c r="V792" s="144"/>
      <c r="W792" s="173">
        <v>0</v>
      </c>
      <c r="X792" s="174">
        <v>0.09</v>
      </c>
      <c r="Y792" s="174">
        <v>2.0287262526353694E-2</v>
      </c>
      <c r="Z792" s="175">
        <v>0</v>
      </c>
      <c r="AA792" s="168"/>
      <c r="AB792" s="176">
        <v>0</v>
      </c>
      <c r="AC792" s="177">
        <v>0</v>
      </c>
      <c r="AD792" s="134">
        <v>0</v>
      </c>
      <c r="AE792" s="177">
        <v>0</v>
      </c>
      <c r="AF792" s="182">
        <v>0</v>
      </c>
      <c r="AG792" s="172"/>
    </row>
    <row r="793" spans="1:33" s="110" customFormat="1" x14ac:dyDescent="0.2">
      <c r="A793" s="138">
        <v>488</v>
      </c>
      <c r="B793" s="139">
        <v>488219145</v>
      </c>
      <c r="C793" s="140" t="s">
        <v>465</v>
      </c>
      <c r="D793" s="141">
        <v>219</v>
      </c>
      <c r="E793" s="140" t="s">
        <v>251</v>
      </c>
      <c r="F793" s="141">
        <v>145</v>
      </c>
      <c r="G793" s="142" t="s">
        <v>177</v>
      </c>
      <c r="H793" s="130"/>
      <c r="I793" s="131">
        <v>10309</v>
      </c>
      <c r="J793" s="131">
        <v>2248</v>
      </c>
      <c r="K793" s="131">
        <v>0</v>
      </c>
      <c r="L793" s="131">
        <v>938</v>
      </c>
      <c r="M793" s="131">
        <v>13495</v>
      </c>
      <c r="N793" s="130"/>
      <c r="O793" s="132">
        <v>10</v>
      </c>
      <c r="P793" s="132">
        <v>0</v>
      </c>
      <c r="Q793" s="133">
        <v>125570</v>
      </c>
      <c r="R793" s="133">
        <v>0</v>
      </c>
      <c r="S793" s="133">
        <v>0</v>
      </c>
      <c r="T793" s="133">
        <v>9380</v>
      </c>
      <c r="U793" s="134">
        <f t="shared" si="12"/>
        <v>134950</v>
      </c>
      <c r="V793" s="144"/>
      <c r="W793" s="173">
        <v>0</v>
      </c>
      <c r="X793" s="174">
        <v>0.09</v>
      </c>
      <c r="Y793" s="174">
        <v>1.6369553897938625E-2</v>
      </c>
      <c r="Z793" s="175">
        <v>0</v>
      </c>
      <c r="AA793" s="168"/>
      <c r="AB793" s="176">
        <v>0</v>
      </c>
      <c r="AC793" s="177">
        <v>0</v>
      </c>
      <c r="AD793" s="134">
        <v>0</v>
      </c>
      <c r="AE793" s="177">
        <v>0</v>
      </c>
      <c r="AF793" s="182">
        <v>0</v>
      </c>
      <c r="AG793" s="172"/>
    </row>
    <row r="794" spans="1:33" s="110" customFormat="1" x14ac:dyDescent="0.2">
      <c r="A794" s="138">
        <v>488</v>
      </c>
      <c r="B794" s="139">
        <v>488219171</v>
      </c>
      <c r="C794" s="140" t="s">
        <v>465</v>
      </c>
      <c r="D794" s="141">
        <v>219</v>
      </c>
      <c r="E794" s="140" t="s">
        <v>251</v>
      </c>
      <c r="F794" s="141">
        <v>171</v>
      </c>
      <c r="G794" s="142" t="s">
        <v>203</v>
      </c>
      <c r="H794" s="130"/>
      <c r="I794" s="131">
        <v>11682</v>
      </c>
      <c r="J794" s="131">
        <v>3457</v>
      </c>
      <c r="K794" s="131">
        <v>0</v>
      </c>
      <c r="L794" s="131">
        <v>938</v>
      </c>
      <c r="M794" s="131">
        <v>16077</v>
      </c>
      <c r="N794" s="130"/>
      <c r="O794" s="132">
        <v>9</v>
      </c>
      <c r="P794" s="132">
        <v>0</v>
      </c>
      <c r="Q794" s="133">
        <v>136251</v>
      </c>
      <c r="R794" s="133">
        <v>0</v>
      </c>
      <c r="S794" s="133">
        <v>0</v>
      </c>
      <c r="T794" s="133">
        <v>8442</v>
      </c>
      <c r="U794" s="134">
        <f t="shared" si="12"/>
        <v>144693</v>
      </c>
      <c r="V794" s="144"/>
      <c r="W794" s="173">
        <v>0</v>
      </c>
      <c r="X794" s="174">
        <v>0.09</v>
      </c>
      <c r="Y794" s="174">
        <v>8.8459114366255809E-3</v>
      </c>
      <c r="Z794" s="175">
        <v>0</v>
      </c>
      <c r="AA794" s="168"/>
      <c r="AB794" s="176">
        <v>0</v>
      </c>
      <c r="AC794" s="177">
        <v>0</v>
      </c>
      <c r="AD794" s="134">
        <v>0</v>
      </c>
      <c r="AE794" s="177">
        <v>0</v>
      </c>
      <c r="AF794" s="182">
        <v>0</v>
      </c>
      <c r="AG794" s="172"/>
    </row>
    <row r="795" spans="1:33" s="110" customFormat="1" x14ac:dyDescent="0.2">
      <c r="A795" s="138">
        <v>488</v>
      </c>
      <c r="B795" s="139">
        <v>488219182</v>
      </c>
      <c r="C795" s="140" t="s">
        <v>465</v>
      </c>
      <c r="D795" s="141">
        <v>219</v>
      </c>
      <c r="E795" s="140" t="s">
        <v>251</v>
      </c>
      <c r="F795" s="141">
        <v>182</v>
      </c>
      <c r="G795" s="142" t="s">
        <v>214</v>
      </c>
      <c r="H795" s="130"/>
      <c r="I795" s="131">
        <v>11408.242922225838</v>
      </c>
      <c r="J795" s="131">
        <v>2721</v>
      </c>
      <c r="K795" s="131">
        <v>0</v>
      </c>
      <c r="L795" s="131">
        <v>938</v>
      </c>
      <c r="M795" s="131">
        <v>15067.242922225838</v>
      </c>
      <c r="N795" s="130"/>
      <c r="O795" s="132">
        <v>1</v>
      </c>
      <c r="P795" s="132">
        <v>0</v>
      </c>
      <c r="Q795" s="133">
        <v>14129</v>
      </c>
      <c r="R795" s="133">
        <v>0</v>
      </c>
      <c r="S795" s="133">
        <v>0</v>
      </c>
      <c r="T795" s="133">
        <v>938</v>
      </c>
      <c r="U795" s="134">
        <f t="shared" si="12"/>
        <v>15067</v>
      </c>
      <c r="V795" s="144"/>
      <c r="W795" s="173">
        <v>0</v>
      </c>
      <c r="X795" s="174">
        <v>0.09</v>
      </c>
      <c r="Y795" s="174">
        <v>1.9598050848802315E-2</v>
      </c>
      <c r="Z795" s="175">
        <v>0</v>
      </c>
      <c r="AA795" s="168"/>
      <c r="AB795" s="176">
        <v>0</v>
      </c>
      <c r="AC795" s="177">
        <v>0</v>
      </c>
      <c r="AD795" s="134">
        <v>0</v>
      </c>
      <c r="AE795" s="177">
        <v>0</v>
      </c>
      <c r="AF795" s="182">
        <v>0</v>
      </c>
      <c r="AG795" s="172"/>
    </row>
    <row r="796" spans="1:33" s="110" customFormat="1" x14ac:dyDescent="0.2">
      <c r="A796" s="138">
        <v>488</v>
      </c>
      <c r="B796" s="139">
        <v>488219219</v>
      </c>
      <c r="C796" s="140" t="s">
        <v>465</v>
      </c>
      <c r="D796" s="141">
        <v>219</v>
      </c>
      <c r="E796" s="140" t="s">
        <v>251</v>
      </c>
      <c r="F796" s="141">
        <v>219</v>
      </c>
      <c r="G796" s="142" t="s">
        <v>251</v>
      </c>
      <c r="H796" s="130"/>
      <c r="I796" s="131">
        <v>11508</v>
      </c>
      <c r="J796" s="131">
        <v>5259</v>
      </c>
      <c r="K796" s="131">
        <v>0</v>
      </c>
      <c r="L796" s="131">
        <v>938</v>
      </c>
      <c r="M796" s="131">
        <v>17705</v>
      </c>
      <c r="N796" s="130"/>
      <c r="O796" s="132">
        <v>16</v>
      </c>
      <c r="P796" s="132">
        <v>0</v>
      </c>
      <c r="Q796" s="133">
        <v>268272</v>
      </c>
      <c r="R796" s="133">
        <v>0</v>
      </c>
      <c r="S796" s="133">
        <v>0</v>
      </c>
      <c r="T796" s="133">
        <v>15008</v>
      </c>
      <c r="U796" s="134">
        <f t="shared" si="12"/>
        <v>283280</v>
      </c>
      <c r="V796" s="144"/>
      <c r="W796" s="173">
        <v>0</v>
      </c>
      <c r="X796" s="174">
        <v>0.09</v>
      </c>
      <c r="Y796" s="174">
        <v>8.3409235533535055E-3</v>
      </c>
      <c r="Z796" s="175">
        <v>0</v>
      </c>
      <c r="AA796" s="168"/>
      <c r="AB796" s="176">
        <v>0</v>
      </c>
      <c r="AC796" s="177">
        <v>0</v>
      </c>
      <c r="AD796" s="134">
        <v>0</v>
      </c>
      <c r="AE796" s="177">
        <v>0</v>
      </c>
      <c r="AF796" s="182">
        <v>0</v>
      </c>
      <c r="AG796" s="172"/>
    </row>
    <row r="797" spans="1:33" s="110" customFormat="1" x14ac:dyDescent="0.2">
      <c r="A797" s="138">
        <v>488</v>
      </c>
      <c r="B797" s="139">
        <v>488219231</v>
      </c>
      <c r="C797" s="140" t="s">
        <v>465</v>
      </c>
      <c r="D797" s="141">
        <v>219</v>
      </c>
      <c r="E797" s="140" t="s">
        <v>251</v>
      </c>
      <c r="F797" s="141">
        <v>231</v>
      </c>
      <c r="G797" s="142" t="s">
        <v>263</v>
      </c>
      <c r="H797" s="130"/>
      <c r="I797" s="131">
        <v>11442</v>
      </c>
      <c r="J797" s="131">
        <v>3012</v>
      </c>
      <c r="K797" s="131">
        <v>0</v>
      </c>
      <c r="L797" s="131">
        <v>938</v>
      </c>
      <c r="M797" s="131">
        <v>15392</v>
      </c>
      <c r="N797" s="130"/>
      <c r="O797" s="132">
        <v>26</v>
      </c>
      <c r="P797" s="132">
        <v>0</v>
      </c>
      <c r="Q797" s="133">
        <v>375804</v>
      </c>
      <c r="R797" s="133">
        <v>0</v>
      </c>
      <c r="S797" s="133">
        <v>0</v>
      </c>
      <c r="T797" s="133">
        <v>24388</v>
      </c>
      <c r="U797" s="134">
        <f t="shared" si="12"/>
        <v>400192</v>
      </c>
      <c r="V797" s="144"/>
      <c r="W797" s="173">
        <v>0</v>
      </c>
      <c r="X797" s="174">
        <v>0.09</v>
      </c>
      <c r="Y797" s="174">
        <v>1.9425941841938681E-2</v>
      </c>
      <c r="Z797" s="175">
        <v>0</v>
      </c>
      <c r="AA797" s="168"/>
      <c r="AB797" s="176">
        <v>0</v>
      </c>
      <c r="AC797" s="177">
        <v>0</v>
      </c>
      <c r="AD797" s="134">
        <v>0</v>
      </c>
      <c r="AE797" s="177">
        <v>0</v>
      </c>
      <c r="AF797" s="182">
        <v>0</v>
      </c>
      <c r="AG797" s="172"/>
    </row>
    <row r="798" spans="1:33" s="110" customFormat="1" x14ac:dyDescent="0.2">
      <c r="A798" s="138">
        <v>488</v>
      </c>
      <c r="B798" s="139">
        <v>488219239</v>
      </c>
      <c r="C798" s="140" t="s">
        <v>465</v>
      </c>
      <c r="D798" s="141">
        <v>219</v>
      </c>
      <c r="E798" s="140" t="s">
        <v>251</v>
      </c>
      <c r="F798" s="141">
        <v>239</v>
      </c>
      <c r="G798" s="142" t="s">
        <v>271</v>
      </c>
      <c r="H798" s="130"/>
      <c r="I798" s="131">
        <v>10755</v>
      </c>
      <c r="J798" s="131">
        <v>4237</v>
      </c>
      <c r="K798" s="131">
        <v>0</v>
      </c>
      <c r="L798" s="131">
        <v>938</v>
      </c>
      <c r="M798" s="131">
        <v>15930</v>
      </c>
      <c r="N798" s="130"/>
      <c r="O798" s="132">
        <v>11</v>
      </c>
      <c r="P798" s="132">
        <v>0</v>
      </c>
      <c r="Q798" s="133">
        <v>164912</v>
      </c>
      <c r="R798" s="133">
        <v>0</v>
      </c>
      <c r="S798" s="133">
        <v>0</v>
      </c>
      <c r="T798" s="133">
        <v>10318</v>
      </c>
      <c r="U798" s="134">
        <f t="shared" si="12"/>
        <v>175230</v>
      </c>
      <c r="V798" s="144"/>
      <c r="W798" s="173">
        <v>0</v>
      </c>
      <c r="X798" s="174">
        <v>0.09</v>
      </c>
      <c r="Y798" s="174">
        <v>5.7821363413732618E-2</v>
      </c>
      <c r="Z798" s="175">
        <v>0</v>
      </c>
      <c r="AA798" s="168"/>
      <c r="AB798" s="176">
        <v>0</v>
      </c>
      <c r="AC798" s="177">
        <v>0</v>
      </c>
      <c r="AD798" s="134">
        <v>0</v>
      </c>
      <c r="AE798" s="177">
        <v>0</v>
      </c>
      <c r="AF798" s="182">
        <v>0</v>
      </c>
      <c r="AG798" s="172"/>
    </row>
    <row r="799" spans="1:33" s="110" customFormat="1" x14ac:dyDescent="0.2">
      <c r="A799" s="138">
        <v>488</v>
      </c>
      <c r="B799" s="139">
        <v>488219243</v>
      </c>
      <c r="C799" s="140" t="s">
        <v>465</v>
      </c>
      <c r="D799" s="141">
        <v>219</v>
      </c>
      <c r="E799" s="140" t="s">
        <v>251</v>
      </c>
      <c r="F799" s="141">
        <v>243</v>
      </c>
      <c r="G799" s="142" t="s">
        <v>275</v>
      </c>
      <c r="H799" s="130"/>
      <c r="I799" s="131">
        <v>11339</v>
      </c>
      <c r="J799" s="131">
        <v>2130</v>
      </c>
      <c r="K799" s="131">
        <v>0</v>
      </c>
      <c r="L799" s="131">
        <v>938</v>
      </c>
      <c r="M799" s="131">
        <v>14407</v>
      </c>
      <c r="N799" s="130"/>
      <c r="O799" s="132">
        <v>22</v>
      </c>
      <c r="P799" s="132">
        <v>0</v>
      </c>
      <c r="Q799" s="133">
        <v>296318</v>
      </c>
      <c r="R799" s="133">
        <v>0</v>
      </c>
      <c r="S799" s="133">
        <v>0</v>
      </c>
      <c r="T799" s="133">
        <v>20636</v>
      </c>
      <c r="U799" s="134">
        <f t="shared" si="12"/>
        <v>316954</v>
      </c>
      <c r="V799" s="144"/>
      <c r="W799" s="173">
        <v>0</v>
      </c>
      <c r="X799" s="174">
        <v>0.09</v>
      </c>
      <c r="Y799" s="174">
        <v>5.9128676553304093E-3</v>
      </c>
      <c r="Z799" s="175">
        <v>0</v>
      </c>
      <c r="AA799" s="168"/>
      <c r="AB799" s="176">
        <v>0</v>
      </c>
      <c r="AC799" s="177">
        <v>0</v>
      </c>
      <c r="AD799" s="134">
        <v>0</v>
      </c>
      <c r="AE799" s="177">
        <v>0</v>
      </c>
      <c r="AF799" s="182">
        <v>0</v>
      </c>
      <c r="AG799" s="172"/>
    </row>
    <row r="800" spans="1:33" s="110" customFormat="1" x14ac:dyDescent="0.2">
      <c r="A800" s="138">
        <v>488</v>
      </c>
      <c r="B800" s="139">
        <v>488219244</v>
      </c>
      <c r="C800" s="140" t="s">
        <v>465</v>
      </c>
      <c r="D800" s="141">
        <v>219</v>
      </c>
      <c r="E800" s="140" t="s">
        <v>251</v>
      </c>
      <c r="F800" s="141">
        <v>244</v>
      </c>
      <c r="G800" s="142" t="s">
        <v>276</v>
      </c>
      <c r="H800" s="130"/>
      <c r="I800" s="131">
        <v>12211</v>
      </c>
      <c r="J800" s="131">
        <v>4403</v>
      </c>
      <c r="K800" s="131">
        <v>0</v>
      </c>
      <c r="L800" s="131">
        <v>938</v>
      </c>
      <c r="M800" s="131">
        <v>17552</v>
      </c>
      <c r="N800" s="130"/>
      <c r="O800" s="132">
        <v>215</v>
      </c>
      <c r="P800" s="132">
        <v>0</v>
      </c>
      <c r="Q800" s="133">
        <v>3572010</v>
      </c>
      <c r="R800" s="133">
        <v>0</v>
      </c>
      <c r="S800" s="133">
        <v>0</v>
      </c>
      <c r="T800" s="133">
        <v>201670</v>
      </c>
      <c r="U800" s="134">
        <f t="shared" si="12"/>
        <v>3773680</v>
      </c>
      <c r="V800" s="144"/>
      <c r="W800" s="173">
        <v>0</v>
      </c>
      <c r="X800" s="174">
        <v>0.09</v>
      </c>
      <c r="Y800" s="174">
        <v>0.13694619371909225</v>
      </c>
      <c r="Z800" s="175">
        <v>0</v>
      </c>
      <c r="AA800" s="168"/>
      <c r="AB800" s="176">
        <v>136</v>
      </c>
      <c r="AC800" s="177">
        <v>123.51559423632634</v>
      </c>
      <c r="AD800" s="134">
        <v>2167976</v>
      </c>
      <c r="AE800" s="177">
        <v>0</v>
      </c>
      <c r="AF800" s="182">
        <v>0</v>
      </c>
      <c r="AG800" s="172"/>
    </row>
    <row r="801" spans="1:33" s="110" customFormat="1" x14ac:dyDescent="0.2">
      <c r="A801" s="138">
        <v>488</v>
      </c>
      <c r="B801" s="139">
        <v>488219251</v>
      </c>
      <c r="C801" s="140" t="s">
        <v>465</v>
      </c>
      <c r="D801" s="141">
        <v>219</v>
      </c>
      <c r="E801" s="140" t="s">
        <v>251</v>
      </c>
      <c r="F801" s="141">
        <v>251</v>
      </c>
      <c r="G801" s="142" t="s">
        <v>283</v>
      </c>
      <c r="H801" s="130"/>
      <c r="I801" s="131">
        <v>11432</v>
      </c>
      <c r="J801" s="131">
        <v>2303</v>
      </c>
      <c r="K801" s="131">
        <v>0</v>
      </c>
      <c r="L801" s="131">
        <v>938</v>
      </c>
      <c r="M801" s="131">
        <v>14673</v>
      </c>
      <c r="N801" s="130"/>
      <c r="O801" s="132">
        <v>95</v>
      </c>
      <c r="P801" s="132">
        <v>0</v>
      </c>
      <c r="Q801" s="133">
        <v>1304825</v>
      </c>
      <c r="R801" s="133">
        <v>0</v>
      </c>
      <c r="S801" s="133">
        <v>0</v>
      </c>
      <c r="T801" s="133">
        <v>89110</v>
      </c>
      <c r="U801" s="134">
        <f t="shared" si="12"/>
        <v>1393935</v>
      </c>
      <c r="V801" s="144"/>
      <c r="W801" s="173">
        <v>0</v>
      </c>
      <c r="X801" s="174">
        <v>0.09</v>
      </c>
      <c r="Y801" s="174">
        <v>3.7405694543905924E-2</v>
      </c>
      <c r="Z801" s="175">
        <v>0</v>
      </c>
      <c r="AA801" s="168"/>
      <c r="AB801" s="176">
        <v>0</v>
      </c>
      <c r="AC801" s="177">
        <v>0</v>
      </c>
      <c r="AD801" s="134">
        <v>0</v>
      </c>
      <c r="AE801" s="177">
        <v>0</v>
      </c>
      <c r="AF801" s="182">
        <v>0</v>
      </c>
      <c r="AG801" s="172"/>
    </row>
    <row r="802" spans="1:33" s="110" customFormat="1" x14ac:dyDescent="0.2">
      <c r="A802" s="138">
        <v>488</v>
      </c>
      <c r="B802" s="139">
        <v>488219264</v>
      </c>
      <c r="C802" s="140" t="s">
        <v>465</v>
      </c>
      <c r="D802" s="141">
        <v>219</v>
      </c>
      <c r="E802" s="140" t="s">
        <v>251</v>
      </c>
      <c r="F802" s="141">
        <v>264</v>
      </c>
      <c r="G802" s="142" t="s">
        <v>296</v>
      </c>
      <c r="H802" s="130"/>
      <c r="I802" s="131">
        <v>10520</v>
      </c>
      <c r="J802" s="131">
        <v>4376</v>
      </c>
      <c r="K802" s="131">
        <v>0</v>
      </c>
      <c r="L802" s="131">
        <v>938</v>
      </c>
      <c r="M802" s="131">
        <v>15834</v>
      </c>
      <c r="N802" s="130"/>
      <c r="O802" s="132">
        <v>17</v>
      </c>
      <c r="P802" s="132">
        <v>0</v>
      </c>
      <c r="Q802" s="133">
        <v>253232</v>
      </c>
      <c r="R802" s="133">
        <v>0</v>
      </c>
      <c r="S802" s="133">
        <v>0</v>
      </c>
      <c r="T802" s="133">
        <v>15946</v>
      </c>
      <c r="U802" s="134">
        <f t="shared" si="12"/>
        <v>269178</v>
      </c>
      <c r="V802" s="144"/>
      <c r="W802" s="173">
        <v>0</v>
      </c>
      <c r="X802" s="174">
        <v>0.09</v>
      </c>
      <c r="Y802" s="174">
        <v>5.4570651634098018E-3</v>
      </c>
      <c r="Z802" s="175">
        <v>0</v>
      </c>
      <c r="AA802" s="168"/>
      <c r="AB802" s="176">
        <v>0</v>
      </c>
      <c r="AC802" s="177">
        <v>0</v>
      </c>
      <c r="AD802" s="134">
        <v>0</v>
      </c>
      <c r="AE802" s="177">
        <v>0</v>
      </c>
      <c r="AF802" s="182">
        <v>0</v>
      </c>
      <c r="AG802" s="172"/>
    </row>
    <row r="803" spans="1:33" s="110" customFormat="1" x14ac:dyDescent="0.2">
      <c r="A803" s="138">
        <v>488</v>
      </c>
      <c r="B803" s="139">
        <v>488219285</v>
      </c>
      <c r="C803" s="140" t="s">
        <v>465</v>
      </c>
      <c r="D803" s="141">
        <v>219</v>
      </c>
      <c r="E803" s="140" t="s">
        <v>251</v>
      </c>
      <c r="F803" s="141">
        <v>285</v>
      </c>
      <c r="G803" s="142" t="s">
        <v>317</v>
      </c>
      <c r="H803" s="130"/>
      <c r="I803" s="131">
        <v>13938</v>
      </c>
      <c r="J803" s="131">
        <v>4068</v>
      </c>
      <c r="K803" s="131">
        <v>0</v>
      </c>
      <c r="L803" s="131">
        <v>938</v>
      </c>
      <c r="M803" s="131">
        <v>18944</v>
      </c>
      <c r="N803" s="130"/>
      <c r="O803" s="132">
        <v>2</v>
      </c>
      <c r="P803" s="132">
        <v>0</v>
      </c>
      <c r="Q803" s="133">
        <v>36012</v>
      </c>
      <c r="R803" s="133">
        <v>0</v>
      </c>
      <c r="S803" s="133">
        <v>0</v>
      </c>
      <c r="T803" s="133">
        <v>1876</v>
      </c>
      <c r="U803" s="134">
        <f t="shared" si="12"/>
        <v>37888</v>
      </c>
      <c r="V803" s="144"/>
      <c r="W803" s="173">
        <v>0</v>
      </c>
      <c r="X803" s="174">
        <v>0.09</v>
      </c>
      <c r="Y803" s="174">
        <v>3.5492521449452773E-2</v>
      </c>
      <c r="Z803" s="175">
        <v>0</v>
      </c>
      <c r="AA803" s="168"/>
      <c r="AB803" s="176">
        <v>0</v>
      </c>
      <c r="AC803" s="177">
        <v>0</v>
      </c>
      <c r="AD803" s="134">
        <v>0</v>
      </c>
      <c r="AE803" s="177">
        <v>0</v>
      </c>
      <c r="AF803" s="182">
        <v>0</v>
      </c>
      <c r="AG803" s="172"/>
    </row>
    <row r="804" spans="1:33" s="110" customFormat="1" x14ac:dyDescent="0.2">
      <c r="A804" s="138">
        <v>488</v>
      </c>
      <c r="B804" s="139">
        <v>488219293</v>
      </c>
      <c r="C804" s="140" t="s">
        <v>465</v>
      </c>
      <c r="D804" s="141">
        <v>219</v>
      </c>
      <c r="E804" s="140" t="s">
        <v>251</v>
      </c>
      <c r="F804" s="141">
        <v>293</v>
      </c>
      <c r="G804" s="142" t="s">
        <v>325</v>
      </c>
      <c r="H804" s="130"/>
      <c r="I804" s="131">
        <v>14904</v>
      </c>
      <c r="J804" s="131">
        <v>713</v>
      </c>
      <c r="K804" s="131">
        <v>0</v>
      </c>
      <c r="L804" s="131">
        <v>938</v>
      </c>
      <c r="M804" s="131">
        <v>16555</v>
      </c>
      <c r="N804" s="130"/>
      <c r="O804" s="132">
        <v>4</v>
      </c>
      <c r="P804" s="132">
        <v>0</v>
      </c>
      <c r="Q804" s="133">
        <v>62468</v>
      </c>
      <c r="R804" s="133">
        <v>0</v>
      </c>
      <c r="S804" s="133">
        <v>0</v>
      </c>
      <c r="T804" s="133">
        <v>3752</v>
      </c>
      <c r="U804" s="134">
        <f t="shared" si="12"/>
        <v>66220</v>
      </c>
      <c r="V804" s="144"/>
      <c r="W804" s="173">
        <v>0</v>
      </c>
      <c r="X804" s="174">
        <v>0.09</v>
      </c>
      <c r="Y804" s="174">
        <v>9.3536017588317037E-3</v>
      </c>
      <c r="Z804" s="175">
        <v>0</v>
      </c>
      <c r="AA804" s="168"/>
      <c r="AB804" s="176">
        <v>0</v>
      </c>
      <c r="AC804" s="177">
        <v>0</v>
      </c>
      <c r="AD804" s="134">
        <v>0</v>
      </c>
      <c r="AE804" s="177">
        <v>0</v>
      </c>
      <c r="AF804" s="182">
        <v>0</v>
      </c>
      <c r="AG804" s="172"/>
    </row>
    <row r="805" spans="1:33" s="110" customFormat="1" x14ac:dyDescent="0.2">
      <c r="A805" s="138">
        <v>488</v>
      </c>
      <c r="B805" s="139">
        <v>488219308</v>
      </c>
      <c r="C805" s="140" t="s">
        <v>465</v>
      </c>
      <c r="D805" s="141">
        <v>219</v>
      </c>
      <c r="E805" s="140" t="s">
        <v>251</v>
      </c>
      <c r="F805" s="141">
        <v>308</v>
      </c>
      <c r="G805" s="142" t="s">
        <v>340</v>
      </c>
      <c r="H805" s="130"/>
      <c r="I805" s="131">
        <v>13743.214285784894</v>
      </c>
      <c r="J805" s="131">
        <v>6290</v>
      </c>
      <c r="K805" s="131">
        <v>0</v>
      </c>
      <c r="L805" s="131">
        <v>938</v>
      </c>
      <c r="M805" s="131">
        <v>20971.214285784896</v>
      </c>
      <c r="N805" s="130"/>
      <c r="O805" s="132">
        <v>1</v>
      </c>
      <c r="P805" s="132">
        <v>0</v>
      </c>
      <c r="Q805" s="133">
        <v>20033</v>
      </c>
      <c r="R805" s="133">
        <v>0</v>
      </c>
      <c r="S805" s="133">
        <v>0</v>
      </c>
      <c r="T805" s="133">
        <v>938</v>
      </c>
      <c r="U805" s="134">
        <f t="shared" si="12"/>
        <v>20971</v>
      </c>
      <c r="V805" s="144"/>
      <c r="W805" s="173">
        <v>0</v>
      </c>
      <c r="X805" s="174">
        <v>0.09</v>
      </c>
      <c r="Y805" s="174">
        <v>2.5946213301495692E-3</v>
      </c>
      <c r="Z805" s="175">
        <v>0</v>
      </c>
      <c r="AA805" s="168"/>
      <c r="AB805" s="176">
        <v>0</v>
      </c>
      <c r="AC805" s="177">
        <v>0</v>
      </c>
      <c r="AD805" s="134">
        <v>0</v>
      </c>
      <c r="AE805" s="177">
        <v>0</v>
      </c>
      <c r="AF805" s="182">
        <v>0</v>
      </c>
      <c r="AG805" s="172"/>
    </row>
    <row r="806" spans="1:33" s="110" customFormat="1" x14ac:dyDescent="0.2">
      <c r="A806" s="138">
        <v>488</v>
      </c>
      <c r="B806" s="139">
        <v>488219336</v>
      </c>
      <c r="C806" s="140" t="s">
        <v>465</v>
      </c>
      <c r="D806" s="141">
        <v>219</v>
      </c>
      <c r="E806" s="140" t="s">
        <v>251</v>
      </c>
      <c r="F806" s="141">
        <v>336</v>
      </c>
      <c r="G806" s="142" t="s">
        <v>368</v>
      </c>
      <c r="H806" s="130"/>
      <c r="I806" s="131">
        <v>11124</v>
      </c>
      <c r="J806" s="131">
        <v>2602</v>
      </c>
      <c r="K806" s="131">
        <v>0</v>
      </c>
      <c r="L806" s="131">
        <v>938</v>
      </c>
      <c r="M806" s="131">
        <v>14664</v>
      </c>
      <c r="N806" s="130"/>
      <c r="O806" s="132">
        <v>260</v>
      </c>
      <c r="P806" s="132">
        <v>0</v>
      </c>
      <c r="Q806" s="133">
        <v>3568760</v>
      </c>
      <c r="R806" s="133">
        <v>0</v>
      </c>
      <c r="S806" s="133">
        <v>0</v>
      </c>
      <c r="T806" s="133">
        <v>243880</v>
      </c>
      <c r="U806" s="134">
        <f t="shared" si="12"/>
        <v>3812640</v>
      </c>
      <c r="V806" s="144"/>
      <c r="W806" s="173">
        <v>0</v>
      </c>
      <c r="X806" s="174">
        <v>0.09</v>
      </c>
      <c r="Y806" s="174">
        <v>4.1978296488959697E-2</v>
      </c>
      <c r="Z806" s="175">
        <v>0</v>
      </c>
      <c r="AA806" s="168"/>
      <c r="AB806" s="176">
        <v>0</v>
      </c>
      <c r="AC806" s="177">
        <v>0</v>
      </c>
      <c r="AD806" s="134">
        <v>0</v>
      </c>
      <c r="AE806" s="177">
        <v>0</v>
      </c>
      <c r="AF806" s="182">
        <v>0</v>
      </c>
      <c r="AG806" s="172"/>
    </row>
    <row r="807" spans="1:33" s="110" customFormat="1" x14ac:dyDescent="0.2">
      <c r="A807" s="138">
        <v>488</v>
      </c>
      <c r="B807" s="139">
        <v>488219625</v>
      </c>
      <c r="C807" s="140" t="s">
        <v>465</v>
      </c>
      <c r="D807" s="141">
        <v>219</v>
      </c>
      <c r="E807" s="140" t="s">
        <v>251</v>
      </c>
      <c r="F807" s="141">
        <v>625</v>
      </c>
      <c r="G807" s="142" t="s">
        <v>395</v>
      </c>
      <c r="H807" s="130"/>
      <c r="I807" s="131">
        <v>11011</v>
      </c>
      <c r="J807" s="131">
        <v>1662</v>
      </c>
      <c r="K807" s="131">
        <v>0</v>
      </c>
      <c r="L807" s="131">
        <v>938</v>
      </c>
      <c r="M807" s="131">
        <v>13611</v>
      </c>
      <c r="N807" s="130"/>
      <c r="O807" s="132">
        <v>5</v>
      </c>
      <c r="P807" s="132">
        <v>0</v>
      </c>
      <c r="Q807" s="133">
        <v>63365</v>
      </c>
      <c r="R807" s="133">
        <v>0</v>
      </c>
      <c r="S807" s="133">
        <v>0</v>
      </c>
      <c r="T807" s="133">
        <v>4690</v>
      </c>
      <c r="U807" s="134">
        <f t="shared" si="12"/>
        <v>68055</v>
      </c>
      <c r="V807" s="144"/>
      <c r="W807" s="173">
        <v>0</v>
      </c>
      <c r="X807" s="174">
        <v>0.09</v>
      </c>
      <c r="Y807" s="174">
        <v>4.6336101911469895E-3</v>
      </c>
      <c r="Z807" s="175">
        <v>0</v>
      </c>
      <c r="AA807" s="168"/>
      <c r="AB807" s="176">
        <v>0</v>
      </c>
      <c r="AC807" s="177">
        <v>0</v>
      </c>
      <c r="AD807" s="134">
        <v>0</v>
      </c>
      <c r="AE807" s="177">
        <v>0</v>
      </c>
      <c r="AF807" s="182">
        <v>0</v>
      </c>
      <c r="AG807" s="172"/>
    </row>
    <row r="808" spans="1:33" s="110" customFormat="1" x14ac:dyDescent="0.2">
      <c r="A808" s="138">
        <v>488</v>
      </c>
      <c r="B808" s="139">
        <v>488219712</v>
      </c>
      <c r="C808" s="140" t="s">
        <v>465</v>
      </c>
      <c r="D808" s="141">
        <v>219</v>
      </c>
      <c r="E808" s="140" t="s">
        <v>251</v>
      </c>
      <c r="F808" s="141">
        <v>712</v>
      </c>
      <c r="G808" s="142" t="s">
        <v>420</v>
      </c>
      <c r="H808" s="130"/>
      <c r="I808" s="131">
        <v>11720.704520624304</v>
      </c>
      <c r="J808" s="131">
        <v>8432</v>
      </c>
      <c r="K808" s="131">
        <v>0</v>
      </c>
      <c r="L808" s="131">
        <v>938</v>
      </c>
      <c r="M808" s="131">
        <v>21090.704520624306</v>
      </c>
      <c r="N808" s="130"/>
      <c r="O808" s="132">
        <v>1</v>
      </c>
      <c r="P808" s="132">
        <v>0</v>
      </c>
      <c r="Q808" s="133">
        <v>20153</v>
      </c>
      <c r="R808" s="133">
        <v>0</v>
      </c>
      <c r="S808" s="133">
        <v>0</v>
      </c>
      <c r="T808" s="133">
        <v>938</v>
      </c>
      <c r="U808" s="134">
        <f t="shared" si="12"/>
        <v>21091</v>
      </c>
      <c r="V808" s="144"/>
      <c r="W808" s="173">
        <v>0</v>
      </c>
      <c r="X808" s="174">
        <v>0.09</v>
      </c>
      <c r="Y808" s="174">
        <v>3.2307007193825725E-2</v>
      </c>
      <c r="Z808" s="175">
        <v>0</v>
      </c>
      <c r="AA808" s="168"/>
      <c r="AB808" s="176">
        <v>0</v>
      </c>
      <c r="AC808" s="177">
        <v>0</v>
      </c>
      <c r="AD808" s="134">
        <v>0</v>
      </c>
      <c r="AE808" s="177">
        <v>0</v>
      </c>
      <c r="AF808" s="182">
        <v>0</v>
      </c>
      <c r="AG808" s="172"/>
    </row>
    <row r="809" spans="1:33" s="110" customFormat="1" x14ac:dyDescent="0.2">
      <c r="A809" s="138">
        <v>488</v>
      </c>
      <c r="B809" s="139">
        <v>488219760</v>
      </c>
      <c r="C809" s="140" t="s">
        <v>465</v>
      </c>
      <c r="D809" s="141">
        <v>219</v>
      </c>
      <c r="E809" s="140" t="s">
        <v>251</v>
      </c>
      <c r="F809" s="141">
        <v>760</v>
      </c>
      <c r="G809" s="142" t="s">
        <v>433</v>
      </c>
      <c r="H809" s="130"/>
      <c r="I809" s="131">
        <v>10771</v>
      </c>
      <c r="J809" s="131">
        <v>2729</v>
      </c>
      <c r="K809" s="131">
        <v>0</v>
      </c>
      <c r="L809" s="131">
        <v>938</v>
      </c>
      <c r="M809" s="131">
        <v>14438</v>
      </c>
      <c r="N809" s="130"/>
      <c r="O809" s="132">
        <v>7</v>
      </c>
      <c r="P809" s="132">
        <v>0</v>
      </c>
      <c r="Q809" s="133">
        <v>94500</v>
      </c>
      <c r="R809" s="133">
        <v>0</v>
      </c>
      <c r="S809" s="133">
        <v>0</v>
      </c>
      <c r="T809" s="133">
        <v>6566</v>
      </c>
      <c r="U809" s="134">
        <f t="shared" si="12"/>
        <v>101066</v>
      </c>
      <c r="V809" s="144"/>
      <c r="W809" s="173">
        <v>0</v>
      </c>
      <c r="X809" s="174">
        <v>0.09</v>
      </c>
      <c r="Y809" s="174">
        <v>3.9594296583531849E-2</v>
      </c>
      <c r="Z809" s="175">
        <v>0</v>
      </c>
      <c r="AA809" s="168"/>
      <c r="AB809" s="176">
        <v>0</v>
      </c>
      <c r="AC809" s="177">
        <v>0</v>
      </c>
      <c r="AD809" s="134">
        <v>0</v>
      </c>
      <c r="AE809" s="177">
        <v>0</v>
      </c>
      <c r="AF809" s="182">
        <v>0</v>
      </c>
      <c r="AG809" s="172"/>
    </row>
    <row r="810" spans="1:33" s="110" customFormat="1" x14ac:dyDescent="0.2">
      <c r="A810" s="138">
        <v>488</v>
      </c>
      <c r="B810" s="139">
        <v>488219780</v>
      </c>
      <c r="C810" s="140" t="s">
        <v>465</v>
      </c>
      <c r="D810" s="141">
        <v>219</v>
      </c>
      <c r="E810" s="140" t="s">
        <v>251</v>
      </c>
      <c r="F810" s="141">
        <v>780</v>
      </c>
      <c r="G810" s="142" t="s">
        <v>443</v>
      </c>
      <c r="H810" s="130"/>
      <c r="I810" s="131">
        <v>10974</v>
      </c>
      <c r="J810" s="131">
        <v>2628</v>
      </c>
      <c r="K810" s="131">
        <v>0</v>
      </c>
      <c r="L810" s="131">
        <v>938</v>
      </c>
      <c r="M810" s="131">
        <v>14540</v>
      </c>
      <c r="N810" s="130"/>
      <c r="O810" s="132">
        <v>44</v>
      </c>
      <c r="P810" s="132">
        <v>0</v>
      </c>
      <c r="Q810" s="133">
        <v>598488</v>
      </c>
      <c r="R810" s="133">
        <v>0</v>
      </c>
      <c r="S810" s="133">
        <v>0</v>
      </c>
      <c r="T810" s="133">
        <v>41272</v>
      </c>
      <c r="U810" s="134">
        <f t="shared" si="12"/>
        <v>639760</v>
      </c>
      <c r="V810" s="144"/>
      <c r="W810" s="173">
        <v>0</v>
      </c>
      <c r="X810" s="174">
        <v>0.09</v>
      </c>
      <c r="Y810" s="174">
        <v>1.377569133814701E-2</v>
      </c>
      <c r="Z810" s="175">
        <v>0</v>
      </c>
      <c r="AA810" s="168"/>
      <c r="AB810" s="176">
        <v>0</v>
      </c>
      <c r="AC810" s="177">
        <v>0</v>
      </c>
      <c r="AD810" s="134">
        <v>0</v>
      </c>
      <c r="AE810" s="177">
        <v>0</v>
      </c>
      <c r="AF810" s="182">
        <v>0</v>
      </c>
      <c r="AG810" s="172"/>
    </row>
    <row r="811" spans="1:33" s="110" customFormat="1" x14ac:dyDescent="0.2">
      <c r="A811" s="138">
        <v>489</v>
      </c>
      <c r="B811" s="139">
        <v>489020020</v>
      </c>
      <c r="C811" s="140" t="s">
        <v>540</v>
      </c>
      <c r="D811" s="141">
        <v>20</v>
      </c>
      <c r="E811" s="140" t="s">
        <v>52</v>
      </c>
      <c r="F811" s="141">
        <v>20</v>
      </c>
      <c r="G811" s="142" t="s">
        <v>52</v>
      </c>
      <c r="H811" s="130"/>
      <c r="I811" s="131">
        <v>11828</v>
      </c>
      <c r="J811" s="131">
        <v>3306</v>
      </c>
      <c r="K811" s="131">
        <v>0</v>
      </c>
      <c r="L811" s="131">
        <v>938</v>
      </c>
      <c r="M811" s="131">
        <v>16072</v>
      </c>
      <c r="N811" s="130"/>
      <c r="O811" s="132">
        <v>203</v>
      </c>
      <c r="P811" s="132">
        <v>0</v>
      </c>
      <c r="Q811" s="133">
        <v>3061443</v>
      </c>
      <c r="R811" s="133">
        <v>0</v>
      </c>
      <c r="S811" s="133">
        <v>0</v>
      </c>
      <c r="T811" s="133">
        <v>189805</v>
      </c>
      <c r="U811" s="134">
        <f t="shared" si="12"/>
        <v>3251248</v>
      </c>
      <c r="V811" s="144"/>
      <c r="W811" s="173">
        <v>0.71395076201641394</v>
      </c>
      <c r="X811" s="174">
        <v>0.09</v>
      </c>
      <c r="Y811" s="174">
        <v>5.0499405212774018E-2</v>
      </c>
      <c r="Z811" s="175">
        <v>0</v>
      </c>
      <c r="AA811" s="168"/>
      <c r="AB811" s="176">
        <v>0</v>
      </c>
      <c r="AC811" s="177">
        <v>0</v>
      </c>
      <c r="AD811" s="134">
        <v>0</v>
      </c>
      <c r="AE811" s="177">
        <v>0</v>
      </c>
      <c r="AF811" s="182">
        <v>0</v>
      </c>
      <c r="AG811" s="172"/>
    </row>
    <row r="812" spans="1:33" s="110" customFormat="1" x14ac:dyDescent="0.2">
      <c r="A812" s="138">
        <v>489</v>
      </c>
      <c r="B812" s="139">
        <v>489020036</v>
      </c>
      <c r="C812" s="140" t="s">
        <v>540</v>
      </c>
      <c r="D812" s="141">
        <v>20</v>
      </c>
      <c r="E812" s="140" t="s">
        <v>52</v>
      </c>
      <c r="F812" s="141">
        <v>36</v>
      </c>
      <c r="G812" s="142" t="s">
        <v>68</v>
      </c>
      <c r="H812" s="130"/>
      <c r="I812" s="131">
        <v>11461</v>
      </c>
      <c r="J812" s="131">
        <v>4140</v>
      </c>
      <c r="K812" s="131">
        <v>0</v>
      </c>
      <c r="L812" s="131">
        <v>938</v>
      </c>
      <c r="M812" s="131">
        <v>16539</v>
      </c>
      <c r="N812" s="130"/>
      <c r="O812" s="132">
        <v>101</v>
      </c>
      <c r="P812" s="132">
        <v>0</v>
      </c>
      <c r="Q812" s="133">
        <v>1570146</v>
      </c>
      <c r="R812" s="133">
        <v>0</v>
      </c>
      <c r="S812" s="133">
        <v>0</v>
      </c>
      <c r="T812" s="133">
        <v>94435</v>
      </c>
      <c r="U812" s="134">
        <f t="shared" si="12"/>
        <v>1664581</v>
      </c>
      <c r="V812" s="144"/>
      <c r="W812" s="173">
        <v>0.35521688159437259</v>
      </c>
      <c r="X812" s="174">
        <v>0.09</v>
      </c>
      <c r="Y812" s="174">
        <v>6.6889207076896287E-2</v>
      </c>
      <c r="Z812" s="175">
        <v>0</v>
      </c>
      <c r="AA812" s="168"/>
      <c r="AB812" s="176">
        <v>0</v>
      </c>
      <c r="AC812" s="177">
        <v>0</v>
      </c>
      <c r="AD812" s="134">
        <v>0</v>
      </c>
      <c r="AE812" s="177">
        <v>0</v>
      </c>
      <c r="AF812" s="182">
        <v>0</v>
      </c>
      <c r="AG812" s="172"/>
    </row>
    <row r="813" spans="1:33" s="110" customFormat="1" x14ac:dyDescent="0.2">
      <c r="A813" s="138">
        <v>489</v>
      </c>
      <c r="B813" s="139">
        <v>489020052</v>
      </c>
      <c r="C813" s="140" t="s">
        <v>540</v>
      </c>
      <c r="D813" s="141">
        <v>20</v>
      </c>
      <c r="E813" s="140" t="s">
        <v>52</v>
      </c>
      <c r="F813" s="141">
        <v>52</v>
      </c>
      <c r="G813" s="142" t="s">
        <v>84</v>
      </c>
      <c r="H813" s="130"/>
      <c r="I813" s="131">
        <v>11565</v>
      </c>
      <c r="J813" s="131">
        <v>3426</v>
      </c>
      <c r="K813" s="131">
        <v>0</v>
      </c>
      <c r="L813" s="131">
        <v>938</v>
      </c>
      <c r="M813" s="131">
        <v>15929</v>
      </c>
      <c r="N813" s="130"/>
      <c r="O813" s="132">
        <v>6</v>
      </c>
      <c r="P813" s="132">
        <v>0</v>
      </c>
      <c r="Q813" s="133">
        <v>89628</v>
      </c>
      <c r="R813" s="133">
        <v>0</v>
      </c>
      <c r="S813" s="133">
        <v>0</v>
      </c>
      <c r="T813" s="133">
        <v>5610</v>
      </c>
      <c r="U813" s="134">
        <f t="shared" si="12"/>
        <v>95238</v>
      </c>
      <c r="V813" s="144"/>
      <c r="W813" s="173">
        <v>2.1101992966002344E-2</v>
      </c>
      <c r="X813" s="174">
        <v>0.09</v>
      </c>
      <c r="Y813" s="174">
        <v>3.9677297804698232E-2</v>
      </c>
      <c r="Z813" s="175">
        <v>0</v>
      </c>
      <c r="AA813" s="168"/>
      <c r="AB813" s="176">
        <v>0</v>
      </c>
      <c r="AC813" s="177">
        <v>0</v>
      </c>
      <c r="AD813" s="134">
        <v>0</v>
      </c>
      <c r="AE813" s="177">
        <v>0</v>
      </c>
      <c r="AF813" s="182">
        <v>0</v>
      </c>
      <c r="AG813" s="172"/>
    </row>
    <row r="814" spans="1:33" s="110" customFormat="1" x14ac:dyDescent="0.2">
      <c r="A814" s="138">
        <v>489</v>
      </c>
      <c r="B814" s="139">
        <v>489020096</v>
      </c>
      <c r="C814" s="140" t="s">
        <v>540</v>
      </c>
      <c r="D814" s="141">
        <v>20</v>
      </c>
      <c r="E814" s="140" t="s">
        <v>52</v>
      </c>
      <c r="F814" s="141">
        <v>96</v>
      </c>
      <c r="G814" s="142" t="s">
        <v>128</v>
      </c>
      <c r="H814" s="130"/>
      <c r="I814" s="131">
        <v>11615</v>
      </c>
      <c r="J814" s="131">
        <v>6612</v>
      </c>
      <c r="K814" s="131">
        <v>0</v>
      </c>
      <c r="L814" s="131">
        <v>938</v>
      </c>
      <c r="M814" s="131">
        <v>19165</v>
      </c>
      <c r="N814" s="130"/>
      <c r="O814" s="132">
        <v>98</v>
      </c>
      <c r="P814" s="132">
        <v>0</v>
      </c>
      <c r="Q814" s="133">
        <v>1779974</v>
      </c>
      <c r="R814" s="133">
        <v>0</v>
      </c>
      <c r="S814" s="133">
        <v>0</v>
      </c>
      <c r="T814" s="133">
        <v>91630</v>
      </c>
      <c r="U814" s="134">
        <f t="shared" si="12"/>
        <v>1871604</v>
      </c>
      <c r="V814" s="144"/>
      <c r="W814" s="173">
        <v>0.34466588511137147</v>
      </c>
      <c r="X814" s="174">
        <v>0.09</v>
      </c>
      <c r="Y814" s="174">
        <v>3.3366338003061817E-2</v>
      </c>
      <c r="Z814" s="175">
        <v>0</v>
      </c>
      <c r="AA814" s="168"/>
      <c r="AB814" s="176">
        <v>0</v>
      </c>
      <c r="AC814" s="177">
        <v>0</v>
      </c>
      <c r="AD814" s="134">
        <v>0</v>
      </c>
      <c r="AE814" s="177">
        <v>0</v>
      </c>
      <c r="AF814" s="182">
        <v>0</v>
      </c>
      <c r="AG814" s="172"/>
    </row>
    <row r="815" spans="1:33" s="110" customFormat="1" x14ac:dyDescent="0.2">
      <c r="A815" s="138">
        <v>489</v>
      </c>
      <c r="B815" s="139">
        <v>489020172</v>
      </c>
      <c r="C815" s="140" t="s">
        <v>540</v>
      </c>
      <c r="D815" s="141">
        <v>20</v>
      </c>
      <c r="E815" s="140" t="s">
        <v>52</v>
      </c>
      <c r="F815" s="141">
        <v>172</v>
      </c>
      <c r="G815" s="142" t="s">
        <v>204</v>
      </c>
      <c r="H815" s="130"/>
      <c r="I815" s="131">
        <v>11138</v>
      </c>
      <c r="J815" s="131">
        <v>7502</v>
      </c>
      <c r="K815" s="131">
        <v>0</v>
      </c>
      <c r="L815" s="131">
        <v>938</v>
      </c>
      <c r="M815" s="131">
        <v>19578</v>
      </c>
      <c r="N815" s="130"/>
      <c r="O815" s="132">
        <v>48</v>
      </c>
      <c r="P815" s="132">
        <v>0</v>
      </c>
      <c r="Q815" s="133">
        <v>891552</v>
      </c>
      <c r="R815" s="133">
        <v>0</v>
      </c>
      <c r="S815" s="133">
        <v>0</v>
      </c>
      <c r="T815" s="133">
        <v>44880</v>
      </c>
      <c r="U815" s="134">
        <f t="shared" si="12"/>
        <v>936432</v>
      </c>
      <c r="V815" s="144"/>
      <c r="W815" s="173">
        <v>0.16881594372801884</v>
      </c>
      <c r="X815" s="174">
        <v>0.09</v>
      </c>
      <c r="Y815" s="174">
        <v>3.0715542221570805E-2</v>
      </c>
      <c r="Z815" s="175">
        <v>0</v>
      </c>
      <c r="AA815" s="168"/>
      <c r="AB815" s="176">
        <v>0</v>
      </c>
      <c r="AC815" s="177">
        <v>0</v>
      </c>
      <c r="AD815" s="134">
        <v>0</v>
      </c>
      <c r="AE815" s="177">
        <v>0</v>
      </c>
      <c r="AF815" s="182">
        <v>0</v>
      </c>
      <c r="AG815" s="172"/>
    </row>
    <row r="816" spans="1:33" s="110" customFormat="1" x14ac:dyDescent="0.2">
      <c r="A816" s="138">
        <v>489</v>
      </c>
      <c r="B816" s="139">
        <v>489020201</v>
      </c>
      <c r="C816" s="140" t="s">
        <v>540</v>
      </c>
      <c r="D816" s="141">
        <v>20</v>
      </c>
      <c r="E816" s="140" t="s">
        <v>52</v>
      </c>
      <c r="F816" s="141">
        <v>201</v>
      </c>
      <c r="G816" s="142" t="s">
        <v>233</v>
      </c>
      <c r="H816" s="130"/>
      <c r="I816" s="131">
        <v>15446</v>
      </c>
      <c r="J816" s="131">
        <v>537</v>
      </c>
      <c r="K816" s="131">
        <v>0</v>
      </c>
      <c r="L816" s="131">
        <v>938</v>
      </c>
      <c r="M816" s="131">
        <v>16921</v>
      </c>
      <c r="N816" s="130"/>
      <c r="O816" s="132">
        <v>1</v>
      </c>
      <c r="P816" s="132">
        <v>0</v>
      </c>
      <c r="Q816" s="133">
        <v>15927</v>
      </c>
      <c r="R816" s="133">
        <v>0</v>
      </c>
      <c r="S816" s="133">
        <v>0</v>
      </c>
      <c r="T816" s="133">
        <v>935</v>
      </c>
      <c r="U816" s="134">
        <f t="shared" si="12"/>
        <v>16862</v>
      </c>
      <c r="V816" s="144"/>
      <c r="W816" s="173">
        <v>3.5169988276670576E-3</v>
      </c>
      <c r="X816" s="174">
        <v>0.09</v>
      </c>
      <c r="Y816" s="174">
        <v>8.4738866485651668E-2</v>
      </c>
      <c r="Z816" s="175">
        <v>0</v>
      </c>
      <c r="AA816" s="168"/>
      <c r="AB816" s="176">
        <v>0</v>
      </c>
      <c r="AC816" s="177">
        <v>0</v>
      </c>
      <c r="AD816" s="134">
        <v>0</v>
      </c>
      <c r="AE816" s="177">
        <v>0</v>
      </c>
      <c r="AF816" s="182">
        <v>0</v>
      </c>
      <c r="AG816" s="172"/>
    </row>
    <row r="817" spans="1:33" s="110" customFormat="1" x14ac:dyDescent="0.2">
      <c r="A817" s="138">
        <v>489</v>
      </c>
      <c r="B817" s="139">
        <v>489020239</v>
      </c>
      <c r="C817" s="140" t="s">
        <v>540</v>
      </c>
      <c r="D817" s="141">
        <v>20</v>
      </c>
      <c r="E817" s="140" t="s">
        <v>52</v>
      </c>
      <c r="F817" s="141">
        <v>239</v>
      </c>
      <c r="G817" s="142" t="s">
        <v>271</v>
      </c>
      <c r="H817" s="130"/>
      <c r="I817" s="131">
        <v>11159</v>
      </c>
      <c r="J817" s="131">
        <v>4396</v>
      </c>
      <c r="K817" s="131">
        <v>0</v>
      </c>
      <c r="L817" s="131">
        <v>938</v>
      </c>
      <c r="M817" s="131">
        <v>16493</v>
      </c>
      <c r="N817" s="130"/>
      <c r="O817" s="132">
        <v>63</v>
      </c>
      <c r="P817" s="132">
        <v>0</v>
      </c>
      <c r="Q817" s="133">
        <v>976500</v>
      </c>
      <c r="R817" s="133">
        <v>0</v>
      </c>
      <c r="S817" s="133">
        <v>0</v>
      </c>
      <c r="T817" s="133">
        <v>58905</v>
      </c>
      <c r="U817" s="134">
        <f t="shared" si="12"/>
        <v>1035405</v>
      </c>
      <c r="V817" s="144"/>
      <c r="W817" s="173">
        <v>0.22157092614302484</v>
      </c>
      <c r="X817" s="174">
        <v>0.09</v>
      </c>
      <c r="Y817" s="174">
        <v>5.7821363413732618E-2</v>
      </c>
      <c r="Z817" s="175">
        <v>0</v>
      </c>
      <c r="AA817" s="168"/>
      <c r="AB817" s="176">
        <v>0</v>
      </c>
      <c r="AC817" s="177">
        <v>0</v>
      </c>
      <c r="AD817" s="134">
        <v>0</v>
      </c>
      <c r="AE817" s="177">
        <v>0</v>
      </c>
      <c r="AF817" s="182">
        <v>0</v>
      </c>
      <c r="AG817" s="172"/>
    </row>
    <row r="818" spans="1:33" s="110" customFormat="1" x14ac:dyDescent="0.2">
      <c r="A818" s="138">
        <v>489</v>
      </c>
      <c r="B818" s="139">
        <v>489020242</v>
      </c>
      <c r="C818" s="140" t="s">
        <v>540</v>
      </c>
      <c r="D818" s="141">
        <v>20</v>
      </c>
      <c r="E818" s="140" t="s">
        <v>52</v>
      </c>
      <c r="F818" s="141">
        <v>242</v>
      </c>
      <c r="G818" s="142" t="s">
        <v>274</v>
      </c>
      <c r="H818" s="130"/>
      <c r="I818" s="131">
        <v>15345</v>
      </c>
      <c r="J818" s="131">
        <v>47234</v>
      </c>
      <c r="K818" s="131">
        <v>0</v>
      </c>
      <c r="L818" s="131">
        <v>938</v>
      </c>
      <c r="M818" s="131">
        <v>63517</v>
      </c>
      <c r="N818" s="130"/>
      <c r="O818" s="132">
        <v>4</v>
      </c>
      <c r="P818" s="132">
        <v>0</v>
      </c>
      <c r="Q818" s="133">
        <v>249436</v>
      </c>
      <c r="R818" s="133">
        <v>0</v>
      </c>
      <c r="S818" s="133">
        <v>0</v>
      </c>
      <c r="T818" s="133">
        <v>3740</v>
      </c>
      <c r="U818" s="134">
        <f t="shared" si="12"/>
        <v>253176</v>
      </c>
      <c r="V818" s="144"/>
      <c r="W818" s="173">
        <v>1.4067995310668231E-2</v>
      </c>
      <c r="X818" s="174">
        <v>0.09</v>
      </c>
      <c r="Y818" s="174">
        <v>4.4205814762475128E-2</v>
      </c>
      <c r="Z818" s="175">
        <v>0</v>
      </c>
      <c r="AA818" s="168"/>
      <c r="AB818" s="176">
        <v>0</v>
      </c>
      <c r="AC818" s="177">
        <v>0</v>
      </c>
      <c r="AD818" s="134">
        <v>0</v>
      </c>
      <c r="AE818" s="177">
        <v>0</v>
      </c>
      <c r="AF818" s="182">
        <v>0</v>
      </c>
      <c r="AG818" s="172"/>
    </row>
    <row r="819" spans="1:33" s="110" customFormat="1" x14ac:dyDescent="0.2">
      <c r="A819" s="138">
        <v>489</v>
      </c>
      <c r="B819" s="139">
        <v>489020261</v>
      </c>
      <c r="C819" s="140" t="s">
        <v>540</v>
      </c>
      <c r="D819" s="141">
        <v>20</v>
      </c>
      <c r="E819" s="140" t="s">
        <v>52</v>
      </c>
      <c r="F819" s="141">
        <v>261</v>
      </c>
      <c r="G819" s="142" t="s">
        <v>293</v>
      </c>
      <c r="H819" s="130"/>
      <c r="I819" s="131">
        <v>11104</v>
      </c>
      <c r="J819" s="131">
        <v>7162</v>
      </c>
      <c r="K819" s="131">
        <v>0</v>
      </c>
      <c r="L819" s="131">
        <v>938</v>
      </c>
      <c r="M819" s="131">
        <v>19204</v>
      </c>
      <c r="N819" s="130"/>
      <c r="O819" s="132">
        <v>186</v>
      </c>
      <c r="P819" s="132">
        <v>0</v>
      </c>
      <c r="Q819" s="133">
        <v>3385572</v>
      </c>
      <c r="R819" s="133">
        <v>0</v>
      </c>
      <c r="S819" s="133">
        <v>0</v>
      </c>
      <c r="T819" s="133">
        <v>173910</v>
      </c>
      <c r="U819" s="134">
        <f t="shared" si="12"/>
        <v>3559482</v>
      </c>
      <c r="V819" s="144"/>
      <c r="W819" s="173">
        <v>0.65416178194607333</v>
      </c>
      <c r="X819" s="174">
        <v>0.09</v>
      </c>
      <c r="Y819" s="174">
        <v>7.8502282779269267E-2</v>
      </c>
      <c r="Z819" s="175">
        <v>0</v>
      </c>
      <c r="AA819" s="168"/>
      <c r="AB819" s="176">
        <v>0</v>
      </c>
      <c r="AC819" s="177">
        <v>0</v>
      </c>
      <c r="AD819" s="134">
        <v>0</v>
      </c>
      <c r="AE819" s="177">
        <v>0</v>
      </c>
      <c r="AF819" s="182">
        <v>0</v>
      </c>
      <c r="AG819" s="172"/>
    </row>
    <row r="820" spans="1:33" s="110" customFormat="1" x14ac:dyDescent="0.2">
      <c r="A820" s="138">
        <v>489</v>
      </c>
      <c r="B820" s="139">
        <v>489020300</v>
      </c>
      <c r="C820" s="140" t="s">
        <v>540</v>
      </c>
      <c r="D820" s="141">
        <v>20</v>
      </c>
      <c r="E820" s="140" t="s">
        <v>52</v>
      </c>
      <c r="F820" s="141">
        <v>300</v>
      </c>
      <c r="G820" s="142" t="s">
        <v>332</v>
      </c>
      <c r="H820" s="130"/>
      <c r="I820" s="131">
        <v>12258</v>
      </c>
      <c r="J820" s="131">
        <v>22013</v>
      </c>
      <c r="K820" s="131">
        <v>0</v>
      </c>
      <c r="L820" s="131">
        <v>938</v>
      </c>
      <c r="M820" s="131">
        <v>35209</v>
      </c>
      <c r="N820" s="130"/>
      <c r="O820" s="132">
        <v>3</v>
      </c>
      <c r="P820" s="132">
        <v>0</v>
      </c>
      <c r="Q820" s="133">
        <v>102450</v>
      </c>
      <c r="R820" s="133">
        <v>0</v>
      </c>
      <c r="S820" s="133">
        <v>0</v>
      </c>
      <c r="T820" s="133">
        <v>2805</v>
      </c>
      <c r="U820" s="134">
        <f t="shared" si="12"/>
        <v>105255</v>
      </c>
      <c r="V820" s="144"/>
      <c r="W820" s="173">
        <v>1.0550996483001174E-2</v>
      </c>
      <c r="X820" s="174">
        <v>0.09</v>
      </c>
      <c r="Y820" s="174">
        <v>1.8735196439636739E-2</v>
      </c>
      <c r="Z820" s="175">
        <v>0</v>
      </c>
      <c r="AA820" s="168"/>
      <c r="AB820" s="176">
        <v>0</v>
      </c>
      <c r="AC820" s="177">
        <v>0</v>
      </c>
      <c r="AD820" s="134">
        <v>0</v>
      </c>
      <c r="AE820" s="177">
        <v>0</v>
      </c>
      <c r="AF820" s="182">
        <v>0</v>
      </c>
      <c r="AG820" s="172"/>
    </row>
    <row r="821" spans="1:33" s="110" customFormat="1" x14ac:dyDescent="0.2">
      <c r="A821" s="138">
        <v>489</v>
      </c>
      <c r="B821" s="139">
        <v>489020310</v>
      </c>
      <c r="C821" s="140" t="s">
        <v>540</v>
      </c>
      <c r="D821" s="141">
        <v>20</v>
      </c>
      <c r="E821" s="140" t="s">
        <v>52</v>
      </c>
      <c r="F821" s="141">
        <v>310</v>
      </c>
      <c r="G821" s="142" t="s">
        <v>342</v>
      </c>
      <c r="H821" s="130"/>
      <c r="I821" s="131">
        <v>11041</v>
      </c>
      <c r="J821" s="131">
        <v>3290</v>
      </c>
      <c r="K821" s="131">
        <v>0</v>
      </c>
      <c r="L821" s="131">
        <v>938</v>
      </c>
      <c r="M821" s="131">
        <v>15269</v>
      </c>
      <c r="N821" s="130"/>
      <c r="O821" s="132">
        <v>18</v>
      </c>
      <c r="P821" s="132">
        <v>0</v>
      </c>
      <c r="Q821" s="133">
        <v>257058</v>
      </c>
      <c r="R821" s="133">
        <v>0</v>
      </c>
      <c r="S821" s="133">
        <v>0</v>
      </c>
      <c r="T821" s="133">
        <v>16830</v>
      </c>
      <c r="U821" s="134">
        <f t="shared" si="12"/>
        <v>273888</v>
      </c>
      <c r="V821" s="144"/>
      <c r="W821" s="173">
        <v>6.3305978898007056E-2</v>
      </c>
      <c r="X821" s="174">
        <v>0.09</v>
      </c>
      <c r="Y821" s="174">
        <v>4.0869705445798162E-2</v>
      </c>
      <c r="Z821" s="175">
        <v>0</v>
      </c>
      <c r="AA821" s="168"/>
      <c r="AB821" s="176">
        <v>0</v>
      </c>
      <c r="AC821" s="177">
        <v>0</v>
      </c>
      <c r="AD821" s="134">
        <v>0</v>
      </c>
      <c r="AE821" s="177">
        <v>0</v>
      </c>
      <c r="AF821" s="182">
        <v>0</v>
      </c>
      <c r="AG821" s="172"/>
    </row>
    <row r="822" spans="1:33" s="110" customFormat="1" x14ac:dyDescent="0.2">
      <c r="A822" s="138">
        <v>489</v>
      </c>
      <c r="B822" s="139">
        <v>489020645</v>
      </c>
      <c r="C822" s="140" t="s">
        <v>540</v>
      </c>
      <c r="D822" s="141">
        <v>20</v>
      </c>
      <c r="E822" s="140" t="s">
        <v>52</v>
      </c>
      <c r="F822" s="141">
        <v>645</v>
      </c>
      <c r="G822" s="142" t="s">
        <v>399</v>
      </c>
      <c r="H822" s="130"/>
      <c r="I822" s="131">
        <v>11987</v>
      </c>
      <c r="J822" s="131">
        <v>4879</v>
      </c>
      <c r="K822" s="131">
        <v>0</v>
      </c>
      <c r="L822" s="131">
        <v>938</v>
      </c>
      <c r="M822" s="131">
        <v>17804</v>
      </c>
      <c r="N822" s="130"/>
      <c r="O822" s="132">
        <v>75</v>
      </c>
      <c r="P822" s="132">
        <v>0</v>
      </c>
      <c r="Q822" s="133">
        <v>1260525</v>
      </c>
      <c r="R822" s="133">
        <v>0</v>
      </c>
      <c r="S822" s="133">
        <v>0</v>
      </c>
      <c r="T822" s="133">
        <v>70125</v>
      </c>
      <c r="U822" s="134">
        <f t="shared" si="12"/>
        <v>1330650</v>
      </c>
      <c r="V822" s="144"/>
      <c r="W822" s="173">
        <v>0.26377491207502957</v>
      </c>
      <c r="X822" s="174">
        <v>0.09</v>
      </c>
      <c r="Y822" s="174">
        <v>3.5973656779131322E-2</v>
      </c>
      <c r="Z822" s="175">
        <v>0</v>
      </c>
      <c r="AA822" s="168"/>
      <c r="AB822" s="176">
        <v>0</v>
      </c>
      <c r="AC822" s="177">
        <v>0</v>
      </c>
      <c r="AD822" s="134">
        <v>0</v>
      </c>
      <c r="AE822" s="177">
        <v>0</v>
      </c>
      <c r="AF822" s="182">
        <v>0</v>
      </c>
      <c r="AG822" s="172"/>
    </row>
    <row r="823" spans="1:33" s="110" customFormat="1" x14ac:dyDescent="0.2">
      <c r="A823" s="138">
        <v>489</v>
      </c>
      <c r="B823" s="139">
        <v>489020660</v>
      </c>
      <c r="C823" s="140" t="s">
        <v>540</v>
      </c>
      <c r="D823" s="141">
        <v>20</v>
      </c>
      <c r="E823" s="140" t="s">
        <v>52</v>
      </c>
      <c r="F823" s="141">
        <v>660</v>
      </c>
      <c r="G823" s="142" t="s">
        <v>403</v>
      </c>
      <c r="H823" s="130"/>
      <c r="I823" s="131">
        <v>11381</v>
      </c>
      <c r="J823" s="131">
        <v>10121</v>
      </c>
      <c r="K823" s="131">
        <v>0</v>
      </c>
      <c r="L823" s="131">
        <v>938</v>
      </c>
      <c r="M823" s="131">
        <v>22440</v>
      </c>
      <c r="N823" s="130"/>
      <c r="O823" s="132">
        <v>10</v>
      </c>
      <c r="P823" s="132">
        <v>0</v>
      </c>
      <c r="Q823" s="133">
        <v>214260</v>
      </c>
      <c r="R823" s="133">
        <v>0</v>
      </c>
      <c r="S823" s="133">
        <v>0</v>
      </c>
      <c r="T823" s="133">
        <v>9350</v>
      </c>
      <c r="U823" s="134">
        <f t="shared" si="12"/>
        <v>223610</v>
      </c>
      <c r="V823" s="144"/>
      <c r="W823" s="173">
        <v>3.5169988276670575E-2</v>
      </c>
      <c r="X823" s="174">
        <v>0.09</v>
      </c>
      <c r="Y823" s="174">
        <v>5.422112176871121E-2</v>
      </c>
      <c r="Z823" s="175">
        <v>0</v>
      </c>
      <c r="AA823" s="168"/>
      <c r="AB823" s="176">
        <v>0</v>
      </c>
      <c r="AC823" s="177">
        <v>0</v>
      </c>
      <c r="AD823" s="134">
        <v>0</v>
      </c>
      <c r="AE823" s="177">
        <v>0</v>
      </c>
      <c r="AF823" s="182">
        <v>0</v>
      </c>
      <c r="AG823" s="172"/>
    </row>
    <row r="824" spans="1:33" s="110" customFormat="1" x14ac:dyDescent="0.2">
      <c r="A824" s="138">
        <v>489</v>
      </c>
      <c r="B824" s="139">
        <v>489020712</v>
      </c>
      <c r="C824" s="140" t="s">
        <v>540</v>
      </c>
      <c r="D824" s="141">
        <v>20</v>
      </c>
      <c r="E824" s="140" t="s">
        <v>52</v>
      </c>
      <c r="F824" s="141">
        <v>712</v>
      </c>
      <c r="G824" s="142" t="s">
        <v>420</v>
      </c>
      <c r="H824" s="130"/>
      <c r="I824" s="131">
        <v>11538</v>
      </c>
      <c r="J824" s="131">
        <v>8301</v>
      </c>
      <c r="K824" s="131">
        <v>0</v>
      </c>
      <c r="L824" s="131">
        <v>938</v>
      </c>
      <c r="M824" s="131">
        <v>20777</v>
      </c>
      <c r="N824" s="130"/>
      <c r="O824" s="132">
        <v>37</v>
      </c>
      <c r="P824" s="132">
        <v>0</v>
      </c>
      <c r="Q824" s="133">
        <v>731453</v>
      </c>
      <c r="R824" s="133">
        <v>0</v>
      </c>
      <c r="S824" s="133">
        <v>0</v>
      </c>
      <c r="T824" s="133">
        <v>34595</v>
      </c>
      <c r="U824" s="134">
        <f t="shared" si="12"/>
        <v>766048</v>
      </c>
      <c r="V824" s="144"/>
      <c r="W824" s="173">
        <v>0.1301289566236811</v>
      </c>
      <c r="X824" s="174">
        <v>0.09</v>
      </c>
      <c r="Y824" s="174">
        <v>3.2307007193825725E-2</v>
      </c>
      <c r="Z824" s="175">
        <v>0</v>
      </c>
      <c r="AA824" s="168"/>
      <c r="AB824" s="176">
        <v>0</v>
      </c>
      <c r="AC824" s="177">
        <v>0</v>
      </c>
      <c r="AD824" s="134">
        <v>0</v>
      </c>
      <c r="AE824" s="177">
        <v>0</v>
      </c>
      <c r="AF824" s="182">
        <v>0</v>
      </c>
      <c r="AG824" s="172"/>
    </row>
    <row r="825" spans="1:33" s="110" customFormat="1" x14ac:dyDescent="0.2">
      <c r="A825" s="138">
        <v>491</v>
      </c>
      <c r="B825" s="139">
        <v>491095072</v>
      </c>
      <c r="C825" s="140" t="s">
        <v>541</v>
      </c>
      <c r="D825" s="141">
        <v>95</v>
      </c>
      <c r="E825" s="140" t="s">
        <v>127</v>
      </c>
      <c r="F825" s="141">
        <v>72</v>
      </c>
      <c r="G825" s="142" t="s">
        <v>104</v>
      </c>
      <c r="H825" s="130"/>
      <c r="I825" s="131">
        <v>13379</v>
      </c>
      <c r="J825" s="131">
        <v>3502</v>
      </c>
      <c r="K825" s="131">
        <v>0</v>
      </c>
      <c r="L825" s="131">
        <v>938</v>
      </c>
      <c r="M825" s="131">
        <v>17819</v>
      </c>
      <c r="N825" s="130"/>
      <c r="O825" s="132">
        <v>3</v>
      </c>
      <c r="P825" s="132">
        <v>0</v>
      </c>
      <c r="Q825" s="133">
        <v>50643</v>
      </c>
      <c r="R825" s="133">
        <v>0</v>
      </c>
      <c r="S825" s="133">
        <v>0</v>
      </c>
      <c r="T825" s="133">
        <v>2814</v>
      </c>
      <c r="U825" s="134">
        <f t="shared" si="12"/>
        <v>53457</v>
      </c>
      <c r="V825" s="144"/>
      <c r="W825" s="173">
        <v>0</v>
      </c>
      <c r="X825" s="174">
        <v>0.09</v>
      </c>
      <c r="Y825" s="174">
        <v>3.6636721571970312E-3</v>
      </c>
      <c r="Z825" s="175">
        <v>0</v>
      </c>
      <c r="AA825" s="168"/>
      <c r="AB825" s="176">
        <v>0</v>
      </c>
      <c r="AC825" s="177">
        <v>0</v>
      </c>
      <c r="AD825" s="134">
        <v>0</v>
      </c>
      <c r="AE825" s="177">
        <v>0</v>
      </c>
      <c r="AF825" s="182">
        <v>0</v>
      </c>
      <c r="AG825" s="172"/>
    </row>
    <row r="826" spans="1:33" s="110" customFormat="1" x14ac:dyDescent="0.2">
      <c r="A826" s="138">
        <v>491</v>
      </c>
      <c r="B826" s="139">
        <v>491095094</v>
      </c>
      <c r="C826" s="140" t="s">
        <v>541</v>
      </c>
      <c r="D826" s="141">
        <v>95</v>
      </c>
      <c r="E826" s="140" t="s">
        <v>127</v>
      </c>
      <c r="F826" s="141">
        <v>94</v>
      </c>
      <c r="G826" s="142" t="s">
        <v>126</v>
      </c>
      <c r="H826" s="130"/>
      <c r="I826" s="131">
        <v>9132</v>
      </c>
      <c r="J826" s="131">
        <v>655</v>
      </c>
      <c r="K826" s="131">
        <v>0</v>
      </c>
      <c r="L826" s="131">
        <v>938</v>
      </c>
      <c r="M826" s="131">
        <v>10725</v>
      </c>
      <c r="N826" s="130"/>
      <c r="O826" s="132">
        <v>2</v>
      </c>
      <c r="P826" s="132">
        <v>0</v>
      </c>
      <c r="Q826" s="133">
        <v>19574</v>
      </c>
      <c r="R826" s="133">
        <v>0</v>
      </c>
      <c r="S826" s="133">
        <v>0</v>
      </c>
      <c r="T826" s="133">
        <v>1876</v>
      </c>
      <c r="U826" s="134">
        <f t="shared" si="12"/>
        <v>21450</v>
      </c>
      <c r="V826" s="144"/>
      <c r="W826" s="173">
        <v>0</v>
      </c>
      <c r="X826" s="174">
        <v>0.09</v>
      </c>
      <c r="Y826" s="174">
        <v>2.7933248357469641E-3</v>
      </c>
      <c r="Z826" s="175">
        <v>0</v>
      </c>
      <c r="AA826" s="168"/>
      <c r="AB826" s="176">
        <v>0</v>
      </c>
      <c r="AC826" s="177">
        <v>0</v>
      </c>
      <c r="AD826" s="134">
        <v>0</v>
      </c>
      <c r="AE826" s="177">
        <v>0</v>
      </c>
      <c r="AF826" s="182">
        <v>0</v>
      </c>
      <c r="AG826" s="172"/>
    </row>
    <row r="827" spans="1:33" s="110" customFormat="1" x14ac:dyDescent="0.2">
      <c r="A827" s="138">
        <v>491</v>
      </c>
      <c r="B827" s="139">
        <v>491095095</v>
      </c>
      <c r="C827" s="140" t="s">
        <v>541</v>
      </c>
      <c r="D827" s="141">
        <v>95</v>
      </c>
      <c r="E827" s="140" t="s">
        <v>127</v>
      </c>
      <c r="F827" s="141">
        <v>95</v>
      </c>
      <c r="G827" s="142" t="s">
        <v>127</v>
      </c>
      <c r="H827" s="130"/>
      <c r="I827" s="131">
        <v>12272</v>
      </c>
      <c r="J827" s="131">
        <v>85</v>
      </c>
      <c r="K827" s="131">
        <v>0</v>
      </c>
      <c r="L827" s="131">
        <v>938</v>
      </c>
      <c r="M827" s="131">
        <v>13295</v>
      </c>
      <c r="N827" s="130"/>
      <c r="O827" s="132">
        <v>1219</v>
      </c>
      <c r="P827" s="132">
        <v>0</v>
      </c>
      <c r="Q827" s="133">
        <v>15063183</v>
      </c>
      <c r="R827" s="133">
        <v>0</v>
      </c>
      <c r="S827" s="133">
        <v>0</v>
      </c>
      <c r="T827" s="133">
        <v>1143422</v>
      </c>
      <c r="U827" s="134">
        <f t="shared" si="12"/>
        <v>16206605</v>
      </c>
      <c r="V827" s="144"/>
      <c r="W827" s="173">
        <v>0</v>
      </c>
      <c r="X827" s="174">
        <v>0.09</v>
      </c>
      <c r="Y827" s="174">
        <v>0.13271430992265384</v>
      </c>
      <c r="Z827" s="175">
        <v>0</v>
      </c>
      <c r="AA827" s="168"/>
      <c r="AB827" s="176">
        <v>0</v>
      </c>
      <c r="AC827" s="177">
        <v>0</v>
      </c>
      <c r="AD827" s="134">
        <v>0</v>
      </c>
      <c r="AE827" s="177">
        <v>0</v>
      </c>
      <c r="AF827" s="182">
        <v>0</v>
      </c>
      <c r="AG827" s="172"/>
    </row>
    <row r="828" spans="1:33" s="110" customFormat="1" x14ac:dyDescent="0.2">
      <c r="A828" s="138">
        <v>491</v>
      </c>
      <c r="B828" s="139">
        <v>491095201</v>
      </c>
      <c r="C828" s="140" t="s">
        <v>541</v>
      </c>
      <c r="D828" s="141">
        <v>95</v>
      </c>
      <c r="E828" s="140" t="s">
        <v>127</v>
      </c>
      <c r="F828" s="141">
        <v>201</v>
      </c>
      <c r="G828" s="142" t="s">
        <v>233</v>
      </c>
      <c r="H828" s="130"/>
      <c r="I828" s="131">
        <v>13176</v>
      </c>
      <c r="J828" s="131">
        <v>458</v>
      </c>
      <c r="K828" s="131">
        <v>0</v>
      </c>
      <c r="L828" s="131">
        <v>938</v>
      </c>
      <c r="M828" s="131">
        <v>14572</v>
      </c>
      <c r="N828" s="130"/>
      <c r="O828" s="132">
        <v>9</v>
      </c>
      <c r="P828" s="132">
        <v>0</v>
      </c>
      <c r="Q828" s="133">
        <v>122706</v>
      </c>
      <c r="R828" s="133">
        <v>0</v>
      </c>
      <c r="S828" s="133">
        <v>0</v>
      </c>
      <c r="T828" s="133">
        <v>8442</v>
      </c>
      <c r="U828" s="134">
        <f t="shared" si="12"/>
        <v>131148</v>
      </c>
      <c r="V828" s="144"/>
      <c r="W828" s="173">
        <v>0</v>
      </c>
      <c r="X828" s="174">
        <v>0.09</v>
      </c>
      <c r="Y828" s="174">
        <v>8.4738866485651668E-2</v>
      </c>
      <c r="Z828" s="175">
        <v>0</v>
      </c>
      <c r="AA828" s="168"/>
      <c r="AB828" s="176">
        <v>0</v>
      </c>
      <c r="AC828" s="177">
        <v>0</v>
      </c>
      <c r="AD828" s="134">
        <v>0</v>
      </c>
      <c r="AE828" s="177">
        <v>0</v>
      </c>
      <c r="AF828" s="182">
        <v>0</v>
      </c>
      <c r="AG828" s="172"/>
    </row>
    <row r="829" spans="1:33" s="110" customFormat="1" x14ac:dyDescent="0.2">
      <c r="A829" s="138">
        <v>491</v>
      </c>
      <c r="B829" s="139">
        <v>491095218</v>
      </c>
      <c r="C829" s="140" t="s">
        <v>541</v>
      </c>
      <c r="D829" s="141">
        <v>95</v>
      </c>
      <c r="E829" s="140" t="s">
        <v>127</v>
      </c>
      <c r="F829" s="141">
        <v>218</v>
      </c>
      <c r="G829" s="142" t="s">
        <v>250</v>
      </c>
      <c r="H829" s="130"/>
      <c r="I829" s="131">
        <v>14278</v>
      </c>
      <c r="J829" s="131">
        <v>5167</v>
      </c>
      <c r="K829" s="131">
        <v>0</v>
      </c>
      <c r="L829" s="131">
        <v>938</v>
      </c>
      <c r="M829" s="131">
        <v>20383</v>
      </c>
      <c r="N829" s="130"/>
      <c r="O829" s="132">
        <v>2</v>
      </c>
      <c r="P829" s="132">
        <v>0</v>
      </c>
      <c r="Q829" s="133">
        <v>38890</v>
      </c>
      <c r="R829" s="133">
        <v>0</v>
      </c>
      <c r="S829" s="133">
        <v>0</v>
      </c>
      <c r="T829" s="133">
        <v>1876</v>
      </c>
      <c r="U829" s="134">
        <f t="shared" si="12"/>
        <v>40766</v>
      </c>
      <c r="V829" s="144"/>
      <c r="W829" s="173">
        <v>0</v>
      </c>
      <c r="X829" s="174">
        <v>0.09</v>
      </c>
      <c r="Y829" s="174">
        <v>3.2999785261919636E-2</v>
      </c>
      <c r="Z829" s="175">
        <v>0</v>
      </c>
      <c r="AA829" s="168"/>
      <c r="AB829" s="176">
        <v>0</v>
      </c>
      <c r="AC829" s="177">
        <v>0</v>
      </c>
      <c r="AD829" s="134">
        <v>0</v>
      </c>
      <c r="AE829" s="177">
        <v>0</v>
      </c>
      <c r="AF829" s="182">
        <v>0</v>
      </c>
      <c r="AG829" s="172"/>
    </row>
    <row r="830" spans="1:33" s="110" customFormat="1" x14ac:dyDescent="0.2">
      <c r="A830" s="138">
        <v>491</v>
      </c>
      <c r="B830" s="139">
        <v>491095265</v>
      </c>
      <c r="C830" s="140" t="s">
        <v>541</v>
      </c>
      <c r="D830" s="141">
        <v>95</v>
      </c>
      <c r="E830" s="140" t="s">
        <v>127</v>
      </c>
      <c r="F830" s="141">
        <v>265</v>
      </c>
      <c r="G830" s="142" t="s">
        <v>297</v>
      </c>
      <c r="H830" s="130"/>
      <c r="I830" s="131">
        <v>10675.913042850263</v>
      </c>
      <c r="J830" s="131">
        <v>4774</v>
      </c>
      <c r="K830" s="131">
        <v>0</v>
      </c>
      <c r="L830" s="131">
        <v>938</v>
      </c>
      <c r="M830" s="131">
        <v>16387.913042850261</v>
      </c>
      <c r="N830" s="130"/>
      <c r="O830" s="132">
        <v>2</v>
      </c>
      <c r="P830" s="132">
        <v>0</v>
      </c>
      <c r="Q830" s="133">
        <v>30900</v>
      </c>
      <c r="R830" s="133">
        <v>0</v>
      </c>
      <c r="S830" s="133">
        <v>0</v>
      </c>
      <c r="T830" s="133">
        <v>1876</v>
      </c>
      <c r="U830" s="134">
        <f t="shared" si="12"/>
        <v>32776</v>
      </c>
      <c r="V830" s="144"/>
      <c r="W830" s="173">
        <v>0</v>
      </c>
      <c r="X830" s="174">
        <v>0.09</v>
      </c>
      <c r="Y830" s="174">
        <v>1.6734260033068383E-3</v>
      </c>
      <c r="Z830" s="175">
        <v>0</v>
      </c>
      <c r="AA830" s="168"/>
      <c r="AB830" s="176">
        <v>0</v>
      </c>
      <c r="AC830" s="177">
        <v>0</v>
      </c>
      <c r="AD830" s="134">
        <v>0</v>
      </c>
      <c r="AE830" s="177">
        <v>0</v>
      </c>
      <c r="AF830" s="182">
        <v>0</v>
      </c>
      <c r="AG830" s="172"/>
    </row>
    <row r="831" spans="1:33" s="110" customFormat="1" x14ac:dyDescent="0.2">
      <c r="A831" s="138">
        <v>491</v>
      </c>
      <c r="B831" s="139">
        <v>491095273</v>
      </c>
      <c r="C831" s="140" t="s">
        <v>541</v>
      </c>
      <c r="D831" s="141">
        <v>95</v>
      </c>
      <c r="E831" s="140" t="s">
        <v>127</v>
      </c>
      <c r="F831" s="141">
        <v>273</v>
      </c>
      <c r="G831" s="142" t="s">
        <v>305</v>
      </c>
      <c r="H831" s="130"/>
      <c r="I831" s="131">
        <v>9255</v>
      </c>
      <c r="J831" s="131">
        <v>3380</v>
      </c>
      <c r="K831" s="131">
        <v>0</v>
      </c>
      <c r="L831" s="131">
        <v>938</v>
      </c>
      <c r="M831" s="131">
        <v>13573</v>
      </c>
      <c r="N831" s="130"/>
      <c r="O831" s="132">
        <v>9</v>
      </c>
      <c r="P831" s="132">
        <v>0</v>
      </c>
      <c r="Q831" s="133">
        <v>113715</v>
      </c>
      <c r="R831" s="133">
        <v>0</v>
      </c>
      <c r="S831" s="133">
        <v>0</v>
      </c>
      <c r="T831" s="133">
        <v>8442</v>
      </c>
      <c r="U831" s="134">
        <f t="shared" si="12"/>
        <v>122157</v>
      </c>
      <c r="V831" s="144"/>
      <c r="W831" s="173">
        <v>0</v>
      </c>
      <c r="X831" s="174">
        <v>0.09</v>
      </c>
      <c r="Y831" s="174">
        <v>4.9585952523037565E-3</v>
      </c>
      <c r="Z831" s="175">
        <v>0</v>
      </c>
      <c r="AA831" s="168"/>
      <c r="AB831" s="176">
        <v>0</v>
      </c>
      <c r="AC831" s="177">
        <v>0</v>
      </c>
      <c r="AD831" s="134">
        <v>0</v>
      </c>
      <c r="AE831" s="177">
        <v>0</v>
      </c>
      <c r="AF831" s="182">
        <v>0</v>
      </c>
      <c r="AG831" s="172"/>
    </row>
    <row r="832" spans="1:33" s="110" customFormat="1" x14ac:dyDescent="0.2">
      <c r="A832" s="138">
        <v>491</v>
      </c>
      <c r="B832" s="139">
        <v>491095292</v>
      </c>
      <c r="C832" s="140" t="s">
        <v>541</v>
      </c>
      <c r="D832" s="141">
        <v>95</v>
      </c>
      <c r="E832" s="140" t="s">
        <v>127</v>
      </c>
      <c r="F832" s="141">
        <v>292</v>
      </c>
      <c r="G832" s="142" t="s">
        <v>324</v>
      </c>
      <c r="H832" s="130"/>
      <c r="I832" s="131">
        <v>10266</v>
      </c>
      <c r="J832" s="131">
        <v>1785</v>
      </c>
      <c r="K832" s="131">
        <v>0</v>
      </c>
      <c r="L832" s="131">
        <v>938</v>
      </c>
      <c r="M832" s="131">
        <v>12989</v>
      </c>
      <c r="N832" s="130"/>
      <c r="O832" s="132">
        <v>11</v>
      </c>
      <c r="P832" s="132">
        <v>0</v>
      </c>
      <c r="Q832" s="133">
        <v>132561</v>
      </c>
      <c r="R832" s="133">
        <v>0</v>
      </c>
      <c r="S832" s="133">
        <v>0</v>
      </c>
      <c r="T832" s="133">
        <v>10318</v>
      </c>
      <c r="U832" s="134">
        <f t="shared" si="12"/>
        <v>142879</v>
      </c>
      <c r="V832" s="144"/>
      <c r="W832" s="173">
        <v>0</v>
      </c>
      <c r="X832" s="174">
        <v>0.09</v>
      </c>
      <c r="Y832" s="174">
        <v>5.4253909825971395E-3</v>
      </c>
      <c r="Z832" s="175">
        <v>0</v>
      </c>
      <c r="AA832" s="168"/>
      <c r="AB832" s="176">
        <v>0</v>
      </c>
      <c r="AC832" s="177">
        <v>0</v>
      </c>
      <c r="AD832" s="134">
        <v>0</v>
      </c>
      <c r="AE832" s="177">
        <v>0</v>
      </c>
      <c r="AF832" s="182">
        <v>0</v>
      </c>
      <c r="AG832" s="172"/>
    </row>
    <row r="833" spans="1:33" s="110" customFormat="1" x14ac:dyDescent="0.2">
      <c r="A833" s="138">
        <v>491</v>
      </c>
      <c r="B833" s="139">
        <v>491095331</v>
      </c>
      <c r="C833" s="140" t="s">
        <v>541</v>
      </c>
      <c r="D833" s="141">
        <v>95</v>
      </c>
      <c r="E833" s="140" t="s">
        <v>127</v>
      </c>
      <c r="F833" s="141">
        <v>331</v>
      </c>
      <c r="G833" s="142" t="s">
        <v>363</v>
      </c>
      <c r="H833" s="130"/>
      <c r="I833" s="131">
        <v>10785</v>
      </c>
      <c r="J833" s="131">
        <v>3368</v>
      </c>
      <c r="K833" s="131">
        <v>0</v>
      </c>
      <c r="L833" s="131">
        <v>938</v>
      </c>
      <c r="M833" s="131">
        <v>15091</v>
      </c>
      <c r="N833" s="130"/>
      <c r="O833" s="132">
        <v>29</v>
      </c>
      <c r="P833" s="132">
        <v>0</v>
      </c>
      <c r="Q833" s="133">
        <v>410437</v>
      </c>
      <c r="R833" s="133">
        <v>0</v>
      </c>
      <c r="S833" s="133">
        <v>0</v>
      </c>
      <c r="T833" s="133">
        <v>27202</v>
      </c>
      <c r="U833" s="134">
        <f t="shared" si="12"/>
        <v>437639</v>
      </c>
      <c r="V833" s="144"/>
      <c r="W833" s="173">
        <v>0</v>
      </c>
      <c r="X833" s="174">
        <v>0.09</v>
      </c>
      <c r="Y833" s="174">
        <v>2.1003383426339169E-2</v>
      </c>
      <c r="Z833" s="175">
        <v>0</v>
      </c>
      <c r="AA833" s="168"/>
      <c r="AB833" s="176">
        <v>0</v>
      </c>
      <c r="AC833" s="177">
        <v>0</v>
      </c>
      <c r="AD833" s="134">
        <v>0</v>
      </c>
      <c r="AE833" s="177">
        <v>0</v>
      </c>
      <c r="AF833" s="182">
        <v>0</v>
      </c>
      <c r="AG833" s="172"/>
    </row>
    <row r="834" spans="1:33" s="110" customFormat="1" x14ac:dyDescent="0.2">
      <c r="A834" s="138">
        <v>491</v>
      </c>
      <c r="B834" s="139">
        <v>491095650</v>
      </c>
      <c r="C834" s="140" t="s">
        <v>541</v>
      </c>
      <c r="D834" s="141">
        <v>95</v>
      </c>
      <c r="E834" s="140" t="s">
        <v>127</v>
      </c>
      <c r="F834" s="141">
        <v>650</v>
      </c>
      <c r="G834" s="142" t="s">
        <v>400</v>
      </c>
      <c r="H834" s="130"/>
      <c r="I834" s="131">
        <v>10334</v>
      </c>
      <c r="J834" s="131">
        <v>2837</v>
      </c>
      <c r="K834" s="131">
        <v>0</v>
      </c>
      <c r="L834" s="131">
        <v>938</v>
      </c>
      <c r="M834" s="131">
        <v>14109</v>
      </c>
      <c r="N834" s="130"/>
      <c r="O834" s="132">
        <v>4</v>
      </c>
      <c r="P834" s="132">
        <v>0</v>
      </c>
      <c r="Q834" s="133">
        <v>52684</v>
      </c>
      <c r="R834" s="133">
        <v>0</v>
      </c>
      <c r="S834" s="133">
        <v>0</v>
      </c>
      <c r="T834" s="133">
        <v>3752</v>
      </c>
      <c r="U834" s="134">
        <f t="shared" si="12"/>
        <v>56436</v>
      </c>
      <c r="V834" s="144"/>
      <c r="W834" s="173">
        <v>0</v>
      </c>
      <c r="X834" s="174">
        <v>0.09</v>
      </c>
      <c r="Y834" s="174">
        <v>2.1745136380001387E-3</v>
      </c>
      <c r="Z834" s="175">
        <v>0</v>
      </c>
      <c r="AA834" s="168"/>
      <c r="AB834" s="176">
        <v>0</v>
      </c>
      <c r="AC834" s="177">
        <v>0</v>
      </c>
      <c r="AD834" s="134">
        <v>0</v>
      </c>
      <c r="AE834" s="177">
        <v>0</v>
      </c>
      <c r="AF834" s="182">
        <v>0</v>
      </c>
      <c r="AG834" s="172"/>
    </row>
    <row r="835" spans="1:33" s="110" customFormat="1" x14ac:dyDescent="0.2">
      <c r="A835" s="138">
        <v>491</v>
      </c>
      <c r="B835" s="139">
        <v>491095665</v>
      </c>
      <c r="C835" s="140" t="s">
        <v>541</v>
      </c>
      <c r="D835" s="141">
        <v>95</v>
      </c>
      <c r="E835" s="140" t="s">
        <v>127</v>
      </c>
      <c r="F835" s="141">
        <v>665</v>
      </c>
      <c r="G835" s="142" t="s">
        <v>405</v>
      </c>
      <c r="H835" s="130"/>
      <c r="I835" s="131">
        <v>11283</v>
      </c>
      <c r="J835" s="131">
        <v>1997</v>
      </c>
      <c r="K835" s="131">
        <v>0</v>
      </c>
      <c r="L835" s="131">
        <v>938</v>
      </c>
      <c r="M835" s="131">
        <v>14218</v>
      </c>
      <c r="N835" s="130"/>
      <c r="O835" s="132">
        <v>3</v>
      </c>
      <c r="P835" s="132">
        <v>0</v>
      </c>
      <c r="Q835" s="133">
        <v>39840</v>
      </c>
      <c r="R835" s="133">
        <v>0</v>
      </c>
      <c r="S835" s="133">
        <v>0</v>
      </c>
      <c r="T835" s="133">
        <v>2814</v>
      </c>
      <c r="U835" s="134">
        <f t="shared" si="12"/>
        <v>42654</v>
      </c>
      <c r="V835" s="144"/>
      <c r="W835" s="173">
        <v>0</v>
      </c>
      <c r="X835" s="174">
        <v>0.09</v>
      </c>
      <c r="Y835" s="174">
        <v>5.8373807239241226E-3</v>
      </c>
      <c r="Z835" s="175">
        <v>0</v>
      </c>
      <c r="AA835" s="168"/>
      <c r="AB835" s="176">
        <v>0</v>
      </c>
      <c r="AC835" s="177">
        <v>0</v>
      </c>
      <c r="AD835" s="134">
        <v>0</v>
      </c>
      <c r="AE835" s="177">
        <v>0</v>
      </c>
      <c r="AF835" s="182">
        <v>0</v>
      </c>
      <c r="AG835" s="172"/>
    </row>
    <row r="836" spans="1:33" s="110" customFormat="1" x14ac:dyDescent="0.2">
      <c r="A836" s="138">
        <v>491</v>
      </c>
      <c r="B836" s="139">
        <v>491095763</v>
      </c>
      <c r="C836" s="140" t="s">
        <v>541</v>
      </c>
      <c r="D836" s="141">
        <v>95</v>
      </c>
      <c r="E836" s="140" t="s">
        <v>127</v>
      </c>
      <c r="F836" s="141">
        <v>763</v>
      </c>
      <c r="G836" s="142" t="s">
        <v>434</v>
      </c>
      <c r="H836" s="130"/>
      <c r="I836" s="131">
        <v>10766</v>
      </c>
      <c r="J836" s="131">
        <v>2415</v>
      </c>
      <c r="K836" s="131">
        <v>0</v>
      </c>
      <c r="L836" s="131">
        <v>938</v>
      </c>
      <c r="M836" s="131">
        <v>14119</v>
      </c>
      <c r="N836" s="130"/>
      <c r="O836" s="132">
        <v>3</v>
      </c>
      <c r="P836" s="132">
        <v>0</v>
      </c>
      <c r="Q836" s="133">
        <v>39543</v>
      </c>
      <c r="R836" s="133">
        <v>0</v>
      </c>
      <c r="S836" s="133">
        <v>0</v>
      </c>
      <c r="T836" s="133">
        <v>2814</v>
      </c>
      <c r="U836" s="134">
        <f t="shared" si="12"/>
        <v>42357</v>
      </c>
      <c r="V836" s="144"/>
      <c r="W836" s="173">
        <v>0</v>
      </c>
      <c r="X836" s="174">
        <v>0.09</v>
      </c>
      <c r="Y836" s="174">
        <v>5.4980979457608763E-3</v>
      </c>
      <c r="Z836" s="175">
        <v>0</v>
      </c>
      <c r="AA836" s="168"/>
      <c r="AB836" s="176">
        <v>0</v>
      </c>
      <c r="AC836" s="177">
        <v>0</v>
      </c>
      <c r="AD836" s="134">
        <v>0</v>
      </c>
      <c r="AE836" s="177">
        <v>0</v>
      </c>
      <c r="AF836" s="182">
        <v>0</v>
      </c>
      <c r="AG836" s="172"/>
    </row>
    <row r="837" spans="1:33" s="110" customFormat="1" x14ac:dyDescent="0.2">
      <c r="A837" s="138">
        <v>492</v>
      </c>
      <c r="B837" s="139">
        <v>492281005</v>
      </c>
      <c r="C837" s="140" t="s">
        <v>542</v>
      </c>
      <c r="D837" s="141">
        <v>281</v>
      </c>
      <c r="E837" s="140" t="s">
        <v>313</v>
      </c>
      <c r="F837" s="141">
        <v>5</v>
      </c>
      <c r="G837" s="142" t="s">
        <v>37</v>
      </c>
      <c r="H837" s="130"/>
      <c r="I837" s="131">
        <v>16001</v>
      </c>
      <c r="J837" s="131">
        <v>7472</v>
      </c>
      <c r="K837" s="131">
        <v>0</v>
      </c>
      <c r="L837" s="131">
        <v>938</v>
      </c>
      <c r="M837" s="131">
        <v>24411</v>
      </c>
      <c r="N837" s="130"/>
      <c r="O837" s="132">
        <v>1</v>
      </c>
      <c r="P837" s="132">
        <v>0</v>
      </c>
      <c r="Q837" s="133">
        <v>23151</v>
      </c>
      <c r="R837" s="133">
        <v>0</v>
      </c>
      <c r="S837" s="133">
        <v>0</v>
      </c>
      <c r="T837" s="133">
        <v>925</v>
      </c>
      <c r="U837" s="134">
        <f t="shared" si="12"/>
        <v>24076</v>
      </c>
      <c r="V837" s="144"/>
      <c r="W837" s="173">
        <v>1.3698630136986301E-2</v>
      </c>
      <c r="X837" s="174">
        <v>0.09</v>
      </c>
      <c r="Y837" s="174">
        <v>1.4619934904445964E-2</v>
      </c>
      <c r="Z837" s="175">
        <v>0</v>
      </c>
      <c r="AA837" s="168"/>
      <c r="AB837" s="176">
        <v>0</v>
      </c>
      <c r="AC837" s="177">
        <v>0</v>
      </c>
      <c r="AD837" s="134">
        <v>0</v>
      </c>
      <c r="AE837" s="177">
        <v>0</v>
      </c>
      <c r="AF837" s="182">
        <v>0</v>
      </c>
      <c r="AG837" s="172"/>
    </row>
    <row r="838" spans="1:33" s="110" customFormat="1" x14ac:dyDescent="0.2">
      <c r="A838" s="138">
        <v>492</v>
      </c>
      <c r="B838" s="139">
        <v>492281281</v>
      </c>
      <c r="C838" s="140" t="s">
        <v>542</v>
      </c>
      <c r="D838" s="141">
        <v>281</v>
      </c>
      <c r="E838" s="140" t="s">
        <v>313</v>
      </c>
      <c r="F838" s="141">
        <v>281</v>
      </c>
      <c r="G838" s="142" t="s">
        <v>313</v>
      </c>
      <c r="H838" s="130"/>
      <c r="I838" s="131">
        <v>13631</v>
      </c>
      <c r="J838" s="131">
        <v>614</v>
      </c>
      <c r="K838" s="131">
        <v>0</v>
      </c>
      <c r="L838" s="131">
        <v>938</v>
      </c>
      <c r="M838" s="131">
        <v>15183</v>
      </c>
      <c r="N838" s="130"/>
      <c r="O838" s="132">
        <v>364</v>
      </c>
      <c r="P838" s="132">
        <v>0</v>
      </c>
      <c r="Q838" s="133">
        <v>5114200</v>
      </c>
      <c r="R838" s="133">
        <v>0</v>
      </c>
      <c r="S838" s="133">
        <v>0</v>
      </c>
      <c r="T838" s="133">
        <v>336700</v>
      </c>
      <c r="U838" s="134">
        <f t="shared" si="12"/>
        <v>5450900</v>
      </c>
      <c r="V838" s="144"/>
      <c r="W838" s="173">
        <v>4.9863013698629999</v>
      </c>
      <c r="X838" s="174">
        <v>0.09</v>
      </c>
      <c r="Y838" s="174">
        <v>0.13634532290323234</v>
      </c>
      <c r="Z838" s="175">
        <v>0</v>
      </c>
      <c r="AA838" s="168"/>
      <c r="AB838" s="176">
        <v>0</v>
      </c>
      <c r="AC838" s="177">
        <v>0</v>
      </c>
      <c r="AD838" s="134">
        <v>0</v>
      </c>
      <c r="AE838" s="177">
        <v>0</v>
      </c>
      <c r="AF838" s="182">
        <v>0</v>
      </c>
      <c r="AG838" s="172"/>
    </row>
    <row r="839" spans="1:33" s="110" customFormat="1" x14ac:dyDescent="0.2">
      <c r="A839" s="138">
        <v>493</v>
      </c>
      <c r="B839" s="139">
        <v>493057035</v>
      </c>
      <c r="C839" s="140" t="s">
        <v>602</v>
      </c>
      <c r="D839" s="141">
        <v>57</v>
      </c>
      <c r="E839" s="140" t="s">
        <v>89</v>
      </c>
      <c r="F839" s="141">
        <v>35</v>
      </c>
      <c r="G839" s="142" t="s">
        <v>67</v>
      </c>
      <c r="H839" s="130"/>
      <c r="I839" s="131">
        <v>15747</v>
      </c>
      <c r="J839" s="131">
        <v>6602</v>
      </c>
      <c r="K839" s="131">
        <v>0</v>
      </c>
      <c r="L839" s="131">
        <v>938</v>
      </c>
      <c r="M839" s="131">
        <v>23287</v>
      </c>
      <c r="N839" s="130"/>
      <c r="O839" s="132">
        <v>31</v>
      </c>
      <c r="P839" s="132">
        <v>0</v>
      </c>
      <c r="Q839" s="133">
        <v>674002</v>
      </c>
      <c r="R839" s="133">
        <v>0</v>
      </c>
      <c r="S839" s="133">
        <v>0</v>
      </c>
      <c r="T839" s="133">
        <v>28303</v>
      </c>
      <c r="U839" s="134">
        <f t="shared" si="12"/>
        <v>702305</v>
      </c>
      <c r="V839" s="144"/>
      <c r="W839" s="173">
        <v>0.84162895927601844</v>
      </c>
      <c r="X839" s="174">
        <v>0.09</v>
      </c>
      <c r="Y839" s="174">
        <v>0.15770254624817917</v>
      </c>
      <c r="Z839" s="175">
        <v>0</v>
      </c>
      <c r="AA839" s="168"/>
      <c r="AB839" s="176">
        <v>0</v>
      </c>
      <c r="AC839" s="177">
        <v>0</v>
      </c>
      <c r="AD839" s="134">
        <v>0</v>
      </c>
      <c r="AE839" s="177">
        <v>0</v>
      </c>
      <c r="AF839" s="182">
        <v>0</v>
      </c>
      <c r="AG839" s="172"/>
    </row>
    <row r="840" spans="1:33" s="110" customFormat="1" x14ac:dyDescent="0.2">
      <c r="A840" s="138">
        <v>493</v>
      </c>
      <c r="B840" s="139">
        <v>493057057</v>
      </c>
      <c r="C840" s="140" t="s">
        <v>602</v>
      </c>
      <c r="D840" s="141">
        <v>57</v>
      </c>
      <c r="E840" s="140" t="s">
        <v>89</v>
      </c>
      <c r="F840" s="141">
        <v>57</v>
      </c>
      <c r="G840" s="142" t="s">
        <v>89</v>
      </c>
      <c r="H840" s="130"/>
      <c r="I840" s="131">
        <v>15653</v>
      </c>
      <c r="J840" s="131">
        <v>484</v>
      </c>
      <c r="K840" s="131">
        <v>0</v>
      </c>
      <c r="L840" s="131">
        <v>938</v>
      </c>
      <c r="M840" s="131">
        <v>17075</v>
      </c>
      <c r="N840" s="130"/>
      <c r="O840" s="132">
        <v>109</v>
      </c>
      <c r="P840" s="132">
        <v>0</v>
      </c>
      <c r="Q840" s="133">
        <v>1711191</v>
      </c>
      <c r="R840" s="133">
        <v>0</v>
      </c>
      <c r="S840" s="133">
        <v>0</v>
      </c>
      <c r="T840" s="133">
        <v>99517</v>
      </c>
      <c r="U840" s="134">
        <f t="shared" si="12"/>
        <v>1810708</v>
      </c>
      <c r="V840" s="144"/>
      <c r="W840" s="173">
        <v>2.959276018099541</v>
      </c>
      <c r="X840" s="174">
        <v>0.09</v>
      </c>
      <c r="Y840" s="174">
        <v>0.12834835128885541</v>
      </c>
      <c r="Z840" s="175">
        <v>0</v>
      </c>
      <c r="AA840" s="168"/>
      <c r="AB840" s="176">
        <v>0</v>
      </c>
      <c r="AC840" s="177">
        <v>0</v>
      </c>
      <c r="AD840" s="134">
        <v>0</v>
      </c>
      <c r="AE840" s="177">
        <v>0</v>
      </c>
      <c r="AF840" s="182">
        <v>0</v>
      </c>
      <c r="AG840" s="172"/>
    </row>
    <row r="841" spans="1:33" s="110" customFormat="1" x14ac:dyDescent="0.2">
      <c r="A841" s="138">
        <v>493</v>
      </c>
      <c r="B841" s="139">
        <v>493057093</v>
      </c>
      <c r="C841" s="140" t="s">
        <v>602</v>
      </c>
      <c r="D841" s="141">
        <v>57</v>
      </c>
      <c r="E841" s="140" t="s">
        <v>89</v>
      </c>
      <c r="F841" s="141">
        <v>93</v>
      </c>
      <c r="G841" s="142" t="s">
        <v>125</v>
      </c>
      <c r="H841" s="130"/>
      <c r="I841" s="131">
        <v>15658</v>
      </c>
      <c r="J841" s="131">
        <v>92</v>
      </c>
      <c r="K841" s="131">
        <v>0</v>
      </c>
      <c r="L841" s="131">
        <v>938</v>
      </c>
      <c r="M841" s="131">
        <v>16688</v>
      </c>
      <c r="N841" s="130"/>
      <c r="O841" s="132">
        <v>24</v>
      </c>
      <c r="P841" s="132">
        <v>0</v>
      </c>
      <c r="Q841" s="133">
        <v>367728</v>
      </c>
      <c r="R841" s="133">
        <v>0</v>
      </c>
      <c r="S841" s="133">
        <v>0</v>
      </c>
      <c r="T841" s="133">
        <v>21912</v>
      </c>
      <c r="U841" s="134">
        <f t="shared" si="12"/>
        <v>389640</v>
      </c>
      <c r="V841" s="144"/>
      <c r="W841" s="173">
        <v>0.65158371040724006</v>
      </c>
      <c r="X841" s="174">
        <v>0.09</v>
      </c>
      <c r="Y841" s="174">
        <v>7.1532255110848555E-2</v>
      </c>
      <c r="Z841" s="175">
        <v>0</v>
      </c>
      <c r="AA841" s="168"/>
      <c r="AB841" s="176">
        <v>0</v>
      </c>
      <c r="AC841" s="177">
        <v>0</v>
      </c>
      <c r="AD841" s="134">
        <v>0</v>
      </c>
      <c r="AE841" s="177">
        <v>0</v>
      </c>
      <c r="AF841" s="182">
        <v>0</v>
      </c>
      <c r="AG841" s="172"/>
    </row>
    <row r="842" spans="1:33" s="110" customFormat="1" x14ac:dyDescent="0.2">
      <c r="A842" s="138">
        <v>493</v>
      </c>
      <c r="B842" s="139">
        <v>493057160</v>
      </c>
      <c r="C842" s="140" t="s">
        <v>602</v>
      </c>
      <c r="D842" s="141">
        <v>57</v>
      </c>
      <c r="E842" s="140" t="s">
        <v>89</v>
      </c>
      <c r="F842" s="141">
        <v>160</v>
      </c>
      <c r="G842" s="142" t="s">
        <v>192</v>
      </c>
      <c r="H842" s="130"/>
      <c r="I842" s="131">
        <v>13377.211333781801</v>
      </c>
      <c r="J842" s="131">
        <v>151</v>
      </c>
      <c r="K842" s="131">
        <v>0</v>
      </c>
      <c r="L842" s="131">
        <v>938</v>
      </c>
      <c r="M842" s="131">
        <v>14466.211333781801</v>
      </c>
      <c r="N842" s="130"/>
      <c r="O842" s="132">
        <v>2</v>
      </c>
      <c r="P842" s="132">
        <v>0</v>
      </c>
      <c r="Q842" s="133">
        <v>26322</v>
      </c>
      <c r="R842" s="133">
        <v>0</v>
      </c>
      <c r="S842" s="133">
        <v>0</v>
      </c>
      <c r="T842" s="133">
        <v>1826</v>
      </c>
      <c r="U842" s="134">
        <f t="shared" ref="U842:U905" si="13">SUM(Q842:T842)</f>
        <v>28148</v>
      </c>
      <c r="V842" s="144"/>
      <c r="W842" s="173">
        <v>5.4298642533936653E-2</v>
      </c>
      <c r="X842" s="174">
        <v>0.09</v>
      </c>
      <c r="Y842" s="174">
        <v>0.11669370720677201</v>
      </c>
      <c r="Z842" s="175">
        <v>0</v>
      </c>
      <c r="AA842" s="168"/>
      <c r="AB842" s="176">
        <v>0</v>
      </c>
      <c r="AC842" s="177">
        <v>0</v>
      </c>
      <c r="AD842" s="134">
        <v>0</v>
      </c>
      <c r="AE842" s="177">
        <v>0</v>
      </c>
      <c r="AF842" s="182">
        <v>0</v>
      </c>
      <c r="AG842" s="172"/>
    </row>
    <row r="843" spans="1:33" s="110" customFormat="1" x14ac:dyDescent="0.2">
      <c r="A843" s="138">
        <v>493</v>
      </c>
      <c r="B843" s="139">
        <v>493057163</v>
      </c>
      <c r="C843" s="140" t="s">
        <v>602</v>
      </c>
      <c r="D843" s="141">
        <v>57</v>
      </c>
      <c r="E843" s="140" t="s">
        <v>89</v>
      </c>
      <c r="F843" s="141">
        <v>163</v>
      </c>
      <c r="G843" s="142" t="s">
        <v>195</v>
      </c>
      <c r="H843" s="130"/>
      <c r="I843" s="131">
        <v>15859</v>
      </c>
      <c r="J843" s="131">
        <v>149</v>
      </c>
      <c r="K843" s="131">
        <v>0</v>
      </c>
      <c r="L843" s="131">
        <v>938</v>
      </c>
      <c r="M843" s="131">
        <v>16946</v>
      </c>
      <c r="N843" s="130"/>
      <c r="O843" s="132">
        <v>12</v>
      </c>
      <c r="P843" s="132">
        <v>0</v>
      </c>
      <c r="Q843" s="133">
        <v>186876</v>
      </c>
      <c r="R843" s="133">
        <v>0</v>
      </c>
      <c r="S843" s="133">
        <v>0</v>
      </c>
      <c r="T843" s="133">
        <v>10956</v>
      </c>
      <c r="U843" s="134">
        <f t="shared" si="13"/>
        <v>197832</v>
      </c>
      <c r="V843" s="144"/>
      <c r="W843" s="173">
        <v>0.32579185520362003</v>
      </c>
      <c r="X843" s="174">
        <v>0.09</v>
      </c>
      <c r="Y843" s="174">
        <v>9.2733120914466768E-2</v>
      </c>
      <c r="Z843" s="175">
        <v>0</v>
      </c>
      <c r="AA843" s="168"/>
      <c r="AB843" s="176">
        <v>0</v>
      </c>
      <c r="AC843" s="177">
        <v>0</v>
      </c>
      <c r="AD843" s="134">
        <v>0</v>
      </c>
      <c r="AE843" s="177">
        <v>0</v>
      </c>
      <c r="AF843" s="182">
        <v>0</v>
      </c>
      <c r="AG843" s="172"/>
    </row>
    <row r="844" spans="1:33" s="110" customFormat="1" x14ac:dyDescent="0.2">
      <c r="A844" s="138">
        <v>493</v>
      </c>
      <c r="B844" s="139">
        <v>493057165</v>
      </c>
      <c r="C844" s="140" t="s">
        <v>602</v>
      </c>
      <c r="D844" s="141">
        <v>57</v>
      </c>
      <c r="E844" s="140" t="s">
        <v>89</v>
      </c>
      <c r="F844" s="141">
        <v>165</v>
      </c>
      <c r="G844" s="142" t="s">
        <v>197</v>
      </c>
      <c r="H844" s="130"/>
      <c r="I844" s="131">
        <v>14334</v>
      </c>
      <c r="J844" s="131">
        <v>437</v>
      </c>
      <c r="K844" s="131">
        <v>0</v>
      </c>
      <c r="L844" s="131">
        <v>938</v>
      </c>
      <c r="M844" s="131">
        <v>15709</v>
      </c>
      <c r="N844" s="130"/>
      <c r="O844" s="132">
        <v>6</v>
      </c>
      <c r="P844" s="132">
        <v>0</v>
      </c>
      <c r="Q844" s="133">
        <v>86220</v>
      </c>
      <c r="R844" s="133">
        <v>0</v>
      </c>
      <c r="S844" s="133">
        <v>0</v>
      </c>
      <c r="T844" s="133">
        <v>5478</v>
      </c>
      <c r="U844" s="134">
        <f t="shared" si="13"/>
        <v>91698</v>
      </c>
      <c r="V844" s="144"/>
      <c r="W844" s="173">
        <v>0.16289592760180999</v>
      </c>
      <c r="X844" s="174">
        <v>0.09</v>
      </c>
      <c r="Y844" s="174">
        <v>9.9806765304733563E-2</v>
      </c>
      <c r="Z844" s="175">
        <v>0</v>
      </c>
      <c r="AA844" s="168"/>
      <c r="AB844" s="176">
        <v>0</v>
      </c>
      <c r="AC844" s="177">
        <v>0</v>
      </c>
      <c r="AD844" s="134">
        <v>0</v>
      </c>
      <c r="AE844" s="177">
        <v>0</v>
      </c>
      <c r="AF844" s="182">
        <v>0</v>
      </c>
      <c r="AG844" s="172"/>
    </row>
    <row r="845" spans="1:33" s="110" customFormat="1" x14ac:dyDescent="0.2">
      <c r="A845" s="138">
        <v>493</v>
      </c>
      <c r="B845" s="139">
        <v>493057176</v>
      </c>
      <c r="C845" s="140" t="s">
        <v>602</v>
      </c>
      <c r="D845" s="141">
        <v>57</v>
      </c>
      <c r="E845" s="140" t="s">
        <v>89</v>
      </c>
      <c r="F845" s="141">
        <v>176</v>
      </c>
      <c r="G845" s="142" t="s">
        <v>208</v>
      </c>
      <c r="H845" s="130"/>
      <c r="I845" s="131">
        <v>16931</v>
      </c>
      <c r="J845" s="131">
        <v>8414</v>
      </c>
      <c r="K845" s="131">
        <v>0</v>
      </c>
      <c r="L845" s="131">
        <v>938</v>
      </c>
      <c r="M845" s="131">
        <v>26283</v>
      </c>
      <c r="N845" s="130"/>
      <c r="O845" s="132">
        <v>2</v>
      </c>
      <c r="P845" s="132">
        <v>0</v>
      </c>
      <c r="Q845" s="133">
        <v>49314</v>
      </c>
      <c r="R845" s="133">
        <v>0</v>
      </c>
      <c r="S845" s="133">
        <v>0</v>
      </c>
      <c r="T845" s="133">
        <v>1826</v>
      </c>
      <c r="U845" s="134">
        <f t="shared" si="13"/>
        <v>51140</v>
      </c>
      <c r="V845" s="144"/>
      <c r="W845" s="173">
        <v>5.4298642533936653E-2</v>
      </c>
      <c r="X845" s="174">
        <v>0.09</v>
      </c>
      <c r="Y845" s="174">
        <v>9.0526935007292378E-2</v>
      </c>
      <c r="Z845" s="175">
        <v>0</v>
      </c>
      <c r="AA845" s="168"/>
      <c r="AB845" s="176">
        <v>0</v>
      </c>
      <c r="AC845" s="177">
        <v>0</v>
      </c>
      <c r="AD845" s="134">
        <v>0</v>
      </c>
      <c r="AE845" s="177">
        <v>0</v>
      </c>
      <c r="AF845" s="182">
        <v>0</v>
      </c>
      <c r="AG845" s="172"/>
    </row>
    <row r="846" spans="1:33" s="110" customFormat="1" x14ac:dyDescent="0.2">
      <c r="A846" s="138">
        <v>493</v>
      </c>
      <c r="B846" s="139">
        <v>493057229</v>
      </c>
      <c r="C846" s="140" t="s">
        <v>602</v>
      </c>
      <c r="D846" s="141">
        <v>57</v>
      </c>
      <c r="E846" s="140" t="s">
        <v>89</v>
      </c>
      <c r="F846" s="141">
        <v>229</v>
      </c>
      <c r="G846" s="142" t="s">
        <v>261</v>
      </c>
      <c r="H846" s="130"/>
      <c r="I846" s="131">
        <v>15732</v>
      </c>
      <c r="J846" s="131">
        <v>2112</v>
      </c>
      <c r="K846" s="131">
        <v>0</v>
      </c>
      <c r="L846" s="131">
        <v>938</v>
      </c>
      <c r="M846" s="131">
        <v>18782</v>
      </c>
      <c r="N846" s="130"/>
      <c r="O846" s="132">
        <v>2</v>
      </c>
      <c r="P846" s="132">
        <v>0</v>
      </c>
      <c r="Q846" s="133">
        <v>34720</v>
      </c>
      <c r="R846" s="133">
        <v>0</v>
      </c>
      <c r="S846" s="133">
        <v>0</v>
      </c>
      <c r="T846" s="133">
        <v>1826</v>
      </c>
      <c r="U846" s="134">
        <f t="shared" si="13"/>
        <v>36546</v>
      </c>
      <c r="V846" s="144"/>
      <c r="W846" s="173">
        <v>5.4298642533936653E-2</v>
      </c>
      <c r="X846" s="174">
        <v>0.09</v>
      </c>
      <c r="Y846" s="174">
        <v>1.1731581965992759E-2</v>
      </c>
      <c r="Z846" s="175">
        <v>0</v>
      </c>
      <c r="AA846" s="168"/>
      <c r="AB846" s="176">
        <v>0</v>
      </c>
      <c r="AC846" s="177">
        <v>0</v>
      </c>
      <c r="AD846" s="134">
        <v>0</v>
      </c>
      <c r="AE846" s="177">
        <v>0</v>
      </c>
      <c r="AF846" s="182">
        <v>0</v>
      </c>
      <c r="AG846" s="172"/>
    </row>
    <row r="847" spans="1:33" s="110" customFormat="1" x14ac:dyDescent="0.2">
      <c r="A847" s="138">
        <v>493</v>
      </c>
      <c r="B847" s="139">
        <v>493057244</v>
      </c>
      <c r="C847" s="140" t="s">
        <v>602</v>
      </c>
      <c r="D847" s="141">
        <v>57</v>
      </c>
      <c r="E847" s="140" t="s">
        <v>89</v>
      </c>
      <c r="F847" s="141">
        <v>244</v>
      </c>
      <c r="G847" s="142" t="s">
        <v>276</v>
      </c>
      <c r="H847" s="130"/>
      <c r="I847" s="131">
        <v>12923.998454132687</v>
      </c>
      <c r="J847" s="131">
        <v>4660</v>
      </c>
      <c r="K847" s="131">
        <v>0</v>
      </c>
      <c r="L847" s="131">
        <v>938</v>
      </c>
      <c r="M847" s="131">
        <v>18521.998454132685</v>
      </c>
      <c r="N847" s="130"/>
      <c r="O847" s="132">
        <v>2</v>
      </c>
      <c r="P847" s="132">
        <v>0</v>
      </c>
      <c r="Q847" s="133">
        <v>34214</v>
      </c>
      <c r="R847" s="133">
        <v>0</v>
      </c>
      <c r="S847" s="133">
        <v>0</v>
      </c>
      <c r="T847" s="133">
        <v>1826</v>
      </c>
      <c r="U847" s="134">
        <f t="shared" si="13"/>
        <v>36040</v>
      </c>
      <c r="V847" s="144"/>
      <c r="W847" s="173">
        <v>5.4298642533936653E-2</v>
      </c>
      <c r="X847" s="174">
        <v>0.09</v>
      </c>
      <c r="Y847" s="174">
        <v>0.13694619371909225</v>
      </c>
      <c r="Z847" s="175">
        <v>0</v>
      </c>
      <c r="AA847" s="168"/>
      <c r="AB847" s="176">
        <v>0</v>
      </c>
      <c r="AC847" s="177">
        <v>0</v>
      </c>
      <c r="AD847" s="134">
        <v>0</v>
      </c>
      <c r="AE847" s="177">
        <v>0</v>
      </c>
      <c r="AF847" s="182">
        <v>0</v>
      </c>
      <c r="AG847" s="172"/>
    </row>
    <row r="848" spans="1:33" s="110" customFormat="1" x14ac:dyDescent="0.2">
      <c r="A848" s="138">
        <v>493</v>
      </c>
      <c r="B848" s="139">
        <v>493057248</v>
      </c>
      <c r="C848" s="140" t="s">
        <v>602</v>
      </c>
      <c r="D848" s="141">
        <v>57</v>
      </c>
      <c r="E848" s="140" t="s">
        <v>89</v>
      </c>
      <c r="F848" s="141">
        <v>248</v>
      </c>
      <c r="G848" s="142" t="s">
        <v>280</v>
      </c>
      <c r="H848" s="130"/>
      <c r="I848" s="131">
        <v>16631</v>
      </c>
      <c r="J848" s="131">
        <v>1311</v>
      </c>
      <c r="K848" s="131">
        <v>0</v>
      </c>
      <c r="L848" s="131">
        <v>938</v>
      </c>
      <c r="M848" s="131">
        <v>18880</v>
      </c>
      <c r="N848" s="130"/>
      <c r="O848" s="132">
        <v>23</v>
      </c>
      <c r="P848" s="132">
        <v>0</v>
      </c>
      <c r="Q848" s="133">
        <v>401465</v>
      </c>
      <c r="R848" s="133">
        <v>0</v>
      </c>
      <c r="S848" s="133">
        <v>0</v>
      </c>
      <c r="T848" s="133">
        <v>20999</v>
      </c>
      <c r="U848" s="134">
        <f t="shared" si="13"/>
        <v>422464</v>
      </c>
      <c r="V848" s="144"/>
      <c r="W848" s="173">
        <v>0.62443438914027172</v>
      </c>
      <c r="X848" s="174">
        <v>0.09</v>
      </c>
      <c r="Y848" s="174">
        <v>5.6552563074314041E-2</v>
      </c>
      <c r="Z848" s="175">
        <v>0</v>
      </c>
      <c r="AA848" s="168"/>
      <c r="AB848" s="176">
        <v>0</v>
      </c>
      <c r="AC848" s="177">
        <v>0</v>
      </c>
      <c r="AD848" s="134">
        <v>0</v>
      </c>
      <c r="AE848" s="177">
        <v>0</v>
      </c>
      <c r="AF848" s="182">
        <v>0</v>
      </c>
      <c r="AG848" s="172"/>
    </row>
    <row r="849" spans="1:33" s="110" customFormat="1" x14ac:dyDescent="0.2">
      <c r="A849" s="138">
        <v>493</v>
      </c>
      <c r="B849" s="139">
        <v>493057262</v>
      </c>
      <c r="C849" s="140" t="s">
        <v>602</v>
      </c>
      <c r="D849" s="141">
        <v>57</v>
      </c>
      <c r="E849" s="140" t="s">
        <v>89</v>
      </c>
      <c r="F849" s="141">
        <v>262</v>
      </c>
      <c r="G849" s="142" t="s">
        <v>294</v>
      </c>
      <c r="H849" s="130"/>
      <c r="I849" s="131">
        <v>14841</v>
      </c>
      <c r="J849" s="131">
        <v>5179</v>
      </c>
      <c r="K849" s="131">
        <v>0</v>
      </c>
      <c r="L849" s="131">
        <v>938</v>
      </c>
      <c r="M849" s="131">
        <v>20958</v>
      </c>
      <c r="N849" s="130"/>
      <c r="O849" s="132">
        <v>3</v>
      </c>
      <c r="P849" s="132">
        <v>0</v>
      </c>
      <c r="Q849" s="133">
        <v>58428</v>
      </c>
      <c r="R849" s="133">
        <v>0</v>
      </c>
      <c r="S849" s="133">
        <v>0</v>
      </c>
      <c r="T849" s="133">
        <v>2739</v>
      </c>
      <c r="U849" s="134">
        <f t="shared" si="13"/>
        <v>61167</v>
      </c>
      <c r="V849" s="144"/>
      <c r="W849" s="173">
        <v>8.1447963800904979E-2</v>
      </c>
      <c r="X849" s="174">
        <v>0.09</v>
      </c>
      <c r="Y849" s="174">
        <v>7.7192465519058645E-2</v>
      </c>
      <c r="Z849" s="175">
        <v>0</v>
      </c>
      <c r="AA849" s="168"/>
      <c r="AB849" s="176">
        <v>0</v>
      </c>
      <c r="AC849" s="177">
        <v>0</v>
      </c>
      <c r="AD849" s="134">
        <v>0</v>
      </c>
      <c r="AE849" s="177">
        <v>0</v>
      </c>
      <c r="AF849" s="182">
        <v>0</v>
      </c>
      <c r="AG849" s="172"/>
    </row>
    <row r="850" spans="1:33" s="110" customFormat="1" x14ac:dyDescent="0.2">
      <c r="A850" s="138">
        <v>493</v>
      </c>
      <c r="B850" s="139">
        <v>493057274</v>
      </c>
      <c r="C850" s="140" t="s">
        <v>602</v>
      </c>
      <c r="D850" s="141">
        <v>57</v>
      </c>
      <c r="E850" s="140" t="s">
        <v>89</v>
      </c>
      <c r="F850" s="141">
        <v>274</v>
      </c>
      <c r="G850" s="142" t="s">
        <v>306</v>
      </c>
      <c r="H850" s="130"/>
      <c r="I850" s="131">
        <v>14448</v>
      </c>
      <c r="J850" s="131">
        <v>5939</v>
      </c>
      <c r="K850" s="131">
        <v>0</v>
      </c>
      <c r="L850" s="131">
        <v>938</v>
      </c>
      <c r="M850" s="131">
        <v>21325</v>
      </c>
      <c r="N850" s="130"/>
      <c r="O850" s="132">
        <v>3</v>
      </c>
      <c r="P850" s="132">
        <v>0</v>
      </c>
      <c r="Q850" s="133">
        <v>59502</v>
      </c>
      <c r="R850" s="133">
        <v>0</v>
      </c>
      <c r="S850" s="133">
        <v>0</v>
      </c>
      <c r="T850" s="133">
        <v>2739</v>
      </c>
      <c r="U850" s="134">
        <f t="shared" si="13"/>
        <v>62241</v>
      </c>
      <c r="V850" s="144"/>
      <c r="W850" s="173">
        <v>8.1447963800904979E-2</v>
      </c>
      <c r="X850" s="174">
        <v>0.09</v>
      </c>
      <c r="Y850" s="174">
        <v>6.8436514224653772E-2</v>
      </c>
      <c r="Z850" s="175">
        <v>0</v>
      </c>
      <c r="AA850" s="168"/>
      <c r="AB850" s="176">
        <v>0</v>
      </c>
      <c r="AC850" s="177">
        <v>0</v>
      </c>
      <c r="AD850" s="134">
        <v>0</v>
      </c>
      <c r="AE850" s="177">
        <v>0</v>
      </c>
      <c r="AF850" s="182">
        <v>0</v>
      </c>
      <c r="AG850" s="172"/>
    </row>
    <row r="851" spans="1:33" s="110" customFormat="1" x14ac:dyDescent="0.2">
      <c r="A851" s="138">
        <v>493</v>
      </c>
      <c r="B851" s="139">
        <v>493057346</v>
      </c>
      <c r="C851" s="140" t="s">
        <v>602</v>
      </c>
      <c r="D851" s="141">
        <v>57</v>
      </c>
      <c r="E851" s="140" t="s">
        <v>89</v>
      </c>
      <c r="F851" s="141">
        <v>346</v>
      </c>
      <c r="G851" s="142" t="s">
        <v>378</v>
      </c>
      <c r="H851" s="130"/>
      <c r="I851" s="131">
        <v>11851.653429909367</v>
      </c>
      <c r="J851" s="131">
        <v>1739</v>
      </c>
      <c r="K851" s="131">
        <v>0</v>
      </c>
      <c r="L851" s="131">
        <v>938</v>
      </c>
      <c r="M851" s="131">
        <v>14528.653429909367</v>
      </c>
      <c r="N851" s="130"/>
      <c r="O851" s="132">
        <v>2</v>
      </c>
      <c r="P851" s="132">
        <v>0</v>
      </c>
      <c r="Q851" s="133">
        <v>26444</v>
      </c>
      <c r="R851" s="133">
        <v>0</v>
      </c>
      <c r="S851" s="133">
        <v>0</v>
      </c>
      <c r="T851" s="133">
        <v>1826</v>
      </c>
      <c r="U851" s="134">
        <f t="shared" si="13"/>
        <v>28270</v>
      </c>
      <c r="V851" s="144"/>
      <c r="W851" s="173">
        <v>5.4298642533936653E-2</v>
      </c>
      <c r="X851" s="174">
        <v>0.09</v>
      </c>
      <c r="Y851" s="174">
        <v>1.267409712277673E-2</v>
      </c>
      <c r="Z851" s="175">
        <v>0</v>
      </c>
      <c r="AA851" s="168"/>
      <c r="AB851" s="176">
        <v>0</v>
      </c>
      <c r="AC851" s="177">
        <v>0</v>
      </c>
      <c r="AD851" s="134">
        <v>0</v>
      </c>
      <c r="AE851" s="177">
        <v>0</v>
      </c>
      <c r="AF851" s="182">
        <v>0</v>
      </c>
      <c r="AG851" s="172"/>
    </row>
    <row r="852" spans="1:33" s="110" customFormat="1" x14ac:dyDescent="0.2">
      <c r="A852" s="138">
        <v>494</v>
      </c>
      <c r="B852" s="139">
        <v>494093031</v>
      </c>
      <c r="C852" s="140" t="s">
        <v>544</v>
      </c>
      <c r="D852" s="141">
        <v>93</v>
      </c>
      <c r="E852" s="140" t="s">
        <v>125</v>
      </c>
      <c r="F852" s="141">
        <v>31</v>
      </c>
      <c r="G852" s="142" t="s">
        <v>63</v>
      </c>
      <c r="H852" s="130"/>
      <c r="I852" s="131">
        <v>10819.455736251541</v>
      </c>
      <c r="J852" s="131">
        <v>5343</v>
      </c>
      <c r="K852" s="131">
        <v>0</v>
      </c>
      <c r="L852" s="131">
        <v>938</v>
      </c>
      <c r="M852" s="131">
        <v>17100.455736251541</v>
      </c>
      <c r="N852" s="130"/>
      <c r="O852" s="132">
        <v>1</v>
      </c>
      <c r="P852" s="132">
        <v>0</v>
      </c>
      <c r="Q852" s="133">
        <v>15877</v>
      </c>
      <c r="R852" s="133">
        <v>0</v>
      </c>
      <c r="S852" s="133">
        <v>0</v>
      </c>
      <c r="T852" s="133">
        <v>921</v>
      </c>
      <c r="U852" s="134">
        <f t="shared" si="13"/>
        <v>16798</v>
      </c>
      <c r="V852" s="144"/>
      <c r="W852" s="173">
        <v>1.7632241813602016E-2</v>
      </c>
      <c r="X852" s="174">
        <v>0.09</v>
      </c>
      <c r="Y852" s="174">
        <v>1.9232358306351328E-2</v>
      </c>
      <c r="Z852" s="175">
        <v>0</v>
      </c>
      <c r="AA852" s="168"/>
      <c r="AB852" s="176">
        <v>0</v>
      </c>
      <c r="AC852" s="177">
        <v>0</v>
      </c>
      <c r="AD852" s="134">
        <v>0</v>
      </c>
      <c r="AE852" s="177">
        <v>0</v>
      </c>
      <c r="AF852" s="182">
        <v>0</v>
      </c>
      <c r="AG852" s="172"/>
    </row>
    <row r="853" spans="1:33" s="110" customFormat="1" x14ac:dyDescent="0.2">
      <c r="A853" s="138">
        <v>494</v>
      </c>
      <c r="B853" s="139">
        <v>494093035</v>
      </c>
      <c r="C853" s="140" t="s">
        <v>544</v>
      </c>
      <c r="D853" s="141">
        <v>93</v>
      </c>
      <c r="E853" s="140" t="s">
        <v>125</v>
      </c>
      <c r="F853" s="141">
        <v>35</v>
      </c>
      <c r="G853" s="142" t="s">
        <v>67</v>
      </c>
      <c r="H853" s="130"/>
      <c r="I853" s="131">
        <v>15016</v>
      </c>
      <c r="J853" s="131">
        <v>6295</v>
      </c>
      <c r="K853" s="131">
        <v>0</v>
      </c>
      <c r="L853" s="131">
        <v>938</v>
      </c>
      <c r="M853" s="131">
        <v>22249</v>
      </c>
      <c r="N853" s="130"/>
      <c r="O853" s="132">
        <v>5</v>
      </c>
      <c r="P853" s="132">
        <v>0</v>
      </c>
      <c r="Q853" s="133">
        <v>104675</v>
      </c>
      <c r="R853" s="133">
        <v>0</v>
      </c>
      <c r="S853" s="133">
        <v>0</v>
      </c>
      <c r="T853" s="133">
        <v>4605</v>
      </c>
      <c r="U853" s="134">
        <f t="shared" si="13"/>
        <v>109280</v>
      </c>
      <c r="V853" s="144"/>
      <c r="W853" s="173">
        <v>8.8161209068010074E-2</v>
      </c>
      <c r="X853" s="174">
        <v>0.09</v>
      </c>
      <c r="Y853" s="174">
        <v>0.15770254624817917</v>
      </c>
      <c r="Z853" s="175">
        <v>0</v>
      </c>
      <c r="AA853" s="168"/>
      <c r="AB853" s="176">
        <v>5</v>
      </c>
      <c r="AC853" s="177">
        <v>0</v>
      </c>
      <c r="AD853" s="134">
        <v>0</v>
      </c>
      <c r="AE853" s="177">
        <v>0</v>
      </c>
      <c r="AF853" s="182">
        <v>0</v>
      </c>
      <c r="AG853" s="172"/>
    </row>
    <row r="854" spans="1:33" s="110" customFormat="1" x14ac:dyDescent="0.2">
      <c r="A854" s="138">
        <v>494</v>
      </c>
      <c r="B854" s="139">
        <v>494093049</v>
      </c>
      <c r="C854" s="140" t="s">
        <v>544</v>
      </c>
      <c r="D854" s="141">
        <v>93</v>
      </c>
      <c r="E854" s="140" t="s">
        <v>125</v>
      </c>
      <c r="F854" s="141">
        <v>49</v>
      </c>
      <c r="G854" s="142" t="s">
        <v>81</v>
      </c>
      <c r="H854" s="130"/>
      <c r="I854" s="131">
        <v>13838</v>
      </c>
      <c r="J854" s="131">
        <v>17447</v>
      </c>
      <c r="K854" s="131">
        <v>0</v>
      </c>
      <c r="L854" s="131">
        <v>938</v>
      </c>
      <c r="M854" s="131">
        <v>32223</v>
      </c>
      <c r="N854" s="130"/>
      <c r="O854" s="132">
        <v>2</v>
      </c>
      <c r="P854" s="132">
        <v>0</v>
      </c>
      <c r="Q854" s="133">
        <v>61466</v>
      </c>
      <c r="R854" s="133">
        <v>0</v>
      </c>
      <c r="S854" s="133">
        <v>0</v>
      </c>
      <c r="T854" s="133">
        <v>1842</v>
      </c>
      <c r="U854" s="134">
        <f t="shared" si="13"/>
        <v>63308</v>
      </c>
      <c r="V854" s="144"/>
      <c r="W854" s="173">
        <v>3.5264483627204031E-2</v>
      </c>
      <c r="X854" s="174">
        <v>0.09</v>
      </c>
      <c r="Y854" s="174">
        <v>6.9410299186529092E-2</v>
      </c>
      <c r="Z854" s="175">
        <v>0</v>
      </c>
      <c r="AA854" s="168"/>
      <c r="AB854" s="176">
        <v>0</v>
      </c>
      <c r="AC854" s="177">
        <v>0</v>
      </c>
      <c r="AD854" s="134">
        <v>0</v>
      </c>
      <c r="AE854" s="177">
        <v>0</v>
      </c>
      <c r="AF854" s="182">
        <v>0</v>
      </c>
      <c r="AG854" s="172"/>
    </row>
    <row r="855" spans="1:33" s="110" customFormat="1" x14ac:dyDescent="0.2">
      <c r="A855" s="138">
        <v>494</v>
      </c>
      <c r="B855" s="139">
        <v>494093056</v>
      </c>
      <c r="C855" s="140" t="s">
        <v>544</v>
      </c>
      <c r="D855" s="141">
        <v>93</v>
      </c>
      <c r="E855" s="140" t="s">
        <v>125</v>
      </c>
      <c r="F855" s="141">
        <v>56</v>
      </c>
      <c r="G855" s="142" t="s">
        <v>88</v>
      </c>
      <c r="H855" s="130"/>
      <c r="I855" s="131">
        <v>10406</v>
      </c>
      <c r="J855" s="131">
        <v>3692</v>
      </c>
      <c r="K855" s="131">
        <v>0</v>
      </c>
      <c r="L855" s="131">
        <v>938</v>
      </c>
      <c r="M855" s="131">
        <v>15036</v>
      </c>
      <c r="N855" s="130"/>
      <c r="O855" s="132">
        <v>1</v>
      </c>
      <c r="P855" s="132">
        <v>0</v>
      </c>
      <c r="Q855" s="133">
        <v>13849</v>
      </c>
      <c r="R855" s="133">
        <v>0</v>
      </c>
      <c r="S855" s="133">
        <v>0</v>
      </c>
      <c r="T855" s="133">
        <v>921</v>
      </c>
      <c r="U855" s="134">
        <f t="shared" si="13"/>
        <v>14770</v>
      </c>
      <c r="V855" s="144"/>
      <c r="W855" s="173">
        <v>1.7632241813602016E-2</v>
      </c>
      <c r="X855" s="174">
        <v>0.09</v>
      </c>
      <c r="Y855" s="174">
        <v>2.0791850212863276E-2</v>
      </c>
      <c r="Z855" s="175">
        <v>0</v>
      </c>
      <c r="AA855" s="168"/>
      <c r="AB855" s="176">
        <v>1</v>
      </c>
      <c r="AC855" s="177">
        <v>0</v>
      </c>
      <c r="AD855" s="134">
        <v>0</v>
      </c>
      <c r="AE855" s="177">
        <v>0</v>
      </c>
      <c r="AF855" s="182">
        <v>0</v>
      </c>
      <c r="AG855" s="172"/>
    </row>
    <row r="856" spans="1:33" s="110" customFormat="1" x14ac:dyDescent="0.2">
      <c r="A856" s="138">
        <v>494</v>
      </c>
      <c r="B856" s="139">
        <v>494093057</v>
      </c>
      <c r="C856" s="140" t="s">
        <v>544</v>
      </c>
      <c r="D856" s="141">
        <v>93</v>
      </c>
      <c r="E856" s="140" t="s">
        <v>125</v>
      </c>
      <c r="F856" s="141">
        <v>57</v>
      </c>
      <c r="G856" s="142" t="s">
        <v>89</v>
      </c>
      <c r="H856" s="130"/>
      <c r="I856" s="131">
        <v>13084</v>
      </c>
      <c r="J856" s="131">
        <v>405</v>
      </c>
      <c r="K856" s="131">
        <v>0</v>
      </c>
      <c r="L856" s="131">
        <v>938</v>
      </c>
      <c r="M856" s="131">
        <v>14427</v>
      </c>
      <c r="N856" s="130"/>
      <c r="O856" s="132">
        <v>77</v>
      </c>
      <c r="P856" s="132">
        <v>0</v>
      </c>
      <c r="Q856" s="133">
        <v>1020327</v>
      </c>
      <c r="R856" s="133">
        <v>0</v>
      </c>
      <c r="S856" s="133">
        <v>0</v>
      </c>
      <c r="T856" s="133">
        <v>70917</v>
      </c>
      <c r="U856" s="134">
        <f t="shared" si="13"/>
        <v>1091244</v>
      </c>
      <c r="V856" s="144"/>
      <c r="W856" s="173">
        <v>1.3576826196473573</v>
      </c>
      <c r="X856" s="174">
        <v>0.09</v>
      </c>
      <c r="Y856" s="174">
        <v>0.12834835128885541</v>
      </c>
      <c r="Z856" s="175">
        <v>0</v>
      </c>
      <c r="AA856" s="168"/>
      <c r="AB856" s="176">
        <v>28</v>
      </c>
      <c r="AC856" s="177">
        <v>0</v>
      </c>
      <c r="AD856" s="134">
        <v>0</v>
      </c>
      <c r="AE856" s="177">
        <v>0</v>
      </c>
      <c r="AF856" s="182">
        <v>0</v>
      </c>
      <c r="AG856" s="172"/>
    </row>
    <row r="857" spans="1:33" s="110" customFormat="1" x14ac:dyDescent="0.2">
      <c r="A857" s="138">
        <v>494</v>
      </c>
      <c r="B857" s="139">
        <v>494093071</v>
      </c>
      <c r="C857" s="140" t="s">
        <v>544</v>
      </c>
      <c r="D857" s="141">
        <v>93</v>
      </c>
      <c r="E857" s="140" t="s">
        <v>125</v>
      </c>
      <c r="F857" s="141">
        <v>71</v>
      </c>
      <c r="G857" s="142" t="s">
        <v>103</v>
      </c>
      <c r="H857" s="130"/>
      <c r="I857" s="131">
        <v>12057</v>
      </c>
      <c r="J857" s="131">
        <v>5677</v>
      </c>
      <c r="K857" s="131">
        <v>0</v>
      </c>
      <c r="L857" s="131">
        <v>938</v>
      </c>
      <c r="M857" s="131">
        <v>18672</v>
      </c>
      <c r="N857" s="130"/>
      <c r="O857" s="132">
        <v>2</v>
      </c>
      <c r="P857" s="132">
        <v>0</v>
      </c>
      <c r="Q857" s="133">
        <v>34842</v>
      </c>
      <c r="R857" s="133">
        <v>0</v>
      </c>
      <c r="S857" s="133">
        <v>0</v>
      </c>
      <c r="T857" s="133">
        <v>1842</v>
      </c>
      <c r="U857" s="134">
        <f t="shared" si="13"/>
        <v>36684</v>
      </c>
      <c r="V857" s="144"/>
      <c r="W857" s="173">
        <v>3.5264483627204031E-2</v>
      </c>
      <c r="X857" s="174">
        <v>0.09</v>
      </c>
      <c r="Y857" s="174">
        <v>2.6559907004725753E-3</v>
      </c>
      <c r="Z857" s="175">
        <v>0</v>
      </c>
      <c r="AA857" s="168"/>
      <c r="AB857" s="176">
        <v>1</v>
      </c>
      <c r="AC857" s="177">
        <v>0</v>
      </c>
      <c r="AD857" s="134">
        <v>0</v>
      </c>
      <c r="AE857" s="177">
        <v>0</v>
      </c>
      <c r="AF857" s="182">
        <v>0</v>
      </c>
      <c r="AG857" s="172"/>
    </row>
    <row r="858" spans="1:33" s="110" customFormat="1" x14ac:dyDescent="0.2">
      <c r="A858" s="138">
        <v>494</v>
      </c>
      <c r="B858" s="139">
        <v>494093093</v>
      </c>
      <c r="C858" s="140" t="s">
        <v>544</v>
      </c>
      <c r="D858" s="141">
        <v>93</v>
      </c>
      <c r="E858" s="140" t="s">
        <v>125</v>
      </c>
      <c r="F858" s="141">
        <v>93</v>
      </c>
      <c r="G858" s="142" t="s">
        <v>125</v>
      </c>
      <c r="H858" s="130"/>
      <c r="I858" s="131">
        <v>12607</v>
      </c>
      <c r="J858" s="131">
        <v>74</v>
      </c>
      <c r="K858" s="131">
        <v>0</v>
      </c>
      <c r="L858" s="131">
        <v>938</v>
      </c>
      <c r="M858" s="131">
        <v>13619</v>
      </c>
      <c r="N858" s="130"/>
      <c r="O858" s="132">
        <v>308</v>
      </c>
      <c r="P858" s="132">
        <v>0</v>
      </c>
      <c r="Q858" s="133">
        <v>3836756</v>
      </c>
      <c r="R858" s="133">
        <v>0</v>
      </c>
      <c r="S858" s="133">
        <v>0</v>
      </c>
      <c r="T858" s="133">
        <v>283668</v>
      </c>
      <c r="U858" s="134">
        <f t="shared" si="13"/>
        <v>4120424</v>
      </c>
      <c r="V858" s="144"/>
      <c r="W858" s="173">
        <v>5.4307304785894051</v>
      </c>
      <c r="X858" s="174">
        <v>0.09</v>
      </c>
      <c r="Y858" s="174">
        <v>7.1532255110848555E-2</v>
      </c>
      <c r="Z858" s="175">
        <v>0</v>
      </c>
      <c r="AA858" s="168"/>
      <c r="AB858" s="176">
        <v>188</v>
      </c>
      <c r="AC858" s="177">
        <v>0</v>
      </c>
      <c r="AD858" s="134">
        <v>0</v>
      </c>
      <c r="AE858" s="177">
        <v>0</v>
      </c>
      <c r="AF858" s="182">
        <v>0</v>
      </c>
      <c r="AG858" s="172"/>
    </row>
    <row r="859" spans="1:33" s="110" customFormat="1" x14ac:dyDescent="0.2">
      <c r="A859" s="138">
        <v>494</v>
      </c>
      <c r="B859" s="139">
        <v>494093128</v>
      </c>
      <c r="C859" s="140" t="s">
        <v>544</v>
      </c>
      <c r="D859" s="141">
        <v>93</v>
      </c>
      <c r="E859" s="140" t="s">
        <v>125</v>
      </c>
      <c r="F859" s="141">
        <v>128</v>
      </c>
      <c r="G859" s="142" t="s">
        <v>160</v>
      </c>
      <c r="H859" s="130"/>
      <c r="I859" s="131">
        <v>9648</v>
      </c>
      <c r="J859" s="131">
        <v>555</v>
      </c>
      <c r="K859" s="131">
        <v>0</v>
      </c>
      <c r="L859" s="131">
        <v>938</v>
      </c>
      <c r="M859" s="131">
        <v>11141</v>
      </c>
      <c r="N859" s="130"/>
      <c r="O859" s="132">
        <v>1</v>
      </c>
      <c r="P859" s="132">
        <v>0</v>
      </c>
      <c r="Q859" s="133">
        <v>10023</v>
      </c>
      <c r="R859" s="133">
        <v>0</v>
      </c>
      <c r="S859" s="133">
        <v>0</v>
      </c>
      <c r="T859" s="133">
        <v>921</v>
      </c>
      <c r="U859" s="134">
        <f t="shared" si="13"/>
        <v>10944</v>
      </c>
      <c r="V859" s="144"/>
      <c r="W859" s="173">
        <v>1.7632241813602016E-2</v>
      </c>
      <c r="X859" s="174">
        <v>0.09</v>
      </c>
      <c r="Y859" s="174">
        <v>3.7584762503324445E-2</v>
      </c>
      <c r="Z859" s="175">
        <v>0</v>
      </c>
      <c r="AA859" s="168"/>
      <c r="AB859" s="176">
        <v>0</v>
      </c>
      <c r="AC859" s="177">
        <v>0</v>
      </c>
      <c r="AD859" s="134">
        <v>0</v>
      </c>
      <c r="AE859" s="177">
        <v>0</v>
      </c>
      <c r="AF859" s="182">
        <v>0</v>
      </c>
      <c r="AG859" s="172"/>
    </row>
    <row r="860" spans="1:33" s="110" customFormat="1" x14ac:dyDescent="0.2">
      <c r="A860" s="138">
        <v>494</v>
      </c>
      <c r="B860" s="139">
        <v>494093149</v>
      </c>
      <c r="C860" s="140" t="s">
        <v>544</v>
      </c>
      <c r="D860" s="141">
        <v>93</v>
      </c>
      <c r="E860" s="140" t="s">
        <v>125</v>
      </c>
      <c r="F860" s="141">
        <v>149</v>
      </c>
      <c r="G860" s="142" t="s">
        <v>181</v>
      </c>
      <c r="H860" s="130"/>
      <c r="I860" s="131">
        <v>9648</v>
      </c>
      <c r="J860" s="131">
        <v>353</v>
      </c>
      <c r="K860" s="131">
        <v>0</v>
      </c>
      <c r="L860" s="131">
        <v>938</v>
      </c>
      <c r="M860" s="131">
        <v>10939</v>
      </c>
      <c r="N860" s="130"/>
      <c r="O860" s="132">
        <v>2</v>
      </c>
      <c r="P860" s="132">
        <v>0</v>
      </c>
      <c r="Q860" s="133">
        <v>19650</v>
      </c>
      <c r="R860" s="133">
        <v>0</v>
      </c>
      <c r="S860" s="133">
        <v>0</v>
      </c>
      <c r="T860" s="133">
        <v>1842</v>
      </c>
      <c r="U860" s="134">
        <f t="shared" si="13"/>
        <v>21492</v>
      </c>
      <c r="V860" s="144"/>
      <c r="W860" s="173">
        <v>3.5264483627204031E-2</v>
      </c>
      <c r="X860" s="174">
        <v>0.09</v>
      </c>
      <c r="Y860" s="174">
        <v>0.11542692066428177</v>
      </c>
      <c r="Z860" s="175">
        <v>0</v>
      </c>
      <c r="AA860" s="168"/>
      <c r="AB860" s="176">
        <v>2</v>
      </c>
      <c r="AC860" s="177">
        <v>0</v>
      </c>
      <c r="AD860" s="134">
        <v>0</v>
      </c>
      <c r="AE860" s="177">
        <v>0</v>
      </c>
      <c r="AF860" s="182">
        <v>0</v>
      </c>
      <c r="AG860" s="172"/>
    </row>
    <row r="861" spans="1:33" s="110" customFormat="1" x14ac:dyDescent="0.2">
      <c r="A861" s="138">
        <v>494</v>
      </c>
      <c r="B861" s="139">
        <v>494093163</v>
      </c>
      <c r="C861" s="140" t="s">
        <v>544</v>
      </c>
      <c r="D861" s="141">
        <v>93</v>
      </c>
      <c r="E861" s="140" t="s">
        <v>125</v>
      </c>
      <c r="F861" s="141">
        <v>163</v>
      </c>
      <c r="G861" s="142" t="s">
        <v>195</v>
      </c>
      <c r="H861" s="130"/>
      <c r="I861" s="131">
        <v>12162</v>
      </c>
      <c r="J861" s="131">
        <v>114</v>
      </c>
      <c r="K861" s="131">
        <v>0</v>
      </c>
      <c r="L861" s="131">
        <v>938</v>
      </c>
      <c r="M861" s="131">
        <v>13214</v>
      </c>
      <c r="N861" s="130"/>
      <c r="O861" s="132">
        <v>13</v>
      </c>
      <c r="P861" s="132">
        <v>0</v>
      </c>
      <c r="Q861" s="133">
        <v>156780</v>
      </c>
      <c r="R861" s="133">
        <v>0</v>
      </c>
      <c r="S861" s="133">
        <v>0</v>
      </c>
      <c r="T861" s="133">
        <v>11973</v>
      </c>
      <c r="U861" s="134">
        <f t="shared" si="13"/>
        <v>168753</v>
      </c>
      <c r="V861" s="144"/>
      <c r="W861" s="173">
        <v>0.22921914357682618</v>
      </c>
      <c r="X861" s="174">
        <v>0.09</v>
      </c>
      <c r="Y861" s="174">
        <v>9.2733120914466768E-2</v>
      </c>
      <c r="Z861" s="175">
        <v>0</v>
      </c>
      <c r="AA861" s="168"/>
      <c r="AB861" s="176">
        <v>7</v>
      </c>
      <c r="AC861" s="177">
        <v>0</v>
      </c>
      <c r="AD861" s="134">
        <v>0</v>
      </c>
      <c r="AE861" s="177">
        <v>0</v>
      </c>
      <c r="AF861" s="182">
        <v>0</v>
      </c>
      <c r="AG861" s="172"/>
    </row>
    <row r="862" spans="1:33" s="110" customFormat="1" x14ac:dyDescent="0.2">
      <c r="A862" s="138">
        <v>494</v>
      </c>
      <c r="B862" s="139">
        <v>494093165</v>
      </c>
      <c r="C862" s="140" t="s">
        <v>544</v>
      </c>
      <c r="D862" s="141">
        <v>93</v>
      </c>
      <c r="E862" s="140" t="s">
        <v>125</v>
      </c>
      <c r="F862" s="141">
        <v>165</v>
      </c>
      <c r="G862" s="142" t="s">
        <v>197</v>
      </c>
      <c r="H862" s="130"/>
      <c r="I862" s="131">
        <v>13209</v>
      </c>
      <c r="J862" s="131">
        <v>402</v>
      </c>
      <c r="K862" s="131">
        <v>0</v>
      </c>
      <c r="L862" s="131">
        <v>938</v>
      </c>
      <c r="M862" s="131">
        <v>14549</v>
      </c>
      <c r="N862" s="130"/>
      <c r="O862" s="132">
        <v>58</v>
      </c>
      <c r="P862" s="132">
        <v>0</v>
      </c>
      <c r="Q862" s="133">
        <v>775518</v>
      </c>
      <c r="R862" s="133">
        <v>0</v>
      </c>
      <c r="S862" s="133">
        <v>0</v>
      </c>
      <c r="T862" s="133">
        <v>53453</v>
      </c>
      <c r="U862" s="134">
        <f t="shared" si="13"/>
        <v>828971</v>
      </c>
      <c r="V862" s="144"/>
      <c r="W862" s="173">
        <v>1.0226700251889169</v>
      </c>
      <c r="X862" s="174">
        <v>0.09</v>
      </c>
      <c r="Y862" s="174">
        <v>9.9806765304733563E-2</v>
      </c>
      <c r="Z862" s="175">
        <v>0</v>
      </c>
      <c r="AA862" s="168"/>
      <c r="AB862" s="176">
        <v>35</v>
      </c>
      <c r="AC862" s="177">
        <v>1.4133794547063425</v>
      </c>
      <c r="AD862" s="134">
        <v>20580</v>
      </c>
      <c r="AE862" s="177">
        <v>0</v>
      </c>
      <c r="AF862" s="182">
        <v>0</v>
      </c>
      <c r="AG862" s="172"/>
    </row>
    <row r="863" spans="1:33" s="110" customFormat="1" x14ac:dyDescent="0.2">
      <c r="A863" s="138">
        <v>494</v>
      </c>
      <c r="B863" s="139">
        <v>494093176</v>
      </c>
      <c r="C863" s="140" t="s">
        <v>544</v>
      </c>
      <c r="D863" s="141">
        <v>93</v>
      </c>
      <c r="E863" s="140" t="s">
        <v>125</v>
      </c>
      <c r="F863" s="141">
        <v>176</v>
      </c>
      <c r="G863" s="142" t="s">
        <v>208</v>
      </c>
      <c r="H863" s="130"/>
      <c r="I863" s="131">
        <v>14189</v>
      </c>
      <c r="J863" s="131">
        <v>7051</v>
      </c>
      <c r="K863" s="131">
        <v>0</v>
      </c>
      <c r="L863" s="131">
        <v>938</v>
      </c>
      <c r="M863" s="131">
        <v>22178</v>
      </c>
      <c r="N863" s="130"/>
      <c r="O863" s="132">
        <v>8</v>
      </c>
      <c r="P863" s="132">
        <v>0</v>
      </c>
      <c r="Q863" s="133">
        <v>166920</v>
      </c>
      <c r="R863" s="133">
        <v>0</v>
      </c>
      <c r="S863" s="133">
        <v>0</v>
      </c>
      <c r="T863" s="133">
        <v>7373</v>
      </c>
      <c r="U863" s="134">
        <f t="shared" si="13"/>
        <v>174293</v>
      </c>
      <c r="V863" s="144"/>
      <c r="W863" s="173">
        <v>0.14105793450881612</v>
      </c>
      <c r="X863" s="174">
        <v>0.09</v>
      </c>
      <c r="Y863" s="174">
        <v>9.0526935007292378E-2</v>
      </c>
      <c r="Z863" s="175">
        <v>0</v>
      </c>
      <c r="AA863" s="168"/>
      <c r="AB863" s="176">
        <v>5</v>
      </c>
      <c r="AC863" s="177">
        <v>0.13106265326400143</v>
      </c>
      <c r="AD863" s="134">
        <v>2910</v>
      </c>
      <c r="AE863" s="177">
        <v>0</v>
      </c>
      <c r="AF863" s="182">
        <v>0</v>
      </c>
      <c r="AG863" s="172"/>
    </row>
    <row r="864" spans="1:33" s="110" customFormat="1" x14ac:dyDescent="0.2">
      <c r="A864" s="138">
        <v>494</v>
      </c>
      <c r="B864" s="139">
        <v>494093178</v>
      </c>
      <c r="C864" s="140" t="s">
        <v>544</v>
      </c>
      <c r="D864" s="141">
        <v>93</v>
      </c>
      <c r="E864" s="140" t="s">
        <v>125</v>
      </c>
      <c r="F864" s="141">
        <v>178</v>
      </c>
      <c r="G864" s="142" t="s">
        <v>210</v>
      </c>
      <c r="H864" s="130"/>
      <c r="I864" s="131">
        <v>9648</v>
      </c>
      <c r="J864" s="131">
        <v>1621</v>
      </c>
      <c r="K864" s="131">
        <v>0</v>
      </c>
      <c r="L864" s="131">
        <v>938</v>
      </c>
      <c r="M864" s="131">
        <v>12207</v>
      </c>
      <c r="N864" s="130"/>
      <c r="O864" s="132">
        <v>2</v>
      </c>
      <c r="P864" s="132">
        <v>0</v>
      </c>
      <c r="Q864" s="133">
        <v>22140</v>
      </c>
      <c r="R864" s="133">
        <v>0</v>
      </c>
      <c r="S864" s="133">
        <v>0</v>
      </c>
      <c r="T864" s="133">
        <v>1842</v>
      </c>
      <c r="U864" s="134">
        <f t="shared" si="13"/>
        <v>23982</v>
      </c>
      <c r="V864" s="144"/>
      <c r="W864" s="173">
        <v>3.5264483627204031E-2</v>
      </c>
      <c r="X864" s="174">
        <v>0.09</v>
      </c>
      <c r="Y864" s="174">
        <v>6.0444662022327594E-2</v>
      </c>
      <c r="Z864" s="175">
        <v>0</v>
      </c>
      <c r="AA864" s="168"/>
      <c r="AB864" s="176">
        <v>2</v>
      </c>
      <c r="AC864" s="177">
        <v>0</v>
      </c>
      <c r="AD864" s="134">
        <v>0</v>
      </c>
      <c r="AE864" s="177">
        <v>0</v>
      </c>
      <c r="AF864" s="182">
        <v>0</v>
      </c>
      <c r="AG864" s="172"/>
    </row>
    <row r="865" spans="1:33" s="110" customFormat="1" x14ac:dyDescent="0.2">
      <c r="A865" s="138">
        <v>494</v>
      </c>
      <c r="B865" s="139">
        <v>494093181</v>
      </c>
      <c r="C865" s="140" t="s">
        <v>544</v>
      </c>
      <c r="D865" s="141">
        <v>93</v>
      </c>
      <c r="E865" s="140" t="s">
        <v>125</v>
      </c>
      <c r="F865" s="141">
        <v>181</v>
      </c>
      <c r="G865" s="142" t="s">
        <v>213</v>
      </c>
      <c r="H865" s="130"/>
      <c r="I865" s="131">
        <v>14642</v>
      </c>
      <c r="J865" s="131">
        <v>268</v>
      </c>
      <c r="K865" s="131">
        <v>0</v>
      </c>
      <c r="L865" s="131">
        <v>938</v>
      </c>
      <c r="M865" s="131">
        <v>15848</v>
      </c>
      <c r="N865" s="130"/>
      <c r="O865" s="132">
        <v>7</v>
      </c>
      <c r="P865" s="132">
        <v>0</v>
      </c>
      <c r="Q865" s="133">
        <v>102529</v>
      </c>
      <c r="R865" s="133">
        <v>0</v>
      </c>
      <c r="S865" s="133">
        <v>0</v>
      </c>
      <c r="T865" s="133">
        <v>6447</v>
      </c>
      <c r="U865" s="134">
        <f t="shared" si="13"/>
        <v>108976</v>
      </c>
      <c r="V865" s="144"/>
      <c r="W865" s="173">
        <v>0.1234256926952141</v>
      </c>
      <c r="X865" s="174">
        <v>0.09</v>
      </c>
      <c r="Y865" s="174">
        <v>1.7494444106768061E-2</v>
      </c>
      <c r="Z865" s="175">
        <v>0</v>
      </c>
      <c r="AA865" s="168"/>
      <c r="AB865" s="176">
        <v>4</v>
      </c>
      <c r="AC865" s="177">
        <v>0</v>
      </c>
      <c r="AD865" s="134">
        <v>0</v>
      </c>
      <c r="AE865" s="177">
        <v>0</v>
      </c>
      <c r="AF865" s="182">
        <v>0</v>
      </c>
      <c r="AG865" s="172"/>
    </row>
    <row r="866" spans="1:33" s="110" customFormat="1" x14ac:dyDescent="0.2">
      <c r="A866" s="138">
        <v>494</v>
      </c>
      <c r="B866" s="139">
        <v>494093229</v>
      </c>
      <c r="C866" s="140" t="s">
        <v>544</v>
      </c>
      <c r="D866" s="141">
        <v>93</v>
      </c>
      <c r="E866" s="140" t="s">
        <v>125</v>
      </c>
      <c r="F866" s="141">
        <v>229</v>
      </c>
      <c r="G866" s="142" t="s">
        <v>261</v>
      </c>
      <c r="H866" s="130"/>
      <c r="I866" s="131">
        <v>16336</v>
      </c>
      <c r="J866" s="131">
        <v>2193</v>
      </c>
      <c r="K866" s="131">
        <v>0</v>
      </c>
      <c r="L866" s="131">
        <v>938</v>
      </c>
      <c r="M866" s="131">
        <v>19467</v>
      </c>
      <c r="N866" s="130"/>
      <c r="O866" s="132">
        <v>5</v>
      </c>
      <c r="P866" s="132">
        <v>0</v>
      </c>
      <c r="Q866" s="133">
        <v>91010</v>
      </c>
      <c r="R866" s="133">
        <v>0</v>
      </c>
      <c r="S866" s="133">
        <v>0</v>
      </c>
      <c r="T866" s="133">
        <v>4605</v>
      </c>
      <c r="U866" s="134">
        <f t="shared" si="13"/>
        <v>95615</v>
      </c>
      <c r="V866" s="144"/>
      <c r="W866" s="173">
        <v>8.8161209068010074E-2</v>
      </c>
      <c r="X866" s="174">
        <v>0.09</v>
      </c>
      <c r="Y866" s="174">
        <v>1.1731581965992759E-2</v>
      </c>
      <c r="Z866" s="175">
        <v>0</v>
      </c>
      <c r="AA866" s="168"/>
      <c r="AB866" s="176">
        <v>4</v>
      </c>
      <c r="AC866" s="177">
        <v>0</v>
      </c>
      <c r="AD866" s="134">
        <v>0</v>
      </c>
      <c r="AE866" s="177">
        <v>0</v>
      </c>
      <c r="AF866" s="182">
        <v>0</v>
      </c>
      <c r="AG866" s="172"/>
    </row>
    <row r="867" spans="1:33" s="110" customFormat="1" x14ac:dyDescent="0.2">
      <c r="A867" s="138">
        <v>494</v>
      </c>
      <c r="B867" s="139">
        <v>494093248</v>
      </c>
      <c r="C867" s="140" t="s">
        <v>544</v>
      </c>
      <c r="D867" s="141">
        <v>93</v>
      </c>
      <c r="E867" s="140" t="s">
        <v>125</v>
      </c>
      <c r="F867" s="141">
        <v>248</v>
      </c>
      <c r="G867" s="142" t="s">
        <v>280</v>
      </c>
      <c r="H867" s="130"/>
      <c r="I867" s="131">
        <v>12585</v>
      </c>
      <c r="J867" s="131">
        <v>992</v>
      </c>
      <c r="K867" s="131">
        <v>0</v>
      </c>
      <c r="L867" s="131">
        <v>938</v>
      </c>
      <c r="M867" s="131">
        <v>14515</v>
      </c>
      <c r="N867" s="130"/>
      <c r="O867" s="132">
        <v>276</v>
      </c>
      <c r="P867" s="132">
        <v>0</v>
      </c>
      <c r="Q867" s="133">
        <v>3681288</v>
      </c>
      <c r="R867" s="133">
        <v>0</v>
      </c>
      <c r="S867" s="133">
        <v>0</v>
      </c>
      <c r="T867" s="133">
        <v>254196</v>
      </c>
      <c r="U867" s="134">
        <f t="shared" si="13"/>
        <v>3935484</v>
      </c>
      <c r="V867" s="144"/>
      <c r="W867" s="173">
        <v>4.8664987405541442</v>
      </c>
      <c r="X867" s="174">
        <v>0.09</v>
      </c>
      <c r="Y867" s="174">
        <v>5.6552563074314041E-2</v>
      </c>
      <c r="Z867" s="175">
        <v>0</v>
      </c>
      <c r="AA867" s="168"/>
      <c r="AB867" s="176">
        <v>120</v>
      </c>
      <c r="AC867" s="177">
        <v>0</v>
      </c>
      <c r="AD867" s="134">
        <v>0</v>
      </c>
      <c r="AE867" s="177">
        <v>0</v>
      </c>
      <c r="AF867" s="182">
        <v>0</v>
      </c>
      <c r="AG867" s="172"/>
    </row>
    <row r="868" spans="1:33" s="110" customFormat="1" x14ac:dyDescent="0.2">
      <c r="A868" s="138">
        <v>494</v>
      </c>
      <c r="B868" s="139">
        <v>494093262</v>
      </c>
      <c r="C868" s="140" t="s">
        <v>544</v>
      </c>
      <c r="D868" s="141">
        <v>93</v>
      </c>
      <c r="E868" s="140" t="s">
        <v>125</v>
      </c>
      <c r="F868" s="141">
        <v>262</v>
      </c>
      <c r="G868" s="142" t="s">
        <v>294</v>
      </c>
      <c r="H868" s="130"/>
      <c r="I868" s="131">
        <v>13268</v>
      </c>
      <c r="J868" s="131">
        <v>4630</v>
      </c>
      <c r="K868" s="131">
        <v>0</v>
      </c>
      <c r="L868" s="131">
        <v>938</v>
      </c>
      <c r="M868" s="131">
        <v>18836</v>
      </c>
      <c r="N868" s="130"/>
      <c r="O868" s="132">
        <v>14</v>
      </c>
      <c r="P868" s="132">
        <v>0</v>
      </c>
      <c r="Q868" s="133">
        <v>246148</v>
      </c>
      <c r="R868" s="133">
        <v>0</v>
      </c>
      <c r="S868" s="133">
        <v>0</v>
      </c>
      <c r="T868" s="133">
        <v>12894</v>
      </c>
      <c r="U868" s="134">
        <f t="shared" si="13"/>
        <v>259042</v>
      </c>
      <c r="V868" s="144"/>
      <c r="W868" s="173">
        <v>0.2468513853904282</v>
      </c>
      <c r="X868" s="174">
        <v>0.09</v>
      </c>
      <c r="Y868" s="174">
        <v>7.7192465519058645E-2</v>
      </c>
      <c r="Z868" s="175">
        <v>0</v>
      </c>
      <c r="AA868" s="168"/>
      <c r="AB868" s="176">
        <v>8</v>
      </c>
      <c r="AC868" s="177">
        <v>0</v>
      </c>
      <c r="AD868" s="134">
        <v>0</v>
      </c>
      <c r="AE868" s="177">
        <v>0</v>
      </c>
      <c r="AF868" s="182">
        <v>0</v>
      </c>
      <c r="AG868" s="172"/>
    </row>
    <row r="869" spans="1:33" s="110" customFormat="1" x14ac:dyDescent="0.2">
      <c r="A869" s="138">
        <v>494</v>
      </c>
      <c r="B869" s="139">
        <v>494093271</v>
      </c>
      <c r="C869" s="140" t="s">
        <v>544</v>
      </c>
      <c r="D869" s="141">
        <v>93</v>
      </c>
      <c r="E869" s="140" t="s">
        <v>125</v>
      </c>
      <c r="F869" s="141">
        <v>271</v>
      </c>
      <c r="G869" s="142" t="s">
        <v>303</v>
      </c>
      <c r="H869" s="130"/>
      <c r="I869" s="131">
        <v>10693.273291445141</v>
      </c>
      <c r="J869" s="131">
        <v>2472</v>
      </c>
      <c r="K869" s="131">
        <v>0</v>
      </c>
      <c r="L869" s="131">
        <v>938</v>
      </c>
      <c r="M869" s="131">
        <v>14103.273291445141</v>
      </c>
      <c r="N869" s="130"/>
      <c r="O869" s="132">
        <v>1</v>
      </c>
      <c r="P869" s="132">
        <v>0</v>
      </c>
      <c r="Q869" s="133">
        <v>12933</v>
      </c>
      <c r="R869" s="133">
        <v>0</v>
      </c>
      <c r="S869" s="133">
        <v>0</v>
      </c>
      <c r="T869" s="133">
        <v>921</v>
      </c>
      <c r="U869" s="134">
        <f t="shared" si="13"/>
        <v>13854</v>
      </c>
      <c r="V869" s="144"/>
      <c r="W869" s="173">
        <v>1.7632241813602016E-2</v>
      </c>
      <c r="X869" s="174">
        <v>0.09</v>
      </c>
      <c r="Y869" s="174">
        <v>5.0798060272544817E-3</v>
      </c>
      <c r="Z869" s="175">
        <v>0</v>
      </c>
      <c r="AA869" s="168"/>
      <c r="AB869" s="176">
        <v>0</v>
      </c>
      <c r="AC869" s="177">
        <v>0</v>
      </c>
      <c r="AD869" s="134">
        <v>0</v>
      </c>
      <c r="AE869" s="177">
        <v>0</v>
      </c>
      <c r="AF869" s="182">
        <v>0</v>
      </c>
      <c r="AG869" s="172"/>
    </row>
    <row r="870" spans="1:33" s="110" customFormat="1" x14ac:dyDescent="0.2">
      <c r="A870" s="138">
        <v>494</v>
      </c>
      <c r="B870" s="139">
        <v>494093274</v>
      </c>
      <c r="C870" s="140" t="s">
        <v>544</v>
      </c>
      <c r="D870" s="141">
        <v>93</v>
      </c>
      <c r="E870" s="140" t="s">
        <v>125</v>
      </c>
      <c r="F870" s="141">
        <v>274</v>
      </c>
      <c r="G870" s="142" t="s">
        <v>306</v>
      </c>
      <c r="H870" s="130"/>
      <c r="I870" s="131">
        <v>13692.844141302538</v>
      </c>
      <c r="J870" s="131">
        <v>5629</v>
      </c>
      <c r="K870" s="131">
        <v>0</v>
      </c>
      <c r="L870" s="131">
        <v>938</v>
      </c>
      <c r="M870" s="131">
        <v>20259.844141302536</v>
      </c>
      <c r="N870" s="130"/>
      <c r="O870" s="132">
        <v>1</v>
      </c>
      <c r="P870" s="132">
        <v>0</v>
      </c>
      <c r="Q870" s="133">
        <v>18981</v>
      </c>
      <c r="R870" s="133">
        <v>0</v>
      </c>
      <c r="S870" s="133">
        <v>0</v>
      </c>
      <c r="T870" s="133">
        <v>921</v>
      </c>
      <c r="U870" s="134">
        <f t="shared" si="13"/>
        <v>19902</v>
      </c>
      <c r="V870" s="144"/>
      <c r="W870" s="173">
        <v>1.7632241813602016E-2</v>
      </c>
      <c r="X870" s="174">
        <v>0.09</v>
      </c>
      <c r="Y870" s="174">
        <v>6.8436514224653772E-2</v>
      </c>
      <c r="Z870" s="175">
        <v>0</v>
      </c>
      <c r="AA870" s="168"/>
      <c r="AB870" s="176">
        <v>0</v>
      </c>
      <c r="AC870" s="177">
        <v>0</v>
      </c>
      <c r="AD870" s="134">
        <v>0</v>
      </c>
      <c r="AE870" s="177">
        <v>0</v>
      </c>
      <c r="AF870" s="182">
        <v>0</v>
      </c>
      <c r="AG870" s="172"/>
    </row>
    <row r="871" spans="1:33" s="110" customFormat="1" x14ac:dyDescent="0.2">
      <c r="A871" s="138">
        <v>494</v>
      </c>
      <c r="B871" s="139">
        <v>494093284</v>
      </c>
      <c r="C871" s="140" t="s">
        <v>544</v>
      </c>
      <c r="D871" s="141">
        <v>93</v>
      </c>
      <c r="E871" s="140" t="s">
        <v>125</v>
      </c>
      <c r="F871" s="141">
        <v>284</v>
      </c>
      <c r="G871" s="142" t="s">
        <v>316</v>
      </c>
      <c r="H871" s="130"/>
      <c r="I871" s="131">
        <v>11142.294935999998</v>
      </c>
      <c r="J871" s="131">
        <v>4433</v>
      </c>
      <c r="K871" s="131">
        <v>0</v>
      </c>
      <c r="L871" s="131">
        <v>938</v>
      </c>
      <c r="M871" s="131">
        <v>16513.294935999998</v>
      </c>
      <c r="N871" s="130"/>
      <c r="O871" s="132">
        <v>1</v>
      </c>
      <c r="P871" s="132">
        <v>0</v>
      </c>
      <c r="Q871" s="133">
        <v>15301</v>
      </c>
      <c r="R871" s="133">
        <v>0</v>
      </c>
      <c r="S871" s="133">
        <v>0</v>
      </c>
      <c r="T871" s="133">
        <v>921</v>
      </c>
      <c r="U871" s="134">
        <f t="shared" si="13"/>
        <v>16222</v>
      </c>
      <c r="V871" s="144"/>
      <c r="W871" s="173">
        <v>1.7632241813602016E-2</v>
      </c>
      <c r="X871" s="174">
        <v>0.09</v>
      </c>
      <c r="Y871" s="174">
        <v>4.4135688999010769E-2</v>
      </c>
      <c r="Z871" s="175">
        <v>0</v>
      </c>
      <c r="AA871" s="168"/>
      <c r="AB871" s="176">
        <v>0</v>
      </c>
      <c r="AC871" s="177">
        <v>0</v>
      </c>
      <c r="AD871" s="134">
        <v>0</v>
      </c>
      <c r="AE871" s="177">
        <v>0</v>
      </c>
      <c r="AF871" s="182">
        <v>0</v>
      </c>
      <c r="AG871" s="172"/>
    </row>
    <row r="872" spans="1:33" s="110" customFormat="1" x14ac:dyDescent="0.2">
      <c r="A872" s="138">
        <v>494</v>
      </c>
      <c r="B872" s="139">
        <v>494093291</v>
      </c>
      <c r="C872" s="140" t="s">
        <v>544</v>
      </c>
      <c r="D872" s="141">
        <v>93</v>
      </c>
      <c r="E872" s="140" t="s">
        <v>125</v>
      </c>
      <c r="F872" s="141">
        <v>291</v>
      </c>
      <c r="G872" s="142" t="s">
        <v>323</v>
      </c>
      <c r="H872" s="130"/>
      <c r="I872" s="131">
        <v>13583</v>
      </c>
      <c r="J872" s="131">
        <v>4578</v>
      </c>
      <c r="K872" s="131">
        <v>0</v>
      </c>
      <c r="L872" s="131">
        <v>938</v>
      </c>
      <c r="M872" s="131">
        <v>19099</v>
      </c>
      <c r="N872" s="130"/>
      <c r="O872" s="132">
        <v>2</v>
      </c>
      <c r="P872" s="132">
        <v>0</v>
      </c>
      <c r="Q872" s="133">
        <v>35682</v>
      </c>
      <c r="R872" s="133">
        <v>0</v>
      </c>
      <c r="S872" s="133">
        <v>0</v>
      </c>
      <c r="T872" s="133">
        <v>1842</v>
      </c>
      <c r="U872" s="134">
        <f t="shared" si="13"/>
        <v>37524</v>
      </c>
      <c r="V872" s="144"/>
      <c r="W872" s="173">
        <v>3.5264483627204031E-2</v>
      </c>
      <c r="X872" s="174">
        <v>0.09</v>
      </c>
      <c r="Y872" s="174">
        <v>2.3306824072678881E-2</v>
      </c>
      <c r="Z872" s="175">
        <v>0</v>
      </c>
      <c r="AA872" s="168"/>
      <c r="AB872" s="176">
        <v>2</v>
      </c>
      <c r="AC872" s="177">
        <v>0</v>
      </c>
      <c r="AD872" s="134">
        <v>0</v>
      </c>
      <c r="AE872" s="177">
        <v>0</v>
      </c>
      <c r="AF872" s="182">
        <v>0</v>
      </c>
      <c r="AG872" s="172"/>
    </row>
    <row r="873" spans="1:33" s="110" customFormat="1" x14ac:dyDescent="0.2">
      <c r="A873" s="138">
        <v>494</v>
      </c>
      <c r="B873" s="139">
        <v>494093293</v>
      </c>
      <c r="C873" s="140" t="s">
        <v>544</v>
      </c>
      <c r="D873" s="141">
        <v>93</v>
      </c>
      <c r="E873" s="140" t="s">
        <v>125</v>
      </c>
      <c r="F873" s="141">
        <v>293</v>
      </c>
      <c r="G873" s="142" t="s">
        <v>325</v>
      </c>
      <c r="H873" s="130"/>
      <c r="I873" s="131">
        <v>15422</v>
      </c>
      <c r="J873" s="131">
        <v>738</v>
      </c>
      <c r="K873" s="131">
        <v>0</v>
      </c>
      <c r="L873" s="131">
        <v>938</v>
      </c>
      <c r="M873" s="131">
        <v>17098</v>
      </c>
      <c r="N873" s="130"/>
      <c r="O873" s="132">
        <v>3</v>
      </c>
      <c r="P873" s="132">
        <v>0</v>
      </c>
      <c r="Q873" s="133">
        <v>47625</v>
      </c>
      <c r="R873" s="133">
        <v>0</v>
      </c>
      <c r="S873" s="133">
        <v>0</v>
      </c>
      <c r="T873" s="133">
        <v>2763</v>
      </c>
      <c r="U873" s="134">
        <f t="shared" si="13"/>
        <v>50388</v>
      </c>
      <c r="V873" s="144"/>
      <c r="W873" s="173">
        <v>5.289672544080605E-2</v>
      </c>
      <c r="X873" s="174">
        <v>0.09</v>
      </c>
      <c r="Y873" s="174">
        <v>9.3536017588317037E-3</v>
      </c>
      <c r="Z873" s="175">
        <v>0</v>
      </c>
      <c r="AA873" s="168"/>
      <c r="AB873" s="176">
        <v>3</v>
      </c>
      <c r="AC873" s="177">
        <v>0</v>
      </c>
      <c r="AD873" s="134">
        <v>0</v>
      </c>
      <c r="AE873" s="177">
        <v>0</v>
      </c>
      <c r="AF873" s="182">
        <v>0</v>
      </c>
      <c r="AG873" s="172"/>
    </row>
    <row r="874" spans="1:33" s="110" customFormat="1" x14ac:dyDescent="0.2">
      <c r="A874" s="138">
        <v>494</v>
      </c>
      <c r="B874" s="139">
        <v>494093346</v>
      </c>
      <c r="C874" s="140" t="s">
        <v>544</v>
      </c>
      <c r="D874" s="141">
        <v>93</v>
      </c>
      <c r="E874" s="140" t="s">
        <v>125</v>
      </c>
      <c r="F874" s="141">
        <v>346</v>
      </c>
      <c r="G874" s="142" t="s">
        <v>378</v>
      </c>
      <c r="H874" s="130"/>
      <c r="I874" s="131">
        <v>12790</v>
      </c>
      <c r="J874" s="131">
        <v>1877</v>
      </c>
      <c r="K874" s="131">
        <v>0</v>
      </c>
      <c r="L874" s="131">
        <v>938</v>
      </c>
      <c r="M874" s="131">
        <v>15605</v>
      </c>
      <c r="N874" s="130"/>
      <c r="O874" s="132">
        <v>2</v>
      </c>
      <c r="P874" s="132">
        <v>0</v>
      </c>
      <c r="Q874" s="133">
        <v>28816</v>
      </c>
      <c r="R874" s="133">
        <v>0</v>
      </c>
      <c r="S874" s="133">
        <v>0</v>
      </c>
      <c r="T874" s="133">
        <v>1842</v>
      </c>
      <c r="U874" s="134">
        <f t="shared" si="13"/>
        <v>30658</v>
      </c>
      <c r="V874" s="144"/>
      <c r="W874" s="173">
        <v>3.5264483627204031E-2</v>
      </c>
      <c r="X874" s="174">
        <v>0.09</v>
      </c>
      <c r="Y874" s="174">
        <v>1.267409712277673E-2</v>
      </c>
      <c r="Z874" s="175">
        <v>0</v>
      </c>
      <c r="AA874" s="168"/>
      <c r="AB874" s="176">
        <v>0</v>
      </c>
      <c r="AC874" s="177">
        <v>0</v>
      </c>
      <c r="AD874" s="134">
        <v>0</v>
      </c>
      <c r="AE874" s="177">
        <v>0</v>
      </c>
      <c r="AF874" s="182">
        <v>0</v>
      </c>
      <c r="AG874" s="172"/>
    </row>
    <row r="875" spans="1:33" s="110" customFormat="1" x14ac:dyDescent="0.2">
      <c r="A875" s="138">
        <v>494</v>
      </c>
      <c r="B875" s="139">
        <v>494093347</v>
      </c>
      <c r="C875" s="140" t="s">
        <v>544</v>
      </c>
      <c r="D875" s="141">
        <v>93</v>
      </c>
      <c r="E875" s="140" t="s">
        <v>125</v>
      </c>
      <c r="F875" s="141">
        <v>347</v>
      </c>
      <c r="G875" s="142" t="s">
        <v>379</v>
      </c>
      <c r="H875" s="130"/>
      <c r="I875" s="131">
        <v>9286</v>
      </c>
      <c r="J875" s="131">
        <v>4203</v>
      </c>
      <c r="K875" s="131">
        <v>0</v>
      </c>
      <c r="L875" s="131">
        <v>938</v>
      </c>
      <c r="M875" s="131">
        <v>14427</v>
      </c>
      <c r="N875" s="130"/>
      <c r="O875" s="132">
        <v>2</v>
      </c>
      <c r="P875" s="132">
        <v>0</v>
      </c>
      <c r="Q875" s="133">
        <v>26502</v>
      </c>
      <c r="R875" s="133">
        <v>0</v>
      </c>
      <c r="S875" s="133">
        <v>0</v>
      </c>
      <c r="T875" s="133">
        <v>1842</v>
      </c>
      <c r="U875" s="134">
        <f t="shared" si="13"/>
        <v>28344</v>
      </c>
      <c r="V875" s="144"/>
      <c r="W875" s="173">
        <v>3.5264483627204031E-2</v>
      </c>
      <c r="X875" s="174">
        <v>0.09</v>
      </c>
      <c r="Y875" s="174">
        <v>8.2099901944457637E-3</v>
      </c>
      <c r="Z875" s="175">
        <v>0</v>
      </c>
      <c r="AA875" s="168"/>
      <c r="AB875" s="176">
        <v>0</v>
      </c>
      <c r="AC875" s="177">
        <v>0</v>
      </c>
      <c r="AD875" s="134">
        <v>0</v>
      </c>
      <c r="AE875" s="177">
        <v>0</v>
      </c>
      <c r="AF875" s="182">
        <v>0</v>
      </c>
      <c r="AG875" s="172"/>
    </row>
    <row r="876" spans="1:33" s="110" customFormat="1" x14ac:dyDescent="0.2">
      <c r="A876" s="138">
        <v>496</v>
      </c>
      <c r="B876" s="139">
        <v>496201003</v>
      </c>
      <c r="C876" s="140" t="s">
        <v>545</v>
      </c>
      <c r="D876" s="141">
        <v>201</v>
      </c>
      <c r="E876" s="140" t="s">
        <v>233</v>
      </c>
      <c r="F876" s="141">
        <v>3</v>
      </c>
      <c r="G876" s="142" t="s">
        <v>35</v>
      </c>
      <c r="H876" s="130"/>
      <c r="I876" s="131">
        <v>10766</v>
      </c>
      <c r="J876" s="131">
        <v>1150</v>
      </c>
      <c r="K876" s="131">
        <v>0</v>
      </c>
      <c r="L876" s="131">
        <v>938</v>
      </c>
      <c r="M876" s="131">
        <v>12854</v>
      </c>
      <c r="N876" s="130"/>
      <c r="O876" s="132">
        <v>1</v>
      </c>
      <c r="P876" s="132">
        <v>0</v>
      </c>
      <c r="Q876" s="133">
        <v>11845</v>
      </c>
      <c r="R876" s="133">
        <v>0</v>
      </c>
      <c r="S876" s="133">
        <v>0</v>
      </c>
      <c r="T876" s="133">
        <v>932</v>
      </c>
      <c r="U876" s="134">
        <f t="shared" si="13"/>
        <v>12777</v>
      </c>
      <c r="V876" s="144"/>
      <c r="W876" s="173">
        <v>5.9642147117296221E-3</v>
      </c>
      <c r="X876" s="174">
        <v>0.09</v>
      </c>
      <c r="Y876" s="174">
        <v>2.0474008000561966E-3</v>
      </c>
      <c r="Z876" s="175">
        <v>0</v>
      </c>
      <c r="AA876" s="168"/>
      <c r="AB876" s="176">
        <v>0</v>
      </c>
      <c r="AC876" s="177">
        <v>0</v>
      </c>
      <c r="AD876" s="134">
        <v>0</v>
      </c>
      <c r="AE876" s="177">
        <v>0</v>
      </c>
      <c r="AF876" s="182">
        <v>0</v>
      </c>
      <c r="AG876" s="172"/>
    </row>
    <row r="877" spans="1:33" s="110" customFormat="1" x14ac:dyDescent="0.2">
      <c r="A877" s="138">
        <v>496</v>
      </c>
      <c r="B877" s="139">
        <v>496201072</v>
      </c>
      <c r="C877" s="140" t="s">
        <v>545</v>
      </c>
      <c r="D877" s="141">
        <v>201</v>
      </c>
      <c r="E877" s="140" t="s">
        <v>233</v>
      </c>
      <c r="F877" s="141">
        <v>72</v>
      </c>
      <c r="G877" s="142" t="s">
        <v>104</v>
      </c>
      <c r="H877" s="130"/>
      <c r="I877" s="131">
        <v>11314</v>
      </c>
      <c r="J877" s="131">
        <v>2961</v>
      </c>
      <c r="K877" s="131">
        <v>0</v>
      </c>
      <c r="L877" s="131">
        <v>938</v>
      </c>
      <c r="M877" s="131">
        <v>15213</v>
      </c>
      <c r="N877" s="130"/>
      <c r="O877" s="132">
        <v>6</v>
      </c>
      <c r="P877" s="132">
        <v>0</v>
      </c>
      <c r="Q877" s="133">
        <v>85140</v>
      </c>
      <c r="R877" s="133">
        <v>0</v>
      </c>
      <c r="S877" s="133">
        <v>0</v>
      </c>
      <c r="T877" s="133">
        <v>5592</v>
      </c>
      <c r="U877" s="134">
        <f t="shared" si="13"/>
        <v>90732</v>
      </c>
      <c r="V877" s="144"/>
      <c r="W877" s="173">
        <v>3.5785288270377733E-2</v>
      </c>
      <c r="X877" s="174">
        <v>0.09</v>
      </c>
      <c r="Y877" s="174">
        <v>3.6636721571970312E-3</v>
      </c>
      <c r="Z877" s="175">
        <v>0</v>
      </c>
      <c r="AA877" s="168"/>
      <c r="AB877" s="176">
        <v>0</v>
      </c>
      <c r="AC877" s="177">
        <v>0</v>
      </c>
      <c r="AD877" s="134">
        <v>0</v>
      </c>
      <c r="AE877" s="177">
        <v>0</v>
      </c>
      <c r="AF877" s="182">
        <v>0</v>
      </c>
      <c r="AG877" s="172"/>
    </row>
    <row r="878" spans="1:33" s="110" customFormat="1" x14ac:dyDescent="0.2">
      <c r="A878" s="138">
        <v>496</v>
      </c>
      <c r="B878" s="139">
        <v>496201095</v>
      </c>
      <c r="C878" s="140" t="s">
        <v>545</v>
      </c>
      <c r="D878" s="141">
        <v>201</v>
      </c>
      <c r="E878" s="140" t="s">
        <v>233</v>
      </c>
      <c r="F878" s="141">
        <v>95</v>
      </c>
      <c r="G878" s="142" t="s">
        <v>127</v>
      </c>
      <c r="H878" s="130"/>
      <c r="I878" s="131">
        <v>12683</v>
      </c>
      <c r="J878" s="131">
        <v>88</v>
      </c>
      <c r="K878" s="131">
        <v>0</v>
      </c>
      <c r="L878" s="131">
        <v>938</v>
      </c>
      <c r="M878" s="131">
        <v>13709</v>
      </c>
      <c r="N878" s="130"/>
      <c r="O878" s="132">
        <v>4</v>
      </c>
      <c r="P878" s="132">
        <v>0</v>
      </c>
      <c r="Q878" s="133">
        <v>50780</v>
      </c>
      <c r="R878" s="133">
        <v>0</v>
      </c>
      <c r="S878" s="133">
        <v>0</v>
      </c>
      <c r="T878" s="133">
        <v>3728</v>
      </c>
      <c r="U878" s="134">
        <f t="shared" si="13"/>
        <v>54508</v>
      </c>
      <c r="V878" s="144"/>
      <c r="W878" s="173">
        <v>2.3856858846918488E-2</v>
      </c>
      <c r="X878" s="174">
        <v>0.09</v>
      </c>
      <c r="Y878" s="174">
        <v>0.13271430992265384</v>
      </c>
      <c r="Z878" s="175">
        <v>0</v>
      </c>
      <c r="AA878" s="168"/>
      <c r="AB878" s="176">
        <v>0</v>
      </c>
      <c r="AC878" s="177">
        <v>0</v>
      </c>
      <c r="AD878" s="134">
        <v>0</v>
      </c>
      <c r="AE878" s="177">
        <v>0</v>
      </c>
      <c r="AF878" s="182">
        <v>0</v>
      </c>
      <c r="AG878" s="172"/>
    </row>
    <row r="879" spans="1:33" s="110" customFormat="1" x14ac:dyDescent="0.2">
      <c r="A879" s="138">
        <v>496</v>
      </c>
      <c r="B879" s="139">
        <v>496201201</v>
      </c>
      <c r="C879" s="140" t="s">
        <v>545</v>
      </c>
      <c r="D879" s="141">
        <v>201</v>
      </c>
      <c r="E879" s="140" t="s">
        <v>233</v>
      </c>
      <c r="F879" s="141">
        <v>201</v>
      </c>
      <c r="G879" s="142" t="s">
        <v>233</v>
      </c>
      <c r="H879" s="130"/>
      <c r="I879" s="131">
        <v>12659</v>
      </c>
      <c r="J879" s="131">
        <v>440</v>
      </c>
      <c r="K879" s="131">
        <v>0</v>
      </c>
      <c r="L879" s="131">
        <v>938</v>
      </c>
      <c r="M879" s="131">
        <v>14037</v>
      </c>
      <c r="N879" s="130"/>
      <c r="O879" s="132">
        <v>492</v>
      </c>
      <c r="P879" s="132">
        <v>0</v>
      </c>
      <c r="Q879" s="133">
        <v>6406332</v>
      </c>
      <c r="R879" s="133">
        <v>0</v>
      </c>
      <c r="S879" s="133">
        <v>214454</v>
      </c>
      <c r="T879" s="133">
        <v>458544</v>
      </c>
      <c r="U879" s="134">
        <f t="shared" si="13"/>
        <v>7079330</v>
      </c>
      <c r="V879" s="144"/>
      <c r="W879" s="173">
        <v>2.9343936381709863</v>
      </c>
      <c r="X879" s="174">
        <v>0.09</v>
      </c>
      <c r="Y879" s="174">
        <v>8.4738866485651668E-2</v>
      </c>
      <c r="Z879" s="175">
        <v>0</v>
      </c>
      <c r="AA879" s="168"/>
      <c r="AB879" s="176">
        <v>0</v>
      </c>
      <c r="AC879" s="177">
        <v>0</v>
      </c>
      <c r="AD879" s="134">
        <v>0</v>
      </c>
      <c r="AE879" s="177">
        <v>0</v>
      </c>
      <c r="AF879" s="182">
        <v>0</v>
      </c>
      <c r="AG879" s="172"/>
    </row>
    <row r="880" spans="1:33" s="110" customFormat="1" x14ac:dyDescent="0.2">
      <c r="A880" s="138">
        <v>497</v>
      </c>
      <c r="B880" s="139">
        <v>497117005</v>
      </c>
      <c r="C880" s="140" t="s">
        <v>546</v>
      </c>
      <c r="D880" s="141">
        <v>117</v>
      </c>
      <c r="E880" s="140" t="s">
        <v>149</v>
      </c>
      <c r="F880" s="141">
        <v>5</v>
      </c>
      <c r="G880" s="142" t="s">
        <v>37</v>
      </c>
      <c r="H880" s="130"/>
      <c r="I880" s="131">
        <v>10044</v>
      </c>
      <c r="J880" s="131">
        <v>4691</v>
      </c>
      <c r="K880" s="131">
        <v>0</v>
      </c>
      <c r="L880" s="131">
        <v>938</v>
      </c>
      <c r="M880" s="131">
        <v>15673</v>
      </c>
      <c r="N880" s="130"/>
      <c r="O880" s="132">
        <v>9</v>
      </c>
      <c r="P880" s="132">
        <v>0</v>
      </c>
      <c r="Q880" s="133">
        <v>132615</v>
      </c>
      <c r="R880" s="133">
        <v>0</v>
      </c>
      <c r="S880" s="133">
        <v>0</v>
      </c>
      <c r="T880" s="133">
        <v>8442</v>
      </c>
      <c r="U880" s="134">
        <f t="shared" si="13"/>
        <v>141057</v>
      </c>
      <c r="V880" s="144"/>
      <c r="W880" s="173">
        <v>0</v>
      </c>
      <c r="X880" s="174">
        <v>0.09</v>
      </c>
      <c r="Y880" s="174">
        <v>1.4619934904445964E-2</v>
      </c>
      <c r="Z880" s="175">
        <v>0</v>
      </c>
      <c r="AA880" s="168"/>
      <c r="AB880" s="176">
        <v>0</v>
      </c>
      <c r="AC880" s="177">
        <v>0</v>
      </c>
      <c r="AD880" s="134">
        <v>0</v>
      </c>
      <c r="AE880" s="177">
        <v>0</v>
      </c>
      <c r="AF880" s="182">
        <v>0</v>
      </c>
      <c r="AG880" s="172"/>
    </row>
    <row r="881" spans="1:33" s="110" customFormat="1" x14ac:dyDescent="0.2">
      <c r="A881" s="138">
        <v>497</v>
      </c>
      <c r="B881" s="139">
        <v>497117008</v>
      </c>
      <c r="C881" s="140" t="s">
        <v>546</v>
      </c>
      <c r="D881" s="141">
        <v>117</v>
      </c>
      <c r="E881" s="140" t="s">
        <v>149</v>
      </c>
      <c r="F881" s="141">
        <v>8</v>
      </c>
      <c r="G881" s="142" t="s">
        <v>40</v>
      </c>
      <c r="H881" s="130"/>
      <c r="I881" s="131">
        <v>9889</v>
      </c>
      <c r="J881" s="131">
        <v>10124</v>
      </c>
      <c r="K881" s="131">
        <v>0</v>
      </c>
      <c r="L881" s="131">
        <v>938</v>
      </c>
      <c r="M881" s="131">
        <v>20951</v>
      </c>
      <c r="N881" s="130"/>
      <c r="O881" s="132">
        <v>70</v>
      </c>
      <c r="P881" s="132">
        <v>0</v>
      </c>
      <c r="Q881" s="133">
        <v>1400910</v>
      </c>
      <c r="R881" s="133">
        <v>0</v>
      </c>
      <c r="S881" s="133">
        <v>0</v>
      </c>
      <c r="T881" s="133">
        <v>65660</v>
      </c>
      <c r="U881" s="134">
        <f t="shared" si="13"/>
        <v>1466570</v>
      </c>
      <c r="V881" s="144"/>
      <c r="W881" s="173">
        <v>0</v>
      </c>
      <c r="X881" s="174">
        <v>0.09</v>
      </c>
      <c r="Y881" s="174">
        <v>5.7081691367372914E-2</v>
      </c>
      <c r="Z881" s="175">
        <v>0</v>
      </c>
      <c r="AA881" s="168"/>
      <c r="AB881" s="176">
        <v>0</v>
      </c>
      <c r="AC881" s="177">
        <v>0</v>
      </c>
      <c r="AD881" s="134">
        <v>0</v>
      </c>
      <c r="AE881" s="177">
        <v>0</v>
      </c>
      <c r="AF881" s="182">
        <v>0</v>
      </c>
      <c r="AG881" s="172"/>
    </row>
    <row r="882" spans="1:33" s="110" customFormat="1" x14ac:dyDescent="0.2">
      <c r="A882" s="138">
        <v>497</v>
      </c>
      <c r="B882" s="139">
        <v>497117024</v>
      </c>
      <c r="C882" s="140" t="s">
        <v>546</v>
      </c>
      <c r="D882" s="141">
        <v>117</v>
      </c>
      <c r="E882" s="140" t="s">
        <v>149</v>
      </c>
      <c r="F882" s="141">
        <v>24</v>
      </c>
      <c r="G882" s="142" t="s">
        <v>56</v>
      </c>
      <c r="H882" s="130"/>
      <c r="I882" s="131">
        <v>10637</v>
      </c>
      <c r="J882" s="131">
        <v>2122</v>
      </c>
      <c r="K882" s="131">
        <v>0</v>
      </c>
      <c r="L882" s="131">
        <v>938</v>
      </c>
      <c r="M882" s="131">
        <v>13697</v>
      </c>
      <c r="N882" s="130"/>
      <c r="O882" s="132">
        <v>25</v>
      </c>
      <c r="P882" s="132">
        <v>0</v>
      </c>
      <c r="Q882" s="133">
        <v>318975</v>
      </c>
      <c r="R882" s="133">
        <v>0</v>
      </c>
      <c r="S882" s="133">
        <v>0</v>
      </c>
      <c r="T882" s="133">
        <v>23450</v>
      </c>
      <c r="U882" s="134">
        <f t="shared" si="13"/>
        <v>342425</v>
      </c>
      <c r="V882" s="144"/>
      <c r="W882" s="173">
        <v>0</v>
      </c>
      <c r="X882" s="174">
        <v>0.09</v>
      </c>
      <c r="Y882" s="174">
        <v>2.0645264741985296E-2</v>
      </c>
      <c r="Z882" s="175">
        <v>0</v>
      </c>
      <c r="AA882" s="168"/>
      <c r="AB882" s="176">
        <v>0</v>
      </c>
      <c r="AC882" s="177">
        <v>0</v>
      </c>
      <c r="AD882" s="134">
        <v>0</v>
      </c>
      <c r="AE882" s="177">
        <v>0</v>
      </c>
      <c r="AF882" s="182">
        <v>0</v>
      </c>
      <c r="AG882" s="172"/>
    </row>
    <row r="883" spans="1:33" s="110" customFormat="1" x14ac:dyDescent="0.2">
      <c r="A883" s="138">
        <v>497</v>
      </c>
      <c r="B883" s="139">
        <v>497117061</v>
      </c>
      <c r="C883" s="140" t="s">
        <v>546</v>
      </c>
      <c r="D883" s="141">
        <v>117</v>
      </c>
      <c r="E883" s="140" t="s">
        <v>149</v>
      </c>
      <c r="F883" s="141">
        <v>61</v>
      </c>
      <c r="G883" s="142" t="s">
        <v>93</v>
      </c>
      <c r="H883" s="130"/>
      <c r="I883" s="131">
        <v>10625</v>
      </c>
      <c r="J883" s="131">
        <v>578</v>
      </c>
      <c r="K883" s="131">
        <v>0</v>
      </c>
      <c r="L883" s="131">
        <v>938</v>
      </c>
      <c r="M883" s="131">
        <v>12141</v>
      </c>
      <c r="N883" s="130"/>
      <c r="O883" s="132">
        <v>19</v>
      </c>
      <c r="P883" s="132">
        <v>0</v>
      </c>
      <c r="Q883" s="133">
        <v>212857</v>
      </c>
      <c r="R883" s="133">
        <v>0</v>
      </c>
      <c r="S883" s="133">
        <v>0</v>
      </c>
      <c r="T883" s="133">
        <v>17822</v>
      </c>
      <c r="U883" s="134">
        <f t="shared" si="13"/>
        <v>230679</v>
      </c>
      <c r="V883" s="144"/>
      <c r="W883" s="173">
        <v>0</v>
      </c>
      <c r="X883" s="174">
        <v>0.09</v>
      </c>
      <c r="Y883" s="174">
        <v>3.8664756422613043E-2</v>
      </c>
      <c r="Z883" s="175">
        <v>0</v>
      </c>
      <c r="AA883" s="168"/>
      <c r="AB883" s="176">
        <v>0</v>
      </c>
      <c r="AC883" s="177">
        <v>0</v>
      </c>
      <c r="AD883" s="134">
        <v>0</v>
      </c>
      <c r="AE883" s="177">
        <v>0</v>
      </c>
      <c r="AF883" s="182">
        <v>0</v>
      </c>
      <c r="AG883" s="172"/>
    </row>
    <row r="884" spans="1:33" s="110" customFormat="1" x14ac:dyDescent="0.2">
      <c r="A884" s="138">
        <v>497</v>
      </c>
      <c r="B884" s="139">
        <v>497117074</v>
      </c>
      <c r="C884" s="140" t="s">
        <v>546</v>
      </c>
      <c r="D884" s="141">
        <v>117</v>
      </c>
      <c r="E884" s="140" t="s">
        <v>149</v>
      </c>
      <c r="F884" s="141">
        <v>74</v>
      </c>
      <c r="G884" s="142" t="s">
        <v>106</v>
      </c>
      <c r="H884" s="130"/>
      <c r="I884" s="131">
        <v>10104</v>
      </c>
      <c r="J884" s="131">
        <v>7382</v>
      </c>
      <c r="K884" s="131">
        <v>0</v>
      </c>
      <c r="L884" s="131">
        <v>938</v>
      </c>
      <c r="M884" s="131">
        <v>18424</v>
      </c>
      <c r="N884" s="130"/>
      <c r="O884" s="132">
        <v>7</v>
      </c>
      <c r="P884" s="132">
        <v>0</v>
      </c>
      <c r="Q884" s="133">
        <v>122402</v>
      </c>
      <c r="R884" s="133">
        <v>0</v>
      </c>
      <c r="S884" s="133">
        <v>0</v>
      </c>
      <c r="T884" s="133">
        <v>6566</v>
      </c>
      <c r="U884" s="134">
        <f t="shared" si="13"/>
        <v>128968</v>
      </c>
      <c r="V884" s="144"/>
      <c r="W884" s="173">
        <v>0</v>
      </c>
      <c r="X884" s="174">
        <v>0.09</v>
      </c>
      <c r="Y884" s="174">
        <v>2.0817014254159775E-2</v>
      </c>
      <c r="Z884" s="175">
        <v>0</v>
      </c>
      <c r="AA884" s="168"/>
      <c r="AB884" s="176">
        <v>0</v>
      </c>
      <c r="AC884" s="177">
        <v>0</v>
      </c>
      <c r="AD884" s="134">
        <v>0</v>
      </c>
      <c r="AE884" s="177">
        <v>0</v>
      </c>
      <c r="AF884" s="182">
        <v>0</v>
      </c>
      <c r="AG884" s="172"/>
    </row>
    <row r="885" spans="1:33" s="110" customFormat="1" x14ac:dyDescent="0.2">
      <c r="A885" s="138">
        <v>497</v>
      </c>
      <c r="B885" s="139">
        <v>497117086</v>
      </c>
      <c r="C885" s="140" t="s">
        <v>546</v>
      </c>
      <c r="D885" s="141">
        <v>117</v>
      </c>
      <c r="E885" s="140" t="s">
        <v>149</v>
      </c>
      <c r="F885" s="141">
        <v>86</v>
      </c>
      <c r="G885" s="142" t="s">
        <v>118</v>
      </c>
      <c r="H885" s="130"/>
      <c r="I885" s="131">
        <v>9832</v>
      </c>
      <c r="J885" s="131">
        <v>1553</v>
      </c>
      <c r="K885" s="131">
        <v>0</v>
      </c>
      <c r="L885" s="131">
        <v>938</v>
      </c>
      <c r="M885" s="131">
        <v>12323</v>
      </c>
      <c r="N885" s="130"/>
      <c r="O885" s="132">
        <v>25</v>
      </c>
      <c r="P885" s="132">
        <v>0</v>
      </c>
      <c r="Q885" s="133">
        <v>284625</v>
      </c>
      <c r="R885" s="133">
        <v>0</v>
      </c>
      <c r="S885" s="133">
        <v>0</v>
      </c>
      <c r="T885" s="133">
        <v>23450</v>
      </c>
      <c r="U885" s="134">
        <f t="shared" si="13"/>
        <v>308075</v>
      </c>
      <c r="V885" s="144"/>
      <c r="W885" s="173">
        <v>0</v>
      </c>
      <c r="X885" s="174">
        <v>0.09</v>
      </c>
      <c r="Y885" s="174">
        <v>6.0592362126968578E-2</v>
      </c>
      <c r="Z885" s="175">
        <v>0</v>
      </c>
      <c r="AA885" s="168"/>
      <c r="AB885" s="176">
        <v>0</v>
      </c>
      <c r="AC885" s="177">
        <v>0</v>
      </c>
      <c r="AD885" s="134">
        <v>0</v>
      </c>
      <c r="AE885" s="177">
        <v>0</v>
      </c>
      <c r="AF885" s="182">
        <v>0</v>
      </c>
      <c r="AG885" s="172"/>
    </row>
    <row r="886" spans="1:33" s="110" customFormat="1" x14ac:dyDescent="0.2">
      <c r="A886" s="138">
        <v>497</v>
      </c>
      <c r="B886" s="139">
        <v>497117087</v>
      </c>
      <c r="C886" s="140" t="s">
        <v>546</v>
      </c>
      <c r="D886" s="141">
        <v>117</v>
      </c>
      <c r="E886" s="140" t="s">
        <v>149</v>
      </c>
      <c r="F886" s="141">
        <v>87</v>
      </c>
      <c r="G886" s="142" t="s">
        <v>119</v>
      </c>
      <c r="H886" s="130"/>
      <c r="I886" s="131">
        <v>13280</v>
      </c>
      <c r="J886" s="131">
        <v>4776</v>
      </c>
      <c r="K886" s="131">
        <v>0</v>
      </c>
      <c r="L886" s="131">
        <v>938</v>
      </c>
      <c r="M886" s="131">
        <v>18994</v>
      </c>
      <c r="N886" s="130"/>
      <c r="O886" s="132">
        <v>1</v>
      </c>
      <c r="P886" s="132">
        <v>0</v>
      </c>
      <c r="Q886" s="133">
        <v>18056</v>
      </c>
      <c r="R886" s="133">
        <v>0</v>
      </c>
      <c r="S886" s="133">
        <v>0</v>
      </c>
      <c r="T886" s="133">
        <v>938</v>
      </c>
      <c r="U886" s="134">
        <f t="shared" si="13"/>
        <v>18994</v>
      </c>
      <c r="V886" s="144"/>
      <c r="W886" s="173">
        <v>0</v>
      </c>
      <c r="X886" s="174">
        <v>0.09</v>
      </c>
      <c r="Y886" s="174">
        <v>3.9927321701253137E-3</v>
      </c>
      <c r="Z886" s="175">
        <v>0</v>
      </c>
      <c r="AA886" s="168"/>
      <c r="AB886" s="176">
        <v>0</v>
      </c>
      <c r="AC886" s="177">
        <v>0</v>
      </c>
      <c r="AD886" s="134">
        <v>0</v>
      </c>
      <c r="AE886" s="177">
        <v>0</v>
      </c>
      <c r="AF886" s="182">
        <v>0</v>
      </c>
      <c r="AG886" s="172"/>
    </row>
    <row r="887" spans="1:33" s="110" customFormat="1" x14ac:dyDescent="0.2">
      <c r="A887" s="138">
        <v>497</v>
      </c>
      <c r="B887" s="139">
        <v>497117111</v>
      </c>
      <c r="C887" s="140" t="s">
        <v>546</v>
      </c>
      <c r="D887" s="141">
        <v>117</v>
      </c>
      <c r="E887" s="140" t="s">
        <v>149</v>
      </c>
      <c r="F887" s="141">
        <v>111</v>
      </c>
      <c r="G887" s="142" t="s">
        <v>143</v>
      </c>
      <c r="H887" s="130"/>
      <c r="I887" s="131">
        <v>10458</v>
      </c>
      <c r="J887" s="131">
        <v>2527</v>
      </c>
      <c r="K887" s="131">
        <v>0</v>
      </c>
      <c r="L887" s="131">
        <v>938</v>
      </c>
      <c r="M887" s="131">
        <v>13923</v>
      </c>
      <c r="N887" s="130"/>
      <c r="O887" s="132">
        <v>11</v>
      </c>
      <c r="P887" s="132">
        <v>0</v>
      </c>
      <c r="Q887" s="133">
        <v>142835</v>
      </c>
      <c r="R887" s="133">
        <v>0</v>
      </c>
      <c r="S887" s="133">
        <v>0</v>
      </c>
      <c r="T887" s="133">
        <v>10318</v>
      </c>
      <c r="U887" s="134">
        <f t="shared" si="13"/>
        <v>153153</v>
      </c>
      <c r="V887" s="144"/>
      <c r="W887" s="173">
        <v>0</v>
      </c>
      <c r="X887" s="174">
        <v>0.09</v>
      </c>
      <c r="Y887" s="174">
        <v>3.0091198573671409E-2</v>
      </c>
      <c r="Z887" s="175">
        <v>0</v>
      </c>
      <c r="AA887" s="168"/>
      <c r="AB887" s="176">
        <v>0</v>
      </c>
      <c r="AC887" s="177">
        <v>0</v>
      </c>
      <c r="AD887" s="134">
        <v>0</v>
      </c>
      <c r="AE887" s="177">
        <v>0</v>
      </c>
      <c r="AF887" s="182">
        <v>0</v>
      </c>
      <c r="AG887" s="172"/>
    </row>
    <row r="888" spans="1:33" s="110" customFormat="1" x14ac:dyDescent="0.2">
      <c r="A888" s="138">
        <v>497</v>
      </c>
      <c r="B888" s="139">
        <v>497117114</v>
      </c>
      <c r="C888" s="140" t="s">
        <v>546</v>
      </c>
      <c r="D888" s="141">
        <v>117</v>
      </c>
      <c r="E888" s="140" t="s">
        <v>149</v>
      </c>
      <c r="F888" s="141">
        <v>114</v>
      </c>
      <c r="G888" s="142" t="s">
        <v>146</v>
      </c>
      <c r="H888" s="130"/>
      <c r="I888" s="131">
        <v>11571</v>
      </c>
      <c r="J888" s="131">
        <v>2857</v>
      </c>
      <c r="K888" s="131">
        <v>0</v>
      </c>
      <c r="L888" s="131">
        <v>938</v>
      </c>
      <c r="M888" s="131">
        <v>15366</v>
      </c>
      <c r="N888" s="130"/>
      <c r="O888" s="132">
        <v>19</v>
      </c>
      <c r="P888" s="132">
        <v>0</v>
      </c>
      <c r="Q888" s="133">
        <v>274132</v>
      </c>
      <c r="R888" s="133">
        <v>0</v>
      </c>
      <c r="S888" s="133">
        <v>0</v>
      </c>
      <c r="T888" s="133">
        <v>17822</v>
      </c>
      <c r="U888" s="134">
        <f t="shared" si="13"/>
        <v>291954</v>
      </c>
      <c r="V888" s="144"/>
      <c r="W888" s="173">
        <v>0</v>
      </c>
      <c r="X888" s="174">
        <v>0.09</v>
      </c>
      <c r="Y888" s="174">
        <v>4.7357245674131195E-2</v>
      </c>
      <c r="Z888" s="175">
        <v>0</v>
      </c>
      <c r="AA888" s="168"/>
      <c r="AB888" s="176">
        <v>0</v>
      </c>
      <c r="AC888" s="177">
        <v>0</v>
      </c>
      <c r="AD888" s="134">
        <v>0</v>
      </c>
      <c r="AE888" s="177">
        <v>0</v>
      </c>
      <c r="AF888" s="182">
        <v>0</v>
      </c>
      <c r="AG888" s="172"/>
    </row>
    <row r="889" spans="1:33" s="110" customFormat="1" x14ac:dyDescent="0.2">
      <c r="A889" s="138">
        <v>497</v>
      </c>
      <c r="B889" s="139">
        <v>497117117</v>
      </c>
      <c r="C889" s="140" t="s">
        <v>546</v>
      </c>
      <c r="D889" s="141">
        <v>117</v>
      </c>
      <c r="E889" s="140" t="s">
        <v>149</v>
      </c>
      <c r="F889" s="141">
        <v>117</v>
      </c>
      <c r="G889" s="142" t="s">
        <v>149</v>
      </c>
      <c r="H889" s="130"/>
      <c r="I889" s="131">
        <v>9432</v>
      </c>
      <c r="J889" s="131">
        <v>4438</v>
      </c>
      <c r="K889" s="131">
        <v>0</v>
      </c>
      <c r="L889" s="131">
        <v>938</v>
      </c>
      <c r="M889" s="131">
        <v>14808</v>
      </c>
      <c r="N889" s="130"/>
      <c r="O889" s="132">
        <v>34</v>
      </c>
      <c r="P889" s="132">
        <v>0</v>
      </c>
      <c r="Q889" s="133">
        <v>471580</v>
      </c>
      <c r="R889" s="133">
        <v>0</v>
      </c>
      <c r="S889" s="133">
        <v>0</v>
      </c>
      <c r="T889" s="133">
        <v>31892</v>
      </c>
      <c r="U889" s="134">
        <f t="shared" si="13"/>
        <v>503472</v>
      </c>
      <c r="V889" s="144"/>
      <c r="W889" s="173">
        <v>0</v>
      </c>
      <c r="X889" s="174">
        <v>0.09</v>
      </c>
      <c r="Y889" s="174">
        <v>7.4810275497199652E-2</v>
      </c>
      <c r="Z889" s="175">
        <v>0</v>
      </c>
      <c r="AA889" s="168"/>
      <c r="AB889" s="176">
        <v>0</v>
      </c>
      <c r="AC889" s="177">
        <v>0</v>
      </c>
      <c r="AD889" s="134">
        <v>0</v>
      </c>
      <c r="AE889" s="177">
        <v>0</v>
      </c>
      <c r="AF889" s="182">
        <v>0</v>
      </c>
      <c r="AG889" s="172"/>
    </row>
    <row r="890" spans="1:33" s="110" customFormat="1" x14ac:dyDescent="0.2">
      <c r="A890" s="138">
        <v>497</v>
      </c>
      <c r="B890" s="139">
        <v>497117127</v>
      </c>
      <c r="C890" s="140" t="s">
        <v>546</v>
      </c>
      <c r="D890" s="141">
        <v>117</v>
      </c>
      <c r="E890" s="140" t="s">
        <v>149</v>
      </c>
      <c r="F890" s="141">
        <v>127</v>
      </c>
      <c r="G890" s="142" t="s">
        <v>159</v>
      </c>
      <c r="H890" s="130"/>
      <c r="I890" s="131">
        <v>11170.588186968838</v>
      </c>
      <c r="J890" s="131">
        <v>4981</v>
      </c>
      <c r="K890" s="131">
        <v>0</v>
      </c>
      <c r="L890" s="131">
        <v>938</v>
      </c>
      <c r="M890" s="131">
        <v>17089.588186968838</v>
      </c>
      <c r="N890" s="130"/>
      <c r="O890" s="132">
        <v>2</v>
      </c>
      <c r="P890" s="132">
        <v>0</v>
      </c>
      <c r="Q890" s="133">
        <v>32304</v>
      </c>
      <c r="R890" s="133">
        <v>0</v>
      </c>
      <c r="S890" s="133">
        <v>0</v>
      </c>
      <c r="T890" s="133">
        <v>1876</v>
      </c>
      <c r="U890" s="134">
        <f t="shared" si="13"/>
        <v>34180</v>
      </c>
      <c r="V890" s="144"/>
      <c r="W890" s="173">
        <v>0</v>
      </c>
      <c r="X890" s="174">
        <v>0.09</v>
      </c>
      <c r="Y890" s="174">
        <v>3.0236013890832789E-2</v>
      </c>
      <c r="Z890" s="175">
        <v>0</v>
      </c>
      <c r="AA890" s="168"/>
      <c r="AB890" s="176">
        <v>0</v>
      </c>
      <c r="AC890" s="177">
        <v>0</v>
      </c>
      <c r="AD890" s="134">
        <v>0</v>
      </c>
      <c r="AE890" s="177">
        <v>0</v>
      </c>
      <c r="AF890" s="182">
        <v>0</v>
      </c>
      <c r="AG890" s="172"/>
    </row>
    <row r="891" spans="1:33" s="110" customFormat="1" x14ac:dyDescent="0.2">
      <c r="A891" s="138">
        <v>497</v>
      </c>
      <c r="B891" s="139">
        <v>497117137</v>
      </c>
      <c r="C891" s="140" t="s">
        <v>546</v>
      </c>
      <c r="D891" s="141">
        <v>117</v>
      </c>
      <c r="E891" s="140" t="s">
        <v>149</v>
      </c>
      <c r="F891" s="141">
        <v>137</v>
      </c>
      <c r="G891" s="142" t="s">
        <v>169</v>
      </c>
      <c r="H891" s="130"/>
      <c r="I891" s="131">
        <v>9904</v>
      </c>
      <c r="J891" s="131">
        <v>0</v>
      </c>
      <c r="K891" s="131">
        <v>0</v>
      </c>
      <c r="L891" s="131">
        <v>938</v>
      </c>
      <c r="M891" s="131">
        <v>10842</v>
      </c>
      <c r="N891" s="130"/>
      <c r="O891" s="132">
        <v>35</v>
      </c>
      <c r="P891" s="132">
        <v>0</v>
      </c>
      <c r="Q891" s="133">
        <v>346640</v>
      </c>
      <c r="R891" s="133">
        <v>0</v>
      </c>
      <c r="S891" s="133">
        <v>0</v>
      </c>
      <c r="T891" s="133">
        <v>32830</v>
      </c>
      <c r="U891" s="134">
        <f t="shared" si="13"/>
        <v>379470</v>
      </c>
      <c r="V891" s="144"/>
      <c r="W891" s="173">
        <v>0</v>
      </c>
      <c r="X891" s="174">
        <v>0.09</v>
      </c>
      <c r="Y891" s="174">
        <v>0.109983224099342</v>
      </c>
      <c r="Z891" s="175">
        <v>0</v>
      </c>
      <c r="AA891" s="168"/>
      <c r="AB891" s="176">
        <v>0</v>
      </c>
      <c r="AC891" s="177">
        <v>0</v>
      </c>
      <c r="AD891" s="134">
        <v>0</v>
      </c>
      <c r="AE891" s="177">
        <v>0</v>
      </c>
      <c r="AF891" s="182">
        <v>0</v>
      </c>
      <c r="AG891" s="172"/>
    </row>
    <row r="892" spans="1:33" s="110" customFormat="1" x14ac:dyDescent="0.2">
      <c r="A892" s="138">
        <v>497</v>
      </c>
      <c r="B892" s="139">
        <v>497117154</v>
      </c>
      <c r="C892" s="140" t="s">
        <v>546</v>
      </c>
      <c r="D892" s="141">
        <v>117</v>
      </c>
      <c r="E892" s="140" t="s">
        <v>149</v>
      </c>
      <c r="F892" s="141">
        <v>154</v>
      </c>
      <c r="G892" s="142" t="s">
        <v>186</v>
      </c>
      <c r="H892" s="130"/>
      <c r="I892" s="131">
        <v>9190</v>
      </c>
      <c r="J892" s="131">
        <v>11481</v>
      </c>
      <c r="K892" s="131">
        <v>0</v>
      </c>
      <c r="L892" s="131">
        <v>938</v>
      </c>
      <c r="M892" s="131">
        <v>21609</v>
      </c>
      <c r="N892" s="130"/>
      <c r="O892" s="132">
        <v>3</v>
      </c>
      <c r="P892" s="132">
        <v>0</v>
      </c>
      <c r="Q892" s="133">
        <v>62013</v>
      </c>
      <c r="R892" s="133">
        <v>0</v>
      </c>
      <c r="S892" s="133">
        <v>0</v>
      </c>
      <c r="T892" s="133">
        <v>2814</v>
      </c>
      <c r="U892" s="134">
        <f t="shared" si="13"/>
        <v>64827</v>
      </c>
      <c r="V892" s="144"/>
      <c r="W892" s="173">
        <v>0</v>
      </c>
      <c r="X892" s="174">
        <v>0.09</v>
      </c>
      <c r="Y892" s="174">
        <v>2.2674350302362031E-2</v>
      </c>
      <c r="Z892" s="175">
        <v>0</v>
      </c>
      <c r="AA892" s="168"/>
      <c r="AB892" s="176">
        <v>0</v>
      </c>
      <c r="AC892" s="177">
        <v>0</v>
      </c>
      <c r="AD892" s="134">
        <v>0</v>
      </c>
      <c r="AE892" s="177">
        <v>0</v>
      </c>
      <c r="AF892" s="182">
        <v>0</v>
      </c>
      <c r="AG892" s="172"/>
    </row>
    <row r="893" spans="1:33" s="110" customFormat="1" x14ac:dyDescent="0.2">
      <c r="A893" s="138">
        <v>497</v>
      </c>
      <c r="B893" s="139">
        <v>497117159</v>
      </c>
      <c r="C893" s="140" t="s">
        <v>546</v>
      </c>
      <c r="D893" s="141">
        <v>117</v>
      </c>
      <c r="E893" s="140" t="s">
        <v>149</v>
      </c>
      <c r="F893" s="141">
        <v>159</v>
      </c>
      <c r="G893" s="142" t="s">
        <v>191</v>
      </c>
      <c r="H893" s="130"/>
      <c r="I893" s="131">
        <v>9167</v>
      </c>
      <c r="J893" s="131">
        <v>4321</v>
      </c>
      <c r="K893" s="131">
        <v>0</v>
      </c>
      <c r="L893" s="131">
        <v>938</v>
      </c>
      <c r="M893" s="131">
        <v>14426</v>
      </c>
      <c r="N893" s="130"/>
      <c r="O893" s="132">
        <v>5</v>
      </c>
      <c r="P893" s="132">
        <v>0</v>
      </c>
      <c r="Q893" s="133">
        <v>67440</v>
      </c>
      <c r="R893" s="133">
        <v>0</v>
      </c>
      <c r="S893" s="133">
        <v>0</v>
      </c>
      <c r="T893" s="133">
        <v>4690</v>
      </c>
      <c r="U893" s="134">
        <f t="shared" si="13"/>
        <v>72130</v>
      </c>
      <c r="V893" s="144"/>
      <c r="W893" s="173">
        <v>0</v>
      </c>
      <c r="X893" s="174">
        <v>0.09</v>
      </c>
      <c r="Y893" s="174">
        <v>2.9926847633340962E-3</v>
      </c>
      <c r="Z893" s="175">
        <v>0</v>
      </c>
      <c r="AA893" s="168"/>
      <c r="AB893" s="176">
        <v>0</v>
      </c>
      <c r="AC893" s="177">
        <v>0</v>
      </c>
      <c r="AD893" s="134">
        <v>0</v>
      </c>
      <c r="AE893" s="177">
        <v>0</v>
      </c>
      <c r="AF893" s="182">
        <v>0</v>
      </c>
      <c r="AG893" s="172"/>
    </row>
    <row r="894" spans="1:33" s="110" customFormat="1" x14ac:dyDescent="0.2">
      <c r="A894" s="138">
        <v>497</v>
      </c>
      <c r="B894" s="139">
        <v>497117161</v>
      </c>
      <c r="C894" s="140" t="s">
        <v>546</v>
      </c>
      <c r="D894" s="141">
        <v>117</v>
      </c>
      <c r="E894" s="140" t="s">
        <v>149</v>
      </c>
      <c r="F894" s="141">
        <v>161</v>
      </c>
      <c r="G894" s="142" t="s">
        <v>193</v>
      </c>
      <c r="H894" s="130"/>
      <c r="I894" s="131">
        <v>11675.727046632124</v>
      </c>
      <c r="J894" s="131">
        <v>4897</v>
      </c>
      <c r="K894" s="131">
        <v>0</v>
      </c>
      <c r="L894" s="131">
        <v>938</v>
      </c>
      <c r="M894" s="131">
        <v>17510.727046632124</v>
      </c>
      <c r="N894" s="130"/>
      <c r="O894" s="132">
        <v>1</v>
      </c>
      <c r="P894" s="132">
        <v>0</v>
      </c>
      <c r="Q894" s="133">
        <v>16573</v>
      </c>
      <c r="R894" s="133">
        <v>0</v>
      </c>
      <c r="S894" s="133">
        <v>0</v>
      </c>
      <c r="T894" s="133">
        <v>938</v>
      </c>
      <c r="U894" s="134">
        <f t="shared" si="13"/>
        <v>17511</v>
      </c>
      <c r="V894" s="144"/>
      <c r="W894" s="173">
        <v>0</v>
      </c>
      <c r="X894" s="174">
        <v>0.09</v>
      </c>
      <c r="Y894" s="174">
        <v>1.0166359377892023E-2</v>
      </c>
      <c r="Z894" s="175">
        <v>0</v>
      </c>
      <c r="AA894" s="168"/>
      <c r="AB894" s="176">
        <v>0</v>
      </c>
      <c r="AC894" s="177">
        <v>0</v>
      </c>
      <c r="AD894" s="134">
        <v>0</v>
      </c>
      <c r="AE894" s="177">
        <v>0</v>
      </c>
      <c r="AF894" s="182">
        <v>0</v>
      </c>
      <c r="AG894" s="172"/>
    </row>
    <row r="895" spans="1:33" s="110" customFormat="1" x14ac:dyDescent="0.2">
      <c r="A895" s="138">
        <v>497</v>
      </c>
      <c r="B895" s="139">
        <v>497117210</v>
      </c>
      <c r="C895" s="140" t="s">
        <v>546</v>
      </c>
      <c r="D895" s="141">
        <v>117</v>
      </c>
      <c r="E895" s="140" t="s">
        <v>149</v>
      </c>
      <c r="F895" s="141">
        <v>210</v>
      </c>
      <c r="G895" s="142" t="s">
        <v>242</v>
      </c>
      <c r="H895" s="130"/>
      <c r="I895" s="131">
        <v>10174</v>
      </c>
      <c r="J895" s="131">
        <v>3226</v>
      </c>
      <c r="K895" s="131">
        <v>0</v>
      </c>
      <c r="L895" s="131">
        <v>938</v>
      </c>
      <c r="M895" s="131">
        <v>14338</v>
      </c>
      <c r="N895" s="130"/>
      <c r="O895" s="132">
        <v>47</v>
      </c>
      <c r="P895" s="132">
        <v>0</v>
      </c>
      <c r="Q895" s="133">
        <v>629800</v>
      </c>
      <c r="R895" s="133">
        <v>0</v>
      </c>
      <c r="S895" s="133">
        <v>0</v>
      </c>
      <c r="T895" s="133">
        <v>44086</v>
      </c>
      <c r="U895" s="134">
        <f t="shared" si="13"/>
        <v>673886</v>
      </c>
      <c r="V895" s="144"/>
      <c r="W895" s="173">
        <v>0</v>
      </c>
      <c r="X895" s="174">
        <v>0.09</v>
      </c>
      <c r="Y895" s="174">
        <v>5.7916543732864936E-2</v>
      </c>
      <c r="Z895" s="175">
        <v>0</v>
      </c>
      <c r="AA895" s="168"/>
      <c r="AB895" s="176">
        <v>0</v>
      </c>
      <c r="AC895" s="177">
        <v>0</v>
      </c>
      <c r="AD895" s="134">
        <v>0</v>
      </c>
      <c r="AE895" s="177">
        <v>0</v>
      </c>
      <c r="AF895" s="182">
        <v>0</v>
      </c>
      <c r="AG895" s="172"/>
    </row>
    <row r="896" spans="1:33" s="110" customFormat="1" x14ac:dyDescent="0.2">
      <c r="A896" s="138">
        <v>497</v>
      </c>
      <c r="B896" s="139">
        <v>497117223</v>
      </c>
      <c r="C896" s="140" t="s">
        <v>546</v>
      </c>
      <c r="D896" s="141">
        <v>117</v>
      </c>
      <c r="E896" s="140" t="s">
        <v>149</v>
      </c>
      <c r="F896" s="141">
        <v>223</v>
      </c>
      <c r="G896" s="142" t="s">
        <v>255</v>
      </c>
      <c r="H896" s="130"/>
      <c r="I896" s="131">
        <v>9305</v>
      </c>
      <c r="J896" s="131">
        <v>337</v>
      </c>
      <c r="K896" s="131">
        <v>0</v>
      </c>
      <c r="L896" s="131">
        <v>938</v>
      </c>
      <c r="M896" s="131">
        <v>10580</v>
      </c>
      <c r="N896" s="130"/>
      <c r="O896" s="132">
        <v>4</v>
      </c>
      <c r="P896" s="132">
        <v>0</v>
      </c>
      <c r="Q896" s="133">
        <v>38568</v>
      </c>
      <c r="R896" s="133">
        <v>0</v>
      </c>
      <c r="S896" s="133">
        <v>0</v>
      </c>
      <c r="T896" s="133">
        <v>3752</v>
      </c>
      <c r="U896" s="134">
        <f t="shared" si="13"/>
        <v>42320</v>
      </c>
      <c r="V896" s="144"/>
      <c r="W896" s="173">
        <v>0</v>
      </c>
      <c r="X896" s="174">
        <v>0.09</v>
      </c>
      <c r="Y896" s="174">
        <v>5.1242002073169975E-3</v>
      </c>
      <c r="Z896" s="175">
        <v>0</v>
      </c>
      <c r="AA896" s="168"/>
      <c r="AB896" s="176">
        <v>0</v>
      </c>
      <c r="AC896" s="177">
        <v>0</v>
      </c>
      <c r="AD896" s="134">
        <v>0</v>
      </c>
      <c r="AE896" s="177">
        <v>0</v>
      </c>
      <c r="AF896" s="182">
        <v>0</v>
      </c>
      <c r="AG896" s="172"/>
    </row>
    <row r="897" spans="1:33" s="110" customFormat="1" x14ac:dyDescent="0.2">
      <c r="A897" s="138">
        <v>497</v>
      </c>
      <c r="B897" s="139">
        <v>497117272</v>
      </c>
      <c r="C897" s="140" t="s">
        <v>546</v>
      </c>
      <c r="D897" s="141">
        <v>117</v>
      </c>
      <c r="E897" s="140" t="s">
        <v>149</v>
      </c>
      <c r="F897" s="141">
        <v>272</v>
      </c>
      <c r="G897" s="142" t="s">
        <v>304</v>
      </c>
      <c r="H897" s="130"/>
      <c r="I897" s="131">
        <v>9305</v>
      </c>
      <c r="J897" s="131">
        <v>12901</v>
      </c>
      <c r="K897" s="131">
        <v>0</v>
      </c>
      <c r="L897" s="131">
        <v>938</v>
      </c>
      <c r="M897" s="131">
        <v>23144</v>
      </c>
      <c r="N897" s="130"/>
      <c r="O897" s="132">
        <v>3</v>
      </c>
      <c r="P897" s="132">
        <v>0</v>
      </c>
      <c r="Q897" s="133">
        <v>66618</v>
      </c>
      <c r="R897" s="133">
        <v>0</v>
      </c>
      <c r="S897" s="133">
        <v>0</v>
      </c>
      <c r="T897" s="133">
        <v>2814</v>
      </c>
      <c r="U897" s="134">
        <f t="shared" si="13"/>
        <v>69432</v>
      </c>
      <c r="V897" s="144"/>
      <c r="W897" s="173">
        <v>0</v>
      </c>
      <c r="X897" s="174">
        <v>0.09</v>
      </c>
      <c r="Y897" s="174">
        <v>2.2753473730262926E-2</v>
      </c>
      <c r="Z897" s="175">
        <v>0</v>
      </c>
      <c r="AA897" s="168"/>
      <c r="AB897" s="176">
        <v>0</v>
      </c>
      <c r="AC897" s="177">
        <v>0</v>
      </c>
      <c r="AD897" s="134">
        <v>0</v>
      </c>
      <c r="AE897" s="177">
        <v>0</v>
      </c>
      <c r="AF897" s="182">
        <v>0</v>
      </c>
      <c r="AG897" s="172"/>
    </row>
    <row r="898" spans="1:33" s="110" customFormat="1" x14ac:dyDescent="0.2">
      <c r="A898" s="138">
        <v>497</v>
      </c>
      <c r="B898" s="139">
        <v>497117275</v>
      </c>
      <c r="C898" s="140" t="s">
        <v>546</v>
      </c>
      <c r="D898" s="141">
        <v>117</v>
      </c>
      <c r="E898" s="140" t="s">
        <v>149</v>
      </c>
      <c r="F898" s="141">
        <v>275</v>
      </c>
      <c r="G898" s="142" t="s">
        <v>307</v>
      </c>
      <c r="H898" s="130"/>
      <c r="I898" s="131">
        <v>11262</v>
      </c>
      <c r="J898" s="131">
        <v>4614</v>
      </c>
      <c r="K898" s="131">
        <v>0</v>
      </c>
      <c r="L898" s="131">
        <v>938</v>
      </c>
      <c r="M898" s="131">
        <v>16814</v>
      </c>
      <c r="N898" s="130"/>
      <c r="O898" s="132">
        <v>3</v>
      </c>
      <c r="P898" s="132">
        <v>0</v>
      </c>
      <c r="Q898" s="133">
        <v>47628</v>
      </c>
      <c r="R898" s="133">
        <v>0</v>
      </c>
      <c r="S898" s="133">
        <v>0</v>
      </c>
      <c r="T898" s="133">
        <v>2814</v>
      </c>
      <c r="U898" s="134">
        <f t="shared" si="13"/>
        <v>50442</v>
      </c>
      <c r="V898" s="144"/>
      <c r="W898" s="173">
        <v>0</v>
      </c>
      <c r="X898" s="174">
        <v>0.09</v>
      </c>
      <c r="Y898" s="174">
        <v>1.8832041935089319E-2</v>
      </c>
      <c r="Z898" s="175">
        <v>0</v>
      </c>
      <c r="AA898" s="168"/>
      <c r="AB898" s="176">
        <v>0</v>
      </c>
      <c r="AC898" s="177">
        <v>0</v>
      </c>
      <c r="AD898" s="134">
        <v>0</v>
      </c>
      <c r="AE898" s="177">
        <v>0</v>
      </c>
      <c r="AF898" s="182">
        <v>0</v>
      </c>
      <c r="AG898" s="172"/>
    </row>
    <row r="899" spans="1:33" s="110" customFormat="1" x14ac:dyDescent="0.2">
      <c r="A899" s="138">
        <v>497</v>
      </c>
      <c r="B899" s="139">
        <v>497117278</v>
      </c>
      <c r="C899" s="140" t="s">
        <v>546</v>
      </c>
      <c r="D899" s="141">
        <v>117</v>
      </c>
      <c r="E899" s="140" t="s">
        <v>149</v>
      </c>
      <c r="F899" s="141">
        <v>278</v>
      </c>
      <c r="G899" s="142" t="s">
        <v>310</v>
      </c>
      <c r="H899" s="130"/>
      <c r="I899" s="131">
        <v>9926</v>
      </c>
      <c r="J899" s="131">
        <v>1829</v>
      </c>
      <c r="K899" s="131">
        <v>0</v>
      </c>
      <c r="L899" s="131">
        <v>938</v>
      </c>
      <c r="M899" s="131">
        <v>12693</v>
      </c>
      <c r="N899" s="130"/>
      <c r="O899" s="132">
        <v>42</v>
      </c>
      <c r="P899" s="132">
        <v>0</v>
      </c>
      <c r="Q899" s="133">
        <v>493710</v>
      </c>
      <c r="R899" s="133">
        <v>0</v>
      </c>
      <c r="S899" s="133">
        <v>0</v>
      </c>
      <c r="T899" s="133">
        <v>39396</v>
      </c>
      <c r="U899" s="134">
        <f t="shared" si="13"/>
        <v>533106</v>
      </c>
      <c r="V899" s="144"/>
      <c r="W899" s="173">
        <v>0</v>
      </c>
      <c r="X899" s="174">
        <v>0.09</v>
      </c>
      <c r="Y899" s="174">
        <v>6.1279724957985546E-2</v>
      </c>
      <c r="Z899" s="175">
        <v>0</v>
      </c>
      <c r="AA899" s="168"/>
      <c r="AB899" s="176">
        <v>0</v>
      </c>
      <c r="AC899" s="177">
        <v>0</v>
      </c>
      <c r="AD899" s="134">
        <v>0</v>
      </c>
      <c r="AE899" s="177">
        <v>0</v>
      </c>
      <c r="AF899" s="182">
        <v>0</v>
      </c>
      <c r="AG899" s="172"/>
    </row>
    <row r="900" spans="1:33" s="110" customFormat="1" x14ac:dyDescent="0.2">
      <c r="A900" s="138">
        <v>497</v>
      </c>
      <c r="B900" s="139">
        <v>497117281</v>
      </c>
      <c r="C900" s="140" t="s">
        <v>546</v>
      </c>
      <c r="D900" s="141">
        <v>117</v>
      </c>
      <c r="E900" s="140" t="s">
        <v>149</v>
      </c>
      <c r="F900" s="141">
        <v>281</v>
      </c>
      <c r="G900" s="142" t="s">
        <v>313</v>
      </c>
      <c r="H900" s="130"/>
      <c r="I900" s="131">
        <v>12680</v>
      </c>
      <c r="J900" s="131">
        <v>571</v>
      </c>
      <c r="K900" s="131">
        <v>0</v>
      </c>
      <c r="L900" s="131">
        <v>938</v>
      </c>
      <c r="M900" s="131">
        <v>14189</v>
      </c>
      <c r="N900" s="130"/>
      <c r="O900" s="132">
        <v>86</v>
      </c>
      <c r="P900" s="132">
        <v>0</v>
      </c>
      <c r="Q900" s="133">
        <v>1139586</v>
      </c>
      <c r="R900" s="133">
        <v>0</v>
      </c>
      <c r="S900" s="133">
        <v>0</v>
      </c>
      <c r="T900" s="133">
        <v>80668</v>
      </c>
      <c r="U900" s="134">
        <f t="shared" si="13"/>
        <v>1220254</v>
      </c>
      <c r="V900" s="144"/>
      <c r="W900" s="173">
        <v>0</v>
      </c>
      <c r="X900" s="174">
        <v>0.09</v>
      </c>
      <c r="Y900" s="174">
        <v>0.13634532290323234</v>
      </c>
      <c r="Z900" s="175">
        <v>0</v>
      </c>
      <c r="AA900" s="168"/>
      <c r="AB900" s="176">
        <v>0</v>
      </c>
      <c r="AC900" s="177">
        <v>0</v>
      </c>
      <c r="AD900" s="134">
        <v>0</v>
      </c>
      <c r="AE900" s="177">
        <v>0</v>
      </c>
      <c r="AF900" s="182">
        <v>0</v>
      </c>
      <c r="AG900" s="172"/>
    </row>
    <row r="901" spans="1:33" s="110" customFormat="1" x14ac:dyDescent="0.2">
      <c r="A901" s="138">
        <v>497</v>
      </c>
      <c r="B901" s="139">
        <v>497117325</v>
      </c>
      <c r="C901" s="140" t="s">
        <v>546</v>
      </c>
      <c r="D901" s="141">
        <v>117</v>
      </c>
      <c r="E901" s="140" t="s">
        <v>149</v>
      </c>
      <c r="F901" s="141">
        <v>325</v>
      </c>
      <c r="G901" s="142" t="s">
        <v>357</v>
      </c>
      <c r="H901" s="130"/>
      <c r="I901" s="131">
        <v>9896</v>
      </c>
      <c r="J901" s="131">
        <v>1414</v>
      </c>
      <c r="K901" s="131">
        <v>0</v>
      </c>
      <c r="L901" s="131">
        <v>938</v>
      </c>
      <c r="M901" s="131">
        <v>12248</v>
      </c>
      <c r="N901" s="130"/>
      <c r="O901" s="132">
        <v>7</v>
      </c>
      <c r="P901" s="132">
        <v>0</v>
      </c>
      <c r="Q901" s="133">
        <v>79170</v>
      </c>
      <c r="R901" s="133">
        <v>0</v>
      </c>
      <c r="S901" s="133">
        <v>0</v>
      </c>
      <c r="T901" s="133">
        <v>6566</v>
      </c>
      <c r="U901" s="134">
        <f t="shared" si="13"/>
        <v>85736</v>
      </c>
      <c r="V901" s="144"/>
      <c r="W901" s="173">
        <v>0</v>
      </c>
      <c r="X901" s="174">
        <v>0.09</v>
      </c>
      <c r="Y901" s="174">
        <v>1.19616209484325E-2</v>
      </c>
      <c r="Z901" s="175">
        <v>0</v>
      </c>
      <c r="AA901" s="168"/>
      <c r="AB901" s="176">
        <v>0</v>
      </c>
      <c r="AC901" s="177">
        <v>0</v>
      </c>
      <c r="AD901" s="134">
        <v>0</v>
      </c>
      <c r="AE901" s="177">
        <v>0</v>
      </c>
      <c r="AF901" s="182">
        <v>0</v>
      </c>
      <c r="AG901" s="172"/>
    </row>
    <row r="902" spans="1:33" s="110" customFormat="1" x14ac:dyDescent="0.2">
      <c r="A902" s="138">
        <v>497</v>
      </c>
      <c r="B902" s="139">
        <v>497117327</v>
      </c>
      <c r="C902" s="140" t="s">
        <v>546</v>
      </c>
      <c r="D902" s="141">
        <v>117</v>
      </c>
      <c r="E902" s="140" t="s">
        <v>149</v>
      </c>
      <c r="F902" s="141">
        <v>327</v>
      </c>
      <c r="G902" s="142" t="s">
        <v>359</v>
      </c>
      <c r="H902" s="130"/>
      <c r="I902" s="131">
        <v>9190</v>
      </c>
      <c r="J902" s="131">
        <v>8039</v>
      </c>
      <c r="K902" s="131">
        <v>0</v>
      </c>
      <c r="L902" s="131">
        <v>938</v>
      </c>
      <c r="M902" s="131">
        <v>18167</v>
      </c>
      <c r="N902" s="130"/>
      <c r="O902" s="132">
        <v>1</v>
      </c>
      <c r="P902" s="132">
        <v>0</v>
      </c>
      <c r="Q902" s="133">
        <v>17229</v>
      </c>
      <c r="R902" s="133">
        <v>0</v>
      </c>
      <c r="S902" s="133">
        <v>0</v>
      </c>
      <c r="T902" s="133">
        <v>938</v>
      </c>
      <c r="U902" s="134">
        <f t="shared" si="13"/>
        <v>18167</v>
      </c>
      <c r="V902" s="144"/>
      <c r="W902" s="173">
        <v>0</v>
      </c>
      <c r="X902" s="174">
        <v>0.09</v>
      </c>
      <c r="Y902" s="174">
        <v>1.9421726759128035E-2</v>
      </c>
      <c r="Z902" s="175">
        <v>0</v>
      </c>
      <c r="AA902" s="168"/>
      <c r="AB902" s="176">
        <v>0</v>
      </c>
      <c r="AC902" s="177">
        <v>0</v>
      </c>
      <c r="AD902" s="134">
        <v>0</v>
      </c>
      <c r="AE902" s="177">
        <v>0</v>
      </c>
      <c r="AF902" s="182">
        <v>0</v>
      </c>
      <c r="AG902" s="172"/>
    </row>
    <row r="903" spans="1:33" s="110" customFormat="1" x14ac:dyDescent="0.2">
      <c r="A903" s="138">
        <v>497</v>
      </c>
      <c r="B903" s="139">
        <v>497117332</v>
      </c>
      <c r="C903" s="140" t="s">
        <v>546</v>
      </c>
      <c r="D903" s="141">
        <v>117</v>
      </c>
      <c r="E903" s="140" t="s">
        <v>149</v>
      </c>
      <c r="F903" s="141">
        <v>332</v>
      </c>
      <c r="G903" s="142" t="s">
        <v>364</v>
      </c>
      <c r="H903" s="130"/>
      <c r="I903" s="131">
        <v>9132</v>
      </c>
      <c r="J903" s="131">
        <v>704</v>
      </c>
      <c r="K903" s="131">
        <v>0</v>
      </c>
      <c r="L903" s="131">
        <v>938</v>
      </c>
      <c r="M903" s="131">
        <v>10774</v>
      </c>
      <c r="N903" s="130"/>
      <c r="O903" s="132">
        <v>6</v>
      </c>
      <c r="P903" s="132">
        <v>0</v>
      </c>
      <c r="Q903" s="133">
        <v>59016</v>
      </c>
      <c r="R903" s="133">
        <v>0</v>
      </c>
      <c r="S903" s="133">
        <v>0</v>
      </c>
      <c r="T903" s="133">
        <v>5628</v>
      </c>
      <c r="U903" s="134">
        <f t="shared" si="13"/>
        <v>64644</v>
      </c>
      <c r="V903" s="144"/>
      <c r="W903" s="173">
        <v>0</v>
      </c>
      <c r="X903" s="174">
        <v>0.09</v>
      </c>
      <c r="Y903" s="174">
        <v>1.6931440090155188E-2</v>
      </c>
      <c r="Z903" s="175">
        <v>0</v>
      </c>
      <c r="AA903" s="168"/>
      <c r="AB903" s="176">
        <v>0</v>
      </c>
      <c r="AC903" s="177">
        <v>0</v>
      </c>
      <c r="AD903" s="134">
        <v>0</v>
      </c>
      <c r="AE903" s="177">
        <v>0</v>
      </c>
      <c r="AF903" s="182">
        <v>0</v>
      </c>
      <c r="AG903" s="172"/>
    </row>
    <row r="904" spans="1:33" s="110" customFormat="1" x14ac:dyDescent="0.2">
      <c r="A904" s="138">
        <v>497</v>
      </c>
      <c r="B904" s="139">
        <v>497117340</v>
      </c>
      <c r="C904" s="140" t="s">
        <v>546</v>
      </c>
      <c r="D904" s="141">
        <v>117</v>
      </c>
      <c r="E904" s="140" t="s">
        <v>149</v>
      </c>
      <c r="F904" s="141">
        <v>340</v>
      </c>
      <c r="G904" s="142" t="s">
        <v>372</v>
      </c>
      <c r="H904" s="130"/>
      <c r="I904" s="131">
        <v>11304</v>
      </c>
      <c r="J904" s="131">
        <v>8593</v>
      </c>
      <c r="K904" s="131">
        <v>0</v>
      </c>
      <c r="L904" s="131">
        <v>938</v>
      </c>
      <c r="M904" s="131">
        <v>20835</v>
      </c>
      <c r="N904" s="130"/>
      <c r="O904" s="132">
        <v>2</v>
      </c>
      <c r="P904" s="132">
        <v>0</v>
      </c>
      <c r="Q904" s="133">
        <v>39794</v>
      </c>
      <c r="R904" s="133">
        <v>0</v>
      </c>
      <c r="S904" s="133">
        <v>0</v>
      </c>
      <c r="T904" s="133">
        <v>1876</v>
      </c>
      <c r="U904" s="134">
        <f t="shared" si="13"/>
        <v>41670</v>
      </c>
      <c r="V904" s="144"/>
      <c r="W904" s="173">
        <v>0</v>
      </c>
      <c r="X904" s="174">
        <v>0.09</v>
      </c>
      <c r="Y904" s="174">
        <v>4.7544954196243924E-2</v>
      </c>
      <c r="Z904" s="175">
        <v>0</v>
      </c>
      <c r="AA904" s="168"/>
      <c r="AB904" s="176">
        <v>0</v>
      </c>
      <c r="AC904" s="177">
        <v>0</v>
      </c>
      <c r="AD904" s="134">
        <v>0</v>
      </c>
      <c r="AE904" s="177">
        <v>0</v>
      </c>
      <c r="AF904" s="182">
        <v>0</v>
      </c>
      <c r="AG904" s="172"/>
    </row>
    <row r="905" spans="1:33" s="110" customFormat="1" x14ac:dyDescent="0.2">
      <c r="A905" s="138">
        <v>497</v>
      </c>
      <c r="B905" s="139">
        <v>497117605</v>
      </c>
      <c r="C905" s="140" t="s">
        <v>546</v>
      </c>
      <c r="D905" s="141">
        <v>117</v>
      </c>
      <c r="E905" s="140" t="s">
        <v>149</v>
      </c>
      <c r="F905" s="141">
        <v>605</v>
      </c>
      <c r="G905" s="142" t="s">
        <v>388</v>
      </c>
      <c r="H905" s="130"/>
      <c r="I905" s="131">
        <v>11039</v>
      </c>
      <c r="J905" s="131">
        <v>7663</v>
      </c>
      <c r="K905" s="131">
        <v>0</v>
      </c>
      <c r="L905" s="131">
        <v>938</v>
      </c>
      <c r="M905" s="131">
        <v>19640</v>
      </c>
      <c r="N905" s="130"/>
      <c r="O905" s="132">
        <v>56</v>
      </c>
      <c r="P905" s="132">
        <v>0</v>
      </c>
      <c r="Q905" s="133">
        <v>1047312</v>
      </c>
      <c r="R905" s="133">
        <v>0</v>
      </c>
      <c r="S905" s="133">
        <v>0</v>
      </c>
      <c r="T905" s="133">
        <v>52528</v>
      </c>
      <c r="U905" s="134">
        <f t="shared" si="13"/>
        <v>1099840</v>
      </c>
      <c r="V905" s="144"/>
      <c r="W905" s="173">
        <v>0</v>
      </c>
      <c r="X905" s="174">
        <v>0.09</v>
      </c>
      <c r="Y905" s="174">
        <v>5.7212204232522025E-2</v>
      </c>
      <c r="Z905" s="175">
        <v>0</v>
      </c>
      <c r="AA905" s="168"/>
      <c r="AB905" s="176">
        <v>0</v>
      </c>
      <c r="AC905" s="177">
        <v>0</v>
      </c>
      <c r="AD905" s="134">
        <v>0</v>
      </c>
      <c r="AE905" s="177">
        <v>0</v>
      </c>
      <c r="AF905" s="182">
        <v>0</v>
      </c>
      <c r="AG905" s="172"/>
    </row>
    <row r="906" spans="1:33" s="110" customFormat="1" x14ac:dyDescent="0.2">
      <c r="A906" s="138">
        <v>497</v>
      </c>
      <c r="B906" s="139">
        <v>497117670</v>
      </c>
      <c r="C906" s="140" t="s">
        <v>546</v>
      </c>
      <c r="D906" s="141">
        <v>117</v>
      </c>
      <c r="E906" s="140" t="s">
        <v>149</v>
      </c>
      <c r="F906" s="141">
        <v>670</v>
      </c>
      <c r="G906" s="142" t="s">
        <v>406</v>
      </c>
      <c r="H906" s="130"/>
      <c r="I906" s="131">
        <v>10089</v>
      </c>
      <c r="J906" s="131">
        <v>7192</v>
      </c>
      <c r="K906" s="131">
        <v>0</v>
      </c>
      <c r="L906" s="131">
        <v>938</v>
      </c>
      <c r="M906" s="131">
        <v>18219</v>
      </c>
      <c r="N906" s="130"/>
      <c r="O906" s="132">
        <v>6</v>
      </c>
      <c r="P906" s="132">
        <v>0</v>
      </c>
      <c r="Q906" s="133">
        <v>103686</v>
      </c>
      <c r="R906" s="133">
        <v>0</v>
      </c>
      <c r="S906" s="133">
        <v>0</v>
      </c>
      <c r="T906" s="133">
        <v>5628</v>
      </c>
      <c r="U906" s="134">
        <f t="shared" ref="U906:U969" si="14">SUM(Q906:T906)</f>
        <v>109314</v>
      </c>
      <c r="V906" s="144"/>
      <c r="W906" s="173">
        <v>0</v>
      </c>
      <c r="X906" s="174">
        <v>0.09</v>
      </c>
      <c r="Y906" s="174">
        <v>6.7704620138989507E-2</v>
      </c>
      <c r="Z906" s="175">
        <v>0</v>
      </c>
      <c r="AA906" s="168"/>
      <c r="AB906" s="176">
        <v>0</v>
      </c>
      <c r="AC906" s="177">
        <v>0</v>
      </c>
      <c r="AD906" s="134">
        <v>0</v>
      </c>
      <c r="AE906" s="177">
        <v>0</v>
      </c>
      <c r="AF906" s="182">
        <v>0</v>
      </c>
      <c r="AG906" s="172"/>
    </row>
    <row r="907" spans="1:33" s="110" customFormat="1" x14ac:dyDescent="0.2">
      <c r="A907" s="138">
        <v>497</v>
      </c>
      <c r="B907" s="139">
        <v>497117672</v>
      </c>
      <c r="C907" s="140" t="s">
        <v>546</v>
      </c>
      <c r="D907" s="141">
        <v>117</v>
      </c>
      <c r="E907" s="140" t="s">
        <v>149</v>
      </c>
      <c r="F907" s="141">
        <v>672</v>
      </c>
      <c r="G907" s="142" t="s">
        <v>407</v>
      </c>
      <c r="H907" s="130"/>
      <c r="I907" s="131">
        <v>11813.202455934193</v>
      </c>
      <c r="J907" s="131">
        <v>3828</v>
      </c>
      <c r="K907" s="131">
        <v>0</v>
      </c>
      <c r="L907" s="131">
        <v>938</v>
      </c>
      <c r="M907" s="131">
        <v>16579.202455934195</v>
      </c>
      <c r="N907" s="130"/>
      <c r="O907" s="132">
        <v>1</v>
      </c>
      <c r="P907" s="132">
        <v>0</v>
      </c>
      <c r="Q907" s="133">
        <v>15641</v>
      </c>
      <c r="R907" s="133">
        <v>0</v>
      </c>
      <c r="S907" s="133">
        <v>0</v>
      </c>
      <c r="T907" s="133">
        <v>938</v>
      </c>
      <c r="U907" s="134">
        <f t="shared" si="14"/>
        <v>16579</v>
      </c>
      <c r="V907" s="144"/>
      <c r="W907" s="173">
        <v>0</v>
      </c>
      <c r="X907" s="174">
        <v>0.09</v>
      </c>
      <c r="Y907" s="174">
        <v>6.8890613482325037E-3</v>
      </c>
      <c r="Z907" s="175">
        <v>0</v>
      </c>
      <c r="AA907" s="168"/>
      <c r="AB907" s="176">
        <v>0</v>
      </c>
      <c r="AC907" s="177">
        <v>0</v>
      </c>
      <c r="AD907" s="134">
        <v>0</v>
      </c>
      <c r="AE907" s="177">
        <v>0</v>
      </c>
      <c r="AF907" s="182">
        <v>0</v>
      </c>
      <c r="AG907" s="172"/>
    </row>
    <row r="908" spans="1:33" s="110" customFormat="1" x14ac:dyDescent="0.2">
      <c r="A908" s="138">
        <v>497</v>
      </c>
      <c r="B908" s="139">
        <v>497117674</v>
      </c>
      <c r="C908" s="140" t="s">
        <v>546</v>
      </c>
      <c r="D908" s="141">
        <v>117</v>
      </c>
      <c r="E908" s="140" t="s">
        <v>149</v>
      </c>
      <c r="F908" s="141">
        <v>674</v>
      </c>
      <c r="G908" s="142" t="s">
        <v>409</v>
      </c>
      <c r="H908" s="130"/>
      <c r="I908" s="131">
        <v>11619</v>
      </c>
      <c r="J908" s="131">
        <v>4589</v>
      </c>
      <c r="K908" s="131">
        <v>0</v>
      </c>
      <c r="L908" s="131">
        <v>938</v>
      </c>
      <c r="M908" s="131">
        <v>17146</v>
      </c>
      <c r="N908" s="130"/>
      <c r="O908" s="132">
        <v>16</v>
      </c>
      <c r="P908" s="132">
        <v>0</v>
      </c>
      <c r="Q908" s="133">
        <v>259328</v>
      </c>
      <c r="R908" s="133">
        <v>0</v>
      </c>
      <c r="S908" s="133">
        <v>0</v>
      </c>
      <c r="T908" s="133">
        <v>15008</v>
      </c>
      <c r="U908" s="134">
        <f t="shared" si="14"/>
        <v>274336</v>
      </c>
      <c r="V908" s="144"/>
      <c r="W908" s="173">
        <v>0</v>
      </c>
      <c r="X908" s="174">
        <v>0.09</v>
      </c>
      <c r="Y908" s="174">
        <v>5.3625192968164655E-2</v>
      </c>
      <c r="Z908" s="175">
        <v>0</v>
      </c>
      <c r="AA908" s="168"/>
      <c r="AB908" s="176">
        <v>0</v>
      </c>
      <c r="AC908" s="177">
        <v>0</v>
      </c>
      <c r="AD908" s="134">
        <v>0</v>
      </c>
      <c r="AE908" s="177">
        <v>0</v>
      </c>
      <c r="AF908" s="182">
        <v>0</v>
      </c>
      <c r="AG908" s="172"/>
    </row>
    <row r="909" spans="1:33" s="110" customFormat="1" x14ac:dyDescent="0.2">
      <c r="A909" s="138">
        <v>497</v>
      </c>
      <c r="B909" s="139">
        <v>497117680</v>
      </c>
      <c r="C909" s="140" t="s">
        <v>546</v>
      </c>
      <c r="D909" s="141">
        <v>117</v>
      </c>
      <c r="E909" s="140" t="s">
        <v>149</v>
      </c>
      <c r="F909" s="141">
        <v>680</v>
      </c>
      <c r="G909" s="142" t="s">
        <v>411</v>
      </c>
      <c r="H909" s="130"/>
      <c r="I909" s="131">
        <v>9305</v>
      </c>
      <c r="J909" s="131">
        <v>3314</v>
      </c>
      <c r="K909" s="131">
        <v>0</v>
      </c>
      <c r="L909" s="131">
        <v>938</v>
      </c>
      <c r="M909" s="131">
        <v>13557</v>
      </c>
      <c r="N909" s="130"/>
      <c r="O909" s="132">
        <v>2</v>
      </c>
      <c r="P909" s="132">
        <v>0</v>
      </c>
      <c r="Q909" s="133">
        <v>25238</v>
      </c>
      <c r="R909" s="133">
        <v>0</v>
      </c>
      <c r="S909" s="133">
        <v>0</v>
      </c>
      <c r="T909" s="133">
        <v>1876</v>
      </c>
      <c r="U909" s="134">
        <f t="shared" si="14"/>
        <v>27114</v>
      </c>
      <c r="V909" s="144"/>
      <c r="W909" s="173">
        <v>0</v>
      </c>
      <c r="X909" s="174">
        <v>0.09</v>
      </c>
      <c r="Y909" s="174">
        <v>3.7526308347803389E-3</v>
      </c>
      <c r="Z909" s="175">
        <v>0</v>
      </c>
      <c r="AA909" s="168"/>
      <c r="AB909" s="176">
        <v>0</v>
      </c>
      <c r="AC909" s="177">
        <v>0</v>
      </c>
      <c r="AD909" s="134">
        <v>0</v>
      </c>
      <c r="AE909" s="177">
        <v>0</v>
      </c>
      <c r="AF909" s="182">
        <v>0</v>
      </c>
      <c r="AG909" s="172"/>
    </row>
    <row r="910" spans="1:33" s="110" customFormat="1" x14ac:dyDescent="0.2">
      <c r="A910" s="138">
        <v>497</v>
      </c>
      <c r="B910" s="139">
        <v>497117683</v>
      </c>
      <c r="C910" s="140" t="s">
        <v>546</v>
      </c>
      <c r="D910" s="141">
        <v>117</v>
      </c>
      <c r="E910" s="140" t="s">
        <v>149</v>
      </c>
      <c r="F910" s="141">
        <v>683</v>
      </c>
      <c r="G910" s="142" t="s">
        <v>412</v>
      </c>
      <c r="H910" s="130"/>
      <c r="I910" s="131">
        <v>12802</v>
      </c>
      <c r="J910" s="131">
        <v>9141</v>
      </c>
      <c r="K910" s="131">
        <v>0</v>
      </c>
      <c r="L910" s="131">
        <v>938</v>
      </c>
      <c r="M910" s="131">
        <v>22881</v>
      </c>
      <c r="N910" s="130"/>
      <c r="O910" s="132">
        <v>3</v>
      </c>
      <c r="P910" s="132">
        <v>0</v>
      </c>
      <c r="Q910" s="133">
        <v>65829</v>
      </c>
      <c r="R910" s="133">
        <v>0</v>
      </c>
      <c r="S910" s="133">
        <v>0</v>
      </c>
      <c r="T910" s="133">
        <v>2814</v>
      </c>
      <c r="U910" s="134">
        <f t="shared" si="14"/>
        <v>68643</v>
      </c>
      <c r="V910" s="144"/>
      <c r="W910" s="173">
        <v>0</v>
      </c>
      <c r="X910" s="174">
        <v>0.09</v>
      </c>
      <c r="Y910" s="174">
        <v>3.1153946988366862E-2</v>
      </c>
      <c r="Z910" s="175">
        <v>0</v>
      </c>
      <c r="AA910" s="168"/>
      <c r="AB910" s="176">
        <v>0</v>
      </c>
      <c r="AC910" s="177">
        <v>0</v>
      </c>
      <c r="AD910" s="134">
        <v>0</v>
      </c>
      <c r="AE910" s="177">
        <v>0</v>
      </c>
      <c r="AF910" s="182">
        <v>0</v>
      </c>
      <c r="AG910" s="172"/>
    </row>
    <row r="911" spans="1:33" s="110" customFormat="1" x14ac:dyDescent="0.2">
      <c r="A911" s="138">
        <v>497</v>
      </c>
      <c r="B911" s="139">
        <v>497117750</v>
      </c>
      <c r="C911" s="140" t="s">
        <v>546</v>
      </c>
      <c r="D911" s="141">
        <v>117</v>
      </c>
      <c r="E911" s="140" t="s">
        <v>149</v>
      </c>
      <c r="F911" s="141">
        <v>750</v>
      </c>
      <c r="G911" s="142" t="s">
        <v>430</v>
      </c>
      <c r="H911" s="130"/>
      <c r="I911" s="131">
        <v>10766</v>
      </c>
      <c r="J911" s="131">
        <v>6821</v>
      </c>
      <c r="K911" s="131">
        <v>0</v>
      </c>
      <c r="L911" s="131">
        <v>938</v>
      </c>
      <c r="M911" s="131">
        <v>18525</v>
      </c>
      <c r="N911" s="130"/>
      <c r="O911" s="132">
        <v>2</v>
      </c>
      <c r="P911" s="132">
        <v>0</v>
      </c>
      <c r="Q911" s="133">
        <v>35174</v>
      </c>
      <c r="R911" s="133">
        <v>0</v>
      </c>
      <c r="S911" s="133">
        <v>0</v>
      </c>
      <c r="T911" s="133">
        <v>1876</v>
      </c>
      <c r="U911" s="134">
        <f t="shared" si="14"/>
        <v>37050</v>
      </c>
      <c r="V911" s="144"/>
      <c r="W911" s="173">
        <v>0</v>
      </c>
      <c r="X911" s="174">
        <v>0.09</v>
      </c>
      <c r="Y911" s="174">
        <v>3.4726637472017624E-2</v>
      </c>
      <c r="Z911" s="175">
        <v>0</v>
      </c>
      <c r="AA911" s="168"/>
      <c r="AB911" s="176">
        <v>0</v>
      </c>
      <c r="AC911" s="177">
        <v>0</v>
      </c>
      <c r="AD911" s="134">
        <v>0</v>
      </c>
      <c r="AE911" s="177">
        <v>0</v>
      </c>
      <c r="AF911" s="182">
        <v>0</v>
      </c>
      <c r="AG911" s="172"/>
    </row>
    <row r="912" spans="1:33" s="110" customFormat="1" x14ac:dyDescent="0.2">
      <c r="A912" s="138">
        <v>497</v>
      </c>
      <c r="B912" s="139">
        <v>497117755</v>
      </c>
      <c r="C912" s="140" t="s">
        <v>546</v>
      </c>
      <c r="D912" s="141">
        <v>117</v>
      </c>
      <c r="E912" s="140" t="s">
        <v>149</v>
      </c>
      <c r="F912" s="141">
        <v>755</v>
      </c>
      <c r="G912" s="142" t="s">
        <v>432</v>
      </c>
      <c r="H912" s="130"/>
      <c r="I912" s="131">
        <v>11690</v>
      </c>
      <c r="J912" s="131">
        <v>5528</v>
      </c>
      <c r="K912" s="131">
        <v>0</v>
      </c>
      <c r="L912" s="131">
        <v>938</v>
      </c>
      <c r="M912" s="131">
        <v>18156</v>
      </c>
      <c r="N912" s="130"/>
      <c r="O912" s="132">
        <v>3</v>
      </c>
      <c r="P912" s="132">
        <v>0</v>
      </c>
      <c r="Q912" s="133">
        <v>51654</v>
      </c>
      <c r="R912" s="133">
        <v>0</v>
      </c>
      <c r="S912" s="133">
        <v>0</v>
      </c>
      <c r="T912" s="133">
        <v>2814</v>
      </c>
      <c r="U912" s="134">
        <f t="shared" si="14"/>
        <v>54468</v>
      </c>
      <c r="V912" s="144"/>
      <c r="W912" s="173">
        <v>0</v>
      </c>
      <c r="X912" s="174">
        <v>0.09</v>
      </c>
      <c r="Y912" s="174">
        <v>1.6869556187265666E-2</v>
      </c>
      <c r="Z912" s="175">
        <v>0</v>
      </c>
      <c r="AA912" s="168"/>
      <c r="AB912" s="176">
        <v>0</v>
      </c>
      <c r="AC912" s="177">
        <v>0</v>
      </c>
      <c r="AD912" s="134">
        <v>0</v>
      </c>
      <c r="AE912" s="177">
        <v>0</v>
      </c>
      <c r="AF912" s="182">
        <v>0</v>
      </c>
      <c r="AG912" s="172"/>
    </row>
    <row r="913" spans="1:33" s="110" customFormat="1" x14ac:dyDescent="0.2">
      <c r="A913" s="138">
        <v>497</v>
      </c>
      <c r="B913" s="139">
        <v>497117766</v>
      </c>
      <c r="C913" s="140" t="s">
        <v>546</v>
      </c>
      <c r="D913" s="141">
        <v>117</v>
      </c>
      <c r="E913" s="140" t="s">
        <v>149</v>
      </c>
      <c r="F913" s="141">
        <v>766</v>
      </c>
      <c r="G913" s="142" t="s">
        <v>436</v>
      </c>
      <c r="H913" s="130"/>
      <c r="I913" s="131">
        <v>15039</v>
      </c>
      <c r="J913" s="131">
        <v>4532</v>
      </c>
      <c r="K913" s="131">
        <v>0</v>
      </c>
      <c r="L913" s="131">
        <v>938</v>
      </c>
      <c r="M913" s="131">
        <v>20509</v>
      </c>
      <c r="N913" s="130"/>
      <c r="O913" s="132">
        <v>4</v>
      </c>
      <c r="P913" s="132">
        <v>0</v>
      </c>
      <c r="Q913" s="133">
        <v>78284</v>
      </c>
      <c r="R913" s="133">
        <v>0</v>
      </c>
      <c r="S913" s="133">
        <v>0</v>
      </c>
      <c r="T913" s="133">
        <v>3752</v>
      </c>
      <c r="U913" s="134">
        <f t="shared" si="14"/>
        <v>82036</v>
      </c>
      <c r="V913" s="144"/>
      <c r="W913" s="173">
        <v>0</v>
      </c>
      <c r="X913" s="174">
        <v>0.09</v>
      </c>
      <c r="Y913" s="174">
        <v>5.9054491125054296E-3</v>
      </c>
      <c r="Z913" s="175">
        <v>0</v>
      </c>
      <c r="AA913" s="168"/>
      <c r="AB913" s="176">
        <v>0</v>
      </c>
      <c r="AC913" s="177">
        <v>0</v>
      </c>
      <c r="AD913" s="134">
        <v>0</v>
      </c>
      <c r="AE913" s="177">
        <v>0</v>
      </c>
      <c r="AF913" s="182">
        <v>0</v>
      </c>
      <c r="AG913" s="172"/>
    </row>
    <row r="914" spans="1:33" s="110" customFormat="1" x14ac:dyDescent="0.2">
      <c r="A914" s="138">
        <v>498</v>
      </c>
      <c r="B914" s="139">
        <v>498281061</v>
      </c>
      <c r="C914" s="140" t="s">
        <v>547</v>
      </c>
      <c r="D914" s="141">
        <v>281</v>
      </c>
      <c r="E914" s="140" t="s">
        <v>313</v>
      </c>
      <c r="F914" s="141">
        <v>61</v>
      </c>
      <c r="G914" s="142" t="s">
        <v>93</v>
      </c>
      <c r="H914" s="130"/>
      <c r="I914" s="131">
        <v>13641</v>
      </c>
      <c r="J914" s="131">
        <v>742</v>
      </c>
      <c r="K914" s="131">
        <v>0</v>
      </c>
      <c r="L914" s="131">
        <v>938</v>
      </c>
      <c r="M914" s="131">
        <v>15321</v>
      </c>
      <c r="N914" s="130"/>
      <c r="O914" s="132">
        <v>2</v>
      </c>
      <c r="P914" s="132">
        <v>0</v>
      </c>
      <c r="Q914" s="133">
        <v>27804</v>
      </c>
      <c r="R914" s="133">
        <v>0</v>
      </c>
      <c r="S914" s="133">
        <v>0</v>
      </c>
      <c r="T914" s="133">
        <v>1814</v>
      </c>
      <c r="U914" s="134">
        <f t="shared" si="14"/>
        <v>29618</v>
      </c>
      <c r="V914" s="144"/>
      <c r="W914" s="173">
        <v>6.6825775656324582E-2</v>
      </c>
      <c r="X914" s="174">
        <v>0.09</v>
      </c>
      <c r="Y914" s="174">
        <v>3.8664756422613043E-2</v>
      </c>
      <c r="Z914" s="175">
        <v>0</v>
      </c>
      <c r="AA914" s="168"/>
      <c r="AB914" s="176">
        <v>0</v>
      </c>
      <c r="AC914" s="177">
        <v>0</v>
      </c>
      <c r="AD914" s="134">
        <v>0</v>
      </c>
      <c r="AE914" s="177">
        <v>0</v>
      </c>
      <c r="AF914" s="182">
        <v>0</v>
      </c>
      <c r="AG914" s="172"/>
    </row>
    <row r="915" spans="1:33" s="110" customFormat="1" x14ac:dyDescent="0.2">
      <c r="A915" s="138">
        <v>498</v>
      </c>
      <c r="B915" s="139">
        <v>498281137</v>
      </c>
      <c r="C915" s="140" t="s">
        <v>547</v>
      </c>
      <c r="D915" s="141">
        <v>281</v>
      </c>
      <c r="E915" s="140" t="s">
        <v>313</v>
      </c>
      <c r="F915" s="141">
        <v>137</v>
      </c>
      <c r="G915" s="142" t="s">
        <v>169</v>
      </c>
      <c r="H915" s="130"/>
      <c r="I915" s="131">
        <v>14182.952439830107</v>
      </c>
      <c r="J915" s="131">
        <v>0</v>
      </c>
      <c r="K915" s="131">
        <v>0</v>
      </c>
      <c r="L915" s="131">
        <v>938</v>
      </c>
      <c r="M915" s="131">
        <v>15120.952439830107</v>
      </c>
      <c r="N915" s="130"/>
      <c r="O915" s="132">
        <v>1</v>
      </c>
      <c r="P915" s="132">
        <v>0</v>
      </c>
      <c r="Q915" s="133">
        <v>13709</v>
      </c>
      <c r="R915" s="133">
        <v>0</v>
      </c>
      <c r="S915" s="133">
        <v>0</v>
      </c>
      <c r="T915" s="133">
        <v>907</v>
      </c>
      <c r="U915" s="134">
        <f t="shared" si="14"/>
        <v>14616</v>
      </c>
      <c r="V915" s="144"/>
      <c r="W915" s="173">
        <v>3.3412887828162291E-2</v>
      </c>
      <c r="X915" s="174">
        <v>0.09</v>
      </c>
      <c r="Y915" s="174">
        <v>0.109983224099342</v>
      </c>
      <c r="Z915" s="175">
        <v>0</v>
      </c>
      <c r="AA915" s="168"/>
      <c r="AB915" s="176">
        <v>0</v>
      </c>
      <c r="AC915" s="177">
        <v>0</v>
      </c>
      <c r="AD915" s="134">
        <v>0</v>
      </c>
      <c r="AE915" s="177">
        <v>0</v>
      </c>
      <c r="AF915" s="182">
        <v>0</v>
      </c>
      <c r="AG915" s="172"/>
    </row>
    <row r="916" spans="1:33" s="110" customFormat="1" x14ac:dyDescent="0.2">
      <c r="A916" s="138">
        <v>498</v>
      </c>
      <c r="B916" s="139">
        <v>498281281</v>
      </c>
      <c r="C916" s="140" t="s">
        <v>547</v>
      </c>
      <c r="D916" s="141">
        <v>281</v>
      </c>
      <c r="E916" s="140" t="s">
        <v>313</v>
      </c>
      <c r="F916" s="141">
        <v>281</v>
      </c>
      <c r="G916" s="142" t="s">
        <v>313</v>
      </c>
      <c r="H916" s="130"/>
      <c r="I916" s="131">
        <v>13300</v>
      </c>
      <c r="J916" s="131">
        <v>599</v>
      </c>
      <c r="K916" s="131">
        <v>0</v>
      </c>
      <c r="L916" s="131">
        <v>938</v>
      </c>
      <c r="M916" s="131">
        <v>14837</v>
      </c>
      <c r="N916" s="130"/>
      <c r="O916" s="132">
        <v>415</v>
      </c>
      <c r="P916" s="132">
        <v>0</v>
      </c>
      <c r="Q916" s="133">
        <v>5575525</v>
      </c>
      <c r="R916" s="133">
        <v>0</v>
      </c>
      <c r="S916" s="133">
        <v>0</v>
      </c>
      <c r="T916" s="133">
        <v>376405</v>
      </c>
      <c r="U916" s="134">
        <f t="shared" si="14"/>
        <v>5951930</v>
      </c>
      <c r="V916" s="144"/>
      <c r="W916" s="173">
        <v>13.866348448687353</v>
      </c>
      <c r="X916" s="174">
        <v>0.09</v>
      </c>
      <c r="Y916" s="174">
        <v>0.13634532290323234</v>
      </c>
      <c r="Z916" s="175">
        <v>0</v>
      </c>
      <c r="AA916" s="168"/>
      <c r="AB916" s="176">
        <v>0</v>
      </c>
      <c r="AC916" s="177">
        <v>0</v>
      </c>
      <c r="AD916" s="134">
        <v>0</v>
      </c>
      <c r="AE916" s="177">
        <v>0</v>
      </c>
      <c r="AF916" s="182">
        <v>0</v>
      </c>
      <c r="AG916" s="172"/>
    </row>
    <row r="917" spans="1:33" s="110" customFormat="1" x14ac:dyDescent="0.2">
      <c r="A917" s="138">
        <v>498</v>
      </c>
      <c r="B917" s="139">
        <v>498281332</v>
      </c>
      <c r="C917" s="140" t="s">
        <v>547</v>
      </c>
      <c r="D917" s="141">
        <v>281</v>
      </c>
      <c r="E917" s="140" t="s">
        <v>313</v>
      </c>
      <c r="F917" s="141">
        <v>332</v>
      </c>
      <c r="G917" s="142" t="s">
        <v>364</v>
      </c>
      <c r="H917" s="130"/>
      <c r="I917" s="131">
        <v>13539</v>
      </c>
      <c r="J917" s="131">
        <v>1044</v>
      </c>
      <c r="K917" s="131">
        <v>0</v>
      </c>
      <c r="L917" s="131">
        <v>938</v>
      </c>
      <c r="M917" s="131">
        <v>15521</v>
      </c>
      <c r="N917" s="130"/>
      <c r="O917" s="132">
        <v>1</v>
      </c>
      <c r="P917" s="132">
        <v>0</v>
      </c>
      <c r="Q917" s="133">
        <v>14096</v>
      </c>
      <c r="R917" s="133">
        <v>0</v>
      </c>
      <c r="S917" s="133">
        <v>0</v>
      </c>
      <c r="T917" s="133">
        <v>907</v>
      </c>
      <c r="U917" s="134">
        <f t="shared" si="14"/>
        <v>15003</v>
      </c>
      <c r="V917" s="144"/>
      <c r="W917" s="173">
        <v>3.3412887828162291E-2</v>
      </c>
      <c r="X917" s="174">
        <v>0.09</v>
      </c>
      <c r="Y917" s="174">
        <v>1.6931440090155188E-2</v>
      </c>
      <c r="Z917" s="175">
        <v>0</v>
      </c>
      <c r="AA917" s="168"/>
      <c r="AB917" s="176">
        <v>0</v>
      </c>
      <c r="AC917" s="177">
        <v>0</v>
      </c>
      <c r="AD917" s="134">
        <v>0</v>
      </c>
      <c r="AE917" s="177">
        <v>0</v>
      </c>
      <c r="AF917" s="182">
        <v>0</v>
      </c>
      <c r="AG917" s="172"/>
    </row>
    <row r="918" spans="1:33" s="110" customFormat="1" x14ac:dyDescent="0.2">
      <c r="A918" s="138">
        <v>499</v>
      </c>
      <c r="B918" s="139">
        <v>499061024</v>
      </c>
      <c r="C918" s="140" t="s">
        <v>548</v>
      </c>
      <c r="D918" s="141">
        <v>61</v>
      </c>
      <c r="E918" s="140" t="s">
        <v>93</v>
      </c>
      <c r="F918" s="141">
        <v>24</v>
      </c>
      <c r="G918" s="142" t="s">
        <v>56</v>
      </c>
      <c r="H918" s="130"/>
      <c r="I918" s="131">
        <v>10854.441378402105</v>
      </c>
      <c r="J918" s="131">
        <v>2165</v>
      </c>
      <c r="K918" s="131">
        <v>0</v>
      </c>
      <c r="L918" s="131">
        <v>938</v>
      </c>
      <c r="M918" s="131">
        <v>13957.441378402105</v>
      </c>
      <c r="N918" s="130"/>
      <c r="O918" s="132">
        <v>1</v>
      </c>
      <c r="P918" s="132">
        <v>0</v>
      </c>
      <c r="Q918" s="133">
        <v>13019</v>
      </c>
      <c r="R918" s="133">
        <v>0</v>
      </c>
      <c r="S918" s="133">
        <v>0</v>
      </c>
      <c r="T918" s="133">
        <v>938</v>
      </c>
      <c r="U918" s="134">
        <f t="shared" si="14"/>
        <v>13957</v>
      </c>
      <c r="V918" s="144"/>
      <c r="W918" s="173">
        <v>0</v>
      </c>
      <c r="X918" s="174">
        <v>0.09</v>
      </c>
      <c r="Y918" s="174">
        <v>2.0645264741985296E-2</v>
      </c>
      <c r="Z918" s="175">
        <v>0</v>
      </c>
      <c r="AA918" s="168"/>
      <c r="AB918" s="176">
        <v>0</v>
      </c>
      <c r="AC918" s="177">
        <v>0</v>
      </c>
      <c r="AD918" s="134">
        <v>0</v>
      </c>
      <c r="AE918" s="177">
        <v>0</v>
      </c>
      <c r="AF918" s="182">
        <v>0</v>
      </c>
      <c r="AG918" s="172"/>
    </row>
    <row r="919" spans="1:33" s="110" customFormat="1" x14ac:dyDescent="0.2">
      <c r="A919" s="138">
        <v>499</v>
      </c>
      <c r="B919" s="139">
        <v>499061061</v>
      </c>
      <c r="C919" s="140" t="s">
        <v>548</v>
      </c>
      <c r="D919" s="141">
        <v>61</v>
      </c>
      <c r="E919" s="140" t="s">
        <v>93</v>
      </c>
      <c r="F919" s="141">
        <v>61</v>
      </c>
      <c r="G919" s="142" t="s">
        <v>93</v>
      </c>
      <c r="H919" s="130"/>
      <c r="I919" s="131">
        <v>11551</v>
      </c>
      <c r="J919" s="131">
        <v>629</v>
      </c>
      <c r="K919" s="131">
        <v>0</v>
      </c>
      <c r="L919" s="131">
        <v>938</v>
      </c>
      <c r="M919" s="131">
        <v>13118</v>
      </c>
      <c r="N919" s="130"/>
      <c r="O919" s="132">
        <v>141</v>
      </c>
      <c r="P919" s="132">
        <v>0</v>
      </c>
      <c r="Q919" s="133">
        <v>1717380</v>
      </c>
      <c r="R919" s="133">
        <v>0</v>
      </c>
      <c r="S919" s="133">
        <v>0</v>
      </c>
      <c r="T919" s="133">
        <v>132258</v>
      </c>
      <c r="U919" s="134">
        <f t="shared" si="14"/>
        <v>1849638</v>
      </c>
      <c r="V919" s="144"/>
      <c r="W919" s="173">
        <v>0</v>
      </c>
      <c r="X919" s="174">
        <v>0.09</v>
      </c>
      <c r="Y919" s="174">
        <v>3.8664756422613043E-2</v>
      </c>
      <c r="Z919" s="175">
        <v>0</v>
      </c>
      <c r="AA919" s="168"/>
      <c r="AB919" s="176">
        <v>0</v>
      </c>
      <c r="AC919" s="177">
        <v>0</v>
      </c>
      <c r="AD919" s="134">
        <v>0</v>
      </c>
      <c r="AE919" s="177">
        <v>0</v>
      </c>
      <c r="AF919" s="182">
        <v>0</v>
      </c>
      <c r="AG919" s="172"/>
    </row>
    <row r="920" spans="1:33" s="110" customFormat="1" x14ac:dyDescent="0.2">
      <c r="A920" s="138">
        <v>499</v>
      </c>
      <c r="B920" s="139">
        <v>499061111</v>
      </c>
      <c r="C920" s="140" t="s">
        <v>548</v>
      </c>
      <c r="D920" s="141">
        <v>61</v>
      </c>
      <c r="E920" s="140" t="s">
        <v>93</v>
      </c>
      <c r="F920" s="141">
        <v>111</v>
      </c>
      <c r="G920" s="142" t="s">
        <v>143</v>
      </c>
      <c r="H920" s="130"/>
      <c r="I920" s="131">
        <v>13234</v>
      </c>
      <c r="J920" s="131">
        <v>3198</v>
      </c>
      <c r="K920" s="131">
        <v>0</v>
      </c>
      <c r="L920" s="131">
        <v>938</v>
      </c>
      <c r="M920" s="131">
        <v>17370</v>
      </c>
      <c r="N920" s="130"/>
      <c r="O920" s="132">
        <v>1</v>
      </c>
      <c r="P920" s="132">
        <v>0</v>
      </c>
      <c r="Q920" s="133">
        <v>16432</v>
      </c>
      <c r="R920" s="133">
        <v>0</v>
      </c>
      <c r="S920" s="133">
        <v>0</v>
      </c>
      <c r="T920" s="133">
        <v>938</v>
      </c>
      <c r="U920" s="134">
        <f t="shared" si="14"/>
        <v>17370</v>
      </c>
      <c r="V920" s="144"/>
      <c r="W920" s="173">
        <v>0</v>
      </c>
      <c r="X920" s="174">
        <v>0.09</v>
      </c>
      <c r="Y920" s="174">
        <v>3.0091198573671409E-2</v>
      </c>
      <c r="Z920" s="175">
        <v>0</v>
      </c>
      <c r="AA920" s="168"/>
      <c r="AB920" s="176">
        <v>0</v>
      </c>
      <c r="AC920" s="177">
        <v>0</v>
      </c>
      <c r="AD920" s="134">
        <v>0</v>
      </c>
      <c r="AE920" s="177">
        <v>0</v>
      </c>
      <c r="AF920" s="182">
        <v>0</v>
      </c>
      <c r="AG920" s="172"/>
    </row>
    <row r="921" spans="1:33" s="110" customFormat="1" x14ac:dyDescent="0.2">
      <c r="A921" s="138">
        <v>499</v>
      </c>
      <c r="B921" s="139">
        <v>499061114</v>
      </c>
      <c r="C921" s="140" t="s">
        <v>548</v>
      </c>
      <c r="D921" s="141">
        <v>61</v>
      </c>
      <c r="E921" s="140" t="s">
        <v>93</v>
      </c>
      <c r="F921" s="141">
        <v>114</v>
      </c>
      <c r="G921" s="142" t="s">
        <v>146</v>
      </c>
      <c r="H921" s="130"/>
      <c r="I921" s="131">
        <v>12294.80486005089</v>
      </c>
      <c r="J921" s="131">
        <v>3036</v>
      </c>
      <c r="K921" s="131">
        <v>0</v>
      </c>
      <c r="L921" s="131">
        <v>938</v>
      </c>
      <c r="M921" s="131">
        <v>16268.80486005089</v>
      </c>
      <c r="N921" s="130"/>
      <c r="O921" s="132">
        <v>1</v>
      </c>
      <c r="P921" s="132">
        <v>0</v>
      </c>
      <c r="Q921" s="133">
        <v>15331</v>
      </c>
      <c r="R921" s="133">
        <v>0</v>
      </c>
      <c r="S921" s="133">
        <v>0</v>
      </c>
      <c r="T921" s="133">
        <v>938</v>
      </c>
      <c r="U921" s="134">
        <f t="shared" si="14"/>
        <v>16269</v>
      </c>
      <c r="V921" s="144"/>
      <c r="W921" s="173">
        <v>0</v>
      </c>
      <c r="X921" s="174">
        <v>0.09</v>
      </c>
      <c r="Y921" s="174">
        <v>4.7357245674131195E-2</v>
      </c>
      <c r="Z921" s="175">
        <v>0</v>
      </c>
      <c r="AA921" s="168"/>
      <c r="AB921" s="176">
        <v>0</v>
      </c>
      <c r="AC921" s="177">
        <v>0</v>
      </c>
      <c r="AD921" s="134">
        <v>0</v>
      </c>
      <c r="AE921" s="177">
        <v>0</v>
      </c>
      <c r="AF921" s="182">
        <v>0</v>
      </c>
      <c r="AG921" s="172"/>
    </row>
    <row r="922" spans="1:33" s="110" customFormat="1" x14ac:dyDescent="0.2">
      <c r="A922" s="138">
        <v>499</v>
      </c>
      <c r="B922" s="139">
        <v>499061137</v>
      </c>
      <c r="C922" s="140" t="s">
        <v>548</v>
      </c>
      <c r="D922" s="141">
        <v>61</v>
      </c>
      <c r="E922" s="140" t="s">
        <v>93</v>
      </c>
      <c r="F922" s="141">
        <v>137</v>
      </c>
      <c r="G922" s="142" t="s">
        <v>169</v>
      </c>
      <c r="H922" s="130"/>
      <c r="I922" s="131">
        <v>13335</v>
      </c>
      <c r="J922" s="131">
        <v>0</v>
      </c>
      <c r="K922" s="131">
        <v>0</v>
      </c>
      <c r="L922" s="131">
        <v>938</v>
      </c>
      <c r="M922" s="131">
        <v>14273</v>
      </c>
      <c r="N922" s="130"/>
      <c r="O922" s="132">
        <v>4</v>
      </c>
      <c r="P922" s="132">
        <v>0</v>
      </c>
      <c r="Q922" s="133">
        <v>53340</v>
      </c>
      <c r="R922" s="133">
        <v>0</v>
      </c>
      <c r="S922" s="133">
        <v>0</v>
      </c>
      <c r="T922" s="133">
        <v>3752</v>
      </c>
      <c r="U922" s="134">
        <f t="shared" si="14"/>
        <v>57092</v>
      </c>
      <c r="V922" s="144"/>
      <c r="W922" s="173">
        <v>0</v>
      </c>
      <c r="X922" s="174">
        <v>0.09</v>
      </c>
      <c r="Y922" s="174">
        <v>0.109983224099342</v>
      </c>
      <c r="Z922" s="175">
        <v>0</v>
      </c>
      <c r="AA922" s="168"/>
      <c r="AB922" s="176">
        <v>0</v>
      </c>
      <c r="AC922" s="177">
        <v>0</v>
      </c>
      <c r="AD922" s="134">
        <v>0</v>
      </c>
      <c r="AE922" s="177">
        <v>0</v>
      </c>
      <c r="AF922" s="182">
        <v>0</v>
      </c>
      <c r="AG922" s="172"/>
    </row>
    <row r="923" spans="1:33" s="110" customFormat="1" x14ac:dyDescent="0.2">
      <c r="A923" s="138">
        <v>499</v>
      </c>
      <c r="B923" s="139">
        <v>499061161</v>
      </c>
      <c r="C923" s="140" t="s">
        <v>548</v>
      </c>
      <c r="D923" s="141">
        <v>61</v>
      </c>
      <c r="E923" s="140" t="s">
        <v>93</v>
      </c>
      <c r="F923" s="141">
        <v>161</v>
      </c>
      <c r="G923" s="142" t="s">
        <v>193</v>
      </c>
      <c r="H923" s="130"/>
      <c r="I923" s="131">
        <v>12449</v>
      </c>
      <c r="J923" s="131">
        <v>5222</v>
      </c>
      <c r="K923" s="131">
        <v>0</v>
      </c>
      <c r="L923" s="131">
        <v>938</v>
      </c>
      <c r="M923" s="131">
        <v>18609</v>
      </c>
      <c r="N923" s="130"/>
      <c r="O923" s="132">
        <v>9</v>
      </c>
      <c r="P923" s="132">
        <v>0</v>
      </c>
      <c r="Q923" s="133">
        <v>159039</v>
      </c>
      <c r="R923" s="133">
        <v>0</v>
      </c>
      <c r="S923" s="133">
        <v>0</v>
      </c>
      <c r="T923" s="133">
        <v>8442</v>
      </c>
      <c r="U923" s="134">
        <f t="shared" si="14"/>
        <v>167481</v>
      </c>
      <c r="V923" s="144"/>
      <c r="W923" s="173">
        <v>0</v>
      </c>
      <c r="X923" s="174">
        <v>0.09</v>
      </c>
      <c r="Y923" s="174">
        <v>1.0166359377892023E-2</v>
      </c>
      <c r="Z923" s="175">
        <v>0</v>
      </c>
      <c r="AA923" s="168"/>
      <c r="AB923" s="176">
        <v>0</v>
      </c>
      <c r="AC923" s="177">
        <v>0</v>
      </c>
      <c r="AD923" s="134">
        <v>0</v>
      </c>
      <c r="AE923" s="177">
        <v>0</v>
      </c>
      <c r="AF923" s="182">
        <v>0</v>
      </c>
      <c r="AG923" s="172"/>
    </row>
    <row r="924" spans="1:33" s="110" customFormat="1" x14ac:dyDescent="0.2">
      <c r="A924" s="138">
        <v>499</v>
      </c>
      <c r="B924" s="139">
        <v>499061227</v>
      </c>
      <c r="C924" s="140" t="s">
        <v>548</v>
      </c>
      <c r="D924" s="141">
        <v>61</v>
      </c>
      <c r="E924" s="140" t="s">
        <v>93</v>
      </c>
      <c r="F924" s="141">
        <v>227</v>
      </c>
      <c r="G924" s="142" t="s">
        <v>259</v>
      </c>
      <c r="H924" s="130"/>
      <c r="I924" s="131">
        <v>12081.55337579618</v>
      </c>
      <c r="J924" s="131">
        <v>3639</v>
      </c>
      <c r="K924" s="131">
        <v>0</v>
      </c>
      <c r="L924" s="131">
        <v>938</v>
      </c>
      <c r="M924" s="131">
        <v>16658.553375796182</v>
      </c>
      <c r="N924" s="130"/>
      <c r="O924" s="132">
        <v>1</v>
      </c>
      <c r="P924" s="132">
        <v>0</v>
      </c>
      <c r="Q924" s="133">
        <v>15721</v>
      </c>
      <c r="R924" s="133">
        <v>0</v>
      </c>
      <c r="S924" s="133">
        <v>0</v>
      </c>
      <c r="T924" s="133">
        <v>938</v>
      </c>
      <c r="U924" s="134">
        <f t="shared" si="14"/>
        <v>16659</v>
      </c>
      <c r="V924" s="144"/>
      <c r="W924" s="173">
        <v>0</v>
      </c>
      <c r="X924" s="174">
        <v>0.09</v>
      </c>
      <c r="Y924" s="174">
        <v>1.6344534903593541E-2</v>
      </c>
      <c r="Z924" s="175">
        <v>0</v>
      </c>
      <c r="AA924" s="168"/>
      <c r="AB924" s="176">
        <v>0</v>
      </c>
      <c r="AC924" s="177">
        <v>0</v>
      </c>
      <c r="AD924" s="134">
        <v>0</v>
      </c>
      <c r="AE924" s="177">
        <v>0</v>
      </c>
      <c r="AF924" s="182">
        <v>0</v>
      </c>
      <c r="AG924" s="172"/>
    </row>
    <row r="925" spans="1:33" s="110" customFormat="1" x14ac:dyDescent="0.2">
      <c r="A925" s="138">
        <v>499</v>
      </c>
      <c r="B925" s="139">
        <v>499061278</v>
      </c>
      <c r="C925" s="140" t="s">
        <v>548</v>
      </c>
      <c r="D925" s="141">
        <v>61</v>
      </c>
      <c r="E925" s="140" t="s">
        <v>93</v>
      </c>
      <c r="F925" s="141">
        <v>278</v>
      </c>
      <c r="G925" s="142" t="s">
        <v>310</v>
      </c>
      <c r="H925" s="130"/>
      <c r="I925" s="131">
        <v>12190</v>
      </c>
      <c r="J925" s="131">
        <v>2246</v>
      </c>
      <c r="K925" s="131">
        <v>0</v>
      </c>
      <c r="L925" s="131">
        <v>938</v>
      </c>
      <c r="M925" s="131">
        <v>15374</v>
      </c>
      <c r="N925" s="130"/>
      <c r="O925" s="132">
        <v>3</v>
      </c>
      <c r="P925" s="132">
        <v>0</v>
      </c>
      <c r="Q925" s="133">
        <v>43308</v>
      </c>
      <c r="R925" s="133">
        <v>0</v>
      </c>
      <c r="S925" s="133">
        <v>0</v>
      </c>
      <c r="T925" s="133">
        <v>2814</v>
      </c>
      <c r="U925" s="134">
        <f t="shared" si="14"/>
        <v>46122</v>
      </c>
      <c r="V925" s="144"/>
      <c r="W925" s="173">
        <v>0</v>
      </c>
      <c r="X925" s="174">
        <v>0.09</v>
      </c>
      <c r="Y925" s="174">
        <v>6.1279724957985546E-2</v>
      </c>
      <c r="Z925" s="175">
        <v>0</v>
      </c>
      <c r="AA925" s="168"/>
      <c r="AB925" s="176">
        <v>0</v>
      </c>
      <c r="AC925" s="177">
        <v>0</v>
      </c>
      <c r="AD925" s="134">
        <v>0</v>
      </c>
      <c r="AE925" s="177">
        <v>0</v>
      </c>
      <c r="AF925" s="182">
        <v>0</v>
      </c>
      <c r="AG925" s="172"/>
    </row>
    <row r="926" spans="1:33" s="110" customFormat="1" x14ac:dyDescent="0.2">
      <c r="A926" s="138">
        <v>499</v>
      </c>
      <c r="B926" s="139">
        <v>499061281</v>
      </c>
      <c r="C926" s="140" t="s">
        <v>548</v>
      </c>
      <c r="D926" s="141">
        <v>61</v>
      </c>
      <c r="E926" s="140" t="s">
        <v>93</v>
      </c>
      <c r="F926" s="141">
        <v>281</v>
      </c>
      <c r="G926" s="142" t="s">
        <v>313</v>
      </c>
      <c r="H926" s="130"/>
      <c r="I926" s="131">
        <v>12495</v>
      </c>
      <c r="J926" s="131">
        <v>563</v>
      </c>
      <c r="K926" s="131">
        <v>0</v>
      </c>
      <c r="L926" s="131">
        <v>938</v>
      </c>
      <c r="M926" s="131">
        <v>13996</v>
      </c>
      <c r="N926" s="130"/>
      <c r="O926" s="132">
        <v>373</v>
      </c>
      <c r="P926" s="132">
        <v>0</v>
      </c>
      <c r="Q926" s="133">
        <v>4870634</v>
      </c>
      <c r="R926" s="133">
        <v>0</v>
      </c>
      <c r="S926" s="133">
        <v>0</v>
      </c>
      <c r="T926" s="133">
        <v>349874</v>
      </c>
      <c r="U926" s="134">
        <f t="shared" si="14"/>
        <v>5220508</v>
      </c>
      <c r="V926" s="144"/>
      <c r="W926" s="173">
        <v>0</v>
      </c>
      <c r="X926" s="174">
        <v>0.09</v>
      </c>
      <c r="Y926" s="174">
        <v>0.13634532290323234</v>
      </c>
      <c r="Z926" s="175">
        <v>0</v>
      </c>
      <c r="AA926" s="168"/>
      <c r="AB926" s="176">
        <v>0</v>
      </c>
      <c r="AC926" s="177">
        <v>0</v>
      </c>
      <c r="AD926" s="134">
        <v>0</v>
      </c>
      <c r="AE926" s="177">
        <v>0</v>
      </c>
      <c r="AF926" s="182">
        <v>0</v>
      </c>
      <c r="AG926" s="172"/>
    </row>
    <row r="927" spans="1:33" s="110" customFormat="1" x14ac:dyDescent="0.2">
      <c r="A927" s="138">
        <v>499</v>
      </c>
      <c r="B927" s="139">
        <v>499061325</v>
      </c>
      <c r="C927" s="140" t="s">
        <v>548</v>
      </c>
      <c r="D927" s="141">
        <v>61</v>
      </c>
      <c r="E927" s="140" t="s">
        <v>93</v>
      </c>
      <c r="F927" s="141">
        <v>325</v>
      </c>
      <c r="G927" s="142" t="s">
        <v>357</v>
      </c>
      <c r="H927" s="130"/>
      <c r="I927" s="131">
        <v>14442</v>
      </c>
      <c r="J927" s="131">
        <v>2064</v>
      </c>
      <c r="K927" s="131">
        <v>0</v>
      </c>
      <c r="L927" s="131">
        <v>938</v>
      </c>
      <c r="M927" s="131">
        <v>17444</v>
      </c>
      <c r="N927" s="130"/>
      <c r="O927" s="132">
        <v>2</v>
      </c>
      <c r="P927" s="132">
        <v>0</v>
      </c>
      <c r="Q927" s="133">
        <v>33012</v>
      </c>
      <c r="R927" s="133">
        <v>0</v>
      </c>
      <c r="S927" s="133">
        <v>0</v>
      </c>
      <c r="T927" s="133">
        <v>1876</v>
      </c>
      <c r="U927" s="134">
        <f t="shared" si="14"/>
        <v>34888</v>
      </c>
      <c r="V927" s="144"/>
      <c r="W927" s="173">
        <v>0</v>
      </c>
      <c r="X927" s="174">
        <v>0.09</v>
      </c>
      <c r="Y927" s="174">
        <v>1.19616209484325E-2</v>
      </c>
      <c r="Z927" s="175">
        <v>0</v>
      </c>
      <c r="AA927" s="168"/>
      <c r="AB927" s="176">
        <v>0</v>
      </c>
      <c r="AC927" s="177">
        <v>0</v>
      </c>
      <c r="AD927" s="134">
        <v>0</v>
      </c>
      <c r="AE927" s="177">
        <v>0</v>
      </c>
      <c r="AF927" s="182">
        <v>0</v>
      </c>
      <c r="AG927" s="172"/>
    </row>
    <row r="928" spans="1:33" s="110" customFormat="1" x14ac:dyDescent="0.2">
      <c r="A928" s="138">
        <v>499</v>
      </c>
      <c r="B928" s="139">
        <v>499061332</v>
      </c>
      <c r="C928" s="140" t="s">
        <v>548</v>
      </c>
      <c r="D928" s="141">
        <v>61</v>
      </c>
      <c r="E928" s="140" t="s">
        <v>93</v>
      </c>
      <c r="F928" s="141">
        <v>332</v>
      </c>
      <c r="G928" s="142" t="s">
        <v>364</v>
      </c>
      <c r="H928" s="130"/>
      <c r="I928" s="131">
        <v>12987</v>
      </c>
      <c r="J928" s="131">
        <v>1001</v>
      </c>
      <c r="K928" s="131">
        <v>0</v>
      </c>
      <c r="L928" s="131">
        <v>938</v>
      </c>
      <c r="M928" s="131">
        <v>14926</v>
      </c>
      <c r="N928" s="130"/>
      <c r="O928" s="132">
        <v>2</v>
      </c>
      <c r="P928" s="132">
        <v>0</v>
      </c>
      <c r="Q928" s="133">
        <v>27976</v>
      </c>
      <c r="R928" s="133">
        <v>0</v>
      </c>
      <c r="S928" s="133">
        <v>0</v>
      </c>
      <c r="T928" s="133">
        <v>1876</v>
      </c>
      <c r="U928" s="134">
        <f t="shared" si="14"/>
        <v>29852</v>
      </c>
      <c r="V928" s="144"/>
      <c r="W928" s="173">
        <v>0</v>
      </c>
      <c r="X928" s="174">
        <v>0.09</v>
      </c>
      <c r="Y928" s="174">
        <v>1.6931440090155188E-2</v>
      </c>
      <c r="Z928" s="175">
        <v>0</v>
      </c>
      <c r="AA928" s="168"/>
      <c r="AB928" s="176">
        <v>0</v>
      </c>
      <c r="AC928" s="177">
        <v>0</v>
      </c>
      <c r="AD928" s="134">
        <v>0</v>
      </c>
      <c r="AE928" s="177">
        <v>0</v>
      </c>
      <c r="AF928" s="182">
        <v>0</v>
      </c>
      <c r="AG928" s="172"/>
    </row>
    <row r="929" spans="1:33" s="110" customFormat="1" x14ac:dyDescent="0.2">
      <c r="A929" s="138">
        <v>499</v>
      </c>
      <c r="B929" s="139">
        <v>499061672</v>
      </c>
      <c r="C929" s="140" t="s">
        <v>548</v>
      </c>
      <c r="D929" s="141">
        <v>61</v>
      </c>
      <c r="E929" s="140" t="s">
        <v>93</v>
      </c>
      <c r="F929" s="141">
        <v>672</v>
      </c>
      <c r="G929" s="142" t="s">
        <v>407</v>
      </c>
      <c r="H929" s="130"/>
      <c r="I929" s="131">
        <v>15243</v>
      </c>
      <c r="J929" s="131">
        <v>4939</v>
      </c>
      <c r="K929" s="131">
        <v>0</v>
      </c>
      <c r="L929" s="131">
        <v>938</v>
      </c>
      <c r="M929" s="131">
        <v>21120</v>
      </c>
      <c r="N929" s="130"/>
      <c r="O929" s="132">
        <v>1</v>
      </c>
      <c r="P929" s="132">
        <v>0</v>
      </c>
      <c r="Q929" s="133">
        <v>20182</v>
      </c>
      <c r="R929" s="133">
        <v>0</v>
      </c>
      <c r="S929" s="133">
        <v>0</v>
      </c>
      <c r="T929" s="133">
        <v>938</v>
      </c>
      <c r="U929" s="134">
        <f t="shared" si="14"/>
        <v>21120</v>
      </c>
      <c r="V929" s="144"/>
      <c r="W929" s="173">
        <v>0</v>
      </c>
      <c r="X929" s="174">
        <v>0.09</v>
      </c>
      <c r="Y929" s="174">
        <v>6.8890613482325037E-3</v>
      </c>
      <c r="Z929" s="175">
        <v>0</v>
      </c>
      <c r="AA929" s="168"/>
      <c r="AB929" s="176">
        <v>0</v>
      </c>
      <c r="AC929" s="177">
        <v>0</v>
      </c>
      <c r="AD929" s="134">
        <v>0</v>
      </c>
      <c r="AE929" s="177">
        <v>0</v>
      </c>
      <c r="AF929" s="182">
        <v>0</v>
      </c>
      <c r="AG929" s="172"/>
    </row>
    <row r="930" spans="1:33" s="110" customFormat="1" x14ac:dyDescent="0.2">
      <c r="A930" s="138">
        <v>499</v>
      </c>
      <c r="B930" s="139">
        <v>499061766</v>
      </c>
      <c r="C930" s="140" t="s">
        <v>548</v>
      </c>
      <c r="D930" s="141">
        <v>61</v>
      </c>
      <c r="E930" s="140" t="s">
        <v>93</v>
      </c>
      <c r="F930" s="141">
        <v>766</v>
      </c>
      <c r="G930" s="142" t="s">
        <v>436</v>
      </c>
      <c r="H930" s="130"/>
      <c r="I930" s="131">
        <v>11776.247128712872</v>
      </c>
      <c r="J930" s="131">
        <v>3549</v>
      </c>
      <c r="K930" s="131">
        <v>0</v>
      </c>
      <c r="L930" s="131">
        <v>938</v>
      </c>
      <c r="M930" s="131">
        <v>16263.247128712872</v>
      </c>
      <c r="N930" s="130"/>
      <c r="O930" s="132">
        <v>1</v>
      </c>
      <c r="P930" s="132">
        <v>0</v>
      </c>
      <c r="Q930" s="133">
        <v>15325</v>
      </c>
      <c r="R930" s="133">
        <v>0</v>
      </c>
      <c r="S930" s="133">
        <v>0</v>
      </c>
      <c r="T930" s="133">
        <v>938</v>
      </c>
      <c r="U930" s="134">
        <f t="shared" si="14"/>
        <v>16263</v>
      </c>
      <c r="V930" s="144"/>
      <c r="W930" s="173">
        <v>0</v>
      </c>
      <c r="X930" s="174">
        <v>0.09</v>
      </c>
      <c r="Y930" s="174">
        <v>5.9054491125054296E-3</v>
      </c>
      <c r="Z930" s="175">
        <v>0</v>
      </c>
      <c r="AA930" s="168"/>
      <c r="AB930" s="176">
        <v>0</v>
      </c>
      <c r="AC930" s="177">
        <v>0</v>
      </c>
      <c r="AD930" s="134">
        <v>0</v>
      </c>
      <c r="AE930" s="177">
        <v>0</v>
      </c>
      <c r="AF930" s="182">
        <v>0</v>
      </c>
      <c r="AG930" s="172"/>
    </row>
    <row r="931" spans="1:33" s="110" customFormat="1" x14ac:dyDescent="0.2">
      <c r="A931" s="138">
        <v>3501</v>
      </c>
      <c r="B931" s="139">
        <v>3501061061</v>
      </c>
      <c r="C931" s="140" t="s">
        <v>549</v>
      </c>
      <c r="D931" s="141">
        <v>61</v>
      </c>
      <c r="E931" s="140" t="s">
        <v>93</v>
      </c>
      <c r="F931" s="141">
        <v>61</v>
      </c>
      <c r="G931" s="142" t="s">
        <v>93</v>
      </c>
      <c r="H931" s="130"/>
      <c r="I931" s="131">
        <v>14602</v>
      </c>
      <c r="J931" s="131">
        <v>795</v>
      </c>
      <c r="K931" s="131">
        <v>0</v>
      </c>
      <c r="L931" s="131">
        <v>938</v>
      </c>
      <c r="M931" s="131">
        <v>16335</v>
      </c>
      <c r="N931" s="130"/>
      <c r="O931" s="132">
        <v>40</v>
      </c>
      <c r="P931" s="132">
        <v>0</v>
      </c>
      <c r="Q931" s="133">
        <v>615880</v>
      </c>
      <c r="R931" s="133">
        <v>0</v>
      </c>
      <c r="S931" s="133">
        <v>0</v>
      </c>
      <c r="T931" s="133">
        <v>37520</v>
      </c>
      <c r="U931" s="134">
        <f t="shared" si="14"/>
        <v>653400</v>
      </c>
      <c r="V931" s="144"/>
      <c r="W931" s="173">
        <v>0</v>
      </c>
      <c r="X931" s="174">
        <v>0.09</v>
      </c>
      <c r="Y931" s="174">
        <v>3.8664756422613043E-2</v>
      </c>
      <c r="Z931" s="175">
        <v>0</v>
      </c>
      <c r="AA931" s="168"/>
      <c r="AB931" s="176">
        <v>0</v>
      </c>
      <c r="AC931" s="177">
        <v>0</v>
      </c>
      <c r="AD931" s="134">
        <v>0</v>
      </c>
      <c r="AE931" s="177">
        <v>0</v>
      </c>
      <c r="AF931" s="182">
        <v>0</v>
      </c>
      <c r="AG931" s="172"/>
    </row>
    <row r="932" spans="1:33" s="110" customFormat="1" x14ac:dyDescent="0.2">
      <c r="A932" s="138">
        <v>3501</v>
      </c>
      <c r="B932" s="139">
        <v>3501061137</v>
      </c>
      <c r="C932" s="140" t="s">
        <v>549</v>
      </c>
      <c r="D932" s="141">
        <v>61</v>
      </c>
      <c r="E932" s="140" t="s">
        <v>93</v>
      </c>
      <c r="F932" s="141">
        <v>137</v>
      </c>
      <c r="G932" s="142" t="s">
        <v>169</v>
      </c>
      <c r="H932" s="130"/>
      <c r="I932" s="131">
        <v>15279</v>
      </c>
      <c r="J932" s="131">
        <v>0</v>
      </c>
      <c r="K932" s="131">
        <v>0</v>
      </c>
      <c r="L932" s="131">
        <v>938</v>
      </c>
      <c r="M932" s="131">
        <v>16217</v>
      </c>
      <c r="N932" s="130"/>
      <c r="O932" s="132">
        <v>104</v>
      </c>
      <c r="P932" s="132">
        <v>0</v>
      </c>
      <c r="Q932" s="133">
        <v>1589016</v>
      </c>
      <c r="R932" s="133">
        <v>0</v>
      </c>
      <c r="S932" s="133">
        <v>0</v>
      </c>
      <c r="T932" s="133">
        <v>97552</v>
      </c>
      <c r="U932" s="134">
        <f t="shared" si="14"/>
        <v>1686568</v>
      </c>
      <c r="V932" s="144"/>
      <c r="W932" s="173">
        <v>0</v>
      </c>
      <c r="X932" s="174">
        <v>0.09</v>
      </c>
      <c r="Y932" s="174">
        <v>0.109983224099342</v>
      </c>
      <c r="Z932" s="175">
        <v>0</v>
      </c>
      <c r="AA932" s="168"/>
      <c r="AB932" s="176">
        <v>0</v>
      </c>
      <c r="AC932" s="177">
        <v>0</v>
      </c>
      <c r="AD932" s="134">
        <v>0</v>
      </c>
      <c r="AE932" s="177">
        <v>0</v>
      </c>
      <c r="AF932" s="182">
        <v>0</v>
      </c>
      <c r="AG932" s="172"/>
    </row>
    <row r="933" spans="1:33" s="110" customFormat="1" x14ac:dyDescent="0.2">
      <c r="A933" s="138">
        <v>3501</v>
      </c>
      <c r="B933" s="139">
        <v>3501061161</v>
      </c>
      <c r="C933" s="140" t="s">
        <v>549</v>
      </c>
      <c r="D933" s="141">
        <v>61</v>
      </c>
      <c r="E933" s="140" t="s">
        <v>93</v>
      </c>
      <c r="F933" s="141">
        <v>161</v>
      </c>
      <c r="G933" s="142" t="s">
        <v>193</v>
      </c>
      <c r="H933" s="130"/>
      <c r="I933" s="131">
        <v>10766</v>
      </c>
      <c r="J933" s="131">
        <v>4516</v>
      </c>
      <c r="K933" s="131">
        <v>0</v>
      </c>
      <c r="L933" s="131">
        <v>938</v>
      </c>
      <c r="M933" s="131">
        <v>16220</v>
      </c>
      <c r="N933" s="130"/>
      <c r="O933" s="132">
        <v>2</v>
      </c>
      <c r="P933" s="132">
        <v>0</v>
      </c>
      <c r="Q933" s="133">
        <v>30564</v>
      </c>
      <c r="R933" s="133">
        <v>0</v>
      </c>
      <c r="S933" s="133">
        <v>0</v>
      </c>
      <c r="T933" s="133">
        <v>1876</v>
      </c>
      <c r="U933" s="134">
        <f t="shared" si="14"/>
        <v>32440</v>
      </c>
      <c r="V933" s="144"/>
      <c r="W933" s="173">
        <v>0</v>
      </c>
      <c r="X933" s="174">
        <v>0.09</v>
      </c>
      <c r="Y933" s="174">
        <v>1.0166359377892023E-2</v>
      </c>
      <c r="Z933" s="175">
        <v>0</v>
      </c>
      <c r="AA933" s="168"/>
      <c r="AB933" s="176">
        <v>0</v>
      </c>
      <c r="AC933" s="177">
        <v>0</v>
      </c>
      <c r="AD933" s="134">
        <v>0</v>
      </c>
      <c r="AE933" s="177">
        <v>0</v>
      </c>
      <c r="AF933" s="182">
        <v>0</v>
      </c>
      <c r="AG933" s="172"/>
    </row>
    <row r="934" spans="1:33" s="110" customFormat="1" x14ac:dyDescent="0.2">
      <c r="A934" s="138">
        <v>3501</v>
      </c>
      <c r="B934" s="139">
        <v>3501061210</v>
      </c>
      <c r="C934" s="140" t="s">
        <v>549</v>
      </c>
      <c r="D934" s="141">
        <v>61</v>
      </c>
      <c r="E934" s="140" t="s">
        <v>93</v>
      </c>
      <c r="F934" s="141">
        <v>210</v>
      </c>
      <c r="G934" s="142" t="s">
        <v>242</v>
      </c>
      <c r="H934" s="130"/>
      <c r="I934" s="131">
        <v>15039</v>
      </c>
      <c r="J934" s="131">
        <v>4769</v>
      </c>
      <c r="K934" s="131">
        <v>0</v>
      </c>
      <c r="L934" s="131">
        <v>938</v>
      </c>
      <c r="M934" s="131">
        <v>20746</v>
      </c>
      <c r="N934" s="130"/>
      <c r="O934" s="132">
        <v>1</v>
      </c>
      <c r="P934" s="132">
        <v>0</v>
      </c>
      <c r="Q934" s="133">
        <v>19808</v>
      </c>
      <c r="R934" s="133">
        <v>0</v>
      </c>
      <c r="S934" s="133">
        <v>0</v>
      </c>
      <c r="T934" s="133">
        <v>938</v>
      </c>
      <c r="U934" s="134">
        <f t="shared" si="14"/>
        <v>20746</v>
      </c>
      <c r="V934" s="144"/>
      <c r="W934" s="173">
        <v>0</v>
      </c>
      <c r="X934" s="174">
        <v>0.09</v>
      </c>
      <c r="Y934" s="174">
        <v>5.7916543732864936E-2</v>
      </c>
      <c r="Z934" s="175">
        <v>0</v>
      </c>
      <c r="AA934" s="168"/>
      <c r="AB934" s="176">
        <v>0</v>
      </c>
      <c r="AC934" s="177">
        <v>0</v>
      </c>
      <c r="AD934" s="134">
        <v>0</v>
      </c>
      <c r="AE934" s="177">
        <v>0</v>
      </c>
      <c r="AF934" s="182">
        <v>0</v>
      </c>
      <c r="AG934" s="172"/>
    </row>
    <row r="935" spans="1:33" s="110" customFormat="1" x14ac:dyDescent="0.2">
      <c r="A935" s="138">
        <v>3501</v>
      </c>
      <c r="B935" s="139">
        <v>3501061278</v>
      </c>
      <c r="C935" s="140" t="s">
        <v>549</v>
      </c>
      <c r="D935" s="141">
        <v>61</v>
      </c>
      <c r="E935" s="140" t="s">
        <v>93</v>
      </c>
      <c r="F935" s="141">
        <v>278</v>
      </c>
      <c r="G935" s="142" t="s">
        <v>310</v>
      </c>
      <c r="H935" s="130"/>
      <c r="I935" s="131">
        <v>14247</v>
      </c>
      <c r="J935" s="131">
        <v>2625</v>
      </c>
      <c r="K935" s="131">
        <v>0</v>
      </c>
      <c r="L935" s="131">
        <v>938</v>
      </c>
      <c r="M935" s="131">
        <v>17810</v>
      </c>
      <c r="N935" s="130"/>
      <c r="O935" s="132">
        <v>6</v>
      </c>
      <c r="P935" s="132">
        <v>0</v>
      </c>
      <c r="Q935" s="133">
        <v>101232</v>
      </c>
      <c r="R935" s="133">
        <v>0</v>
      </c>
      <c r="S935" s="133">
        <v>0</v>
      </c>
      <c r="T935" s="133">
        <v>5628</v>
      </c>
      <c r="U935" s="134">
        <f t="shared" si="14"/>
        <v>106860</v>
      </c>
      <c r="V935" s="144"/>
      <c r="W935" s="173">
        <v>0</v>
      </c>
      <c r="X935" s="174">
        <v>0.09</v>
      </c>
      <c r="Y935" s="174">
        <v>6.1279724957985546E-2</v>
      </c>
      <c r="Z935" s="175">
        <v>0</v>
      </c>
      <c r="AA935" s="168"/>
      <c r="AB935" s="176">
        <v>0</v>
      </c>
      <c r="AC935" s="177">
        <v>0</v>
      </c>
      <c r="AD935" s="134">
        <v>0</v>
      </c>
      <c r="AE935" s="177">
        <v>0</v>
      </c>
      <c r="AF935" s="182">
        <v>0</v>
      </c>
      <c r="AG935" s="172"/>
    </row>
    <row r="936" spans="1:33" s="110" customFormat="1" x14ac:dyDescent="0.2">
      <c r="A936" s="138">
        <v>3501</v>
      </c>
      <c r="B936" s="139">
        <v>3501061281</v>
      </c>
      <c r="C936" s="140" t="s">
        <v>549</v>
      </c>
      <c r="D936" s="141">
        <v>61</v>
      </c>
      <c r="E936" s="140" t="s">
        <v>93</v>
      </c>
      <c r="F936" s="141">
        <v>281</v>
      </c>
      <c r="G936" s="142" t="s">
        <v>313</v>
      </c>
      <c r="H936" s="130"/>
      <c r="I936" s="131">
        <v>15267</v>
      </c>
      <c r="J936" s="131">
        <v>687</v>
      </c>
      <c r="K936" s="131">
        <v>0</v>
      </c>
      <c r="L936" s="131">
        <v>938</v>
      </c>
      <c r="M936" s="131">
        <v>16892</v>
      </c>
      <c r="N936" s="130"/>
      <c r="O936" s="132">
        <v>104</v>
      </c>
      <c r="P936" s="132">
        <v>0</v>
      </c>
      <c r="Q936" s="133">
        <v>1659216</v>
      </c>
      <c r="R936" s="133">
        <v>0</v>
      </c>
      <c r="S936" s="133">
        <v>0</v>
      </c>
      <c r="T936" s="133">
        <v>97552</v>
      </c>
      <c r="U936" s="134">
        <f t="shared" si="14"/>
        <v>1756768</v>
      </c>
      <c r="V936" s="144"/>
      <c r="W936" s="173">
        <v>0</v>
      </c>
      <c r="X936" s="174">
        <v>0.09</v>
      </c>
      <c r="Y936" s="174">
        <v>0.13634532290323234</v>
      </c>
      <c r="Z936" s="175">
        <v>0</v>
      </c>
      <c r="AA936" s="168"/>
      <c r="AB936" s="176">
        <v>0</v>
      </c>
      <c r="AC936" s="177">
        <v>0</v>
      </c>
      <c r="AD936" s="134">
        <v>0</v>
      </c>
      <c r="AE936" s="177">
        <v>0</v>
      </c>
      <c r="AF936" s="182">
        <v>0</v>
      </c>
      <c r="AG936" s="172"/>
    </row>
    <row r="937" spans="1:33" s="110" customFormat="1" x14ac:dyDescent="0.2">
      <c r="A937" s="138">
        <v>3501</v>
      </c>
      <c r="B937" s="139">
        <v>3501061325</v>
      </c>
      <c r="C937" s="140" t="s">
        <v>549</v>
      </c>
      <c r="D937" s="141">
        <v>61</v>
      </c>
      <c r="E937" s="140" t="s">
        <v>93</v>
      </c>
      <c r="F937" s="141">
        <v>325</v>
      </c>
      <c r="G937" s="142" t="s">
        <v>357</v>
      </c>
      <c r="H937" s="130"/>
      <c r="I937" s="131">
        <v>12505.803428461981</v>
      </c>
      <c r="J937" s="131">
        <v>1787</v>
      </c>
      <c r="K937" s="131">
        <v>0</v>
      </c>
      <c r="L937" s="131">
        <v>938</v>
      </c>
      <c r="M937" s="131">
        <v>15230.803428461981</v>
      </c>
      <c r="N937" s="130"/>
      <c r="O937" s="132">
        <v>2</v>
      </c>
      <c r="P937" s="132">
        <v>0</v>
      </c>
      <c r="Q937" s="133">
        <v>28586</v>
      </c>
      <c r="R937" s="133">
        <v>0</v>
      </c>
      <c r="S937" s="133">
        <v>0</v>
      </c>
      <c r="T937" s="133">
        <v>1876</v>
      </c>
      <c r="U937" s="134">
        <f t="shared" si="14"/>
        <v>30462</v>
      </c>
      <c r="V937" s="144"/>
      <c r="W937" s="173">
        <v>0</v>
      </c>
      <c r="X937" s="174">
        <v>0.09</v>
      </c>
      <c r="Y937" s="174">
        <v>1.19616209484325E-2</v>
      </c>
      <c r="Z937" s="175">
        <v>0</v>
      </c>
      <c r="AA937" s="168"/>
      <c r="AB937" s="176">
        <v>0</v>
      </c>
      <c r="AC937" s="177">
        <v>0</v>
      </c>
      <c r="AD937" s="134">
        <v>0</v>
      </c>
      <c r="AE937" s="177">
        <v>0</v>
      </c>
      <c r="AF937" s="182">
        <v>0</v>
      </c>
      <c r="AG937" s="172"/>
    </row>
    <row r="938" spans="1:33" s="110" customFormat="1" x14ac:dyDescent="0.2">
      <c r="A938" s="138">
        <v>3501</v>
      </c>
      <c r="B938" s="139">
        <v>3501061332</v>
      </c>
      <c r="C938" s="140" t="s">
        <v>549</v>
      </c>
      <c r="D938" s="141">
        <v>61</v>
      </c>
      <c r="E938" s="140" t="s">
        <v>93</v>
      </c>
      <c r="F938" s="141">
        <v>332</v>
      </c>
      <c r="G938" s="142" t="s">
        <v>364</v>
      </c>
      <c r="H938" s="130"/>
      <c r="I938" s="131">
        <v>15976</v>
      </c>
      <c r="J938" s="131">
        <v>1232</v>
      </c>
      <c r="K938" s="131">
        <v>0</v>
      </c>
      <c r="L938" s="131">
        <v>938</v>
      </c>
      <c r="M938" s="131">
        <v>18146</v>
      </c>
      <c r="N938" s="130"/>
      <c r="O938" s="132">
        <v>3</v>
      </c>
      <c r="P938" s="132">
        <v>0</v>
      </c>
      <c r="Q938" s="133">
        <v>51624</v>
      </c>
      <c r="R938" s="133">
        <v>0</v>
      </c>
      <c r="S938" s="133">
        <v>0</v>
      </c>
      <c r="T938" s="133">
        <v>2814</v>
      </c>
      <c r="U938" s="134">
        <f t="shared" si="14"/>
        <v>54438</v>
      </c>
      <c r="V938" s="144"/>
      <c r="W938" s="173">
        <v>0</v>
      </c>
      <c r="X938" s="174">
        <v>0.09</v>
      </c>
      <c r="Y938" s="174">
        <v>1.6931440090155188E-2</v>
      </c>
      <c r="Z938" s="175">
        <v>0</v>
      </c>
      <c r="AA938" s="168"/>
      <c r="AB938" s="176">
        <v>0</v>
      </c>
      <c r="AC938" s="177">
        <v>0</v>
      </c>
      <c r="AD938" s="134">
        <v>0</v>
      </c>
      <c r="AE938" s="177">
        <v>0</v>
      </c>
      <c r="AF938" s="182">
        <v>0</v>
      </c>
      <c r="AG938" s="172"/>
    </row>
    <row r="939" spans="1:33" s="110" customFormat="1" x14ac:dyDescent="0.2">
      <c r="A939" s="138">
        <v>3501</v>
      </c>
      <c r="B939" s="139">
        <v>3501061683</v>
      </c>
      <c r="C939" s="140" t="s">
        <v>549</v>
      </c>
      <c r="D939" s="141">
        <v>61</v>
      </c>
      <c r="E939" s="140" t="s">
        <v>93</v>
      </c>
      <c r="F939" s="141">
        <v>683</v>
      </c>
      <c r="G939" s="142" t="s">
        <v>412</v>
      </c>
      <c r="H939" s="130"/>
      <c r="I939" s="131">
        <v>14723</v>
      </c>
      <c r="J939" s="131">
        <v>10512</v>
      </c>
      <c r="K939" s="131">
        <v>0</v>
      </c>
      <c r="L939" s="131">
        <v>938</v>
      </c>
      <c r="M939" s="131">
        <v>26173</v>
      </c>
      <c r="N939" s="130"/>
      <c r="O939" s="132">
        <v>1</v>
      </c>
      <c r="P939" s="132">
        <v>0</v>
      </c>
      <c r="Q939" s="133">
        <v>25235</v>
      </c>
      <c r="R939" s="133">
        <v>0</v>
      </c>
      <c r="S939" s="133">
        <v>0</v>
      </c>
      <c r="T939" s="133">
        <v>938</v>
      </c>
      <c r="U939" s="134">
        <f t="shared" si="14"/>
        <v>26173</v>
      </c>
      <c r="V939" s="144"/>
      <c r="W939" s="173">
        <v>0</v>
      </c>
      <c r="X939" s="174">
        <v>0.09</v>
      </c>
      <c r="Y939" s="174">
        <v>3.1153946988366862E-2</v>
      </c>
      <c r="Z939" s="175">
        <v>0</v>
      </c>
      <c r="AA939" s="168"/>
      <c r="AB939" s="176">
        <v>0</v>
      </c>
      <c r="AC939" s="177">
        <v>0</v>
      </c>
      <c r="AD939" s="134">
        <v>0</v>
      </c>
      <c r="AE939" s="177">
        <v>0</v>
      </c>
      <c r="AF939" s="182">
        <v>0</v>
      </c>
      <c r="AG939" s="172"/>
    </row>
    <row r="940" spans="1:33" s="110" customFormat="1" x14ac:dyDescent="0.2">
      <c r="A940" s="138">
        <v>3502</v>
      </c>
      <c r="B940" s="139">
        <v>3502281061</v>
      </c>
      <c r="C940" s="140" t="s">
        <v>550</v>
      </c>
      <c r="D940" s="141">
        <v>281</v>
      </c>
      <c r="E940" s="140" t="s">
        <v>313</v>
      </c>
      <c r="F940" s="141">
        <v>61</v>
      </c>
      <c r="G940" s="142" t="s">
        <v>93</v>
      </c>
      <c r="H940" s="130"/>
      <c r="I940" s="131">
        <v>15446</v>
      </c>
      <c r="J940" s="131">
        <v>841</v>
      </c>
      <c r="K940" s="131">
        <v>0</v>
      </c>
      <c r="L940" s="131">
        <v>938</v>
      </c>
      <c r="M940" s="131">
        <v>17225</v>
      </c>
      <c r="N940" s="130"/>
      <c r="O940" s="132">
        <v>2</v>
      </c>
      <c r="P940" s="132">
        <v>0</v>
      </c>
      <c r="Q940" s="133">
        <v>32574</v>
      </c>
      <c r="R940" s="133">
        <v>0</v>
      </c>
      <c r="S940" s="133">
        <v>0</v>
      </c>
      <c r="T940" s="133">
        <v>1876</v>
      </c>
      <c r="U940" s="134">
        <f t="shared" si="14"/>
        <v>34450</v>
      </c>
      <c r="V940" s="144"/>
      <c r="W940" s="173">
        <v>0</v>
      </c>
      <c r="X940" s="174">
        <v>0.09</v>
      </c>
      <c r="Y940" s="174">
        <v>3.8664756422613043E-2</v>
      </c>
      <c r="Z940" s="175">
        <v>0</v>
      </c>
      <c r="AA940" s="168"/>
      <c r="AB940" s="176">
        <v>0</v>
      </c>
      <c r="AC940" s="177">
        <v>0</v>
      </c>
      <c r="AD940" s="134">
        <v>0</v>
      </c>
      <c r="AE940" s="177">
        <v>0</v>
      </c>
      <c r="AF940" s="182">
        <v>0</v>
      </c>
      <c r="AG940" s="172"/>
    </row>
    <row r="941" spans="1:33" s="110" customFormat="1" x14ac:dyDescent="0.2">
      <c r="A941" s="138">
        <v>3502</v>
      </c>
      <c r="B941" s="139">
        <v>3502281161</v>
      </c>
      <c r="C941" s="140" t="s">
        <v>550</v>
      </c>
      <c r="D941" s="141">
        <v>281</v>
      </c>
      <c r="E941" s="140" t="s">
        <v>313</v>
      </c>
      <c r="F941" s="141">
        <v>161</v>
      </c>
      <c r="G941" s="142" t="s">
        <v>193</v>
      </c>
      <c r="H941" s="130"/>
      <c r="I941" s="131">
        <v>11675.727046632124</v>
      </c>
      <c r="J941" s="131">
        <v>4897</v>
      </c>
      <c r="K941" s="131">
        <v>0</v>
      </c>
      <c r="L941" s="131">
        <v>938</v>
      </c>
      <c r="M941" s="131">
        <v>17510.727046632124</v>
      </c>
      <c r="N941" s="130"/>
      <c r="O941" s="132">
        <v>2</v>
      </c>
      <c r="P941" s="132">
        <v>0</v>
      </c>
      <c r="Q941" s="133">
        <v>33146</v>
      </c>
      <c r="R941" s="133">
        <v>0</v>
      </c>
      <c r="S941" s="133">
        <v>0</v>
      </c>
      <c r="T941" s="133">
        <v>1876</v>
      </c>
      <c r="U941" s="134">
        <f t="shared" si="14"/>
        <v>35022</v>
      </c>
      <c r="V941" s="144"/>
      <c r="W941" s="173">
        <v>0</v>
      </c>
      <c r="X941" s="174">
        <v>0.09</v>
      </c>
      <c r="Y941" s="174">
        <v>1.0166359377892023E-2</v>
      </c>
      <c r="Z941" s="175">
        <v>0</v>
      </c>
      <c r="AA941" s="168"/>
      <c r="AB941" s="176">
        <v>0</v>
      </c>
      <c r="AC941" s="177">
        <v>0</v>
      </c>
      <c r="AD941" s="134">
        <v>0</v>
      </c>
      <c r="AE941" s="177">
        <v>0</v>
      </c>
      <c r="AF941" s="182">
        <v>0</v>
      </c>
      <c r="AG941" s="172"/>
    </row>
    <row r="942" spans="1:33" s="110" customFormat="1" x14ac:dyDescent="0.2">
      <c r="A942" s="138">
        <v>3502</v>
      </c>
      <c r="B942" s="139">
        <v>3502281281</v>
      </c>
      <c r="C942" s="140" t="s">
        <v>550</v>
      </c>
      <c r="D942" s="141">
        <v>281</v>
      </c>
      <c r="E942" s="140" t="s">
        <v>313</v>
      </c>
      <c r="F942" s="141">
        <v>281</v>
      </c>
      <c r="G942" s="142" t="s">
        <v>313</v>
      </c>
      <c r="H942" s="130"/>
      <c r="I942" s="131">
        <v>13595</v>
      </c>
      <c r="J942" s="131">
        <v>612</v>
      </c>
      <c r="K942" s="131">
        <v>0</v>
      </c>
      <c r="L942" s="131">
        <v>938</v>
      </c>
      <c r="M942" s="131">
        <v>15145</v>
      </c>
      <c r="N942" s="130"/>
      <c r="O942" s="132">
        <v>465</v>
      </c>
      <c r="P942" s="132">
        <v>0</v>
      </c>
      <c r="Q942" s="133">
        <v>6606255</v>
      </c>
      <c r="R942" s="133">
        <v>0</v>
      </c>
      <c r="S942" s="133">
        <v>0</v>
      </c>
      <c r="T942" s="133">
        <v>436170</v>
      </c>
      <c r="U942" s="134">
        <f t="shared" si="14"/>
        <v>7042425</v>
      </c>
      <c r="V942" s="144"/>
      <c r="W942" s="173">
        <v>0</v>
      </c>
      <c r="X942" s="174">
        <v>0.09</v>
      </c>
      <c r="Y942" s="174">
        <v>0.13634532290323234</v>
      </c>
      <c r="Z942" s="175">
        <v>0</v>
      </c>
      <c r="AA942" s="168"/>
      <c r="AB942" s="176">
        <v>0</v>
      </c>
      <c r="AC942" s="177">
        <v>0</v>
      </c>
      <c r="AD942" s="134">
        <v>0</v>
      </c>
      <c r="AE942" s="177">
        <v>0</v>
      </c>
      <c r="AF942" s="182">
        <v>0</v>
      </c>
      <c r="AG942" s="172"/>
    </row>
    <row r="943" spans="1:33" s="110" customFormat="1" x14ac:dyDescent="0.2">
      <c r="A943" s="138">
        <v>3503</v>
      </c>
      <c r="B943" s="139">
        <v>3503160031</v>
      </c>
      <c r="C943" s="140" t="s">
        <v>551</v>
      </c>
      <c r="D943" s="141">
        <v>160</v>
      </c>
      <c r="E943" s="140" t="s">
        <v>192</v>
      </c>
      <c r="F943" s="141">
        <v>31</v>
      </c>
      <c r="G943" s="142" t="s">
        <v>63</v>
      </c>
      <c r="H943" s="130"/>
      <c r="I943" s="131">
        <v>10750</v>
      </c>
      <c r="J943" s="131">
        <v>5309</v>
      </c>
      <c r="K943" s="131">
        <v>0</v>
      </c>
      <c r="L943" s="131">
        <v>938</v>
      </c>
      <c r="M943" s="131">
        <v>16997</v>
      </c>
      <c r="N943" s="130"/>
      <c r="O943" s="132">
        <v>4</v>
      </c>
      <c r="P943" s="132">
        <v>0</v>
      </c>
      <c r="Q943" s="133">
        <v>64236</v>
      </c>
      <c r="R943" s="133">
        <v>0</v>
      </c>
      <c r="S943" s="133">
        <v>0</v>
      </c>
      <c r="T943" s="133">
        <v>3752</v>
      </c>
      <c r="U943" s="134">
        <f t="shared" si="14"/>
        <v>67988</v>
      </c>
      <c r="V943" s="144"/>
      <c r="W943" s="173">
        <v>0</v>
      </c>
      <c r="X943" s="174">
        <v>0.09</v>
      </c>
      <c r="Y943" s="174">
        <v>1.9232358306351328E-2</v>
      </c>
      <c r="Z943" s="175">
        <v>0</v>
      </c>
      <c r="AA943" s="168"/>
      <c r="AB943" s="176">
        <v>0</v>
      </c>
      <c r="AC943" s="177">
        <v>0</v>
      </c>
      <c r="AD943" s="134">
        <v>0</v>
      </c>
      <c r="AE943" s="177">
        <v>0</v>
      </c>
      <c r="AF943" s="182">
        <v>0</v>
      </c>
      <c r="AG943" s="172"/>
    </row>
    <row r="944" spans="1:33" s="110" customFormat="1" x14ac:dyDescent="0.2">
      <c r="A944" s="138">
        <v>3503</v>
      </c>
      <c r="B944" s="139">
        <v>3503160048</v>
      </c>
      <c r="C944" s="140" t="s">
        <v>551</v>
      </c>
      <c r="D944" s="141">
        <v>160</v>
      </c>
      <c r="E944" s="140" t="s">
        <v>192</v>
      </c>
      <c r="F944" s="141">
        <v>48</v>
      </c>
      <c r="G944" s="142" t="s">
        <v>80</v>
      </c>
      <c r="H944" s="130"/>
      <c r="I944" s="131">
        <v>9219</v>
      </c>
      <c r="J944" s="131">
        <v>7711</v>
      </c>
      <c r="K944" s="131">
        <v>0</v>
      </c>
      <c r="L944" s="131">
        <v>938</v>
      </c>
      <c r="M944" s="131">
        <v>17868</v>
      </c>
      <c r="N944" s="130"/>
      <c r="O944" s="132">
        <v>4</v>
      </c>
      <c r="P944" s="132">
        <v>0</v>
      </c>
      <c r="Q944" s="133">
        <v>67720</v>
      </c>
      <c r="R944" s="133">
        <v>0</v>
      </c>
      <c r="S944" s="133">
        <v>0</v>
      </c>
      <c r="T944" s="133">
        <v>3752</v>
      </c>
      <c r="U944" s="134">
        <f t="shared" si="14"/>
        <v>71472</v>
      </c>
      <c r="V944" s="144"/>
      <c r="W944" s="173">
        <v>0</v>
      </c>
      <c r="X944" s="174">
        <v>0.09</v>
      </c>
      <c r="Y944" s="174">
        <v>2.095498614817835E-3</v>
      </c>
      <c r="Z944" s="175">
        <v>0</v>
      </c>
      <c r="AA944" s="168"/>
      <c r="AB944" s="176">
        <v>0</v>
      </c>
      <c r="AC944" s="177">
        <v>0</v>
      </c>
      <c r="AD944" s="134">
        <v>0</v>
      </c>
      <c r="AE944" s="177">
        <v>0</v>
      </c>
      <c r="AF944" s="182">
        <v>0</v>
      </c>
      <c r="AG944" s="172"/>
    </row>
    <row r="945" spans="1:33" s="110" customFormat="1" x14ac:dyDescent="0.2">
      <c r="A945" s="138">
        <v>3503</v>
      </c>
      <c r="B945" s="139">
        <v>3503160056</v>
      </c>
      <c r="C945" s="140" t="s">
        <v>551</v>
      </c>
      <c r="D945" s="141">
        <v>160</v>
      </c>
      <c r="E945" s="140" t="s">
        <v>192</v>
      </c>
      <c r="F945" s="141">
        <v>56</v>
      </c>
      <c r="G945" s="142" t="s">
        <v>88</v>
      </c>
      <c r="H945" s="130"/>
      <c r="I945" s="131">
        <v>11090</v>
      </c>
      <c r="J945" s="131">
        <v>3934</v>
      </c>
      <c r="K945" s="131">
        <v>0</v>
      </c>
      <c r="L945" s="131">
        <v>938</v>
      </c>
      <c r="M945" s="131">
        <v>15962</v>
      </c>
      <c r="N945" s="130"/>
      <c r="O945" s="132">
        <v>8</v>
      </c>
      <c r="P945" s="132">
        <v>0</v>
      </c>
      <c r="Q945" s="133">
        <v>120192</v>
      </c>
      <c r="R945" s="133">
        <v>0</v>
      </c>
      <c r="S945" s="133">
        <v>0</v>
      </c>
      <c r="T945" s="133">
        <v>7504</v>
      </c>
      <c r="U945" s="134">
        <f t="shared" si="14"/>
        <v>127696</v>
      </c>
      <c r="V945" s="144"/>
      <c r="W945" s="173">
        <v>0</v>
      </c>
      <c r="X945" s="174">
        <v>0.09</v>
      </c>
      <c r="Y945" s="174">
        <v>2.0791850212863276E-2</v>
      </c>
      <c r="Z945" s="175">
        <v>0</v>
      </c>
      <c r="AA945" s="168"/>
      <c r="AB945" s="176">
        <v>0</v>
      </c>
      <c r="AC945" s="177">
        <v>0</v>
      </c>
      <c r="AD945" s="134">
        <v>0</v>
      </c>
      <c r="AE945" s="177">
        <v>0</v>
      </c>
      <c r="AF945" s="182">
        <v>0</v>
      </c>
      <c r="AG945" s="172"/>
    </row>
    <row r="946" spans="1:33" s="110" customFormat="1" x14ac:dyDescent="0.2">
      <c r="A946" s="138">
        <v>3503</v>
      </c>
      <c r="B946" s="139">
        <v>3503160079</v>
      </c>
      <c r="C946" s="140" t="s">
        <v>551</v>
      </c>
      <c r="D946" s="141">
        <v>160</v>
      </c>
      <c r="E946" s="140" t="s">
        <v>192</v>
      </c>
      <c r="F946" s="141">
        <v>79</v>
      </c>
      <c r="G946" s="142" t="s">
        <v>111</v>
      </c>
      <c r="H946" s="130"/>
      <c r="I946" s="131">
        <v>10326</v>
      </c>
      <c r="J946" s="131">
        <v>47</v>
      </c>
      <c r="K946" s="131">
        <v>0</v>
      </c>
      <c r="L946" s="131">
        <v>938</v>
      </c>
      <c r="M946" s="131">
        <v>11311</v>
      </c>
      <c r="N946" s="130"/>
      <c r="O946" s="132">
        <v>59</v>
      </c>
      <c r="P946" s="132">
        <v>0</v>
      </c>
      <c r="Q946" s="133">
        <v>612007</v>
      </c>
      <c r="R946" s="133">
        <v>0</v>
      </c>
      <c r="S946" s="133">
        <v>0</v>
      </c>
      <c r="T946" s="133">
        <v>55342</v>
      </c>
      <c r="U946" s="134">
        <f t="shared" si="14"/>
        <v>667349</v>
      </c>
      <c r="V946" s="144"/>
      <c r="W946" s="173">
        <v>0</v>
      </c>
      <c r="X946" s="174">
        <v>0.09</v>
      </c>
      <c r="Y946" s="174">
        <v>6.7580937111066677E-2</v>
      </c>
      <c r="Z946" s="175">
        <v>0</v>
      </c>
      <c r="AA946" s="168"/>
      <c r="AB946" s="176">
        <v>0</v>
      </c>
      <c r="AC946" s="177">
        <v>0</v>
      </c>
      <c r="AD946" s="134">
        <v>0</v>
      </c>
      <c r="AE946" s="177">
        <v>0</v>
      </c>
      <c r="AF946" s="182">
        <v>0</v>
      </c>
      <c r="AG946" s="172"/>
    </row>
    <row r="947" spans="1:33" s="110" customFormat="1" x14ac:dyDescent="0.2">
      <c r="A947" s="138">
        <v>3503</v>
      </c>
      <c r="B947" s="139">
        <v>3503160160</v>
      </c>
      <c r="C947" s="140" t="s">
        <v>551</v>
      </c>
      <c r="D947" s="141">
        <v>160</v>
      </c>
      <c r="E947" s="140" t="s">
        <v>192</v>
      </c>
      <c r="F947" s="141">
        <v>160</v>
      </c>
      <c r="G947" s="142" t="s">
        <v>192</v>
      </c>
      <c r="H947" s="130"/>
      <c r="I947" s="131">
        <v>12509</v>
      </c>
      <c r="J947" s="131">
        <v>141</v>
      </c>
      <c r="K947" s="131">
        <v>0</v>
      </c>
      <c r="L947" s="131">
        <v>938</v>
      </c>
      <c r="M947" s="131">
        <v>13588</v>
      </c>
      <c r="N947" s="130"/>
      <c r="O947" s="132">
        <v>929</v>
      </c>
      <c r="P947" s="132">
        <v>0</v>
      </c>
      <c r="Q947" s="133">
        <v>11751850</v>
      </c>
      <c r="R947" s="133">
        <v>0</v>
      </c>
      <c r="S947" s="133">
        <v>0</v>
      </c>
      <c r="T947" s="133">
        <v>871402</v>
      </c>
      <c r="U947" s="134">
        <f t="shared" si="14"/>
        <v>12623252</v>
      </c>
      <c r="V947" s="144"/>
      <c r="W947" s="173">
        <v>0</v>
      </c>
      <c r="X947" s="174">
        <v>0.09</v>
      </c>
      <c r="Y947" s="174">
        <v>0.11669370720677201</v>
      </c>
      <c r="Z947" s="175">
        <v>0</v>
      </c>
      <c r="AA947" s="168"/>
      <c r="AB947" s="176">
        <v>0</v>
      </c>
      <c r="AC947" s="177">
        <v>0</v>
      </c>
      <c r="AD947" s="134">
        <v>0</v>
      </c>
      <c r="AE947" s="177">
        <v>0</v>
      </c>
      <c r="AF947" s="182">
        <v>0</v>
      </c>
      <c r="AG947" s="172"/>
    </row>
    <row r="948" spans="1:33" s="110" customFormat="1" x14ac:dyDescent="0.2">
      <c r="A948" s="138">
        <v>3503</v>
      </c>
      <c r="B948" s="139">
        <v>3503160301</v>
      </c>
      <c r="C948" s="140" t="s">
        <v>551</v>
      </c>
      <c r="D948" s="141">
        <v>160</v>
      </c>
      <c r="E948" s="140" t="s">
        <v>192</v>
      </c>
      <c r="F948" s="141">
        <v>301</v>
      </c>
      <c r="G948" s="142" t="s">
        <v>333</v>
      </c>
      <c r="H948" s="130"/>
      <c r="I948" s="131">
        <v>14480</v>
      </c>
      <c r="J948" s="131">
        <v>5220</v>
      </c>
      <c r="K948" s="131">
        <v>0</v>
      </c>
      <c r="L948" s="131">
        <v>938</v>
      </c>
      <c r="M948" s="131">
        <v>20638</v>
      </c>
      <c r="N948" s="130"/>
      <c r="O948" s="132">
        <v>5</v>
      </c>
      <c r="P948" s="132">
        <v>0</v>
      </c>
      <c r="Q948" s="133">
        <v>98500</v>
      </c>
      <c r="R948" s="133">
        <v>0</v>
      </c>
      <c r="S948" s="133">
        <v>0</v>
      </c>
      <c r="T948" s="133">
        <v>4690</v>
      </c>
      <c r="U948" s="134">
        <f t="shared" si="14"/>
        <v>103190</v>
      </c>
      <c r="V948" s="144"/>
      <c r="W948" s="173">
        <v>0</v>
      </c>
      <c r="X948" s="174">
        <v>0.09</v>
      </c>
      <c r="Y948" s="174">
        <v>5.3000557914087844E-2</v>
      </c>
      <c r="Z948" s="175">
        <v>0</v>
      </c>
      <c r="AA948" s="168"/>
      <c r="AB948" s="176">
        <v>0</v>
      </c>
      <c r="AC948" s="177">
        <v>0</v>
      </c>
      <c r="AD948" s="134">
        <v>0</v>
      </c>
      <c r="AE948" s="177">
        <v>0</v>
      </c>
      <c r="AF948" s="182">
        <v>0</v>
      </c>
      <c r="AG948" s="172"/>
    </row>
    <row r="949" spans="1:33" s="110" customFormat="1" x14ac:dyDescent="0.2">
      <c r="A949" s="138">
        <v>3503</v>
      </c>
      <c r="B949" s="139">
        <v>3503160326</v>
      </c>
      <c r="C949" s="140" t="s">
        <v>551</v>
      </c>
      <c r="D949" s="141">
        <v>160</v>
      </c>
      <c r="E949" s="140" t="s">
        <v>192</v>
      </c>
      <c r="F949" s="141">
        <v>326</v>
      </c>
      <c r="G949" s="142" t="s">
        <v>358</v>
      </c>
      <c r="H949" s="130"/>
      <c r="I949" s="131">
        <v>10492.063201940613</v>
      </c>
      <c r="J949" s="131">
        <v>4043</v>
      </c>
      <c r="K949" s="131">
        <v>0</v>
      </c>
      <c r="L949" s="131">
        <v>938</v>
      </c>
      <c r="M949" s="131">
        <v>15473.063201940613</v>
      </c>
      <c r="N949" s="130"/>
      <c r="O949" s="132">
        <v>1</v>
      </c>
      <c r="P949" s="132">
        <v>0</v>
      </c>
      <c r="Q949" s="133">
        <v>14535</v>
      </c>
      <c r="R949" s="133">
        <v>0</v>
      </c>
      <c r="S949" s="133">
        <v>0</v>
      </c>
      <c r="T949" s="133">
        <v>938</v>
      </c>
      <c r="U949" s="134">
        <f t="shared" si="14"/>
        <v>15473</v>
      </c>
      <c r="V949" s="144"/>
      <c r="W949" s="173">
        <v>0</v>
      </c>
      <c r="X949" s="174">
        <v>0.09</v>
      </c>
      <c r="Y949" s="174">
        <v>4.3904812406005056E-3</v>
      </c>
      <c r="Z949" s="175">
        <v>0</v>
      </c>
      <c r="AA949" s="168"/>
      <c r="AB949" s="176">
        <v>0</v>
      </c>
      <c r="AC949" s="177">
        <v>0</v>
      </c>
      <c r="AD949" s="134">
        <v>0</v>
      </c>
      <c r="AE949" s="177">
        <v>0</v>
      </c>
      <c r="AF949" s="182">
        <v>0</v>
      </c>
      <c r="AG949" s="172"/>
    </row>
    <row r="950" spans="1:33" s="110" customFormat="1" x14ac:dyDescent="0.2">
      <c r="A950" s="138">
        <v>3503</v>
      </c>
      <c r="B950" s="139">
        <v>3503160600</v>
      </c>
      <c r="C950" s="140" t="s">
        <v>551</v>
      </c>
      <c r="D950" s="141">
        <v>160</v>
      </c>
      <c r="E950" s="140" t="s">
        <v>192</v>
      </c>
      <c r="F950" s="141">
        <v>600</v>
      </c>
      <c r="G950" s="142" t="s">
        <v>386</v>
      </c>
      <c r="H950" s="130"/>
      <c r="I950" s="131">
        <v>10907.815000506233</v>
      </c>
      <c r="J950" s="131">
        <v>4608</v>
      </c>
      <c r="K950" s="131">
        <v>0</v>
      </c>
      <c r="L950" s="131">
        <v>938</v>
      </c>
      <c r="M950" s="131">
        <v>16453.815000506234</v>
      </c>
      <c r="N950" s="130"/>
      <c r="O950" s="132">
        <v>1</v>
      </c>
      <c r="P950" s="132">
        <v>0</v>
      </c>
      <c r="Q950" s="133">
        <v>15516</v>
      </c>
      <c r="R950" s="133">
        <v>0</v>
      </c>
      <c r="S950" s="133">
        <v>0</v>
      </c>
      <c r="T950" s="133">
        <v>938</v>
      </c>
      <c r="U950" s="134">
        <f t="shared" si="14"/>
        <v>16454</v>
      </c>
      <c r="V950" s="144"/>
      <c r="W950" s="173">
        <v>0</v>
      </c>
      <c r="X950" s="174">
        <v>0.09</v>
      </c>
      <c r="Y950" s="174">
        <v>5.3120920207709761E-3</v>
      </c>
      <c r="Z950" s="175">
        <v>0</v>
      </c>
      <c r="AA950" s="168"/>
      <c r="AB950" s="176">
        <v>0</v>
      </c>
      <c r="AC950" s="177">
        <v>0</v>
      </c>
      <c r="AD950" s="134">
        <v>0</v>
      </c>
      <c r="AE950" s="177">
        <v>0</v>
      </c>
      <c r="AF950" s="182">
        <v>0</v>
      </c>
      <c r="AG950" s="172"/>
    </row>
    <row r="951" spans="1:33" s="110" customFormat="1" x14ac:dyDescent="0.2">
      <c r="A951" s="138">
        <v>3503</v>
      </c>
      <c r="B951" s="139">
        <v>3503160673</v>
      </c>
      <c r="C951" s="140" t="s">
        <v>551</v>
      </c>
      <c r="D951" s="141">
        <v>160</v>
      </c>
      <c r="E951" s="140" t="s">
        <v>192</v>
      </c>
      <c r="F951" s="141">
        <v>673</v>
      </c>
      <c r="G951" s="142" t="s">
        <v>408</v>
      </c>
      <c r="H951" s="130"/>
      <c r="I951" s="131">
        <v>9305</v>
      </c>
      <c r="J951" s="131">
        <v>5413</v>
      </c>
      <c r="K951" s="131">
        <v>0</v>
      </c>
      <c r="L951" s="131">
        <v>938</v>
      </c>
      <c r="M951" s="131">
        <v>15656</v>
      </c>
      <c r="N951" s="130"/>
      <c r="O951" s="132">
        <v>1</v>
      </c>
      <c r="P951" s="132">
        <v>0</v>
      </c>
      <c r="Q951" s="133">
        <v>14718</v>
      </c>
      <c r="R951" s="133">
        <v>0</v>
      </c>
      <c r="S951" s="133">
        <v>0</v>
      </c>
      <c r="T951" s="133">
        <v>938</v>
      </c>
      <c r="U951" s="134">
        <f t="shared" si="14"/>
        <v>15656</v>
      </c>
      <c r="V951" s="144"/>
      <c r="W951" s="173">
        <v>0</v>
      </c>
      <c r="X951" s="174">
        <v>0.09</v>
      </c>
      <c r="Y951" s="174">
        <v>1.7184178254330048E-2</v>
      </c>
      <c r="Z951" s="175">
        <v>0</v>
      </c>
      <c r="AA951" s="168"/>
      <c r="AB951" s="176">
        <v>0</v>
      </c>
      <c r="AC951" s="177">
        <v>0</v>
      </c>
      <c r="AD951" s="134">
        <v>0</v>
      </c>
      <c r="AE951" s="177">
        <v>0</v>
      </c>
      <c r="AF951" s="182">
        <v>0</v>
      </c>
      <c r="AG951" s="172"/>
    </row>
    <row r="952" spans="1:33" s="110" customFormat="1" x14ac:dyDescent="0.2">
      <c r="A952" s="138">
        <v>3503</v>
      </c>
      <c r="B952" s="139">
        <v>3503160735</v>
      </c>
      <c r="C952" s="140" t="s">
        <v>551</v>
      </c>
      <c r="D952" s="141">
        <v>160</v>
      </c>
      <c r="E952" s="140" t="s">
        <v>192</v>
      </c>
      <c r="F952" s="141">
        <v>735</v>
      </c>
      <c r="G952" s="142" t="s">
        <v>427</v>
      </c>
      <c r="H952" s="130"/>
      <c r="I952" s="131">
        <v>9305</v>
      </c>
      <c r="J952" s="131">
        <v>3782</v>
      </c>
      <c r="K952" s="131">
        <v>0</v>
      </c>
      <c r="L952" s="131">
        <v>938</v>
      </c>
      <c r="M952" s="131">
        <v>14025</v>
      </c>
      <c r="N952" s="130"/>
      <c r="O952" s="132">
        <v>3</v>
      </c>
      <c r="P952" s="132">
        <v>0</v>
      </c>
      <c r="Q952" s="133">
        <v>39261</v>
      </c>
      <c r="R952" s="133">
        <v>0</v>
      </c>
      <c r="S952" s="133">
        <v>0</v>
      </c>
      <c r="T952" s="133">
        <v>2814</v>
      </c>
      <c r="U952" s="134">
        <f t="shared" si="14"/>
        <v>42075</v>
      </c>
      <c r="V952" s="144"/>
      <c r="W952" s="173">
        <v>0</v>
      </c>
      <c r="X952" s="174">
        <v>0.09</v>
      </c>
      <c r="Y952" s="174">
        <v>1.7577633183213072E-2</v>
      </c>
      <c r="Z952" s="175">
        <v>0</v>
      </c>
      <c r="AA952" s="168"/>
      <c r="AB952" s="176">
        <v>0</v>
      </c>
      <c r="AC952" s="177">
        <v>0</v>
      </c>
      <c r="AD952" s="134">
        <v>0</v>
      </c>
      <c r="AE952" s="177">
        <v>0</v>
      </c>
      <c r="AF952" s="182">
        <v>0</v>
      </c>
      <c r="AG952" s="172"/>
    </row>
    <row r="953" spans="1:33" s="110" customFormat="1" x14ac:dyDescent="0.2">
      <c r="A953" s="138">
        <v>3506</v>
      </c>
      <c r="B953" s="139">
        <v>3506262030</v>
      </c>
      <c r="C953" s="140" t="s">
        <v>553</v>
      </c>
      <c r="D953" s="141">
        <v>262</v>
      </c>
      <c r="E953" s="140" t="s">
        <v>294</v>
      </c>
      <c r="F953" s="141">
        <v>30</v>
      </c>
      <c r="G953" s="142" t="s">
        <v>62</v>
      </c>
      <c r="H953" s="130"/>
      <c r="I953" s="131">
        <v>11077</v>
      </c>
      <c r="J953" s="131">
        <v>2727</v>
      </c>
      <c r="K953" s="131">
        <v>0</v>
      </c>
      <c r="L953" s="131">
        <v>938</v>
      </c>
      <c r="M953" s="131">
        <v>14742</v>
      </c>
      <c r="N953" s="130"/>
      <c r="O953" s="132">
        <v>2</v>
      </c>
      <c r="P953" s="132">
        <v>0</v>
      </c>
      <c r="Q953" s="133">
        <v>26862</v>
      </c>
      <c r="R953" s="133">
        <v>0</v>
      </c>
      <c r="S953" s="133">
        <v>0</v>
      </c>
      <c r="T953" s="133">
        <v>1826</v>
      </c>
      <c r="U953" s="134">
        <f t="shared" si="14"/>
        <v>28688</v>
      </c>
      <c r="V953" s="144"/>
      <c r="W953" s="173">
        <v>5.4054054054054057E-2</v>
      </c>
      <c r="X953" s="174">
        <v>0.09</v>
      </c>
      <c r="Y953" s="174">
        <v>2.190197456056182E-3</v>
      </c>
      <c r="Z953" s="175">
        <v>0</v>
      </c>
      <c r="AA953" s="168"/>
      <c r="AB953" s="176">
        <v>2</v>
      </c>
      <c r="AC953" s="177">
        <v>0</v>
      </c>
      <c r="AD953" s="134">
        <v>0</v>
      </c>
      <c r="AE953" s="177">
        <v>0</v>
      </c>
      <c r="AF953" s="182">
        <v>0</v>
      </c>
      <c r="AG953" s="172"/>
    </row>
    <row r="954" spans="1:33" s="110" customFormat="1" x14ac:dyDescent="0.2">
      <c r="A954" s="138">
        <v>3506</v>
      </c>
      <c r="B954" s="139">
        <v>3506262049</v>
      </c>
      <c r="C954" s="140" t="s">
        <v>553</v>
      </c>
      <c r="D954" s="141">
        <v>262</v>
      </c>
      <c r="E954" s="140" t="s">
        <v>294</v>
      </c>
      <c r="F954" s="141">
        <v>49</v>
      </c>
      <c r="G954" s="142" t="s">
        <v>81</v>
      </c>
      <c r="H954" s="130"/>
      <c r="I954" s="131">
        <v>15452</v>
      </c>
      <c r="J954" s="131">
        <v>19482</v>
      </c>
      <c r="K954" s="131">
        <v>0</v>
      </c>
      <c r="L954" s="131">
        <v>938</v>
      </c>
      <c r="M954" s="131">
        <v>35872</v>
      </c>
      <c r="N954" s="130"/>
      <c r="O954" s="132">
        <v>2</v>
      </c>
      <c r="P954" s="132">
        <v>0</v>
      </c>
      <c r="Q954" s="133">
        <v>67980</v>
      </c>
      <c r="R954" s="133">
        <v>0</v>
      </c>
      <c r="S954" s="133">
        <v>0</v>
      </c>
      <c r="T954" s="133">
        <v>1826</v>
      </c>
      <c r="U954" s="134">
        <f t="shared" si="14"/>
        <v>69806</v>
      </c>
      <c r="V954" s="144"/>
      <c r="W954" s="173">
        <v>5.4054054054054057E-2</v>
      </c>
      <c r="X954" s="174">
        <v>0.09</v>
      </c>
      <c r="Y954" s="174">
        <v>6.9410299186529092E-2</v>
      </c>
      <c r="Z954" s="175">
        <v>0</v>
      </c>
      <c r="AA954" s="168"/>
      <c r="AB954" s="176">
        <v>1</v>
      </c>
      <c r="AC954" s="177">
        <v>0</v>
      </c>
      <c r="AD954" s="134">
        <v>0</v>
      </c>
      <c r="AE954" s="177">
        <v>0</v>
      </c>
      <c r="AF954" s="182">
        <v>0</v>
      </c>
      <c r="AG954" s="172"/>
    </row>
    <row r="955" spans="1:33" s="110" customFormat="1" x14ac:dyDescent="0.2">
      <c r="A955" s="138">
        <v>3506</v>
      </c>
      <c r="B955" s="139">
        <v>3506262071</v>
      </c>
      <c r="C955" s="140" t="s">
        <v>553</v>
      </c>
      <c r="D955" s="141">
        <v>262</v>
      </c>
      <c r="E955" s="140" t="s">
        <v>294</v>
      </c>
      <c r="F955" s="141">
        <v>71</v>
      </c>
      <c r="G955" s="142" t="s">
        <v>103</v>
      </c>
      <c r="H955" s="130"/>
      <c r="I955" s="131">
        <v>10164</v>
      </c>
      <c r="J955" s="131">
        <v>4786</v>
      </c>
      <c r="K955" s="131">
        <v>0</v>
      </c>
      <c r="L955" s="131">
        <v>938</v>
      </c>
      <c r="M955" s="131">
        <v>15888</v>
      </c>
      <c r="N955" s="130"/>
      <c r="O955" s="132">
        <v>3</v>
      </c>
      <c r="P955" s="132">
        <v>0</v>
      </c>
      <c r="Q955" s="133">
        <v>43638</v>
      </c>
      <c r="R955" s="133">
        <v>0</v>
      </c>
      <c r="S955" s="133">
        <v>0</v>
      </c>
      <c r="T955" s="133">
        <v>2739</v>
      </c>
      <c r="U955" s="134">
        <f t="shared" si="14"/>
        <v>46377</v>
      </c>
      <c r="V955" s="144"/>
      <c r="W955" s="173">
        <v>8.1081081081081086E-2</v>
      </c>
      <c r="X955" s="174">
        <v>0.09</v>
      </c>
      <c r="Y955" s="174">
        <v>2.6559907004725753E-3</v>
      </c>
      <c r="Z955" s="175">
        <v>0</v>
      </c>
      <c r="AA955" s="168"/>
      <c r="AB955" s="176">
        <v>1</v>
      </c>
      <c r="AC955" s="177">
        <v>0</v>
      </c>
      <c r="AD955" s="134">
        <v>0</v>
      </c>
      <c r="AE955" s="177">
        <v>0</v>
      </c>
      <c r="AF955" s="182">
        <v>0</v>
      </c>
      <c r="AG955" s="172"/>
    </row>
    <row r="956" spans="1:33" s="110" customFormat="1" x14ac:dyDescent="0.2">
      <c r="A956" s="138">
        <v>3506</v>
      </c>
      <c r="B956" s="139">
        <v>3506262093</v>
      </c>
      <c r="C956" s="140" t="s">
        <v>553</v>
      </c>
      <c r="D956" s="141">
        <v>262</v>
      </c>
      <c r="E956" s="140" t="s">
        <v>294</v>
      </c>
      <c r="F956" s="141">
        <v>93</v>
      </c>
      <c r="G956" s="142" t="s">
        <v>125</v>
      </c>
      <c r="H956" s="130"/>
      <c r="I956" s="131">
        <v>12958</v>
      </c>
      <c r="J956" s="131">
        <v>76</v>
      </c>
      <c r="K956" s="131">
        <v>0</v>
      </c>
      <c r="L956" s="131">
        <v>938</v>
      </c>
      <c r="M956" s="131">
        <v>13972</v>
      </c>
      <c r="N956" s="130"/>
      <c r="O956" s="132">
        <v>4</v>
      </c>
      <c r="P956" s="132">
        <v>0</v>
      </c>
      <c r="Q956" s="133">
        <v>50728</v>
      </c>
      <c r="R956" s="133">
        <v>0</v>
      </c>
      <c r="S956" s="133">
        <v>0</v>
      </c>
      <c r="T956" s="133">
        <v>3652</v>
      </c>
      <c r="U956" s="134">
        <f t="shared" si="14"/>
        <v>54380</v>
      </c>
      <c r="V956" s="144"/>
      <c r="W956" s="173">
        <v>0.10810810810810811</v>
      </c>
      <c r="X956" s="174">
        <v>0.09</v>
      </c>
      <c r="Y956" s="174">
        <v>7.1532255110848555E-2</v>
      </c>
      <c r="Z956" s="175">
        <v>0</v>
      </c>
      <c r="AA956" s="168"/>
      <c r="AB956" s="176">
        <v>0</v>
      </c>
      <c r="AC956" s="177">
        <v>0</v>
      </c>
      <c r="AD956" s="134">
        <v>0</v>
      </c>
      <c r="AE956" s="177">
        <v>0</v>
      </c>
      <c r="AF956" s="182">
        <v>0</v>
      </c>
      <c r="AG956" s="172"/>
    </row>
    <row r="957" spans="1:33" s="110" customFormat="1" x14ac:dyDescent="0.2">
      <c r="A957" s="138">
        <v>3506</v>
      </c>
      <c r="B957" s="139">
        <v>3506262149</v>
      </c>
      <c r="C957" s="140" t="s">
        <v>553</v>
      </c>
      <c r="D957" s="141">
        <v>262</v>
      </c>
      <c r="E957" s="140" t="s">
        <v>294</v>
      </c>
      <c r="F957" s="141">
        <v>149</v>
      </c>
      <c r="G957" s="142" t="s">
        <v>181</v>
      </c>
      <c r="H957" s="130"/>
      <c r="I957" s="131">
        <v>13886</v>
      </c>
      <c r="J957" s="131">
        <v>509</v>
      </c>
      <c r="K957" s="131">
        <v>0</v>
      </c>
      <c r="L957" s="131">
        <v>938</v>
      </c>
      <c r="M957" s="131">
        <v>15333</v>
      </c>
      <c r="N957" s="130"/>
      <c r="O957" s="132">
        <v>2</v>
      </c>
      <c r="P957" s="132">
        <v>0</v>
      </c>
      <c r="Q957" s="133">
        <v>28012</v>
      </c>
      <c r="R957" s="133">
        <v>0</v>
      </c>
      <c r="S957" s="133">
        <v>0</v>
      </c>
      <c r="T957" s="133">
        <v>1826</v>
      </c>
      <c r="U957" s="134">
        <f t="shared" si="14"/>
        <v>29838</v>
      </c>
      <c r="V957" s="144"/>
      <c r="W957" s="173">
        <v>5.4054054054054057E-2</v>
      </c>
      <c r="X957" s="174">
        <v>0.09</v>
      </c>
      <c r="Y957" s="174">
        <v>0.11542692066428177</v>
      </c>
      <c r="Z957" s="175">
        <v>0</v>
      </c>
      <c r="AA957" s="168"/>
      <c r="AB957" s="176">
        <v>1</v>
      </c>
      <c r="AC957" s="177">
        <v>0</v>
      </c>
      <c r="AD957" s="134">
        <v>0</v>
      </c>
      <c r="AE957" s="177">
        <v>0</v>
      </c>
      <c r="AF957" s="182">
        <v>0</v>
      </c>
      <c r="AG957" s="172"/>
    </row>
    <row r="958" spans="1:33" s="110" customFormat="1" x14ac:dyDescent="0.2">
      <c r="A958" s="138">
        <v>3506</v>
      </c>
      <c r="B958" s="139">
        <v>3506262163</v>
      </c>
      <c r="C958" s="140" t="s">
        <v>553</v>
      </c>
      <c r="D958" s="141">
        <v>262</v>
      </c>
      <c r="E958" s="140" t="s">
        <v>294</v>
      </c>
      <c r="F958" s="141">
        <v>163</v>
      </c>
      <c r="G958" s="142" t="s">
        <v>195</v>
      </c>
      <c r="H958" s="130"/>
      <c r="I958" s="131">
        <v>12593</v>
      </c>
      <c r="J958" s="131">
        <v>118</v>
      </c>
      <c r="K958" s="131">
        <v>0</v>
      </c>
      <c r="L958" s="131">
        <v>938</v>
      </c>
      <c r="M958" s="131">
        <v>13649</v>
      </c>
      <c r="N958" s="130"/>
      <c r="O958" s="132">
        <v>156</v>
      </c>
      <c r="P958" s="132">
        <v>0</v>
      </c>
      <c r="Q958" s="133">
        <v>1929252</v>
      </c>
      <c r="R958" s="133">
        <v>0</v>
      </c>
      <c r="S958" s="133">
        <v>0</v>
      </c>
      <c r="T958" s="133">
        <v>142428</v>
      </c>
      <c r="U958" s="134">
        <f t="shared" si="14"/>
        <v>2071680</v>
      </c>
      <c r="V958" s="144"/>
      <c r="W958" s="173">
        <v>4.2162162162162264</v>
      </c>
      <c r="X958" s="174">
        <v>0.09</v>
      </c>
      <c r="Y958" s="174">
        <v>9.2733120914466768E-2</v>
      </c>
      <c r="Z958" s="175">
        <v>0</v>
      </c>
      <c r="AA958" s="168"/>
      <c r="AB958" s="176">
        <v>34</v>
      </c>
      <c r="AC958" s="177">
        <v>0</v>
      </c>
      <c r="AD958" s="134">
        <v>0</v>
      </c>
      <c r="AE958" s="177">
        <v>0</v>
      </c>
      <c r="AF958" s="182">
        <v>0</v>
      </c>
      <c r="AG958" s="172"/>
    </row>
    <row r="959" spans="1:33" s="110" customFormat="1" x14ac:dyDescent="0.2">
      <c r="A959" s="138">
        <v>3506</v>
      </c>
      <c r="B959" s="139">
        <v>3506262165</v>
      </c>
      <c r="C959" s="140" t="s">
        <v>553</v>
      </c>
      <c r="D959" s="141">
        <v>262</v>
      </c>
      <c r="E959" s="140" t="s">
        <v>294</v>
      </c>
      <c r="F959" s="141">
        <v>165</v>
      </c>
      <c r="G959" s="142" t="s">
        <v>197</v>
      </c>
      <c r="H959" s="130"/>
      <c r="I959" s="131">
        <v>12213</v>
      </c>
      <c r="J959" s="131">
        <v>372</v>
      </c>
      <c r="K959" s="131">
        <v>0</v>
      </c>
      <c r="L959" s="131">
        <v>938</v>
      </c>
      <c r="M959" s="131">
        <v>13523</v>
      </c>
      <c r="N959" s="130"/>
      <c r="O959" s="132">
        <v>34</v>
      </c>
      <c r="P959" s="132">
        <v>0</v>
      </c>
      <c r="Q959" s="133">
        <v>416330</v>
      </c>
      <c r="R959" s="133">
        <v>0</v>
      </c>
      <c r="S959" s="133">
        <v>0</v>
      </c>
      <c r="T959" s="133">
        <v>31042</v>
      </c>
      <c r="U959" s="134">
        <f t="shared" si="14"/>
        <v>447372</v>
      </c>
      <c r="V959" s="144"/>
      <c r="W959" s="173">
        <v>0.91891891891891819</v>
      </c>
      <c r="X959" s="174">
        <v>0.09</v>
      </c>
      <c r="Y959" s="174">
        <v>9.9806765304733563E-2</v>
      </c>
      <c r="Z959" s="175">
        <v>0</v>
      </c>
      <c r="AA959" s="168"/>
      <c r="AB959" s="176">
        <v>18</v>
      </c>
      <c r="AC959" s="177">
        <v>0.71992940302927355</v>
      </c>
      <c r="AD959" s="134">
        <v>9738</v>
      </c>
      <c r="AE959" s="177">
        <v>0</v>
      </c>
      <c r="AF959" s="182">
        <v>0</v>
      </c>
      <c r="AG959" s="172"/>
    </row>
    <row r="960" spans="1:33" s="110" customFormat="1" x14ac:dyDescent="0.2">
      <c r="A960" s="138">
        <v>3506</v>
      </c>
      <c r="B960" s="139">
        <v>3506262176</v>
      </c>
      <c r="C960" s="140" t="s">
        <v>553</v>
      </c>
      <c r="D960" s="141">
        <v>262</v>
      </c>
      <c r="E960" s="140" t="s">
        <v>294</v>
      </c>
      <c r="F960" s="141">
        <v>176</v>
      </c>
      <c r="G960" s="142" t="s">
        <v>208</v>
      </c>
      <c r="H960" s="130"/>
      <c r="I960" s="131">
        <v>12279</v>
      </c>
      <c r="J960" s="131">
        <v>6102</v>
      </c>
      <c r="K960" s="131">
        <v>0</v>
      </c>
      <c r="L960" s="131">
        <v>938</v>
      </c>
      <c r="M960" s="131">
        <v>19319</v>
      </c>
      <c r="N960" s="130"/>
      <c r="O960" s="132">
        <v>11</v>
      </c>
      <c r="P960" s="132">
        <v>0</v>
      </c>
      <c r="Q960" s="133">
        <v>196724</v>
      </c>
      <c r="R960" s="133">
        <v>0</v>
      </c>
      <c r="S960" s="133">
        <v>0</v>
      </c>
      <c r="T960" s="133">
        <v>10036</v>
      </c>
      <c r="U960" s="134">
        <f t="shared" si="14"/>
        <v>206760</v>
      </c>
      <c r="V960" s="144"/>
      <c r="W960" s="173">
        <v>0.29729729729729731</v>
      </c>
      <c r="X960" s="174">
        <v>0.09</v>
      </c>
      <c r="Y960" s="174">
        <v>9.0526935007292378E-2</v>
      </c>
      <c r="Z960" s="175">
        <v>0</v>
      </c>
      <c r="AA960" s="168"/>
      <c r="AB960" s="176">
        <v>7</v>
      </c>
      <c r="AC960" s="177">
        <v>0.1817329464053189</v>
      </c>
      <c r="AD960" s="134">
        <v>3507</v>
      </c>
      <c r="AE960" s="177">
        <v>0</v>
      </c>
      <c r="AF960" s="182">
        <v>0</v>
      </c>
      <c r="AG960" s="172"/>
    </row>
    <row r="961" spans="1:33" s="110" customFormat="1" x14ac:dyDescent="0.2">
      <c r="A961" s="138">
        <v>3506</v>
      </c>
      <c r="B961" s="139">
        <v>3506262178</v>
      </c>
      <c r="C961" s="140" t="s">
        <v>553</v>
      </c>
      <c r="D961" s="141">
        <v>262</v>
      </c>
      <c r="E961" s="140" t="s">
        <v>294</v>
      </c>
      <c r="F961" s="141">
        <v>178</v>
      </c>
      <c r="G961" s="142" t="s">
        <v>210</v>
      </c>
      <c r="H961" s="130"/>
      <c r="I961" s="131">
        <v>11770</v>
      </c>
      <c r="J961" s="131">
        <v>1978</v>
      </c>
      <c r="K961" s="131">
        <v>0</v>
      </c>
      <c r="L961" s="131">
        <v>938</v>
      </c>
      <c r="M961" s="131">
        <v>14686</v>
      </c>
      <c r="N961" s="130"/>
      <c r="O961" s="132">
        <v>6</v>
      </c>
      <c r="P961" s="132">
        <v>0</v>
      </c>
      <c r="Q961" s="133">
        <v>80256</v>
      </c>
      <c r="R961" s="133">
        <v>0</v>
      </c>
      <c r="S961" s="133">
        <v>0</v>
      </c>
      <c r="T961" s="133">
        <v>5478</v>
      </c>
      <c r="U961" s="134">
        <f t="shared" si="14"/>
        <v>85734</v>
      </c>
      <c r="V961" s="144"/>
      <c r="W961" s="173">
        <v>0.16216216216216217</v>
      </c>
      <c r="X961" s="174">
        <v>0.09</v>
      </c>
      <c r="Y961" s="174">
        <v>6.0444662022327594E-2</v>
      </c>
      <c r="Z961" s="175">
        <v>0</v>
      </c>
      <c r="AA961" s="168"/>
      <c r="AB961" s="176">
        <v>2</v>
      </c>
      <c r="AC961" s="177">
        <v>0</v>
      </c>
      <c r="AD961" s="134">
        <v>0</v>
      </c>
      <c r="AE961" s="177">
        <v>0</v>
      </c>
      <c r="AF961" s="182">
        <v>0</v>
      </c>
      <c r="AG961" s="172"/>
    </row>
    <row r="962" spans="1:33" s="110" customFormat="1" x14ac:dyDescent="0.2">
      <c r="A962" s="138">
        <v>3506</v>
      </c>
      <c r="B962" s="139">
        <v>3506262229</v>
      </c>
      <c r="C962" s="140" t="s">
        <v>553</v>
      </c>
      <c r="D962" s="141">
        <v>262</v>
      </c>
      <c r="E962" s="140" t="s">
        <v>294</v>
      </c>
      <c r="F962" s="141">
        <v>229</v>
      </c>
      <c r="G962" s="142" t="s">
        <v>261</v>
      </c>
      <c r="H962" s="130"/>
      <c r="I962" s="131">
        <v>11577</v>
      </c>
      <c r="J962" s="131">
        <v>1554</v>
      </c>
      <c r="K962" s="131">
        <v>0</v>
      </c>
      <c r="L962" s="131">
        <v>938</v>
      </c>
      <c r="M962" s="131">
        <v>14069</v>
      </c>
      <c r="N962" s="130"/>
      <c r="O962" s="132">
        <v>21</v>
      </c>
      <c r="P962" s="132">
        <v>0</v>
      </c>
      <c r="Q962" s="133">
        <v>268296</v>
      </c>
      <c r="R962" s="133">
        <v>0</v>
      </c>
      <c r="S962" s="133">
        <v>0</v>
      </c>
      <c r="T962" s="133">
        <v>19173</v>
      </c>
      <c r="U962" s="134">
        <f t="shared" si="14"/>
        <v>287469</v>
      </c>
      <c r="V962" s="144"/>
      <c r="W962" s="173">
        <v>0.56756756756756754</v>
      </c>
      <c r="X962" s="174">
        <v>0.09</v>
      </c>
      <c r="Y962" s="174">
        <v>1.1731581965992759E-2</v>
      </c>
      <c r="Z962" s="175">
        <v>0</v>
      </c>
      <c r="AA962" s="168"/>
      <c r="AB962" s="176">
        <v>2</v>
      </c>
      <c r="AC962" s="177">
        <v>0</v>
      </c>
      <c r="AD962" s="134">
        <v>0</v>
      </c>
      <c r="AE962" s="177">
        <v>0</v>
      </c>
      <c r="AF962" s="182">
        <v>0</v>
      </c>
      <c r="AG962" s="172"/>
    </row>
    <row r="963" spans="1:33" s="110" customFormat="1" x14ac:dyDescent="0.2">
      <c r="A963" s="138">
        <v>3506</v>
      </c>
      <c r="B963" s="139">
        <v>3506262248</v>
      </c>
      <c r="C963" s="140" t="s">
        <v>553</v>
      </c>
      <c r="D963" s="141">
        <v>262</v>
      </c>
      <c r="E963" s="140" t="s">
        <v>294</v>
      </c>
      <c r="F963" s="141">
        <v>248</v>
      </c>
      <c r="G963" s="142" t="s">
        <v>280</v>
      </c>
      <c r="H963" s="130"/>
      <c r="I963" s="131">
        <v>11994</v>
      </c>
      <c r="J963" s="131">
        <v>946</v>
      </c>
      <c r="K963" s="131">
        <v>0</v>
      </c>
      <c r="L963" s="131">
        <v>938</v>
      </c>
      <c r="M963" s="131">
        <v>13878</v>
      </c>
      <c r="N963" s="130"/>
      <c r="O963" s="132">
        <v>14</v>
      </c>
      <c r="P963" s="132">
        <v>0</v>
      </c>
      <c r="Q963" s="133">
        <v>176260</v>
      </c>
      <c r="R963" s="133">
        <v>0</v>
      </c>
      <c r="S963" s="133">
        <v>0</v>
      </c>
      <c r="T963" s="133">
        <v>12782</v>
      </c>
      <c r="U963" s="134">
        <f t="shared" si="14"/>
        <v>189042</v>
      </c>
      <c r="V963" s="144"/>
      <c r="W963" s="173">
        <v>0.3783783783783784</v>
      </c>
      <c r="X963" s="174">
        <v>0.09</v>
      </c>
      <c r="Y963" s="174">
        <v>5.6552563074314041E-2</v>
      </c>
      <c r="Z963" s="175">
        <v>0</v>
      </c>
      <c r="AA963" s="168"/>
      <c r="AB963" s="176">
        <v>6</v>
      </c>
      <c r="AC963" s="177">
        <v>0</v>
      </c>
      <c r="AD963" s="134">
        <v>0</v>
      </c>
      <c r="AE963" s="177">
        <v>0</v>
      </c>
      <c r="AF963" s="182">
        <v>0</v>
      </c>
      <c r="AG963" s="172"/>
    </row>
    <row r="964" spans="1:33" s="110" customFormat="1" x14ac:dyDescent="0.2">
      <c r="A964" s="138">
        <v>3506</v>
      </c>
      <c r="B964" s="139">
        <v>3506262258</v>
      </c>
      <c r="C964" s="140" t="s">
        <v>553</v>
      </c>
      <c r="D964" s="141">
        <v>262</v>
      </c>
      <c r="E964" s="140" t="s">
        <v>294</v>
      </c>
      <c r="F964" s="141">
        <v>258</v>
      </c>
      <c r="G964" s="142" t="s">
        <v>290</v>
      </c>
      <c r="H964" s="130"/>
      <c r="I964" s="131">
        <v>13073</v>
      </c>
      <c r="J964" s="131">
        <v>3847</v>
      </c>
      <c r="K964" s="131">
        <v>0</v>
      </c>
      <c r="L964" s="131">
        <v>938</v>
      </c>
      <c r="M964" s="131">
        <v>17858</v>
      </c>
      <c r="N964" s="130"/>
      <c r="O964" s="132">
        <v>8</v>
      </c>
      <c r="P964" s="132">
        <v>0</v>
      </c>
      <c r="Q964" s="133">
        <v>131704</v>
      </c>
      <c r="R964" s="133">
        <v>0</v>
      </c>
      <c r="S964" s="133">
        <v>0</v>
      </c>
      <c r="T964" s="133">
        <v>7304</v>
      </c>
      <c r="U964" s="134">
        <f t="shared" si="14"/>
        <v>139008</v>
      </c>
      <c r="V964" s="144"/>
      <c r="W964" s="173">
        <v>0.21621621621621623</v>
      </c>
      <c r="X964" s="174">
        <v>0.09</v>
      </c>
      <c r="Y964" s="174">
        <v>9.5749325929396056E-2</v>
      </c>
      <c r="Z964" s="175">
        <v>0</v>
      </c>
      <c r="AA964" s="168"/>
      <c r="AB964" s="176">
        <v>0</v>
      </c>
      <c r="AC964" s="177">
        <v>0</v>
      </c>
      <c r="AD964" s="134">
        <v>0</v>
      </c>
      <c r="AE964" s="177">
        <v>0</v>
      </c>
      <c r="AF964" s="182">
        <v>0</v>
      </c>
      <c r="AG964" s="172"/>
    </row>
    <row r="965" spans="1:33" s="110" customFormat="1" x14ac:dyDescent="0.2">
      <c r="A965" s="138">
        <v>3506</v>
      </c>
      <c r="B965" s="139">
        <v>3506262262</v>
      </c>
      <c r="C965" s="140" t="s">
        <v>553</v>
      </c>
      <c r="D965" s="141">
        <v>262</v>
      </c>
      <c r="E965" s="140" t="s">
        <v>294</v>
      </c>
      <c r="F965" s="141">
        <v>262</v>
      </c>
      <c r="G965" s="142" t="s">
        <v>294</v>
      </c>
      <c r="H965" s="130"/>
      <c r="I965" s="131">
        <v>11550</v>
      </c>
      <c r="J965" s="131">
        <v>4031</v>
      </c>
      <c r="K965" s="131">
        <v>0</v>
      </c>
      <c r="L965" s="131">
        <v>938</v>
      </c>
      <c r="M965" s="131">
        <v>16519</v>
      </c>
      <c r="N965" s="130"/>
      <c r="O965" s="132">
        <v>90</v>
      </c>
      <c r="P965" s="132">
        <v>0</v>
      </c>
      <c r="Q965" s="133">
        <v>1364400</v>
      </c>
      <c r="R965" s="133">
        <v>0</v>
      </c>
      <c r="S965" s="133">
        <v>0</v>
      </c>
      <c r="T965" s="133">
        <v>82170</v>
      </c>
      <c r="U965" s="134">
        <f t="shared" si="14"/>
        <v>1446570</v>
      </c>
      <c r="V965" s="144"/>
      <c r="W965" s="173">
        <v>2.432432432432432</v>
      </c>
      <c r="X965" s="174">
        <v>0.09</v>
      </c>
      <c r="Y965" s="174">
        <v>7.7192465519058645E-2</v>
      </c>
      <c r="Z965" s="175">
        <v>0</v>
      </c>
      <c r="AA965" s="168"/>
      <c r="AB965" s="176">
        <v>24</v>
      </c>
      <c r="AC965" s="177">
        <v>0</v>
      </c>
      <c r="AD965" s="134">
        <v>0</v>
      </c>
      <c r="AE965" s="177">
        <v>0</v>
      </c>
      <c r="AF965" s="182">
        <v>0</v>
      </c>
      <c r="AG965" s="172"/>
    </row>
    <row r="966" spans="1:33" s="110" customFormat="1" x14ac:dyDescent="0.2">
      <c r="A966" s="138">
        <v>3506</v>
      </c>
      <c r="B966" s="139">
        <v>3506262274</v>
      </c>
      <c r="C966" s="140" t="s">
        <v>553</v>
      </c>
      <c r="D966" s="141">
        <v>262</v>
      </c>
      <c r="E966" s="140" t="s">
        <v>294</v>
      </c>
      <c r="F966" s="141">
        <v>274</v>
      </c>
      <c r="G966" s="142" t="s">
        <v>306</v>
      </c>
      <c r="H966" s="130"/>
      <c r="I966" s="131">
        <v>11397</v>
      </c>
      <c r="J966" s="131">
        <v>4685</v>
      </c>
      <c r="K966" s="131">
        <v>0</v>
      </c>
      <c r="L966" s="131">
        <v>938</v>
      </c>
      <c r="M966" s="131">
        <v>17020</v>
      </c>
      <c r="N966" s="130"/>
      <c r="O966" s="132">
        <v>4</v>
      </c>
      <c r="P966" s="132">
        <v>0</v>
      </c>
      <c r="Q966" s="133">
        <v>62588</v>
      </c>
      <c r="R966" s="133">
        <v>0</v>
      </c>
      <c r="S966" s="133">
        <v>0</v>
      </c>
      <c r="T966" s="133">
        <v>3652</v>
      </c>
      <c r="U966" s="134">
        <f t="shared" si="14"/>
        <v>66240</v>
      </c>
      <c r="V966" s="144"/>
      <c r="W966" s="173">
        <v>0.10810810810810811</v>
      </c>
      <c r="X966" s="174">
        <v>0.09</v>
      </c>
      <c r="Y966" s="174">
        <v>6.8436514224653772E-2</v>
      </c>
      <c r="Z966" s="175">
        <v>0</v>
      </c>
      <c r="AA966" s="168"/>
      <c r="AB966" s="176">
        <v>2</v>
      </c>
      <c r="AC966" s="177">
        <v>0</v>
      </c>
      <c r="AD966" s="134">
        <v>0</v>
      </c>
      <c r="AE966" s="177">
        <v>0</v>
      </c>
      <c r="AF966" s="182">
        <v>0</v>
      </c>
      <c r="AG966" s="172"/>
    </row>
    <row r="967" spans="1:33" s="110" customFormat="1" x14ac:dyDescent="0.2">
      <c r="A967" s="138">
        <v>3506</v>
      </c>
      <c r="B967" s="139">
        <v>3506262284</v>
      </c>
      <c r="C967" s="140" t="s">
        <v>553</v>
      </c>
      <c r="D967" s="141">
        <v>262</v>
      </c>
      <c r="E967" s="140" t="s">
        <v>294</v>
      </c>
      <c r="F967" s="141">
        <v>284</v>
      </c>
      <c r="G967" s="142" t="s">
        <v>316</v>
      </c>
      <c r="H967" s="130"/>
      <c r="I967" s="131">
        <v>11397</v>
      </c>
      <c r="J967" s="131">
        <v>4534</v>
      </c>
      <c r="K967" s="131">
        <v>0</v>
      </c>
      <c r="L967" s="131">
        <v>938</v>
      </c>
      <c r="M967" s="131">
        <v>16869</v>
      </c>
      <c r="N967" s="130"/>
      <c r="O967" s="132">
        <v>4</v>
      </c>
      <c r="P967" s="132">
        <v>0</v>
      </c>
      <c r="Q967" s="133">
        <v>62000</v>
      </c>
      <c r="R967" s="133">
        <v>0</v>
      </c>
      <c r="S967" s="133">
        <v>0</v>
      </c>
      <c r="T967" s="133">
        <v>3652</v>
      </c>
      <c r="U967" s="134">
        <f t="shared" si="14"/>
        <v>65652</v>
      </c>
      <c r="V967" s="144"/>
      <c r="W967" s="173">
        <v>0.10810810810810811</v>
      </c>
      <c r="X967" s="174">
        <v>0.09</v>
      </c>
      <c r="Y967" s="174">
        <v>4.4135688999010769E-2</v>
      </c>
      <c r="Z967" s="175">
        <v>0</v>
      </c>
      <c r="AA967" s="168"/>
      <c r="AB967" s="176">
        <v>2</v>
      </c>
      <c r="AC967" s="177">
        <v>0</v>
      </c>
      <c r="AD967" s="134">
        <v>0</v>
      </c>
      <c r="AE967" s="177">
        <v>0</v>
      </c>
      <c r="AF967" s="182">
        <v>0</v>
      </c>
      <c r="AG967" s="172"/>
    </row>
    <row r="968" spans="1:33" s="110" customFormat="1" x14ac:dyDescent="0.2">
      <c r="A968" s="138">
        <v>3506</v>
      </c>
      <c r="B968" s="139">
        <v>3506262295</v>
      </c>
      <c r="C968" s="140" t="s">
        <v>553</v>
      </c>
      <c r="D968" s="141">
        <v>262</v>
      </c>
      <c r="E968" s="140" t="s">
        <v>294</v>
      </c>
      <c r="F968" s="141">
        <v>295</v>
      </c>
      <c r="G968" s="142" t="s">
        <v>327</v>
      </c>
      <c r="H968" s="130"/>
      <c r="I968" s="131">
        <v>10766</v>
      </c>
      <c r="J968" s="131">
        <v>6348</v>
      </c>
      <c r="K968" s="131">
        <v>0</v>
      </c>
      <c r="L968" s="131">
        <v>938</v>
      </c>
      <c r="M968" s="131">
        <v>18052</v>
      </c>
      <c r="N968" s="130"/>
      <c r="O968" s="132">
        <v>1</v>
      </c>
      <c r="P968" s="132">
        <v>0</v>
      </c>
      <c r="Q968" s="133">
        <v>16651</v>
      </c>
      <c r="R968" s="133">
        <v>0</v>
      </c>
      <c r="S968" s="133">
        <v>0</v>
      </c>
      <c r="T968" s="133">
        <v>913</v>
      </c>
      <c r="U968" s="134">
        <f t="shared" si="14"/>
        <v>17564</v>
      </c>
      <c r="V968" s="144"/>
      <c r="W968" s="173">
        <v>2.7027027027027029E-2</v>
      </c>
      <c r="X968" s="174">
        <v>0.09</v>
      </c>
      <c r="Y968" s="174">
        <v>1.4815299696565788E-2</v>
      </c>
      <c r="Z968" s="175">
        <v>0</v>
      </c>
      <c r="AA968" s="168"/>
      <c r="AB968" s="176">
        <v>1</v>
      </c>
      <c r="AC968" s="177">
        <v>0</v>
      </c>
      <c r="AD968" s="134">
        <v>0</v>
      </c>
      <c r="AE968" s="177">
        <v>0</v>
      </c>
      <c r="AF968" s="182">
        <v>0</v>
      </c>
      <c r="AG968" s="172"/>
    </row>
    <row r="969" spans="1:33" s="110" customFormat="1" x14ac:dyDescent="0.2">
      <c r="A969" s="138">
        <v>3506</v>
      </c>
      <c r="B969" s="139">
        <v>3506262346</v>
      </c>
      <c r="C969" s="140" t="s">
        <v>553</v>
      </c>
      <c r="D969" s="141">
        <v>262</v>
      </c>
      <c r="E969" s="140" t="s">
        <v>294</v>
      </c>
      <c r="F969" s="141">
        <v>346</v>
      </c>
      <c r="G969" s="142" t="s">
        <v>378</v>
      </c>
      <c r="H969" s="130"/>
      <c r="I969" s="131">
        <v>10766</v>
      </c>
      <c r="J969" s="131">
        <v>1580</v>
      </c>
      <c r="K969" s="131">
        <v>0</v>
      </c>
      <c r="L969" s="131">
        <v>938</v>
      </c>
      <c r="M969" s="131">
        <v>13284</v>
      </c>
      <c r="N969" s="130"/>
      <c r="O969" s="132">
        <v>2</v>
      </c>
      <c r="P969" s="132">
        <v>0</v>
      </c>
      <c r="Q969" s="133">
        <v>24024</v>
      </c>
      <c r="R969" s="133">
        <v>0</v>
      </c>
      <c r="S969" s="133">
        <v>0</v>
      </c>
      <c r="T969" s="133">
        <v>1826</v>
      </c>
      <c r="U969" s="134">
        <f t="shared" si="14"/>
        <v>25850</v>
      </c>
      <c r="V969" s="144"/>
      <c r="W969" s="173">
        <v>5.4054054054054057E-2</v>
      </c>
      <c r="X969" s="174">
        <v>0.09</v>
      </c>
      <c r="Y969" s="174">
        <v>1.267409712277673E-2</v>
      </c>
      <c r="Z969" s="175">
        <v>0</v>
      </c>
      <c r="AA969" s="168"/>
      <c r="AB969" s="176">
        <v>2</v>
      </c>
      <c r="AC969" s="177">
        <v>0</v>
      </c>
      <c r="AD969" s="134">
        <v>0</v>
      </c>
      <c r="AE969" s="177">
        <v>0</v>
      </c>
      <c r="AF969" s="182">
        <v>0</v>
      </c>
      <c r="AG969" s="172"/>
    </row>
    <row r="970" spans="1:33" s="110" customFormat="1" x14ac:dyDescent="0.2">
      <c r="A970" s="138">
        <v>3506</v>
      </c>
      <c r="B970" s="139">
        <v>3506262347</v>
      </c>
      <c r="C970" s="140" t="s">
        <v>553</v>
      </c>
      <c r="D970" s="141">
        <v>262</v>
      </c>
      <c r="E970" s="140" t="s">
        <v>294</v>
      </c>
      <c r="F970" s="141">
        <v>347</v>
      </c>
      <c r="G970" s="142" t="s">
        <v>379</v>
      </c>
      <c r="H970" s="130"/>
      <c r="I970" s="131">
        <v>11497</v>
      </c>
      <c r="J970" s="131">
        <v>5204</v>
      </c>
      <c r="K970" s="131">
        <v>0</v>
      </c>
      <c r="L970" s="131">
        <v>938</v>
      </c>
      <c r="M970" s="131">
        <v>17639</v>
      </c>
      <c r="N970" s="130"/>
      <c r="O970" s="132">
        <v>6</v>
      </c>
      <c r="P970" s="132">
        <v>0</v>
      </c>
      <c r="Q970" s="133">
        <v>97500</v>
      </c>
      <c r="R970" s="133">
        <v>0</v>
      </c>
      <c r="S970" s="133">
        <v>0</v>
      </c>
      <c r="T970" s="133">
        <v>5478</v>
      </c>
      <c r="U970" s="134">
        <f t="shared" ref="U970:U1033" si="15">SUM(Q970:T970)</f>
        <v>102978</v>
      </c>
      <c r="V970" s="144"/>
      <c r="W970" s="173">
        <v>0.16216216216216217</v>
      </c>
      <c r="X970" s="174">
        <v>0.09</v>
      </c>
      <c r="Y970" s="174">
        <v>8.2099901944457637E-3</v>
      </c>
      <c r="Z970" s="175">
        <v>0</v>
      </c>
      <c r="AA970" s="168"/>
      <c r="AB970" s="176">
        <v>5</v>
      </c>
      <c r="AC970" s="177">
        <v>0</v>
      </c>
      <c r="AD970" s="134">
        <v>0</v>
      </c>
      <c r="AE970" s="177">
        <v>0</v>
      </c>
      <c r="AF970" s="182">
        <v>0</v>
      </c>
      <c r="AG970" s="172"/>
    </row>
    <row r="971" spans="1:33" s="110" customFormat="1" x14ac:dyDescent="0.2">
      <c r="A971" s="138">
        <v>3508</v>
      </c>
      <c r="B971" s="139">
        <v>3508281061</v>
      </c>
      <c r="C971" s="140" t="s">
        <v>603</v>
      </c>
      <c r="D971" s="141">
        <v>281</v>
      </c>
      <c r="E971" s="140" t="s">
        <v>313</v>
      </c>
      <c r="F971" s="141">
        <v>61</v>
      </c>
      <c r="G971" s="142" t="s">
        <v>93</v>
      </c>
      <c r="H971" s="130"/>
      <c r="I971" s="131">
        <v>14518</v>
      </c>
      <c r="J971" s="131">
        <v>790</v>
      </c>
      <c r="K971" s="131">
        <v>0</v>
      </c>
      <c r="L971" s="131">
        <v>938</v>
      </c>
      <c r="M971" s="131">
        <v>16246</v>
      </c>
      <c r="N971" s="130"/>
      <c r="O971" s="132">
        <v>2</v>
      </c>
      <c r="P971" s="132">
        <v>0</v>
      </c>
      <c r="Q971" s="133">
        <v>30616</v>
      </c>
      <c r="R971" s="133">
        <v>0</v>
      </c>
      <c r="S971" s="133">
        <v>0</v>
      </c>
      <c r="T971" s="133">
        <v>1876</v>
      </c>
      <c r="U971" s="134">
        <f t="shared" si="15"/>
        <v>32492</v>
      </c>
      <c r="V971" s="144"/>
      <c r="W971" s="173">
        <v>0</v>
      </c>
      <c r="X971" s="174">
        <v>0.09</v>
      </c>
      <c r="Y971" s="174">
        <v>3.8664756422613043E-2</v>
      </c>
      <c r="Z971" s="175">
        <v>0</v>
      </c>
      <c r="AA971" s="168"/>
      <c r="AB971" s="176">
        <v>0</v>
      </c>
      <c r="AC971" s="177">
        <v>0</v>
      </c>
      <c r="AD971" s="134">
        <v>0</v>
      </c>
      <c r="AE971" s="177">
        <v>0</v>
      </c>
      <c r="AF971" s="182">
        <v>0</v>
      </c>
      <c r="AG971" s="172"/>
    </row>
    <row r="972" spans="1:33" s="110" customFormat="1" x14ac:dyDescent="0.2">
      <c r="A972" s="138">
        <v>3508</v>
      </c>
      <c r="B972" s="139">
        <v>3508281137</v>
      </c>
      <c r="C972" s="140" t="s">
        <v>603</v>
      </c>
      <c r="D972" s="141">
        <v>281</v>
      </c>
      <c r="E972" s="140" t="s">
        <v>313</v>
      </c>
      <c r="F972" s="141">
        <v>137</v>
      </c>
      <c r="G972" s="142" t="s">
        <v>169</v>
      </c>
      <c r="H972" s="130"/>
      <c r="I972" s="131">
        <v>16710</v>
      </c>
      <c r="J972" s="131">
        <v>0</v>
      </c>
      <c r="K972" s="131">
        <v>0</v>
      </c>
      <c r="L972" s="131">
        <v>938</v>
      </c>
      <c r="M972" s="131">
        <v>17648</v>
      </c>
      <c r="N972" s="130"/>
      <c r="O972" s="132">
        <v>3</v>
      </c>
      <c r="P972" s="132">
        <v>0</v>
      </c>
      <c r="Q972" s="133">
        <v>50130</v>
      </c>
      <c r="R972" s="133">
        <v>0</v>
      </c>
      <c r="S972" s="133">
        <v>0</v>
      </c>
      <c r="T972" s="133">
        <v>2814</v>
      </c>
      <c r="U972" s="134">
        <f t="shared" si="15"/>
        <v>52944</v>
      </c>
      <c r="V972" s="144"/>
      <c r="W972" s="173">
        <v>0</v>
      </c>
      <c r="X972" s="174">
        <v>0.09</v>
      </c>
      <c r="Y972" s="174">
        <v>0.109983224099342</v>
      </c>
      <c r="Z972" s="175">
        <v>0</v>
      </c>
      <c r="AA972" s="168"/>
      <c r="AB972" s="176">
        <v>0</v>
      </c>
      <c r="AC972" s="177">
        <v>0</v>
      </c>
      <c r="AD972" s="134">
        <v>0</v>
      </c>
      <c r="AE972" s="177">
        <v>0</v>
      </c>
      <c r="AF972" s="182">
        <v>0</v>
      </c>
      <c r="AG972" s="172"/>
    </row>
    <row r="973" spans="1:33" s="110" customFormat="1" x14ac:dyDescent="0.2">
      <c r="A973" s="138">
        <v>3508</v>
      </c>
      <c r="B973" s="139">
        <v>3508281227</v>
      </c>
      <c r="C973" s="140" t="s">
        <v>603</v>
      </c>
      <c r="D973" s="141">
        <v>281</v>
      </c>
      <c r="E973" s="140" t="s">
        <v>313</v>
      </c>
      <c r="F973" s="141">
        <v>227</v>
      </c>
      <c r="G973" s="142" t="s">
        <v>259</v>
      </c>
      <c r="H973" s="130"/>
      <c r="I973" s="131">
        <v>12081.55337579618</v>
      </c>
      <c r="J973" s="131">
        <v>3639</v>
      </c>
      <c r="K973" s="131">
        <v>0</v>
      </c>
      <c r="L973" s="131">
        <v>938</v>
      </c>
      <c r="M973" s="131">
        <v>16658.553375796182</v>
      </c>
      <c r="N973" s="130"/>
      <c r="O973" s="132">
        <v>1</v>
      </c>
      <c r="P973" s="132">
        <v>0</v>
      </c>
      <c r="Q973" s="133">
        <v>15721</v>
      </c>
      <c r="R973" s="133">
        <v>0</v>
      </c>
      <c r="S973" s="133">
        <v>0</v>
      </c>
      <c r="T973" s="133">
        <v>938</v>
      </c>
      <c r="U973" s="134">
        <f t="shared" si="15"/>
        <v>16659</v>
      </c>
      <c r="V973" s="144"/>
      <c r="W973" s="173">
        <v>0</v>
      </c>
      <c r="X973" s="174">
        <v>0.09</v>
      </c>
      <c r="Y973" s="174">
        <v>1.6344534903593541E-2</v>
      </c>
      <c r="Z973" s="175">
        <v>0</v>
      </c>
      <c r="AA973" s="168"/>
      <c r="AB973" s="176">
        <v>0</v>
      </c>
      <c r="AC973" s="177">
        <v>0</v>
      </c>
      <c r="AD973" s="134">
        <v>0</v>
      </c>
      <c r="AE973" s="177">
        <v>0</v>
      </c>
      <c r="AF973" s="182">
        <v>0</v>
      </c>
      <c r="AG973" s="172"/>
    </row>
    <row r="974" spans="1:33" s="110" customFormat="1" x14ac:dyDescent="0.2">
      <c r="A974" s="138">
        <v>3508</v>
      </c>
      <c r="B974" s="139">
        <v>3508281281</v>
      </c>
      <c r="C974" s="140" t="s">
        <v>603</v>
      </c>
      <c r="D974" s="141">
        <v>281</v>
      </c>
      <c r="E974" s="140" t="s">
        <v>313</v>
      </c>
      <c r="F974" s="141">
        <v>281</v>
      </c>
      <c r="G974" s="142" t="s">
        <v>313</v>
      </c>
      <c r="H974" s="130"/>
      <c r="I974" s="131">
        <v>15462</v>
      </c>
      <c r="J974" s="131">
        <v>696</v>
      </c>
      <c r="K974" s="131">
        <v>0</v>
      </c>
      <c r="L974" s="131">
        <v>938</v>
      </c>
      <c r="M974" s="131">
        <v>17096</v>
      </c>
      <c r="N974" s="130"/>
      <c r="O974" s="132">
        <v>200</v>
      </c>
      <c r="P974" s="132">
        <v>0</v>
      </c>
      <c r="Q974" s="133">
        <v>3231600</v>
      </c>
      <c r="R974" s="133">
        <v>0</v>
      </c>
      <c r="S974" s="133">
        <v>0</v>
      </c>
      <c r="T974" s="133">
        <v>187600</v>
      </c>
      <c r="U974" s="134">
        <f t="shared" si="15"/>
        <v>3419200</v>
      </c>
      <c r="V974" s="144"/>
      <c r="W974" s="173">
        <v>0</v>
      </c>
      <c r="X974" s="174">
        <v>0.09</v>
      </c>
      <c r="Y974" s="174">
        <v>0.13634532290323234</v>
      </c>
      <c r="Z974" s="175">
        <v>0</v>
      </c>
      <c r="AA974" s="168"/>
      <c r="AB974" s="176">
        <v>0</v>
      </c>
      <c r="AC974" s="177">
        <v>0</v>
      </c>
      <c r="AD974" s="134">
        <v>0</v>
      </c>
      <c r="AE974" s="177">
        <v>0</v>
      </c>
      <c r="AF974" s="182">
        <v>0</v>
      </c>
      <c r="AG974" s="172"/>
    </row>
    <row r="975" spans="1:33" s="110" customFormat="1" x14ac:dyDescent="0.2">
      <c r="A975" s="138">
        <v>3508</v>
      </c>
      <c r="B975" s="139">
        <v>3508281325</v>
      </c>
      <c r="C975" s="140" t="s">
        <v>603</v>
      </c>
      <c r="D975" s="141">
        <v>281</v>
      </c>
      <c r="E975" s="140" t="s">
        <v>313</v>
      </c>
      <c r="F975" s="141">
        <v>325</v>
      </c>
      <c r="G975" s="142" t="s">
        <v>357</v>
      </c>
      <c r="H975" s="130"/>
      <c r="I975" s="131">
        <v>12505.803428461981</v>
      </c>
      <c r="J975" s="131">
        <v>1787</v>
      </c>
      <c r="K975" s="131">
        <v>0</v>
      </c>
      <c r="L975" s="131">
        <v>938</v>
      </c>
      <c r="M975" s="131">
        <v>15230.803428461981</v>
      </c>
      <c r="N975" s="130"/>
      <c r="O975" s="132">
        <v>1</v>
      </c>
      <c r="P975" s="132">
        <v>0</v>
      </c>
      <c r="Q975" s="133">
        <v>14293</v>
      </c>
      <c r="R975" s="133">
        <v>0</v>
      </c>
      <c r="S975" s="133">
        <v>0</v>
      </c>
      <c r="T975" s="133">
        <v>938</v>
      </c>
      <c r="U975" s="134">
        <f t="shared" si="15"/>
        <v>15231</v>
      </c>
      <c r="V975" s="144"/>
      <c r="W975" s="173">
        <v>0</v>
      </c>
      <c r="X975" s="174">
        <v>0.09</v>
      </c>
      <c r="Y975" s="174">
        <v>1.19616209484325E-2</v>
      </c>
      <c r="Z975" s="175">
        <v>0</v>
      </c>
      <c r="AA975" s="168"/>
      <c r="AB975" s="176">
        <v>0</v>
      </c>
      <c r="AC975" s="177">
        <v>0</v>
      </c>
      <c r="AD975" s="134">
        <v>0</v>
      </c>
      <c r="AE975" s="177">
        <v>0</v>
      </c>
      <c r="AF975" s="182">
        <v>0</v>
      </c>
      <c r="AG975" s="172"/>
    </row>
    <row r="976" spans="1:33" s="110" customFormat="1" x14ac:dyDescent="0.2">
      <c r="A976" s="138">
        <v>3508</v>
      </c>
      <c r="B976" s="139">
        <v>3508281332</v>
      </c>
      <c r="C976" s="140" t="s">
        <v>603</v>
      </c>
      <c r="D976" s="141">
        <v>281</v>
      </c>
      <c r="E976" s="140" t="s">
        <v>313</v>
      </c>
      <c r="F976" s="141">
        <v>332</v>
      </c>
      <c r="G976" s="142" t="s">
        <v>364</v>
      </c>
      <c r="H976" s="130"/>
      <c r="I976" s="131">
        <v>16608</v>
      </c>
      <c r="J976" s="131">
        <v>1280</v>
      </c>
      <c r="K976" s="131">
        <v>0</v>
      </c>
      <c r="L976" s="131">
        <v>938</v>
      </c>
      <c r="M976" s="131">
        <v>18826</v>
      </c>
      <c r="N976" s="130"/>
      <c r="O976" s="132">
        <v>1</v>
      </c>
      <c r="P976" s="132">
        <v>0</v>
      </c>
      <c r="Q976" s="133">
        <v>17888</v>
      </c>
      <c r="R976" s="133">
        <v>0</v>
      </c>
      <c r="S976" s="133">
        <v>0</v>
      </c>
      <c r="T976" s="133">
        <v>938</v>
      </c>
      <c r="U976" s="134">
        <f t="shared" si="15"/>
        <v>18826</v>
      </c>
      <c r="V976" s="144"/>
      <c r="W976" s="173">
        <v>0</v>
      </c>
      <c r="X976" s="174">
        <v>0.09</v>
      </c>
      <c r="Y976" s="174">
        <v>1.6931440090155188E-2</v>
      </c>
      <c r="Z976" s="175">
        <v>0</v>
      </c>
      <c r="AA976" s="168"/>
      <c r="AB976" s="176">
        <v>0</v>
      </c>
      <c r="AC976" s="177">
        <v>0</v>
      </c>
      <c r="AD976" s="134">
        <v>0</v>
      </c>
      <c r="AE976" s="177">
        <v>0</v>
      </c>
      <c r="AF976" s="182">
        <v>0</v>
      </c>
      <c r="AG976" s="172"/>
    </row>
    <row r="977" spans="1:33" s="110" customFormat="1" x14ac:dyDescent="0.2">
      <c r="A977" s="138">
        <v>3509</v>
      </c>
      <c r="B977" s="139">
        <v>3509095027</v>
      </c>
      <c r="C977" s="140" t="s">
        <v>556</v>
      </c>
      <c r="D977" s="141">
        <v>95</v>
      </c>
      <c r="E977" s="140" t="s">
        <v>127</v>
      </c>
      <c r="F977" s="141">
        <v>27</v>
      </c>
      <c r="G977" s="142" t="s">
        <v>59</v>
      </c>
      <c r="H977" s="130"/>
      <c r="I977" s="131">
        <v>10490.709659685865</v>
      </c>
      <c r="J977" s="131">
        <v>1737</v>
      </c>
      <c r="K977" s="131">
        <v>0</v>
      </c>
      <c r="L977" s="131">
        <v>938</v>
      </c>
      <c r="M977" s="131">
        <v>13165.709659685865</v>
      </c>
      <c r="N977" s="130"/>
      <c r="O977" s="132">
        <v>1</v>
      </c>
      <c r="P977" s="132">
        <v>0</v>
      </c>
      <c r="Q977" s="133">
        <v>12228</v>
      </c>
      <c r="R977" s="133">
        <v>0</v>
      </c>
      <c r="S977" s="133">
        <v>0</v>
      </c>
      <c r="T977" s="133">
        <v>938</v>
      </c>
      <c r="U977" s="134">
        <f t="shared" si="15"/>
        <v>13166</v>
      </c>
      <c r="V977" s="144"/>
      <c r="W977" s="173">
        <v>0</v>
      </c>
      <c r="X977" s="174">
        <v>0.09</v>
      </c>
      <c r="Y977" s="174">
        <v>2.5877411994527856E-3</v>
      </c>
      <c r="Z977" s="175">
        <v>0</v>
      </c>
      <c r="AA977" s="168"/>
      <c r="AB977" s="176">
        <v>0</v>
      </c>
      <c r="AC977" s="177">
        <v>0</v>
      </c>
      <c r="AD977" s="134">
        <v>0</v>
      </c>
      <c r="AE977" s="177">
        <v>0</v>
      </c>
      <c r="AF977" s="182">
        <v>0</v>
      </c>
      <c r="AG977" s="172"/>
    </row>
    <row r="978" spans="1:33" s="110" customFormat="1" x14ac:dyDescent="0.2">
      <c r="A978" s="138">
        <v>3509</v>
      </c>
      <c r="B978" s="139">
        <v>3509095072</v>
      </c>
      <c r="C978" s="140" t="s">
        <v>556</v>
      </c>
      <c r="D978" s="141">
        <v>95</v>
      </c>
      <c r="E978" s="140" t="s">
        <v>127</v>
      </c>
      <c r="F978" s="141">
        <v>72</v>
      </c>
      <c r="G978" s="142" t="s">
        <v>104</v>
      </c>
      <c r="H978" s="130"/>
      <c r="I978" s="131">
        <v>12765</v>
      </c>
      <c r="J978" s="131">
        <v>3341</v>
      </c>
      <c r="K978" s="131">
        <v>0</v>
      </c>
      <c r="L978" s="131">
        <v>938</v>
      </c>
      <c r="M978" s="131">
        <v>17044</v>
      </c>
      <c r="N978" s="130"/>
      <c r="O978" s="132">
        <v>1</v>
      </c>
      <c r="P978" s="132">
        <v>0</v>
      </c>
      <c r="Q978" s="133">
        <v>16106</v>
      </c>
      <c r="R978" s="133">
        <v>0</v>
      </c>
      <c r="S978" s="133">
        <v>0</v>
      </c>
      <c r="T978" s="133">
        <v>938</v>
      </c>
      <c r="U978" s="134">
        <f t="shared" si="15"/>
        <v>17044</v>
      </c>
      <c r="V978" s="144"/>
      <c r="W978" s="173">
        <v>0</v>
      </c>
      <c r="X978" s="174">
        <v>0.09</v>
      </c>
      <c r="Y978" s="174">
        <v>3.6636721571970312E-3</v>
      </c>
      <c r="Z978" s="175">
        <v>0</v>
      </c>
      <c r="AA978" s="168"/>
      <c r="AB978" s="176">
        <v>0</v>
      </c>
      <c r="AC978" s="177">
        <v>0</v>
      </c>
      <c r="AD978" s="134">
        <v>0</v>
      </c>
      <c r="AE978" s="177">
        <v>0</v>
      </c>
      <c r="AF978" s="182">
        <v>0</v>
      </c>
      <c r="AG978" s="172"/>
    </row>
    <row r="979" spans="1:33" s="110" customFormat="1" x14ac:dyDescent="0.2">
      <c r="A979" s="138">
        <v>3509</v>
      </c>
      <c r="B979" s="139">
        <v>3509095095</v>
      </c>
      <c r="C979" s="140" t="s">
        <v>556</v>
      </c>
      <c r="D979" s="141">
        <v>95</v>
      </c>
      <c r="E979" s="140" t="s">
        <v>127</v>
      </c>
      <c r="F979" s="141">
        <v>95</v>
      </c>
      <c r="G979" s="142" t="s">
        <v>127</v>
      </c>
      <c r="H979" s="130"/>
      <c r="I979" s="131">
        <v>13275</v>
      </c>
      <c r="J979" s="131">
        <v>92</v>
      </c>
      <c r="K979" s="131">
        <v>0</v>
      </c>
      <c r="L979" s="131">
        <v>938</v>
      </c>
      <c r="M979" s="131">
        <v>14305</v>
      </c>
      <c r="N979" s="130"/>
      <c r="O979" s="132">
        <v>558</v>
      </c>
      <c r="P979" s="132">
        <v>0</v>
      </c>
      <c r="Q979" s="133">
        <v>7458786</v>
      </c>
      <c r="R979" s="133">
        <v>0</v>
      </c>
      <c r="S979" s="133">
        <v>0</v>
      </c>
      <c r="T979" s="133">
        <v>523404</v>
      </c>
      <c r="U979" s="134">
        <f t="shared" si="15"/>
        <v>7982190</v>
      </c>
      <c r="V979" s="144"/>
      <c r="W979" s="173">
        <v>0</v>
      </c>
      <c r="X979" s="174">
        <v>0.09</v>
      </c>
      <c r="Y979" s="174">
        <v>0.13271430992265384</v>
      </c>
      <c r="Z979" s="175">
        <v>0</v>
      </c>
      <c r="AA979" s="168"/>
      <c r="AB979" s="176">
        <v>0</v>
      </c>
      <c r="AC979" s="177">
        <v>0</v>
      </c>
      <c r="AD979" s="134">
        <v>0</v>
      </c>
      <c r="AE979" s="177">
        <v>0</v>
      </c>
      <c r="AF979" s="182">
        <v>0</v>
      </c>
      <c r="AG979" s="172"/>
    </row>
    <row r="980" spans="1:33" s="110" customFormat="1" x14ac:dyDescent="0.2">
      <c r="A980" s="138">
        <v>3509</v>
      </c>
      <c r="B980" s="139">
        <v>3509095201</v>
      </c>
      <c r="C980" s="140" t="s">
        <v>556</v>
      </c>
      <c r="D980" s="141">
        <v>95</v>
      </c>
      <c r="E980" s="140" t="s">
        <v>127</v>
      </c>
      <c r="F980" s="141">
        <v>201</v>
      </c>
      <c r="G980" s="142" t="s">
        <v>233</v>
      </c>
      <c r="H980" s="130"/>
      <c r="I980" s="131">
        <v>15446</v>
      </c>
      <c r="J980" s="131">
        <v>537</v>
      </c>
      <c r="K980" s="131">
        <v>0</v>
      </c>
      <c r="L980" s="131">
        <v>938</v>
      </c>
      <c r="M980" s="131">
        <v>16921</v>
      </c>
      <c r="N980" s="130"/>
      <c r="O980" s="132">
        <v>3</v>
      </c>
      <c r="P980" s="132">
        <v>0</v>
      </c>
      <c r="Q980" s="133">
        <v>47949</v>
      </c>
      <c r="R980" s="133">
        <v>0</v>
      </c>
      <c r="S980" s="133">
        <v>0</v>
      </c>
      <c r="T980" s="133">
        <v>2814</v>
      </c>
      <c r="U980" s="134">
        <f t="shared" si="15"/>
        <v>50763</v>
      </c>
      <c r="V980" s="144"/>
      <c r="W980" s="173">
        <v>0</v>
      </c>
      <c r="X980" s="174">
        <v>0.09</v>
      </c>
      <c r="Y980" s="174">
        <v>8.4738866485651668E-2</v>
      </c>
      <c r="Z980" s="175">
        <v>0</v>
      </c>
      <c r="AA980" s="168"/>
      <c r="AB980" s="176">
        <v>0</v>
      </c>
      <c r="AC980" s="177">
        <v>0</v>
      </c>
      <c r="AD980" s="134">
        <v>0</v>
      </c>
      <c r="AE980" s="177">
        <v>0</v>
      </c>
      <c r="AF980" s="182">
        <v>0</v>
      </c>
      <c r="AG980" s="172"/>
    </row>
    <row r="981" spans="1:33" s="110" customFormat="1" x14ac:dyDescent="0.2">
      <c r="A981" s="138">
        <v>3509</v>
      </c>
      <c r="B981" s="139">
        <v>3509095265</v>
      </c>
      <c r="C981" s="140" t="s">
        <v>556</v>
      </c>
      <c r="D981" s="141">
        <v>95</v>
      </c>
      <c r="E981" s="140" t="s">
        <v>127</v>
      </c>
      <c r="F981" s="141">
        <v>265</v>
      </c>
      <c r="G981" s="142" t="s">
        <v>297</v>
      </c>
      <c r="H981" s="130"/>
      <c r="I981" s="131">
        <v>16575</v>
      </c>
      <c r="J981" s="131">
        <v>7412</v>
      </c>
      <c r="K981" s="131">
        <v>0</v>
      </c>
      <c r="L981" s="131">
        <v>938</v>
      </c>
      <c r="M981" s="131">
        <v>24925</v>
      </c>
      <c r="N981" s="130"/>
      <c r="O981" s="132">
        <v>1</v>
      </c>
      <c r="P981" s="132">
        <v>0</v>
      </c>
      <c r="Q981" s="133">
        <v>23987</v>
      </c>
      <c r="R981" s="133">
        <v>0</v>
      </c>
      <c r="S981" s="133">
        <v>0</v>
      </c>
      <c r="T981" s="133">
        <v>938</v>
      </c>
      <c r="U981" s="134">
        <f t="shared" si="15"/>
        <v>24925</v>
      </c>
      <c r="V981" s="144"/>
      <c r="W981" s="173">
        <v>0</v>
      </c>
      <c r="X981" s="174">
        <v>0.09</v>
      </c>
      <c r="Y981" s="174">
        <v>1.6734260033068383E-3</v>
      </c>
      <c r="Z981" s="175">
        <v>0</v>
      </c>
      <c r="AA981" s="168"/>
      <c r="AB981" s="176">
        <v>0</v>
      </c>
      <c r="AC981" s="177">
        <v>0</v>
      </c>
      <c r="AD981" s="134">
        <v>0</v>
      </c>
      <c r="AE981" s="177">
        <v>0</v>
      </c>
      <c r="AF981" s="182">
        <v>0</v>
      </c>
      <c r="AG981" s="172"/>
    </row>
    <row r="982" spans="1:33" s="110" customFormat="1" x14ac:dyDescent="0.2">
      <c r="A982" s="138">
        <v>3509</v>
      </c>
      <c r="B982" s="139">
        <v>3509095273</v>
      </c>
      <c r="C982" s="140" t="s">
        <v>556</v>
      </c>
      <c r="D982" s="141">
        <v>95</v>
      </c>
      <c r="E982" s="140" t="s">
        <v>127</v>
      </c>
      <c r="F982" s="141">
        <v>273</v>
      </c>
      <c r="G982" s="142" t="s">
        <v>305</v>
      </c>
      <c r="H982" s="130"/>
      <c r="I982" s="131">
        <v>12960</v>
      </c>
      <c r="J982" s="131">
        <v>4733</v>
      </c>
      <c r="K982" s="131">
        <v>0</v>
      </c>
      <c r="L982" s="131">
        <v>938</v>
      </c>
      <c r="M982" s="131">
        <v>18631</v>
      </c>
      <c r="N982" s="130"/>
      <c r="O982" s="132">
        <v>1</v>
      </c>
      <c r="P982" s="132">
        <v>0</v>
      </c>
      <c r="Q982" s="133">
        <v>17693</v>
      </c>
      <c r="R982" s="133">
        <v>0</v>
      </c>
      <c r="S982" s="133">
        <v>0</v>
      </c>
      <c r="T982" s="133">
        <v>938</v>
      </c>
      <c r="U982" s="134">
        <f t="shared" si="15"/>
        <v>18631</v>
      </c>
      <c r="V982" s="144"/>
      <c r="W982" s="173">
        <v>0</v>
      </c>
      <c r="X982" s="174">
        <v>0.09</v>
      </c>
      <c r="Y982" s="174">
        <v>4.9585952523037565E-3</v>
      </c>
      <c r="Z982" s="175">
        <v>0</v>
      </c>
      <c r="AA982" s="168"/>
      <c r="AB982" s="176">
        <v>0</v>
      </c>
      <c r="AC982" s="177">
        <v>0</v>
      </c>
      <c r="AD982" s="134">
        <v>0</v>
      </c>
      <c r="AE982" s="177">
        <v>0</v>
      </c>
      <c r="AF982" s="182">
        <v>0</v>
      </c>
      <c r="AG982" s="172"/>
    </row>
    <row r="983" spans="1:33" s="110" customFormat="1" x14ac:dyDescent="0.2">
      <c r="A983" s="138">
        <v>3509</v>
      </c>
      <c r="B983" s="139">
        <v>3509095292</v>
      </c>
      <c r="C983" s="140" t="s">
        <v>556</v>
      </c>
      <c r="D983" s="141">
        <v>95</v>
      </c>
      <c r="E983" s="140" t="s">
        <v>127</v>
      </c>
      <c r="F983" s="141">
        <v>292</v>
      </c>
      <c r="G983" s="142" t="s">
        <v>324</v>
      </c>
      <c r="H983" s="130"/>
      <c r="I983" s="131">
        <v>10816.904193853428</v>
      </c>
      <c r="J983" s="131">
        <v>1880</v>
      </c>
      <c r="K983" s="131">
        <v>0</v>
      </c>
      <c r="L983" s="131">
        <v>938</v>
      </c>
      <c r="M983" s="131">
        <v>13634.904193853428</v>
      </c>
      <c r="N983" s="130"/>
      <c r="O983" s="132">
        <v>1</v>
      </c>
      <c r="P983" s="132">
        <v>0</v>
      </c>
      <c r="Q983" s="133">
        <v>12697</v>
      </c>
      <c r="R983" s="133">
        <v>0</v>
      </c>
      <c r="S983" s="133">
        <v>0</v>
      </c>
      <c r="T983" s="133">
        <v>938</v>
      </c>
      <c r="U983" s="134">
        <f t="shared" si="15"/>
        <v>13635</v>
      </c>
      <c r="V983" s="144"/>
      <c r="W983" s="173">
        <v>0</v>
      </c>
      <c r="X983" s="174">
        <v>0.09</v>
      </c>
      <c r="Y983" s="174">
        <v>5.4253909825971395E-3</v>
      </c>
      <c r="Z983" s="175">
        <v>0</v>
      </c>
      <c r="AA983" s="168"/>
      <c r="AB983" s="176">
        <v>0</v>
      </c>
      <c r="AC983" s="177">
        <v>0</v>
      </c>
      <c r="AD983" s="134">
        <v>0</v>
      </c>
      <c r="AE983" s="177">
        <v>0</v>
      </c>
      <c r="AF983" s="182">
        <v>0</v>
      </c>
      <c r="AG983" s="172"/>
    </row>
    <row r="984" spans="1:33" s="110" customFormat="1" x14ac:dyDescent="0.2">
      <c r="A984" s="138">
        <v>3509</v>
      </c>
      <c r="B984" s="139">
        <v>3509095310</v>
      </c>
      <c r="C984" s="140" t="s">
        <v>556</v>
      </c>
      <c r="D984" s="141">
        <v>95</v>
      </c>
      <c r="E984" s="140" t="s">
        <v>127</v>
      </c>
      <c r="F984" s="141">
        <v>310</v>
      </c>
      <c r="G984" s="142" t="s">
        <v>342</v>
      </c>
      <c r="H984" s="130"/>
      <c r="I984" s="131">
        <v>12482.688406158968</v>
      </c>
      <c r="J984" s="131">
        <v>3720</v>
      </c>
      <c r="K984" s="131">
        <v>0</v>
      </c>
      <c r="L984" s="131">
        <v>938</v>
      </c>
      <c r="M984" s="131">
        <v>17140.688406158966</v>
      </c>
      <c r="N984" s="130"/>
      <c r="O984" s="132">
        <v>1</v>
      </c>
      <c r="P984" s="132">
        <v>0</v>
      </c>
      <c r="Q984" s="133">
        <v>16203</v>
      </c>
      <c r="R984" s="133">
        <v>0</v>
      </c>
      <c r="S984" s="133">
        <v>0</v>
      </c>
      <c r="T984" s="133">
        <v>938</v>
      </c>
      <c r="U984" s="134">
        <f t="shared" si="15"/>
        <v>17141</v>
      </c>
      <c r="V984" s="144"/>
      <c r="W984" s="173">
        <v>0</v>
      </c>
      <c r="X984" s="174">
        <v>0.09</v>
      </c>
      <c r="Y984" s="174">
        <v>4.0869705445798162E-2</v>
      </c>
      <c r="Z984" s="175">
        <v>0</v>
      </c>
      <c r="AA984" s="168"/>
      <c r="AB984" s="176">
        <v>0</v>
      </c>
      <c r="AC984" s="177">
        <v>0</v>
      </c>
      <c r="AD984" s="134">
        <v>0</v>
      </c>
      <c r="AE984" s="177">
        <v>0</v>
      </c>
      <c r="AF984" s="182">
        <v>0</v>
      </c>
      <c r="AG984" s="172"/>
    </row>
    <row r="985" spans="1:33" s="110" customFormat="1" x14ac:dyDescent="0.2">
      <c r="A985" s="138">
        <v>3509</v>
      </c>
      <c r="B985" s="139">
        <v>3509095331</v>
      </c>
      <c r="C985" s="140" t="s">
        <v>556</v>
      </c>
      <c r="D985" s="141">
        <v>95</v>
      </c>
      <c r="E985" s="140" t="s">
        <v>127</v>
      </c>
      <c r="F985" s="141">
        <v>331</v>
      </c>
      <c r="G985" s="142" t="s">
        <v>363</v>
      </c>
      <c r="H985" s="130"/>
      <c r="I985" s="131">
        <v>10766</v>
      </c>
      <c r="J985" s="131">
        <v>3362</v>
      </c>
      <c r="K985" s="131">
        <v>0</v>
      </c>
      <c r="L985" s="131">
        <v>938</v>
      </c>
      <c r="M985" s="131">
        <v>15066</v>
      </c>
      <c r="N985" s="130"/>
      <c r="O985" s="132">
        <v>2</v>
      </c>
      <c r="P985" s="132">
        <v>0</v>
      </c>
      <c r="Q985" s="133">
        <v>28256</v>
      </c>
      <c r="R985" s="133">
        <v>0</v>
      </c>
      <c r="S985" s="133">
        <v>0</v>
      </c>
      <c r="T985" s="133">
        <v>1876</v>
      </c>
      <c r="U985" s="134">
        <f t="shared" si="15"/>
        <v>30132</v>
      </c>
      <c r="V985" s="144"/>
      <c r="W985" s="173">
        <v>0</v>
      </c>
      <c r="X985" s="174">
        <v>0.09</v>
      </c>
      <c r="Y985" s="174">
        <v>2.1003383426339169E-2</v>
      </c>
      <c r="Z985" s="175">
        <v>0</v>
      </c>
      <c r="AA985" s="168"/>
      <c r="AB985" s="176">
        <v>0</v>
      </c>
      <c r="AC985" s="177">
        <v>0</v>
      </c>
      <c r="AD985" s="134">
        <v>0</v>
      </c>
      <c r="AE985" s="177">
        <v>0</v>
      </c>
      <c r="AF985" s="182">
        <v>0</v>
      </c>
      <c r="AG985" s="172"/>
    </row>
    <row r="986" spans="1:33" s="110" customFormat="1" x14ac:dyDescent="0.2">
      <c r="A986" s="138">
        <v>3509</v>
      </c>
      <c r="B986" s="139">
        <v>3509095650</v>
      </c>
      <c r="C986" s="140" t="s">
        <v>556</v>
      </c>
      <c r="D986" s="141">
        <v>95</v>
      </c>
      <c r="E986" s="140" t="s">
        <v>127</v>
      </c>
      <c r="F986" s="141">
        <v>650</v>
      </c>
      <c r="G986" s="142" t="s">
        <v>400</v>
      </c>
      <c r="H986" s="130"/>
      <c r="I986" s="131">
        <v>8960</v>
      </c>
      <c r="J986" s="131">
        <v>2460</v>
      </c>
      <c r="K986" s="131">
        <v>0</v>
      </c>
      <c r="L986" s="131">
        <v>938</v>
      </c>
      <c r="M986" s="131">
        <v>12358</v>
      </c>
      <c r="N986" s="130"/>
      <c r="O986" s="132">
        <v>1</v>
      </c>
      <c r="P986" s="132">
        <v>0</v>
      </c>
      <c r="Q986" s="133">
        <v>11420</v>
      </c>
      <c r="R986" s="133">
        <v>0</v>
      </c>
      <c r="S986" s="133">
        <v>0</v>
      </c>
      <c r="T986" s="133">
        <v>938</v>
      </c>
      <c r="U986" s="134">
        <f t="shared" si="15"/>
        <v>12358</v>
      </c>
      <c r="V986" s="144"/>
      <c r="W986" s="173">
        <v>0</v>
      </c>
      <c r="X986" s="174">
        <v>0.09</v>
      </c>
      <c r="Y986" s="174">
        <v>2.1745136380001387E-3</v>
      </c>
      <c r="Z986" s="175">
        <v>0</v>
      </c>
      <c r="AA986" s="168"/>
      <c r="AB986" s="176">
        <v>0</v>
      </c>
      <c r="AC986" s="177">
        <v>0</v>
      </c>
      <c r="AD986" s="134">
        <v>0</v>
      </c>
      <c r="AE986" s="177">
        <v>0</v>
      </c>
      <c r="AF986" s="182">
        <v>0</v>
      </c>
      <c r="AG986" s="172"/>
    </row>
    <row r="987" spans="1:33" s="110" customFormat="1" x14ac:dyDescent="0.2">
      <c r="A987" s="138">
        <v>3509</v>
      </c>
      <c r="B987" s="139">
        <v>3509095763</v>
      </c>
      <c r="C987" s="140" t="s">
        <v>556</v>
      </c>
      <c r="D987" s="141">
        <v>95</v>
      </c>
      <c r="E987" s="140" t="s">
        <v>127</v>
      </c>
      <c r="F987" s="141">
        <v>763</v>
      </c>
      <c r="G987" s="142" t="s">
        <v>434</v>
      </c>
      <c r="H987" s="130"/>
      <c r="I987" s="131">
        <v>14723</v>
      </c>
      <c r="J987" s="131">
        <v>3303</v>
      </c>
      <c r="K987" s="131">
        <v>0</v>
      </c>
      <c r="L987" s="131">
        <v>938</v>
      </c>
      <c r="M987" s="131">
        <v>18964</v>
      </c>
      <c r="N987" s="130"/>
      <c r="O987" s="132">
        <v>1</v>
      </c>
      <c r="P987" s="132">
        <v>0</v>
      </c>
      <c r="Q987" s="133">
        <v>18026</v>
      </c>
      <c r="R987" s="133">
        <v>0</v>
      </c>
      <c r="S987" s="133">
        <v>0</v>
      </c>
      <c r="T987" s="133">
        <v>938</v>
      </c>
      <c r="U987" s="134">
        <f t="shared" si="15"/>
        <v>18964</v>
      </c>
      <c r="V987" s="144"/>
      <c r="W987" s="173">
        <v>0</v>
      </c>
      <c r="X987" s="174">
        <v>0.09</v>
      </c>
      <c r="Y987" s="174">
        <v>5.4980979457608763E-3</v>
      </c>
      <c r="Z987" s="175">
        <v>0</v>
      </c>
      <c r="AA987" s="168"/>
      <c r="AB987" s="176">
        <v>0</v>
      </c>
      <c r="AC987" s="177">
        <v>0</v>
      </c>
      <c r="AD987" s="134">
        <v>0</v>
      </c>
      <c r="AE987" s="177">
        <v>0</v>
      </c>
      <c r="AF987" s="182">
        <v>0</v>
      </c>
      <c r="AG987" s="172"/>
    </row>
    <row r="988" spans="1:33" s="110" customFormat="1" x14ac:dyDescent="0.2">
      <c r="A988" s="138">
        <v>3510</v>
      </c>
      <c r="B988" s="139">
        <v>3510281061</v>
      </c>
      <c r="C988" s="140" t="s">
        <v>557</v>
      </c>
      <c r="D988" s="141">
        <v>281</v>
      </c>
      <c r="E988" s="140" t="s">
        <v>313</v>
      </c>
      <c r="F988" s="141">
        <v>61</v>
      </c>
      <c r="G988" s="142" t="s">
        <v>93</v>
      </c>
      <c r="H988" s="130"/>
      <c r="I988" s="131">
        <v>13985</v>
      </c>
      <c r="J988" s="131">
        <v>761</v>
      </c>
      <c r="K988" s="131">
        <v>0</v>
      </c>
      <c r="L988" s="131">
        <v>938</v>
      </c>
      <c r="M988" s="131">
        <v>15684</v>
      </c>
      <c r="N988" s="130"/>
      <c r="O988" s="132">
        <v>3</v>
      </c>
      <c r="P988" s="132">
        <v>0</v>
      </c>
      <c r="Q988" s="133">
        <v>44238</v>
      </c>
      <c r="R988" s="133">
        <v>0</v>
      </c>
      <c r="S988" s="133">
        <v>0</v>
      </c>
      <c r="T988" s="133">
        <v>2814</v>
      </c>
      <c r="U988" s="134">
        <f t="shared" si="15"/>
        <v>47052</v>
      </c>
      <c r="V988" s="144"/>
      <c r="W988" s="173">
        <v>0</v>
      </c>
      <c r="X988" s="174">
        <v>0.09</v>
      </c>
      <c r="Y988" s="174">
        <v>3.8664756422613043E-2</v>
      </c>
      <c r="Z988" s="175">
        <v>0</v>
      </c>
      <c r="AA988" s="168"/>
      <c r="AB988" s="176">
        <v>0</v>
      </c>
      <c r="AC988" s="177">
        <v>0</v>
      </c>
      <c r="AD988" s="134">
        <v>0</v>
      </c>
      <c r="AE988" s="177">
        <v>0</v>
      </c>
      <c r="AF988" s="182">
        <v>0</v>
      </c>
      <c r="AG988" s="172"/>
    </row>
    <row r="989" spans="1:33" s="110" customFormat="1" x14ac:dyDescent="0.2">
      <c r="A989" s="138">
        <v>3510</v>
      </c>
      <c r="B989" s="139">
        <v>3510281087</v>
      </c>
      <c r="C989" s="140" t="s">
        <v>557</v>
      </c>
      <c r="D989" s="141">
        <v>281</v>
      </c>
      <c r="E989" s="140" t="s">
        <v>313</v>
      </c>
      <c r="F989" s="141">
        <v>87</v>
      </c>
      <c r="G989" s="142" t="s">
        <v>119</v>
      </c>
      <c r="H989" s="130"/>
      <c r="I989" s="131">
        <v>10983.843991676127</v>
      </c>
      <c r="J989" s="131">
        <v>3950</v>
      </c>
      <c r="K989" s="131">
        <v>0</v>
      </c>
      <c r="L989" s="131">
        <v>938</v>
      </c>
      <c r="M989" s="131">
        <v>15871.843991676127</v>
      </c>
      <c r="N989" s="130"/>
      <c r="O989" s="132">
        <v>1</v>
      </c>
      <c r="P989" s="132">
        <v>0</v>
      </c>
      <c r="Q989" s="133">
        <v>14934</v>
      </c>
      <c r="R989" s="133">
        <v>0</v>
      </c>
      <c r="S989" s="133">
        <v>0</v>
      </c>
      <c r="T989" s="133">
        <v>938</v>
      </c>
      <c r="U989" s="134">
        <f t="shared" si="15"/>
        <v>15872</v>
      </c>
      <c r="V989" s="144"/>
      <c r="W989" s="173">
        <v>0</v>
      </c>
      <c r="X989" s="174">
        <v>0.09</v>
      </c>
      <c r="Y989" s="174">
        <v>3.9927321701253137E-3</v>
      </c>
      <c r="Z989" s="175">
        <v>0</v>
      </c>
      <c r="AA989" s="168"/>
      <c r="AB989" s="176">
        <v>0</v>
      </c>
      <c r="AC989" s="177">
        <v>0</v>
      </c>
      <c r="AD989" s="134">
        <v>0</v>
      </c>
      <c r="AE989" s="177">
        <v>0</v>
      </c>
      <c r="AF989" s="182">
        <v>0</v>
      </c>
      <c r="AG989" s="172"/>
    </row>
    <row r="990" spans="1:33" s="110" customFormat="1" x14ac:dyDescent="0.2">
      <c r="A990" s="138">
        <v>3510</v>
      </c>
      <c r="B990" s="139">
        <v>3510281137</v>
      </c>
      <c r="C990" s="140" t="s">
        <v>557</v>
      </c>
      <c r="D990" s="141">
        <v>281</v>
      </c>
      <c r="E990" s="140" t="s">
        <v>313</v>
      </c>
      <c r="F990" s="141">
        <v>137</v>
      </c>
      <c r="G990" s="142" t="s">
        <v>169</v>
      </c>
      <c r="H990" s="130"/>
      <c r="I990" s="131">
        <v>14566</v>
      </c>
      <c r="J990" s="131">
        <v>0</v>
      </c>
      <c r="K990" s="131">
        <v>0</v>
      </c>
      <c r="L990" s="131">
        <v>938</v>
      </c>
      <c r="M990" s="131">
        <v>15504</v>
      </c>
      <c r="N990" s="130"/>
      <c r="O990" s="132">
        <v>6</v>
      </c>
      <c r="P990" s="132">
        <v>0</v>
      </c>
      <c r="Q990" s="133">
        <v>87396</v>
      </c>
      <c r="R990" s="133">
        <v>0</v>
      </c>
      <c r="S990" s="133">
        <v>0</v>
      </c>
      <c r="T990" s="133">
        <v>5628</v>
      </c>
      <c r="U990" s="134">
        <f t="shared" si="15"/>
        <v>93024</v>
      </c>
      <c r="V990" s="144"/>
      <c r="W990" s="173">
        <v>0</v>
      </c>
      <c r="X990" s="174">
        <v>0.09</v>
      </c>
      <c r="Y990" s="174">
        <v>0.109983224099342</v>
      </c>
      <c r="Z990" s="175">
        <v>0</v>
      </c>
      <c r="AA990" s="168"/>
      <c r="AB990" s="176">
        <v>0</v>
      </c>
      <c r="AC990" s="177">
        <v>0</v>
      </c>
      <c r="AD990" s="134">
        <v>0</v>
      </c>
      <c r="AE990" s="177">
        <v>0</v>
      </c>
      <c r="AF990" s="182">
        <v>0</v>
      </c>
      <c r="AG990" s="172"/>
    </row>
    <row r="991" spans="1:33" s="110" customFormat="1" x14ac:dyDescent="0.2">
      <c r="A991" s="138">
        <v>3510</v>
      </c>
      <c r="B991" s="139">
        <v>3510281159</v>
      </c>
      <c r="C991" s="140" t="s">
        <v>557</v>
      </c>
      <c r="D991" s="141">
        <v>281</v>
      </c>
      <c r="E991" s="140" t="s">
        <v>313</v>
      </c>
      <c r="F991" s="141">
        <v>159</v>
      </c>
      <c r="G991" s="142" t="s">
        <v>191</v>
      </c>
      <c r="H991" s="130"/>
      <c r="I991" s="131">
        <v>10412.355010683761</v>
      </c>
      <c r="J991" s="131">
        <v>4908</v>
      </c>
      <c r="K991" s="131">
        <v>0</v>
      </c>
      <c r="L991" s="131">
        <v>938</v>
      </c>
      <c r="M991" s="131">
        <v>16258.355010683761</v>
      </c>
      <c r="N991" s="130"/>
      <c r="O991" s="132">
        <v>1</v>
      </c>
      <c r="P991" s="132">
        <v>0</v>
      </c>
      <c r="Q991" s="133">
        <v>15320</v>
      </c>
      <c r="R991" s="133">
        <v>0</v>
      </c>
      <c r="S991" s="133">
        <v>0</v>
      </c>
      <c r="T991" s="133">
        <v>938</v>
      </c>
      <c r="U991" s="134">
        <f t="shared" si="15"/>
        <v>16258</v>
      </c>
      <c r="V991" s="144"/>
      <c r="W991" s="173">
        <v>0</v>
      </c>
      <c r="X991" s="174">
        <v>0.09</v>
      </c>
      <c r="Y991" s="174">
        <v>2.9926847633340962E-3</v>
      </c>
      <c r="Z991" s="175">
        <v>0</v>
      </c>
      <c r="AA991" s="168"/>
      <c r="AB991" s="176">
        <v>0</v>
      </c>
      <c r="AC991" s="177">
        <v>0</v>
      </c>
      <c r="AD991" s="134">
        <v>0</v>
      </c>
      <c r="AE991" s="177">
        <v>0</v>
      </c>
      <c r="AF991" s="182">
        <v>0</v>
      </c>
      <c r="AG991" s="172"/>
    </row>
    <row r="992" spans="1:33" s="110" customFormat="1" x14ac:dyDescent="0.2">
      <c r="A992" s="138">
        <v>3510</v>
      </c>
      <c r="B992" s="139">
        <v>3510281281</v>
      </c>
      <c r="C992" s="140" t="s">
        <v>557</v>
      </c>
      <c r="D992" s="141">
        <v>281</v>
      </c>
      <c r="E992" s="140" t="s">
        <v>313</v>
      </c>
      <c r="F992" s="141">
        <v>281</v>
      </c>
      <c r="G992" s="142" t="s">
        <v>313</v>
      </c>
      <c r="H992" s="130"/>
      <c r="I992" s="131">
        <v>13147</v>
      </c>
      <c r="J992" s="131">
        <v>592</v>
      </c>
      <c r="K992" s="131">
        <v>0</v>
      </c>
      <c r="L992" s="131">
        <v>938</v>
      </c>
      <c r="M992" s="131">
        <v>14677</v>
      </c>
      <c r="N992" s="130"/>
      <c r="O992" s="132">
        <v>357</v>
      </c>
      <c r="P992" s="132">
        <v>0</v>
      </c>
      <c r="Q992" s="133">
        <v>4904823</v>
      </c>
      <c r="R992" s="133">
        <v>0</v>
      </c>
      <c r="S992" s="133">
        <v>0</v>
      </c>
      <c r="T992" s="133">
        <v>334866</v>
      </c>
      <c r="U992" s="134">
        <f t="shared" si="15"/>
        <v>5239689</v>
      </c>
      <c r="V992" s="144"/>
      <c r="W992" s="173">
        <v>0</v>
      </c>
      <c r="X992" s="174">
        <v>0.09</v>
      </c>
      <c r="Y992" s="174">
        <v>0.13634532290323234</v>
      </c>
      <c r="Z992" s="175">
        <v>0</v>
      </c>
      <c r="AA992" s="168"/>
      <c r="AB992" s="176">
        <v>0</v>
      </c>
      <c r="AC992" s="177">
        <v>0</v>
      </c>
      <c r="AD992" s="134">
        <v>0</v>
      </c>
      <c r="AE992" s="177">
        <v>0</v>
      </c>
      <c r="AF992" s="182">
        <v>0</v>
      </c>
      <c r="AG992" s="172"/>
    </row>
    <row r="993" spans="1:33" s="110" customFormat="1" x14ac:dyDescent="0.2">
      <c r="A993" s="138">
        <v>3510</v>
      </c>
      <c r="B993" s="139">
        <v>3510281293</v>
      </c>
      <c r="C993" s="140" t="s">
        <v>557</v>
      </c>
      <c r="D993" s="141">
        <v>281</v>
      </c>
      <c r="E993" s="140" t="s">
        <v>313</v>
      </c>
      <c r="F993" s="141">
        <v>293</v>
      </c>
      <c r="G993" s="142" t="s">
        <v>325</v>
      </c>
      <c r="H993" s="130"/>
      <c r="I993" s="131">
        <v>12760.161431036608</v>
      </c>
      <c r="J993" s="131">
        <v>610</v>
      </c>
      <c r="K993" s="131">
        <v>0</v>
      </c>
      <c r="L993" s="131">
        <v>938</v>
      </c>
      <c r="M993" s="131">
        <v>14308.161431036608</v>
      </c>
      <c r="N993" s="130"/>
      <c r="O993" s="132">
        <v>3</v>
      </c>
      <c r="P993" s="132">
        <v>0</v>
      </c>
      <c r="Q993" s="133">
        <v>40110</v>
      </c>
      <c r="R993" s="133">
        <v>0</v>
      </c>
      <c r="S993" s="133">
        <v>0</v>
      </c>
      <c r="T993" s="133">
        <v>2814</v>
      </c>
      <c r="U993" s="134">
        <f t="shared" si="15"/>
        <v>42924</v>
      </c>
      <c r="V993" s="144"/>
      <c r="W993" s="173">
        <v>0</v>
      </c>
      <c r="X993" s="174">
        <v>0.09</v>
      </c>
      <c r="Y993" s="174">
        <v>9.3536017588317037E-3</v>
      </c>
      <c r="Z993" s="175">
        <v>0</v>
      </c>
      <c r="AA993" s="168"/>
      <c r="AB993" s="176">
        <v>0</v>
      </c>
      <c r="AC993" s="177">
        <v>0</v>
      </c>
      <c r="AD993" s="134">
        <v>0</v>
      </c>
      <c r="AE993" s="177">
        <v>0</v>
      </c>
      <c r="AF993" s="182">
        <v>0</v>
      </c>
      <c r="AG993" s="172"/>
    </row>
    <row r="994" spans="1:33" s="110" customFormat="1" x14ac:dyDescent="0.2">
      <c r="A994" s="138">
        <v>3510</v>
      </c>
      <c r="B994" s="139">
        <v>3510281325</v>
      </c>
      <c r="C994" s="140" t="s">
        <v>557</v>
      </c>
      <c r="D994" s="141">
        <v>281</v>
      </c>
      <c r="E994" s="140" t="s">
        <v>313</v>
      </c>
      <c r="F994" s="141">
        <v>325</v>
      </c>
      <c r="G994" s="142" t="s">
        <v>357</v>
      </c>
      <c r="H994" s="130"/>
      <c r="I994" s="131">
        <v>12505.803428461981</v>
      </c>
      <c r="J994" s="131">
        <v>1787</v>
      </c>
      <c r="K994" s="131">
        <v>0</v>
      </c>
      <c r="L994" s="131">
        <v>938</v>
      </c>
      <c r="M994" s="131">
        <v>15230.803428461981</v>
      </c>
      <c r="N994" s="130"/>
      <c r="O994" s="132">
        <v>1</v>
      </c>
      <c r="P994" s="132">
        <v>0</v>
      </c>
      <c r="Q994" s="133">
        <v>14293</v>
      </c>
      <c r="R994" s="133">
        <v>0</v>
      </c>
      <c r="S994" s="133">
        <v>0</v>
      </c>
      <c r="T994" s="133">
        <v>938</v>
      </c>
      <c r="U994" s="134">
        <f t="shared" si="15"/>
        <v>15231</v>
      </c>
      <c r="V994" s="144"/>
      <c r="W994" s="173">
        <v>0</v>
      </c>
      <c r="X994" s="174">
        <v>0.09</v>
      </c>
      <c r="Y994" s="174">
        <v>1.19616209484325E-2</v>
      </c>
      <c r="Z994" s="175">
        <v>0</v>
      </c>
      <c r="AA994" s="168"/>
      <c r="AB994" s="176">
        <v>0</v>
      </c>
      <c r="AC994" s="177">
        <v>0</v>
      </c>
      <c r="AD994" s="134">
        <v>0</v>
      </c>
      <c r="AE994" s="177">
        <v>0</v>
      </c>
      <c r="AF994" s="182">
        <v>0</v>
      </c>
      <c r="AG994" s="172"/>
    </row>
    <row r="995" spans="1:33" s="110" customFormat="1" x14ac:dyDescent="0.2">
      <c r="A995" s="138">
        <v>3510</v>
      </c>
      <c r="B995" s="139">
        <v>3510281332</v>
      </c>
      <c r="C995" s="140" t="s">
        <v>557</v>
      </c>
      <c r="D995" s="141">
        <v>281</v>
      </c>
      <c r="E995" s="140" t="s">
        <v>313</v>
      </c>
      <c r="F995" s="141">
        <v>332</v>
      </c>
      <c r="G995" s="142" t="s">
        <v>364</v>
      </c>
      <c r="H995" s="130"/>
      <c r="I995" s="131">
        <v>12357</v>
      </c>
      <c r="J995" s="131">
        <v>953</v>
      </c>
      <c r="K995" s="131">
        <v>0</v>
      </c>
      <c r="L995" s="131">
        <v>938</v>
      </c>
      <c r="M995" s="131">
        <v>14248</v>
      </c>
      <c r="N995" s="130"/>
      <c r="O995" s="132">
        <v>5</v>
      </c>
      <c r="P995" s="132">
        <v>0</v>
      </c>
      <c r="Q995" s="133">
        <v>66550</v>
      </c>
      <c r="R995" s="133">
        <v>0</v>
      </c>
      <c r="S995" s="133">
        <v>0</v>
      </c>
      <c r="T995" s="133">
        <v>4690</v>
      </c>
      <c r="U995" s="134">
        <f t="shared" si="15"/>
        <v>71240</v>
      </c>
      <c r="V995" s="144"/>
      <c r="W995" s="173">
        <v>0</v>
      </c>
      <c r="X995" s="174">
        <v>0.09</v>
      </c>
      <c r="Y995" s="174">
        <v>1.6931440090155188E-2</v>
      </c>
      <c r="Z995" s="175">
        <v>0</v>
      </c>
      <c r="AA995" s="168"/>
      <c r="AB995" s="176">
        <v>0</v>
      </c>
      <c r="AC995" s="177">
        <v>0</v>
      </c>
      <c r="AD995" s="134">
        <v>0</v>
      </c>
      <c r="AE995" s="177">
        <v>0</v>
      </c>
      <c r="AF995" s="182">
        <v>0</v>
      </c>
      <c r="AG995" s="172"/>
    </row>
    <row r="996" spans="1:33" s="110" customFormat="1" x14ac:dyDescent="0.2">
      <c r="A996" s="138">
        <v>3510</v>
      </c>
      <c r="B996" s="139">
        <v>3510281680</v>
      </c>
      <c r="C996" s="140" t="s">
        <v>557</v>
      </c>
      <c r="D996" s="141">
        <v>281</v>
      </c>
      <c r="E996" s="140" t="s">
        <v>313</v>
      </c>
      <c r="F996" s="141">
        <v>680</v>
      </c>
      <c r="G996" s="142" t="s">
        <v>411</v>
      </c>
      <c r="H996" s="130"/>
      <c r="I996" s="131">
        <v>10858.967824597465</v>
      </c>
      <c r="J996" s="131">
        <v>3868</v>
      </c>
      <c r="K996" s="131">
        <v>0</v>
      </c>
      <c r="L996" s="131">
        <v>938</v>
      </c>
      <c r="M996" s="131">
        <v>15664.967824597465</v>
      </c>
      <c r="N996" s="130"/>
      <c r="O996" s="132">
        <v>1</v>
      </c>
      <c r="P996" s="132">
        <v>0</v>
      </c>
      <c r="Q996" s="133">
        <v>14727</v>
      </c>
      <c r="R996" s="133">
        <v>0</v>
      </c>
      <c r="S996" s="133">
        <v>0</v>
      </c>
      <c r="T996" s="133">
        <v>938</v>
      </c>
      <c r="U996" s="134">
        <f t="shared" si="15"/>
        <v>15665</v>
      </c>
      <c r="V996" s="144"/>
      <c r="W996" s="173">
        <v>0</v>
      </c>
      <c r="X996" s="174">
        <v>0.09</v>
      </c>
      <c r="Y996" s="174">
        <v>3.7526308347803389E-3</v>
      </c>
      <c r="Z996" s="175">
        <v>0</v>
      </c>
      <c r="AA996" s="168"/>
      <c r="AB996" s="176">
        <v>0</v>
      </c>
      <c r="AC996" s="177">
        <v>0</v>
      </c>
      <c r="AD996" s="134">
        <v>0</v>
      </c>
      <c r="AE996" s="177">
        <v>0</v>
      </c>
      <c r="AF996" s="182">
        <v>0</v>
      </c>
      <c r="AG996" s="172"/>
    </row>
    <row r="997" spans="1:33" s="110" customFormat="1" x14ac:dyDescent="0.2">
      <c r="A997" s="138">
        <v>3513</v>
      </c>
      <c r="B997" s="139">
        <v>3513044001</v>
      </c>
      <c r="C997" s="140" t="s">
        <v>558</v>
      </c>
      <c r="D997" s="141">
        <v>44</v>
      </c>
      <c r="E997" s="140" t="s">
        <v>76</v>
      </c>
      <c r="F997" s="141">
        <v>1</v>
      </c>
      <c r="G997" s="142" t="s">
        <v>33</v>
      </c>
      <c r="H997" s="130"/>
      <c r="I997" s="131">
        <v>11530.517394155666</v>
      </c>
      <c r="J997" s="131">
        <v>2040</v>
      </c>
      <c r="K997" s="131">
        <v>0</v>
      </c>
      <c r="L997" s="131">
        <v>938</v>
      </c>
      <c r="M997" s="131">
        <v>14508.517394155666</v>
      </c>
      <c r="N997" s="130"/>
      <c r="O997" s="132">
        <v>1</v>
      </c>
      <c r="P997" s="132">
        <v>0</v>
      </c>
      <c r="Q997" s="133">
        <v>13442</v>
      </c>
      <c r="R997" s="133">
        <v>0</v>
      </c>
      <c r="S997" s="133">
        <v>0</v>
      </c>
      <c r="T997" s="133">
        <v>929</v>
      </c>
      <c r="U997" s="134">
        <f t="shared" si="15"/>
        <v>14371</v>
      </c>
      <c r="V997" s="144"/>
      <c r="W997" s="173">
        <v>9.433962264150943E-3</v>
      </c>
      <c r="X997" s="174">
        <v>0.09</v>
      </c>
      <c r="Y997" s="174">
        <v>1.3258181383061613E-2</v>
      </c>
      <c r="Z997" s="175">
        <v>0</v>
      </c>
      <c r="AA997" s="168"/>
      <c r="AB997" s="176">
        <v>0</v>
      </c>
      <c r="AC997" s="177">
        <v>0</v>
      </c>
      <c r="AD997" s="134">
        <v>0</v>
      </c>
      <c r="AE997" s="177">
        <v>0</v>
      </c>
      <c r="AF997" s="182">
        <v>0</v>
      </c>
      <c r="AG997" s="172"/>
    </row>
    <row r="998" spans="1:33" s="110" customFormat="1" x14ac:dyDescent="0.2">
      <c r="A998" s="138">
        <v>3513</v>
      </c>
      <c r="B998" s="139">
        <v>3513044018</v>
      </c>
      <c r="C998" s="140" t="s">
        <v>558</v>
      </c>
      <c r="D998" s="141">
        <v>44</v>
      </c>
      <c r="E998" s="140" t="s">
        <v>76</v>
      </c>
      <c r="F998" s="141">
        <v>18</v>
      </c>
      <c r="G998" s="142" t="s">
        <v>50</v>
      </c>
      <c r="H998" s="130"/>
      <c r="I998" s="131">
        <v>14340</v>
      </c>
      <c r="J998" s="131">
        <v>8825</v>
      </c>
      <c r="K998" s="131">
        <v>0</v>
      </c>
      <c r="L998" s="131">
        <v>938</v>
      </c>
      <c r="M998" s="131">
        <v>24103</v>
      </c>
      <c r="N998" s="130"/>
      <c r="O998" s="132">
        <v>2</v>
      </c>
      <c r="P998" s="132">
        <v>0</v>
      </c>
      <c r="Q998" s="133">
        <v>45892</v>
      </c>
      <c r="R998" s="133">
        <v>0</v>
      </c>
      <c r="S998" s="133">
        <v>0</v>
      </c>
      <c r="T998" s="133">
        <v>1858</v>
      </c>
      <c r="U998" s="134">
        <f t="shared" si="15"/>
        <v>47750</v>
      </c>
      <c r="V998" s="144"/>
      <c r="W998" s="173">
        <v>1.8867924528301886E-2</v>
      </c>
      <c r="X998" s="174">
        <v>0.09</v>
      </c>
      <c r="Y998" s="174">
        <v>3.1639757588817846E-2</v>
      </c>
      <c r="Z998" s="175">
        <v>0</v>
      </c>
      <c r="AA998" s="168"/>
      <c r="AB998" s="176">
        <v>0</v>
      </c>
      <c r="AC998" s="177">
        <v>0</v>
      </c>
      <c r="AD998" s="134">
        <v>0</v>
      </c>
      <c r="AE998" s="177">
        <v>0</v>
      </c>
      <c r="AF998" s="182">
        <v>0</v>
      </c>
      <c r="AG998" s="172"/>
    </row>
    <row r="999" spans="1:33" s="110" customFormat="1" x14ac:dyDescent="0.2">
      <c r="A999" s="138">
        <v>3513</v>
      </c>
      <c r="B999" s="139">
        <v>3513044035</v>
      </c>
      <c r="C999" s="140" t="s">
        <v>558</v>
      </c>
      <c r="D999" s="141">
        <v>44</v>
      </c>
      <c r="E999" s="140" t="s">
        <v>76</v>
      </c>
      <c r="F999" s="141">
        <v>35</v>
      </c>
      <c r="G999" s="142" t="s">
        <v>67</v>
      </c>
      <c r="H999" s="130"/>
      <c r="I999" s="131">
        <v>13641</v>
      </c>
      <c r="J999" s="131">
        <v>5719</v>
      </c>
      <c r="K999" s="131">
        <v>0</v>
      </c>
      <c r="L999" s="131">
        <v>938</v>
      </c>
      <c r="M999" s="131">
        <v>20298</v>
      </c>
      <c r="N999" s="130"/>
      <c r="O999" s="132">
        <v>6</v>
      </c>
      <c r="P999" s="132">
        <v>0</v>
      </c>
      <c r="Q999" s="133">
        <v>115062</v>
      </c>
      <c r="R999" s="133">
        <v>0</v>
      </c>
      <c r="S999" s="133">
        <v>0</v>
      </c>
      <c r="T999" s="133">
        <v>5574</v>
      </c>
      <c r="U999" s="134">
        <f t="shared" si="15"/>
        <v>120636</v>
      </c>
      <c r="V999" s="144"/>
      <c r="W999" s="173">
        <v>5.6603773584905655E-2</v>
      </c>
      <c r="X999" s="174">
        <v>0.09</v>
      </c>
      <c r="Y999" s="174">
        <v>0.15770254624817917</v>
      </c>
      <c r="Z999" s="175">
        <v>0</v>
      </c>
      <c r="AA999" s="168"/>
      <c r="AB999" s="176">
        <v>0</v>
      </c>
      <c r="AC999" s="177">
        <v>0</v>
      </c>
      <c r="AD999" s="134">
        <v>0</v>
      </c>
      <c r="AE999" s="177">
        <v>0</v>
      </c>
      <c r="AF999" s="182">
        <v>0</v>
      </c>
      <c r="AG999" s="172"/>
    </row>
    <row r="1000" spans="1:33" s="110" customFormat="1" x14ac:dyDescent="0.2">
      <c r="A1000" s="138">
        <v>3513</v>
      </c>
      <c r="B1000" s="139">
        <v>3513044044</v>
      </c>
      <c r="C1000" s="140" t="s">
        <v>558</v>
      </c>
      <c r="D1000" s="141">
        <v>44</v>
      </c>
      <c r="E1000" s="140" t="s">
        <v>76</v>
      </c>
      <c r="F1000" s="141">
        <v>44</v>
      </c>
      <c r="G1000" s="142" t="s">
        <v>76</v>
      </c>
      <c r="H1000" s="130"/>
      <c r="I1000" s="131">
        <v>12660</v>
      </c>
      <c r="J1000" s="131">
        <v>110</v>
      </c>
      <c r="K1000" s="131">
        <v>0</v>
      </c>
      <c r="L1000" s="131">
        <v>938</v>
      </c>
      <c r="M1000" s="131">
        <v>13708</v>
      </c>
      <c r="N1000" s="130"/>
      <c r="O1000" s="132">
        <v>598</v>
      </c>
      <c r="P1000" s="132">
        <v>0</v>
      </c>
      <c r="Q1000" s="133">
        <v>7564700</v>
      </c>
      <c r="R1000" s="133">
        <v>0</v>
      </c>
      <c r="S1000" s="133">
        <v>0</v>
      </c>
      <c r="T1000" s="133">
        <v>555542</v>
      </c>
      <c r="U1000" s="134">
        <f t="shared" si="15"/>
        <v>8120242</v>
      </c>
      <c r="V1000" s="144"/>
      <c r="W1000" s="173">
        <v>5.6415094339622396</v>
      </c>
      <c r="X1000" s="174">
        <v>0.09</v>
      </c>
      <c r="Y1000" s="174">
        <v>7.3730690688880246E-2</v>
      </c>
      <c r="Z1000" s="175">
        <v>0</v>
      </c>
      <c r="AA1000" s="168"/>
      <c r="AB1000" s="176">
        <v>48</v>
      </c>
      <c r="AC1000" s="177">
        <v>0</v>
      </c>
      <c r="AD1000" s="134">
        <v>0</v>
      </c>
      <c r="AE1000" s="177">
        <v>0</v>
      </c>
      <c r="AF1000" s="182">
        <v>0</v>
      </c>
      <c r="AG1000" s="172"/>
    </row>
    <row r="1001" spans="1:33" s="110" customFormat="1" x14ac:dyDescent="0.2">
      <c r="A1001" s="138">
        <v>3513</v>
      </c>
      <c r="B1001" s="139">
        <v>3513044050</v>
      </c>
      <c r="C1001" s="140" t="s">
        <v>558</v>
      </c>
      <c r="D1001" s="141">
        <v>44</v>
      </c>
      <c r="E1001" s="140" t="s">
        <v>76</v>
      </c>
      <c r="F1001" s="141">
        <v>50</v>
      </c>
      <c r="G1001" s="142" t="s">
        <v>82</v>
      </c>
      <c r="H1001" s="130"/>
      <c r="I1001" s="131">
        <v>12875</v>
      </c>
      <c r="J1001" s="131">
        <v>6674</v>
      </c>
      <c r="K1001" s="131">
        <v>0</v>
      </c>
      <c r="L1001" s="131">
        <v>938</v>
      </c>
      <c r="M1001" s="131">
        <v>20487</v>
      </c>
      <c r="N1001" s="130"/>
      <c r="O1001" s="132">
        <v>2</v>
      </c>
      <c r="P1001" s="132">
        <v>0</v>
      </c>
      <c r="Q1001" s="133">
        <v>38730</v>
      </c>
      <c r="R1001" s="133">
        <v>0</v>
      </c>
      <c r="S1001" s="133">
        <v>0</v>
      </c>
      <c r="T1001" s="133">
        <v>1858</v>
      </c>
      <c r="U1001" s="134">
        <f t="shared" si="15"/>
        <v>40588</v>
      </c>
      <c r="V1001" s="144"/>
      <c r="W1001" s="173">
        <v>1.8867924528301886E-2</v>
      </c>
      <c r="X1001" s="174">
        <v>0.09</v>
      </c>
      <c r="Y1001" s="174">
        <v>6.2539096486737963E-3</v>
      </c>
      <c r="Z1001" s="175">
        <v>0</v>
      </c>
      <c r="AA1001" s="168"/>
      <c r="AB1001" s="176">
        <v>1</v>
      </c>
      <c r="AC1001" s="177">
        <v>0</v>
      </c>
      <c r="AD1001" s="134">
        <v>0</v>
      </c>
      <c r="AE1001" s="177">
        <v>0</v>
      </c>
      <c r="AF1001" s="182">
        <v>0</v>
      </c>
      <c r="AG1001" s="172"/>
    </row>
    <row r="1002" spans="1:33" s="110" customFormat="1" x14ac:dyDescent="0.2">
      <c r="A1002" s="138">
        <v>3513</v>
      </c>
      <c r="B1002" s="139">
        <v>3513044093</v>
      </c>
      <c r="C1002" s="140" t="s">
        <v>558</v>
      </c>
      <c r="D1002" s="141">
        <v>44</v>
      </c>
      <c r="E1002" s="140" t="s">
        <v>76</v>
      </c>
      <c r="F1002" s="141">
        <v>93</v>
      </c>
      <c r="G1002" s="142" t="s">
        <v>125</v>
      </c>
      <c r="H1002" s="130"/>
      <c r="I1002" s="131">
        <v>14253.981201881861</v>
      </c>
      <c r="J1002" s="131">
        <v>84</v>
      </c>
      <c r="K1002" s="131">
        <v>0</v>
      </c>
      <c r="L1002" s="131">
        <v>938</v>
      </c>
      <c r="M1002" s="131">
        <v>15275.981201881861</v>
      </c>
      <c r="N1002" s="130"/>
      <c r="O1002" s="132">
        <v>1</v>
      </c>
      <c r="P1002" s="132">
        <v>0</v>
      </c>
      <c r="Q1002" s="133">
        <v>14203</v>
      </c>
      <c r="R1002" s="133">
        <v>0</v>
      </c>
      <c r="S1002" s="133">
        <v>0</v>
      </c>
      <c r="T1002" s="133">
        <v>929</v>
      </c>
      <c r="U1002" s="134">
        <f t="shared" si="15"/>
        <v>15132</v>
      </c>
      <c r="V1002" s="144"/>
      <c r="W1002" s="173">
        <v>9.433962264150943E-3</v>
      </c>
      <c r="X1002" s="174">
        <v>0.09</v>
      </c>
      <c r="Y1002" s="174">
        <v>7.1532255110848555E-2</v>
      </c>
      <c r="Z1002" s="175">
        <v>0</v>
      </c>
      <c r="AA1002" s="168"/>
      <c r="AB1002" s="176">
        <v>0</v>
      </c>
      <c r="AC1002" s="177">
        <v>0</v>
      </c>
      <c r="AD1002" s="134">
        <v>0</v>
      </c>
      <c r="AE1002" s="177">
        <v>0</v>
      </c>
      <c r="AF1002" s="182">
        <v>0</v>
      </c>
      <c r="AG1002" s="172"/>
    </row>
    <row r="1003" spans="1:33" s="110" customFormat="1" x14ac:dyDescent="0.2">
      <c r="A1003" s="138">
        <v>3513</v>
      </c>
      <c r="B1003" s="139">
        <v>3513044095</v>
      </c>
      <c r="C1003" s="140" t="s">
        <v>558</v>
      </c>
      <c r="D1003" s="141">
        <v>44</v>
      </c>
      <c r="E1003" s="140" t="s">
        <v>76</v>
      </c>
      <c r="F1003" s="141">
        <v>95</v>
      </c>
      <c r="G1003" s="142" t="s">
        <v>127</v>
      </c>
      <c r="H1003" s="130"/>
      <c r="I1003" s="131">
        <v>14855</v>
      </c>
      <c r="J1003" s="131">
        <v>103</v>
      </c>
      <c r="K1003" s="131">
        <v>0</v>
      </c>
      <c r="L1003" s="131">
        <v>938</v>
      </c>
      <c r="M1003" s="131">
        <v>15896</v>
      </c>
      <c r="N1003" s="130"/>
      <c r="O1003" s="132">
        <v>3</v>
      </c>
      <c r="P1003" s="132">
        <v>0</v>
      </c>
      <c r="Q1003" s="133">
        <v>44451</v>
      </c>
      <c r="R1003" s="133">
        <v>0</v>
      </c>
      <c r="S1003" s="133">
        <v>0</v>
      </c>
      <c r="T1003" s="133">
        <v>2787</v>
      </c>
      <c r="U1003" s="134">
        <f t="shared" si="15"/>
        <v>47238</v>
      </c>
      <c r="V1003" s="144"/>
      <c r="W1003" s="173">
        <v>2.8301886792452831E-2</v>
      </c>
      <c r="X1003" s="174">
        <v>0.09</v>
      </c>
      <c r="Y1003" s="174">
        <v>0.13271430992265384</v>
      </c>
      <c r="Z1003" s="175">
        <v>0</v>
      </c>
      <c r="AA1003" s="168"/>
      <c r="AB1003" s="176">
        <v>0</v>
      </c>
      <c r="AC1003" s="177">
        <v>0</v>
      </c>
      <c r="AD1003" s="134">
        <v>0</v>
      </c>
      <c r="AE1003" s="177">
        <v>0</v>
      </c>
      <c r="AF1003" s="182">
        <v>0</v>
      </c>
      <c r="AG1003" s="172"/>
    </row>
    <row r="1004" spans="1:33" s="110" customFormat="1" x14ac:dyDescent="0.2">
      <c r="A1004" s="138">
        <v>3513</v>
      </c>
      <c r="B1004" s="139">
        <v>3513044133</v>
      </c>
      <c r="C1004" s="140" t="s">
        <v>558</v>
      </c>
      <c r="D1004" s="141">
        <v>44</v>
      </c>
      <c r="E1004" s="140" t="s">
        <v>76</v>
      </c>
      <c r="F1004" s="141">
        <v>133</v>
      </c>
      <c r="G1004" s="142" t="s">
        <v>165</v>
      </c>
      <c r="H1004" s="130"/>
      <c r="I1004" s="131">
        <v>11958.499763432394</v>
      </c>
      <c r="J1004" s="131">
        <v>2082</v>
      </c>
      <c r="K1004" s="131">
        <v>0</v>
      </c>
      <c r="L1004" s="131">
        <v>938</v>
      </c>
      <c r="M1004" s="131">
        <v>14978.499763432394</v>
      </c>
      <c r="N1004" s="130"/>
      <c r="O1004" s="132">
        <v>2</v>
      </c>
      <c r="P1004" s="132">
        <v>0</v>
      </c>
      <c r="Q1004" s="133">
        <v>27816</v>
      </c>
      <c r="R1004" s="133">
        <v>0</v>
      </c>
      <c r="S1004" s="133">
        <v>0</v>
      </c>
      <c r="T1004" s="133">
        <v>1858</v>
      </c>
      <c r="U1004" s="134">
        <f t="shared" si="15"/>
        <v>29674</v>
      </c>
      <c r="V1004" s="144"/>
      <c r="W1004" s="173">
        <v>1.8867924528301886E-2</v>
      </c>
      <c r="X1004" s="174">
        <v>0.09</v>
      </c>
      <c r="Y1004" s="174">
        <v>3.3137535378547495E-2</v>
      </c>
      <c r="Z1004" s="175">
        <v>0</v>
      </c>
      <c r="AA1004" s="168"/>
      <c r="AB1004" s="176">
        <v>1</v>
      </c>
      <c r="AC1004" s="177">
        <v>0</v>
      </c>
      <c r="AD1004" s="134">
        <v>0</v>
      </c>
      <c r="AE1004" s="177">
        <v>0</v>
      </c>
      <c r="AF1004" s="182">
        <v>0</v>
      </c>
      <c r="AG1004" s="172"/>
    </row>
    <row r="1005" spans="1:33" s="110" customFormat="1" x14ac:dyDescent="0.2">
      <c r="A1005" s="138">
        <v>3513</v>
      </c>
      <c r="B1005" s="139">
        <v>3513044182</v>
      </c>
      <c r="C1005" s="140" t="s">
        <v>558</v>
      </c>
      <c r="D1005" s="141">
        <v>44</v>
      </c>
      <c r="E1005" s="140" t="s">
        <v>76</v>
      </c>
      <c r="F1005" s="141">
        <v>182</v>
      </c>
      <c r="G1005" s="142" t="s">
        <v>214</v>
      </c>
      <c r="H1005" s="130"/>
      <c r="I1005" s="131">
        <v>15771</v>
      </c>
      <c r="J1005" s="131">
        <v>3762</v>
      </c>
      <c r="K1005" s="131">
        <v>0</v>
      </c>
      <c r="L1005" s="131">
        <v>938</v>
      </c>
      <c r="M1005" s="131">
        <v>20471</v>
      </c>
      <c r="N1005" s="130"/>
      <c r="O1005" s="132">
        <v>4</v>
      </c>
      <c r="P1005" s="132">
        <v>0</v>
      </c>
      <c r="Q1005" s="133">
        <v>77396</v>
      </c>
      <c r="R1005" s="133">
        <v>0</v>
      </c>
      <c r="S1005" s="133">
        <v>0</v>
      </c>
      <c r="T1005" s="133">
        <v>3716</v>
      </c>
      <c r="U1005" s="134">
        <f t="shared" si="15"/>
        <v>81112</v>
      </c>
      <c r="V1005" s="144"/>
      <c r="W1005" s="173">
        <v>3.7735849056603772E-2</v>
      </c>
      <c r="X1005" s="174">
        <v>0.09</v>
      </c>
      <c r="Y1005" s="174">
        <v>1.9598050848802315E-2</v>
      </c>
      <c r="Z1005" s="175">
        <v>0</v>
      </c>
      <c r="AA1005" s="168"/>
      <c r="AB1005" s="176">
        <v>0</v>
      </c>
      <c r="AC1005" s="177">
        <v>0</v>
      </c>
      <c r="AD1005" s="134">
        <v>0</v>
      </c>
      <c r="AE1005" s="177">
        <v>0</v>
      </c>
      <c r="AF1005" s="182">
        <v>0</v>
      </c>
      <c r="AG1005" s="172"/>
    </row>
    <row r="1006" spans="1:33" s="110" customFormat="1" x14ac:dyDescent="0.2">
      <c r="A1006" s="138">
        <v>3513</v>
      </c>
      <c r="B1006" s="139">
        <v>3513044244</v>
      </c>
      <c r="C1006" s="140" t="s">
        <v>558</v>
      </c>
      <c r="D1006" s="141">
        <v>44</v>
      </c>
      <c r="E1006" s="140" t="s">
        <v>76</v>
      </c>
      <c r="F1006" s="141">
        <v>244</v>
      </c>
      <c r="G1006" s="142" t="s">
        <v>276</v>
      </c>
      <c r="H1006" s="130"/>
      <c r="I1006" s="131">
        <v>12418</v>
      </c>
      <c r="J1006" s="131">
        <v>4478</v>
      </c>
      <c r="K1006" s="131">
        <v>0</v>
      </c>
      <c r="L1006" s="131">
        <v>938</v>
      </c>
      <c r="M1006" s="131">
        <v>17834</v>
      </c>
      <c r="N1006" s="130"/>
      <c r="O1006" s="132">
        <v>79</v>
      </c>
      <c r="P1006" s="132">
        <v>0</v>
      </c>
      <c r="Q1006" s="133">
        <v>1322223</v>
      </c>
      <c r="R1006" s="133">
        <v>0</v>
      </c>
      <c r="S1006" s="133">
        <v>0</v>
      </c>
      <c r="T1006" s="133">
        <v>73391</v>
      </c>
      <c r="U1006" s="134">
        <f t="shared" si="15"/>
        <v>1395614</v>
      </c>
      <c r="V1006" s="144"/>
      <c r="W1006" s="173">
        <v>0.74528301886792447</v>
      </c>
      <c r="X1006" s="174">
        <v>0.09</v>
      </c>
      <c r="Y1006" s="174">
        <v>0.13694619371909225</v>
      </c>
      <c r="Z1006" s="175">
        <v>0</v>
      </c>
      <c r="AA1006" s="168"/>
      <c r="AB1006" s="176">
        <v>10</v>
      </c>
      <c r="AC1006" s="177">
        <v>8.9963494692107719</v>
      </c>
      <c r="AD1006" s="134">
        <v>160450</v>
      </c>
      <c r="AE1006" s="177">
        <v>0</v>
      </c>
      <c r="AF1006" s="182">
        <v>0</v>
      </c>
      <c r="AG1006" s="172"/>
    </row>
    <row r="1007" spans="1:33" s="110" customFormat="1" x14ac:dyDescent="0.2">
      <c r="A1007" s="138">
        <v>3513</v>
      </c>
      <c r="B1007" s="139">
        <v>3513044293</v>
      </c>
      <c r="C1007" s="140" t="s">
        <v>558</v>
      </c>
      <c r="D1007" s="141">
        <v>44</v>
      </c>
      <c r="E1007" s="140" t="s">
        <v>76</v>
      </c>
      <c r="F1007" s="141">
        <v>293</v>
      </c>
      <c r="G1007" s="142" t="s">
        <v>325</v>
      </c>
      <c r="H1007" s="130"/>
      <c r="I1007" s="131">
        <v>11440</v>
      </c>
      <c r="J1007" s="131">
        <v>547</v>
      </c>
      <c r="K1007" s="131">
        <v>0</v>
      </c>
      <c r="L1007" s="131">
        <v>938</v>
      </c>
      <c r="M1007" s="131">
        <v>12925</v>
      </c>
      <c r="N1007" s="130"/>
      <c r="O1007" s="132">
        <v>38</v>
      </c>
      <c r="P1007" s="132">
        <v>0</v>
      </c>
      <c r="Q1007" s="133">
        <v>451212</v>
      </c>
      <c r="R1007" s="133">
        <v>0</v>
      </c>
      <c r="S1007" s="133">
        <v>0</v>
      </c>
      <c r="T1007" s="133">
        <v>35302</v>
      </c>
      <c r="U1007" s="134">
        <f t="shared" si="15"/>
        <v>486514</v>
      </c>
      <c r="V1007" s="144"/>
      <c r="W1007" s="173">
        <v>0.35849056603773582</v>
      </c>
      <c r="X1007" s="174">
        <v>0.09</v>
      </c>
      <c r="Y1007" s="174">
        <v>9.3536017588317037E-3</v>
      </c>
      <c r="Z1007" s="175">
        <v>0</v>
      </c>
      <c r="AA1007" s="168"/>
      <c r="AB1007" s="176">
        <v>3</v>
      </c>
      <c r="AC1007" s="177">
        <v>0</v>
      </c>
      <c r="AD1007" s="134">
        <v>0</v>
      </c>
      <c r="AE1007" s="177">
        <v>0</v>
      </c>
      <c r="AF1007" s="182">
        <v>0</v>
      </c>
      <c r="AG1007" s="172"/>
    </row>
    <row r="1008" spans="1:33" s="110" customFormat="1" x14ac:dyDescent="0.2">
      <c r="A1008" s="138">
        <v>3513</v>
      </c>
      <c r="B1008" s="139">
        <v>3513044323</v>
      </c>
      <c r="C1008" s="140" t="s">
        <v>558</v>
      </c>
      <c r="D1008" s="141">
        <v>44</v>
      </c>
      <c r="E1008" s="140" t="s">
        <v>76</v>
      </c>
      <c r="F1008" s="141">
        <v>323</v>
      </c>
      <c r="G1008" s="142" t="s">
        <v>355</v>
      </c>
      <c r="H1008" s="130"/>
      <c r="I1008" s="131">
        <v>10989.445627822945</v>
      </c>
      <c r="J1008" s="131">
        <v>3440</v>
      </c>
      <c r="K1008" s="131">
        <v>0</v>
      </c>
      <c r="L1008" s="131">
        <v>938</v>
      </c>
      <c r="M1008" s="131">
        <v>15367.445627822945</v>
      </c>
      <c r="N1008" s="130"/>
      <c r="O1008" s="132">
        <v>2</v>
      </c>
      <c r="P1008" s="132">
        <v>0</v>
      </c>
      <c r="Q1008" s="133">
        <v>28586</v>
      </c>
      <c r="R1008" s="133">
        <v>0</v>
      </c>
      <c r="S1008" s="133">
        <v>0</v>
      </c>
      <c r="T1008" s="133">
        <v>1858</v>
      </c>
      <c r="U1008" s="134">
        <f t="shared" si="15"/>
        <v>30444</v>
      </c>
      <c r="V1008" s="144"/>
      <c r="W1008" s="173">
        <v>1.8867924528301886E-2</v>
      </c>
      <c r="X1008" s="174">
        <v>0.09</v>
      </c>
      <c r="Y1008" s="174">
        <v>4.3357349690171165E-3</v>
      </c>
      <c r="Z1008" s="175">
        <v>0</v>
      </c>
      <c r="AA1008" s="168"/>
      <c r="AB1008" s="176">
        <v>0</v>
      </c>
      <c r="AC1008" s="177">
        <v>0</v>
      </c>
      <c r="AD1008" s="134">
        <v>0</v>
      </c>
      <c r="AE1008" s="177">
        <v>0</v>
      </c>
      <c r="AF1008" s="182">
        <v>0</v>
      </c>
      <c r="AG1008" s="172"/>
    </row>
    <row r="1009" spans="1:33" s="110" customFormat="1" x14ac:dyDescent="0.2">
      <c r="A1009" s="138">
        <v>3513</v>
      </c>
      <c r="B1009" s="139">
        <v>3513044625</v>
      </c>
      <c r="C1009" s="140" t="s">
        <v>558</v>
      </c>
      <c r="D1009" s="141">
        <v>44</v>
      </c>
      <c r="E1009" s="140" t="s">
        <v>76</v>
      </c>
      <c r="F1009" s="141">
        <v>625</v>
      </c>
      <c r="G1009" s="142" t="s">
        <v>395</v>
      </c>
      <c r="H1009" s="130"/>
      <c r="I1009" s="131">
        <v>14723</v>
      </c>
      <c r="J1009" s="131">
        <v>2223</v>
      </c>
      <c r="K1009" s="131">
        <v>0</v>
      </c>
      <c r="L1009" s="131">
        <v>938</v>
      </c>
      <c r="M1009" s="131">
        <v>17884</v>
      </c>
      <c r="N1009" s="130"/>
      <c r="O1009" s="132">
        <v>1</v>
      </c>
      <c r="P1009" s="132">
        <v>0</v>
      </c>
      <c r="Q1009" s="133">
        <v>16786</v>
      </c>
      <c r="R1009" s="133">
        <v>0</v>
      </c>
      <c r="S1009" s="133">
        <v>0</v>
      </c>
      <c r="T1009" s="133">
        <v>929</v>
      </c>
      <c r="U1009" s="134">
        <f t="shared" si="15"/>
        <v>17715</v>
      </c>
      <c r="V1009" s="144"/>
      <c r="W1009" s="173">
        <v>9.433962264150943E-3</v>
      </c>
      <c r="X1009" s="174">
        <v>0.09</v>
      </c>
      <c r="Y1009" s="174">
        <v>4.6336101911469895E-3</v>
      </c>
      <c r="Z1009" s="175">
        <v>0</v>
      </c>
      <c r="AA1009" s="168"/>
      <c r="AB1009" s="176">
        <v>0</v>
      </c>
      <c r="AC1009" s="177">
        <v>0</v>
      </c>
      <c r="AD1009" s="134">
        <v>0</v>
      </c>
      <c r="AE1009" s="177">
        <v>0</v>
      </c>
      <c r="AF1009" s="182">
        <v>0</v>
      </c>
      <c r="AG1009" s="172"/>
    </row>
    <row r="1010" spans="1:33" s="110" customFormat="1" x14ac:dyDescent="0.2">
      <c r="A1010" s="138">
        <v>3513</v>
      </c>
      <c r="B1010" s="139">
        <v>3513044760</v>
      </c>
      <c r="C1010" s="140" t="s">
        <v>558</v>
      </c>
      <c r="D1010" s="141">
        <v>44</v>
      </c>
      <c r="E1010" s="140" t="s">
        <v>76</v>
      </c>
      <c r="F1010" s="141">
        <v>760</v>
      </c>
      <c r="G1010" s="142" t="s">
        <v>433</v>
      </c>
      <c r="H1010" s="130"/>
      <c r="I1010" s="131">
        <v>12147.763307967482</v>
      </c>
      <c r="J1010" s="131">
        <v>3077</v>
      </c>
      <c r="K1010" s="131">
        <v>0</v>
      </c>
      <c r="L1010" s="131">
        <v>938</v>
      </c>
      <c r="M1010" s="131">
        <v>16162.763307967482</v>
      </c>
      <c r="N1010" s="130"/>
      <c r="O1010" s="132">
        <v>2</v>
      </c>
      <c r="P1010" s="132">
        <v>0</v>
      </c>
      <c r="Q1010" s="133">
        <v>30162</v>
      </c>
      <c r="R1010" s="133">
        <v>0</v>
      </c>
      <c r="S1010" s="133">
        <v>0</v>
      </c>
      <c r="T1010" s="133">
        <v>1858</v>
      </c>
      <c r="U1010" s="134">
        <f t="shared" si="15"/>
        <v>32020</v>
      </c>
      <c r="V1010" s="144"/>
      <c r="W1010" s="173">
        <v>1.8867924528301886E-2</v>
      </c>
      <c r="X1010" s="174">
        <v>0.09</v>
      </c>
      <c r="Y1010" s="174">
        <v>3.9594296583531849E-2</v>
      </c>
      <c r="Z1010" s="175">
        <v>0</v>
      </c>
      <c r="AA1010" s="168"/>
      <c r="AB1010" s="176">
        <v>1</v>
      </c>
      <c r="AC1010" s="177">
        <v>0</v>
      </c>
      <c r="AD1010" s="134">
        <v>0</v>
      </c>
      <c r="AE1010" s="177">
        <v>0</v>
      </c>
      <c r="AF1010" s="182">
        <v>0</v>
      </c>
      <c r="AG1010" s="172"/>
    </row>
    <row r="1011" spans="1:33" s="110" customFormat="1" x14ac:dyDescent="0.2">
      <c r="A1011" s="138">
        <v>3513</v>
      </c>
      <c r="B1011" s="139">
        <v>3513044780</v>
      </c>
      <c r="C1011" s="140" t="s">
        <v>558</v>
      </c>
      <c r="D1011" s="141">
        <v>44</v>
      </c>
      <c r="E1011" s="140" t="s">
        <v>76</v>
      </c>
      <c r="F1011" s="141">
        <v>780</v>
      </c>
      <c r="G1011" s="142" t="s">
        <v>443</v>
      </c>
      <c r="H1011" s="130"/>
      <c r="I1011" s="131">
        <v>14765</v>
      </c>
      <c r="J1011" s="131">
        <v>3535</v>
      </c>
      <c r="K1011" s="131">
        <v>0</v>
      </c>
      <c r="L1011" s="131">
        <v>938</v>
      </c>
      <c r="M1011" s="131">
        <v>19238</v>
      </c>
      <c r="N1011" s="130"/>
      <c r="O1011" s="132">
        <v>1</v>
      </c>
      <c r="P1011" s="132">
        <v>0</v>
      </c>
      <c r="Q1011" s="133">
        <v>18127</v>
      </c>
      <c r="R1011" s="133">
        <v>0</v>
      </c>
      <c r="S1011" s="133">
        <v>0</v>
      </c>
      <c r="T1011" s="133">
        <v>929</v>
      </c>
      <c r="U1011" s="134">
        <f t="shared" si="15"/>
        <v>19056</v>
      </c>
      <c r="V1011" s="144"/>
      <c r="W1011" s="173">
        <v>9.433962264150943E-3</v>
      </c>
      <c r="X1011" s="174">
        <v>0.09</v>
      </c>
      <c r="Y1011" s="174">
        <v>1.377569133814701E-2</v>
      </c>
      <c r="Z1011" s="175">
        <v>0</v>
      </c>
      <c r="AA1011" s="168"/>
      <c r="AB1011" s="176">
        <v>0</v>
      </c>
      <c r="AC1011" s="177">
        <v>0</v>
      </c>
      <c r="AD1011" s="134">
        <v>0</v>
      </c>
      <c r="AE1011" s="177">
        <v>0</v>
      </c>
      <c r="AF1011" s="182">
        <v>0</v>
      </c>
      <c r="AG1011" s="172"/>
    </row>
    <row r="1012" spans="1:33" s="110" customFormat="1" x14ac:dyDescent="0.2">
      <c r="A1012" s="138">
        <v>3514</v>
      </c>
      <c r="B1012" s="139">
        <v>3514281061</v>
      </c>
      <c r="C1012" s="140" t="s">
        <v>559</v>
      </c>
      <c r="D1012" s="141">
        <v>281</v>
      </c>
      <c r="E1012" s="140" t="s">
        <v>313</v>
      </c>
      <c r="F1012" s="141">
        <v>61</v>
      </c>
      <c r="G1012" s="142" t="s">
        <v>93</v>
      </c>
      <c r="H1012" s="130"/>
      <c r="I1012" s="131">
        <v>13205.804251750098</v>
      </c>
      <c r="J1012" s="131">
        <v>719</v>
      </c>
      <c r="K1012" s="131">
        <v>0</v>
      </c>
      <c r="L1012" s="131">
        <v>938</v>
      </c>
      <c r="M1012" s="131">
        <v>14862.804251750098</v>
      </c>
      <c r="N1012" s="130"/>
      <c r="O1012" s="132">
        <v>2</v>
      </c>
      <c r="P1012" s="132">
        <v>0</v>
      </c>
      <c r="Q1012" s="133">
        <v>27850</v>
      </c>
      <c r="R1012" s="133">
        <v>0</v>
      </c>
      <c r="S1012" s="133">
        <v>0</v>
      </c>
      <c r="T1012" s="133">
        <v>1876</v>
      </c>
      <c r="U1012" s="134">
        <f t="shared" si="15"/>
        <v>29726</v>
      </c>
      <c r="V1012" s="144"/>
      <c r="W1012" s="173">
        <v>0</v>
      </c>
      <c r="X1012" s="174">
        <v>0.09</v>
      </c>
      <c r="Y1012" s="174">
        <v>3.8664756422613043E-2</v>
      </c>
      <c r="Z1012" s="175">
        <v>0</v>
      </c>
      <c r="AA1012" s="168"/>
      <c r="AB1012" s="176">
        <v>0</v>
      </c>
      <c r="AC1012" s="177">
        <v>0</v>
      </c>
      <c r="AD1012" s="134">
        <v>0</v>
      </c>
      <c r="AE1012" s="177">
        <v>0</v>
      </c>
      <c r="AF1012" s="182">
        <v>0</v>
      </c>
      <c r="AG1012" s="172"/>
    </row>
    <row r="1013" spans="1:33" s="110" customFormat="1" x14ac:dyDescent="0.2">
      <c r="A1013" s="138">
        <v>3514</v>
      </c>
      <c r="B1013" s="139">
        <v>3514281281</v>
      </c>
      <c r="C1013" s="140" t="s">
        <v>559</v>
      </c>
      <c r="D1013" s="141">
        <v>281</v>
      </c>
      <c r="E1013" s="140" t="s">
        <v>313</v>
      </c>
      <c r="F1013" s="141">
        <v>281</v>
      </c>
      <c r="G1013" s="142" t="s">
        <v>313</v>
      </c>
      <c r="H1013" s="130"/>
      <c r="I1013" s="131">
        <v>13787</v>
      </c>
      <c r="J1013" s="131">
        <v>621</v>
      </c>
      <c r="K1013" s="131">
        <v>0</v>
      </c>
      <c r="L1013" s="131">
        <v>938</v>
      </c>
      <c r="M1013" s="131">
        <v>15346</v>
      </c>
      <c r="N1013" s="130"/>
      <c r="O1013" s="132">
        <v>258</v>
      </c>
      <c r="P1013" s="132">
        <v>0</v>
      </c>
      <c r="Q1013" s="133">
        <v>3717264</v>
      </c>
      <c r="R1013" s="133">
        <v>0</v>
      </c>
      <c r="S1013" s="133">
        <v>0</v>
      </c>
      <c r="T1013" s="133">
        <v>242004</v>
      </c>
      <c r="U1013" s="134">
        <f t="shared" si="15"/>
        <v>3959268</v>
      </c>
      <c r="V1013" s="144"/>
      <c r="W1013" s="173">
        <v>0</v>
      </c>
      <c r="X1013" s="174">
        <v>0.09</v>
      </c>
      <c r="Y1013" s="174">
        <v>0.13634532290323234</v>
      </c>
      <c r="Z1013" s="175">
        <v>0</v>
      </c>
      <c r="AA1013" s="168"/>
      <c r="AB1013" s="176">
        <v>0</v>
      </c>
      <c r="AC1013" s="177">
        <v>0</v>
      </c>
      <c r="AD1013" s="134">
        <v>0</v>
      </c>
      <c r="AE1013" s="177">
        <v>0</v>
      </c>
      <c r="AF1013" s="182">
        <v>0</v>
      </c>
      <c r="AG1013" s="172"/>
    </row>
    <row r="1014" spans="1:33" s="110" customFormat="1" x14ac:dyDescent="0.2">
      <c r="A1014" s="138">
        <v>3515</v>
      </c>
      <c r="B1014" s="139">
        <v>3515287005</v>
      </c>
      <c r="C1014" s="140" t="s">
        <v>604</v>
      </c>
      <c r="D1014" s="141">
        <v>287</v>
      </c>
      <c r="E1014" s="140" t="s">
        <v>319</v>
      </c>
      <c r="F1014" s="141">
        <v>5</v>
      </c>
      <c r="G1014" s="142" t="s">
        <v>37</v>
      </c>
      <c r="H1014" s="130"/>
      <c r="I1014" s="131">
        <v>11710.596052994757</v>
      </c>
      <c r="J1014" s="131">
        <v>5469</v>
      </c>
      <c r="K1014" s="131">
        <v>0</v>
      </c>
      <c r="L1014" s="131">
        <v>938</v>
      </c>
      <c r="M1014" s="131">
        <v>18117.596052994755</v>
      </c>
      <c r="N1014" s="130"/>
      <c r="O1014" s="132">
        <v>2</v>
      </c>
      <c r="P1014" s="132">
        <v>0</v>
      </c>
      <c r="Q1014" s="133">
        <v>34360</v>
      </c>
      <c r="R1014" s="133">
        <v>0</v>
      </c>
      <c r="S1014" s="133">
        <v>0</v>
      </c>
      <c r="T1014" s="133">
        <v>1876</v>
      </c>
      <c r="U1014" s="134">
        <f t="shared" si="15"/>
        <v>36236</v>
      </c>
      <c r="V1014" s="144"/>
      <c r="W1014" s="173">
        <v>0</v>
      </c>
      <c r="X1014" s="174">
        <v>0.09</v>
      </c>
      <c r="Y1014" s="174">
        <v>1.4619934904445964E-2</v>
      </c>
      <c r="Z1014" s="175">
        <v>0</v>
      </c>
      <c r="AA1014" s="168"/>
      <c r="AB1014" s="176">
        <v>0</v>
      </c>
      <c r="AC1014" s="177">
        <v>0</v>
      </c>
      <c r="AD1014" s="134">
        <v>0</v>
      </c>
      <c r="AE1014" s="177">
        <v>0</v>
      </c>
      <c r="AF1014" s="182">
        <v>0</v>
      </c>
      <c r="AG1014" s="172"/>
    </row>
    <row r="1015" spans="1:33" s="110" customFormat="1" x14ac:dyDescent="0.2">
      <c r="A1015" s="138">
        <v>3515</v>
      </c>
      <c r="B1015" s="139">
        <v>3515287043</v>
      </c>
      <c r="C1015" s="140" t="s">
        <v>604</v>
      </c>
      <c r="D1015" s="141">
        <v>287</v>
      </c>
      <c r="E1015" s="140" t="s">
        <v>319</v>
      </c>
      <c r="F1015" s="141">
        <v>43</v>
      </c>
      <c r="G1015" s="142" t="s">
        <v>75</v>
      </c>
      <c r="H1015" s="130"/>
      <c r="I1015" s="131">
        <v>10349</v>
      </c>
      <c r="J1015" s="131">
        <v>3484</v>
      </c>
      <c r="K1015" s="131">
        <v>0</v>
      </c>
      <c r="L1015" s="131">
        <v>938</v>
      </c>
      <c r="M1015" s="131">
        <v>14771</v>
      </c>
      <c r="N1015" s="130"/>
      <c r="O1015" s="132">
        <v>3</v>
      </c>
      <c r="P1015" s="132">
        <v>0</v>
      </c>
      <c r="Q1015" s="133">
        <v>41499</v>
      </c>
      <c r="R1015" s="133">
        <v>0</v>
      </c>
      <c r="S1015" s="133">
        <v>0</v>
      </c>
      <c r="T1015" s="133">
        <v>2814</v>
      </c>
      <c r="U1015" s="134">
        <f t="shared" si="15"/>
        <v>44313</v>
      </c>
      <c r="V1015" s="144"/>
      <c r="W1015" s="173">
        <v>0</v>
      </c>
      <c r="X1015" s="174">
        <v>0.09</v>
      </c>
      <c r="Y1015" s="174">
        <v>9.8782992009346163E-3</v>
      </c>
      <c r="Z1015" s="175">
        <v>0</v>
      </c>
      <c r="AA1015" s="168"/>
      <c r="AB1015" s="176">
        <v>0</v>
      </c>
      <c r="AC1015" s="177">
        <v>0</v>
      </c>
      <c r="AD1015" s="134">
        <v>0</v>
      </c>
      <c r="AE1015" s="177">
        <v>0</v>
      </c>
      <c r="AF1015" s="182">
        <v>0</v>
      </c>
      <c r="AG1015" s="172"/>
    </row>
    <row r="1016" spans="1:33" s="110" customFormat="1" x14ac:dyDescent="0.2">
      <c r="A1016" s="138">
        <v>3515</v>
      </c>
      <c r="B1016" s="139">
        <v>3515287045</v>
      </c>
      <c r="C1016" s="140" t="s">
        <v>604</v>
      </c>
      <c r="D1016" s="141">
        <v>287</v>
      </c>
      <c r="E1016" s="140" t="s">
        <v>319</v>
      </c>
      <c r="F1016" s="141">
        <v>45</v>
      </c>
      <c r="G1016" s="142" t="s">
        <v>77</v>
      </c>
      <c r="H1016" s="130"/>
      <c r="I1016" s="131">
        <v>9269</v>
      </c>
      <c r="J1016" s="131">
        <v>2188</v>
      </c>
      <c r="K1016" s="131">
        <v>0</v>
      </c>
      <c r="L1016" s="131">
        <v>938</v>
      </c>
      <c r="M1016" s="131">
        <v>12395</v>
      </c>
      <c r="N1016" s="130"/>
      <c r="O1016" s="132">
        <v>7</v>
      </c>
      <c r="P1016" s="132">
        <v>0</v>
      </c>
      <c r="Q1016" s="133">
        <v>80199</v>
      </c>
      <c r="R1016" s="133">
        <v>0</v>
      </c>
      <c r="S1016" s="133">
        <v>0</v>
      </c>
      <c r="T1016" s="133">
        <v>6566</v>
      </c>
      <c r="U1016" s="134">
        <f t="shared" si="15"/>
        <v>86765</v>
      </c>
      <c r="V1016" s="144"/>
      <c r="W1016" s="173">
        <v>0</v>
      </c>
      <c r="X1016" s="174">
        <v>0.09</v>
      </c>
      <c r="Y1016" s="174">
        <v>2.2381118409124726E-2</v>
      </c>
      <c r="Z1016" s="175">
        <v>0</v>
      </c>
      <c r="AA1016" s="168"/>
      <c r="AB1016" s="176">
        <v>0</v>
      </c>
      <c r="AC1016" s="177">
        <v>0</v>
      </c>
      <c r="AD1016" s="134">
        <v>0</v>
      </c>
      <c r="AE1016" s="177">
        <v>0</v>
      </c>
      <c r="AF1016" s="182">
        <v>0</v>
      </c>
      <c r="AG1016" s="172"/>
    </row>
    <row r="1017" spans="1:33" s="110" customFormat="1" x14ac:dyDescent="0.2">
      <c r="A1017" s="138">
        <v>3515</v>
      </c>
      <c r="B1017" s="139">
        <v>3515287135</v>
      </c>
      <c r="C1017" s="140" t="s">
        <v>604</v>
      </c>
      <c r="D1017" s="141">
        <v>287</v>
      </c>
      <c r="E1017" s="140" t="s">
        <v>319</v>
      </c>
      <c r="F1017" s="141">
        <v>135</v>
      </c>
      <c r="G1017" s="142" t="s">
        <v>167</v>
      </c>
      <c r="H1017" s="130"/>
      <c r="I1017" s="131">
        <v>10430</v>
      </c>
      <c r="J1017" s="131">
        <v>5902</v>
      </c>
      <c r="K1017" s="131">
        <v>0</v>
      </c>
      <c r="L1017" s="131">
        <v>938</v>
      </c>
      <c r="M1017" s="131">
        <v>17270</v>
      </c>
      <c r="N1017" s="130"/>
      <c r="O1017" s="132">
        <v>5</v>
      </c>
      <c r="P1017" s="132">
        <v>0</v>
      </c>
      <c r="Q1017" s="133">
        <v>81660</v>
      </c>
      <c r="R1017" s="133">
        <v>0</v>
      </c>
      <c r="S1017" s="133">
        <v>0</v>
      </c>
      <c r="T1017" s="133">
        <v>4690</v>
      </c>
      <c r="U1017" s="134">
        <f t="shared" si="15"/>
        <v>86350</v>
      </c>
      <c r="V1017" s="144"/>
      <c r="W1017" s="173">
        <v>0</v>
      </c>
      <c r="X1017" s="174">
        <v>0.09</v>
      </c>
      <c r="Y1017" s="174">
        <v>2.6673274513678361E-2</v>
      </c>
      <c r="Z1017" s="175">
        <v>0</v>
      </c>
      <c r="AA1017" s="168"/>
      <c r="AB1017" s="176">
        <v>0</v>
      </c>
      <c r="AC1017" s="177">
        <v>0</v>
      </c>
      <c r="AD1017" s="134">
        <v>0</v>
      </c>
      <c r="AE1017" s="177">
        <v>0</v>
      </c>
      <c r="AF1017" s="182">
        <v>0</v>
      </c>
      <c r="AG1017" s="172"/>
    </row>
    <row r="1018" spans="1:33" s="110" customFormat="1" x14ac:dyDescent="0.2">
      <c r="A1018" s="138">
        <v>3515</v>
      </c>
      <c r="B1018" s="139">
        <v>3515287151</v>
      </c>
      <c r="C1018" s="140" t="s">
        <v>604</v>
      </c>
      <c r="D1018" s="141">
        <v>287</v>
      </c>
      <c r="E1018" s="140" t="s">
        <v>319</v>
      </c>
      <c r="F1018" s="141">
        <v>151</v>
      </c>
      <c r="G1018" s="142" t="s">
        <v>183</v>
      </c>
      <c r="H1018" s="130"/>
      <c r="I1018" s="131">
        <v>9305</v>
      </c>
      <c r="J1018" s="131">
        <v>1086</v>
      </c>
      <c r="K1018" s="131">
        <v>0</v>
      </c>
      <c r="L1018" s="131">
        <v>938</v>
      </c>
      <c r="M1018" s="131">
        <v>11329</v>
      </c>
      <c r="N1018" s="130"/>
      <c r="O1018" s="132">
        <v>1</v>
      </c>
      <c r="P1018" s="132">
        <v>0</v>
      </c>
      <c r="Q1018" s="133">
        <v>10391</v>
      </c>
      <c r="R1018" s="133">
        <v>0</v>
      </c>
      <c r="S1018" s="133">
        <v>0</v>
      </c>
      <c r="T1018" s="133">
        <v>938</v>
      </c>
      <c r="U1018" s="134">
        <f t="shared" si="15"/>
        <v>11329</v>
      </c>
      <c r="V1018" s="144"/>
      <c r="W1018" s="173">
        <v>0</v>
      </c>
      <c r="X1018" s="174">
        <v>0.09</v>
      </c>
      <c r="Y1018" s="174">
        <v>1.6671575232848661E-2</v>
      </c>
      <c r="Z1018" s="175">
        <v>0</v>
      </c>
      <c r="AA1018" s="168"/>
      <c r="AB1018" s="176">
        <v>0</v>
      </c>
      <c r="AC1018" s="177">
        <v>0</v>
      </c>
      <c r="AD1018" s="134">
        <v>0</v>
      </c>
      <c r="AE1018" s="177">
        <v>0</v>
      </c>
      <c r="AF1018" s="182">
        <v>0</v>
      </c>
      <c r="AG1018" s="172"/>
    </row>
    <row r="1019" spans="1:33" s="110" customFormat="1" x14ac:dyDescent="0.2">
      <c r="A1019" s="138">
        <v>3515</v>
      </c>
      <c r="B1019" s="139">
        <v>3515287191</v>
      </c>
      <c r="C1019" s="140" t="s">
        <v>604</v>
      </c>
      <c r="D1019" s="141">
        <v>287</v>
      </c>
      <c r="E1019" s="140" t="s">
        <v>319</v>
      </c>
      <c r="F1019" s="141">
        <v>191</v>
      </c>
      <c r="G1019" s="142" t="s">
        <v>223</v>
      </c>
      <c r="H1019" s="130"/>
      <c r="I1019" s="131">
        <v>9882</v>
      </c>
      <c r="J1019" s="131">
        <v>2986</v>
      </c>
      <c r="K1019" s="131">
        <v>0</v>
      </c>
      <c r="L1019" s="131">
        <v>938</v>
      </c>
      <c r="M1019" s="131">
        <v>13806</v>
      </c>
      <c r="N1019" s="130"/>
      <c r="O1019" s="132">
        <v>34</v>
      </c>
      <c r="P1019" s="132">
        <v>0</v>
      </c>
      <c r="Q1019" s="133">
        <v>437512</v>
      </c>
      <c r="R1019" s="133">
        <v>0</v>
      </c>
      <c r="S1019" s="133">
        <v>0</v>
      </c>
      <c r="T1019" s="133">
        <v>31892</v>
      </c>
      <c r="U1019" s="134">
        <f t="shared" si="15"/>
        <v>469404</v>
      </c>
      <c r="V1019" s="144"/>
      <c r="W1019" s="173">
        <v>0</v>
      </c>
      <c r="X1019" s="174">
        <v>0.09</v>
      </c>
      <c r="Y1019" s="174">
        <v>4.1059956754656207E-2</v>
      </c>
      <c r="Z1019" s="175">
        <v>0</v>
      </c>
      <c r="AA1019" s="168"/>
      <c r="AB1019" s="176">
        <v>0</v>
      </c>
      <c r="AC1019" s="177">
        <v>0</v>
      </c>
      <c r="AD1019" s="134">
        <v>0</v>
      </c>
      <c r="AE1019" s="177">
        <v>0</v>
      </c>
      <c r="AF1019" s="182">
        <v>0</v>
      </c>
      <c r="AG1019" s="172"/>
    </row>
    <row r="1020" spans="1:33" s="110" customFormat="1" x14ac:dyDescent="0.2">
      <c r="A1020" s="138">
        <v>3515</v>
      </c>
      <c r="B1020" s="139">
        <v>3515287215</v>
      </c>
      <c r="C1020" s="140" t="s">
        <v>604</v>
      </c>
      <c r="D1020" s="141">
        <v>287</v>
      </c>
      <c r="E1020" s="140" t="s">
        <v>319</v>
      </c>
      <c r="F1020" s="141">
        <v>215</v>
      </c>
      <c r="G1020" s="142" t="s">
        <v>247</v>
      </c>
      <c r="H1020" s="130"/>
      <c r="I1020" s="131">
        <v>10412</v>
      </c>
      <c r="J1020" s="131">
        <v>1853</v>
      </c>
      <c r="K1020" s="131">
        <v>0</v>
      </c>
      <c r="L1020" s="131">
        <v>938</v>
      </c>
      <c r="M1020" s="131">
        <v>13203</v>
      </c>
      <c r="N1020" s="130"/>
      <c r="O1020" s="132">
        <v>12</v>
      </c>
      <c r="P1020" s="132">
        <v>0</v>
      </c>
      <c r="Q1020" s="133">
        <v>147180</v>
      </c>
      <c r="R1020" s="133">
        <v>0</v>
      </c>
      <c r="S1020" s="133">
        <v>0</v>
      </c>
      <c r="T1020" s="133">
        <v>11256</v>
      </c>
      <c r="U1020" s="134">
        <f t="shared" si="15"/>
        <v>158436</v>
      </c>
      <c r="V1020" s="144"/>
      <c r="W1020" s="173">
        <v>0</v>
      </c>
      <c r="X1020" s="174">
        <v>0.09</v>
      </c>
      <c r="Y1020" s="174">
        <v>1.7770837991845808E-2</v>
      </c>
      <c r="Z1020" s="175">
        <v>0</v>
      </c>
      <c r="AA1020" s="168"/>
      <c r="AB1020" s="176">
        <v>0</v>
      </c>
      <c r="AC1020" s="177">
        <v>0</v>
      </c>
      <c r="AD1020" s="134">
        <v>0</v>
      </c>
      <c r="AE1020" s="177">
        <v>0</v>
      </c>
      <c r="AF1020" s="182">
        <v>0</v>
      </c>
      <c r="AG1020" s="172"/>
    </row>
    <row r="1021" spans="1:33" s="110" customFormat="1" x14ac:dyDescent="0.2">
      <c r="A1021" s="138">
        <v>3515</v>
      </c>
      <c r="B1021" s="139">
        <v>3515287227</v>
      </c>
      <c r="C1021" s="140" t="s">
        <v>604</v>
      </c>
      <c r="D1021" s="141">
        <v>287</v>
      </c>
      <c r="E1021" s="140" t="s">
        <v>319</v>
      </c>
      <c r="F1021" s="141">
        <v>227</v>
      </c>
      <c r="G1021" s="142" t="s">
        <v>259</v>
      </c>
      <c r="H1021" s="130"/>
      <c r="I1021" s="131">
        <v>11817</v>
      </c>
      <c r="J1021" s="131">
        <v>3559</v>
      </c>
      <c r="K1021" s="131">
        <v>0</v>
      </c>
      <c r="L1021" s="131">
        <v>938</v>
      </c>
      <c r="M1021" s="131">
        <v>16314</v>
      </c>
      <c r="N1021" s="130"/>
      <c r="O1021" s="132">
        <v>12</v>
      </c>
      <c r="P1021" s="132">
        <v>0</v>
      </c>
      <c r="Q1021" s="133">
        <v>184512</v>
      </c>
      <c r="R1021" s="133">
        <v>0</v>
      </c>
      <c r="S1021" s="133">
        <v>0</v>
      </c>
      <c r="T1021" s="133">
        <v>11256</v>
      </c>
      <c r="U1021" s="134">
        <f t="shared" si="15"/>
        <v>195768</v>
      </c>
      <c r="V1021" s="144"/>
      <c r="W1021" s="173">
        <v>0</v>
      </c>
      <c r="X1021" s="174">
        <v>0.09</v>
      </c>
      <c r="Y1021" s="174">
        <v>1.6344534903593541E-2</v>
      </c>
      <c r="Z1021" s="175">
        <v>0</v>
      </c>
      <c r="AA1021" s="168"/>
      <c r="AB1021" s="176">
        <v>0</v>
      </c>
      <c r="AC1021" s="177">
        <v>0</v>
      </c>
      <c r="AD1021" s="134">
        <v>0</v>
      </c>
      <c r="AE1021" s="177">
        <v>0</v>
      </c>
      <c r="AF1021" s="182">
        <v>0</v>
      </c>
      <c r="AG1021" s="172"/>
    </row>
    <row r="1022" spans="1:33" s="110" customFormat="1" x14ac:dyDescent="0.2">
      <c r="A1022" s="138">
        <v>3515</v>
      </c>
      <c r="B1022" s="139">
        <v>3515287277</v>
      </c>
      <c r="C1022" s="140" t="s">
        <v>604</v>
      </c>
      <c r="D1022" s="141">
        <v>287</v>
      </c>
      <c r="E1022" s="140" t="s">
        <v>319</v>
      </c>
      <c r="F1022" s="141">
        <v>277</v>
      </c>
      <c r="G1022" s="142" t="s">
        <v>309</v>
      </c>
      <c r="H1022" s="130"/>
      <c r="I1022" s="131">
        <v>11862</v>
      </c>
      <c r="J1022" s="131">
        <v>1141</v>
      </c>
      <c r="K1022" s="131">
        <v>0</v>
      </c>
      <c r="L1022" s="131">
        <v>938</v>
      </c>
      <c r="M1022" s="131">
        <v>13941</v>
      </c>
      <c r="N1022" s="130"/>
      <c r="O1022" s="132">
        <v>102</v>
      </c>
      <c r="P1022" s="132">
        <v>0</v>
      </c>
      <c r="Q1022" s="133">
        <v>1326306</v>
      </c>
      <c r="R1022" s="133">
        <v>0</v>
      </c>
      <c r="S1022" s="133">
        <v>0</v>
      </c>
      <c r="T1022" s="133">
        <v>95676</v>
      </c>
      <c r="U1022" s="134">
        <f t="shared" si="15"/>
        <v>1421982</v>
      </c>
      <c r="V1022" s="144"/>
      <c r="W1022" s="173">
        <v>0</v>
      </c>
      <c r="X1022" s="174">
        <v>0.09</v>
      </c>
      <c r="Y1022" s="174">
        <v>4.2305523550707907E-2</v>
      </c>
      <c r="Z1022" s="175">
        <v>0</v>
      </c>
      <c r="AA1022" s="168"/>
      <c r="AB1022" s="176">
        <v>0</v>
      </c>
      <c r="AC1022" s="177">
        <v>0</v>
      </c>
      <c r="AD1022" s="134">
        <v>0</v>
      </c>
      <c r="AE1022" s="177">
        <v>0</v>
      </c>
      <c r="AF1022" s="182">
        <v>0</v>
      </c>
      <c r="AG1022" s="172"/>
    </row>
    <row r="1023" spans="1:33" s="110" customFormat="1" x14ac:dyDescent="0.2">
      <c r="A1023" s="138">
        <v>3515</v>
      </c>
      <c r="B1023" s="139">
        <v>3515287287</v>
      </c>
      <c r="C1023" s="140" t="s">
        <v>604</v>
      </c>
      <c r="D1023" s="141">
        <v>287</v>
      </c>
      <c r="E1023" s="140" t="s">
        <v>319</v>
      </c>
      <c r="F1023" s="141">
        <v>287</v>
      </c>
      <c r="G1023" s="142" t="s">
        <v>319</v>
      </c>
      <c r="H1023" s="130"/>
      <c r="I1023" s="131">
        <v>10073</v>
      </c>
      <c r="J1023" s="131">
        <v>4212</v>
      </c>
      <c r="K1023" s="131">
        <v>0</v>
      </c>
      <c r="L1023" s="131">
        <v>938</v>
      </c>
      <c r="M1023" s="131">
        <v>15223</v>
      </c>
      <c r="N1023" s="130"/>
      <c r="O1023" s="132">
        <v>12</v>
      </c>
      <c r="P1023" s="132">
        <v>0</v>
      </c>
      <c r="Q1023" s="133">
        <v>171420</v>
      </c>
      <c r="R1023" s="133">
        <v>0</v>
      </c>
      <c r="S1023" s="133">
        <v>0</v>
      </c>
      <c r="T1023" s="133">
        <v>11256</v>
      </c>
      <c r="U1023" s="134">
        <f t="shared" si="15"/>
        <v>182676</v>
      </c>
      <c r="V1023" s="144"/>
      <c r="W1023" s="173">
        <v>0</v>
      </c>
      <c r="X1023" s="174">
        <v>0.09</v>
      </c>
      <c r="Y1023" s="174">
        <v>1.3135728814556798E-2</v>
      </c>
      <c r="Z1023" s="175">
        <v>0</v>
      </c>
      <c r="AA1023" s="168"/>
      <c r="AB1023" s="176">
        <v>0</v>
      </c>
      <c r="AC1023" s="177">
        <v>0</v>
      </c>
      <c r="AD1023" s="134">
        <v>0</v>
      </c>
      <c r="AE1023" s="177">
        <v>0</v>
      </c>
      <c r="AF1023" s="182">
        <v>0</v>
      </c>
      <c r="AG1023" s="172"/>
    </row>
    <row r="1024" spans="1:33" s="110" customFormat="1" x14ac:dyDescent="0.2">
      <c r="A1024" s="138">
        <v>3515</v>
      </c>
      <c r="B1024" s="139">
        <v>3515287306</v>
      </c>
      <c r="C1024" s="140" t="s">
        <v>604</v>
      </c>
      <c r="D1024" s="141">
        <v>287</v>
      </c>
      <c r="E1024" s="140" t="s">
        <v>319</v>
      </c>
      <c r="F1024" s="141">
        <v>306</v>
      </c>
      <c r="G1024" s="142" t="s">
        <v>338</v>
      </c>
      <c r="H1024" s="130"/>
      <c r="I1024" s="131">
        <v>9852</v>
      </c>
      <c r="J1024" s="131">
        <v>3777</v>
      </c>
      <c r="K1024" s="131">
        <v>0</v>
      </c>
      <c r="L1024" s="131">
        <v>938</v>
      </c>
      <c r="M1024" s="131">
        <v>14567</v>
      </c>
      <c r="N1024" s="130"/>
      <c r="O1024" s="132">
        <v>9</v>
      </c>
      <c r="P1024" s="132">
        <v>0</v>
      </c>
      <c r="Q1024" s="133">
        <v>122661</v>
      </c>
      <c r="R1024" s="133">
        <v>0</v>
      </c>
      <c r="S1024" s="133">
        <v>0</v>
      </c>
      <c r="T1024" s="133">
        <v>8442</v>
      </c>
      <c r="U1024" s="134">
        <f t="shared" si="15"/>
        <v>131103</v>
      </c>
      <c r="V1024" s="144"/>
      <c r="W1024" s="173">
        <v>0</v>
      </c>
      <c r="X1024" s="174">
        <v>0.09</v>
      </c>
      <c r="Y1024" s="174">
        <v>5.3315102942213824E-2</v>
      </c>
      <c r="Z1024" s="175">
        <v>0</v>
      </c>
      <c r="AA1024" s="168"/>
      <c r="AB1024" s="176">
        <v>0</v>
      </c>
      <c r="AC1024" s="177">
        <v>0</v>
      </c>
      <c r="AD1024" s="134">
        <v>0</v>
      </c>
      <c r="AE1024" s="177">
        <v>0</v>
      </c>
      <c r="AF1024" s="182">
        <v>0</v>
      </c>
      <c r="AG1024" s="172"/>
    </row>
    <row r="1025" spans="1:33" s="110" customFormat="1" x14ac:dyDescent="0.2">
      <c r="A1025" s="138">
        <v>3515</v>
      </c>
      <c r="B1025" s="139">
        <v>3515287316</v>
      </c>
      <c r="C1025" s="140" t="s">
        <v>604</v>
      </c>
      <c r="D1025" s="141">
        <v>287</v>
      </c>
      <c r="E1025" s="140" t="s">
        <v>319</v>
      </c>
      <c r="F1025" s="141">
        <v>316</v>
      </c>
      <c r="G1025" s="142" t="s">
        <v>348</v>
      </c>
      <c r="H1025" s="130"/>
      <c r="I1025" s="131">
        <v>11048</v>
      </c>
      <c r="J1025" s="131">
        <v>834</v>
      </c>
      <c r="K1025" s="131">
        <v>0</v>
      </c>
      <c r="L1025" s="131">
        <v>938</v>
      </c>
      <c r="M1025" s="131">
        <v>12820</v>
      </c>
      <c r="N1025" s="130"/>
      <c r="O1025" s="132">
        <v>14</v>
      </c>
      <c r="P1025" s="132">
        <v>0</v>
      </c>
      <c r="Q1025" s="133">
        <v>166348</v>
      </c>
      <c r="R1025" s="133">
        <v>0</v>
      </c>
      <c r="S1025" s="133">
        <v>0</v>
      </c>
      <c r="T1025" s="133">
        <v>13132</v>
      </c>
      <c r="U1025" s="134">
        <f t="shared" si="15"/>
        <v>179480</v>
      </c>
      <c r="V1025" s="144"/>
      <c r="W1025" s="173">
        <v>0</v>
      </c>
      <c r="X1025" s="174">
        <v>0.09</v>
      </c>
      <c r="Y1025" s="174">
        <v>1.0799717364517031E-2</v>
      </c>
      <c r="Z1025" s="175">
        <v>0</v>
      </c>
      <c r="AA1025" s="168"/>
      <c r="AB1025" s="176">
        <v>0</v>
      </c>
      <c r="AC1025" s="177">
        <v>0</v>
      </c>
      <c r="AD1025" s="134">
        <v>0</v>
      </c>
      <c r="AE1025" s="177">
        <v>0</v>
      </c>
      <c r="AF1025" s="182">
        <v>0</v>
      </c>
      <c r="AG1025" s="172"/>
    </row>
    <row r="1026" spans="1:33" s="110" customFormat="1" x14ac:dyDescent="0.2">
      <c r="A1026" s="138">
        <v>3515</v>
      </c>
      <c r="B1026" s="139">
        <v>3515287658</v>
      </c>
      <c r="C1026" s="140" t="s">
        <v>604</v>
      </c>
      <c r="D1026" s="141">
        <v>287</v>
      </c>
      <c r="E1026" s="140" t="s">
        <v>319</v>
      </c>
      <c r="F1026" s="141">
        <v>658</v>
      </c>
      <c r="G1026" s="142" t="s">
        <v>402</v>
      </c>
      <c r="H1026" s="130"/>
      <c r="I1026" s="131">
        <v>9805</v>
      </c>
      <c r="J1026" s="131">
        <v>1859</v>
      </c>
      <c r="K1026" s="131">
        <v>0</v>
      </c>
      <c r="L1026" s="131">
        <v>938</v>
      </c>
      <c r="M1026" s="131">
        <v>12602</v>
      </c>
      <c r="N1026" s="130"/>
      <c r="O1026" s="132">
        <v>11</v>
      </c>
      <c r="P1026" s="132">
        <v>0</v>
      </c>
      <c r="Q1026" s="133">
        <v>128304</v>
      </c>
      <c r="R1026" s="133">
        <v>0</v>
      </c>
      <c r="S1026" s="133">
        <v>0</v>
      </c>
      <c r="T1026" s="133">
        <v>10318</v>
      </c>
      <c r="U1026" s="134">
        <f t="shared" si="15"/>
        <v>138622</v>
      </c>
      <c r="V1026" s="144"/>
      <c r="W1026" s="173">
        <v>0</v>
      </c>
      <c r="X1026" s="174">
        <v>0.09</v>
      </c>
      <c r="Y1026" s="174">
        <v>3.9903935418409073E-3</v>
      </c>
      <c r="Z1026" s="175">
        <v>0</v>
      </c>
      <c r="AA1026" s="168"/>
      <c r="AB1026" s="176">
        <v>0</v>
      </c>
      <c r="AC1026" s="177">
        <v>0</v>
      </c>
      <c r="AD1026" s="134">
        <v>0</v>
      </c>
      <c r="AE1026" s="177">
        <v>0</v>
      </c>
      <c r="AF1026" s="182">
        <v>0</v>
      </c>
      <c r="AG1026" s="172"/>
    </row>
    <row r="1027" spans="1:33" s="110" customFormat="1" x14ac:dyDescent="0.2">
      <c r="A1027" s="138">
        <v>3515</v>
      </c>
      <c r="B1027" s="139">
        <v>3515287767</v>
      </c>
      <c r="C1027" s="140" t="s">
        <v>604</v>
      </c>
      <c r="D1027" s="141">
        <v>287</v>
      </c>
      <c r="E1027" s="140" t="s">
        <v>319</v>
      </c>
      <c r="F1027" s="141">
        <v>767</v>
      </c>
      <c r="G1027" s="142" t="s">
        <v>437</v>
      </c>
      <c r="H1027" s="130"/>
      <c r="I1027" s="131">
        <v>10176</v>
      </c>
      <c r="J1027" s="131">
        <v>2487</v>
      </c>
      <c r="K1027" s="131">
        <v>0</v>
      </c>
      <c r="L1027" s="131">
        <v>938</v>
      </c>
      <c r="M1027" s="131">
        <v>13601</v>
      </c>
      <c r="N1027" s="130"/>
      <c r="O1027" s="132">
        <v>53</v>
      </c>
      <c r="P1027" s="132">
        <v>0</v>
      </c>
      <c r="Q1027" s="133">
        <v>671139</v>
      </c>
      <c r="R1027" s="133">
        <v>0</v>
      </c>
      <c r="S1027" s="133">
        <v>0</v>
      </c>
      <c r="T1027" s="133">
        <v>49714</v>
      </c>
      <c r="U1027" s="134">
        <f t="shared" si="15"/>
        <v>720853</v>
      </c>
      <c r="V1027" s="144"/>
      <c r="W1027" s="173">
        <v>0</v>
      </c>
      <c r="X1027" s="174">
        <v>0.09</v>
      </c>
      <c r="Y1027" s="174">
        <v>3.6528845006642441E-2</v>
      </c>
      <c r="Z1027" s="175">
        <v>0</v>
      </c>
      <c r="AA1027" s="168"/>
      <c r="AB1027" s="176">
        <v>0</v>
      </c>
      <c r="AC1027" s="177">
        <v>0</v>
      </c>
      <c r="AD1027" s="134">
        <v>0</v>
      </c>
      <c r="AE1027" s="177">
        <v>0</v>
      </c>
      <c r="AF1027" s="182">
        <v>0</v>
      </c>
      <c r="AG1027" s="172"/>
    </row>
    <row r="1028" spans="1:33" s="110" customFormat="1" x14ac:dyDescent="0.2">
      <c r="A1028" s="138">
        <v>3515</v>
      </c>
      <c r="B1028" s="139">
        <v>3515287778</v>
      </c>
      <c r="C1028" s="140" t="s">
        <v>604</v>
      </c>
      <c r="D1028" s="141">
        <v>287</v>
      </c>
      <c r="E1028" s="140" t="s">
        <v>319</v>
      </c>
      <c r="F1028" s="141">
        <v>778</v>
      </c>
      <c r="G1028" s="142" t="s">
        <v>442</v>
      </c>
      <c r="H1028" s="130"/>
      <c r="I1028" s="131">
        <v>11594</v>
      </c>
      <c r="J1028" s="131">
        <v>1416</v>
      </c>
      <c r="K1028" s="131">
        <v>0</v>
      </c>
      <c r="L1028" s="131">
        <v>938</v>
      </c>
      <c r="M1028" s="131">
        <v>13948</v>
      </c>
      <c r="N1028" s="130"/>
      <c r="O1028" s="132">
        <v>3</v>
      </c>
      <c r="P1028" s="132">
        <v>0</v>
      </c>
      <c r="Q1028" s="133">
        <v>39030</v>
      </c>
      <c r="R1028" s="133">
        <v>0</v>
      </c>
      <c r="S1028" s="133">
        <v>0</v>
      </c>
      <c r="T1028" s="133">
        <v>2814</v>
      </c>
      <c r="U1028" s="134">
        <f t="shared" si="15"/>
        <v>41844</v>
      </c>
      <c r="V1028" s="144"/>
      <c r="W1028" s="173">
        <v>0</v>
      </c>
      <c r="X1028" s="174">
        <v>0.09</v>
      </c>
      <c r="Y1028" s="174">
        <v>2.4549534996898136E-3</v>
      </c>
      <c r="Z1028" s="175">
        <v>0</v>
      </c>
      <c r="AA1028" s="168"/>
      <c r="AB1028" s="176">
        <v>0</v>
      </c>
      <c r="AC1028" s="177">
        <v>0</v>
      </c>
      <c r="AD1028" s="134">
        <v>0</v>
      </c>
      <c r="AE1028" s="177">
        <v>0</v>
      </c>
      <c r="AF1028" s="182">
        <v>0</v>
      </c>
      <c r="AG1028" s="172"/>
    </row>
    <row r="1029" spans="1:33" s="110" customFormat="1" x14ac:dyDescent="0.2">
      <c r="A1029" s="138">
        <v>3516</v>
      </c>
      <c r="B1029" s="139">
        <v>3516332005</v>
      </c>
      <c r="C1029" s="140" t="s">
        <v>561</v>
      </c>
      <c r="D1029" s="141">
        <v>332</v>
      </c>
      <c r="E1029" s="140" t="s">
        <v>364</v>
      </c>
      <c r="F1029" s="141">
        <v>5</v>
      </c>
      <c r="G1029" s="142" t="s">
        <v>37</v>
      </c>
      <c r="H1029" s="130"/>
      <c r="I1029" s="131">
        <v>10853</v>
      </c>
      <c r="J1029" s="131">
        <v>5068</v>
      </c>
      <c r="K1029" s="131">
        <v>0</v>
      </c>
      <c r="L1029" s="131">
        <v>938</v>
      </c>
      <c r="M1029" s="131">
        <v>16859</v>
      </c>
      <c r="N1029" s="130"/>
      <c r="O1029" s="132">
        <v>38</v>
      </c>
      <c r="P1029" s="132">
        <v>0</v>
      </c>
      <c r="Q1029" s="133">
        <v>604998</v>
      </c>
      <c r="R1029" s="133">
        <v>0</v>
      </c>
      <c r="S1029" s="133">
        <v>0</v>
      </c>
      <c r="T1029" s="133">
        <v>35644</v>
      </c>
      <c r="U1029" s="134">
        <f t="shared" si="15"/>
        <v>640642</v>
      </c>
      <c r="V1029" s="144"/>
      <c r="W1029" s="173">
        <v>0</v>
      </c>
      <c r="X1029" s="174">
        <v>0.09</v>
      </c>
      <c r="Y1029" s="174">
        <v>1.4619934904445964E-2</v>
      </c>
      <c r="Z1029" s="175">
        <v>0</v>
      </c>
      <c r="AA1029" s="168"/>
      <c r="AB1029" s="176">
        <v>0</v>
      </c>
      <c r="AC1029" s="177">
        <v>0</v>
      </c>
      <c r="AD1029" s="134">
        <v>0</v>
      </c>
      <c r="AE1029" s="177">
        <v>0</v>
      </c>
      <c r="AF1029" s="182">
        <v>0</v>
      </c>
      <c r="AG1029" s="172"/>
    </row>
    <row r="1030" spans="1:33" s="110" customFormat="1" x14ac:dyDescent="0.2">
      <c r="A1030" s="138">
        <v>3516</v>
      </c>
      <c r="B1030" s="139">
        <v>3516332061</v>
      </c>
      <c r="C1030" s="140" t="s">
        <v>561</v>
      </c>
      <c r="D1030" s="141">
        <v>332</v>
      </c>
      <c r="E1030" s="140" t="s">
        <v>364</v>
      </c>
      <c r="F1030" s="141">
        <v>61</v>
      </c>
      <c r="G1030" s="142" t="s">
        <v>93</v>
      </c>
      <c r="H1030" s="130"/>
      <c r="I1030" s="131">
        <v>12562</v>
      </c>
      <c r="J1030" s="131">
        <v>684</v>
      </c>
      <c r="K1030" s="131">
        <v>0</v>
      </c>
      <c r="L1030" s="131">
        <v>938</v>
      </c>
      <c r="M1030" s="131">
        <v>14184</v>
      </c>
      <c r="N1030" s="130"/>
      <c r="O1030" s="132">
        <v>10</v>
      </c>
      <c r="P1030" s="132">
        <v>0</v>
      </c>
      <c r="Q1030" s="133">
        <v>132460</v>
      </c>
      <c r="R1030" s="133">
        <v>0</v>
      </c>
      <c r="S1030" s="133">
        <v>0</v>
      </c>
      <c r="T1030" s="133">
        <v>9380</v>
      </c>
      <c r="U1030" s="134">
        <f t="shared" si="15"/>
        <v>141840</v>
      </c>
      <c r="V1030" s="144"/>
      <c r="W1030" s="173">
        <v>0</v>
      </c>
      <c r="X1030" s="174">
        <v>0.09</v>
      </c>
      <c r="Y1030" s="174">
        <v>3.8664756422613043E-2</v>
      </c>
      <c r="Z1030" s="175">
        <v>0</v>
      </c>
      <c r="AA1030" s="168"/>
      <c r="AB1030" s="176">
        <v>0</v>
      </c>
      <c r="AC1030" s="177">
        <v>0</v>
      </c>
      <c r="AD1030" s="134">
        <v>0</v>
      </c>
      <c r="AE1030" s="177">
        <v>0</v>
      </c>
      <c r="AF1030" s="182">
        <v>0</v>
      </c>
      <c r="AG1030" s="172"/>
    </row>
    <row r="1031" spans="1:33" s="110" customFormat="1" x14ac:dyDescent="0.2">
      <c r="A1031" s="138">
        <v>3516</v>
      </c>
      <c r="B1031" s="139">
        <v>3516332086</v>
      </c>
      <c r="C1031" s="140" t="s">
        <v>561</v>
      </c>
      <c r="D1031" s="141">
        <v>332</v>
      </c>
      <c r="E1031" s="140" t="s">
        <v>364</v>
      </c>
      <c r="F1031" s="141">
        <v>86</v>
      </c>
      <c r="G1031" s="142" t="s">
        <v>118</v>
      </c>
      <c r="H1031" s="130"/>
      <c r="I1031" s="131">
        <v>11682.95186154741</v>
      </c>
      <c r="J1031" s="131">
        <v>1845</v>
      </c>
      <c r="K1031" s="131">
        <v>0</v>
      </c>
      <c r="L1031" s="131">
        <v>938</v>
      </c>
      <c r="M1031" s="131">
        <v>14465.95186154741</v>
      </c>
      <c r="N1031" s="130"/>
      <c r="O1031" s="132">
        <v>1</v>
      </c>
      <c r="P1031" s="132">
        <v>0</v>
      </c>
      <c r="Q1031" s="133">
        <v>13528</v>
      </c>
      <c r="R1031" s="133">
        <v>0</v>
      </c>
      <c r="S1031" s="133">
        <v>0</v>
      </c>
      <c r="T1031" s="133">
        <v>938</v>
      </c>
      <c r="U1031" s="134">
        <f t="shared" si="15"/>
        <v>14466</v>
      </c>
      <c r="V1031" s="144"/>
      <c r="W1031" s="173">
        <v>0</v>
      </c>
      <c r="X1031" s="174">
        <v>0.09</v>
      </c>
      <c r="Y1031" s="174">
        <v>6.0592362126968578E-2</v>
      </c>
      <c r="Z1031" s="175">
        <v>0</v>
      </c>
      <c r="AA1031" s="168"/>
      <c r="AB1031" s="176">
        <v>0</v>
      </c>
      <c r="AC1031" s="177">
        <v>0</v>
      </c>
      <c r="AD1031" s="134">
        <v>0</v>
      </c>
      <c r="AE1031" s="177">
        <v>0</v>
      </c>
      <c r="AF1031" s="182">
        <v>0</v>
      </c>
      <c r="AG1031" s="172"/>
    </row>
    <row r="1032" spans="1:33" s="110" customFormat="1" x14ac:dyDescent="0.2">
      <c r="A1032" s="138">
        <v>3516</v>
      </c>
      <c r="B1032" s="139">
        <v>3516332087</v>
      </c>
      <c r="C1032" s="140" t="s">
        <v>561</v>
      </c>
      <c r="D1032" s="141">
        <v>332</v>
      </c>
      <c r="E1032" s="140" t="s">
        <v>364</v>
      </c>
      <c r="F1032" s="141">
        <v>87</v>
      </c>
      <c r="G1032" s="142" t="s">
        <v>119</v>
      </c>
      <c r="H1032" s="130"/>
      <c r="I1032" s="131">
        <v>16660</v>
      </c>
      <c r="J1032" s="131">
        <v>5991</v>
      </c>
      <c r="K1032" s="131">
        <v>0</v>
      </c>
      <c r="L1032" s="131">
        <v>938</v>
      </c>
      <c r="M1032" s="131">
        <v>23589</v>
      </c>
      <c r="N1032" s="130"/>
      <c r="O1032" s="132">
        <v>2</v>
      </c>
      <c r="P1032" s="132">
        <v>0</v>
      </c>
      <c r="Q1032" s="133">
        <v>45302</v>
      </c>
      <c r="R1032" s="133">
        <v>0</v>
      </c>
      <c r="S1032" s="133">
        <v>0</v>
      </c>
      <c r="T1032" s="133">
        <v>1876</v>
      </c>
      <c r="U1032" s="134">
        <f t="shared" si="15"/>
        <v>47178</v>
      </c>
      <c r="V1032" s="144"/>
      <c r="W1032" s="173">
        <v>0</v>
      </c>
      <c r="X1032" s="174">
        <v>0.09</v>
      </c>
      <c r="Y1032" s="174">
        <v>3.9927321701253137E-3</v>
      </c>
      <c r="Z1032" s="175">
        <v>0</v>
      </c>
      <c r="AA1032" s="168"/>
      <c r="AB1032" s="176">
        <v>0</v>
      </c>
      <c r="AC1032" s="177">
        <v>0</v>
      </c>
      <c r="AD1032" s="134">
        <v>0</v>
      </c>
      <c r="AE1032" s="177">
        <v>0</v>
      </c>
      <c r="AF1032" s="182">
        <v>0</v>
      </c>
      <c r="AG1032" s="172"/>
    </row>
    <row r="1033" spans="1:33" s="110" customFormat="1" x14ac:dyDescent="0.2">
      <c r="A1033" s="138">
        <v>3516</v>
      </c>
      <c r="B1033" s="139">
        <v>3516332137</v>
      </c>
      <c r="C1033" s="140" t="s">
        <v>561</v>
      </c>
      <c r="D1033" s="141">
        <v>332</v>
      </c>
      <c r="E1033" s="140" t="s">
        <v>364</v>
      </c>
      <c r="F1033" s="141">
        <v>137</v>
      </c>
      <c r="G1033" s="142" t="s">
        <v>169</v>
      </c>
      <c r="H1033" s="130"/>
      <c r="I1033" s="131">
        <v>12710</v>
      </c>
      <c r="J1033" s="131">
        <v>0</v>
      </c>
      <c r="K1033" s="131">
        <v>0</v>
      </c>
      <c r="L1033" s="131">
        <v>938</v>
      </c>
      <c r="M1033" s="131">
        <v>13648</v>
      </c>
      <c r="N1033" s="130"/>
      <c r="O1033" s="132">
        <v>56</v>
      </c>
      <c r="P1033" s="132">
        <v>0</v>
      </c>
      <c r="Q1033" s="133">
        <v>711760</v>
      </c>
      <c r="R1033" s="133">
        <v>0</v>
      </c>
      <c r="S1033" s="133">
        <v>0</v>
      </c>
      <c r="T1033" s="133">
        <v>52528</v>
      </c>
      <c r="U1033" s="134">
        <f t="shared" si="15"/>
        <v>764288</v>
      </c>
      <c r="V1033" s="144"/>
      <c r="W1033" s="173">
        <v>0</v>
      </c>
      <c r="X1033" s="174">
        <v>0.09</v>
      </c>
      <c r="Y1033" s="174">
        <v>0.109983224099342</v>
      </c>
      <c r="Z1033" s="175">
        <v>0</v>
      </c>
      <c r="AA1033" s="168"/>
      <c r="AB1033" s="176">
        <v>0</v>
      </c>
      <c r="AC1033" s="177">
        <v>0</v>
      </c>
      <c r="AD1033" s="134">
        <v>0</v>
      </c>
      <c r="AE1033" s="177">
        <v>0</v>
      </c>
      <c r="AF1033" s="182">
        <v>0</v>
      </c>
      <c r="AG1033" s="172"/>
    </row>
    <row r="1034" spans="1:33" s="110" customFormat="1" x14ac:dyDescent="0.2">
      <c r="A1034" s="138">
        <v>3516</v>
      </c>
      <c r="B1034" s="139">
        <v>3516332275</v>
      </c>
      <c r="C1034" s="140" t="s">
        <v>561</v>
      </c>
      <c r="D1034" s="141">
        <v>332</v>
      </c>
      <c r="E1034" s="140" t="s">
        <v>364</v>
      </c>
      <c r="F1034" s="141">
        <v>275</v>
      </c>
      <c r="G1034" s="142" t="s">
        <v>307</v>
      </c>
      <c r="H1034" s="130"/>
      <c r="I1034" s="131">
        <v>10763.091623376622</v>
      </c>
      <c r="J1034" s="131">
        <v>4410</v>
      </c>
      <c r="K1034" s="131">
        <v>0</v>
      </c>
      <c r="L1034" s="131">
        <v>938</v>
      </c>
      <c r="M1034" s="131">
        <v>16111.091623376622</v>
      </c>
      <c r="N1034" s="130"/>
      <c r="O1034" s="132">
        <v>1</v>
      </c>
      <c r="P1034" s="132">
        <v>0</v>
      </c>
      <c r="Q1034" s="133">
        <v>15173</v>
      </c>
      <c r="R1034" s="133">
        <v>0</v>
      </c>
      <c r="S1034" s="133">
        <v>0</v>
      </c>
      <c r="T1034" s="133">
        <v>938</v>
      </c>
      <c r="U1034" s="134">
        <f t="shared" ref="U1034:U1069" si="16">SUM(Q1034:T1034)</f>
        <v>16111</v>
      </c>
      <c r="V1034" s="144"/>
      <c r="W1034" s="173">
        <v>0</v>
      </c>
      <c r="X1034" s="174">
        <v>0.09</v>
      </c>
      <c r="Y1034" s="174">
        <v>1.8832041935089319E-2</v>
      </c>
      <c r="Z1034" s="175">
        <v>0</v>
      </c>
      <c r="AA1034" s="168"/>
      <c r="AB1034" s="176">
        <v>0</v>
      </c>
      <c r="AC1034" s="177">
        <v>0</v>
      </c>
      <c r="AD1034" s="134">
        <v>0</v>
      </c>
      <c r="AE1034" s="177">
        <v>0</v>
      </c>
      <c r="AF1034" s="182">
        <v>0</v>
      </c>
      <c r="AG1034" s="172"/>
    </row>
    <row r="1035" spans="1:33" s="110" customFormat="1" x14ac:dyDescent="0.2">
      <c r="A1035" s="138">
        <v>3516</v>
      </c>
      <c r="B1035" s="139">
        <v>3516332278</v>
      </c>
      <c r="C1035" s="140" t="s">
        <v>561</v>
      </c>
      <c r="D1035" s="141">
        <v>332</v>
      </c>
      <c r="E1035" s="140" t="s">
        <v>364</v>
      </c>
      <c r="F1035" s="141">
        <v>278</v>
      </c>
      <c r="G1035" s="142" t="s">
        <v>310</v>
      </c>
      <c r="H1035" s="130"/>
      <c r="I1035" s="131">
        <v>10766</v>
      </c>
      <c r="J1035" s="131">
        <v>1984</v>
      </c>
      <c r="K1035" s="131">
        <v>0</v>
      </c>
      <c r="L1035" s="131">
        <v>938</v>
      </c>
      <c r="M1035" s="131">
        <v>13688</v>
      </c>
      <c r="N1035" s="130"/>
      <c r="O1035" s="132">
        <v>4</v>
      </c>
      <c r="P1035" s="132">
        <v>0</v>
      </c>
      <c r="Q1035" s="133">
        <v>51000</v>
      </c>
      <c r="R1035" s="133">
        <v>0</v>
      </c>
      <c r="S1035" s="133">
        <v>0</v>
      </c>
      <c r="T1035" s="133">
        <v>3752</v>
      </c>
      <c r="U1035" s="134">
        <f t="shared" si="16"/>
        <v>54752</v>
      </c>
      <c r="V1035" s="144"/>
      <c r="W1035" s="173">
        <v>0</v>
      </c>
      <c r="X1035" s="174">
        <v>0.09</v>
      </c>
      <c r="Y1035" s="174">
        <v>6.1279724957985546E-2</v>
      </c>
      <c r="Z1035" s="175">
        <v>0</v>
      </c>
      <c r="AA1035" s="168"/>
      <c r="AB1035" s="176">
        <v>0</v>
      </c>
      <c r="AC1035" s="177">
        <v>0</v>
      </c>
      <c r="AD1035" s="134">
        <v>0</v>
      </c>
      <c r="AE1035" s="177">
        <v>0</v>
      </c>
      <c r="AF1035" s="182">
        <v>0</v>
      </c>
      <c r="AG1035" s="172"/>
    </row>
    <row r="1036" spans="1:33" s="110" customFormat="1" x14ac:dyDescent="0.2">
      <c r="A1036" s="138">
        <v>3516</v>
      </c>
      <c r="B1036" s="139">
        <v>3516332281</v>
      </c>
      <c r="C1036" s="140" t="s">
        <v>561</v>
      </c>
      <c r="D1036" s="141">
        <v>332</v>
      </c>
      <c r="E1036" s="140" t="s">
        <v>364</v>
      </c>
      <c r="F1036" s="141">
        <v>281</v>
      </c>
      <c r="G1036" s="142" t="s">
        <v>313</v>
      </c>
      <c r="H1036" s="130"/>
      <c r="I1036" s="131">
        <v>12821</v>
      </c>
      <c r="J1036" s="131">
        <v>577</v>
      </c>
      <c r="K1036" s="131">
        <v>0</v>
      </c>
      <c r="L1036" s="131">
        <v>938</v>
      </c>
      <c r="M1036" s="131">
        <v>14336</v>
      </c>
      <c r="N1036" s="130"/>
      <c r="O1036" s="132">
        <v>134</v>
      </c>
      <c r="P1036" s="132">
        <v>0</v>
      </c>
      <c r="Q1036" s="133">
        <v>1795332</v>
      </c>
      <c r="R1036" s="133">
        <v>0</v>
      </c>
      <c r="S1036" s="133">
        <v>0</v>
      </c>
      <c r="T1036" s="133">
        <v>125692</v>
      </c>
      <c r="U1036" s="134">
        <f t="shared" si="16"/>
        <v>1921024</v>
      </c>
      <c r="V1036" s="144"/>
      <c r="W1036" s="173">
        <v>0</v>
      </c>
      <c r="X1036" s="174">
        <v>0.09</v>
      </c>
      <c r="Y1036" s="174">
        <v>0.13634532290323234</v>
      </c>
      <c r="Z1036" s="175">
        <v>0</v>
      </c>
      <c r="AA1036" s="168"/>
      <c r="AB1036" s="176">
        <v>0</v>
      </c>
      <c r="AC1036" s="177">
        <v>0</v>
      </c>
      <c r="AD1036" s="134">
        <v>0</v>
      </c>
      <c r="AE1036" s="177">
        <v>0</v>
      </c>
      <c r="AF1036" s="182">
        <v>0</v>
      </c>
      <c r="AG1036" s="172"/>
    </row>
    <row r="1037" spans="1:33" s="110" customFormat="1" x14ac:dyDescent="0.2">
      <c r="A1037" s="138">
        <v>3516</v>
      </c>
      <c r="B1037" s="139">
        <v>3516332325</v>
      </c>
      <c r="C1037" s="140" t="s">
        <v>561</v>
      </c>
      <c r="D1037" s="141">
        <v>332</v>
      </c>
      <c r="E1037" s="140" t="s">
        <v>364</v>
      </c>
      <c r="F1037" s="141">
        <v>325</v>
      </c>
      <c r="G1037" s="142" t="s">
        <v>357</v>
      </c>
      <c r="H1037" s="130"/>
      <c r="I1037" s="131">
        <v>10092</v>
      </c>
      <c r="J1037" s="131">
        <v>1442</v>
      </c>
      <c r="K1037" s="131">
        <v>0</v>
      </c>
      <c r="L1037" s="131">
        <v>938</v>
      </c>
      <c r="M1037" s="131">
        <v>12472</v>
      </c>
      <c r="N1037" s="130"/>
      <c r="O1037" s="132">
        <v>42</v>
      </c>
      <c r="P1037" s="132">
        <v>0</v>
      </c>
      <c r="Q1037" s="133">
        <v>484428</v>
      </c>
      <c r="R1037" s="133">
        <v>0</v>
      </c>
      <c r="S1037" s="133">
        <v>0</v>
      </c>
      <c r="T1037" s="133">
        <v>39396</v>
      </c>
      <c r="U1037" s="134">
        <f t="shared" si="16"/>
        <v>523824</v>
      </c>
      <c r="V1037" s="144"/>
      <c r="W1037" s="173">
        <v>0</v>
      </c>
      <c r="X1037" s="174">
        <v>0.09</v>
      </c>
      <c r="Y1037" s="174">
        <v>1.19616209484325E-2</v>
      </c>
      <c r="Z1037" s="175">
        <v>0</v>
      </c>
      <c r="AA1037" s="168"/>
      <c r="AB1037" s="176">
        <v>0</v>
      </c>
      <c r="AC1037" s="177">
        <v>0</v>
      </c>
      <c r="AD1037" s="134">
        <v>0</v>
      </c>
      <c r="AE1037" s="177">
        <v>0</v>
      </c>
      <c r="AF1037" s="182">
        <v>0</v>
      </c>
      <c r="AG1037" s="172"/>
    </row>
    <row r="1038" spans="1:33" s="110" customFormat="1" x14ac:dyDescent="0.2">
      <c r="A1038" s="138">
        <v>3516</v>
      </c>
      <c r="B1038" s="139">
        <v>3516332332</v>
      </c>
      <c r="C1038" s="140" t="s">
        <v>561</v>
      </c>
      <c r="D1038" s="141">
        <v>332</v>
      </c>
      <c r="E1038" s="140" t="s">
        <v>364</v>
      </c>
      <c r="F1038" s="141">
        <v>332</v>
      </c>
      <c r="G1038" s="142" t="s">
        <v>364</v>
      </c>
      <c r="H1038" s="130"/>
      <c r="I1038" s="131">
        <v>11786</v>
      </c>
      <c r="J1038" s="131">
        <v>909</v>
      </c>
      <c r="K1038" s="131">
        <v>0</v>
      </c>
      <c r="L1038" s="131">
        <v>938</v>
      </c>
      <c r="M1038" s="131">
        <v>13633</v>
      </c>
      <c r="N1038" s="130"/>
      <c r="O1038" s="132">
        <v>32</v>
      </c>
      <c r="P1038" s="132">
        <v>0</v>
      </c>
      <c r="Q1038" s="133">
        <v>406240</v>
      </c>
      <c r="R1038" s="133">
        <v>0</v>
      </c>
      <c r="S1038" s="133">
        <v>0</v>
      </c>
      <c r="T1038" s="133">
        <v>30016</v>
      </c>
      <c r="U1038" s="134">
        <f t="shared" si="16"/>
        <v>436256</v>
      </c>
      <c r="V1038" s="144"/>
      <c r="W1038" s="173">
        <v>0</v>
      </c>
      <c r="X1038" s="174">
        <v>0.09</v>
      </c>
      <c r="Y1038" s="174">
        <v>1.6931440090155188E-2</v>
      </c>
      <c r="Z1038" s="175">
        <v>0</v>
      </c>
      <c r="AA1038" s="168"/>
      <c r="AB1038" s="176">
        <v>0</v>
      </c>
      <c r="AC1038" s="177">
        <v>0</v>
      </c>
      <c r="AD1038" s="134">
        <v>0</v>
      </c>
      <c r="AE1038" s="177">
        <v>0</v>
      </c>
      <c r="AF1038" s="182">
        <v>0</v>
      </c>
      <c r="AG1038" s="172"/>
    </row>
    <row r="1039" spans="1:33" s="110" customFormat="1" x14ac:dyDescent="0.2">
      <c r="A1039" s="138">
        <v>3517</v>
      </c>
      <c r="B1039" s="139">
        <v>3517239020</v>
      </c>
      <c r="C1039" s="140" t="s">
        <v>562</v>
      </c>
      <c r="D1039" s="141">
        <v>239</v>
      </c>
      <c r="E1039" s="140" t="s">
        <v>271</v>
      </c>
      <c r="F1039" s="141">
        <v>20</v>
      </c>
      <c r="G1039" s="142" t="s">
        <v>52</v>
      </c>
      <c r="H1039" s="130"/>
      <c r="I1039" s="131">
        <v>11076</v>
      </c>
      <c r="J1039" s="131">
        <v>3096</v>
      </c>
      <c r="K1039" s="131">
        <v>0</v>
      </c>
      <c r="L1039" s="131">
        <v>938</v>
      </c>
      <c r="M1039" s="131">
        <v>15110</v>
      </c>
      <c r="N1039" s="130"/>
      <c r="O1039" s="132">
        <v>1</v>
      </c>
      <c r="P1039" s="132">
        <v>0</v>
      </c>
      <c r="Q1039" s="133">
        <v>13071</v>
      </c>
      <c r="R1039" s="133">
        <v>0</v>
      </c>
      <c r="S1039" s="133">
        <v>0</v>
      </c>
      <c r="T1039" s="133">
        <v>865</v>
      </c>
      <c r="U1039" s="134">
        <f t="shared" si="16"/>
        <v>13936</v>
      </c>
      <c r="V1039" s="144"/>
      <c r="W1039" s="173">
        <v>7.7669902912621352E-2</v>
      </c>
      <c r="X1039" s="174">
        <v>0.09</v>
      </c>
      <c r="Y1039" s="174">
        <v>5.0499405212774018E-2</v>
      </c>
      <c r="Z1039" s="175">
        <v>0</v>
      </c>
      <c r="AA1039" s="168"/>
      <c r="AB1039" s="176">
        <v>0</v>
      </c>
      <c r="AC1039" s="177">
        <v>0</v>
      </c>
      <c r="AD1039" s="134">
        <v>0</v>
      </c>
      <c r="AE1039" s="177">
        <v>0</v>
      </c>
      <c r="AF1039" s="182">
        <v>0</v>
      </c>
      <c r="AG1039" s="172"/>
    </row>
    <row r="1040" spans="1:33" s="110" customFormat="1" x14ac:dyDescent="0.2">
      <c r="A1040" s="138">
        <v>3517</v>
      </c>
      <c r="B1040" s="139">
        <v>3517239036</v>
      </c>
      <c r="C1040" s="140" t="s">
        <v>562</v>
      </c>
      <c r="D1040" s="141">
        <v>239</v>
      </c>
      <c r="E1040" s="140" t="s">
        <v>271</v>
      </c>
      <c r="F1040" s="141">
        <v>36</v>
      </c>
      <c r="G1040" s="142" t="s">
        <v>68</v>
      </c>
      <c r="H1040" s="130"/>
      <c r="I1040" s="131">
        <v>15483</v>
      </c>
      <c r="J1040" s="131">
        <v>5593</v>
      </c>
      <c r="K1040" s="131">
        <v>0</v>
      </c>
      <c r="L1040" s="131">
        <v>938</v>
      </c>
      <c r="M1040" s="131">
        <v>22014</v>
      </c>
      <c r="N1040" s="130"/>
      <c r="O1040" s="132">
        <v>5</v>
      </c>
      <c r="P1040" s="132">
        <v>0</v>
      </c>
      <c r="Q1040" s="133">
        <v>97195</v>
      </c>
      <c r="R1040" s="133">
        <v>0</v>
      </c>
      <c r="S1040" s="133">
        <v>0</v>
      </c>
      <c r="T1040" s="133">
        <v>4325</v>
      </c>
      <c r="U1040" s="134">
        <f t="shared" si="16"/>
        <v>101520</v>
      </c>
      <c r="V1040" s="144"/>
      <c r="W1040" s="173">
        <v>0.38834951456310673</v>
      </c>
      <c r="X1040" s="174">
        <v>0.09</v>
      </c>
      <c r="Y1040" s="174">
        <v>6.6889207076896287E-2</v>
      </c>
      <c r="Z1040" s="175">
        <v>0</v>
      </c>
      <c r="AA1040" s="168"/>
      <c r="AB1040" s="176">
        <v>0</v>
      </c>
      <c r="AC1040" s="177">
        <v>0</v>
      </c>
      <c r="AD1040" s="134">
        <v>0</v>
      </c>
      <c r="AE1040" s="177">
        <v>0</v>
      </c>
      <c r="AF1040" s="182">
        <v>0</v>
      </c>
      <c r="AG1040" s="172"/>
    </row>
    <row r="1041" spans="1:33" s="110" customFormat="1" x14ac:dyDescent="0.2">
      <c r="A1041" s="138">
        <v>3517</v>
      </c>
      <c r="B1041" s="139">
        <v>3517239052</v>
      </c>
      <c r="C1041" s="140" t="s">
        <v>562</v>
      </c>
      <c r="D1041" s="141">
        <v>239</v>
      </c>
      <c r="E1041" s="140" t="s">
        <v>271</v>
      </c>
      <c r="F1041" s="141">
        <v>52</v>
      </c>
      <c r="G1041" s="142" t="s">
        <v>84</v>
      </c>
      <c r="H1041" s="130"/>
      <c r="I1041" s="131">
        <v>12726</v>
      </c>
      <c r="J1041" s="131">
        <v>3770</v>
      </c>
      <c r="K1041" s="131">
        <v>0</v>
      </c>
      <c r="L1041" s="131">
        <v>938</v>
      </c>
      <c r="M1041" s="131">
        <v>17434</v>
      </c>
      <c r="N1041" s="130"/>
      <c r="O1041" s="132">
        <v>18</v>
      </c>
      <c r="P1041" s="132">
        <v>0</v>
      </c>
      <c r="Q1041" s="133">
        <v>273870</v>
      </c>
      <c r="R1041" s="133">
        <v>0</v>
      </c>
      <c r="S1041" s="133">
        <v>0</v>
      </c>
      <c r="T1041" s="133">
        <v>15570</v>
      </c>
      <c r="U1041" s="134">
        <f t="shared" si="16"/>
        <v>289440</v>
      </c>
      <c r="V1041" s="144"/>
      <c r="W1041" s="173">
        <v>1.3980582524271841</v>
      </c>
      <c r="X1041" s="174">
        <v>0.09</v>
      </c>
      <c r="Y1041" s="174">
        <v>3.9677297804698232E-2</v>
      </c>
      <c r="Z1041" s="175">
        <v>0</v>
      </c>
      <c r="AA1041" s="168"/>
      <c r="AB1041" s="176">
        <v>0</v>
      </c>
      <c r="AC1041" s="177">
        <v>0</v>
      </c>
      <c r="AD1041" s="134">
        <v>0</v>
      </c>
      <c r="AE1041" s="177">
        <v>0</v>
      </c>
      <c r="AF1041" s="182">
        <v>0</v>
      </c>
      <c r="AG1041" s="172"/>
    </row>
    <row r="1042" spans="1:33" s="110" customFormat="1" x14ac:dyDescent="0.2">
      <c r="A1042" s="138">
        <v>3517</v>
      </c>
      <c r="B1042" s="139">
        <v>3517239072</v>
      </c>
      <c r="C1042" s="140" t="s">
        <v>562</v>
      </c>
      <c r="D1042" s="141">
        <v>239</v>
      </c>
      <c r="E1042" s="140" t="s">
        <v>271</v>
      </c>
      <c r="F1042" s="141">
        <v>72</v>
      </c>
      <c r="G1042" s="142" t="s">
        <v>104</v>
      </c>
      <c r="H1042" s="130"/>
      <c r="I1042" s="131">
        <v>11027.890924083025</v>
      </c>
      <c r="J1042" s="131">
        <v>2886</v>
      </c>
      <c r="K1042" s="131">
        <v>0</v>
      </c>
      <c r="L1042" s="131">
        <v>938</v>
      </c>
      <c r="M1042" s="131">
        <v>14851.890924083025</v>
      </c>
      <c r="N1042" s="130"/>
      <c r="O1042" s="132">
        <v>1</v>
      </c>
      <c r="P1042" s="132">
        <v>0</v>
      </c>
      <c r="Q1042" s="133">
        <v>12833</v>
      </c>
      <c r="R1042" s="133">
        <v>0</v>
      </c>
      <c r="S1042" s="133">
        <v>0</v>
      </c>
      <c r="T1042" s="133">
        <v>865</v>
      </c>
      <c r="U1042" s="134">
        <f t="shared" si="16"/>
        <v>13698</v>
      </c>
      <c r="V1042" s="144"/>
      <c r="W1042" s="173">
        <v>7.7669902912621352E-2</v>
      </c>
      <c r="X1042" s="174">
        <v>0.09</v>
      </c>
      <c r="Y1042" s="174">
        <v>3.6636721571970312E-3</v>
      </c>
      <c r="Z1042" s="175">
        <v>0</v>
      </c>
      <c r="AA1042" s="168"/>
      <c r="AB1042" s="176">
        <v>0</v>
      </c>
      <c r="AC1042" s="177">
        <v>0</v>
      </c>
      <c r="AD1042" s="134">
        <v>0</v>
      </c>
      <c r="AE1042" s="177">
        <v>0</v>
      </c>
      <c r="AF1042" s="182">
        <v>0</v>
      </c>
      <c r="AG1042" s="172"/>
    </row>
    <row r="1043" spans="1:33" s="110" customFormat="1" x14ac:dyDescent="0.2">
      <c r="A1043" s="138">
        <v>3517</v>
      </c>
      <c r="B1043" s="139">
        <v>3517239083</v>
      </c>
      <c r="C1043" s="140" t="s">
        <v>562</v>
      </c>
      <c r="D1043" s="141">
        <v>239</v>
      </c>
      <c r="E1043" s="140" t="s">
        <v>271</v>
      </c>
      <c r="F1043" s="141">
        <v>83</v>
      </c>
      <c r="G1043" s="142" t="s">
        <v>115</v>
      </c>
      <c r="H1043" s="130"/>
      <c r="I1043" s="131">
        <v>10949.382884347422</v>
      </c>
      <c r="J1043" s="131">
        <v>1919</v>
      </c>
      <c r="K1043" s="131">
        <v>0</v>
      </c>
      <c r="L1043" s="131">
        <v>938</v>
      </c>
      <c r="M1043" s="131">
        <v>13806.382884347422</v>
      </c>
      <c r="N1043" s="130"/>
      <c r="O1043" s="132">
        <v>1</v>
      </c>
      <c r="P1043" s="132">
        <v>0</v>
      </c>
      <c r="Q1043" s="133">
        <v>11869</v>
      </c>
      <c r="R1043" s="133">
        <v>0</v>
      </c>
      <c r="S1043" s="133">
        <v>0</v>
      </c>
      <c r="T1043" s="133">
        <v>865</v>
      </c>
      <c r="U1043" s="134">
        <f t="shared" si="16"/>
        <v>12734</v>
      </c>
      <c r="V1043" s="144"/>
      <c r="W1043" s="173">
        <v>7.7669902912621352E-2</v>
      </c>
      <c r="X1043" s="174">
        <v>0.09</v>
      </c>
      <c r="Y1043" s="174">
        <v>5.9812423794306261E-3</v>
      </c>
      <c r="Z1043" s="175">
        <v>0</v>
      </c>
      <c r="AA1043" s="168"/>
      <c r="AB1043" s="176">
        <v>0</v>
      </c>
      <c r="AC1043" s="177">
        <v>0</v>
      </c>
      <c r="AD1043" s="134">
        <v>0</v>
      </c>
      <c r="AE1043" s="177">
        <v>0</v>
      </c>
      <c r="AF1043" s="182">
        <v>0</v>
      </c>
      <c r="AG1043" s="172"/>
    </row>
    <row r="1044" spans="1:33" s="110" customFormat="1" x14ac:dyDescent="0.2">
      <c r="A1044" s="138">
        <v>3517</v>
      </c>
      <c r="B1044" s="139">
        <v>3517239095</v>
      </c>
      <c r="C1044" s="140" t="s">
        <v>562</v>
      </c>
      <c r="D1044" s="141">
        <v>239</v>
      </c>
      <c r="E1044" s="140" t="s">
        <v>271</v>
      </c>
      <c r="F1044" s="141">
        <v>95</v>
      </c>
      <c r="G1044" s="142" t="s">
        <v>127</v>
      </c>
      <c r="H1044" s="130"/>
      <c r="I1044" s="131">
        <v>14048.368555601484</v>
      </c>
      <c r="J1044" s="131">
        <v>97</v>
      </c>
      <c r="K1044" s="131">
        <v>0</v>
      </c>
      <c r="L1044" s="131">
        <v>938</v>
      </c>
      <c r="M1044" s="131">
        <v>15083.368555601484</v>
      </c>
      <c r="N1044" s="130"/>
      <c r="O1044" s="132">
        <v>2</v>
      </c>
      <c r="P1044" s="132">
        <v>0</v>
      </c>
      <c r="Q1044" s="133">
        <v>26094</v>
      </c>
      <c r="R1044" s="133">
        <v>0</v>
      </c>
      <c r="S1044" s="133">
        <v>0</v>
      </c>
      <c r="T1044" s="133">
        <v>1730</v>
      </c>
      <c r="U1044" s="134">
        <f t="shared" si="16"/>
        <v>27824</v>
      </c>
      <c r="V1044" s="144"/>
      <c r="W1044" s="173">
        <v>0.1553398058252427</v>
      </c>
      <c r="X1044" s="174">
        <v>0.09</v>
      </c>
      <c r="Y1044" s="174">
        <v>0.13271430992265384</v>
      </c>
      <c r="Z1044" s="175">
        <v>0</v>
      </c>
      <c r="AA1044" s="168"/>
      <c r="AB1044" s="176">
        <v>0</v>
      </c>
      <c r="AC1044" s="177">
        <v>0</v>
      </c>
      <c r="AD1044" s="134">
        <v>0</v>
      </c>
      <c r="AE1044" s="177">
        <v>0</v>
      </c>
      <c r="AF1044" s="182">
        <v>0</v>
      </c>
      <c r="AG1044" s="172"/>
    </row>
    <row r="1045" spans="1:33" s="110" customFormat="1" x14ac:dyDescent="0.2">
      <c r="A1045" s="138">
        <v>3517</v>
      </c>
      <c r="B1045" s="139">
        <v>3517239096</v>
      </c>
      <c r="C1045" s="140" t="s">
        <v>562</v>
      </c>
      <c r="D1045" s="141">
        <v>239</v>
      </c>
      <c r="E1045" s="140" t="s">
        <v>271</v>
      </c>
      <c r="F1045" s="141">
        <v>96</v>
      </c>
      <c r="G1045" s="142" t="s">
        <v>128</v>
      </c>
      <c r="H1045" s="130"/>
      <c r="I1045" s="131">
        <v>11829.130412915241</v>
      </c>
      <c r="J1045" s="131">
        <v>6734</v>
      </c>
      <c r="K1045" s="131">
        <v>0</v>
      </c>
      <c r="L1045" s="131">
        <v>938</v>
      </c>
      <c r="M1045" s="131">
        <v>19501.130412915241</v>
      </c>
      <c r="N1045" s="130"/>
      <c r="O1045" s="132">
        <v>3</v>
      </c>
      <c r="P1045" s="132">
        <v>0</v>
      </c>
      <c r="Q1045" s="133">
        <v>51363</v>
      </c>
      <c r="R1045" s="133">
        <v>0</v>
      </c>
      <c r="S1045" s="133">
        <v>0</v>
      </c>
      <c r="T1045" s="133">
        <v>2595</v>
      </c>
      <c r="U1045" s="134">
        <f t="shared" si="16"/>
        <v>53958</v>
      </c>
      <c r="V1045" s="144"/>
      <c r="W1045" s="173">
        <v>0.23300970873786406</v>
      </c>
      <c r="X1045" s="174">
        <v>0.09</v>
      </c>
      <c r="Y1045" s="174">
        <v>3.3366338003061817E-2</v>
      </c>
      <c r="Z1045" s="175">
        <v>0</v>
      </c>
      <c r="AA1045" s="168"/>
      <c r="AB1045" s="176">
        <v>0</v>
      </c>
      <c r="AC1045" s="177">
        <v>0</v>
      </c>
      <c r="AD1045" s="134">
        <v>0</v>
      </c>
      <c r="AE1045" s="177">
        <v>0</v>
      </c>
      <c r="AF1045" s="182">
        <v>0</v>
      </c>
      <c r="AG1045" s="172"/>
    </row>
    <row r="1046" spans="1:33" s="110" customFormat="1" x14ac:dyDescent="0.2">
      <c r="A1046" s="138">
        <v>3517</v>
      </c>
      <c r="B1046" s="139">
        <v>3517239099</v>
      </c>
      <c r="C1046" s="140" t="s">
        <v>562</v>
      </c>
      <c r="D1046" s="141">
        <v>239</v>
      </c>
      <c r="E1046" s="140" t="s">
        <v>271</v>
      </c>
      <c r="F1046" s="141">
        <v>99</v>
      </c>
      <c r="G1046" s="142" t="s">
        <v>131</v>
      </c>
      <c r="H1046" s="130"/>
      <c r="I1046" s="131">
        <v>11076</v>
      </c>
      <c r="J1046" s="131">
        <v>5889</v>
      </c>
      <c r="K1046" s="131">
        <v>0</v>
      </c>
      <c r="L1046" s="131">
        <v>938</v>
      </c>
      <c r="M1046" s="131">
        <v>17903</v>
      </c>
      <c r="N1046" s="130"/>
      <c r="O1046" s="132">
        <v>1</v>
      </c>
      <c r="P1046" s="132">
        <v>0</v>
      </c>
      <c r="Q1046" s="133">
        <v>15647</v>
      </c>
      <c r="R1046" s="133">
        <v>0</v>
      </c>
      <c r="S1046" s="133">
        <v>0</v>
      </c>
      <c r="T1046" s="133">
        <v>865</v>
      </c>
      <c r="U1046" s="134">
        <f t="shared" si="16"/>
        <v>16512</v>
      </c>
      <c r="V1046" s="144"/>
      <c r="W1046" s="173">
        <v>7.7669902912621352E-2</v>
      </c>
      <c r="X1046" s="174">
        <v>0.09</v>
      </c>
      <c r="Y1046" s="174">
        <v>4.0471020872655077E-2</v>
      </c>
      <c r="Z1046" s="175">
        <v>0</v>
      </c>
      <c r="AA1046" s="168"/>
      <c r="AB1046" s="176">
        <v>0</v>
      </c>
      <c r="AC1046" s="177">
        <v>0</v>
      </c>
      <c r="AD1046" s="134">
        <v>0</v>
      </c>
      <c r="AE1046" s="177">
        <v>0</v>
      </c>
      <c r="AF1046" s="182">
        <v>0</v>
      </c>
      <c r="AG1046" s="172"/>
    </row>
    <row r="1047" spans="1:33" s="110" customFormat="1" x14ac:dyDescent="0.2">
      <c r="A1047" s="138">
        <v>3517</v>
      </c>
      <c r="B1047" s="139">
        <v>3517239131</v>
      </c>
      <c r="C1047" s="140" t="s">
        <v>562</v>
      </c>
      <c r="D1047" s="141">
        <v>239</v>
      </c>
      <c r="E1047" s="140" t="s">
        <v>271</v>
      </c>
      <c r="F1047" s="141">
        <v>131</v>
      </c>
      <c r="G1047" s="142" t="s">
        <v>163</v>
      </c>
      <c r="H1047" s="130"/>
      <c r="I1047" s="131">
        <v>11076</v>
      </c>
      <c r="J1047" s="131">
        <v>3604</v>
      </c>
      <c r="K1047" s="131">
        <v>0</v>
      </c>
      <c r="L1047" s="131">
        <v>938</v>
      </c>
      <c r="M1047" s="131">
        <v>15618</v>
      </c>
      <c r="N1047" s="130"/>
      <c r="O1047" s="132">
        <v>2</v>
      </c>
      <c r="P1047" s="132">
        <v>0</v>
      </c>
      <c r="Q1047" s="133">
        <v>27080</v>
      </c>
      <c r="R1047" s="133">
        <v>0</v>
      </c>
      <c r="S1047" s="133">
        <v>0</v>
      </c>
      <c r="T1047" s="133">
        <v>1730</v>
      </c>
      <c r="U1047" s="134">
        <f t="shared" si="16"/>
        <v>28810</v>
      </c>
      <c r="V1047" s="144"/>
      <c r="W1047" s="173">
        <v>0.1553398058252427</v>
      </c>
      <c r="X1047" s="174">
        <v>0.09</v>
      </c>
      <c r="Y1047" s="174">
        <v>3.1286237066902112E-3</v>
      </c>
      <c r="Z1047" s="175">
        <v>0</v>
      </c>
      <c r="AA1047" s="168"/>
      <c r="AB1047" s="176">
        <v>0</v>
      </c>
      <c r="AC1047" s="177">
        <v>0</v>
      </c>
      <c r="AD1047" s="134">
        <v>0</v>
      </c>
      <c r="AE1047" s="177">
        <v>0</v>
      </c>
      <c r="AF1047" s="182">
        <v>0</v>
      </c>
      <c r="AG1047" s="172"/>
    </row>
    <row r="1048" spans="1:33" s="110" customFormat="1" x14ac:dyDescent="0.2">
      <c r="A1048" s="138">
        <v>3517</v>
      </c>
      <c r="B1048" s="139">
        <v>3517239167</v>
      </c>
      <c r="C1048" s="140" t="s">
        <v>562</v>
      </c>
      <c r="D1048" s="141">
        <v>239</v>
      </c>
      <c r="E1048" s="140" t="s">
        <v>271</v>
      </c>
      <c r="F1048" s="141">
        <v>167</v>
      </c>
      <c r="G1048" s="142" t="s">
        <v>199</v>
      </c>
      <c r="H1048" s="130"/>
      <c r="I1048" s="131">
        <v>15113</v>
      </c>
      <c r="J1048" s="131">
        <v>6802</v>
      </c>
      <c r="K1048" s="131">
        <v>0</v>
      </c>
      <c r="L1048" s="131">
        <v>938</v>
      </c>
      <c r="M1048" s="131">
        <v>22853</v>
      </c>
      <c r="N1048" s="130"/>
      <c r="O1048" s="132">
        <v>1</v>
      </c>
      <c r="P1048" s="132">
        <v>0</v>
      </c>
      <c r="Q1048" s="133">
        <v>20213</v>
      </c>
      <c r="R1048" s="133">
        <v>0</v>
      </c>
      <c r="S1048" s="133">
        <v>0</v>
      </c>
      <c r="T1048" s="133">
        <v>865</v>
      </c>
      <c r="U1048" s="134">
        <f t="shared" si="16"/>
        <v>21078</v>
      </c>
      <c r="V1048" s="144"/>
      <c r="W1048" s="173">
        <v>7.7669902912621352E-2</v>
      </c>
      <c r="X1048" s="174">
        <v>0.09</v>
      </c>
      <c r="Y1048" s="174">
        <v>2.087856816318558E-2</v>
      </c>
      <c r="Z1048" s="175">
        <v>0</v>
      </c>
      <c r="AA1048" s="168"/>
      <c r="AB1048" s="176">
        <v>0</v>
      </c>
      <c r="AC1048" s="177">
        <v>0</v>
      </c>
      <c r="AD1048" s="134">
        <v>0</v>
      </c>
      <c r="AE1048" s="177">
        <v>0</v>
      </c>
      <c r="AF1048" s="182">
        <v>0</v>
      </c>
      <c r="AG1048" s="172"/>
    </row>
    <row r="1049" spans="1:33" s="110" customFormat="1" x14ac:dyDescent="0.2">
      <c r="A1049" s="138">
        <v>3517</v>
      </c>
      <c r="B1049" s="139">
        <v>3517239171</v>
      </c>
      <c r="C1049" s="140" t="s">
        <v>562</v>
      </c>
      <c r="D1049" s="141">
        <v>239</v>
      </c>
      <c r="E1049" s="140" t="s">
        <v>271</v>
      </c>
      <c r="F1049" s="141">
        <v>171</v>
      </c>
      <c r="G1049" s="142" t="s">
        <v>203</v>
      </c>
      <c r="H1049" s="130"/>
      <c r="I1049" s="131">
        <v>13095</v>
      </c>
      <c r="J1049" s="131">
        <v>3875</v>
      </c>
      <c r="K1049" s="131">
        <v>0</v>
      </c>
      <c r="L1049" s="131">
        <v>938</v>
      </c>
      <c r="M1049" s="131">
        <v>17908</v>
      </c>
      <c r="N1049" s="130"/>
      <c r="O1049" s="132">
        <v>6</v>
      </c>
      <c r="P1049" s="132">
        <v>0</v>
      </c>
      <c r="Q1049" s="133">
        <v>93912</v>
      </c>
      <c r="R1049" s="133">
        <v>0</v>
      </c>
      <c r="S1049" s="133">
        <v>0</v>
      </c>
      <c r="T1049" s="133">
        <v>5190</v>
      </c>
      <c r="U1049" s="134">
        <f t="shared" si="16"/>
        <v>99102</v>
      </c>
      <c r="V1049" s="144"/>
      <c r="W1049" s="173">
        <v>0.46601941747572806</v>
      </c>
      <c r="X1049" s="174">
        <v>0.09</v>
      </c>
      <c r="Y1049" s="174">
        <v>8.8459114366255809E-3</v>
      </c>
      <c r="Z1049" s="175">
        <v>0</v>
      </c>
      <c r="AA1049" s="168"/>
      <c r="AB1049" s="176">
        <v>0</v>
      </c>
      <c r="AC1049" s="177">
        <v>0</v>
      </c>
      <c r="AD1049" s="134">
        <v>0</v>
      </c>
      <c r="AE1049" s="177">
        <v>0</v>
      </c>
      <c r="AF1049" s="182">
        <v>0</v>
      </c>
      <c r="AG1049" s="172"/>
    </row>
    <row r="1050" spans="1:33" s="110" customFormat="1" x14ac:dyDescent="0.2">
      <c r="A1050" s="138">
        <v>3517</v>
      </c>
      <c r="B1050" s="139">
        <v>3517239182</v>
      </c>
      <c r="C1050" s="140" t="s">
        <v>562</v>
      </c>
      <c r="D1050" s="141">
        <v>239</v>
      </c>
      <c r="E1050" s="140" t="s">
        <v>271</v>
      </c>
      <c r="F1050" s="141">
        <v>182</v>
      </c>
      <c r="G1050" s="142" t="s">
        <v>214</v>
      </c>
      <c r="H1050" s="130"/>
      <c r="I1050" s="131">
        <v>14836</v>
      </c>
      <c r="J1050" s="131">
        <v>3539</v>
      </c>
      <c r="K1050" s="131">
        <v>0</v>
      </c>
      <c r="L1050" s="131">
        <v>938</v>
      </c>
      <c r="M1050" s="131">
        <v>19313</v>
      </c>
      <c r="N1050" s="130"/>
      <c r="O1050" s="132">
        <v>9</v>
      </c>
      <c r="P1050" s="132">
        <v>0</v>
      </c>
      <c r="Q1050" s="133">
        <v>152532</v>
      </c>
      <c r="R1050" s="133">
        <v>0</v>
      </c>
      <c r="S1050" s="133">
        <v>0</v>
      </c>
      <c r="T1050" s="133">
        <v>7785</v>
      </c>
      <c r="U1050" s="134">
        <f t="shared" si="16"/>
        <v>160317</v>
      </c>
      <c r="V1050" s="144"/>
      <c r="W1050" s="173">
        <v>0.69902912621359203</v>
      </c>
      <c r="X1050" s="174">
        <v>0.09</v>
      </c>
      <c r="Y1050" s="174">
        <v>1.9598050848802315E-2</v>
      </c>
      <c r="Z1050" s="175">
        <v>0</v>
      </c>
      <c r="AA1050" s="168"/>
      <c r="AB1050" s="176">
        <v>0</v>
      </c>
      <c r="AC1050" s="177">
        <v>0</v>
      </c>
      <c r="AD1050" s="134">
        <v>0</v>
      </c>
      <c r="AE1050" s="177">
        <v>0</v>
      </c>
      <c r="AF1050" s="182">
        <v>0</v>
      </c>
      <c r="AG1050" s="172"/>
    </row>
    <row r="1051" spans="1:33" s="110" customFormat="1" x14ac:dyDescent="0.2">
      <c r="A1051" s="138">
        <v>3517</v>
      </c>
      <c r="B1051" s="139">
        <v>3517239201</v>
      </c>
      <c r="C1051" s="140" t="s">
        <v>562</v>
      </c>
      <c r="D1051" s="141">
        <v>239</v>
      </c>
      <c r="E1051" s="140" t="s">
        <v>271</v>
      </c>
      <c r="F1051" s="141">
        <v>201</v>
      </c>
      <c r="G1051" s="142" t="s">
        <v>233</v>
      </c>
      <c r="H1051" s="130"/>
      <c r="I1051" s="131">
        <v>13845.041456828223</v>
      </c>
      <c r="J1051" s="131">
        <v>481</v>
      </c>
      <c r="K1051" s="131">
        <v>0</v>
      </c>
      <c r="L1051" s="131">
        <v>938</v>
      </c>
      <c r="M1051" s="131">
        <v>15264.041456828223</v>
      </c>
      <c r="N1051" s="130"/>
      <c r="O1051" s="132">
        <v>1</v>
      </c>
      <c r="P1051" s="132">
        <v>0</v>
      </c>
      <c r="Q1051" s="133">
        <v>13213</v>
      </c>
      <c r="R1051" s="133">
        <v>0</v>
      </c>
      <c r="S1051" s="133">
        <v>0</v>
      </c>
      <c r="T1051" s="133">
        <v>865</v>
      </c>
      <c r="U1051" s="134">
        <f t="shared" si="16"/>
        <v>14078</v>
      </c>
      <c r="V1051" s="144"/>
      <c r="W1051" s="173">
        <v>7.7669902912621352E-2</v>
      </c>
      <c r="X1051" s="174">
        <v>0.09</v>
      </c>
      <c r="Y1051" s="174">
        <v>8.4738866485651668E-2</v>
      </c>
      <c r="Z1051" s="175">
        <v>0</v>
      </c>
      <c r="AA1051" s="168"/>
      <c r="AB1051" s="176">
        <v>0</v>
      </c>
      <c r="AC1051" s="177">
        <v>0</v>
      </c>
      <c r="AD1051" s="134">
        <v>0</v>
      </c>
      <c r="AE1051" s="177">
        <v>0</v>
      </c>
      <c r="AF1051" s="182">
        <v>0</v>
      </c>
      <c r="AG1051" s="172"/>
    </row>
    <row r="1052" spans="1:33" s="110" customFormat="1" x14ac:dyDescent="0.2">
      <c r="A1052" s="138">
        <v>3517</v>
      </c>
      <c r="B1052" s="139">
        <v>3517239207</v>
      </c>
      <c r="C1052" s="140" t="s">
        <v>562</v>
      </c>
      <c r="D1052" s="141">
        <v>239</v>
      </c>
      <c r="E1052" s="140" t="s">
        <v>271</v>
      </c>
      <c r="F1052" s="141">
        <v>207</v>
      </c>
      <c r="G1052" s="142" t="s">
        <v>239</v>
      </c>
      <c r="H1052" s="130"/>
      <c r="I1052" s="131">
        <v>11191.073589537058</v>
      </c>
      <c r="J1052" s="131">
        <v>7600</v>
      </c>
      <c r="K1052" s="131">
        <v>0</v>
      </c>
      <c r="L1052" s="131">
        <v>938</v>
      </c>
      <c r="M1052" s="131">
        <v>19729.07358953706</v>
      </c>
      <c r="N1052" s="130"/>
      <c r="O1052" s="132">
        <v>1</v>
      </c>
      <c r="P1052" s="132">
        <v>0</v>
      </c>
      <c r="Q1052" s="133">
        <v>17332</v>
      </c>
      <c r="R1052" s="133">
        <v>0</v>
      </c>
      <c r="S1052" s="133">
        <v>0</v>
      </c>
      <c r="T1052" s="133">
        <v>865</v>
      </c>
      <c r="U1052" s="134">
        <f t="shared" si="16"/>
        <v>18197</v>
      </c>
      <c r="V1052" s="144"/>
      <c r="W1052" s="173">
        <v>7.7669902912621352E-2</v>
      </c>
      <c r="X1052" s="174">
        <v>0.09</v>
      </c>
      <c r="Y1052" s="174">
        <v>3.8538473032468106E-4</v>
      </c>
      <c r="Z1052" s="175">
        <v>0</v>
      </c>
      <c r="AA1052" s="168"/>
      <c r="AB1052" s="176">
        <v>0</v>
      </c>
      <c r="AC1052" s="177">
        <v>0</v>
      </c>
      <c r="AD1052" s="134">
        <v>0</v>
      </c>
      <c r="AE1052" s="177">
        <v>0</v>
      </c>
      <c r="AF1052" s="182">
        <v>0</v>
      </c>
      <c r="AG1052" s="172"/>
    </row>
    <row r="1053" spans="1:33" s="110" customFormat="1" x14ac:dyDescent="0.2">
      <c r="A1053" s="138">
        <v>3517</v>
      </c>
      <c r="B1053" s="139">
        <v>3517239231</v>
      </c>
      <c r="C1053" s="140" t="s">
        <v>562</v>
      </c>
      <c r="D1053" s="141">
        <v>239</v>
      </c>
      <c r="E1053" s="140" t="s">
        <v>271</v>
      </c>
      <c r="F1053" s="141">
        <v>231</v>
      </c>
      <c r="G1053" s="142" t="s">
        <v>263</v>
      </c>
      <c r="H1053" s="130"/>
      <c r="I1053" s="131">
        <v>14216</v>
      </c>
      <c r="J1053" s="131">
        <v>3742</v>
      </c>
      <c r="K1053" s="131">
        <v>0</v>
      </c>
      <c r="L1053" s="131">
        <v>938</v>
      </c>
      <c r="M1053" s="131">
        <v>18896</v>
      </c>
      <c r="N1053" s="130"/>
      <c r="O1053" s="132">
        <v>13</v>
      </c>
      <c r="P1053" s="132">
        <v>0</v>
      </c>
      <c r="Q1053" s="133">
        <v>215319</v>
      </c>
      <c r="R1053" s="133">
        <v>0</v>
      </c>
      <c r="S1053" s="133">
        <v>0</v>
      </c>
      <c r="T1053" s="133">
        <v>11245</v>
      </c>
      <c r="U1053" s="134">
        <f t="shared" si="16"/>
        <v>226564</v>
      </c>
      <c r="V1053" s="144"/>
      <c r="W1053" s="173">
        <v>1.0097087378640774</v>
      </c>
      <c r="X1053" s="174">
        <v>0.09</v>
      </c>
      <c r="Y1053" s="174">
        <v>1.9425941841938681E-2</v>
      </c>
      <c r="Z1053" s="175">
        <v>0</v>
      </c>
      <c r="AA1053" s="168"/>
      <c r="AB1053" s="176">
        <v>0</v>
      </c>
      <c r="AC1053" s="177">
        <v>0</v>
      </c>
      <c r="AD1053" s="134">
        <v>0</v>
      </c>
      <c r="AE1053" s="177">
        <v>0</v>
      </c>
      <c r="AF1053" s="182">
        <v>0</v>
      </c>
      <c r="AG1053" s="172"/>
    </row>
    <row r="1054" spans="1:33" s="110" customFormat="1" x14ac:dyDescent="0.2">
      <c r="A1054" s="138">
        <v>3517</v>
      </c>
      <c r="B1054" s="139">
        <v>3517239239</v>
      </c>
      <c r="C1054" s="140" t="s">
        <v>562</v>
      </c>
      <c r="D1054" s="141">
        <v>239</v>
      </c>
      <c r="E1054" s="140" t="s">
        <v>271</v>
      </c>
      <c r="F1054" s="141">
        <v>239</v>
      </c>
      <c r="G1054" s="142" t="s">
        <v>271</v>
      </c>
      <c r="H1054" s="130"/>
      <c r="I1054" s="131">
        <v>13629</v>
      </c>
      <c r="J1054" s="131">
        <v>5369</v>
      </c>
      <c r="K1054" s="131">
        <v>0</v>
      </c>
      <c r="L1054" s="131">
        <v>938</v>
      </c>
      <c r="M1054" s="131">
        <v>19936</v>
      </c>
      <c r="N1054" s="130"/>
      <c r="O1054" s="132">
        <v>86</v>
      </c>
      <c r="P1054" s="132">
        <v>0</v>
      </c>
      <c r="Q1054" s="133">
        <v>1506892</v>
      </c>
      <c r="R1054" s="133">
        <v>0</v>
      </c>
      <c r="S1054" s="133">
        <v>0</v>
      </c>
      <c r="T1054" s="133">
        <v>74390</v>
      </c>
      <c r="U1054" s="134">
        <f t="shared" si="16"/>
        <v>1581282</v>
      </c>
      <c r="V1054" s="144"/>
      <c r="W1054" s="173">
        <v>6.6796116504854348</v>
      </c>
      <c r="X1054" s="174">
        <v>0.09</v>
      </c>
      <c r="Y1054" s="174">
        <v>5.7821363413732618E-2</v>
      </c>
      <c r="Z1054" s="175">
        <v>0</v>
      </c>
      <c r="AA1054" s="168"/>
      <c r="AB1054" s="176">
        <v>0</v>
      </c>
      <c r="AC1054" s="177">
        <v>0</v>
      </c>
      <c r="AD1054" s="134">
        <v>0</v>
      </c>
      <c r="AE1054" s="177">
        <v>0</v>
      </c>
      <c r="AF1054" s="182">
        <v>0</v>
      </c>
      <c r="AG1054" s="172"/>
    </row>
    <row r="1055" spans="1:33" s="110" customFormat="1" x14ac:dyDescent="0.2">
      <c r="A1055" s="138">
        <v>3517</v>
      </c>
      <c r="B1055" s="139">
        <v>3517239243</v>
      </c>
      <c r="C1055" s="140" t="s">
        <v>562</v>
      </c>
      <c r="D1055" s="141">
        <v>239</v>
      </c>
      <c r="E1055" s="140" t="s">
        <v>271</v>
      </c>
      <c r="F1055" s="141">
        <v>243</v>
      </c>
      <c r="G1055" s="142" t="s">
        <v>275</v>
      </c>
      <c r="H1055" s="130"/>
      <c r="I1055" s="131">
        <v>11076</v>
      </c>
      <c r="J1055" s="131">
        <v>2081</v>
      </c>
      <c r="K1055" s="131">
        <v>0</v>
      </c>
      <c r="L1055" s="131">
        <v>938</v>
      </c>
      <c r="M1055" s="131">
        <v>14095</v>
      </c>
      <c r="N1055" s="130"/>
      <c r="O1055" s="132">
        <v>1</v>
      </c>
      <c r="P1055" s="132">
        <v>0</v>
      </c>
      <c r="Q1055" s="133">
        <v>12135</v>
      </c>
      <c r="R1055" s="133">
        <v>0</v>
      </c>
      <c r="S1055" s="133">
        <v>0</v>
      </c>
      <c r="T1055" s="133">
        <v>865</v>
      </c>
      <c r="U1055" s="134">
        <f t="shared" si="16"/>
        <v>13000</v>
      </c>
      <c r="V1055" s="144"/>
      <c r="W1055" s="173">
        <v>7.7669902912621352E-2</v>
      </c>
      <c r="X1055" s="174">
        <v>0.09</v>
      </c>
      <c r="Y1055" s="174">
        <v>5.9128676553304093E-3</v>
      </c>
      <c r="Z1055" s="175">
        <v>0</v>
      </c>
      <c r="AA1055" s="168"/>
      <c r="AB1055" s="176">
        <v>0</v>
      </c>
      <c r="AC1055" s="177">
        <v>0</v>
      </c>
      <c r="AD1055" s="134">
        <v>0</v>
      </c>
      <c r="AE1055" s="177">
        <v>0</v>
      </c>
      <c r="AF1055" s="182">
        <v>0</v>
      </c>
      <c r="AG1055" s="172"/>
    </row>
    <row r="1056" spans="1:33" s="110" customFormat="1" x14ac:dyDescent="0.2">
      <c r="A1056" s="138">
        <v>3517</v>
      </c>
      <c r="B1056" s="139">
        <v>3517239261</v>
      </c>
      <c r="C1056" s="140" t="s">
        <v>562</v>
      </c>
      <c r="D1056" s="141">
        <v>239</v>
      </c>
      <c r="E1056" s="140" t="s">
        <v>271</v>
      </c>
      <c r="F1056" s="141">
        <v>261</v>
      </c>
      <c r="G1056" s="142" t="s">
        <v>293</v>
      </c>
      <c r="H1056" s="130"/>
      <c r="I1056" s="131">
        <v>13116</v>
      </c>
      <c r="J1056" s="131">
        <v>8460</v>
      </c>
      <c r="K1056" s="131">
        <v>0</v>
      </c>
      <c r="L1056" s="131">
        <v>938</v>
      </c>
      <c r="M1056" s="131">
        <v>22514</v>
      </c>
      <c r="N1056" s="130"/>
      <c r="O1056" s="132">
        <v>1</v>
      </c>
      <c r="P1056" s="132">
        <v>0</v>
      </c>
      <c r="Q1056" s="133">
        <v>19900</v>
      </c>
      <c r="R1056" s="133">
        <v>0</v>
      </c>
      <c r="S1056" s="133">
        <v>0</v>
      </c>
      <c r="T1056" s="133">
        <v>865</v>
      </c>
      <c r="U1056" s="134">
        <f t="shared" si="16"/>
        <v>20765</v>
      </c>
      <c r="V1056" s="144"/>
      <c r="W1056" s="173">
        <v>7.7669902912621352E-2</v>
      </c>
      <c r="X1056" s="174">
        <v>0.09</v>
      </c>
      <c r="Y1056" s="174">
        <v>7.8502282779269267E-2</v>
      </c>
      <c r="Z1056" s="175">
        <v>0</v>
      </c>
      <c r="AA1056" s="168"/>
      <c r="AB1056" s="176">
        <v>0</v>
      </c>
      <c r="AC1056" s="177">
        <v>0</v>
      </c>
      <c r="AD1056" s="134">
        <v>0</v>
      </c>
      <c r="AE1056" s="177">
        <v>0</v>
      </c>
      <c r="AF1056" s="182">
        <v>0</v>
      </c>
      <c r="AG1056" s="172"/>
    </row>
    <row r="1057" spans="1:33" s="110" customFormat="1" x14ac:dyDescent="0.2">
      <c r="A1057" s="138">
        <v>3517</v>
      </c>
      <c r="B1057" s="139">
        <v>3517239274</v>
      </c>
      <c r="C1057" s="140" t="s">
        <v>562</v>
      </c>
      <c r="D1057" s="141">
        <v>239</v>
      </c>
      <c r="E1057" s="140" t="s">
        <v>271</v>
      </c>
      <c r="F1057" s="141">
        <v>274</v>
      </c>
      <c r="G1057" s="142" t="s">
        <v>306</v>
      </c>
      <c r="H1057" s="130"/>
      <c r="I1057" s="131">
        <v>13692.844141302538</v>
      </c>
      <c r="J1057" s="131">
        <v>5629</v>
      </c>
      <c r="K1057" s="131">
        <v>0</v>
      </c>
      <c r="L1057" s="131">
        <v>938</v>
      </c>
      <c r="M1057" s="131">
        <v>20259.844141302536</v>
      </c>
      <c r="N1057" s="130"/>
      <c r="O1057" s="132">
        <v>1</v>
      </c>
      <c r="P1057" s="132">
        <v>0</v>
      </c>
      <c r="Q1057" s="133">
        <v>17821</v>
      </c>
      <c r="R1057" s="133">
        <v>0</v>
      </c>
      <c r="S1057" s="133">
        <v>0</v>
      </c>
      <c r="T1057" s="133">
        <v>865</v>
      </c>
      <c r="U1057" s="134">
        <f t="shared" si="16"/>
        <v>18686</v>
      </c>
      <c r="V1057" s="144"/>
      <c r="W1057" s="173">
        <v>7.7669902912621352E-2</v>
      </c>
      <c r="X1057" s="174">
        <v>0.09</v>
      </c>
      <c r="Y1057" s="174">
        <v>6.8436514224653772E-2</v>
      </c>
      <c r="Z1057" s="175">
        <v>0</v>
      </c>
      <c r="AA1057" s="168"/>
      <c r="AB1057" s="176">
        <v>0</v>
      </c>
      <c r="AC1057" s="177">
        <v>0</v>
      </c>
      <c r="AD1057" s="134">
        <v>0</v>
      </c>
      <c r="AE1057" s="177">
        <v>0</v>
      </c>
      <c r="AF1057" s="182">
        <v>0</v>
      </c>
      <c r="AG1057" s="172"/>
    </row>
    <row r="1058" spans="1:33" s="110" customFormat="1" x14ac:dyDescent="0.2">
      <c r="A1058" s="138">
        <v>3517</v>
      </c>
      <c r="B1058" s="139">
        <v>3517239293</v>
      </c>
      <c r="C1058" s="140" t="s">
        <v>562</v>
      </c>
      <c r="D1058" s="141">
        <v>239</v>
      </c>
      <c r="E1058" s="140" t="s">
        <v>271</v>
      </c>
      <c r="F1058" s="141">
        <v>293</v>
      </c>
      <c r="G1058" s="142" t="s">
        <v>325</v>
      </c>
      <c r="H1058" s="130"/>
      <c r="I1058" s="131">
        <v>14224</v>
      </c>
      <c r="J1058" s="131">
        <v>680</v>
      </c>
      <c r="K1058" s="131">
        <v>0</v>
      </c>
      <c r="L1058" s="131">
        <v>938</v>
      </c>
      <c r="M1058" s="131">
        <v>15842</v>
      </c>
      <c r="N1058" s="130"/>
      <c r="O1058" s="132">
        <v>3</v>
      </c>
      <c r="P1058" s="132">
        <v>0</v>
      </c>
      <c r="Q1058" s="133">
        <v>41238</v>
      </c>
      <c r="R1058" s="133">
        <v>0</v>
      </c>
      <c r="S1058" s="133">
        <v>0</v>
      </c>
      <c r="T1058" s="133">
        <v>2595</v>
      </c>
      <c r="U1058" s="134">
        <f t="shared" si="16"/>
        <v>43833</v>
      </c>
      <c r="V1058" s="144"/>
      <c r="W1058" s="173">
        <v>0.23300970873786406</v>
      </c>
      <c r="X1058" s="174">
        <v>0.09</v>
      </c>
      <c r="Y1058" s="174">
        <v>9.3536017588317037E-3</v>
      </c>
      <c r="Z1058" s="175">
        <v>0</v>
      </c>
      <c r="AA1058" s="168"/>
      <c r="AB1058" s="176">
        <v>0</v>
      </c>
      <c r="AC1058" s="177">
        <v>0</v>
      </c>
      <c r="AD1058" s="134">
        <v>0</v>
      </c>
      <c r="AE1058" s="177">
        <v>0</v>
      </c>
      <c r="AF1058" s="182">
        <v>0</v>
      </c>
      <c r="AG1058" s="172"/>
    </row>
    <row r="1059" spans="1:33" s="110" customFormat="1" x14ac:dyDescent="0.2">
      <c r="A1059" s="138">
        <v>3517</v>
      </c>
      <c r="B1059" s="139">
        <v>3517239310</v>
      </c>
      <c r="C1059" s="140" t="s">
        <v>562</v>
      </c>
      <c r="D1059" s="141">
        <v>239</v>
      </c>
      <c r="E1059" s="140" t="s">
        <v>271</v>
      </c>
      <c r="F1059" s="141">
        <v>310</v>
      </c>
      <c r="G1059" s="142" t="s">
        <v>342</v>
      </c>
      <c r="H1059" s="130"/>
      <c r="I1059" s="131">
        <v>14869</v>
      </c>
      <c r="J1059" s="131">
        <v>4431</v>
      </c>
      <c r="K1059" s="131">
        <v>0</v>
      </c>
      <c r="L1059" s="131">
        <v>938</v>
      </c>
      <c r="M1059" s="131">
        <v>20238</v>
      </c>
      <c r="N1059" s="130"/>
      <c r="O1059" s="132">
        <v>24</v>
      </c>
      <c r="P1059" s="132">
        <v>0</v>
      </c>
      <c r="Q1059" s="133">
        <v>427224</v>
      </c>
      <c r="R1059" s="133">
        <v>0</v>
      </c>
      <c r="S1059" s="133">
        <v>0</v>
      </c>
      <c r="T1059" s="133">
        <v>20760</v>
      </c>
      <c r="U1059" s="134">
        <f t="shared" si="16"/>
        <v>447984</v>
      </c>
      <c r="V1059" s="144"/>
      <c r="W1059" s="173">
        <v>1.864077669902912</v>
      </c>
      <c r="X1059" s="174">
        <v>0.09</v>
      </c>
      <c r="Y1059" s="174">
        <v>4.0869705445798162E-2</v>
      </c>
      <c r="Z1059" s="175">
        <v>0</v>
      </c>
      <c r="AA1059" s="168"/>
      <c r="AB1059" s="176">
        <v>0</v>
      </c>
      <c r="AC1059" s="177">
        <v>0</v>
      </c>
      <c r="AD1059" s="134">
        <v>0</v>
      </c>
      <c r="AE1059" s="177">
        <v>0</v>
      </c>
      <c r="AF1059" s="182">
        <v>0</v>
      </c>
      <c r="AG1059" s="172"/>
    </row>
    <row r="1060" spans="1:33" s="110" customFormat="1" x14ac:dyDescent="0.2">
      <c r="A1060" s="138">
        <v>3517</v>
      </c>
      <c r="B1060" s="139">
        <v>3517239336</v>
      </c>
      <c r="C1060" s="140" t="s">
        <v>562</v>
      </c>
      <c r="D1060" s="141">
        <v>239</v>
      </c>
      <c r="E1060" s="140" t="s">
        <v>271</v>
      </c>
      <c r="F1060" s="141">
        <v>336</v>
      </c>
      <c r="G1060" s="142" t="s">
        <v>368</v>
      </c>
      <c r="H1060" s="130"/>
      <c r="I1060" s="131">
        <v>15588</v>
      </c>
      <c r="J1060" s="131">
        <v>3646</v>
      </c>
      <c r="K1060" s="131">
        <v>0</v>
      </c>
      <c r="L1060" s="131">
        <v>938</v>
      </c>
      <c r="M1060" s="131">
        <v>20172</v>
      </c>
      <c r="N1060" s="130"/>
      <c r="O1060" s="132">
        <v>1</v>
      </c>
      <c r="P1060" s="132">
        <v>0</v>
      </c>
      <c r="Q1060" s="133">
        <v>17740</v>
      </c>
      <c r="R1060" s="133">
        <v>0</v>
      </c>
      <c r="S1060" s="133">
        <v>0</v>
      </c>
      <c r="T1060" s="133">
        <v>865</v>
      </c>
      <c r="U1060" s="134">
        <f t="shared" si="16"/>
        <v>18605</v>
      </c>
      <c r="V1060" s="144"/>
      <c r="W1060" s="173">
        <v>7.7669902912621352E-2</v>
      </c>
      <c r="X1060" s="174">
        <v>0.09</v>
      </c>
      <c r="Y1060" s="174">
        <v>4.1978296488959697E-2</v>
      </c>
      <c r="Z1060" s="175">
        <v>0</v>
      </c>
      <c r="AA1060" s="168"/>
      <c r="AB1060" s="176">
        <v>0</v>
      </c>
      <c r="AC1060" s="177">
        <v>0</v>
      </c>
      <c r="AD1060" s="134">
        <v>0</v>
      </c>
      <c r="AE1060" s="177">
        <v>0</v>
      </c>
      <c r="AF1060" s="182">
        <v>0</v>
      </c>
      <c r="AG1060" s="172"/>
    </row>
    <row r="1061" spans="1:33" s="110" customFormat="1" x14ac:dyDescent="0.2">
      <c r="A1061" s="138">
        <v>3517</v>
      </c>
      <c r="B1061" s="139">
        <v>3517239625</v>
      </c>
      <c r="C1061" s="140" t="s">
        <v>562</v>
      </c>
      <c r="D1061" s="141">
        <v>239</v>
      </c>
      <c r="E1061" s="140" t="s">
        <v>271</v>
      </c>
      <c r="F1061" s="141">
        <v>625</v>
      </c>
      <c r="G1061" s="142" t="s">
        <v>395</v>
      </c>
      <c r="H1061" s="130"/>
      <c r="I1061" s="131">
        <v>11076</v>
      </c>
      <c r="J1061" s="131">
        <v>1672</v>
      </c>
      <c r="K1061" s="131">
        <v>0</v>
      </c>
      <c r="L1061" s="131">
        <v>938</v>
      </c>
      <c r="M1061" s="131">
        <v>13686</v>
      </c>
      <c r="N1061" s="130"/>
      <c r="O1061" s="132">
        <v>1</v>
      </c>
      <c r="P1061" s="132">
        <v>0</v>
      </c>
      <c r="Q1061" s="133">
        <v>11758</v>
      </c>
      <c r="R1061" s="133">
        <v>0</v>
      </c>
      <c r="S1061" s="133">
        <v>0</v>
      </c>
      <c r="T1061" s="133">
        <v>865</v>
      </c>
      <c r="U1061" s="134">
        <f t="shared" si="16"/>
        <v>12623</v>
      </c>
      <c r="V1061" s="144"/>
      <c r="W1061" s="173">
        <v>7.7669902912621352E-2</v>
      </c>
      <c r="X1061" s="174">
        <v>0.09</v>
      </c>
      <c r="Y1061" s="174">
        <v>4.6336101911469895E-3</v>
      </c>
      <c r="Z1061" s="175">
        <v>0</v>
      </c>
      <c r="AA1061" s="168"/>
      <c r="AB1061" s="176">
        <v>0</v>
      </c>
      <c r="AC1061" s="177">
        <v>0</v>
      </c>
      <c r="AD1061" s="134">
        <v>0</v>
      </c>
      <c r="AE1061" s="177">
        <v>0</v>
      </c>
      <c r="AF1061" s="182">
        <v>0</v>
      </c>
      <c r="AG1061" s="172"/>
    </row>
    <row r="1062" spans="1:33" s="110" customFormat="1" x14ac:dyDescent="0.2">
      <c r="A1062" s="138">
        <v>3517</v>
      </c>
      <c r="B1062" s="139">
        <v>3517239665</v>
      </c>
      <c r="C1062" s="140" t="s">
        <v>562</v>
      </c>
      <c r="D1062" s="141">
        <v>239</v>
      </c>
      <c r="E1062" s="140" t="s">
        <v>271</v>
      </c>
      <c r="F1062" s="141">
        <v>665</v>
      </c>
      <c r="G1062" s="142" t="s">
        <v>405</v>
      </c>
      <c r="H1062" s="130"/>
      <c r="I1062" s="131">
        <v>15157</v>
      </c>
      <c r="J1062" s="131">
        <v>2682</v>
      </c>
      <c r="K1062" s="131">
        <v>0</v>
      </c>
      <c r="L1062" s="131">
        <v>938</v>
      </c>
      <c r="M1062" s="131">
        <v>18777</v>
      </c>
      <c r="N1062" s="130"/>
      <c r="O1062" s="132">
        <v>1</v>
      </c>
      <c r="P1062" s="132">
        <v>0</v>
      </c>
      <c r="Q1062" s="133">
        <v>16453</v>
      </c>
      <c r="R1062" s="133">
        <v>0</v>
      </c>
      <c r="S1062" s="133">
        <v>0</v>
      </c>
      <c r="T1062" s="133">
        <v>865</v>
      </c>
      <c r="U1062" s="134">
        <f t="shared" si="16"/>
        <v>17318</v>
      </c>
      <c r="V1062" s="144"/>
      <c r="W1062" s="173">
        <v>7.7669902912621352E-2</v>
      </c>
      <c r="X1062" s="174">
        <v>0.09</v>
      </c>
      <c r="Y1062" s="174">
        <v>5.8373807239241226E-3</v>
      </c>
      <c r="Z1062" s="175">
        <v>0</v>
      </c>
      <c r="AA1062" s="168"/>
      <c r="AB1062" s="176">
        <v>0</v>
      </c>
      <c r="AC1062" s="177">
        <v>0</v>
      </c>
      <c r="AD1062" s="134">
        <v>0</v>
      </c>
      <c r="AE1062" s="177">
        <v>0</v>
      </c>
      <c r="AF1062" s="182">
        <v>0</v>
      </c>
      <c r="AG1062" s="172"/>
    </row>
    <row r="1063" spans="1:33" s="110" customFormat="1" x14ac:dyDescent="0.2">
      <c r="A1063" s="138">
        <v>3517</v>
      </c>
      <c r="B1063" s="139">
        <v>3517239740</v>
      </c>
      <c r="C1063" s="140" t="s">
        <v>562</v>
      </c>
      <c r="D1063" s="141">
        <v>239</v>
      </c>
      <c r="E1063" s="140" t="s">
        <v>271</v>
      </c>
      <c r="F1063" s="141">
        <v>740</v>
      </c>
      <c r="G1063" s="142" t="s">
        <v>428</v>
      </c>
      <c r="H1063" s="130"/>
      <c r="I1063" s="131">
        <v>15113</v>
      </c>
      <c r="J1063" s="131">
        <v>7572</v>
      </c>
      <c r="K1063" s="131">
        <v>0</v>
      </c>
      <c r="L1063" s="131">
        <v>938</v>
      </c>
      <c r="M1063" s="131">
        <v>23623</v>
      </c>
      <c r="N1063" s="130"/>
      <c r="O1063" s="132">
        <v>1</v>
      </c>
      <c r="P1063" s="132">
        <v>0</v>
      </c>
      <c r="Q1063" s="133">
        <v>20923</v>
      </c>
      <c r="R1063" s="133">
        <v>0</v>
      </c>
      <c r="S1063" s="133">
        <v>0</v>
      </c>
      <c r="T1063" s="133">
        <v>865</v>
      </c>
      <c r="U1063" s="134">
        <f t="shared" si="16"/>
        <v>21788</v>
      </c>
      <c r="V1063" s="144"/>
      <c r="W1063" s="173">
        <v>7.7669902912621352E-2</v>
      </c>
      <c r="X1063" s="174">
        <v>0.09</v>
      </c>
      <c r="Y1063" s="174">
        <v>5.3149221272436042E-3</v>
      </c>
      <c r="Z1063" s="175">
        <v>0</v>
      </c>
      <c r="AA1063" s="168"/>
      <c r="AB1063" s="176">
        <v>0</v>
      </c>
      <c r="AC1063" s="177">
        <v>0</v>
      </c>
      <c r="AD1063" s="134">
        <v>0</v>
      </c>
      <c r="AE1063" s="177">
        <v>0</v>
      </c>
      <c r="AF1063" s="182">
        <v>0</v>
      </c>
      <c r="AG1063" s="172"/>
    </row>
    <row r="1064" spans="1:33" s="110" customFormat="1" x14ac:dyDescent="0.2">
      <c r="A1064" s="138">
        <v>3517</v>
      </c>
      <c r="B1064" s="139">
        <v>3517239760</v>
      </c>
      <c r="C1064" s="140" t="s">
        <v>562</v>
      </c>
      <c r="D1064" s="141">
        <v>239</v>
      </c>
      <c r="E1064" s="140" t="s">
        <v>271</v>
      </c>
      <c r="F1064" s="141">
        <v>760</v>
      </c>
      <c r="G1064" s="142" t="s">
        <v>433</v>
      </c>
      <c r="H1064" s="130"/>
      <c r="I1064" s="131">
        <v>12436</v>
      </c>
      <c r="J1064" s="131">
        <v>3150</v>
      </c>
      <c r="K1064" s="131">
        <v>0</v>
      </c>
      <c r="L1064" s="131">
        <v>938</v>
      </c>
      <c r="M1064" s="131">
        <v>16524</v>
      </c>
      <c r="N1064" s="130"/>
      <c r="O1064" s="132">
        <v>17</v>
      </c>
      <c r="P1064" s="132">
        <v>0</v>
      </c>
      <c r="Q1064" s="133">
        <v>244375</v>
      </c>
      <c r="R1064" s="133">
        <v>0</v>
      </c>
      <c r="S1064" s="133">
        <v>0</v>
      </c>
      <c r="T1064" s="133">
        <v>14705</v>
      </c>
      <c r="U1064" s="134">
        <f t="shared" si="16"/>
        <v>259080</v>
      </c>
      <c r="V1064" s="144"/>
      <c r="W1064" s="173">
        <v>1.3203883495145627</v>
      </c>
      <c r="X1064" s="174">
        <v>0.09</v>
      </c>
      <c r="Y1064" s="174">
        <v>3.9594296583531849E-2</v>
      </c>
      <c r="Z1064" s="175">
        <v>0</v>
      </c>
      <c r="AA1064" s="168"/>
      <c r="AB1064" s="176">
        <v>0</v>
      </c>
      <c r="AC1064" s="177">
        <v>0</v>
      </c>
      <c r="AD1064" s="134">
        <v>0</v>
      </c>
      <c r="AE1064" s="177">
        <v>0</v>
      </c>
      <c r="AF1064" s="182">
        <v>0</v>
      </c>
      <c r="AG1064" s="172"/>
    </row>
    <row r="1065" spans="1:33" s="110" customFormat="1" x14ac:dyDescent="0.2">
      <c r="A1065" s="138">
        <v>3517</v>
      </c>
      <c r="B1065" s="139">
        <v>3517239763</v>
      </c>
      <c r="C1065" s="140" t="s">
        <v>562</v>
      </c>
      <c r="D1065" s="141">
        <v>239</v>
      </c>
      <c r="E1065" s="140" t="s">
        <v>271</v>
      </c>
      <c r="F1065" s="141">
        <v>763</v>
      </c>
      <c r="G1065" s="142" t="s">
        <v>434</v>
      </c>
      <c r="H1065" s="130"/>
      <c r="I1065" s="131">
        <v>12010.527887049659</v>
      </c>
      <c r="J1065" s="131">
        <v>2694</v>
      </c>
      <c r="K1065" s="131">
        <v>0</v>
      </c>
      <c r="L1065" s="131">
        <v>938</v>
      </c>
      <c r="M1065" s="131">
        <v>15642.527887049659</v>
      </c>
      <c r="N1065" s="130"/>
      <c r="O1065" s="132">
        <v>1</v>
      </c>
      <c r="P1065" s="132">
        <v>0</v>
      </c>
      <c r="Q1065" s="133">
        <v>13562</v>
      </c>
      <c r="R1065" s="133">
        <v>0</v>
      </c>
      <c r="S1065" s="133">
        <v>0</v>
      </c>
      <c r="T1065" s="133">
        <v>865</v>
      </c>
      <c r="U1065" s="134">
        <f t="shared" si="16"/>
        <v>14427</v>
      </c>
      <c r="V1065" s="144"/>
      <c r="W1065" s="173">
        <v>7.7669902912621352E-2</v>
      </c>
      <c r="X1065" s="174">
        <v>0.09</v>
      </c>
      <c r="Y1065" s="174">
        <v>5.4980979457608763E-3</v>
      </c>
      <c r="Z1065" s="175">
        <v>0</v>
      </c>
      <c r="AA1065" s="168"/>
      <c r="AB1065" s="176">
        <v>0</v>
      </c>
      <c r="AC1065" s="177">
        <v>0</v>
      </c>
      <c r="AD1065" s="134">
        <v>0</v>
      </c>
      <c r="AE1065" s="177">
        <v>0</v>
      </c>
      <c r="AF1065" s="182">
        <v>0</v>
      </c>
      <c r="AG1065" s="172"/>
    </row>
    <row r="1066" spans="1:33" s="110" customFormat="1" x14ac:dyDescent="0.2">
      <c r="A1066" s="138">
        <v>3517</v>
      </c>
      <c r="B1066" s="139">
        <v>3517239780</v>
      </c>
      <c r="C1066" s="140" t="s">
        <v>562</v>
      </c>
      <c r="D1066" s="141">
        <v>239</v>
      </c>
      <c r="E1066" s="140" t="s">
        <v>271</v>
      </c>
      <c r="F1066" s="141">
        <v>780</v>
      </c>
      <c r="G1066" s="142" t="s">
        <v>443</v>
      </c>
      <c r="H1066" s="130"/>
      <c r="I1066" s="131">
        <v>11076</v>
      </c>
      <c r="J1066" s="131">
        <v>2652</v>
      </c>
      <c r="K1066" s="131">
        <v>0</v>
      </c>
      <c r="L1066" s="131">
        <v>938</v>
      </c>
      <c r="M1066" s="131">
        <v>14666</v>
      </c>
      <c r="N1066" s="130"/>
      <c r="O1066" s="132">
        <v>3</v>
      </c>
      <c r="P1066" s="132">
        <v>0</v>
      </c>
      <c r="Q1066" s="133">
        <v>37986</v>
      </c>
      <c r="R1066" s="133">
        <v>0</v>
      </c>
      <c r="S1066" s="133">
        <v>0</v>
      </c>
      <c r="T1066" s="133">
        <v>2595</v>
      </c>
      <c r="U1066" s="134">
        <f t="shared" si="16"/>
        <v>40581</v>
      </c>
      <c r="V1066" s="144"/>
      <c r="W1066" s="173">
        <v>0.23300970873786406</v>
      </c>
      <c r="X1066" s="174">
        <v>0.09</v>
      </c>
      <c r="Y1066" s="174">
        <v>1.377569133814701E-2</v>
      </c>
      <c r="Z1066" s="175">
        <v>0</v>
      </c>
      <c r="AA1066" s="168"/>
      <c r="AB1066" s="176">
        <v>0</v>
      </c>
      <c r="AC1066" s="177">
        <v>0</v>
      </c>
      <c r="AD1066" s="134">
        <v>0</v>
      </c>
      <c r="AE1066" s="177">
        <v>0</v>
      </c>
      <c r="AF1066" s="182">
        <v>0</v>
      </c>
      <c r="AG1066" s="172"/>
    </row>
    <row r="1067" spans="1:33" s="110" customFormat="1" x14ac:dyDescent="0.2">
      <c r="A1067" s="138">
        <v>3518</v>
      </c>
      <c r="B1067" s="139">
        <v>3518149128</v>
      </c>
      <c r="C1067" s="140" t="s">
        <v>605</v>
      </c>
      <c r="D1067" s="141">
        <v>149</v>
      </c>
      <c r="E1067" s="140" t="s">
        <v>181</v>
      </c>
      <c r="F1067" s="141">
        <v>128</v>
      </c>
      <c r="G1067" s="142" t="s">
        <v>160</v>
      </c>
      <c r="H1067" s="130"/>
      <c r="I1067" s="131">
        <v>14772</v>
      </c>
      <c r="J1067" s="131">
        <v>850</v>
      </c>
      <c r="K1067" s="131">
        <v>0</v>
      </c>
      <c r="L1067" s="131">
        <v>938</v>
      </c>
      <c r="M1067" s="131">
        <v>16560</v>
      </c>
      <c r="N1067" s="130"/>
      <c r="O1067" s="132">
        <v>22</v>
      </c>
      <c r="P1067" s="132">
        <v>0</v>
      </c>
      <c r="Q1067" s="133">
        <v>343684</v>
      </c>
      <c r="R1067" s="133">
        <v>0</v>
      </c>
      <c r="S1067" s="133">
        <v>0</v>
      </c>
      <c r="T1067" s="133">
        <v>20636</v>
      </c>
      <c r="U1067" s="134">
        <f t="shared" si="16"/>
        <v>364320</v>
      </c>
      <c r="V1067" s="144"/>
      <c r="W1067" s="173">
        <v>0</v>
      </c>
      <c r="X1067" s="174">
        <v>0.09</v>
      </c>
      <c r="Y1067" s="174">
        <v>3.7584762503324445E-2</v>
      </c>
      <c r="Z1067" s="175">
        <v>0</v>
      </c>
      <c r="AA1067" s="168"/>
      <c r="AB1067" s="176">
        <v>0</v>
      </c>
      <c r="AC1067" s="177">
        <v>0</v>
      </c>
      <c r="AD1067" s="134">
        <v>0</v>
      </c>
      <c r="AE1067" s="177">
        <v>0</v>
      </c>
      <c r="AF1067" s="182">
        <v>0</v>
      </c>
      <c r="AG1067" s="172"/>
    </row>
    <row r="1068" spans="1:33" s="110" customFormat="1" x14ac:dyDescent="0.2">
      <c r="A1068" s="138">
        <v>3518</v>
      </c>
      <c r="B1068" s="139">
        <v>3518149149</v>
      </c>
      <c r="C1068" s="140" t="s">
        <v>605</v>
      </c>
      <c r="D1068" s="141">
        <v>149</v>
      </c>
      <c r="E1068" s="140" t="s">
        <v>181</v>
      </c>
      <c r="F1068" s="141">
        <v>149</v>
      </c>
      <c r="G1068" s="142" t="s">
        <v>181</v>
      </c>
      <c r="H1068" s="130"/>
      <c r="I1068" s="131">
        <v>15531</v>
      </c>
      <c r="J1068" s="131">
        <v>569</v>
      </c>
      <c r="K1068" s="131">
        <v>0</v>
      </c>
      <c r="L1068" s="131">
        <v>938</v>
      </c>
      <c r="M1068" s="131">
        <v>17038</v>
      </c>
      <c r="N1068" s="130"/>
      <c r="O1068" s="132">
        <v>128</v>
      </c>
      <c r="P1068" s="132">
        <v>0</v>
      </c>
      <c r="Q1068" s="133">
        <v>2060800</v>
      </c>
      <c r="R1068" s="133">
        <v>0</v>
      </c>
      <c r="S1068" s="133">
        <v>0</v>
      </c>
      <c r="T1068" s="133">
        <v>120064</v>
      </c>
      <c r="U1068" s="134">
        <f t="shared" si="16"/>
        <v>2180864</v>
      </c>
      <c r="V1068" s="144"/>
      <c r="W1068" s="173">
        <v>0</v>
      </c>
      <c r="X1068" s="174">
        <v>0.09</v>
      </c>
      <c r="Y1068" s="174">
        <v>0.11542692066428177</v>
      </c>
      <c r="Z1068" s="175">
        <v>0</v>
      </c>
      <c r="AA1068" s="168"/>
      <c r="AB1068" s="176">
        <v>0</v>
      </c>
      <c r="AC1068" s="177">
        <v>0</v>
      </c>
      <c r="AD1068" s="134">
        <v>0</v>
      </c>
      <c r="AE1068" s="177">
        <v>0</v>
      </c>
      <c r="AF1068" s="182">
        <v>0</v>
      </c>
      <c r="AG1068" s="172"/>
    </row>
    <row r="1069" spans="1:33" s="110" customFormat="1" x14ac:dyDescent="0.2">
      <c r="A1069" s="138">
        <v>3518</v>
      </c>
      <c r="B1069" s="139">
        <v>3518149181</v>
      </c>
      <c r="C1069" s="140" t="s">
        <v>605</v>
      </c>
      <c r="D1069" s="141">
        <v>149</v>
      </c>
      <c r="E1069" s="140" t="s">
        <v>181</v>
      </c>
      <c r="F1069" s="141">
        <v>181</v>
      </c>
      <c r="G1069" s="142" t="s">
        <v>213</v>
      </c>
      <c r="H1069" s="130"/>
      <c r="I1069" s="131">
        <v>14003</v>
      </c>
      <c r="J1069" s="131">
        <v>256</v>
      </c>
      <c r="K1069" s="131">
        <v>0</v>
      </c>
      <c r="L1069" s="131">
        <v>938</v>
      </c>
      <c r="M1069" s="131">
        <v>15197</v>
      </c>
      <c r="N1069" s="130"/>
      <c r="O1069" s="132">
        <v>9</v>
      </c>
      <c r="P1069" s="132">
        <v>0</v>
      </c>
      <c r="Q1069" s="133">
        <v>128331</v>
      </c>
      <c r="R1069" s="133">
        <v>0</v>
      </c>
      <c r="S1069" s="133">
        <v>0</v>
      </c>
      <c r="T1069" s="133">
        <v>8442</v>
      </c>
      <c r="U1069" s="134">
        <f t="shared" si="16"/>
        <v>136773</v>
      </c>
      <c r="V1069" s="144"/>
      <c r="W1069" s="173">
        <v>0</v>
      </c>
      <c r="X1069" s="174">
        <v>0.09</v>
      </c>
      <c r="Y1069" s="174">
        <v>1.7494444106768061E-2</v>
      </c>
      <c r="Z1069" s="175">
        <v>0</v>
      </c>
      <c r="AA1069" s="168"/>
      <c r="AB1069" s="176">
        <v>0</v>
      </c>
      <c r="AC1069" s="177">
        <v>0</v>
      </c>
      <c r="AD1069" s="134">
        <v>0</v>
      </c>
      <c r="AE1069" s="177">
        <v>0</v>
      </c>
      <c r="AF1069" s="182">
        <v>0</v>
      </c>
      <c r="AG1069" s="172"/>
    </row>
    <row r="1070" spans="1:33" ht="5.65" customHeight="1" x14ac:dyDescent="0.2">
      <c r="A1070" s="138"/>
      <c r="B1070" s="139"/>
      <c r="C1070" s="140"/>
      <c r="D1070" s="141"/>
      <c r="E1070" s="140"/>
      <c r="F1070" s="141"/>
      <c r="G1070" s="142"/>
      <c r="H1070" s="130"/>
      <c r="I1070" s="143"/>
      <c r="J1070" s="143"/>
      <c r="K1070" s="143"/>
      <c r="L1070" s="143"/>
      <c r="M1070" s="143"/>
      <c r="N1070" s="130"/>
      <c r="O1070" s="132"/>
      <c r="P1070" s="133"/>
      <c r="Q1070" s="133"/>
      <c r="R1070" s="133"/>
      <c r="S1070" s="133"/>
      <c r="T1070" s="134"/>
      <c r="U1070" s="135"/>
      <c r="V1070" s="136"/>
      <c r="W1070" s="136"/>
      <c r="X1070" s="132"/>
      <c r="Y1070" s="132"/>
      <c r="Z1070" s="132"/>
      <c r="AA1070" s="135"/>
      <c r="AB1070" s="132"/>
      <c r="AC1070" s="132"/>
      <c r="AD1070" s="132"/>
      <c r="AE1070" s="132"/>
      <c r="AF1070" s="157"/>
      <c r="AG1070" s="144"/>
    </row>
    <row r="1071" spans="1:33" ht="12.75" thickBot="1" x14ac:dyDescent="0.25">
      <c r="A1071" s="145">
        <v>9999</v>
      </c>
      <c r="B1071" s="146" t="s">
        <v>565</v>
      </c>
      <c r="C1071" s="147" t="s">
        <v>565</v>
      </c>
      <c r="D1071" s="148" t="s">
        <v>565</v>
      </c>
      <c r="E1071" s="148" t="s">
        <v>565</v>
      </c>
      <c r="F1071" s="148" t="s">
        <v>565</v>
      </c>
      <c r="G1071" s="149" t="s">
        <v>565</v>
      </c>
      <c r="H1071" s="110" t="s">
        <v>484</v>
      </c>
      <c r="I1071" s="150" t="s">
        <v>565</v>
      </c>
      <c r="J1071" s="151" t="s">
        <v>565</v>
      </c>
      <c r="K1071" s="151" t="s">
        <v>565</v>
      </c>
      <c r="L1071" s="151" t="s">
        <v>565</v>
      </c>
      <c r="M1071" s="151" t="s">
        <v>565</v>
      </c>
      <c r="N1071" s="110" t="s">
        <v>484</v>
      </c>
      <c r="O1071" s="152">
        <f t="shared" ref="O1071:U1071" si="17">SUBTOTAL(9,O10:O1069)</f>
        <v>46000</v>
      </c>
      <c r="P1071" s="152">
        <f t="shared" si="17"/>
        <v>0</v>
      </c>
      <c r="Q1071" s="153">
        <f t="shared" si="17"/>
        <v>702207995</v>
      </c>
      <c r="R1071" s="153">
        <f t="shared" si="17"/>
        <v>0</v>
      </c>
      <c r="S1071" s="153">
        <f t="shared" si="17"/>
        <v>4005835</v>
      </c>
      <c r="T1071" s="153">
        <f t="shared" si="17"/>
        <v>42871782</v>
      </c>
      <c r="U1071" s="154">
        <f t="shared" si="17"/>
        <v>749085612</v>
      </c>
      <c r="V1071" s="155"/>
      <c r="W1071" s="178">
        <f t="shared" ref="W1071" si="18">SUBTOTAL(9,W10:W1069)</f>
        <v>294.99999999999983</v>
      </c>
      <c r="X1071" s="154" t="s">
        <v>565</v>
      </c>
      <c r="Y1071" s="154" t="s">
        <v>565</v>
      </c>
      <c r="Z1071" s="179" t="s">
        <v>565</v>
      </c>
      <c r="AA1071" s="155"/>
      <c r="AB1071" s="180">
        <f t="shared" ref="AB1071:AF1071" si="19">SUBTOTAL(9,AB10:AB1069)</f>
        <v>1920</v>
      </c>
      <c r="AC1071" s="180">
        <f t="shared" si="19"/>
        <v>216.46510089000435</v>
      </c>
      <c r="AD1071" s="153">
        <f t="shared" si="19"/>
        <v>3795069</v>
      </c>
      <c r="AE1071" s="154">
        <f t="shared" si="19"/>
        <v>0</v>
      </c>
      <c r="AF1071" s="154">
        <f t="shared" si="19"/>
        <v>0</v>
      </c>
      <c r="AG1071" s="155"/>
    </row>
  </sheetData>
  <autoFilter ref="A9:AG1069" xr:uid="{13E600A8-91E0-4113-90AD-AB150AA0D38E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E59E3-07CB-4DB6-8633-A8481562E583}">
  <sheetPr>
    <tabColor theme="7" tint="0.79998168889431442"/>
  </sheetPr>
  <dimension ref="A1:AH1162"/>
  <sheetViews>
    <sheetView showGridLines="0" workbookViewId="0">
      <pane ySplit="9" topLeftCell="A10" activePane="bottomLeft" state="frozen"/>
      <selection activeCell="A9" sqref="A9"/>
      <selection pane="bottomLeft" activeCell="A10" sqref="A10"/>
    </sheetView>
  </sheetViews>
  <sheetFormatPr defaultRowHeight="12" x14ac:dyDescent="0.2"/>
  <cols>
    <col min="1" max="1" width="6.33203125" customWidth="1"/>
    <col min="2" max="2" width="13.1640625" customWidth="1"/>
    <col min="3" max="3" width="30.83203125" customWidth="1"/>
    <col min="4" max="4" width="7.1640625" customWidth="1"/>
    <col min="5" max="5" width="15.6640625" customWidth="1"/>
    <col min="6" max="6" width="6.33203125" customWidth="1"/>
    <col min="7" max="7" width="21.5" customWidth="1"/>
    <col min="8" max="8" width="0.83203125" customWidth="1"/>
    <col min="9" max="13" width="11.83203125" customWidth="1"/>
    <col min="14" max="14" width="0.83203125" customWidth="1"/>
    <col min="15" max="16" width="10.5" customWidth="1"/>
    <col min="17" max="17" width="15" customWidth="1"/>
    <col min="18" max="18" width="12.6640625" customWidth="1"/>
    <col min="19" max="19" width="12.1640625" customWidth="1"/>
    <col min="20" max="20" width="12.6640625" customWidth="1"/>
    <col min="21" max="21" width="16" customWidth="1"/>
    <col min="22" max="22" width="0.83203125" customWidth="1"/>
    <col min="23" max="23" width="10.6640625" customWidth="1"/>
    <col min="24" max="24" width="10.1640625" customWidth="1"/>
    <col min="25" max="25" width="12.6640625" customWidth="1"/>
    <col min="26" max="26" width="13.83203125" customWidth="1"/>
    <col min="27" max="27" width="0.83203125" customWidth="1"/>
    <col min="28" max="32" width="11.83203125" customWidth="1"/>
  </cols>
  <sheetData>
    <row r="1" spans="1:34" ht="22.7" customHeight="1" x14ac:dyDescent="0.4">
      <c r="A1" s="104" t="s">
        <v>566</v>
      </c>
      <c r="T1" s="68"/>
      <c r="AG1" s="67"/>
    </row>
    <row r="2" spans="1:34" ht="17.649999999999999" customHeight="1" x14ac:dyDescent="0.25">
      <c r="A2" s="187" t="s">
        <v>567</v>
      </c>
      <c r="AG2" s="67"/>
    </row>
    <row r="3" spans="1:34" s="185" customFormat="1" ht="21" customHeight="1" x14ac:dyDescent="0.2">
      <c r="A3" s="188" t="s">
        <v>610</v>
      </c>
      <c r="AG3" s="186"/>
    </row>
    <row r="4" spans="1:34" ht="15" hidden="1" x14ac:dyDescent="0.25">
      <c r="AG4" s="72"/>
    </row>
    <row r="5" spans="1:34" ht="15" hidden="1" x14ac:dyDescent="0.25">
      <c r="AG5" s="72"/>
    </row>
    <row r="6" spans="1:34" s="183" customFormat="1" ht="9" x14ac:dyDescent="0.2">
      <c r="A6" s="183" t="s">
        <v>475</v>
      </c>
      <c r="B6" s="183">
        <v>1</v>
      </c>
      <c r="C6" s="183">
        <v>2</v>
      </c>
      <c r="D6" s="183">
        <v>3</v>
      </c>
      <c r="E6" s="183">
        <v>4</v>
      </c>
      <c r="F6" s="183">
        <v>5</v>
      </c>
      <c r="G6" s="183">
        <v>6</v>
      </c>
      <c r="H6" s="183">
        <v>13</v>
      </c>
      <c r="I6" s="183">
        <v>8</v>
      </c>
      <c r="J6" s="183">
        <v>9</v>
      </c>
      <c r="K6" s="183">
        <v>10</v>
      </c>
      <c r="L6" s="183">
        <v>11</v>
      </c>
      <c r="M6" s="183">
        <v>12</v>
      </c>
      <c r="N6" s="183">
        <v>13</v>
      </c>
      <c r="O6" s="183">
        <v>14</v>
      </c>
      <c r="P6" s="183">
        <v>15</v>
      </c>
      <c r="Q6" s="183">
        <v>16</v>
      </c>
      <c r="R6" s="183">
        <v>17</v>
      </c>
      <c r="S6" s="183">
        <v>18</v>
      </c>
      <c r="T6" s="183">
        <v>19</v>
      </c>
      <c r="U6" s="183">
        <v>20</v>
      </c>
      <c r="V6" s="183">
        <v>21</v>
      </c>
      <c r="W6" s="183">
        <v>22</v>
      </c>
      <c r="X6" s="183">
        <v>23</v>
      </c>
      <c r="Y6" s="183">
        <v>24</v>
      </c>
      <c r="Z6" s="183">
        <v>25</v>
      </c>
      <c r="AA6" s="183">
        <v>26</v>
      </c>
      <c r="AB6" s="183">
        <v>27</v>
      </c>
      <c r="AC6" s="183">
        <v>28</v>
      </c>
      <c r="AD6" s="183">
        <v>29</v>
      </c>
      <c r="AE6" s="183">
        <v>30</v>
      </c>
      <c r="AF6" s="183">
        <v>31</v>
      </c>
      <c r="AG6" s="183">
        <v>32</v>
      </c>
      <c r="AH6" s="183">
        <v>33</v>
      </c>
    </row>
    <row r="7" spans="1:34" ht="13.5" thickBot="1" x14ac:dyDescent="0.25">
      <c r="A7" s="160" t="s">
        <v>568</v>
      </c>
      <c r="B7" s="161"/>
      <c r="C7" s="162"/>
      <c r="D7" s="161"/>
      <c r="E7" s="161"/>
      <c r="F7" s="161"/>
      <c r="G7" s="162"/>
      <c r="H7" s="164"/>
      <c r="I7" s="161" t="s">
        <v>569</v>
      </c>
      <c r="J7" s="161"/>
      <c r="K7" s="161"/>
      <c r="L7" s="161"/>
      <c r="M7" s="161" t="s">
        <v>484</v>
      </c>
      <c r="N7" s="164"/>
      <c r="O7" s="160" t="s">
        <v>570</v>
      </c>
      <c r="P7" s="160"/>
      <c r="Q7" s="161"/>
      <c r="R7" s="161"/>
      <c r="S7" s="161"/>
      <c r="T7" s="161"/>
      <c r="U7" s="161"/>
      <c r="V7" s="164"/>
      <c r="W7" s="160" t="s">
        <v>571</v>
      </c>
      <c r="X7" s="161"/>
      <c r="Y7" s="161"/>
      <c r="Z7" s="161"/>
      <c r="AA7" s="164"/>
      <c r="AB7" s="160" t="s">
        <v>572</v>
      </c>
      <c r="AC7" s="160"/>
      <c r="AD7" s="160"/>
      <c r="AE7" s="160"/>
      <c r="AF7" s="160"/>
      <c r="AG7" s="109"/>
    </row>
    <row r="8" spans="1:34" ht="48" x14ac:dyDescent="0.2">
      <c r="A8" s="111" t="s">
        <v>476</v>
      </c>
      <c r="B8" s="112" t="s">
        <v>573</v>
      </c>
      <c r="C8" s="113" t="s">
        <v>478</v>
      </c>
      <c r="D8" s="112" t="s">
        <v>479</v>
      </c>
      <c r="E8" s="112" t="s">
        <v>480</v>
      </c>
      <c r="F8" s="112" t="s">
        <v>481</v>
      </c>
      <c r="G8" s="114" t="s">
        <v>482</v>
      </c>
      <c r="H8" s="115"/>
      <c r="I8" s="111" t="s">
        <v>574</v>
      </c>
      <c r="J8" s="112" t="s">
        <v>575</v>
      </c>
      <c r="K8" s="112" t="s">
        <v>487</v>
      </c>
      <c r="L8" s="112" t="s">
        <v>576</v>
      </c>
      <c r="M8" s="112" t="s">
        <v>489</v>
      </c>
      <c r="N8" s="115"/>
      <c r="O8" s="116" t="s">
        <v>483</v>
      </c>
      <c r="P8" s="116" t="s">
        <v>583</v>
      </c>
      <c r="Q8" s="116" t="s">
        <v>577</v>
      </c>
      <c r="R8" s="116" t="s">
        <v>578</v>
      </c>
      <c r="S8" s="116" t="s">
        <v>579</v>
      </c>
      <c r="T8" s="116" t="s">
        <v>580</v>
      </c>
      <c r="U8" s="117" t="s">
        <v>581</v>
      </c>
      <c r="V8" s="118"/>
      <c r="W8" s="116" t="s">
        <v>582</v>
      </c>
      <c r="X8" s="116" t="s">
        <v>584</v>
      </c>
      <c r="Y8" s="116" t="s">
        <v>585</v>
      </c>
      <c r="Z8" s="117" t="s">
        <v>586</v>
      </c>
      <c r="AA8" s="118"/>
      <c r="AB8" s="116" t="s">
        <v>587</v>
      </c>
      <c r="AC8" s="116" t="s">
        <v>588</v>
      </c>
      <c r="AD8" s="116" t="s">
        <v>589</v>
      </c>
      <c r="AE8" s="116" t="s">
        <v>590</v>
      </c>
      <c r="AF8" s="117" t="s">
        <v>591</v>
      </c>
      <c r="AG8" s="119"/>
    </row>
    <row r="9" spans="1:34" ht="10.9" customHeight="1" thickBot="1" x14ac:dyDescent="0.25">
      <c r="A9" s="120"/>
      <c r="B9" s="121"/>
      <c r="C9" s="121"/>
      <c r="D9" s="121"/>
      <c r="E9" s="121"/>
      <c r="F9" s="121"/>
      <c r="G9" s="122"/>
      <c r="H9" s="115"/>
      <c r="I9" s="120"/>
      <c r="J9" s="121"/>
      <c r="K9" s="121"/>
      <c r="L9" s="121"/>
      <c r="M9" s="121"/>
      <c r="N9" s="115"/>
      <c r="O9" s="123"/>
      <c r="P9" s="123"/>
      <c r="Q9" s="123"/>
      <c r="R9" s="123"/>
      <c r="S9" s="123"/>
      <c r="T9" s="123"/>
      <c r="U9" s="124"/>
      <c r="V9" s="118"/>
      <c r="W9" s="123"/>
      <c r="X9" s="123"/>
      <c r="Y9" s="123"/>
      <c r="Z9" s="123"/>
      <c r="AA9" s="118"/>
      <c r="AB9" s="123"/>
      <c r="AC9" s="123"/>
      <c r="AD9" s="123"/>
      <c r="AE9" s="123"/>
      <c r="AF9" s="123"/>
      <c r="AG9" s="119"/>
    </row>
    <row r="10" spans="1:34" s="110" customFormat="1" x14ac:dyDescent="0.2">
      <c r="A10" s="125">
        <v>409</v>
      </c>
      <c r="B10" s="126">
        <v>409201003</v>
      </c>
      <c r="C10" s="127" t="s">
        <v>490</v>
      </c>
      <c r="D10" s="128">
        <v>201</v>
      </c>
      <c r="E10" s="127" t="s">
        <v>233</v>
      </c>
      <c r="F10" s="128">
        <v>3</v>
      </c>
      <c r="G10" s="129" t="s">
        <v>35</v>
      </c>
      <c r="H10" s="130"/>
      <c r="I10" s="131">
        <v>9132</v>
      </c>
      <c r="J10" s="131">
        <v>975</v>
      </c>
      <c r="K10" s="131">
        <v>0</v>
      </c>
      <c r="L10" s="131">
        <v>938</v>
      </c>
      <c r="M10" s="131">
        <v>11045</v>
      </c>
      <c r="N10" s="130"/>
      <c r="O10" s="132">
        <v>2</v>
      </c>
      <c r="P10" s="132">
        <v>0</v>
      </c>
      <c r="Q10" s="133">
        <v>20214</v>
      </c>
      <c r="R10" s="133">
        <v>0</v>
      </c>
      <c r="S10" s="133">
        <v>0</v>
      </c>
      <c r="T10" s="133">
        <v>1876</v>
      </c>
      <c r="U10" s="134">
        <v>22090</v>
      </c>
      <c r="V10" s="144"/>
      <c r="W10" s="165">
        <v>0</v>
      </c>
      <c r="X10" s="166">
        <v>0.09</v>
      </c>
      <c r="Y10" s="166">
        <v>2.0056469156619896E-3</v>
      </c>
      <c r="Z10" s="167">
        <v>0</v>
      </c>
      <c r="AA10" s="168"/>
      <c r="AB10" s="169">
        <v>0</v>
      </c>
      <c r="AC10" s="170">
        <v>0</v>
      </c>
      <c r="AD10" s="171">
        <v>0</v>
      </c>
      <c r="AE10" s="170">
        <v>0</v>
      </c>
      <c r="AF10" s="181">
        <v>0</v>
      </c>
      <c r="AG10" s="172"/>
    </row>
    <row r="11" spans="1:34" s="110" customFormat="1" x14ac:dyDescent="0.2">
      <c r="A11" s="138">
        <v>409</v>
      </c>
      <c r="B11" s="139">
        <v>409201072</v>
      </c>
      <c r="C11" s="140" t="s">
        <v>490</v>
      </c>
      <c r="D11" s="141">
        <v>201</v>
      </c>
      <c r="E11" s="140" t="s">
        <v>233</v>
      </c>
      <c r="F11" s="141">
        <v>72</v>
      </c>
      <c r="G11" s="142" t="s">
        <v>104</v>
      </c>
      <c r="H11" s="130"/>
      <c r="I11" s="131">
        <v>13304</v>
      </c>
      <c r="J11" s="131">
        <v>3482</v>
      </c>
      <c r="K11" s="131">
        <v>0</v>
      </c>
      <c r="L11" s="131">
        <v>938</v>
      </c>
      <c r="M11" s="131">
        <v>17724</v>
      </c>
      <c r="N11" s="130"/>
      <c r="O11" s="132">
        <v>1</v>
      </c>
      <c r="P11" s="132">
        <v>0</v>
      </c>
      <c r="Q11" s="133">
        <v>16786</v>
      </c>
      <c r="R11" s="133">
        <v>0</v>
      </c>
      <c r="S11" s="133">
        <v>0</v>
      </c>
      <c r="T11" s="133">
        <v>938</v>
      </c>
      <c r="U11" s="134">
        <v>17724</v>
      </c>
      <c r="V11" s="144"/>
      <c r="W11" s="173">
        <v>0</v>
      </c>
      <c r="X11" s="174">
        <v>0.09</v>
      </c>
      <c r="Y11" s="174">
        <v>3.7367827504395669E-3</v>
      </c>
      <c r="Z11" s="175">
        <v>0</v>
      </c>
      <c r="AA11" s="168"/>
      <c r="AB11" s="176">
        <v>0</v>
      </c>
      <c r="AC11" s="177">
        <v>0</v>
      </c>
      <c r="AD11" s="134">
        <v>0</v>
      </c>
      <c r="AE11" s="177">
        <v>0</v>
      </c>
      <c r="AF11" s="182">
        <v>0</v>
      </c>
      <c r="AG11" s="172"/>
    </row>
    <row r="12" spans="1:34" s="110" customFormat="1" x14ac:dyDescent="0.2">
      <c r="A12" s="138">
        <v>409</v>
      </c>
      <c r="B12" s="139">
        <v>409201094</v>
      </c>
      <c r="C12" s="140" t="s">
        <v>490</v>
      </c>
      <c r="D12" s="141">
        <v>201</v>
      </c>
      <c r="E12" s="140" t="s">
        <v>233</v>
      </c>
      <c r="F12" s="141">
        <v>94</v>
      </c>
      <c r="G12" s="142" t="s">
        <v>126</v>
      </c>
      <c r="H12" s="130"/>
      <c r="I12" s="131">
        <v>13565</v>
      </c>
      <c r="J12" s="131">
        <v>974</v>
      </c>
      <c r="K12" s="131">
        <v>0</v>
      </c>
      <c r="L12" s="131">
        <v>938</v>
      </c>
      <c r="M12" s="131">
        <v>15477</v>
      </c>
      <c r="N12" s="130"/>
      <c r="O12" s="132">
        <v>3</v>
      </c>
      <c r="P12" s="132">
        <v>0</v>
      </c>
      <c r="Q12" s="133">
        <v>43617</v>
      </c>
      <c r="R12" s="133">
        <v>0</v>
      </c>
      <c r="S12" s="133">
        <v>0</v>
      </c>
      <c r="T12" s="133">
        <v>2814</v>
      </c>
      <c r="U12" s="134">
        <v>46431</v>
      </c>
      <c r="V12" s="144"/>
      <c r="W12" s="173">
        <v>0</v>
      </c>
      <c r="X12" s="174">
        <v>0.09</v>
      </c>
      <c r="Y12" s="174">
        <v>2.1443453734824461E-3</v>
      </c>
      <c r="Z12" s="175">
        <v>0</v>
      </c>
      <c r="AA12" s="168"/>
      <c r="AB12" s="176">
        <v>0</v>
      </c>
      <c r="AC12" s="177">
        <v>0</v>
      </c>
      <c r="AD12" s="134">
        <v>0</v>
      </c>
      <c r="AE12" s="177">
        <v>0</v>
      </c>
      <c r="AF12" s="182">
        <v>0</v>
      </c>
      <c r="AG12" s="172"/>
    </row>
    <row r="13" spans="1:34" s="110" customFormat="1" x14ac:dyDescent="0.2">
      <c r="A13" s="138">
        <v>409</v>
      </c>
      <c r="B13" s="139">
        <v>409201201</v>
      </c>
      <c r="C13" s="140" t="s">
        <v>490</v>
      </c>
      <c r="D13" s="141">
        <v>201</v>
      </c>
      <c r="E13" s="140" t="s">
        <v>233</v>
      </c>
      <c r="F13" s="141">
        <v>201</v>
      </c>
      <c r="G13" s="142" t="s">
        <v>233</v>
      </c>
      <c r="H13" s="130"/>
      <c r="I13" s="131">
        <v>13155</v>
      </c>
      <c r="J13" s="131">
        <v>461</v>
      </c>
      <c r="K13" s="131">
        <v>0</v>
      </c>
      <c r="L13" s="131">
        <v>938</v>
      </c>
      <c r="M13" s="131">
        <v>14554</v>
      </c>
      <c r="N13" s="130"/>
      <c r="O13" s="132">
        <v>778.69</v>
      </c>
      <c r="P13" s="132">
        <v>0</v>
      </c>
      <c r="Q13" s="133">
        <v>10602643</v>
      </c>
      <c r="R13" s="133">
        <v>0</v>
      </c>
      <c r="S13" s="133">
        <v>0</v>
      </c>
      <c r="T13" s="133">
        <v>730413</v>
      </c>
      <c r="U13" s="134">
        <v>11333056</v>
      </c>
      <c r="V13" s="144"/>
      <c r="W13" s="173">
        <v>0</v>
      </c>
      <c r="X13" s="174">
        <v>0.18</v>
      </c>
      <c r="Y13" s="174">
        <v>8.4128092809029539E-2</v>
      </c>
      <c r="Z13" s="175">
        <v>0</v>
      </c>
      <c r="AA13" s="168"/>
      <c r="AB13" s="176">
        <v>0</v>
      </c>
      <c r="AC13" s="177">
        <v>0</v>
      </c>
      <c r="AD13" s="134">
        <v>0</v>
      </c>
      <c r="AE13" s="177">
        <v>1</v>
      </c>
      <c r="AF13" s="182">
        <v>14554</v>
      </c>
      <c r="AG13" s="172"/>
    </row>
    <row r="14" spans="1:34" s="110" customFormat="1" x14ac:dyDescent="0.2">
      <c r="A14" s="138">
        <v>409</v>
      </c>
      <c r="B14" s="139">
        <v>409201293</v>
      </c>
      <c r="C14" s="140" t="s">
        <v>490</v>
      </c>
      <c r="D14" s="141">
        <v>201</v>
      </c>
      <c r="E14" s="140" t="s">
        <v>233</v>
      </c>
      <c r="F14" s="141">
        <v>293</v>
      </c>
      <c r="G14" s="142" t="s">
        <v>325</v>
      </c>
      <c r="H14" s="130"/>
      <c r="I14" s="131">
        <v>9305</v>
      </c>
      <c r="J14" s="131">
        <v>445</v>
      </c>
      <c r="K14" s="131">
        <v>0</v>
      </c>
      <c r="L14" s="131">
        <v>938</v>
      </c>
      <c r="M14" s="131">
        <v>10688</v>
      </c>
      <c r="N14" s="130"/>
      <c r="O14" s="132">
        <v>1</v>
      </c>
      <c r="P14" s="132">
        <v>0</v>
      </c>
      <c r="Q14" s="133">
        <v>9750</v>
      </c>
      <c r="R14" s="133">
        <v>0</v>
      </c>
      <c r="S14" s="133">
        <v>0</v>
      </c>
      <c r="T14" s="133">
        <v>938</v>
      </c>
      <c r="U14" s="134">
        <v>10688</v>
      </c>
      <c r="V14" s="144"/>
      <c r="W14" s="173">
        <v>0</v>
      </c>
      <c r="X14" s="174">
        <v>0.18</v>
      </c>
      <c r="Y14" s="174">
        <v>9.4456288817017318E-3</v>
      </c>
      <c r="Z14" s="175">
        <v>0</v>
      </c>
      <c r="AA14" s="168"/>
      <c r="AB14" s="176">
        <v>0</v>
      </c>
      <c r="AC14" s="177">
        <v>0</v>
      </c>
      <c r="AD14" s="134">
        <v>0</v>
      </c>
      <c r="AE14" s="177">
        <v>0</v>
      </c>
      <c r="AF14" s="182">
        <v>0</v>
      </c>
      <c r="AG14" s="172"/>
    </row>
    <row r="15" spans="1:34" s="110" customFormat="1" x14ac:dyDescent="0.2">
      <c r="A15" s="138">
        <v>409</v>
      </c>
      <c r="B15" s="139">
        <v>409201331</v>
      </c>
      <c r="C15" s="140" t="s">
        <v>490</v>
      </c>
      <c r="D15" s="141">
        <v>201</v>
      </c>
      <c r="E15" s="140" t="s">
        <v>233</v>
      </c>
      <c r="F15" s="141">
        <v>331</v>
      </c>
      <c r="G15" s="142" t="s">
        <v>363</v>
      </c>
      <c r="H15" s="130"/>
      <c r="I15" s="131">
        <v>9190</v>
      </c>
      <c r="J15" s="131">
        <v>2871</v>
      </c>
      <c r="K15" s="131">
        <v>0</v>
      </c>
      <c r="L15" s="131">
        <v>938</v>
      </c>
      <c r="M15" s="131">
        <v>12999</v>
      </c>
      <c r="N15" s="130"/>
      <c r="O15" s="132">
        <v>2</v>
      </c>
      <c r="P15" s="132">
        <v>0</v>
      </c>
      <c r="Q15" s="133">
        <v>24122</v>
      </c>
      <c r="R15" s="133">
        <v>0</v>
      </c>
      <c r="S15" s="133">
        <v>0</v>
      </c>
      <c r="T15" s="133">
        <v>1876</v>
      </c>
      <c r="U15" s="134">
        <v>25998</v>
      </c>
      <c r="V15" s="144"/>
      <c r="W15" s="173">
        <v>0</v>
      </c>
      <c r="X15" s="174">
        <v>0.09</v>
      </c>
      <c r="Y15" s="174">
        <v>2.2653389351027807E-2</v>
      </c>
      <c r="Z15" s="175">
        <v>0</v>
      </c>
      <c r="AA15" s="168"/>
      <c r="AB15" s="176">
        <v>0</v>
      </c>
      <c r="AC15" s="177">
        <v>0</v>
      </c>
      <c r="AD15" s="134">
        <v>0</v>
      </c>
      <c r="AE15" s="177">
        <v>0</v>
      </c>
      <c r="AF15" s="182">
        <v>0</v>
      </c>
      <c r="AG15" s="172"/>
    </row>
    <row r="16" spans="1:34" s="110" customFormat="1" x14ac:dyDescent="0.2">
      <c r="A16" s="138">
        <v>410</v>
      </c>
      <c r="B16" s="139">
        <v>410035031</v>
      </c>
      <c r="C16" s="140" t="s">
        <v>491</v>
      </c>
      <c r="D16" s="141">
        <v>35</v>
      </c>
      <c r="E16" s="140" t="s">
        <v>67</v>
      </c>
      <c r="F16" s="141">
        <v>31</v>
      </c>
      <c r="G16" s="142" t="s">
        <v>63</v>
      </c>
      <c r="H16" s="130"/>
      <c r="I16" s="131">
        <v>11519</v>
      </c>
      <c r="J16" s="131">
        <v>5688</v>
      </c>
      <c r="K16" s="131">
        <v>0</v>
      </c>
      <c r="L16" s="131">
        <v>938</v>
      </c>
      <c r="M16" s="131">
        <v>18145</v>
      </c>
      <c r="N16" s="130"/>
      <c r="O16" s="132">
        <v>1</v>
      </c>
      <c r="P16" s="132">
        <v>0</v>
      </c>
      <c r="Q16" s="133">
        <v>17207</v>
      </c>
      <c r="R16" s="133">
        <v>0</v>
      </c>
      <c r="S16" s="133">
        <v>0</v>
      </c>
      <c r="T16" s="133">
        <v>938</v>
      </c>
      <c r="U16" s="134">
        <v>18145</v>
      </c>
      <c r="V16" s="144"/>
      <c r="W16" s="173">
        <v>0</v>
      </c>
      <c r="X16" s="174">
        <v>0.09</v>
      </c>
      <c r="Y16" s="174">
        <v>1.8841346395931886E-2</v>
      </c>
      <c r="Z16" s="175">
        <v>0</v>
      </c>
      <c r="AA16" s="168"/>
      <c r="AB16" s="176">
        <v>0</v>
      </c>
      <c r="AC16" s="177">
        <v>0</v>
      </c>
      <c r="AD16" s="134">
        <v>0</v>
      </c>
      <c r="AE16" s="177">
        <v>0</v>
      </c>
      <c r="AF16" s="182">
        <v>0</v>
      </c>
      <c r="AG16" s="172"/>
    </row>
    <row r="17" spans="1:33" s="110" customFormat="1" x14ac:dyDescent="0.2">
      <c r="A17" s="138">
        <v>410</v>
      </c>
      <c r="B17" s="139">
        <v>410035035</v>
      </c>
      <c r="C17" s="140" t="s">
        <v>491</v>
      </c>
      <c r="D17" s="141">
        <v>35</v>
      </c>
      <c r="E17" s="140" t="s">
        <v>67</v>
      </c>
      <c r="F17" s="141">
        <v>35</v>
      </c>
      <c r="G17" s="142" t="s">
        <v>67</v>
      </c>
      <c r="H17" s="130"/>
      <c r="I17" s="131">
        <v>13437</v>
      </c>
      <c r="J17" s="131">
        <v>5640</v>
      </c>
      <c r="K17" s="131">
        <v>0</v>
      </c>
      <c r="L17" s="131">
        <v>938</v>
      </c>
      <c r="M17" s="131">
        <v>20015</v>
      </c>
      <c r="N17" s="130"/>
      <c r="O17" s="132">
        <v>647.73</v>
      </c>
      <c r="P17" s="132">
        <v>0</v>
      </c>
      <c r="Q17" s="133">
        <v>12356744</v>
      </c>
      <c r="R17" s="133">
        <v>0</v>
      </c>
      <c r="S17" s="133">
        <v>0</v>
      </c>
      <c r="T17" s="133">
        <v>607569</v>
      </c>
      <c r="U17" s="134">
        <v>12964313</v>
      </c>
      <c r="V17" s="144"/>
      <c r="W17" s="173">
        <v>0</v>
      </c>
      <c r="X17" s="174">
        <v>0.18</v>
      </c>
      <c r="Y17" s="174">
        <v>0.15581142511821139</v>
      </c>
      <c r="Z17" s="175">
        <v>0</v>
      </c>
      <c r="AA17" s="168"/>
      <c r="AB17" s="176">
        <v>0</v>
      </c>
      <c r="AC17" s="177">
        <v>0</v>
      </c>
      <c r="AD17" s="134">
        <v>0</v>
      </c>
      <c r="AE17" s="177">
        <v>6.9</v>
      </c>
      <c r="AF17" s="182">
        <v>138103</v>
      </c>
      <c r="AG17" s="172"/>
    </row>
    <row r="18" spans="1:33" s="110" customFormat="1" x14ac:dyDescent="0.2">
      <c r="A18" s="138">
        <v>410</v>
      </c>
      <c r="B18" s="139">
        <v>410035057</v>
      </c>
      <c r="C18" s="140" t="s">
        <v>491</v>
      </c>
      <c r="D18" s="141">
        <v>35</v>
      </c>
      <c r="E18" s="140" t="s">
        <v>67</v>
      </c>
      <c r="F18" s="141">
        <v>57</v>
      </c>
      <c r="G18" s="142" t="s">
        <v>89</v>
      </c>
      <c r="H18" s="130"/>
      <c r="I18" s="131">
        <v>14056</v>
      </c>
      <c r="J18" s="131">
        <v>440</v>
      </c>
      <c r="K18" s="131">
        <v>0</v>
      </c>
      <c r="L18" s="131">
        <v>938</v>
      </c>
      <c r="M18" s="131">
        <v>15434</v>
      </c>
      <c r="N18" s="130"/>
      <c r="O18" s="132">
        <v>401.48999999999995</v>
      </c>
      <c r="P18" s="132">
        <v>0</v>
      </c>
      <c r="Q18" s="133">
        <v>5819997</v>
      </c>
      <c r="R18" s="133">
        <v>0</v>
      </c>
      <c r="S18" s="133">
        <v>0</v>
      </c>
      <c r="T18" s="133">
        <v>376597</v>
      </c>
      <c r="U18" s="134">
        <v>6196594</v>
      </c>
      <c r="V18" s="144"/>
      <c r="W18" s="173">
        <v>0</v>
      </c>
      <c r="X18" s="174">
        <v>0.18</v>
      </c>
      <c r="Y18" s="174">
        <v>0.12433807264603146</v>
      </c>
      <c r="Z18" s="175">
        <v>0</v>
      </c>
      <c r="AA18" s="168"/>
      <c r="AB18" s="176">
        <v>0</v>
      </c>
      <c r="AC18" s="177">
        <v>0</v>
      </c>
      <c r="AD18" s="134">
        <v>0</v>
      </c>
      <c r="AE18" s="177">
        <v>0.96</v>
      </c>
      <c r="AF18" s="182">
        <v>14816</v>
      </c>
      <c r="AG18" s="172"/>
    </row>
    <row r="19" spans="1:33" s="110" customFormat="1" x14ac:dyDescent="0.2">
      <c r="A19" s="138">
        <v>410</v>
      </c>
      <c r="B19" s="139">
        <v>410035093</v>
      </c>
      <c r="C19" s="140" t="s">
        <v>491</v>
      </c>
      <c r="D19" s="141">
        <v>35</v>
      </c>
      <c r="E19" s="140" t="s">
        <v>67</v>
      </c>
      <c r="F19" s="141">
        <v>93</v>
      </c>
      <c r="G19" s="142" t="s">
        <v>125</v>
      </c>
      <c r="H19" s="130"/>
      <c r="I19" s="131">
        <v>14616</v>
      </c>
      <c r="J19" s="131">
        <v>83</v>
      </c>
      <c r="K19" s="131">
        <v>0</v>
      </c>
      <c r="L19" s="131">
        <v>938</v>
      </c>
      <c r="M19" s="131">
        <v>15637</v>
      </c>
      <c r="N19" s="130"/>
      <c r="O19" s="132">
        <v>7.46</v>
      </c>
      <c r="P19" s="132">
        <v>0</v>
      </c>
      <c r="Q19" s="133">
        <v>109654</v>
      </c>
      <c r="R19" s="133">
        <v>0</v>
      </c>
      <c r="S19" s="133">
        <v>0</v>
      </c>
      <c r="T19" s="133">
        <v>6998</v>
      </c>
      <c r="U19" s="134">
        <v>116652</v>
      </c>
      <c r="V19" s="144"/>
      <c r="W19" s="173">
        <v>0</v>
      </c>
      <c r="X19" s="174">
        <v>0.18</v>
      </c>
      <c r="Y19" s="174">
        <v>7.2752686670527839E-2</v>
      </c>
      <c r="Z19" s="175">
        <v>0</v>
      </c>
      <c r="AA19" s="168"/>
      <c r="AB19" s="176">
        <v>0</v>
      </c>
      <c r="AC19" s="177">
        <v>0</v>
      </c>
      <c r="AD19" s="134">
        <v>0</v>
      </c>
      <c r="AE19" s="177">
        <v>0</v>
      </c>
      <c r="AF19" s="182">
        <v>0</v>
      </c>
      <c r="AG19" s="172"/>
    </row>
    <row r="20" spans="1:33" s="110" customFormat="1" x14ac:dyDescent="0.2">
      <c r="A20" s="138">
        <v>410</v>
      </c>
      <c r="B20" s="139">
        <v>410035149</v>
      </c>
      <c r="C20" s="140" t="s">
        <v>491</v>
      </c>
      <c r="D20" s="141">
        <v>35</v>
      </c>
      <c r="E20" s="140" t="s">
        <v>67</v>
      </c>
      <c r="F20" s="141">
        <v>149</v>
      </c>
      <c r="G20" s="142" t="s">
        <v>181</v>
      </c>
      <c r="H20" s="130"/>
      <c r="I20" s="131">
        <v>14237.416310275265</v>
      </c>
      <c r="J20" s="131">
        <v>526</v>
      </c>
      <c r="K20" s="131">
        <v>0</v>
      </c>
      <c r="L20" s="131">
        <v>938</v>
      </c>
      <c r="M20" s="131">
        <v>15701.416310275265</v>
      </c>
      <c r="N20" s="130"/>
      <c r="O20" s="132">
        <v>1</v>
      </c>
      <c r="P20" s="132">
        <v>0</v>
      </c>
      <c r="Q20" s="133">
        <v>14763</v>
      </c>
      <c r="R20" s="133">
        <v>0</v>
      </c>
      <c r="S20" s="133">
        <v>0</v>
      </c>
      <c r="T20" s="133">
        <v>938</v>
      </c>
      <c r="U20" s="134">
        <v>15701</v>
      </c>
      <c r="V20" s="144"/>
      <c r="W20" s="173">
        <v>0</v>
      </c>
      <c r="X20" s="174">
        <v>0.18</v>
      </c>
      <c r="Y20" s="174">
        <v>0.11469294050967058</v>
      </c>
      <c r="Z20" s="175">
        <v>0</v>
      </c>
      <c r="AA20" s="168"/>
      <c r="AB20" s="176">
        <v>0</v>
      </c>
      <c r="AC20" s="177">
        <v>0</v>
      </c>
      <c r="AD20" s="134">
        <v>0</v>
      </c>
      <c r="AE20" s="177">
        <v>0</v>
      </c>
      <c r="AF20" s="182">
        <v>0</v>
      </c>
      <c r="AG20" s="172"/>
    </row>
    <row r="21" spans="1:33" s="110" customFormat="1" x14ac:dyDescent="0.2">
      <c r="A21" s="138">
        <v>410</v>
      </c>
      <c r="B21" s="139">
        <v>410035163</v>
      </c>
      <c r="C21" s="140" t="s">
        <v>491</v>
      </c>
      <c r="D21" s="141">
        <v>35</v>
      </c>
      <c r="E21" s="140" t="s">
        <v>67</v>
      </c>
      <c r="F21" s="141">
        <v>163</v>
      </c>
      <c r="G21" s="142" t="s">
        <v>195</v>
      </c>
      <c r="H21" s="130"/>
      <c r="I21" s="131">
        <v>13729</v>
      </c>
      <c r="J21" s="131">
        <v>130</v>
      </c>
      <c r="K21" s="131">
        <v>0</v>
      </c>
      <c r="L21" s="131">
        <v>938</v>
      </c>
      <c r="M21" s="131">
        <v>14797</v>
      </c>
      <c r="N21" s="130"/>
      <c r="O21" s="132">
        <v>19.509999999999998</v>
      </c>
      <c r="P21" s="132">
        <v>0</v>
      </c>
      <c r="Q21" s="133">
        <v>270389</v>
      </c>
      <c r="R21" s="133">
        <v>0</v>
      </c>
      <c r="S21" s="133">
        <v>0</v>
      </c>
      <c r="T21" s="133">
        <v>18300</v>
      </c>
      <c r="U21" s="134">
        <v>288689</v>
      </c>
      <c r="V21" s="144"/>
      <c r="W21" s="173">
        <v>0</v>
      </c>
      <c r="X21" s="174">
        <v>0.18</v>
      </c>
      <c r="Y21" s="174">
        <v>9.243456315829654E-2</v>
      </c>
      <c r="Z21" s="175">
        <v>0</v>
      </c>
      <c r="AA21" s="168"/>
      <c r="AB21" s="176">
        <v>0</v>
      </c>
      <c r="AC21" s="177">
        <v>0</v>
      </c>
      <c r="AD21" s="134">
        <v>0</v>
      </c>
      <c r="AE21" s="177">
        <v>0</v>
      </c>
      <c r="AF21" s="182">
        <v>0</v>
      </c>
      <c r="AG21" s="172"/>
    </row>
    <row r="22" spans="1:33" s="110" customFormat="1" x14ac:dyDescent="0.2">
      <c r="A22" s="138">
        <v>410</v>
      </c>
      <c r="B22" s="139">
        <v>410035165</v>
      </c>
      <c r="C22" s="140" t="s">
        <v>491</v>
      </c>
      <c r="D22" s="141">
        <v>35</v>
      </c>
      <c r="E22" s="140" t="s">
        <v>67</v>
      </c>
      <c r="F22" s="141">
        <v>165</v>
      </c>
      <c r="G22" s="142" t="s">
        <v>197</v>
      </c>
      <c r="H22" s="130"/>
      <c r="I22" s="131">
        <v>12265</v>
      </c>
      <c r="J22" s="131">
        <v>375</v>
      </c>
      <c r="K22" s="131">
        <v>0</v>
      </c>
      <c r="L22" s="131">
        <v>938</v>
      </c>
      <c r="M22" s="131">
        <v>13578</v>
      </c>
      <c r="N22" s="130"/>
      <c r="O22" s="132">
        <v>6</v>
      </c>
      <c r="P22" s="132">
        <v>0</v>
      </c>
      <c r="Q22" s="133">
        <v>75840</v>
      </c>
      <c r="R22" s="133">
        <v>0</v>
      </c>
      <c r="S22" s="133">
        <v>0</v>
      </c>
      <c r="T22" s="133">
        <v>5628</v>
      </c>
      <c r="U22" s="134">
        <v>81468</v>
      </c>
      <c r="V22" s="144"/>
      <c r="W22" s="173">
        <v>0</v>
      </c>
      <c r="X22" s="174">
        <v>9.8299999999999998E-2</v>
      </c>
      <c r="Y22" s="174">
        <v>9.9346710167599953E-2</v>
      </c>
      <c r="Z22" s="175">
        <v>0</v>
      </c>
      <c r="AA22" s="168"/>
      <c r="AB22" s="176">
        <v>3</v>
      </c>
      <c r="AC22" s="177">
        <v>8.6908624332485473E-2</v>
      </c>
      <c r="AD22" s="134">
        <v>1179</v>
      </c>
      <c r="AE22" s="177">
        <v>0</v>
      </c>
      <c r="AF22" s="182">
        <v>0</v>
      </c>
      <c r="AG22" s="172"/>
    </row>
    <row r="23" spans="1:33" s="110" customFormat="1" x14ac:dyDescent="0.2">
      <c r="A23" s="138">
        <v>410</v>
      </c>
      <c r="B23" s="139">
        <v>410035176</v>
      </c>
      <c r="C23" s="140" t="s">
        <v>491</v>
      </c>
      <c r="D23" s="141">
        <v>35</v>
      </c>
      <c r="E23" s="140" t="s">
        <v>67</v>
      </c>
      <c r="F23" s="141">
        <v>176</v>
      </c>
      <c r="G23" s="142" t="s">
        <v>208</v>
      </c>
      <c r="H23" s="130"/>
      <c r="I23" s="131">
        <v>16227</v>
      </c>
      <c r="J23" s="131">
        <v>8072</v>
      </c>
      <c r="K23" s="131">
        <v>0</v>
      </c>
      <c r="L23" s="131">
        <v>938</v>
      </c>
      <c r="M23" s="131">
        <v>25237</v>
      </c>
      <c r="N23" s="130"/>
      <c r="O23" s="132">
        <v>0.51</v>
      </c>
      <c r="P23" s="132">
        <v>0</v>
      </c>
      <c r="Q23" s="133">
        <v>12392</v>
      </c>
      <c r="R23" s="133">
        <v>0</v>
      </c>
      <c r="S23" s="133">
        <v>0</v>
      </c>
      <c r="T23" s="133">
        <v>478</v>
      </c>
      <c r="U23" s="134">
        <v>12870</v>
      </c>
      <c r="V23" s="144"/>
      <c r="W23" s="173">
        <v>0</v>
      </c>
      <c r="X23" s="174">
        <v>0.09</v>
      </c>
      <c r="Y23" s="174">
        <v>8.8705874709205212E-2</v>
      </c>
      <c r="Z23" s="175">
        <v>0</v>
      </c>
      <c r="AA23" s="168"/>
      <c r="AB23" s="176">
        <v>0</v>
      </c>
      <c r="AC23" s="177">
        <v>0</v>
      </c>
      <c r="AD23" s="134">
        <v>0</v>
      </c>
      <c r="AE23" s="177">
        <v>0</v>
      </c>
      <c r="AF23" s="182">
        <v>0</v>
      </c>
      <c r="AG23" s="172"/>
    </row>
    <row r="24" spans="1:33" s="110" customFormat="1" x14ac:dyDescent="0.2">
      <c r="A24" s="138">
        <v>410</v>
      </c>
      <c r="B24" s="139">
        <v>410035185</v>
      </c>
      <c r="C24" s="140" t="s">
        <v>491</v>
      </c>
      <c r="D24" s="141">
        <v>35</v>
      </c>
      <c r="E24" s="140" t="s">
        <v>67</v>
      </c>
      <c r="F24" s="141">
        <v>185</v>
      </c>
      <c r="G24" s="142" t="s">
        <v>217</v>
      </c>
      <c r="H24" s="130"/>
      <c r="I24" s="131">
        <v>12629.320364962072</v>
      </c>
      <c r="J24" s="131">
        <v>1608</v>
      </c>
      <c r="K24" s="131">
        <v>0</v>
      </c>
      <c r="L24" s="131">
        <v>938</v>
      </c>
      <c r="M24" s="131">
        <v>15175.320364962072</v>
      </c>
      <c r="N24" s="130"/>
      <c r="O24" s="132">
        <v>0.51</v>
      </c>
      <c r="P24" s="132">
        <v>0</v>
      </c>
      <c r="Q24" s="133">
        <v>7261</v>
      </c>
      <c r="R24" s="133">
        <v>0</v>
      </c>
      <c r="S24" s="133">
        <v>0</v>
      </c>
      <c r="T24" s="133">
        <v>478</v>
      </c>
      <c r="U24" s="134">
        <v>7739</v>
      </c>
      <c r="V24" s="144"/>
      <c r="W24" s="173">
        <v>0</v>
      </c>
      <c r="X24" s="174">
        <v>0.09</v>
      </c>
      <c r="Y24" s="174">
        <v>1.7936584925740021E-2</v>
      </c>
      <c r="Z24" s="175">
        <v>0</v>
      </c>
      <c r="AA24" s="168"/>
      <c r="AB24" s="176">
        <v>0</v>
      </c>
      <c r="AC24" s="177">
        <v>0</v>
      </c>
      <c r="AD24" s="134">
        <v>0</v>
      </c>
      <c r="AE24" s="177">
        <v>0</v>
      </c>
      <c r="AF24" s="182">
        <v>0</v>
      </c>
      <c r="AG24" s="172"/>
    </row>
    <row r="25" spans="1:33" s="110" customFormat="1" x14ac:dyDescent="0.2">
      <c r="A25" s="138">
        <v>410</v>
      </c>
      <c r="B25" s="139">
        <v>410035217</v>
      </c>
      <c r="C25" s="140" t="s">
        <v>491</v>
      </c>
      <c r="D25" s="141">
        <v>35</v>
      </c>
      <c r="E25" s="140" t="s">
        <v>67</v>
      </c>
      <c r="F25" s="141">
        <v>217</v>
      </c>
      <c r="G25" s="142" t="s">
        <v>249</v>
      </c>
      <c r="H25" s="130"/>
      <c r="I25" s="131">
        <v>11519</v>
      </c>
      <c r="J25" s="131">
        <v>5973</v>
      </c>
      <c r="K25" s="131">
        <v>0</v>
      </c>
      <c r="L25" s="131">
        <v>938</v>
      </c>
      <c r="M25" s="131">
        <v>18430</v>
      </c>
      <c r="N25" s="130"/>
      <c r="O25" s="132">
        <v>1</v>
      </c>
      <c r="P25" s="132">
        <v>0</v>
      </c>
      <c r="Q25" s="133">
        <v>17492</v>
      </c>
      <c r="R25" s="133">
        <v>0</v>
      </c>
      <c r="S25" s="133">
        <v>0</v>
      </c>
      <c r="T25" s="133">
        <v>938</v>
      </c>
      <c r="U25" s="134">
        <v>18430</v>
      </c>
      <c r="V25" s="144"/>
      <c r="W25" s="173">
        <v>0</v>
      </c>
      <c r="X25" s="174">
        <v>0.09</v>
      </c>
      <c r="Y25" s="174">
        <v>8.7483729825099535E-4</v>
      </c>
      <c r="Z25" s="175">
        <v>0</v>
      </c>
      <c r="AA25" s="168"/>
      <c r="AB25" s="176">
        <v>0</v>
      </c>
      <c r="AC25" s="177">
        <v>0</v>
      </c>
      <c r="AD25" s="134">
        <v>0</v>
      </c>
      <c r="AE25" s="177">
        <v>0</v>
      </c>
      <c r="AF25" s="182">
        <v>0</v>
      </c>
      <c r="AG25" s="172"/>
    </row>
    <row r="26" spans="1:33" s="110" customFormat="1" x14ac:dyDescent="0.2">
      <c r="A26" s="138">
        <v>410</v>
      </c>
      <c r="B26" s="139">
        <v>410035244</v>
      </c>
      <c r="C26" s="140" t="s">
        <v>491</v>
      </c>
      <c r="D26" s="141">
        <v>35</v>
      </c>
      <c r="E26" s="140" t="s">
        <v>67</v>
      </c>
      <c r="F26" s="141">
        <v>244</v>
      </c>
      <c r="G26" s="142" t="s">
        <v>276</v>
      </c>
      <c r="H26" s="130"/>
      <c r="I26" s="131">
        <v>12923.998454132687</v>
      </c>
      <c r="J26" s="131">
        <v>4096</v>
      </c>
      <c r="K26" s="131">
        <v>0</v>
      </c>
      <c r="L26" s="131">
        <v>938</v>
      </c>
      <c r="M26" s="131">
        <v>17957.998454132685</v>
      </c>
      <c r="N26" s="130"/>
      <c r="O26" s="132">
        <v>1</v>
      </c>
      <c r="P26" s="132">
        <v>0</v>
      </c>
      <c r="Q26" s="133">
        <v>17020</v>
      </c>
      <c r="R26" s="133">
        <v>0</v>
      </c>
      <c r="S26" s="133">
        <v>0</v>
      </c>
      <c r="T26" s="133">
        <v>938</v>
      </c>
      <c r="U26" s="134">
        <v>17958</v>
      </c>
      <c r="V26" s="144"/>
      <c r="W26" s="173">
        <v>0</v>
      </c>
      <c r="X26" s="174">
        <v>0.09</v>
      </c>
      <c r="Y26" s="174">
        <v>0.1346351263518645</v>
      </c>
      <c r="Z26" s="175">
        <v>0</v>
      </c>
      <c r="AA26" s="168"/>
      <c r="AB26" s="176">
        <v>0</v>
      </c>
      <c r="AC26" s="177">
        <v>0</v>
      </c>
      <c r="AD26" s="134">
        <v>0</v>
      </c>
      <c r="AE26" s="177">
        <v>0</v>
      </c>
      <c r="AF26" s="182">
        <v>0</v>
      </c>
      <c r="AG26" s="172"/>
    </row>
    <row r="27" spans="1:33" s="110" customFormat="1" x14ac:dyDescent="0.2">
      <c r="A27" s="138">
        <v>410</v>
      </c>
      <c r="B27" s="139">
        <v>410035248</v>
      </c>
      <c r="C27" s="140" t="s">
        <v>491</v>
      </c>
      <c r="D27" s="141">
        <v>35</v>
      </c>
      <c r="E27" s="140" t="s">
        <v>67</v>
      </c>
      <c r="F27" s="141">
        <v>248</v>
      </c>
      <c r="G27" s="142" t="s">
        <v>280</v>
      </c>
      <c r="H27" s="130"/>
      <c r="I27" s="131">
        <v>13958</v>
      </c>
      <c r="J27" s="131">
        <v>1102</v>
      </c>
      <c r="K27" s="131">
        <v>0</v>
      </c>
      <c r="L27" s="131">
        <v>938</v>
      </c>
      <c r="M27" s="131">
        <v>15998</v>
      </c>
      <c r="N27" s="130"/>
      <c r="O27" s="132">
        <v>55.96</v>
      </c>
      <c r="P27" s="132">
        <v>0</v>
      </c>
      <c r="Q27" s="133">
        <v>842758</v>
      </c>
      <c r="R27" s="133">
        <v>0</v>
      </c>
      <c r="S27" s="133">
        <v>0</v>
      </c>
      <c r="T27" s="133">
        <v>52490</v>
      </c>
      <c r="U27" s="134">
        <v>895248</v>
      </c>
      <c r="V27" s="144"/>
      <c r="W27" s="173">
        <v>0</v>
      </c>
      <c r="X27" s="174">
        <v>0.09</v>
      </c>
      <c r="Y27" s="174">
        <v>5.8077757598521712E-2</v>
      </c>
      <c r="Z27" s="175">
        <v>0</v>
      </c>
      <c r="AA27" s="168"/>
      <c r="AB27" s="176">
        <v>0</v>
      </c>
      <c r="AC27" s="177">
        <v>0</v>
      </c>
      <c r="AD27" s="134">
        <v>0</v>
      </c>
      <c r="AE27" s="177">
        <v>0</v>
      </c>
      <c r="AF27" s="182">
        <v>0</v>
      </c>
      <c r="AG27" s="172"/>
    </row>
    <row r="28" spans="1:33" s="110" customFormat="1" x14ac:dyDescent="0.2">
      <c r="A28" s="138">
        <v>410</v>
      </c>
      <c r="B28" s="139">
        <v>410035258</v>
      </c>
      <c r="C28" s="140" t="s">
        <v>491</v>
      </c>
      <c r="D28" s="141">
        <v>35</v>
      </c>
      <c r="E28" s="140" t="s">
        <v>67</v>
      </c>
      <c r="F28" s="141">
        <v>258</v>
      </c>
      <c r="G28" s="142" t="s">
        <v>290</v>
      </c>
      <c r="H28" s="130"/>
      <c r="I28" s="131">
        <v>13104.532544091708</v>
      </c>
      <c r="J28" s="131">
        <v>3857</v>
      </c>
      <c r="K28" s="131">
        <v>0</v>
      </c>
      <c r="L28" s="131">
        <v>938</v>
      </c>
      <c r="M28" s="131">
        <v>17899.532544091708</v>
      </c>
      <c r="N28" s="130"/>
      <c r="O28" s="132">
        <v>1</v>
      </c>
      <c r="P28" s="132">
        <v>0</v>
      </c>
      <c r="Q28" s="133">
        <v>16962</v>
      </c>
      <c r="R28" s="133">
        <v>0</v>
      </c>
      <c r="S28" s="133">
        <v>0</v>
      </c>
      <c r="T28" s="133">
        <v>938</v>
      </c>
      <c r="U28" s="134">
        <v>17900</v>
      </c>
      <c r="V28" s="144"/>
      <c r="W28" s="173">
        <v>0</v>
      </c>
      <c r="X28" s="174">
        <v>0.09</v>
      </c>
      <c r="Y28" s="174">
        <v>9.3651958575422065E-2</v>
      </c>
      <c r="Z28" s="175">
        <v>0</v>
      </c>
      <c r="AA28" s="168"/>
      <c r="AB28" s="176">
        <v>1</v>
      </c>
      <c r="AC28" s="177">
        <v>0.12790827218025572</v>
      </c>
      <c r="AD28" s="134">
        <v>2290</v>
      </c>
      <c r="AE28" s="177">
        <v>0</v>
      </c>
      <c r="AF28" s="182">
        <v>0</v>
      </c>
      <c r="AG28" s="172"/>
    </row>
    <row r="29" spans="1:33" s="110" customFormat="1" x14ac:dyDescent="0.2">
      <c r="A29" s="138">
        <v>410</v>
      </c>
      <c r="B29" s="139">
        <v>410035262</v>
      </c>
      <c r="C29" s="140" t="s">
        <v>491</v>
      </c>
      <c r="D29" s="141">
        <v>35</v>
      </c>
      <c r="E29" s="140" t="s">
        <v>67</v>
      </c>
      <c r="F29" s="141">
        <v>262</v>
      </c>
      <c r="G29" s="142" t="s">
        <v>294</v>
      </c>
      <c r="H29" s="130"/>
      <c r="I29" s="131">
        <v>14021</v>
      </c>
      <c r="J29" s="131">
        <v>4901</v>
      </c>
      <c r="K29" s="131">
        <v>0</v>
      </c>
      <c r="L29" s="131">
        <v>938</v>
      </c>
      <c r="M29" s="131">
        <v>19860</v>
      </c>
      <c r="N29" s="130"/>
      <c r="O29" s="132">
        <v>5</v>
      </c>
      <c r="P29" s="132">
        <v>0</v>
      </c>
      <c r="Q29" s="133">
        <v>94610</v>
      </c>
      <c r="R29" s="133">
        <v>0</v>
      </c>
      <c r="S29" s="133">
        <v>0</v>
      </c>
      <c r="T29" s="133">
        <v>4690</v>
      </c>
      <c r="U29" s="134">
        <v>99300</v>
      </c>
      <c r="V29" s="144"/>
      <c r="W29" s="173">
        <v>0</v>
      </c>
      <c r="X29" s="174">
        <v>0.09</v>
      </c>
      <c r="Y29" s="174">
        <v>7.4061373245653719E-2</v>
      </c>
      <c r="Z29" s="175">
        <v>0</v>
      </c>
      <c r="AA29" s="168"/>
      <c r="AB29" s="176">
        <v>0</v>
      </c>
      <c r="AC29" s="177">
        <v>0</v>
      </c>
      <c r="AD29" s="134">
        <v>0</v>
      </c>
      <c r="AE29" s="177">
        <v>0</v>
      </c>
      <c r="AF29" s="182">
        <v>0</v>
      </c>
      <c r="AG29" s="172"/>
    </row>
    <row r="30" spans="1:33" s="110" customFormat="1" x14ac:dyDescent="0.2">
      <c r="A30" s="138">
        <v>410</v>
      </c>
      <c r="B30" s="139">
        <v>410035284</v>
      </c>
      <c r="C30" s="140" t="s">
        <v>491</v>
      </c>
      <c r="D30" s="141">
        <v>35</v>
      </c>
      <c r="E30" s="140" t="s">
        <v>67</v>
      </c>
      <c r="F30" s="141">
        <v>284</v>
      </c>
      <c r="G30" s="142" t="s">
        <v>316</v>
      </c>
      <c r="H30" s="130"/>
      <c r="I30" s="131">
        <v>11142.294935999998</v>
      </c>
      <c r="J30" s="131">
        <v>4438</v>
      </c>
      <c r="K30" s="131">
        <v>0</v>
      </c>
      <c r="L30" s="131">
        <v>938</v>
      </c>
      <c r="M30" s="131">
        <v>16518.294935999998</v>
      </c>
      <c r="N30" s="130"/>
      <c r="O30" s="132">
        <v>1</v>
      </c>
      <c r="P30" s="132">
        <v>0</v>
      </c>
      <c r="Q30" s="133">
        <v>15581</v>
      </c>
      <c r="R30" s="133">
        <v>0</v>
      </c>
      <c r="S30" s="133">
        <v>0</v>
      </c>
      <c r="T30" s="133">
        <v>938</v>
      </c>
      <c r="U30" s="134">
        <v>16519</v>
      </c>
      <c r="V30" s="144"/>
      <c r="W30" s="173">
        <v>0</v>
      </c>
      <c r="X30" s="174">
        <v>0.09</v>
      </c>
      <c r="Y30" s="174">
        <v>4.5234093690484034E-2</v>
      </c>
      <c r="Z30" s="175">
        <v>0</v>
      </c>
      <c r="AA30" s="168"/>
      <c r="AB30" s="176">
        <v>0</v>
      </c>
      <c r="AC30" s="177">
        <v>0</v>
      </c>
      <c r="AD30" s="134">
        <v>0</v>
      </c>
      <c r="AE30" s="177">
        <v>0</v>
      </c>
      <c r="AF30" s="182">
        <v>0</v>
      </c>
      <c r="AG30" s="172"/>
    </row>
    <row r="31" spans="1:33" s="110" customFormat="1" x14ac:dyDescent="0.2">
      <c r="A31" s="138">
        <v>410</v>
      </c>
      <c r="B31" s="139">
        <v>410035346</v>
      </c>
      <c r="C31" s="140" t="s">
        <v>491</v>
      </c>
      <c r="D31" s="141">
        <v>35</v>
      </c>
      <c r="E31" s="140" t="s">
        <v>67</v>
      </c>
      <c r="F31" s="141">
        <v>346</v>
      </c>
      <c r="G31" s="142" t="s">
        <v>378</v>
      </c>
      <c r="H31" s="130"/>
      <c r="I31" s="131">
        <v>13550</v>
      </c>
      <c r="J31" s="131">
        <v>1989</v>
      </c>
      <c r="K31" s="131">
        <v>0</v>
      </c>
      <c r="L31" s="131">
        <v>938</v>
      </c>
      <c r="M31" s="131">
        <v>16477</v>
      </c>
      <c r="N31" s="130"/>
      <c r="O31" s="132">
        <v>8.51</v>
      </c>
      <c r="P31" s="132">
        <v>0</v>
      </c>
      <c r="Q31" s="133">
        <v>132237</v>
      </c>
      <c r="R31" s="133">
        <v>0</v>
      </c>
      <c r="S31" s="133">
        <v>0</v>
      </c>
      <c r="T31" s="133">
        <v>7982</v>
      </c>
      <c r="U31" s="134">
        <v>140219</v>
      </c>
      <c r="V31" s="144"/>
      <c r="W31" s="173">
        <v>0</v>
      </c>
      <c r="X31" s="174">
        <v>0.09</v>
      </c>
      <c r="Y31" s="174">
        <v>1.1853968724238762E-2</v>
      </c>
      <c r="Z31" s="175">
        <v>0</v>
      </c>
      <c r="AA31" s="168"/>
      <c r="AB31" s="176">
        <v>0</v>
      </c>
      <c r="AC31" s="177">
        <v>0</v>
      </c>
      <c r="AD31" s="134">
        <v>0</v>
      </c>
      <c r="AE31" s="177">
        <v>1</v>
      </c>
      <c r="AF31" s="182">
        <v>16477</v>
      </c>
      <c r="AG31" s="172"/>
    </row>
    <row r="32" spans="1:33" s="110" customFormat="1" x14ac:dyDescent="0.2">
      <c r="A32" s="138">
        <v>410</v>
      </c>
      <c r="B32" s="139">
        <v>410057035</v>
      </c>
      <c r="C32" s="140" t="s">
        <v>491</v>
      </c>
      <c r="D32" s="141">
        <v>57</v>
      </c>
      <c r="E32" s="140" t="s">
        <v>89</v>
      </c>
      <c r="F32" s="141">
        <v>35</v>
      </c>
      <c r="G32" s="142" t="s">
        <v>67</v>
      </c>
      <c r="H32" s="130"/>
      <c r="I32" s="131">
        <v>14113</v>
      </c>
      <c r="J32" s="131">
        <v>5924</v>
      </c>
      <c r="K32" s="131">
        <v>0</v>
      </c>
      <c r="L32" s="131">
        <v>938</v>
      </c>
      <c r="M32" s="131">
        <v>20975</v>
      </c>
      <c r="N32" s="130"/>
      <c r="O32" s="132">
        <v>13.48</v>
      </c>
      <c r="P32" s="132">
        <v>0</v>
      </c>
      <c r="Q32" s="133">
        <v>270098</v>
      </c>
      <c r="R32" s="133">
        <v>0</v>
      </c>
      <c r="S32" s="133">
        <v>0</v>
      </c>
      <c r="T32" s="133">
        <v>12644</v>
      </c>
      <c r="U32" s="134">
        <v>282742</v>
      </c>
      <c r="V32" s="144"/>
      <c r="W32" s="173">
        <v>0</v>
      </c>
      <c r="X32" s="174">
        <v>0.18</v>
      </c>
      <c r="Y32" s="174">
        <v>0.15581142511821139</v>
      </c>
      <c r="Z32" s="175">
        <v>0</v>
      </c>
      <c r="AA32" s="168"/>
      <c r="AB32" s="176">
        <v>0</v>
      </c>
      <c r="AC32" s="177">
        <v>0</v>
      </c>
      <c r="AD32" s="134">
        <v>0</v>
      </c>
      <c r="AE32" s="177">
        <v>1.6</v>
      </c>
      <c r="AF32" s="182">
        <v>33560</v>
      </c>
      <c r="AG32" s="172"/>
    </row>
    <row r="33" spans="1:33" s="110" customFormat="1" x14ac:dyDescent="0.2">
      <c r="A33" s="138">
        <v>410</v>
      </c>
      <c r="B33" s="139">
        <v>410057057</v>
      </c>
      <c r="C33" s="140" t="s">
        <v>491</v>
      </c>
      <c r="D33" s="141">
        <v>57</v>
      </c>
      <c r="E33" s="140" t="s">
        <v>89</v>
      </c>
      <c r="F33" s="141">
        <v>57</v>
      </c>
      <c r="G33" s="142" t="s">
        <v>89</v>
      </c>
      <c r="H33" s="130"/>
      <c r="I33" s="131">
        <v>12691</v>
      </c>
      <c r="J33" s="131">
        <v>397</v>
      </c>
      <c r="K33" s="131">
        <v>0</v>
      </c>
      <c r="L33" s="131">
        <v>938</v>
      </c>
      <c r="M33" s="131">
        <v>14026</v>
      </c>
      <c r="N33" s="130"/>
      <c r="O33" s="132">
        <v>205.1</v>
      </c>
      <c r="P33" s="132">
        <v>0</v>
      </c>
      <c r="Q33" s="133">
        <v>2684348</v>
      </c>
      <c r="R33" s="133">
        <v>0</v>
      </c>
      <c r="S33" s="133">
        <v>0</v>
      </c>
      <c r="T33" s="133">
        <v>192384</v>
      </c>
      <c r="U33" s="134">
        <v>2876732</v>
      </c>
      <c r="V33" s="144"/>
      <c r="W33" s="173">
        <v>0</v>
      </c>
      <c r="X33" s="174">
        <v>0.18</v>
      </c>
      <c r="Y33" s="174">
        <v>0.12433807264603146</v>
      </c>
      <c r="Z33" s="175">
        <v>0</v>
      </c>
      <c r="AA33" s="168"/>
      <c r="AB33" s="176">
        <v>0</v>
      </c>
      <c r="AC33" s="177">
        <v>0</v>
      </c>
      <c r="AD33" s="134">
        <v>0</v>
      </c>
      <c r="AE33" s="177">
        <v>3</v>
      </c>
      <c r="AF33" s="182">
        <v>42078</v>
      </c>
      <c r="AG33" s="172"/>
    </row>
    <row r="34" spans="1:33" s="110" customFormat="1" x14ac:dyDescent="0.2">
      <c r="A34" s="138">
        <v>410</v>
      </c>
      <c r="B34" s="139">
        <v>410057093</v>
      </c>
      <c r="C34" s="140" t="s">
        <v>491</v>
      </c>
      <c r="D34" s="141">
        <v>57</v>
      </c>
      <c r="E34" s="140" t="s">
        <v>89</v>
      </c>
      <c r="F34" s="141">
        <v>93</v>
      </c>
      <c r="G34" s="142" t="s">
        <v>125</v>
      </c>
      <c r="H34" s="130"/>
      <c r="I34" s="131">
        <v>11656</v>
      </c>
      <c r="J34" s="131">
        <v>66</v>
      </c>
      <c r="K34" s="131">
        <v>0</v>
      </c>
      <c r="L34" s="131">
        <v>938</v>
      </c>
      <c r="M34" s="131">
        <v>12660</v>
      </c>
      <c r="N34" s="130"/>
      <c r="O34" s="132">
        <v>5</v>
      </c>
      <c r="P34" s="132">
        <v>0</v>
      </c>
      <c r="Q34" s="133">
        <v>58610</v>
      </c>
      <c r="R34" s="133">
        <v>0</v>
      </c>
      <c r="S34" s="133">
        <v>0</v>
      </c>
      <c r="T34" s="133">
        <v>4690</v>
      </c>
      <c r="U34" s="134">
        <v>63300</v>
      </c>
      <c r="V34" s="144"/>
      <c r="W34" s="173">
        <v>0</v>
      </c>
      <c r="X34" s="174">
        <v>0.18</v>
      </c>
      <c r="Y34" s="174">
        <v>7.2752686670527839E-2</v>
      </c>
      <c r="Z34" s="175">
        <v>0</v>
      </c>
      <c r="AA34" s="168"/>
      <c r="AB34" s="176">
        <v>0</v>
      </c>
      <c r="AC34" s="177">
        <v>0</v>
      </c>
      <c r="AD34" s="134">
        <v>0</v>
      </c>
      <c r="AE34" s="177">
        <v>0</v>
      </c>
      <c r="AF34" s="182">
        <v>0</v>
      </c>
      <c r="AG34" s="172"/>
    </row>
    <row r="35" spans="1:33" s="110" customFormat="1" x14ac:dyDescent="0.2">
      <c r="A35" s="138">
        <v>410</v>
      </c>
      <c r="B35" s="139">
        <v>410057163</v>
      </c>
      <c r="C35" s="140" t="s">
        <v>491</v>
      </c>
      <c r="D35" s="141">
        <v>57</v>
      </c>
      <c r="E35" s="140" t="s">
        <v>89</v>
      </c>
      <c r="F35" s="141">
        <v>163</v>
      </c>
      <c r="G35" s="142" t="s">
        <v>195</v>
      </c>
      <c r="H35" s="130"/>
      <c r="I35" s="131">
        <v>12582</v>
      </c>
      <c r="J35" s="131">
        <v>119</v>
      </c>
      <c r="K35" s="131">
        <v>0</v>
      </c>
      <c r="L35" s="131">
        <v>938</v>
      </c>
      <c r="M35" s="131">
        <v>13639</v>
      </c>
      <c r="N35" s="130"/>
      <c r="O35" s="132">
        <v>5.51</v>
      </c>
      <c r="P35" s="132">
        <v>0</v>
      </c>
      <c r="Q35" s="133">
        <v>69983</v>
      </c>
      <c r="R35" s="133">
        <v>0</v>
      </c>
      <c r="S35" s="133">
        <v>0</v>
      </c>
      <c r="T35" s="133">
        <v>5168</v>
      </c>
      <c r="U35" s="134">
        <v>75151</v>
      </c>
      <c r="V35" s="144"/>
      <c r="W35" s="173">
        <v>0</v>
      </c>
      <c r="X35" s="174">
        <v>0.18</v>
      </c>
      <c r="Y35" s="174">
        <v>9.243456315829654E-2</v>
      </c>
      <c r="Z35" s="175">
        <v>0</v>
      </c>
      <c r="AA35" s="168"/>
      <c r="AB35" s="176">
        <v>0</v>
      </c>
      <c r="AC35" s="177">
        <v>0</v>
      </c>
      <c r="AD35" s="134">
        <v>0</v>
      </c>
      <c r="AE35" s="177">
        <v>0</v>
      </c>
      <c r="AF35" s="182">
        <v>0</v>
      </c>
      <c r="AG35" s="172"/>
    </row>
    <row r="36" spans="1:33" s="110" customFormat="1" x14ac:dyDescent="0.2">
      <c r="A36" s="138">
        <v>410</v>
      </c>
      <c r="B36" s="139">
        <v>410057248</v>
      </c>
      <c r="C36" s="140" t="s">
        <v>491</v>
      </c>
      <c r="D36" s="141">
        <v>57</v>
      </c>
      <c r="E36" s="140" t="s">
        <v>89</v>
      </c>
      <c r="F36" s="141">
        <v>248</v>
      </c>
      <c r="G36" s="142" t="s">
        <v>280</v>
      </c>
      <c r="H36" s="130"/>
      <c r="I36" s="131">
        <v>11498</v>
      </c>
      <c r="J36" s="131">
        <v>908</v>
      </c>
      <c r="K36" s="131">
        <v>0</v>
      </c>
      <c r="L36" s="131">
        <v>938</v>
      </c>
      <c r="M36" s="131">
        <v>13344</v>
      </c>
      <c r="N36" s="130"/>
      <c r="O36" s="132">
        <v>8</v>
      </c>
      <c r="P36" s="132">
        <v>0</v>
      </c>
      <c r="Q36" s="133">
        <v>99248</v>
      </c>
      <c r="R36" s="133">
        <v>0</v>
      </c>
      <c r="S36" s="133">
        <v>0</v>
      </c>
      <c r="T36" s="133">
        <v>7504</v>
      </c>
      <c r="U36" s="134">
        <v>106752</v>
      </c>
      <c r="V36" s="144"/>
      <c r="W36" s="173">
        <v>0</v>
      </c>
      <c r="X36" s="174">
        <v>0.09</v>
      </c>
      <c r="Y36" s="174">
        <v>5.8077757598521712E-2</v>
      </c>
      <c r="Z36" s="175">
        <v>0</v>
      </c>
      <c r="AA36" s="168"/>
      <c r="AB36" s="176">
        <v>0</v>
      </c>
      <c r="AC36" s="177">
        <v>0</v>
      </c>
      <c r="AD36" s="134">
        <v>0</v>
      </c>
      <c r="AE36" s="177">
        <v>0</v>
      </c>
      <c r="AF36" s="182">
        <v>0</v>
      </c>
      <c r="AG36" s="172"/>
    </row>
    <row r="37" spans="1:33" s="110" customFormat="1" x14ac:dyDescent="0.2">
      <c r="A37" s="138">
        <v>412</v>
      </c>
      <c r="B37" s="139">
        <v>412035035</v>
      </c>
      <c r="C37" s="140" t="s">
        <v>492</v>
      </c>
      <c r="D37" s="141">
        <v>35</v>
      </c>
      <c r="E37" s="140" t="s">
        <v>67</v>
      </c>
      <c r="F37" s="141">
        <v>35</v>
      </c>
      <c r="G37" s="142" t="s">
        <v>67</v>
      </c>
      <c r="H37" s="130"/>
      <c r="I37" s="131">
        <v>13259</v>
      </c>
      <c r="J37" s="131">
        <v>5565</v>
      </c>
      <c r="K37" s="131">
        <v>0</v>
      </c>
      <c r="L37" s="131">
        <v>938</v>
      </c>
      <c r="M37" s="131">
        <v>19762</v>
      </c>
      <c r="N37" s="130"/>
      <c r="O37" s="132">
        <v>494.08</v>
      </c>
      <c r="P37" s="132">
        <v>0</v>
      </c>
      <c r="Q37" s="133">
        <v>9300559</v>
      </c>
      <c r="R37" s="133">
        <v>0</v>
      </c>
      <c r="S37" s="133">
        <v>0</v>
      </c>
      <c r="T37" s="133">
        <v>463445</v>
      </c>
      <c r="U37" s="134">
        <v>9764004</v>
      </c>
      <c r="V37" s="144"/>
      <c r="W37" s="173">
        <v>0</v>
      </c>
      <c r="X37" s="174">
        <v>0.18</v>
      </c>
      <c r="Y37" s="174">
        <v>0.15581142511821139</v>
      </c>
      <c r="Z37" s="175">
        <v>0</v>
      </c>
      <c r="AA37" s="168"/>
      <c r="AB37" s="176">
        <v>23.180000000000003</v>
      </c>
      <c r="AC37" s="177">
        <v>0</v>
      </c>
      <c r="AD37" s="134">
        <v>0</v>
      </c>
      <c r="AE37" s="177">
        <v>5</v>
      </c>
      <c r="AF37" s="182">
        <v>98810</v>
      </c>
      <c r="AG37" s="172"/>
    </row>
    <row r="38" spans="1:33" s="110" customFormat="1" x14ac:dyDescent="0.2">
      <c r="A38" s="138">
        <v>412</v>
      </c>
      <c r="B38" s="139">
        <v>412035044</v>
      </c>
      <c r="C38" s="140" t="s">
        <v>492</v>
      </c>
      <c r="D38" s="141">
        <v>35</v>
      </c>
      <c r="E38" s="140" t="s">
        <v>67</v>
      </c>
      <c r="F38" s="141">
        <v>44</v>
      </c>
      <c r="G38" s="142" t="s">
        <v>76</v>
      </c>
      <c r="H38" s="130"/>
      <c r="I38" s="131">
        <v>13400</v>
      </c>
      <c r="J38" s="131">
        <v>120</v>
      </c>
      <c r="K38" s="131">
        <v>0</v>
      </c>
      <c r="L38" s="131">
        <v>938</v>
      </c>
      <c r="M38" s="131">
        <v>14458</v>
      </c>
      <c r="N38" s="130"/>
      <c r="O38" s="132">
        <v>13.78</v>
      </c>
      <c r="P38" s="132">
        <v>0</v>
      </c>
      <c r="Q38" s="133">
        <v>186306</v>
      </c>
      <c r="R38" s="133">
        <v>0</v>
      </c>
      <c r="S38" s="133">
        <v>0</v>
      </c>
      <c r="T38" s="133">
        <v>12926</v>
      </c>
      <c r="U38" s="134">
        <v>199232</v>
      </c>
      <c r="V38" s="144"/>
      <c r="W38" s="173">
        <v>0</v>
      </c>
      <c r="X38" s="174">
        <v>0.18</v>
      </c>
      <c r="Y38" s="174">
        <v>7.2901165539567603E-2</v>
      </c>
      <c r="Z38" s="175">
        <v>0</v>
      </c>
      <c r="AA38" s="168"/>
      <c r="AB38" s="176">
        <v>0.98</v>
      </c>
      <c r="AC38" s="177">
        <v>0</v>
      </c>
      <c r="AD38" s="134">
        <v>0</v>
      </c>
      <c r="AE38" s="177">
        <v>0</v>
      </c>
      <c r="AF38" s="182">
        <v>0</v>
      </c>
      <c r="AG38" s="172"/>
    </row>
    <row r="39" spans="1:33" s="110" customFormat="1" x14ac:dyDescent="0.2">
      <c r="A39" s="138">
        <v>412</v>
      </c>
      <c r="B39" s="139">
        <v>412035207</v>
      </c>
      <c r="C39" s="140" t="s">
        <v>492</v>
      </c>
      <c r="D39" s="141">
        <v>35</v>
      </c>
      <c r="E39" s="140" t="s">
        <v>67</v>
      </c>
      <c r="F39" s="141">
        <v>207</v>
      </c>
      <c r="G39" s="142" t="s">
        <v>239</v>
      </c>
      <c r="H39" s="130"/>
      <c r="I39" s="131">
        <v>11191.073589537058</v>
      </c>
      <c r="J39" s="131">
        <v>7600</v>
      </c>
      <c r="K39" s="131">
        <v>0</v>
      </c>
      <c r="L39" s="131">
        <v>938</v>
      </c>
      <c r="M39" s="131">
        <v>19729.07358953706</v>
      </c>
      <c r="N39" s="130"/>
      <c r="O39" s="132">
        <v>1</v>
      </c>
      <c r="P39" s="132">
        <v>0</v>
      </c>
      <c r="Q39" s="133">
        <v>18791</v>
      </c>
      <c r="R39" s="133">
        <v>0</v>
      </c>
      <c r="S39" s="133">
        <v>0</v>
      </c>
      <c r="T39" s="133">
        <v>938</v>
      </c>
      <c r="U39" s="134">
        <v>19729</v>
      </c>
      <c r="V39" s="144"/>
      <c r="W39" s="173">
        <v>0</v>
      </c>
      <c r="X39" s="174">
        <v>0.09</v>
      </c>
      <c r="Y39" s="174">
        <v>3.3141557822774075E-4</v>
      </c>
      <c r="Z39" s="175">
        <v>0</v>
      </c>
      <c r="AA39" s="168"/>
      <c r="AB39" s="176">
        <v>0</v>
      </c>
      <c r="AC39" s="177">
        <v>0</v>
      </c>
      <c r="AD39" s="134">
        <v>0</v>
      </c>
      <c r="AE39" s="177">
        <v>0</v>
      </c>
      <c r="AF39" s="182">
        <v>0</v>
      </c>
      <c r="AG39" s="172"/>
    </row>
    <row r="40" spans="1:33" s="110" customFormat="1" x14ac:dyDescent="0.2">
      <c r="A40" s="138">
        <v>412</v>
      </c>
      <c r="B40" s="139">
        <v>412035220</v>
      </c>
      <c r="C40" s="140" t="s">
        <v>492</v>
      </c>
      <c r="D40" s="141">
        <v>35</v>
      </c>
      <c r="E40" s="140" t="s">
        <v>67</v>
      </c>
      <c r="F40" s="141">
        <v>220</v>
      </c>
      <c r="G40" s="142" t="s">
        <v>252</v>
      </c>
      <c r="H40" s="130"/>
      <c r="I40" s="131">
        <v>12624</v>
      </c>
      <c r="J40" s="131">
        <v>5613</v>
      </c>
      <c r="K40" s="131">
        <v>0</v>
      </c>
      <c r="L40" s="131">
        <v>938</v>
      </c>
      <c r="M40" s="131">
        <v>19175</v>
      </c>
      <c r="N40" s="130"/>
      <c r="O40" s="132">
        <v>2.81</v>
      </c>
      <c r="P40" s="132">
        <v>0</v>
      </c>
      <c r="Q40" s="133">
        <v>51246</v>
      </c>
      <c r="R40" s="133">
        <v>0</v>
      </c>
      <c r="S40" s="133">
        <v>0</v>
      </c>
      <c r="T40" s="133">
        <v>2636</v>
      </c>
      <c r="U40" s="134">
        <v>53882</v>
      </c>
      <c r="V40" s="144"/>
      <c r="W40" s="173">
        <v>0</v>
      </c>
      <c r="X40" s="174">
        <v>0.09</v>
      </c>
      <c r="Y40" s="174">
        <v>1.6580394244019483E-2</v>
      </c>
      <c r="Z40" s="175">
        <v>0</v>
      </c>
      <c r="AA40" s="168"/>
      <c r="AB40" s="176">
        <v>0</v>
      </c>
      <c r="AC40" s="177">
        <v>0</v>
      </c>
      <c r="AD40" s="134">
        <v>0</v>
      </c>
      <c r="AE40" s="177">
        <v>0</v>
      </c>
      <c r="AF40" s="182">
        <v>0</v>
      </c>
      <c r="AG40" s="172"/>
    </row>
    <row r="41" spans="1:33" s="110" customFormat="1" x14ac:dyDescent="0.2">
      <c r="A41" s="138">
        <v>412</v>
      </c>
      <c r="B41" s="139">
        <v>412035243</v>
      </c>
      <c r="C41" s="140" t="s">
        <v>492</v>
      </c>
      <c r="D41" s="141">
        <v>35</v>
      </c>
      <c r="E41" s="140" t="s">
        <v>67</v>
      </c>
      <c r="F41" s="141">
        <v>243</v>
      </c>
      <c r="G41" s="142" t="s">
        <v>275</v>
      </c>
      <c r="H41" s="130"/>
      <c r="I41" s="131">
        <v>13392.987389876773</v>
      </c>
      <c r="J41" s="131">
        <v>2516</v>
      </c>
      <c r="K41" s="131">
        <v>0</v>
      </c>
      <c r="L41" s="131">
        <v>938</v>
      </c>
      <c r="M41" s="131">
        <v>16846.987389876773</v>
      </c>
      <c r="N41" s="130"/>
      <c r="O41" s="132">
        <v>1</v>
      </c>
      <c r="P41" s="132">
        <v>0</v>
      </c>
      <c r="Q41" s="133">
        <v>15909</v>
      </c>
      <c r="R41" s="133">
        <v>0</v>
      </c>
      <c r="S41" s="133">
        <v>0</v>
      </c>
      <c r="T41" s="133">
        <v>938</v>
      </c>
      <c r="U41" s="134">
        <v>16847</v>
      </c>
      <c r="V41" s="144"/>
      <c r="W41" s="173">
        <v>0</v>
      </c>
      <c r="X41" s="174">
        <v>0.09</v>
      </c>
      <c r="Y41" s="174">
        <v>6.428262576334348E-3</v>
      </c>
      <c r="Z41" s="175">
        <v>0</v>
      </c>
      <c r="AA41" s="168"/>
      <c r="AB41" s="176">
        <v>0</v>
      </c>
      <c r="AC41" s="177">
        <v>0</v>
      </c>
      <c r="AD41" s="134">
        <v>0</v>
      </c>
      <c r="AE41" s="177">
        <v>0</v>
      </c>
      <c r="AF41" s="182">
        <v>0</v>
      </c>
      <c r="AG41" s="172"/>
    </row>
    <row r="42" spans="1:33" s="110" customFormat="1" x14ac:dyDescent="0.2">
      <c r="A42" s="138">
        <v>412</v>
      </c>
      <c r="B42" s="139">
        <v>412035244</v>
      </c>
      <c r="C42" s="140" t="s">
        <v>492</v>
      </c>
      <c r="D42" s="141">
        <v>35</v>
      </c>
      <c r="E42" s="140" t="s">
        <v>67</v>
      </c>
      <c r="F42" s="141">
        <v>244</v>
      </c>
      <c r="G42" s="142" t="s">
        <v>276</v>
      </c>
      <c r="H42" s="130"/>
      <c r="I42" s="131">
        <v>13353</v>
      </c>
      <c r="J42" s="131">
        <v>4232</v>
      </c>
      <c r="K42" s="131">
        <v>0</v>
      </c>
      <c r="L42" s="131">
        <v>938</v>
      </c>
      <c r="M42" s="131">
        <v>18523</v>
      </c>
      <c r="N42" s="130"/>
      <c r="O42" s="132">
        <v>14.19</v>
      </c>
      <c r="P42" s="132">
        <v>0</v>
      </c>
      <c r="Q42" s="133">
        <v>249531</v>
      </c>
      <c r="R42" s="133">
        <v>0</v>
      </c>
      <c r="S42" s="133">
        <v>0</v>
      </c>
      <c r="T42" s="133">
        <v>13310</v>
      </c>
      <c r="U42" s="134">
        <v>262841</v>
      </c>
      <c r="V42" s="144"/>
      <c r="W42" s="173">
        <v>0</v>
      </c>
      <c r="X42" s="174">
        <v>0.09</v>
      </c>
      <c r="Y42" s="174">
        <v>0.1346351263518645</v>
      </c>
      <c r="Z42" s="175">
        <v>0</v>
      </c>
      <c r="AA42" s="168"/>
      <c r="AB42" s="176">
        <v>0.92</v>
      </c>
      <c r="AC42" s="177">
        <v>0.79006293748255474</v>
      </c>
      <c r="AD42" s="134">
        <v>14634</v>
      </c>
      <c r="AE42" s="177">
        <v>0</v>
      </c>
      <c r="AF42" s="182">
        <v>0</v>
      </c>
      <c r="AG42" s="172"/>
    </row>
    <row r="43" spans="1:33" s="110" customFormat="1" x14ac:dyDescent="0.2">
      <c r="A43" s="138">
        <v>412</v>
      </c>
      <c r="B43" s="139">
        <v>412035285</v>
      </c>
      <c r="C43" s="140" t="s">
        <v>492</v>
      </c>
      <c r="D43" s="141">
        <v>35</v>
      </c>
      <c r="E43" s="140" t="s">
        <v>67</v>
      </c>
      <c r="F43" s="141">
        <v>285</v>
      </c>
      <c r="G43" s="142" t="s">
        <v>317</v>
      </c>
      <c r="H43" s="130"/>
      <c r="I43" s="131">
        <v>10964</v>
      </c>
      <c r="J43" s="131">
        <v>3201</v>
      </c>
      <c r="K43" s="131">
        <v>0</v>
      </c>
      <c r="L43" s="131">
        <v>938</v>
      </c>
      <c r="M43" s="131">
        <v>15103</v>
      </c>
      <c r="N43" s="130"/>
      <c r="O43" s="132">
        <v>8.51</v>
      </c>
      <c r="P43" s="132">
        <v>0</v>
      </c>
      <c r="Q43" s="133">
        <v>120544</v>
      </c>
      <c r="R43" s="133">
        <v>0</v>
      </c>
      <c r="S43" s="133">
        <v>0</v>
      </c>
      <c r="T43" s="133">
        <v>7982</v>
      </c>
      <c r="U43" s="134">
        <v>128526</v>
      </c>
      <c r="V43" s="144"/>
      <c r="W43" s="173">
        <v>0</v>
      </c>
      <c r="X43" s="174">
        <v>0.09</v>
      </c>
      <c r="Y43" s="174">
        <v>3.6707269346642001E-2</v>
      </c>
      <c r="Z43" s="175">
        <v>0</v>
      </c>
      <c r="AA43" s="168"/>
      <c r="AB43" s="176">
        <v>0</v>
      </c>
      <c r="AC43" s="177">
        <v>0</v>
      </c>
      <c r="AD43" s="134">
        <v>0</v>
      </c>
      <c r="AE43" s="177">
        <v>0</v>
      </c>
      <c r="AF43" s="182">
        <v>0</v>
      </c>
      <c r="AG43" s="172"/>
    </row>
    <row r="44" spans="1:33" s="110" customFormat="1" x14ac:dyDescent="0.2">
      <c r="A44" s="138">
        <v>412</v>
      </c>
      <c r="B44" s="139">
        <v>412035293</v>
      </c>
      <c r="C44" s="140" t="s">
        <v>492</v>
      </c>
      <c r="D44" s="141">
        <v>35</v>
      </c>
      <c r="E44" s="140" t="s">
        <v>67</v>
      </c>
      <c r="F44" s="141">
        <v>293</v>
      </c>
      <c r="G44" s="142" t="s">
        <v>325</v>
      </c>
      <c r="H44" s="130"/>
      <c r="I44" s="131">
        <v>10877</v>
      </c>
      <c r="J44" s="131">
        <v>521</v>
      </c>
      <c r="K44" s="131">
        <v>0</v>
      </c>
      <c r="L44" s="131">
        <v>938</v>
      </c>
      <c r="M44" s="131">
        <v>12336</v>
      </c>
      <c r="N44" s="130"/>
      <c r="O44" s="132">
        <v>1</v>
      </c>
      <c r="P44" s="132">
        <v>0</v>
      </c>
      <c r="Q44" s="133">
        <v>11398</v>
      </c>
      <c r="R44" s="133">
        <v>0</v>
      </c>
      <c r="S44" s="133">
        <v>0</v>
      </c>
      <c r="T44" s="133">
        <v>938</v>
      </c>
      <c r="U44" s="134">
        <v>12336</v>
      </c>
      <c r="V44" s="144"/>
      <c r="W44" s="173">
        <v>0</v>
      </c>
      <c r="X44" s="174">
        <v>0.18</v>
      </c>
      <c r="Y44" s="174">
        <v>9.4456288817017318E-3</v>
      </c>
      <c r="Z44" s="175">
        <v>0</v>
      </c>
      <c r="AA44" s="168"/>
      <c r="AB44" s="176">
        <v>0</v>
      </c>
      <c r="AC44" s="177">
        <v>0</v>
      </c>
      <c r="AD44" s="134">
        <v>0</v>
      </c>
      <c r="AE44" s="177">
        <v>0</v>
      </c>
      <c r="AF44" s="182">
        <v>0</v>
      </c>
      <c r="AG44" s="172"/>
    </row>
    <row r="45" spans="1:33" s="110" customFormat="1" x14ac:dyDescent="0.2">
      <c r="A45" s="138">
        <v>412</v>
      </c>
      <c r="B45" s="139">
        <v>412035314</v>
      </c>
      <c r="C45" s="140" t="s">
        <v>492</v>
      </c>
      <c r="D45" s="141">
        <v>35</v>
      </c>
      <c r="E45" s="140" t="s">
        <v>67</v>
      </c>
      <c r="F45" s="141">
        <v>314</v>
      </c>
      <c r="G45" s="142" t="s">
        <v>346</v>
      </c>
      <c r="H45" s="130"/>
      <c r="I45" s="131">
        <v>11519</v>
      </c>
      <c r="J45" s="131">
        <v>8648</v>
      </c>
      <c r="K45" s="131">
        <v>0</v>
      </c>
      <c r="L45" s="131">
        <v>938</v>
      </c>
      <c r="M45" s="131">
        <v>21105</v>
      </c>
      <c r="N45" s="130"/>
      <c r="O45" s="132">
        <v>1</v>
      </c>
      <c r="P45" s="132">
        <v>0</v>
      </c>
      <c r="Q45" s="133">
        <v>20167</v>
      </c>
      <c r="R45" s="133">
        <v>0</v>
      </c>
      <c r="S45" s="133">
        <v>0</v>
      </c>
      <c r="T45" s="133">
        <v>938</v>
      </c>
      <c r="U45" s="134">
        <v>21105</v>
      </c>
      <c r="V45" s="144"/>
      <c r="W45" s="173">
        <v>0</v>
      </c>
      <c r="X45" s="174">
        <v>0.09</v>
      </c>
      <c r="Y45" s="174">
        <v>3.6922775094928788E-3</v>
      </c>
      <c r="Z45" s="175">
        <v>0</v>
      </c>
      <c r="AA45" s="168"/>
      <c r="AB45" s="176">
        <v>0</v>
      </c>
      <c r="AC45" s="177">
        <v>0</v>
      </c>
      <c r="AD45" s="134">
        <v>0</v>
      </c>
      <c r="AE45" s="177">
        <v>0</v>
      </c>
      <c r="AF45" s="182">
        <v>0</v>
      </c>
      <c r="AG45" s="172"/>
    </row>
    <row r="46" spans="1:33" s="110" customFormat="1" x14ac:dyDescent="0.2">
      <c r="A46" s="138">
        <v>412</v>
      </c>
      <c r="B46" s="139">
        <v>412035323</v>
      </c>
      <c r="C46" s="140" t="s">
        <v>492</v>
      </c>
      <c r="D46" s="141">
        <v>35</v>
      </c>
      <c r="E46" s="140" t="s">
        <v>67</v>
      </c>
      <c r="F46" s="141">
        <v>323</v>
      </c>
      <c r="G46" s="142" t="s">
        <v>355</v>
      </c>
      <c r="H46" s="130"/>
      <c r="I46" s="131">
        <v>10989.445627822945</v>
      </c>
      <c r="J46" s="131">
        <v>3441</v>
      </c>
      <c r="K46" s="131">
        <v>0</v>
      </c>
      <c r="L46" s="131">
        <v>938</v>
      </c>
      <c r="M46" s="131">
        <v>15368.445627822945</v>
      </c>
      <c r="N46" s="130"/>
      <c r="O46" s="132">
        <v>0.57999999999999996</v>
      </c>
      <c r="P46" s="132">
        <v>0</v>
      </c>
      <c r="Q46" s="133">
        <v>8370</v>
      </c>
      <c r="R46" s="133">
        <v>0</v>
      </c>
      <c r="S46" s="133">
        <v>0</v>
      </c>
      <c r="T46" s="133">
        <v>544</v>
      </c>
      <c r="U46" s="134">
        <v>8914</v>
      </c>
      <c r="V46" s="144"/>
      <c r="W46" s="173">
        <v>0</v>
      </c>
      <c r="X46" s="174">
        <v>0.09</v>
      </c>
      <c r="Y46" s="174">
        <v>6.0509244028440013E-3</v>
      </c>
      <c r="Z46" s="175">
        <v>0</v>
      </c>
      <c r="AA46" s="168"/>
      <c r="AB46" s="176">
        <v>0</v>
      </c>
      <c r="AC46" s="177">
        <v>0</v>
      </c>
      <c r="AD46" s="134">
        <v>0</v>
      </c>
      <c r="AE46" s="177">
        <v>0</v>
      </c>
      <c r="AF46" s="182">
        <v>0</v>
      </c>
      <c r="AG46" s="172"/>
    </row>
    <row r="47" spans="1:33" s="110" customFormat="1" x14ac:dyDescent="0.2">
      <c r="A47" s="138">
        <v>412</v>
      </c>
      <c r="B47" s="139">
        <v>412035336</v>
      </c>
      <c r="C47" s="140" t="s">
        <v>492</v>
      </c>
      <c r="D47" s="141">
        <v>35</v>
      </c>
      <c r="E47" s="140" t="s">
        <v>67</v>
      </c>
      <c r="F47" s="141">
        <v>336</v>
      </c>
      <c r="G47" s="142" t="s">
        <v>368</v>
      </c>
      <c r="H47" s="130"/>
      <c r="I47" s="131">
        <v>11519</v>
      </c>
      <c r="J47" s="131">
        <v>2696</v>
      </c>
      <c r="K47" s="131">
        <v>0</v>
      </c>
      <c r="L47" s="131">
        <v>938</v>
      </c>
      <c r="M47" s="131">
        <v>15153</v>
      </c>
      <c r="N47" s="130"/>
      <c r="O47" s="132">
        <v>1</v>
      </c>
      <c r="P47" s="132">
        <v>0</v>
      </c>
      <c r="Q47" s="133">
        <v>14215</v>
      </c>
      <c r="R47" s="133">
        <v>0</v>
      </c>
      <c r="S47" s="133">
        <v>0</v>
      </c>
      <c r="T47" s="133">
        <v>938</v>
      </c>
      <c r="U47" s="134">
        <v>15153</v>
      </c>
      <c r="V47" s="144"/>
      <c r="W47" s="173">
        <v>0</v>
      </c>
      <c r="X47" s="174">
        <v>0.09</v>
      </c>
      <c r="Y47" s="174">
        <v>4.1024583950034284E-2</v>
      </c>
      <c r="Z47" s="175">
        <v>0</v>
      </c>
      <c r="AA47" s="168"/>
      <c r="AB47" s="176">
        <v>0</v>
      </c>
      <c r="AC47" s="177">
        <v>0</v>
      </c>
      <c r="AD47" s="134">
        <v>0</v>
      </c>
      <c r="AE47" s="177">
        <v>0</v>
      </c>
      <c r="AF47" s="182">
        <v>0</v>
      </c>
      <c r="AG47" s="172"/>
    </row>
    <row r="48" spans="1:33" s="110" customFormat="1" x14ac:dyDescent="0.2">
      <c r="A48" s="138">
        <v>413</v>
      </c>
      <c r="B48" s="139">
        <v>413114091</v>
      </c>
      <c r="C48" s="140" t="s">
        <v>493</v>
      </c>
      <c r="D48" s="141">
        <v>114</v>
      </c>
      <c r="E48" s="140" t="s">
        <v>146</v>
      </c>
      <c r="F48" s="141">
        <v>91</v>
      </c>
      <c r="G48" s="142" t="s">
        <v>123</v>
      </c>
      <c r="H48" s="130"/>
      <c r="I48" s="131">
        <v>12953</v>
      </c>
      <c r="J48" s="131">
        <v>17968</v>
      </c>
      <c r="K48" s="131">
        <v>0</v>
      </c>
      <c r="L48" s="131">
        <v>938</v>
      </c>
      <c r="M48" s="131">
        <v>31859</v>
      </c>
      <c r="N48" s="130"/>
      <c r="O48" s="132">
        <v>1.1100000000000001</v>
      </c>
      <c r="P48" s="132">
        <v>0</v>
      </c>
      <c r="Q48" s="133">
        <v>34322</v>
      </c>
      <c r="R48" s="133">
        <v>0</v>
      </c>
      <c r="S48" s="133">
        <v>0</v>
      </c>
      <c r="T48" s="133">
        <v>1041</v>
      </c>
      <c r="U48" s="134">
        <v>35363</v>
      </c>
      <c r="V48" s="144"/>
      <c r="W48" s="173">
        <v>0</v>
      </c>
      <c r="X48" s="174">
        <v>0.09</v>
      </c>
      <c r="Y48" s="174">
        <v>1.3152528580808651E-2</v>
      </c>
      <c r="Z48" s="175">
        <v>0</v>
      </c>
      <c r="AA48" s="168"/>
      <c r="AB48" s="176">
        <v>0</v>
      </c>
      <c r="AC48" s="177">
        <v>0</v>
      </c>
      <c r="AD48" s="134">
        <v>0</v>
      </c>
      <c r="AE48" s="177">
        <v>0</v>
      </c>
      <c r="AF48" s="182">
        <v>0</v>
      </c>
      <c r="AG48" s="172"/>
    </row>
    <row r="49" spans="1:33" s="110" customFormat="1" x14ac:dyDescent="0.2">
      <c r="A49" s="138">
        <v>413</v>
      </c>
      <c r="B49" s="139">
        <v>413114114</v>
      </c>
      <c r="C49" s="140" t="s">
        <v>493</v>
      </c>
      <c r="D49" s="141">
        <v>114</v>
      </c>
      <c r="E49" s="140" t="s">
        <v>146</v>
      </c>
      <c r="F49" s="141">
        <v>114</v>
      </c>
      <c r="G49" s="142" t="s">
        <v>146</v>
      </c>
      <c r="H49" s="130"/>
      <c r="I49" s="131">
        <v>11664</v>
      </c>
      <c r="J49" s="131">
        <v>2882</v>
      </c>
      <c r="K49" s="131">
        <v>0</v>
      </c>
      <c r="L49" s="131">
        <v>938</v>
      </c>
      <c r="M49" s="131">
        <v>15484</v>
      </c>
      <c r="N49" s="130"/>
      <c r="O49" s="132">
        <v>74.25</v>
      </c>
      <c r="P49" s="132">
        <v>0</v>
      </c>
      <c r="Q49" s="133">
        <v>1080041</v>
      </c>
      <c r="R49" s="133">
        <v>0</v>
      </c>
      <c r="S49" s="133">
        <v>0</v>
      </c>
      <c r="T49" s="133">
        <v>69647</v>
      </c>
      <c r="U49" s="134">
        <v>1149688</v>
      </c>
      <c r="V49" s="144"/>
      <c r="W49" s="173">
        <v>0</v>
      </c>
      <c r="X49" s="174">
        <v>0.18</v>
      </c>
      <c r="Y49" s="174">
        <v>4.4907882076813281E-2</v>
      </c>
      <c r="Z49" s="175">
        <v>0</v>
      </c>
      <c r="AA49" s="168"/>
      <c r="AB49" s="176">
        <v>0</v>
      </c>
      <c r="AC49" s="177">
        <v>0</v>
      </c>
      <c r="AD49" s="134">
        <v>0</v>
      </c>
      <c r="AE49" s="177">
        <v>4.41</v>
      </c>
      <c r="AF49" s="182">
        <v>68285</v>
      </c>
      <c r="AG49" s="172"/>
    </row>
    <row r="50" spans="1:33" s="110" customFormat="1" x14ac:dyDescent="0.2">
      <c r="A50" s="138">
        <v>413</v>
      </c>
      <c r="B50" s="139">
        <v>413114127</v>
      </c>
      <c r="C50" s="140" t="s">
        <v>493</v>
      </c>
      <c r="D50" s="141">
        <v>114</v>
      </c>
      <c r="E50" s="140" t="s">
        <v>146</v>
      </c>
      <c r="F50" s="141">
        <v>127</v>
      </c>
      <c r="G50" s="142" t="s">
        <v>159</v>
      </c>
      <c r="H50" s="130"/>
      <c r="I50" s="131">
        <v>10766</v>
      </c>
      <c r="J50" s="131">
        <v>4804</v>
      </c>
      <c r="K50" s="131">
        <v>0</v>
      </c>
      <c r="L50" s="131">
        <v>938</v>
      </c>
      <c r="M50" s="131">
        <v>16508</v>
      </c>
      <c r="N50" s="130"/>
      <c r="O50" s="132">
        <v>1</v>
      </c>
      <c r="P50" s="132">
        <v>0</v>
      </c>
      <c r="Q50" s="133">
        <v>15570</v>
      </c>
      <c r="R50" s="133">
        <v>0</v>
      </c>
      <c r="S50" s="133">
        <v>0</v>
      </c>
      <c r="T50" s="133">
        <v>938</v>
      </c>
      <c r="U50" s="134">
        <v>16508</v>
      </c>
      <c r="V50" s="144"/>
      <c r="W50" s="173">
        <v>0</v>
      </c>
      <c r="X50" s="174">
        <v>0.09</v>
      </c>
      <c r="Y50" s="174">
        <v>3.0236280816072828E-2</v>
      </c>
      <c r="Z50" s="175">
        <v>0</v>
      </c>
      <c r="AA50" s="168"/>
      <c r="AB50" s="176">
        <v>0</v>
      </c>
      <c r="AC50" s="177">
        <v>0</v>
      </c>
      <c r="AD50" s="134">
        <v>0</v>
      </c>
      <c r="AE50" s="177">
        <v>0</v>
      </c>
      <c r="AF50" s="182">
        <v>0</v>
      </c>
      <c r="AG50" s="172"/>
    </row>
    <row r="51" spans="1:33" s="110" customFormat="1" x14ac:dyDescent="0.2">
      <c r="A51" s="138">
        <v>413</v>
      </c>
      <c r="B51" s="139">
        <v>413114253</v>
      </c>
      <c r="C51" s="140" t="s">
        <v>493</v>
      </c>
      <c r="D51" s="141">
        <v>114</v>
      </c>
      <c r="E51" s="140" t="s">
        <v>146</v>
      </c>
      <c r="F51" s="141">
        <v>253</v>
      </c>
      <c r="G51" s="142" t="s">
        <v>285</v>
      </c>
      <c r="H51" s="130"/>
      <c r="I51" s="131">
        <v>8960</v>
      </c>
      <c r="J51" s="131">
        <v>16799</v>
      </c>
      <c r="K51" s="131">
        <v>0</v>
      </c>
      <c r="L51" s="131">
        <v>938</v>
      </c>
      <c r="M51" s="131">
        <v>26697</v>
      </c>
      <c r="N51" s="130"/>
      <c r="O51" s="132">
        <v>1</v>
      </c>
      <c r="P51" s="132">
        <v>0</v>
      </c>
      <c r="Q51" s="133">
        <v>25759</v>
      </c>
      <c r="R51" s="133">
        <v>0</v>
      </c>
      <c r="S51" s="133">
        <v>0</v>
      </c>
      <c r="T51" s="133">
        <v>938</v>
      </c>
      <c r="U51" s="134">
        <v>26697</v>
      </c>
      <c r="V51" s="144"/>
      <c r="W51" s="173">
        <v>0</v>
      </c>
      <c r="X51" s="174">
        <v>0.09</v>
      </c>
      <c r="Y51" s="174">
        <v>1.3706170762414116E-2</v>
      </c>
      <c r="Z51" s="175">
        <v>0</v>
      </c>
      <c r="AA51" s="168"/>
      <c r="AB51" s="176">
        <v>0</v>
      </c>
      <c r="AC51" s="177">
        <v>0</v>
      </c>
      <c r="AD51" s="134">
        <v>0</v>
      </c>
      <c r="AE51" s="177">
        <v>0</v>
      </c>
      <c r="AF51" s="182">
        <v>0</v>
      </c>
      <c r="AG51" s="172"/>
    </row>
    <row r="52" spans="1:33" s="110" customFormat="1" x14ac:dyDescent="0.2">
      <c r="A52" s="138">
        <v>413</v>
      </c>
      <c r="B52" s="139">
        <v>413114278</v>
      </c>
      <c r="C52" s="140" t="s">
        <v>493</v>
      </c>
      <c r="D52" s="141">
        <v>114</v>
      </c>
      <c r="E52" s="140" t="s">
        <v>146</v>
      </c>
      <c r="F52" s="141">
        <v>278</v>
      </c>
      <c r="G52" s="142" t="s">
        <v>310</v>
      </c>
      <c r="H52" s="130"/>
      <c r="I52" s="131">
        <v>11621.946980937662</v>
      </c>
      <c r="J52" s="131">
        <v>2144</v>
      </c>
      <c r="K52" s="131">
        <v>0</v>
      </c>
      <c r="L52" s="131">
        <v>938</v>
      </c>
      <c r="M52" s="131">
        <v>14703.946980937662</v>
      </c>
      <c r="N52" s="130"/>
      <c r="O52" s="132">
        <v>0.11</v>
      </c>
      <c r="P52" s="132">
        <v>0</v>
      </c>
      <c r="Q52" s="133">
        <v>1514</v>
      </c>
      <c r="R52" s="133">
        <v>0</v>
      </c>
      <c r="S52" s="133">
        <v>0</v>
      </c>
      <c r="T52" s="133">
        <v>103</v>
      </c>
      <c r="U52" s="134">
        <v>1617</v>
      </c>
      <c r="V52" s="144"/>
      <c r="W52" s="173">
        <v>0</v>
      </c>
      <c r="X52" s="174">
        <v>0.09</v>
      </c>
      <c r="Y52" s="174">
        <v>6.1979332771182144E-2</v>
      </c>
      <c r="Z52" s="175">
        <v>0</v>
      </c>
      <c r="AA52" s="168"/>
      <c r="AB52" s="176">
        <v>0</v>
      </c>
      <c r="AC52" s="177">
        <v>0</v>
      </c>
      <c r="AD52" s="134">
        <v>0</v>
      </c>
      <c r="AE52" s="177">
        <v>0</v>
      </c>
      <c r="AF52" s="182">
        <v>0</v>
      </c>
      <c r="AG52" s="172"/>
    </row>
    <row r="53" spans="1:33" s="110" customFormat="1" x14ac:dyDescent="0.2">
      <c r="A53" s="138">
        <v>413</v>
      </c>
      <c r="B53" s="139">
        <v>413114605</v>
      </c>
      <c r="C53" s="140" t="s">
        <v>493</v>
      </c>
      <c r="D53" s="141">
        <v>114</v>
      </c>
      <c r="E53" s="140" t="s">
        <v>146</v>
      </c>
      <c r="F53" s="141">
        <v>605</v>
      </c>
      <c r="G53" s="142" t="s">
        <v>388</v>
      </c>
      <c r="H53" s="130"/>
      <c r="I53" s="131">
        <v>15039</v>
      </c>
      <c r="J53" s="131">
        <v>10422</v>
      </c>
      <c r="K53" s="131">
        <v>0</v>
      </c>
      <c r="L53" s="131">
        <v>938</v>
      </c>
      <c r="M53" s="131">
        <v>26399</v>
      </c>
      <c r="N53" s="130"/>
      <c r="O53" s="132">
        <v>2.46</v>
      </c>
      <c r="P53" s="132">
        <v>0</v>
      </c>
      <c r="Q53" s="133">
        <v>62634</v>
      </c>
      <c r="R53" s="133">
        <v>0</v>
      </c>
      <c r="S53" s="133">
        <v>0</v>
      </c>
      <c r="T53" s="133">
        <v>2307</v>
      </c>
      <c r="U53" s="134">
        <v>64941</v>
      </c>
      <c r="V53" s="144"/>
      <c r="W53" s="173">
        <v>0</v>
      </c>
      <c r="X53" s="174">
        <v>0.09</v>
      </c>
      <c r="Y53" s="174">
        <v>5.3502166693441738E-2</v>
      </c>
      <c r="Z53" s="175">
        <v>0</v>
      </c>
      <c r="AA53" s="168"/>
      <c r="AB53" s="176">
        <v>0</v>
      </c>
      <c r="AC53" s="177">
        <v>0</v>
      </c>
      <c r="AD53" s="134">
        <v>0</v>
      </c>
      <c r="AE53" s="177">
        <v>0.03</v>
      </c>
      <c r="AF53" s="182">
        <v>792</v>
      </c>
      <c r="AG53" s="172"/>
    </row>
    <row r="54" spans="1:33" s="110" customFormat="1" x14ac:dyDescent="0.2">
      <c r="A54" s="138">
        <v>413</v>
      </c>
      <c r="B54" s="139">
        <v>413114635</v>
      </c>
      <c r="C54" s="140" t="s">
        <v>493</v>
      </c>
      <c r="D54" s="141">
        <v>114</v>
      </c>
      <c r="E54" s="140" t="s">
        <v>146</v>
      </c>
      <c r="F54" s="141">
        <v>635</v>
      </c>
      <c r="G54" s="142" t="s">
        <v>397</v>
      </c>
      <c r="H54" s="130"/>
      <c r="I54" s="131">
        <v>11598.653864229764</v>
      </c>
      <c r="J54" s="131">
        <v>5151</v>
      </c>
      <c r="K54" s="131">
        <v>0</v>
      </c>
      <c r="L54" s="131">
        <v>938</v>
      </c>
      <c r="M54" s="131">
        <v>17687.653864229764</v>
      </c>
      <c r="N54" s="130"/>
      <c r="O54" s="132">
        <v>0.5</v>
      </c>
      <c r="P54" s="132">
        <v>0</v>
      </c>
      <c r="Q54" s="133">
        <v>8375</v>
      </c>
      <c r="R54" s="133">
        <v>0</v>
      </c>
      <c r="S54" s="133">
        <v>0</v>
      </c>
      <c r="T54" s="133">
        <v>469</v>
      </c>
      <c r="U54" s="134">
        <v>8844</v>
      </c>
      <c r="V54" s="144"/>
      <c r="W54" s="173">
        <v>0</v>
      </c>
      <c r="X54" s="174">
        <v>0.09</v>
      </c>
      <c r="Y54" s="174">
        <v>1.6231783363047234E-2</v>
      </c>
      <c r="Z54" s="175">
        <v>0</v>
      </c>
      <c r="AA54" s="168"/>
      <c r="AB54" s="176">
        <v>0</v>
      </c>
      <c r="AC54" s="177">
        <v>0</v>
      </c>
      <c r="AD54" s="134">
        <v>0</v>
      </c>
      <c r="AE54" s="177">
        <v>0</v>
      </c>
      <c r="AF54" s="182">
        <v>0</v>
      </c>
      <c r="AG54" s="172"/>
    </row>
    <row r="55" spans="1:33" s="110" customFormat="1" x14ac:dyDescent="0.2">
      <c r="A55" s="138">
        <v>413</v>
      </c>
      <c r="B55" s="139">
        <v>413114670</v>
      </c>
      <c r="C55" s="140" t="s">
        <v>493</v>
      </c>
      <c r="D55" s="141">
        <v>114</v>
      </c>
      <c r="E55" s="140" t="s">
        <v>146</v>
      </c>
      <c r="F55" s="141">
        <v>670</v>
      </c>
      <c r="G55" s="142" t="s">
        <v>406</v>
      </c>
      <c r="H55" s="130"/>
      <c r="I55" s="131">
        <v>10738</v>
      </c>
      <c r="J55" s="131">
        <v>7601</v>
      </c>
      <c r="K55" s="131">
        <v>0</v>
      </c>
      <c r="L55" s="131">
        <v>938</v>
      </c>
      <c r="M55" s="131">
        <v>19277</v>
      </c>
      <c r="N55" s="130"/>
      <c r="O55" s="132">
        <v>26.3</v>
      </c>
      <c r="P55" s="132">
        <v>0</v>
      </c>
      <c r="Q55" s="133">
        <v>482319</v>
      </c>
      <c r="R55" s="133">
        <v>0</v>
      </c>
      <c r="S55" s="133">
        <v>0</v>
      </c>
      <c r="T55" s="133">
        <v>24669</v>
      </c>
      <c r="U55" s="134">
        <v>506988</v>
      </c>
      <c r="V55" s="144"/>
      <c r="W55" s="173">
        <v>0</v>
      </c>
      <c r="X55" s="174">
        <v>0.09</v>
      </c>
      <c r="Y55" s="174">
        <v>6.822624834198418E-2</v>
      </c>
      <c r="Z55" s="175">
        <v>0</v>
      </c>
      <c r="AA55" s="168"/>
      <c r="AB55" s="176">
        <v>2</v>
      </c>
      <c r="AC55" s="177">
        <v>0</v>
      </c>
      <c r="AD55" s="134">
        <v>0</v>
      </c>
      <c r="AE55" s="177">
        <v>0</v>
      </c>
      <c r="AF55" s="182">
        <v>0</v>
      </c>
      <c r="AG55" s="172"/>
    </row>
    <row r="56" spans="1:33" s="110" customFormat="1" x14ac:dyDescent="0.2">
      <c r="A56" s="138">
        <v>413</v>
      </c>
      <c r="B56" s="139">
        <v>413114674</v>
      </c>
      <c r="C56" s="140" t="s">
        <v>493</v>
      </c>
      <c r="D56" s="141">
        <v>114</v>
      </c>
      <c r="E56" s="140" t="s">
        <v>146</v>
      </c>
      <c r="F56" s="141">
        <v>674</v>
      </c>
      <c r="G56" s="142" t="s">
        <v>409</v>
      </c>
      <c r="H56" s="130"/>
      <c r="I56" s="131">
        <v>11681</v>
      </c>
      <c r="J56" s="131">
        <v>4638</v>
      </c>
      <c r="K56" s="131">
        <v>0</v>
      </c>
      <c r="L56" s="131">
        <v>938</v>
      </c>
      <c r="M56" s="131">
        <v>17257</v>
      </c>
      <c r="N56" s="130"/>
      <c r="O56" s="132">
        <v>44.41</v>
      </c>
      <c r="P56" s="132">
        <v>0</v>
      </c>
      <c r="Q56" s="133">
        <v>724732</v>
      </c>
      <c r="R56" s="133">
        <v>0</v>
      </c>
      <c r="S56" s="133">
        <v>0</v>
      </c>
      <c r="T56" s="133">
        <v>41656</v>
      </c>
      <c r="U56" s="134">
        <v>766388</v>
      </c>
      <c r="V56" s="144"/>
      <c r="W56" s="173">
        <v>0</v>
      </c>
      <c r="X56" s="174">
        <v>0.09</v>
      </c>
      <c r="Y56" s="174">
        <v>5.4925814026498251E-2</v>
      </c>
      <c r="Z56" s="175">
        <v>0</v>
      </c>
      <c r="AA56" s="168"/>
      <c r="AB56" s="176">
        <v>0</v>
      </c>
      <c r="AC56" s="177">
        <v>0</v>
      </c>
      <c r="AD56" s="134">
        <v>0</v>
      </c>
      <c r="AE56" s="177">
        <v>1.41</v>
      </c>
      <c r="AF56" s="182">
        <v>24333</v>
      </c>
      <c r="AG56" s="172"/>
    </row>
    <row r="57" spans="1:33" s="110" customFormat="1" x14ac:dyDescent="0.2">
      <c r="A57" s="138">
        <v>413</v>
      </c>
      <c r="B57" s="139">
        <v>413114683</v>
      </c>
      <c r="C57" s="140" t="s">
        <v>493</v>
      </c>
      <c r="D57" s="141">
        <v>114</v>
      </c>
      <c r="E57" s="140" t="s">
        <v>146</v>
      </c>
      <c r="F57" s="141">
        <v>683</v>
      </c>
      <c r="G57" s="142" t="s">
        <v>412</v>
      </c>
      <c r="H57" s="130"/>
      <c r="I57" s="131">
        <v>10766</v>
      </c>
      <c r="J57" s="131">
        <v>7687</v>
      </c>
      <c r="K57" s="131">
        <v>0</v>
      </c>
      <c r="L57" s="131">
        <v>938</v>
      </c>
      <c r="M57" s="131">
        <v>19391</v>
      </c>
      <c r="N57" s="130"/>
      <c r="O57" s="132">
        <v>1</v>
      </c>
      <c r="P57" s="132">
        <v>0</v>
      </c>
      <c r="Q57" s="133">
        <v>18453</v>
      </c>
      <c r="R57" s="133">
        <v>0</v>
      </c>
      <c r="S57" s="133">
        <v>0</v>
      </c>
      <c r="T57" s="133">
        <v>938</v>
      </c>
      <c r="U57" s="134">
        <v>19391</v>
      </c>
      <c r="V57" s="144"/>
      <c r="W57" s="173">
        <v>0</v>
      </c>
      <c r="X57" s="174">
        <v>0.09</v>
      </c>
      <c r="Y57" s="174">
        <v>2.5315992657768356E-2</v>
      </c>
      <c r="Z57" s="175">
        <v>0</v>
      </c>
      <c r="AA57" s="168"/>
      <c r="AB57" s="176">
        <v>0</v>
      </c>
      <c r="AC57" s="177">
        <v>0</v>
      </c>
      <c r="AD57" s="134">
        <v>0</v>
      </c>
      <c r="AE57" s="177">
        <v>0</v>
      </c>
      <c r="AF57" s="182">
        <v>0</v>
      </c>
      <c r="AG57" s="172"/>
    </row>
    <row r="58" spans="1:33" s="110" customFormat="1" x14ac:dyDescent="0.2">
      <c r="A58" s="138">
        <v>413</v>
      </c>
      <c r="B58" s="139">
        <v>413114717</v>
      </c>
      <c r="C58" s="140" t="s">
        <v>493</v>
      </c>
      <c r="D58" s="141">
        <v>114</v>
      </c>
      <c r="E58" s="140" t="s">
        <v>146</v>
      </c>
      <c r="F58" s="141">
        <v>717</v>
      </c>
      <c r="G58" s="142" t="s">
        <v>422</v>
      </c>
      <c r="H58" s="130"/>
      <c r="I58" s="131">
        <v>11962</v>
      </c>
      <c r="J58" s="131">
        <v>4947</v>
      </c>
      <c r="K58" s="131">
        <v>0</v>
      </c>
      <c r="L58" s="131">
        <v>938</v>
      </c>
      <c r="M58" s="131">
        <v>17847</v>
      </c>
      <c r="N58" s="130"/>
      <c r="O58" s="132">
        <v>36.74</v>
      </c>
      <c r="P58" s="132">
        <v>0</v>
      </c>
      <c r="Q58" s="133">
        <v>621238</v>
      </c>
      <c r="R58" s="133">
        <v>0</v>
      </c>
      <c r="S58" s="133">
        <v>0</v>
      </c>
      <c r="T58" s="133">
        <v>34462</v>
      </c>
      <c r="U58" s="134">
        <v>655700</v>
      </c>
      <c r="V58" s="144"/>
      <c r="W58" s="173">
        <v>0</v>
      </c>
      <c r="X58" s="174">
        <v>0.09</v>
      </c>
      <c r="Y58" s="174">
        <v>3.9622146697127388E-2</v>
      </c>
      <c r="Z58" s="175">
        <v>0</v>
      </c>
      <c r="AA58" s="168"/>
      <c r="AB58" s="176">
        <v>0</v>
      </c>
      <c r="AC58" s="177">
        <v>0</v>
      </c>
      <c r="AD58" s="134">
        <v>0</v>
      </c>
      <c r="AE58" s="177">
        <v>2</v>
      </c>
      <c r="AF58" s="182">
        <v>35694</v>
      </c>
      <c r="AG58" s="172"/>
    </row>
    <row r="59" spans="1:33" s="110" customFormat="1" x14ac:dyDescent="0.2">
      <c r="A59" s="138">
        <v>413</v>
      </c>
      <c r="B59" s="139">
        <v>413114750</v>
      </c>
      <c r="C59" s="140" t="s">
        <v>493</v>
      </c>
      <c r="D59" s="141">
        <v>114</v>
      </c>
      <c r="E59" s="140" t="s">
        <v>146</v>
      </c>
      <c r="F59" s="141">
        <v>750</v>
      </c>
      <c r="G59" s="142" t="s">
        <v>430</v>
      </c>
      <c r="H59" s="130"/>
      <c r="I59" s="131">
        <v>10856</v>
      </c>
      <c r="J59" s="131">
        <v>6874</v>
      </c>
      <c r="K59" s="131">
        <v>0</v>
      </c>
      <c r="L59" s="131">
        <v>938</v>
      </c>
      <c r="M59" s="131">
        <v>18668</v>
      </c>
      <c r="N59" s="130"/>
      <c r="O59" s="132">
        <v>21.86</v>
      </c>
      <c r="P59" s="132">
        <v>0</v>
      </c>
      <c r="Q59" s="133">
        <v>387578</v>
      </c>
      <c r="R59" s="133">
        <v>0</v>
      </c>
      <c r="S59" s="133">
        <v>0</v>
      </c>
      <c r="T59" s="133">
        <v>20504</v>
      </c>
      <c r="U59" s="134">
        <v>408082</v>
      </c>
      <c r="V59" s="144"/>
      <c r="W59" s="173">
        <v>0</v>
      </c>
      <c r="X59" s="174">
        <v>0.09</v>
      </c>
      <c r="Y59" s="174">
        <v>3.5253468432370885E-2</v>
      </c>
      <c r="Z59" s="175">
        <v>0</v>
      </c>
      <c r="AA59" s="168"/>
      <c r="AB59" s="176">
        <v>0</v>
      </c>
      <c r="AC59" s="177">
        <v>0</v>
      </c>
      <c r="AD59" s="134">
        <v>0</v>
      </c>
      <c r="AE59" s="177">
        <v>0</v>
      </c>
      <c r="AF59" s="182">
        <v>0</v>
      </c>
      <c r="AG59" s="172"/>
    </row>
    <row r="60" spans="1:33" s="110" customFormat="1" x14ac:dyDescent="0.2">
      <c r="A60" s="138">
        <v>413</v>
      </c>
      <c r="B60" s="139">
        <v>413114755</v>
      </c>
      <c r="C60" s="140" t="s">
        <v>493</v>
      </c>
      <c r="D60" s="141">
        <v>114</v>
      </c>
      <c r="E60" s="140" t="s">
        <v>146</v>
      </c>
      <c r="F60" s="141">
        <v>755</v>
      </c>
      <c r="G60" s="142" t="s">
        <v>432</v>
      </c>
      <c r="H60" s="130"/>
      <c r="I60" s="131">
        <v>11153</v>
      </c>
      <c r="J60" s="131">
        <v>5274</v>
      </c>
      <c r="K60" s="131">
        <v>0</v>
      </c>
      <c r="L60" s="131">
        <v>938</v>
      </c>
      <c r="M60" s="131">
        <v>17365</v>
      </c>
      <c r="N60" s="130"/>
      <c r="O60" s="132">
        <v>4.5</v>
      </c>
      <c r="P60" s="132">
        <v>0</v>
      </c>
      <c r="Q60" s="133">
        <v>73922</v>
      </c>
      <c r="R60" s="133">
        <v>0</v>
      </c>
      <c r="S60" s="133">
        <v>0</v>
      </c>
      <c r="T60" s="133">
        <v>4221</v>
      </c>
      <c r="U60" s="134">
        <v>78143</v>
      </c>
      <c r="V60" s="144"/>
      <c r="W60" s="173">
        <v>0</v>
      </c>
      <c r="X60" s="174">
        <v>0.09</v>
      </c>
      <c r="Y60" s="174">
        <v>1.529541214349762E-2</v>
      </c>
      <c r="Z60" s="175">
        <v>0</v>
      </c>
      <c r="AA60" s="168"/>
      <c r="AB60" s="176">
        <v>0</v>
      </c>
      <c r="AC60" s="177">
        <v>0</v>
      </c>
      <c r="AD60" s="134">
        <v>0</v>
      </c>
      <c r="AE60" s="177">
        <v>0</v>
      </c>
      <c r="AF60" s="182">
        <v>0</v>
      </c>
      <c r="AG60" s="172"/>
    </row>
    <row r="61" spans="1:33" s="110" customFormat="1" x14ac:dyDescent="0.2">
      <c r="A61" s="138">
        <v>414</v>
      </c>
      <c r="B61" s="139">
        <v>414603063</v>
      </c>
      <c r="C61" s="140" t="s">
        <v>494</v>
      </c>
      <c r="D61" s="141">
        <v>603</v>
      </c>
      <c r="E61" s="140" t="s">
        <v>495</v>
      </c>
      <c r="F61" s="141">
        <v>63</v>
      </c>
      <c r="G61" s="142" t="s">
        <v>95</v>
      </c>
      <c r="H61" s="130"/>
      <c r="I61" s="131">
        <v>11727.089883040933</v>
      </c>
      <c r="J61" s="131">
        <v>3792</v>
      </c>
      <c r="K61" s="131">
        <v>0</v>
      </c>
      <c r="L61" s="131">
        <v>938</v>
      </c>
      <c r="M61" s="131">
        <v>16457.089883040935</v>
      </c>
      <c r="N61" s="130"/>
      <c r="O61" s="132">
        <v>3</v>
      </c>
      <c r="P61" s="132">
        <v>0</v>
      </c>
      <c r="Q61" s="133">
        <v>45501</v>
      </c>
      <c r="R61" s="133">
        <v>0</v>
      </c>
      <c r="S61" s="133">
        <v>0</v>
      </c>
      <c r="T61" s="133">
        <v>2751</v>
      </c>
      <c r="U61" s="134">
        <v>48252</v>
      </c>
      <c r="V61" s="144"/>
      <c r="W61" s="173">
        <v>6.8009261752194405E-2</v>
      </c>
      <c r="X61" s="174">
        <v>0.09</v>
      </c>
      <c r="Y61" s="174">
        <v>1.6903565913429792E-2</v>
      </c>
      <c r="Z61" s="175">
        <v>0</v>
      </c>
      <c r="AA61" s="168"/>
      <c r="AB61" s="176">
        <v>0</v>
      </c>
      <c r="AC61" s="177">
        <v>0</v>
      </c>
      <c r="AD61" s="134">
        <v>0</v>
      </c>
      <c r="AE61" s="177">
        <v>0</v>
      </c>
      <c r="AF61" s="182">
        <v>0</v>
      </c>
      <c r="AG61" s="172"/>
    </row>
    <row r="62" spans="1:33" s="110" customFormat="1" x14ac:dyDescent="0.2">
      <c r="A62" s="138">
        <v>414</v>
      </c>
      <c r="B62" s="139">
        <v>414603098</v>
      </c>
      <c r="C62" s="140" t="s">
        <v>494</v>
      </c>
      <c r="D62" s="141">
        <v>603</v>
      </c>
      <c r="E62" s="140" t="s">
        <v>495</v>
      </c>
      <c r="F62" s="141">
        <v>98</v>
      </c>
      <c r="G62" s="142" t="s">
        <v>130</v>
      </c>
      <c r="H62" s="130"/>
      <c r="I62" s="131">
        <v>11021</v>
      </c>
      <c r="J62" s="131">
        <v>15588</v>
      </c>
      <c r="K62" s="131">
        <v>0</v>
      </c>
      <c r="L62" s="131">
        <v>938</v>
      </c>
      <c r="M62" s="131">
        <v>27547</v>
      </c>
      <c r="N62" s="130"/>
      <c r="O62" s="132">
        <v>1</v>
      </c>
      <c r="P62" s="132">
        <v>0</v>
      </c>
      <c r="Q62" s="133">
        <v>26006</v>
      </c>
      <c r="R62" s="133">
        <v>0</v>
      </c>
      <c r="S62" s="133">
        <v>0</v>
      </c>
      <c r="T62" s="133">
        <v>917</v>
      </c>
      <c r="U62" s="134">
        <v>26923</v>
      </c>
      <c r="V62" s="144"/>
      <c r="W62" s="173">
        <v>2.2669753917398134E-2</v>
      </c>
      <c r="X62" s="174">
        <v>0.18</v>
      </c>
      <c r="Y62" s="174">
        <v>1.3924776374700066E-2</v>
      </c>
      <c r="Z62" s="175">
        <v>0</v>
      </c>
      <c r="AA62" s="168"/>
      <c r="AB62" s="176">
        <v>0</v>
      </c>
      <c r="AC62" s="177">
        <v>0</v>
      </c>
      <c r="AD62" s="134">
        <v>0</v>
      </c>
      <c r="AE62" s="177">
        <v>0</v>
      </c>
      <c r="AF62" s="182">
        <v>0</v>
      </c>
      <c r="AG62" s="172"/>
    </row>
    <row r="63" spans="1:33" s="110" customFormat="1" x14ac:dyDescent="0.2">
      <c r="A63" s="138">
        <v>414</v>
      </c>
      <c r="B63" s="139">
        <v>414603152</v>
      </c>
      <c r="C63" s="140" t="s">
        <v>494</v>
      </c>
      <c r="D63" s="141">
        <v>603</v>
      </c>
      <c r="E63" s="140" t="s">
        <v>495</v>
      </c>
      <c r="F63" s="141">
        <v>152</v>
      </c>
      <c r="G63" s="142" t="s">
        <v>184</v>
      </c>
      <c r="H63" s="130"/>
      <c r="I63" s="131">
        <v>10766</v>
      </c>
      <c r="J63" s="131">
        <v>14331</v>
      </c>
      <c r="K63" s="131">
        <v>0</v>
      </c>
      <c r="L63" s="131">
        <v>938</v>
      </c>
      <c r="M63" s="131">
        <v>26035</v>
      </c>
      <c r="N63" s="130"/>
      <c r="O63" s="132">
        <v>0.5</v>
      </c>
      <c r="P63" s="132">
        <v>0</v>
      </c>
      <c r="Q63" s="133">
        <v>12264</v>
      </c>
      <c r="R63" s="133">
        <v>0</v>
      </c>
      <c r="S63" s="133">
        <v>0</v>
      </c>
      <c r="T63" s="133">
        <v>458</v>
      </c>
      <c r="U63" s="134">
        <v>12722</v>
      </c>
      <c r="V63" s="144"/>
      <c r="W63" s="173">
        <v>1.1334876958699067E-2</v>
      </c>
      <c r="X63" s="174">
        <v>0.09</v>
      </c>
      <c r="Y63" s="174">
        <v>8.8105485370062455E-4</v>
      </c>
      <c r="Z63" s="175">
        <v>0</v>
      </c>
      <c r="AA63" s="168"/>
      <c r="AB63" s="176">
        <v>0</v>
      </c>
      <c r="AC63" s="177">
        <v>0</v>
      </c>
      <c r="AD63" s="134">
        <v>0</v>
      </c>
      <c r="AE63" s="177">
        <v>0</v>
      </c>
      <c r="AF63" s="182">
        <v>0</v>
      </c>
      <c r="AG63" s="172"/>
    </row>
    <row r="64" spans="1:33" s="110" customFormat="1" x14ac:dyDescent="0.2">
      <c r="A64" s="138">
        <v>414</v>
      </c>
      <c r="B64" s="139">
        <v>414603209</v>
      </c>
      <c r="C64" s="140" t="s">
        <v>494</v>
      </c>
      <c r="D64" s="141">
        <v>603</v>
      </c>
      <c r="E64" s="140" t="s">
        <v>495</v>
      </c>
      <c r="F64" s="141">
        <v>209</v>
      </c>
      <c r="G64" s="142" t="s">
        <v>241</v>
      </c>
      <c r="H64" s="130"/>
      <c r="I64" s="131">
        <v>12277</v>
      </c>
      <c r="J64" s="131">
        <v>2623</v>
      </c>
      <c r="K64" s="131">
        <v>0</v>
      </c>
      <c r="L64" s="131">
        <v>938</v>
      </c>
      <c r="M64" s="131">
        <v>15838</v>
      </c>
      <c r="N64" s="130"/>
      <c r="O64" s="132">
        <v>68.72</v>
      </c>
      <c r="P64" s="132">
        <v>0</v>
      </c>
      <c r="Q64" s="133">
        <v>1000705</v>
      </c>
      <c r="R64" s="133">
        <v>0</v>
      </c>
      <c r="S64" s="133">
        <v>0</v>
      </c>
      <c r="T64" s="133">
        <v>63015</v>
      </c>
      <c r="U64" s="134">
        <v>1063720</v>
      </c>
      <c r="V64" s="144"/>
      <c r="W64" s="173">
        <v>1.5578654892035995</v>
      </c>
      <c r="X64" s="174">
        <v>0.18</v>
      </c>
      <c r="Y64" s="174">
        <v>4.5010183665593589E-2</v>
      </c>
      <c r="Z64" s="175">
        <v>0</v>
      </c>
      <c r="AA64" s="168"/>
      <c r="AB64" s="176">
        <v>0</v>
      </c>
      <c r="AC64" s="177">
        <v>0</v>
      </c>
      <c r="AD64" s="134">
        <v>0</v>
      </c>
      <c r="AE64" s="177">
        <v>0</v>
      </c>
      <c r="AF64" s="182">
        <v>0</v>
      </c>
      <c r="AG64" s="172"/>
    </row>
    <row r="65" spans="1:33" s="110" customFormat="1" x14ac:dyDescent="0.2">
      <c r="A65" s="138">
        <v>414</v>
      </c>
      <c r="B65" s="139">
        <v>414603236</v>
      </c>
      <c r="C65" s="140" t="s">
        <v>494</v>
      </c>
      <c r="D65" s="141">
        <v>603</v>
      </c>
      <c r="E65" s="140" t="s">
        <v>495</v>
      </c>
      <c r="F65" s="141">
        <v>236</v>
      </c>
      <c r="G65" s="142" t="s">
        <v>268</v>
      </c>
      <c r="H65" s="130"/>
      <c r="I65" s="131">
        <v>12341</v>
      </c>
      <c r="J65" s="131">
        <v>2348</v>
      </c>
      <c r="K65" s="131">
        <v>0</v>
      </c>
      <c r="L65" s="131">
        <v>938</v>
      </c>
      <c r="M65" s="131">
        <v>15627</v>
      </c>
      <c r="N65" s="130"/>
      <c r="O65" s="132">
        <v>189.40999999999997</v>
      </c>
      <c r="P65" s="132">
        <v>0</v>
      </c>
      <c r="Q65" s="133">
        <v>2719173</v>
      </c>
      <c r="R65" s="133">
        <v>0</v>
      </c>
      <c r="S65" s="133">
        <v>0</v>
      </c>
      <c r="T65" s="133">
        <v>173685</v>
      </c>
      <c r="U65" s="134">
        <v>2892858</v>
      </c>
      <c r="V65" s="144"/>
      <c r="W65" s="173">
        <v>4.2938780894943989</v>
      </c>
      <c r="X65" s="174">
        <v>0.18</v>
      </c>
      <c r="Y65" s="174">
        <v>2.9268037368163372E-2</v>
      </c>
      <c r="Z65" s="175">
        <v>0</v>
      </c>
      <c r="AA65" s="168"/>
      <c r="AB65" s="176">
        <v>0</v>
      </c>
      <c r="AC65" s="177">
        <v>0</v>
      </c>
      <c r="AD65" s="134">
        <v>0</v>
      </c>
      <c r="AE65" s="177">
        <v>0.97733024608260188</v>
      </c>
      <c r="AF65" s="182">
        <v>15273</v>
      </c>
      <c r="AG65" s="172"/>
    </row>
    <row r="66" spans="1:33" s="110" customFormat="1" x14ac:dyDescent="0.2">
      <c r="A66" s="138">
        <v>414</v>
      </c>
      <c r="B66" s="139">
        <v>414603263</v>
      </c>
      <c r="C66" s="140" t="s">
        <v>494</v>
      </c>
      <c r="D66" s="141">
        <v>603</v>
      </c>
      <c r="E66" s="140" t="s">
        <v>495</v>
      </c>
      <c r="F66" s="141">
        <v>263</v>
      </c>
      <c r="G66" s="142" t="s">
        <v>295</v>
      </c>
      <c r="H66" s="130"/>
      <c r="I66" s="131">
        <v>10164</v>
      </c>
      <c r="J66" s="131">
        <v>5192</v>
      </c>
      <c r="K66" s="131">
        <v>0</v>
      </c>
      <c r="L66" s="131">
        <v>938</v>
      </c>
      <c r="M66" s="131">
        <v>16294</v>
      </c>
      <c r="N66" s="130"/>
      <c r="O66" s="132">
        <v>3</v>
      </c>
      <c r="P66" s="132">
        <v>0</v>
      </c>
      <c r="Q66" s="133">
        <v>45024</v>
      </c>
      <c r="R66" s="133">
        <v>0</v>
      </c>
      <c r="S66" s="133">
        <v>0</v>
      </c>
      <c r="T66" s="133">
        <v>2751</v>
      </c>
      <c r="U66" s="134">
        <v>47775</v>
      </c>
      <c r="V66" s="144"/>
      <c r="W66" s="173">
        <v>6.8009261752194405E-2</v>
      </c>
      <c r="X66" s="174">
        <v>0.09</v>
      </c>
      <c r="Y66" s="174">
        <v>4.5501513816688682E-2</v>
      </c>
      <c r="Z66" s="175">
        <v>0</v>
      </c>
      <c r="AA66" s="168"/>
      <c r="AB66" s="176">
        <v>2</v>
      </c>
      <c r="AC66" s="177">
        <v>0</v>
      </c>
      <c r="AD66" s="134">
        <v>0</v>
      </c>
      <c r="AE66" s="177">
        <v>0</v>
      </c>
      <c r="AF66" s="182">
        <v>0</v>
      </c>
      <c r="AG66" s="172"/>
    </row>
    <row r="67" spans="1:33" s="110" customFormat="1" x14ac:dyDescent="0.2">
      <c r="A67" s="138">
        <v>414</v>
      </c>
      <c r="B67" s="139">
        <v>414603603</v>
      </c>
      <c r="C67" s="140" t="s">
        <v>494</v>
      </c>
      <c r="D67" s="141">
        <v>603</v>
      </c>
      <c r="E67" s="140" t="s">
        <v>495</v>
      </c>
      <c r="F67" s="141">
        <v>603</v>
      </c>
      <c r="G67" s="142" t="s">
        <v>495</v>
      </c>
      <c r="H67" s="130"/>
      <c r="I67" s="131">
        <v>12146</v>
      </c>
      <c r="J67" s="131">
        <v>1905</v>
      </c>
      <c r="K67" s="131">
        <v>0</v>
      </c>
      <c r="L67" s="131">
        <v>938</v>
      </c>
      <c r="M67" s="131">
        <v>14989</v>
      </c>
      <c r="N67" s="130"/>
      <c r="O67" s="132">
        <v>70.829999999999984</v>
      </c>
      <c r="P67" s="132">
        <v>0</v>
      </c>
      <c r="Q67" s="133">
        <v>972643</v>
      </c>
      <c r="R67" s="133">
        <v>0</v>
      </c>
      <c r="S67" s="133">
        <v>0</v>
      </c>
      <c r="T67" s="133">
        <v>64949</v>
      </c>
      <c r="U67" s="134">
        <v>1037592</v>
      </c>
      <c r="V67" s="144"/>
      <c r="W67" s="173">
        <v>1.6056986699693099</v>
      </c>
      <c r="X67" s="174">
        <v>0.09</v>
      </c>
      <c r="Y67" s="174">
        <v>5.196763963848898E-2</v>
      </c>
      <c r="Z67" s="175">
        <v>0</v>
      </c>
      <c r="AA67" s="168"/>
      <c r="AB67" s="176">
        <v>0</v>
      </c>
      <c r="AC67" s="177">
        <v>0</v>
      </c>
      <c r="AD67" s="134">
        <v>0</v>
      </c>
      <c r="AE67" s="177">
        <v>2.7365246890312855</v>
      </c>
      <c r="AF67" s="182">
        <v>41017</v>
      </c>
      <c r="AG67" s="172"/>
    </row>
    <row r="68" spans="1:33" s="110" customFormat="1" x14ac:dyDescent="0.2">
      <c r="A68" s="138">
        <v>414</v>
      </c>
      <c r="B68" s="139">
        <v>414603635</v>
      </c>
      <c r="C68" s="140" t="s">
        <v>494</v>
      </c>
      <c r="D68" s="141">
        <v>603</v>
      </c>
      <c r="E68" s="140" t="s">
        <v>495</v>
      </c>
      <c r="F68" s="141">
        <v>635</v>
      </c>
      <c r="G68" s="142" t="s">
        <v>397</v>
      </c>
      <c r="H68" s="130"/>
      <c r="I68" s="131">
        <v>10739</v>
      </c>
      <c r="J68" s="131">
        <v>4770</v>
      </c>
      <c r="K68" s="131">
        <v>0</v>
      </c>
      <c r="L68" s="131">
        <v>938</v>
      </c>
      <c r="M68" s="131">
        <v>16447</v>
      </c>
      <c r="N68" s="130"/>
      <c r="O68" s="132">
        <v>25.5</v>
      </c>
      <c r="P68" s="132">
        <v>0</v>
      </c>
      <c r="Q68" s="133">
        <v>386503</v>
      </c>
      <c r="R68" s="133">
        <v>0</v>
      </c>
      <c r="S68" s="133">
        <v>0</v>
      </c>
      <c r="T68" s="133">
        <v>23384</v>
      </c>
      <c r="U68" s="134">
        <v>409887</v>
      </c>
      <c r="V68" s="144"/>
      <c r="W68" s="173">
        <v>0.5780787248936522</v>
      </c>
      <c r="X68" s="174">
        <v>0.09</v>
      </c>
      <c r="Y68" s="174">
        <v>1.6231783363047234E-2</v>
      </c>
      <c r="Z68" s="175">
        <v>0</v>
      </c>
      <c r="AA68" s="168"/>
      <c r="AB68" s="176">
        <v>0</v>
      </c>
      <c r="AC68" s="177">
        <v>0</v>
      </c>
      <c r="AD68" s="134">
        <v>0</v>
      </c>
      <c r="AE68" s="177">
        <v>0</v>
      </c>
      <c r="AF68" s="182">
        <v>0</v>
      </c>
      <c r="AG68" s="172"/>
    </row>
    <row r="69" spans="1:33" s="110" customFormat="1" x14ac:dyDescent="0.2">
      <c r="A69" s="138">
        <v>414</v>
      </c>
      <c r="B69" s="139">
        <v>414603715</v>
      </c>
      <c r="C69" s="140" t="s">
        <v>494</v>
      </c>
      <c r="D69" s="141">
        <v>603</v>
      </c>
      <c r="E69" s="140" t="s">
        <v>495</v>
      </c>
      <c r="F69" s="141">
        <v>715</v>
      </c>
      <c r="G69" s="142" t="s">
        <v>421</v>
      </c>
      <c r="H69" s="130"/>
      <c r="I69" s="131">
        <v>11078</v>
      </c>
      <c r="J69" s="131">
        <v>8437</v>
      </c>
      <c r="K69" s="131">
        <v>0</v>
      </c>
      <c r="L69" s="131">
        <v>938</v>
      </c>
      <c r="M69" s="131">
        <v>20453</v>
      </c>
      <c r="N69" s="130"/>
      <c r="O69" s="132">
        <v>9</v>
      </c>
      <c r="P69" s="132">
        <v>0</v>
      </c>
      <c r="Q69" s="133">
        <v>171657</v>
      </c>
      <c r="R69" s="133">
        <v>0</v>
      </c>
      <c r="S69" s="133">
        <v>0</v>
      </c>
      <c r="T69" s="133">
        <v>8253</v>
      </c>
      <c r="U69" s="134">
        <v>179910</v>
      </c>
      <c r="V69" s="144"/>
      <c r="W69" s="173">
        <v>0.20402778525658324</v>
      </c>
      <c r="X69" s="174">
        <v>0.09</v>
      </c>
      <c r="Y69" s="174">
        <v>8.4032659051573588E-3</v>
      </c>
      <c r="Z69" s="175">
        <v>0</v>
      </c>
      <c r="AA69" s="168"/>
      <c r="AB69" s="176">
        <v>0</v>
      </c>
      <c r="AC69" s="177">
        <v>0</v>
      </c>
      <c r="AD69" s="134">
        <v>0</v>
      </c>
      <c r="AE69" s="177">
        <v>0</v>
      </c>
      <c r="AF69" s="182">
        <v>0</v>
      </c>
      <c r="AG69" s="172"/>
    </row>
    <row r="70" spans="1:33" s="110" customFormat="1" x14ac:dyDescent="0.2">
      <c r="A70" s="138">
        <v>414</v>
      </c>
      <c r="B70" s="139">
        <v>414603717</v>
      </c>
      <c r="C70" s="140" t="s">
        <v>494</v>
      </c>
      <c r="D70" s="141">
        <v>603</v>
      </c>
      <c r="E70" s="140" t="s">
        <v>495</v>
      </c>
      <c r="F70" s="141">
        <v>717</v>
      </c>
      <c r="G70" s="142" t="s">
        <v>422</v>
      </c>
      <c r="H70" s="130"/>
      <c r="I70" s="131">
        <v>11573.439200887906</v>
      </c>
      <c r="J70" s="131">
        <v>4786</v>
      </c>
      <c r="K70" s="131">
        <v>0</v>
      </c>
      <c r="L70" s="131">
        <v>938</v>
      </c>
      <c r="M70" s="131">
        <v>17297.439200887908</v>
      </c>
      <c r="N70" s="130"/>
      <c r="O70" s="132">
        <v>0.46</v>
      </c>
      <c r="P70" s="132">
        <v>0</v>
      </c>
      <c r="Q70" s="133">
        <v>7355</v>
      </c>
      <c r="R70" s="133">
        <v>0</v>
      </c>
      <c r="S70" s="133">
        <v>0</v>
      </c>
      <c r="T70" s="133">
        <v>422</v>
      </c>
      <c r="U70" s="134">
        <v>7777</v>
      </c>
      <c r="V70" s="144"/>
      <c r="W70" s="173">
        <v>1.0428086802003142E-2</v>
      </c>
      <c r="X70" s="174">
        <v>0.09</v>
      </c>
      <c r="Y70" s="174">
        <v>3.9622146697127388E-2</v>
      </c>
      <c r="Z70" s="175">
        <v>0</v>
      </c>
      <c r="AA70" s="168"/>
      <c r="AB70" s="176">
        <v>0</v>
      </c>
      <c r="AC70" s="177">
        <v>0</v>
      </c>
      <c r="AD70" s="134">
        <v>0</v>
      </c>
      <c r="AE70" s="177">
        <v>0</v>
      </c>
      <c r="AF70" s="182">
        <v>0</v>
      </c>
      <c r="AG70" s="172"/>
    </row>
    <row r="71" spans="1:33" s="110" customFormat="1" x14ac:dyDescent="0.2">
      <c r="A71" s="138">
        <v>416</v>
      </c>
      <c r="B71" s="139">
        <v>416035001</v>
      </c>
      <c r="C71" s="140" t="s">
        <v>496</v>
      </c>
      <c r="D71" s="141">
        <v>35</v>
      </c>
      <c r="E71" s="140" t="s">
        <v>67</v>
      </c>
      <c r="F71" s="141">
        <v>1</v>
      </c>
      <c r="G71" s="142" t="s">
        <v>33</v>
      </c>
      <c r="H71" s="130"/>
      <c r="I71" s="131">
        <v>11519</v>
      </c>
      <c r="J71" s="131">
        <v>2038</v>
      </c>
      <c r="K71" s="131">
        <v>0</v>
      </c>
      <c r="L71" s="131">
        <v>938</v>
      </c>
      <c r="M71" s="131">
        <v>14495</v>
      </c>
      <c r="N71" s="130"/>
      <c r="O71" s="132">
        <v>2</v>
      </c>
      <c r="P71" s="132">
        <v>0</v>
      </c>
      <c r="Q71" s="133">
        <v>26194</v>
      </c>
      <c r="R71" s="133">
        <v>0</v>
      </c>
      <c r="S71" s="133">
        <v>0</v>
      </c>
      <c r="T71" s="133">
        <v>1812</v>
      </c>
      <c r="U71" s="134">
        <v>28006</v>
      </c>
      <c r="V71" s="144"/>
      <c r="W71" s="173">
        <v>6.7879625595336557E-2</v>
      </c>
      <c r="X71" s="174">
        <v>0.09</v>
      </c>
      <c r="Y71" s="174">
        <v>1.3355256496601202E-2</v>
      </c>
      <c r="Z71" s="175">
        <v>0</v>
      </c>
      <c r="AA71" s="168"/>
      <c r="AB71" s="176">
        <v>0</v>
      </c>
      <c r="AC71" s="177">
        <v>0</v>
      </c>
      <c r="AD71" s="134">
        <v>0</v>
      </c>
      <c r="AE71" s="177">
        <v>0</v>
      </c>
      <c r="AF71" s="182">
        <v>0</v>
      </c>
      <c r="AG71" s="172"/>
    </row>
    <row r="72" spans="1:33" s="110" customFormat="1" x14ac:dyDescent="0.2">
      <c r="A72" s="138">
        <v>416</v>
      </c>
      <c r="B72" s="139">
        <v>416035025</v>
      </c>
      <c r="C72" s="140" t="s">
        <v>496</v>
      </c>
      <c r="D72" s="141">
        <v>35</v>
      </c>
      <c r="E72" s="140" t="s">
        <v>67</v>
      </c>
      <c r="F72" s="141">
        <v>25</v>
      </c>
      <c r="G72" s="142" t="s">
        <v>57</v>
      </c>
      <c r="H72" s="130"/>
      <c r="I72" s="131">
        <v>10982.133257676902</v>
      </c>
      <c r="J72" s="131">
        <v>5342</v>
      </c>
      <c r="K72" s="131">
        <v>0</v>
      </c>
      <c r="L72" s="131">
        <v>938</v>
      </c>
      <c r="M72" s="131">
        <v>17262.133257676902</v>
      </c>
      <c r="N72" s="130"/>
      <c r="O72" s="132">
        <v>1.29</v>
      </c>
      <c r="P72" s="132">
        <v>0</v>
      </c>
      <c r="Q72" s="133">
        <v>20343</v>
      </c>
      <c r="R72" s="133">
        <v>0</v>
      </c>
      <c r="S72" s="133">
        <v>0</v>
      </c>
      <c r="T72" s="133">
        <v>1169</v>
      </c>
      <c r="U72" s="134">
        <v>21512</v>
      </c>
      <c r="V72" s="144"/>
      <c r="W72" s="173">
        <v>4.3782358508992078E-2</v>
      </c>
      <c r="X72" s="174">
        <v>0.09</v>
      </c>
      <c r="Y72" s="174">
        <v>5.9360099745720513E-2</v>
      </c>
      <c r="Z72" s="175">
        <v>0</v>
      </c>
      <c r="AA72" s="168"/>
      <c r="AB72" s="176">
        <v>0</v>
      </c>
      <c r="AC72" s="177">
        <v>0</v>
      </c>
      <c r="AD72" s="134">
        <v>0</v>
      </c>
      <c r="AE72" s="177">
        <v>0</v>
      </c>
      <c r="AF72" s="182">
        <v>0</v>
      </c>
      <c r="AG72" s="172"/>
    </row>
    <row r="73" spans="1:33" s="110" customFormat="1" x14ac:dyDescent="0.2">
      <c r="A73" s="138">
        <v>416</v>
      </c>
      <c r="B73" s="139">
        <v>416035035</v>
      </c>
      <c r="C73" s="140" t="s">
        <v>496</v>
      </c>
      <c r="D73" s="141">
        <v>35</v>
      </c>
      <c r="E73" s="140" t="s">
        <v>67</v>
      </c>
      <c r="F73" s="141">
        <v>35</v>
      </c>
      <c r="G73" s="142" t="s">
        <v>67</v>
      </c>
      <c r="H73" s="130"/>
      <c r="I73" s="131">
        <v>14127</v>
      </c>
      <c r="J73" s="131">
        <v>5929</v>
      </c>
      <c r="K73" s="131">
        <v>22.030829185996392</v>
      </c>
      <c r="L73" s="131">
        <v>938</v>
      </c>
      <c r="M73" s="131">
        <v>21016.030829185995</v>
      </c>
      <c r="N73" s="130"/>
      <c r="O73" s="132">
        <v>633.93000000000006</v>
      </c>
      <c r="P73" s="132">
        <v>46.21</v>
      </c>
      <c r="Q73" s="133">
        <v>12282398</v>
      </c>
      <c r="R73" s="133">
        <v>0</v>
      </c>
      <c r="S73" s="133">
        <v>13492</v>
      </c>
      <c r="T73" s="133">
        <v>574342</v>
      </c>
      <c r="U73" s="134">
        <v>12870232</v>
      </c>
      <c r="V73" s="144"/>
      <c r="W73" s="173">
        <v>21.515465526825867</v>
      </c>
      <c r="X73" s="174">
        <v>0.18</v>
      </c>
      <c r="Y73" s="174">
        <v>0.15581142511821139</v>
      </c>
      <c r="Z73" s="175">
        <v>0</v>
      </c>
      <c r="AA73" s="168"/>
      <c r="AB73" s="176">
        <v>0</v>
      </c>
      <c r="AC73" s="177">
        <v>0</v>
      </c>
      <c r="AD73" s="134">
        <v>0</v>
      </c>
      <c r="AE73" s="177">
        <v>3.8642407488093271</v>
      </c>
      <c r="AF73" s="182">
        <v>81416</v>
      </c>
      <c r="AG73" s="172"/>
    </row>
    <row r="74" spans="1:33" s="110" customFormat="1" x14ac:dyDescent="0.2">
      <c r="A74" s="138">
        <v>416</v>
      </c>
      <c r="B74" s="139">
        <v>416035044</v>
      </c>
      <c r="C74" s="140" t="s">
        <v>496</v>
      </c>
      <c r="D74" s="141">
        <v>35</v>
      </c>
      <c r="E74" s="140" t="s">
        <v>67</v>
      </c>
      <c r="F74" s="141">
        <v>44</v>
      </c>
      <c r="G74" s="142" t="s">
        <v>76</v>
      </c>
      <c r="H74" s="130"/>
      <c r="I74" s="131">
        <v>12958</v>
      </c>
      <c r="J74" s="131">
        <v>116</v>
      </c>
      <c r="K74" s="131">
        <v>0</v>
      </c>
      <c r="L74" s="131">
        <v>938</v>
      </c>
      <c r="M74" s="131">
        <v>14012</v>
      </c>
      <c r="N74" s="130"/>
      <c r="O74" s="132">
        <v>6.8000000000000007</v>
      </c>
      <c r="P74" s="132">
        <v>0</v>
      </c>
      <c r="Q74" s="133">
        <v>85884</v>
      </c>
      <c r="R74" s="133">
        <v>0</v>
      </c>
      <c r="S74" s="133">
        <v>0</v>
      </c>
      <c r="T74" s="133">
        <v>6161</v>
      </c>
      <c r="U74" s="134">
        <v>92045</v>
      </c>
      <c r="V74" s="144"/>
      <c r="W74" s="173">
        <v>0.2307907270241443</v>
      </c>
      <c r="X74" s="174">
        <v>0.18</v>
      </c>
      <c r="Y74" s="174">
        <v>7.2901165539567603E-2</v>
      </c>
      <c r="Z74" s="175">
        <v>0</v>
      </c>
      <c r="AA74" s="168"/>
      <c r="AB74" s="176">
        <v>0</v>
      </c>
      <c r="AC74" s="177">
        <v>0</v>
      </c>
      <c r="AD74" s="134">
        <v>0</v>
      </c>
      <c r="AE74" s="177">
        <v>0</v>
      </c>
      <c r="AF74" s="182">
        <v>0</v>
      </c>
      <c r="AG74" s="172"/>
    </row>
    <row r="75" spans="1:33" s="110" customFormat="1" x14ac:dyDescent="0.2">
      <c r="A75" s="138">
        <v>416</v>
      </c>
      <c r="B75" s="139">
        <v>416035048</v>
      </c>
      <c r="C75" s="140" t="s">
        <v>496</v>
      </c>
      <c r="D75" s="141">
        <v>35</v>
      </c>
      <c r="E75" s="140" t="s">
        <v>67</v>
      </c>
      <c r="F75" s="141">
        <v>48</v>
      </c>
      <c r="G75" s="142" t="s">
        <v>80</v>
      </c>
      <c r="H75" s="130"/>
      <c r="I75" s="131">
        <v>11373.557741625926</v>
      </c>
      <c r="J75" s="131">
        <v>9514</v>
      </c>
      <c r="K75" s="131">
        <v>0</v>
      </c>
      <c r="L75" s="131">
        <v>938</v>
      </c>
      <c r="M75" s="131">
        <v>21825.557741625926</v>
      </c>
      <c r="N75" s="130"/>
      <c r="O75" s="132">
        <v>1</v>
      </c>
      <c r="P75" s="132">
        <v>0</v>
      </c>
      <c r="Q75" s="133">
        <v>20179</v>
      </c>
      <c r="R75" s="133">
        <v>0</v>
      </c>
      <c r="S75" s="133">
        <v>0</v>
      </c>
      <c r="T75" s="133">
        <v>906</v>
      </c>
      <c r="U75" s="134">
        <v>21085</v>
      </c>
      <c r="V75" s="144"/>
      <c r="W75" s="173">
        <v>3.3939812797668278E-2</v>
      </c>
      <c r="X75" s="174">
        <v>0.09</v>
      </c>
      <c r="Y75" s="174">
        <v>2.0976129831208465E-3</v>
      </c>
      <c r="Z75" s="175">
        <v>0</v>
      </c>
      <c r="AA75" s="168"/>
      <c r="AB75" s="176">
        <v>0</v>
      </c>
      <c r="AC75" s="177">
        <v>0</v>
      </c>
      <c r="AD75" s="134">
        <v>0</v>
      </c>
      <c r="AE75" s="177">
        <v>0</v>
      </c>
      <c r="AF75" s="182">
        <v>0</v>
      </c>
      <c r="AG75" s="172"/>
    </row>
    <row r="76" spans="1:33" s="110" customFormat="1" x14ac:dyDescent="0.2">
      <c r="A76" s="138">
        <v>416</v>
      </c>
      <c r="B76" s="139">
        <v>416035057</v>
      </c>
      <c r="C76" s="140" t="s">
        <v>496</v>
      </c>
      <c r="D76" s="141">
        <v>35</v>
      </c>
      <c r="E76" s="140" t="s">
        <v>67</v>
      </c>
      <c r="F76" s="141">
        <v>57</v>
      </c>
      <c r="G76" s="142" t="s">
        <v>89</v>
      </c>
      <c r="H76" s="130"/>
      <c r="I76" s="131">
        <v>14497.297146590754</v>
      </c>
      <c r="J76" s="131">
        <v>453</v>
      </c>
      <c r="K76" s="131">
        <v>0</v>
      </c>
      <c r="L76" s="131">
        <v>938</v>
      </c>
      <c r="M76" s="131">
        <v>15888.297146590754</v>
      </c>
      <c r="N76" s="130"/>
      <c r="O76" s="132">
        <v>0.56999999999999995</v>
      </c>
      <c r="P76" s="132">
        <v>0</v>
      </c>
      <c r="Q76" s="133">
        <v>8232</v>
      </c>
      <c r="R76" s="133">
        <v>0</v>
      </c>
      <c r="S76" s="133">
        <v>0</v>
      </c>
      <c r="T76" s="133">
        <v>517</v>
      </c>
      <c r="U76" s="134">
        <v>8749</v>
      </c>
      <c r="V76" s="144"/>
      <c r="W76" s="173">
        <v>1.9345693294670917E-2</v>
      </c>
      <c r="X76" s="174">
        <v>0.18</v>
      </c>
      <c r="Y76" s="174">
        <v>0.12433807264603146</v>
      </c>
      <c r="Z76" s="175">
        <v>0</v>
      </c>
      <c r="AA76" s="168"/>
      <c r="AB76" s="176">
        <v>0</v>
      </c>
      <c r="AC76" s="177">
        <v>0</v>
      </c>
      <c r="AD76" s="134">
        <v>0</v>
      </c>
      <c r="AE76" s="177">
        <v>0</v>
      </c>
      <c r="AF76" s="182">
        <v>0</v>
      </c>
      <c r="AG76" s="172"/>
    </row>
    <row r="77" spans="1:33" s="110" customFormat="1" x14ac:dyDescent="0.2">
      <c r="A77" s="138">
        <v>416</v>
      </c>
      <c r="B77" s="139">
        <v>416035073</v>
      </c>
      <c r="C77" s="140" t="s">
        <v>496</v>
      </c>
      <c r="D77" s="141">
        <v>35</v>
      </c>
      <c r="E77" s="140" t="s">
        <v>67</v>
      </c>
      <c r="F77" s="141">
        <v>73</v>
      </c>
      <c r="G77" s="142" t="s">
        <v>105</v>
      </c>
      <c r="H77" s="130"/>
      <c r="I77" s="131">
        <v>12306</v>
      </c>
      <c r="J77" s="131">
        <v>8500</v>
      </c>
      <c r="K77" s="131">
        <v>0</v>
      </c>
      <c r="L77" s="131">
        <v>938</v>
      </c>
      <c r="M77" s="131">
        <v>21744</v>
      </c>
      <c r="N77" s="130"/>
      <c r="O77" s="132">
        <v>3</v>
      </c>
      <c r="P77" s="132">
        <v>0</v>
      </c>
      <c r="Q77" s="133">
        <v>60300</v>
      </c>
      <c r="R77" s="133">
        <v>0</v>
      </c>
      <c r="S77" s="133">
        <v>0</v>
      </c>
      <c r="T77" s="133">
        <v>2718</v>
      </c>
      <c r="U77" s="134">
        <v>63018</v>
      </c>
      <c r="V77" s="144"/>
      <c r="W77" s="173">
        <v>0.10181943839300484</v>
      </c>
      <c r="X77" s="174">
        <v>0.09</v>
      </c>
      <c r="Y77" s="174">
        <v>1.4802937393776692E-2</v>
      </c>
      <c r="Z77" s="175">
        <v>0</v>
      </c>
      <c r="AA77" s="168"/>
      <c r="AB77" s="176">
        <v>0</v>
      </c>
      <c r="AC77" s="177">
        <v>0</v>
      </c>
      <c r="AD77" s="134">
        <v>0</v>
      </c>
      <c r="AE77" s="177">
        <v>0</v>
      </c>
      <c r="AF77" s="182">
        <v>0</v>
      </c>
      <c r="AG77" s="172"/>
    </row>
    <row r="78" spans="1:33" s="110" customFormat="1" x14ac:dyDescent="0.2">
      <c r="A78" s="138">
        <v>416</v>
      </c>
      <c r="B78" s="139">
        <v>416035093</v>
      </c>
      <c r="C78" s="140" t="s">
        <v>496</v>
      </c>
      <c r="D78" s="141">
        <v>35</v>
      </c>
      <c r="E78" s="140" t="s">
        <v>67</v>
      </c>
      <c r="F78" s="141">
        <v>93</v>
      </c>
      <c r="G78" s="142" t="s">
        <v>125</v>
      </c>
      <c r="H78" s="130"/>
      <c r="I78" s="131">
        <v>14253.981201881861</v>
      </c>
      <c r="J78" s="131">
        <v>81</v>
      </c>
      <c r="K78" s="131">
        <v>0</v>
      </c>
      <c r="L78" s="131">
        <v>938</v>
      </c>
      <c r="M78" s="131">
        <v>15272.981201881861</v>
      </c>
      <c r="N78" s="130"/>
      <c r="O78" s="132">
        <v>0.49</v>
      </c>
      <c r="P78" s="132">
        <v>0</v>
      </c>
      <c r="Q78" s="133">
        <v>6786</v>
      </c>
      <c r="R78" s="133">
        <v>0</v>
      </c>
      <c r="S78" s="133">
        <v>0</v>
      </c>
      <c r="T78" s="133">
        <v>444</v>
      </c>
      <c r="U78" s="134">
        <v>7230</v>
      </c>
      <c r="V78" s="144"/>
      <c r="W78" s="173">
        <v>1.6630508270857457E-2</v>
      </c>
      <c r="X78" s="174">
        <v>0.18</v>
      </c>
      <c r="Y78" s="174">
        <v>7.2752686670527839E-2</v>
      </c>
      <c r="Z78" s="175">
        <v>0</v>
      </c>
      <c r="AA78" s="168"/>
      <c r="AB78" s="176">
        <v>0</v>
      </c>
      <c r="AC78" s="177">
        <v>0</v>
      </c>
      <c r="AD78" s="134">
        <v>0</v>
      </c>
      <c r="AE78" s="177">
        <v>0</v>
      </c>
      <c r="AF78" s="182">
        <v>0</v>
      </c>
      <c r="AG78" s="172"/>
    </row>
    <row r="79" spans="1:33" s="110" customFormat="1" x14ac:dyDescent="0.2">
      <c r="A79" s="138">
        <v>416</v>
      </c>
      <c r="B79" s="139">
        <v>416035133</v>
      </c>
      <c r="C79" s="140" t="s">
        <v>496</v>
      </c>
      <c r="D79" s="141">
        <v>35</v>
      </c>
      <c r="E79" s="140" t="s">
        <v>67</v>
      </c>
      <c r="F79" s="141">
        <v>133</v>
      </c>
      <c r="G79" s="142" t="s">
        <v>165</v>
      </c>
      <c r="H79" s="130"/>
      <c r="I79" s="131">
        <v>11958.499763432394</v>
      </c>
      <c r="J79" s="131">
        <v>2082</v>
      </c>
      <c r="K79" s="131">
        <v>0</v>
      </c>
      <c r="L79" s="131">
        <v>938</v>
      </c>
      <c r="M79" s="131">
        <v>14978.499763432394</v>
      </c>
      <c r="N79" s="130"/>
      <c r="O79" s="132">
        <v>1</v>
      </c>
      <c r="P79" s="132">
        <v>0</v>
      </c>
      <c r="Q79" s="133">
        <v>13564</v>
      </c>
      <c r="R79" s="133">
        <v>0</v>
      </c>
      <c r="S79" s="133">
        <v>0</v>
      </c>
      <c r="T79" s="133">
        <v>906</v>
      </c>
      <c r="U79" s="134">
        <v>14470</v>
      </c>
      <c r="V79" s="144"/>
      <c r="W79" s="173">
        <v>3.3939812797668278E-2</v>
      </c>
      <c r="X79" s="174">
        <v>0.09</v>
      </c>
      <c r="Y79" s="174">
        <v>3.3210823591240939E-2</v>
      </c>
      <c r="Z79" s="175">
        <v>0</v>
      </c>
      <c r="AA79" s="168"/>
      <c r="AB79" s="176">
        <v>0</v>
      </c>
      <c r="AC79" s="177">
        <v>0</v>
      </c>
      <c r="AD79" s="134">
        <v>0</v>
      </c>
      <c r="AE79" s="177">
        <v>0</v>
      </c>
      <c r="AF79" s="182">
        <v>0</v>
      </c>
      <c r="AG79" s="172"/>
    </row>
    <row r="80" spans="1:33" s="110" customFormat="1" x14ac:dyDescent="0.2">
      <c r="A80" s="138">
        <v>416</v>
      </c>
      <c r="B80" s="139">
        <v>416035220</v>
      </c>
      <c r="C80" s="140" t="s">
        <v>496</v>
      </c>
      <c r="D80" s="141">
        <v>35</v>
      </c>
      <c r="E80" s="140" t="s">
        <v>67</v>
      </c>
      <c r="F80" s="141">
        <v>220</v>
      </c>
      <c r="G80" s="142" t="s">
        <v>252</v>
      </c>
      <c r="H80" s="130"/>
      <c r="I80" s="131">
        <v>16118</v>
      </c>
      <c r="J80" s="131">
        <v>7167</v>
      </c>
      <c r="K80" s="131">
        <v>0</v>
      </c>
      <c r="L80" s="131">
        <v>938</v>
      </c>
      <c r="M80" s="131">
        <v>24223</v>
      </c>
      <c r="N80" s="130"/>
      <c r="O80" s="132">
        <v>1</v>
      </c>
      <c r="P80" s="132">
        <v>0</v>
      </c>
      <c r="Q80" s="133">
        <v>22495</v>
      </c>
      <c r="R80" s="133">
        <v>0</v>
      </c>
      <c r="S80" s="133">
        <v>0</v>
      </c>
      <c r="T80" s="133">
        <v>906</v>
      </c>
      <c r="U80" s="134">
        <v>23401</v>
      </c>
      <c r="V80" s="144"/>
      <c r="W80" s="173">
        <v>3.3939812797668278E-2</v>
      </c>
      <c r="X80" s="174">
        <v>0.09</v>
      </c>
      <c r="Y80" s="174">
        <v>1.6580394244019483E-2</v>
      </c>
      <c r="Z80" s="175">
        <v>0</v>
      </c>
      <c r="AA80" s="168"/>
      <c r="AB80" s="176">
        <v>0</v>
      </c>
      <c r="AC80" s="177">
        <v>0</v>
      </c>
      <c r="AD80" s="134">
        <v>0</v>
      </c>
      <c r="AE80" s="177">
        <v>0</v>
      </c>
      <c r="AF80" s="182">
        <v>0</v>
      </c>
      <c r="AG80" s="172"/>
    </row>
    <row r="81" spans="1:33" s="110" customFormat="1" x14ac:dyDescent="0.2">
      <c r="A81" s="138">
        <v>416</v>
      </c>
      <c r="B81" s="139">
        <v>416035243</v>
      </c>
      <c r="C81" s="140" t="s">
        <v>496</v>
      </c>
      <c r="D81" s="141">
        <v>35</v>
      </c>
      <c r="E81" s="140" t="s">
        <v>67</v>
      </c>
      <c r="F81" s="141">
        <v>243</v>
      </c>
      <c r="G81" s="142" t="s">
        <v>275</v>
      </c>
      <c r="H81" s="130"/>
      <c r="I81" s="131">
        <v>13392.987389876773</v>
      </c>
      <c r="J81" s="131">
        <v>2516</v>
      </c>
      <c r="K81" s="131">
        <v>0</v>
      </c>
      <c r="L81" s="131">
        <v>938</v>
      </c>
      <c r="M81" s="131">
        <v>16846.987389876773</v>
      </c>
      <c r="N81" s="130"/>
      <c r="O81" s="132">
        <v>1</v>
      </c>
      <c r="P81" s="132">
        <v>0</v>
      </c>
      <c r="Q81" s="133">
        <v>15369</v>
      </c>
      <c r="R81" s="133">
        <v>0</v>
      </c>
      <c r="S81" s="133">
        <v>0</v>
      </c>
      <c r="T81" s="133">
        <v>906</v>
      </c>
      <c r="U81" s="134">
        <v>16275</v>
      </c>
      <c r="V81" s="144"/>
      <c r="W81" s="173">
        <v>3.3939812797668278E-2</v>
      </c>
      <c r="X81" s="174">
        <v>0.09</v>
      </c>
      <c r="Y81" s="174">
        <v>6.428262576334348E-3</v>
      </c>
      <c r="Z81" s="175">
        <v>0</v>
      </c>
      <c r="AA81" s="168"/>
      <c r="AB81" s="176">
        <v>0</v>
      </c>
      <c r="AC81" s="177">
        <v>0</v>
      </c>
      <c r="AD81" s="134">
        <v>0</v>
      </c>
      <c r="AE81" s="177">
        <v>0</v>
      </c>
      <c r="AF81" s="182">
        <v>0</v>
      </c>
      <c r="AG81" s="172"/>
    </row>
    <row r="82" spans="1:33" s="110" customFormat="1" x14ac:dyDescent="0.2">
      <c r="A82" s="138">
        <v>416</v>
      </c>
      <c r="B82" s="139">
        <v>416035244</v>
      </c>
      <c r="C82" s="140" t="s">
        <v>496</v>
      </c>
      <c r="D82" s="141">
        <v>35</v>
      </c>
      <c r="E82" s="140" t="s">
        <v>67</v>
      </c>
      <c r="F82" s="141">
        <v>244</v>
      </c>
      <c r="G82" s="142" t="s">
        <v>276</v>
      </c>
      <c r="H82" s="130"/>
      <c r="I82" s="131">
        <v>13659</v>
      </c>
      <c r="J82" s="131">
        <v>4329</v>
      </c>
      <c r="K82" s="131">
        <v>0</v>
      </c>
      <c r="L82" s="131">
        <v>938</v>
      </c>
      <c r="M82" s="131">
        <v>18926</v>
      </c>
      <c r="N82" s="130"/>
      <c r="O82" s="132">
        <v>9.51</v>
      </c>
      <c r="P82" s="132">
        <v>0</v>
      </c>
      <c r="Q82" s="133">
        <v>165256</v>
      </c>
      <c r="R82" s="133">
        <v>0</v>
      </c>
      <c r="S82" s="133">
        <v>0</v>
      </c>
      <c r="T82" s="133">
        <v>8616</v>
      </c>
      <c r="U82" s="134">
        <v>173872</v>
      </c>
      <c r="V82" s="144"/>
      <c r="W82" s="173">
        <v>0.32276761970582535</v>
      </c>
      <c r="X82" s="174">
        <v>0.09</v>
      </c>
      <c r="Y82" s="174">
        <v>0.1346351263518645</v>
      </c>
      <c r="Z82" s="175">
        <v>0</v>
      </c>
      <c r="AA82" s="168"/>
      <c r="AB82" s="176">
        <v>1</v>
      </c>
      <c r="AC82" s="177">
        <v>0.82961777096306633</v>
      </c>
      <c r="AD82" s="134">
        <v>15701</v>
      </c>
      <c r="AE82" s="177">
        <v>0</v>
      </c>
      <c r="AF82" s="182">
        <v>0</v>
      </c>
      <c r="AG82" s="172"/>
    </row>
    <row r="83" spans="1:33" s="110" customFormat="1" x14ac:dyDescent="0.2">
      <c r="A83" s="138">
        <v>416</v>
      </c>
      <c r="B83" s="139">
        <v>416035285</v>
      </c>
      <c r="C83" s="140" t="s">
        <v>496</v>
      </c>
      <c r="D83" s="141">
        <v>35</v>
      </c>
      <c r="E83" s="140" t="s">
        <v>67</v>
      </c>
      <c r="F83" s="141">
        <v>285</v>
      </c>
      <c r="G83" s="142" t="s">
        <v>317</v>
      </c>
      <c r="H83" s="130"/>
      <c r="I83" s="131">
        <v>10872</v>
      </c>
      <c r="J83" s="131">
        <v>3174</v>
      </c>
      <c r="K83" s="131">
        <v>0</v>
      </c>
      <c r="L83" s="131">
        <v>938</v>
      </c>
      <c r="M83" s="131">
        <v>14984</v>
      </c>
      <c r="N83" s="130"/>
      <c r="O83" s="132">
        <v>3</v>
      </c>
      <c r="P83" s="132">
        <v>0</v>
      </c>
      <c r="Q83" s="133">
        <v>40707</v>
      </c>
      <c r="R83" s="133">
        <v>0</v>
      </c>
      <c r="S83" s="133">
        <v>0</v>
      </c>
      <c r="T83" s="133">
        <v>2718</v>
      </c>
      <c r="U83" s="134">
        <v>43425</v>
      </c>
      <c r="V83" s="144"/>
      <c r="W83" s="173">
        <v>0.10181943839300484</v>
      </c>
      <c r="X83" s="174">
        <v>0.09</v>
      </c>
      <c r="Y83" s="174">
        <v>3.6707269346642001E-2</v>
      </c>
      <c r="Z83" s="175">
        <v>0</v>
      </c>
      <c r="AA83" s="168"/>
      <c r="AB83" s="176">
        <v>0</v>
      </c>
      <c r="AC83" s="177">
        <v>0</v>
      </c>
      <c r="AD83" s="134">
        <v>0</v>
      </c>
      <c r="AE83" s="177">
        <v>0</v>
      </c>
      <c r="AF83" s="182">
        <v>0</v>
      </c>
      <c r="AG83" s="172"/>
    </row>
    <row r="84" spans="1:33" s="110" customFormat="1" x14ac:dyDescent="0.2">
      <c r="A84" s="138">
        <v>416</v>
      </c>
      <c r="B84" s="139">
        <v>416035307</v>
      </c>
      <c r="C84" s="140" t="s">
        <v>496</v>
      </c>
      <c r="D84" s="141">
        <v>35</v>
      </c>
      <c r="E84" s="140" t="s">
        <v>67</v>
      </c>
      <c r="F84" s="141">
        <v>307</v>
      </c>
      <c r="G84" s="142" t="s">
        <v>339</v>
      </c>
      <c r="H84" s="130"/>
      <c r="I84" s="131">
        <v>9576</v>
      </c>
      <c r="J84" s="131">
        <v>4166</v>
      </c>
      <c r="K84" s="131">
        <v>0</v>
      </c>
      <c r="L84" s="131">
        <v>938</v>
      </c>
      <c r="M84" s="131">
        <v>14680</v>
      </c>
      <c r="N84" s="130"/>
      <c r="O84" s="132">
        <v>1</v>
      </c>
      <c r="P84" s="132">
        <v>0</v>
      </c>
      <c r="Q84" s="133">
        <v>13276</v>
      </c>
      <c r="R84" s="133">
        <v>0</v>
      </c>
      <c r="S84" s="133">
        <v>0</v>
      </c>
      <c r="T84" s="133">
        <v>906</v>
      </c>
      <c r="U84" s="134">
        <v>14182</v>
      </c>
      <c r="V84" s="144"/>
      <c r="W84" s="173">
        <v>3.3939812797668278E-2</v>
      </c>
      <c r="X84" s="174">
        <v>0.09</v>
      </c>
      <c r="Y84" s="174">
        <v>1.0947957112306337E-2</v>
      </c>
      <c r="Z84" s="175">
        <v>0</v>
      </c>
      <c r="AA84" s="168"/>
      <c r="AB84" s="176">
        <v>0</v>
      </c>
      <c r="AC84" s="177">
        <v>0</v>
      </c>
      <c r="AD84" s="134">
        <v>0</v>
      </c>
      <c r="AE84" s="177">
        <v>0</v>
      </c>
      <c r="AF84" s="182">
        <v>0</v>
      </c>
      <c r="AG84" s="172"/>
    </row>
    <row r="85" spans="1:33" s="110" customFormat="1" x14ac:dyDescent="0.2">
      <c r="A85" s="138">
        <v>417</v>
      </c>
      <c r="B85" s="139">
        <v>417035035</v>
      </c>
      <c r="C85" s="140" t="s">
        <v>497</v>
      </c>
      <c r="D85" s="141">
        <v>35</v>
      </c>
      <c r="E85" s="140" t="s">
        <v>67</v>
      </c>
      <c r="F85" s="141">
        <v>35</v>
      </c>
      <c r="G85" s="142" t="s">
        <v>67</v>
      </c>
      <c r="H85" s="130"/>
      <c r="I85" s="131">
        <v>14236</v>
      </c>
      <c r="J85" s="131">
        <v>5975</v>
      </c>
      <c r="K85" s="131">
        <v>0</v>
      </c>
      <c r="L85" s="131">
        <v>938</v>
      </c>
      <c r="M85" s="131">
        <v>21149</v>
      </c>
      <c r="N85" s="130"/>
      <c r="O85" s="132">
        <v>311.04000000000002</v>
      </c>
      <c r="P85" s="132">
        <v>0</v>
      </c>
      <c r="Q85" s="133">
        <v>6255344</v>
      </c>
      <c r="R85" s="133">
        <v>0</v>
      </c>
      <c r="S85" s="133">
        <v>0</v>
      </c>
      <c r="T85" s="133">
        <v>290210</v>
      </c>
      <c r="U85" s="134">
        <v>6545554</v>
      </c>
      <c r="V85" s="144"/>
      <c r="W85" s="173">
        <v>1.5336731420424377</v>
      </c>
      <c r="X85" s="174">
        <v>0.18</v>
      </c>
      <c r="Y85" s="174">
        <v>0.15581142511821139</v>
      </c>
      <c r="Z85" s="175">
        <v>0</v>
      </c>
      <c r="AA85" s="168"/>
      <c r="AB85" s="176">
        <v>56.980000000000004</v>
      </c>
      <c r="AC85" s="177">
        <v>0</v>
      </c>
      <c r="AD85" s="134">
        <v>0</v>
      </c>
      <c r="AE85" s="177">
        <v>0.99506920929127307</v>
      </c>
      <c r="AF85" s="182">
        <v>21044</v>
      </c>
      <c r="AG85" s="172"/>
    </row>
    <row r="86" spans="1:33" s="110" customFormat="1" x14ac:dyDescent="0.2">
      <c r="A86" s="138">
        <v>417</v>
      </c>
      <c r="B86" s="139">
        <v>417035044</v>
      </c>
      <c r="C86" s="140" t="s">
        <v>497</v>
      </c>
      <c r="D86" s="141">
        <v>35</v>
      </c>
      <c r="E86" s="140" t="s">
        <v>67</v>
      </c>
      <c r="F86" s="141">
        <v>44</v>
      </c>
      <c r="G86" s="142" t="s">
        <v>76</v>
      </c>
      <c r="H86" s="130"/>
      <c r="I86" s="131">
        <v>14989</v>
      </c>
      <c r="J86" s="131">
        <v>134</v>
      </c>
      <c r="K86" s="131">
        <v>0</v>
      </c>
      <c r="L86" s="131">
        <v>938</v>
      </c>
      <c r="M86" s="131">
        <v>16061</v>
      </c>
      <c r="N86" s="130"/>
      <c r="O86" s="132">
        <v>2</v>
      </c>
      <c r="P86" s="132">
        <v>0</v>
      </c>
      <c r="Q86" s="133">
        <v>30096</v>
      </c>
      <c r="R86" s="133">
        <v>0</v>
      </c>
      <c r="S86" s="133">
        <v>0</v>
      </c>
      <c r="T86" s="133">
        <v>1866</v>
      </c>
      <c r="U86" s="134">
        <v>31962</v>
      </c>
      <c r="V86" s="144"/>
      <c r="W86" s="173">
        <v>9.861581417453958E-3</v>
      </c>
      <c r="X86" s="174">
        <v>0.18</v>
      </c>
      <c r="Y86" s="174">
        <v>7.2901165539567603E-2</v>
      </c>
      <c r="Z86" s="175">
        <v>0</v>
      </c>
      <c r="AA86" s="168"/>
      <c r="AB86" s="176">
        <v>0</v>
      </c>
      <c r="AC86" s="177">
        <v>0</v>
      </c>
      <c r="AD86" s="134">
        <v>0</v>
      </c>
      <c r="AE86" s="177">
        <v>0</v>
      </c>
      <c r="AF86" s="182">
        <v>0</v>
      </c>
      <c r="AG86" s="172"/>
    </row>
    <row r="87" spans="1:33" s="110" customFormat="1" x14ac:dyDescent="0.2">
      <c r="A87" s="138">
        <v>417</v>
      </c>
      <c r="B87" s="139">
        <v>417035093</v>
      </c>
      <c r="C87" s="140" t="s">
        <v>497</v>
      </c>
      <c r="D87" s="141">
        <v>35</v>
      </c>
      <c r="E87" s="140" t="s">
        <v>67</v>
      </c>
      <c r="F87" s="141">
        <v>93</v>
      </c>
      <c r="G87" s="142" t="s">
        <v>125</v>
      </c>
      <c r="H87" s="130"/>
      <c r="I87" s="131">
        <v>14253.981201881861</v>
      </c>
      <c r="J87" s="131">
        <v>81</v>
      </c>
      <c r="K87" s="131">
        <v>0</v>
      </c>
      <c r="L87" s="131">
        <v>938</v>
      </c>
      <c r="M87" s="131">
        <v>15272.981201881861</v>
      </c>
      <c r="N87" s="130"/>
      <c r="O87" s="132">
        <v>1.36</v>
      </c>
      <c r="P87" s="132">
        <v>0</v>
      </c>
      <c r="Q87" s="133">
        <v>19400</v>
      </c>
      <c r="R87" s="133">
        <v>0</v>
      </c>
      <c r="S87" s="133">
        <v>0</v>
      </c>
      <c r="T87" s="133">
        <v>1270</v>
      </c>
      <c r="U87" s="134">
        <v>20670</v>
      </c>
      <c r="V87" s="144"/>
      <c r="W87" s="173">
        <v>6.7058753638686922E-3</v>
      </c>
      <c r="X87" s="174">
        <v>0.18</v>
      </c>
      <c r="Y87" s="174">
        <v>7.2752686670527839E-2</v>
      </c>
      <c r="Z87" s="175">
        <v>0</v>
      </c>
      <c r="AA87" s="168"/>
      <c r="AB87" s="176">
        <v>0</v>
      </c>
      <c r="AC87" s="177">
        <v>0</v>
      </c>
      <c r="AD87" s="134">
        <v>0</v>
      </c>
      <c r="AE87" s="177">
        <v>0</v>
      </c>
      <c r="AF87" s="182">
        <v>0</v>
      </c>
      <c r="AG87" s="172"/>
    </row>
    <row r="88" spans="1:33" s="110" customFormat="1" x14ac:dyDescent="0.2">
      <c r="A88" s="138">
        <v>417</v>
      </c>
      <c r="B88" s="139">
        <v>417035100</v>
      </c>
      <c r="C88" s="140" t="s">
        <v>497</v>
      </c>
      <c r="D88" s="141">
        <v>35</v>
      </c>
      <c r="E88" s="140" t="s">
        <v>67</v>
      </c>
      <c r="F88" s="141">
        <v>100</v>
      </c>
      <c r="G88" s="142" t="s">
        <v>132</v>
      </c>
      <c r="H88" s="130"/>
      <c r="I88" s="131">
        <v>13488</v>
      </c>
      <c r="J88" s="131">
        <v>4992</v>
      </c>
      <c r="K88" s="131">
        <v>0</v>
      </c>
      <c r="L88" s="131">
        <v>938</v>
      </c>
      <c r="M88" s="131">
        <v>19418</v>
      </c>
      <c r="N88" s="130"/>
      <c r="O88" s="132">
        <v>4</v>
      </c>
      <c r="P88" s="132">
        <v>0</v>
      </c>
      <c r="Q88" s="133">
        <v>73556</v>
      </c>
      <c r="R88" s="133">
        <v>0</v>
      </c>
      <c r="S88" s="133">
        <v>0</v>
      </c>
      <c r="T88" s="133">
        <v>3732</v>
      </c>
      <c r="U88" s="134">
        <v>77288</v>
      </c>
      <c r="V88" s="144"/>
      <c r="W88" s="173">
        <v>1.9723162834907916E-2</v>
      </c>
      <c r="X88" s="174">
        <v>0.09</v>
      </c>
      <c r="Y88" s="174">
        <v>3.2742076932008854E-2</v>
      </c>
      <c r="Z88" s="175">
        <v>0</v>
      </c>
      <c r="AA88" s="168"/>
      <c r="AB88" s="176">
        <v>2</v>
      </c>
      <c r="AC88" s="177">
        <v>0</v>
      </c>
      <c r="AD88" s="134">
        <v>0</v>
      </c>
      <c r="AE88" s="177">
        <v>0</v>
      </c>
      <c r="AF88" s="182">
        <v>0</v>
      </c>
      <c r="AG88" s="172"/>
    </row>
    <row r="89" spans="1:33" s="110" customFormat="1" x14ac:dyDescent="0.2">
      <c r="A89" s="138">
        <v>417</v>
      </c>
      <c r="B89" s="139">
        <v>417035133</v>
      </c>
      <c r="C89" s="140" t="s">
        <v>497</v>
      </c>
      <c r="D89" s="141">
        <v>35</v>
      </c>
      <c r="E89" s="140" t="s">
        <v>67</v>
      </c>
      <c r="F89" s="141">
        <v>133</v>
      </c>
      <c r="G89" s="142" t="s">
        <v>165</v>
      </c>
      <c r="H89" s="130"/>
      <c r="I89" s="131">
        <v>9738</v>
      </c>
      <c r="J89" s="131">
        <v>1696</v>
      </c>
      <c r="K89" s="131">
        <v>0</v>
      </c>
      <c r="L89" s="131">
        <v>938</v>
      </c>
      <c r="M89" s="131">
        <v>12372</v>
      </c>
      <c r="N89" s="130"/>
      <c r="O89" s="132">
        <v>3</v>
      </c>
      <c r="P89" s="132">
        <v>0</v>
      </c>
      <c r="Q89" s="133">
        <v>34134</v>
      </c>
      <c r="R89" s="133">
        <v>0</v>
      </c>
      <c r="S89" s="133">
        <v>0</v>
      </c>
      <c r="T89" s="133">
        <v>2799</v>
      </c>
      <c r="U89" s="134">
        <v>36933</v>
      </c>
      <c r="V89" s="144"/>
      <c r="W89" s="173">
        <v>1.4792372126180937E-2</v>
      </c>
      <c r="X89" s="174">
        <v>0.09</v>
      </c>
      <c r="Y89" s="174">
        <v>3.3210823591240939E-2</v>
      </c>
      <c r="Z89" s="175">
        <v>0</v>
      </c>
      <c r="AA89" s="168"/>
      <c r="AB89" s="176">
        <v>1</v>
      </c>
      <c r="AC89" s="177">
        <v>0</v>
      </c>
      <c r="AD89" s="134">
        <v>0</v>
      </c>
      <c r="AE89" s="177">
        <v>0</v>
      </c>
      <c r="AF89" s="182">
        <v>0</v>
      </c>
      <c r="AG89" s="172"/>
    </row>
    <row r="90" spans="1:33" s="110" customFormat="1" x14ac:dyDescent="0.2">
      <c r="A90" s="138">
        <v>417</v>
      </c>
      <c r="B90" s="139">
        <v>417035199</v>
      </c>
      <c r="C90" s="140" t="s">
        <v>497</v>
      </c>
      <c r="D90" s="141">
        <v>35</v>
      </c>
      <c r="E90" s="140" t="s">
        <v>67</v>
      </c>
      <c r="F90" s="141">
        <v>199</v>
      </c>
      <c r="G90" s="142" t="s">
        <v>231</v>
      </c>
      <c r="H90" s="130"/>
      <c r="I90" s="131">
        <v>10949.682951174835</v>
      </c>
      <c r="J90" s="131">
        <v>7347</v>
      </c>
      <c r="K90" s="131">
        <v>0</v>
      </c>
      <c r="L90" s="131">
        <v>938</v>
      </c>
      <c r="M90" s="131">
        <v>19234.682951174836</v>
      </c>
      <c r="N90" s="130"/>
      <c r="O90" s="132">
        <v>1.08</v>
      </c>
      <c r="P90" s="132">
        <v>0</v>
      </c>
      <c r="Q90" s="133">
        <v>19662</v>
      </c>
      <c r="R90" s="133">
        <v>0</v>
      </c>
      <c r="S90" s="133">
        <v>0</v>
      </c>
      <c r="T90" s="133">
        <v>1008</v>
      </c>
      <c r="U90" s="134">
        <v>20670</v>
      </c>
      <c r="V90" s="144"/>
      <c r="W90" s="173">
        <v>5.3252539654251377E-3</v>
      </c>
      <c r="X90" s="174">
        <v>0.09</v>
      </c>
      <c r="Y90" s="174">
        <v>9.1022686896982967E-4</v>
      </c>
      <c r="Z90" s="175">
        <v>0</v>
      </c>
      <c r="AA90" s="168"/>
      <c r="AB90" s="176">
        <v>0</v>
      </c>
      <c r="AC90" s="177">
        <v>0</v>
      </c>
      <c r="AD90" s="134">
        <v>0</v>
      </c>
      <c r="AE90" s="177">
        <v>0</v>
      </c>
      <c r="AF90" s="182">
        <v>0</v>
      </c>
      <c r="AG90" s="172"/>
    </row>
    <row r="91" spans="1:33" s="110" customFormat="1" x14ac:dyDescent="0.2">
      <c r="A91" s="138">
        <v>417</v>
      </c>
      <c r="B91" s="139">
        <v>417035243</v>
      </c>
      <c r="C91" s="140" t="s">
        <v>497</v>
      </c>
      <c r="D91" s="141">
        <v>35</v>
      </c>
      <c r="E91" s="140" t="s">
        <v>67</v>
      </c>
      <c r="F91" s="141">
        <v>243</v>
      </c>
      <c r="G91" s="142" t="s">
        <v>275</v>
      </c>
      <c r="H91" s="130"/>
      <c r="I91" s="131">
        <v>9952</v>
      </c>
      <c r="J91" s="131">
        <v>1869</v>
      </c>
      <c r="K91" s="131">
        <v>0</v>
      </c>
      <c r="L91" s="131">
        <v>938</v>
      </c>
      <c r="M91" s="131">
        <v>12759</v>
      </c>
      <c r="N91" s="130"/>
      <c r="O91" s="132">
        <v>1</v>
      </c>
      <c r="P91" s="132">
        <v>0</v>
      </c>
      <c r="Q91" s="133">
        <v>11763</v>
      </c>
      <c r="R91" s="133">
        <v>0</v>
      </c>
      <c r="S91" s="133">
        <v>0</v>
      </c>
      <c r="T91" s="133">
        <v>933</v>
      </c>
      <c r="U91" s="134">
        <v>12696</v>
      </c>
      <c r="V91" s="144"/>
      <c r="W91" s="173">
        <v>4.930790708726979E-3</v>
      </c>
      <c r="X91" s="174">
        <v>0.09</v>
      </c>
      <c r="Y91" s="174">
        <v>6.428262576334348E-3</v>
      </c>
      <c r="Z91" s="175">
        <v>0</v>
      </c>
      <c r="AA91" s="168"/>
      <c r="AB91" s="176">
        <v>0</v>
      </c>
      <c r="AC91" s="177">
        <v>0</v>
      </c>
      <c r="AD91" s="134">
        <v>0</v>
      </c>
      <c r="AE91" s="177">
        <v>0</v>
      </c>
      <c r="AF91" s="182">
        <v>0</v>
      </c>
      <c r="AG91" s="172"/>
    </row>
    <row r="92" spans="1:33" s="110" customFormat="1" x14ac:dyDescent="0.2">
      <c r="A92" s="138">
        <v>417</v>
      </c>
      <c r="B92" s="139">
        <v>417035244</v>
      </c>
      <c r="C92" s="140" t="s">
        <v>497</v>
      </c>
      <c r="D92" s="141">
        <v>35</v>
      </c>
      <c r="E92" s="140" t="s">
        <v>67</v>
      </c>
      <c r="F92" s="141">
        <v>244</v>
      </c>
      <c r="G92" s="142" t="s">
        <v>276</v>
      </c>
      <c r="H92" s="130"/>
      <c r="I92" s="131">
        <v>13157</v>
      </c>
      <c r="J92" s="131">
        <v>4170</v>
      </c>
      <c r="K92" s="131">
        <v>0</v>
      </c>
      <c r="L92" s="131">
        <v>938</v>
      </c>
      <c r="M92" s="131">
        <v>18265</v>
      </c>
      <c r="N92" s="130"/>
      <c r="O92" s="132">
        <v>9.5399999999999991</v>
      </c>
      <c r="P92" s="132">
        <v>0</v>
      </c>
      <c r="Q92" s="133">
        <v>164488</v>
      </c>
      <c r="R92" s="133">
        <v>0</v>
      </c>
      <c r="S92" s="133">
        <v>0</v>
      </c>
      <c r="T92" s="133">
        <v>8903</v>
      </c>
      <c r="U92" s="134">
        <v>173391</v>
      </c>
      <c r="V92" s="144"/>
      <c r="W92" s="173">
        <v>4.7039743361255368E-2</v>
      </c>
      <c r="X92" s="174">
        <v>0.09</v>
      </c>
      <c r="Y92" s="174">
        <v>0.1346351263518645</v>
      </c>
      <c r="Z92" s="175">
        <v>0</v>
      </c>
      <c r="AA92" s="168"/>
      <c r="AB92" s="176">
        <v>2</v>
      </c>
      <c r="AC92" s="177">
        <v>1.7090593532415352</v>
      </c>
      <c r="AD92" s="134">
        <v>31218</v>
      </c>
      <c r="AE92" s="177">
        <v>0</v>
      </c>
      <c r="AF92" s="182">
        <v>0</v>
      </c>
      <c r="AG92" s="172"/>
    </row>
    <row r="93" spans="1:33" s="110" customFormat="1" x14ac:dyDescent="0.2">
      <c r="A93" s="138">
        <v>417</v>
      </c>
      <c r="B93" s="139">
        <v>417035258</v>
      </c>
      <c r="C93" s="140" t="s">
        <v>497</v>
      </c>
      <c r="D93" s="141">
        <v>35</v>
      </c>
      <c r="E93" s="140" t="s">
        <v>67</v>
      </c>
      <c r="F93" s="141">
        <v>258</v>
      </c>
      <c r="G93" s="142" t="s">
        <v>290</v>
      </c>
      <c r="H93" s="130"/>
      <c r="I93" s="131">
        <v>14801</v>
      </c>
      <c r="J93" s="131">
        <v>4356</v>
      </c>
      <c r="K93" s="131">
        <v>0</v>
      </c>
      <c r="L93" s="131">
        <v>938</v>
      </c>
      <c r="M93" s="131">
        <v>20095</v>
      </c>
      <c r="N93" s="130"/>
      <c r="O93" s="132">
        <v>0.64</v>
      </c>
      <c r="P93" s="132">
        <v>0</v>
      </c>
      <c r="Q93" s="133">
        <v>12200</v>
      </c>
      <c r="R93" s="133">
        <v>0</v>
      </c>
      <c r="S93" s="133">
        <v>0</v>
      </c>
      <c r="T93" s="133">
        <v>598</v>
      </c>
      <c r="U93" s="134">
        <v>12798</v>
      </c>
      <c r="V93" s="144"/>
      <c r="W93" s="173">
        <v>3.1557060535852667E-3</v>
      </c>
      <c r="X93" s="174">
        <v>0.09</v>
      </c>
      <c r="Y93" s="174">
        <v>9.3651958575422065E-2</v>
      </c>
      <c r="Z93" s="175">
        <v>0</v>
      </c>
      <c r="AA93" s="168"/>
      <c r="AB93" s="176">
        <v>0</v>
      </c>
      <c r="AC93" s="177">
        <v>0</v>
      </c>
      <c r="AD93" s="134">
        <v>0</v>
      </c>
      <c r="AE93" s="177">
        <v>0</v>
      </c>
      <c r="AF93" s="182">
        <v>0</v>
      </c>
      <c r="AG93" s="172"/>
    </row>
    <row r="94" spans="1:33" s="110" customFormat="1" x14ac:dyDescent="0.2">
      <c r="A94" s="138">
        <v>417</v>
      </c>
      <c r="B94" s="139">
        <v>417035285</v>
      </c>
      <c r="C94" s="140" t="s">
        <v>497</v>
      </c>
      <c r="D94" s="141">
        <v>35</v>
      </c>
      <c r="E94" s="140" t="s">
        <v>67</v>
      </c>
      <c r="F94" s="141">
        <v>285</v>
      </c>
      <c r="G94" s="142" t="s">
        <v>317</v>
      </c>
      <c r="H94" s="130"/>
      <c r="I94" s="131">
        <v>9755</v>
      </c>
      <c r="J94" s="131">
        <v>2848</v>
      </c>
      <c r="K94" s="131">
        <v>0</v>
      </c>
      <c r="L94" s="131">
        <v>938</v>
      </c>
      <c r="M94" s="131">
        <v>13541</v>
      </c>
      <c r="N94" s="130"/>
      <c r="O94" s="132">
        <v>3</v>
      </c>
      <c r="P94" s="132">
        <v>0</v>
      </c>
      <c r="Q94" s="133">
        <v>37623</v>
      </c>
      <c r="R94" s="133">
        <v>0</v>
      </c>
      <c r="S94" s="133">
        <v>0</v>
      </c>
      <c r="T94" s="133">
        <v>2799</v>
      </c>
      <c r="U94" s="134">
        <v>40422</v>
      </c>
      <c r="V94" s="144"/>
      <c r="W94" s="173">
        <v>1.4792372126180937E-2</v>
      </c>
      <c r="X94" s="174">
        <v>0.09</v>
      </c>
      <c r="Y94" s="174">
        <v>3.6707269346642001E-2</v>
      </c>
      <c r="Z94" s="175">
        <v>0</v>
      </c>
      <c r="AA94" s="168"/>
      <c r="AB94" s="176">
        <v>1</v>
      </c>
      <c r="AC94" s="177">
        <v>0</v>
      </c>
      <c r="AD94" s="134">
        <v>0</v>
      </c>
      <c r="AE94" s="177">
        <v>0</v>
      </c>
      <c r="AF94" s="182">
        <v>0</v>
      </c>
      <c r="AG94" s="172"/>
    </row>
    <row r="95" spans="1:33" s="110" customFormat="1" x14ac:dyDescent="0.2">
      <c r="A95" s="138">
        <v>418</v>
      </c>
      <c r="B95" s="139">
        <v>418100014</v>
      </c>
      <c r="C95" s="140" t="s">
        <v>498</v>
      </c>
      <c r="D95" s="141">
        <v>100</v>
      </c>
      <c r="E95" s="140" t="s">
        <v>132</v>
      </c>
      <c r="F95" s="141">
        <v>14</v>
      </c>
      <c r="G95" s="142" t="s">
        <v>46</v>
      </c>
      <c r="H95" s="130"/>
      <c r="I95" s="131">
        <v>11182</v>
      </c>
      <c r="J95" s="131">
        <v>3285</v>
      </c>
      <c r="K95" s="131">
        <v>0</v>
      </c>
      <c r="L95" s="131">
        <v>938</v>
      </c>
      <c r="M95" s="131">
        <v>15405</v>
      </c>
      <c r="N95" s="130"/>
      <c r="O95" s="132">
        <v>1</v>
      </c>
      <c r="P95" s="132">
        <v>0</v>
      </c>
      <c r="Q95" s="133">
        <v>14368</v>
      </c>
      <c r="R95" s="133">
        <v>0</v>
      </c>
      <c r="S95" s="133">
        <v>0</v>
      </c>
      <c r="T95" s="133">
        <v>932</v>
      </c>
      <c r="U95" s="134">
        <v>15300</v>
      </c>
      <c r="V95" s="144"/>
      <c r="W95" s="173">
        <v>6.8467383944024142E-3</v>
      </c>
      <c r="X95" s="174">
        <v>0.09</v>
      </c>
      <c r="Y95" s="174">
        <v>1.7914588109319523E-3</v>
      </c>
      <c r="Z95" s="175">
        <v>0</v>
      </c>
      <c r="AA95" s="168"/>
      <c r="AB95" s="176">
        <v>0</v>
      </c>
      <c r="AC95" s="177">
        <v>0</v>
      </c>
      <c r="AD95" s="134">
        <v>0</v>
      </c>
      <c r="AE95" s="177">
        <v>0</v>
      </c>
      <c r="AF95" s="182">
        <v>0</v>
      </c>
      <c r="AG95" s="172"/>
    </row>
    <row r="96" spans="1:33" s="110" customFormat="1" x14ac:dyDescent="0.2">
      <c r="A96" s="138">
        <v>418</v>
      </c>
      <c r="B96" s="139">
        <v>418100100</v>
      </c>
      <c r="C96" s="140" t="s">
        <v>498</v>
      </c>
      <c r="D96" s="141">
        <v>100</v>
      </c>
      <c r="E96" s="140" t="s">
        <v>132</v>
      </c>
      <c r="F96" s="141">
        <v>100</v>
      </c>
      <c r="G96" s="142" t="s">
        <v>132</v>
      </c>
      <c r="H96" s="130"/>
      <c r="I96" s="131">
        <v>10907</v>
      </c>
      <c r="J96" s="131">
        <v>4037</v>
      </c>
      <c r="K96" s="131">
        <v>0</v>
      </c>
      <c r="L96" s="131">
        <v>938</v>
      </c>
      <c r="M96" s="131">
        <v>15882</v>
      </c>
      <c r="N96" s="130"/>
      <c r="O96" s="132">
        <v>354.43000000000006</v>
      </c>
      <c r="P96" s="132">
        <v>0</v>
      </c>
      <c r="Q96" s="133">
        <v>5260448</v>
      </c>
      <c r="R96" s="133">
        <v>0</v>
      </c>
      <c r="S96" s="133">
        <v>0</v>
      </c>
      <c r="T96" s="133">
        <v>330324</v>
      </c>
      <c r="U96" s="134">
        <v>5590772</v>
      </c>
      <c r="V96" s="144"/>
      <c r="W96" s="173">
        <v>2.4266894891280488</v>
      </c>
      <c r="X96" s="174">
        <v>0.09</v>
      </c>
      <c r="Y96" s="174">
        <v>3.2742076932008854E-2</v>
      </c>
      <c r="Z96" s="175">
        <v>0</v>
      </c>
      <c r="AA96" s="168"/>
      <c r="AB96" s="176">
        <v>0</v>
      </c>
      <c r="AC96" s="177">
        <v>0</v>
      </c>
      <c r="AD96" s="134">
        <v>0</v>
      </c>
      <c r="AE96" s="177">
        <v>1.9863065232111952</v>
      </c>
      <c r="AF96" s="182">
        <v>31548</v>
      </c>
      <c r="AG96" s="172"/>
    </row>
    <row r="97" spans="1:33" s="110" customFormat="1" x14ac:dyDescent="0.2">
      <c r="A97" s="138">
        <v>418</v>
      </c>
      <c r="B97" s="139">
        <v>418100101</v>
      </c>
      <c r="C97" s="140" t="s">
        <v>498</v>
      </c>
      <c r="D97" s="141">
        <v>100</v>
      </c>
      <c r="E97" s="140" t="s">
        <v>132</v>
      </c>
      <c r="F97" s="141">
        <v>101</v>
      </c>
      <c r="G97" s="142" t="s">
        <v>133</v>
      </c>
      <c r="H97" s="130"/>
      <c r="I97" s="131">
        <v>10918.139429199784</v>
      </c>
      <c r="J97" s="131">
        <v>2930</v>
      </c>
      <c r="K97" s="131">
        <v>0</v>
      </c>
      <c r="L97" s="131">
        <v>938</v>
      </c>
      <c r="M97" s="131">
        <v>14786.139429199784</v>
      </c>
      <c r="N97" s="130"/>
      <c r="O97" s="132">
        <v>0.5</v>
      </c>
      <c r="P97" s="132">
        <v>0</v>
      </c>
      <c r="Q97" s="133">
        <v>6877</v>
      </c>
      <c r="R97" s="133">
        <v>0</v>
      </c>
      <c r="S97" s="133">
        <v>0</v>
      </c>
      <c r="T97" s="133">
        <v>466</v>
      </c>
      <c r="U97" s="134">
        <v>7343</v>
      </c>
      <c r="V97" s="144"/>
      <c r="W97" s="173">
        <v>3.4233691972012071E-3</v>
      </c>
      <c r="X97" s="174">
        <v>0.09</v>
      </c>
      <c r="Y97" s="174">
        <v>6.0055869684222205E-2</v>
      </c>
      <c r="Z97" s="175">
        <v>0</v>
      </c>
      <c r="AA97" s="168"/>
      <c r="AB97" s="176">
        <v>0</v>
      </c>
      <c r="AC97" s="177">
        <v>0</v>
      </c>
      <c r="AD97" s="134">
        <v>0</v>
      </c>
      <c r="AE97" s="177">
        <v>0</v>
      </c>
      <c r="AF97" s="182">
        <v>0</v>
      </c>
      <c r="AG97" s="172"/>
    </row>
    <row r="98" spans="1:33" s="110" customFormat="1" x14ac:dyDescent="0.2">
      <c r="A98" s="138">
        <v>418</v>
      </c>
      <c r="B98" s="139">
        <v>418100136</v>
      </c>
      <c r="C98" s="140" t="s">
        <v>498</v>
      </c>
      <c r="D98" s="141">
        <v>100</v>
      </c>
      <c r="E98" s="140" t="s">
        <v>132</v>
      </c>
      <c r="F98" s="141">
        <v>136</v>
      </c>
      <c r="G98" s="142" t="s">
        <v>168</v>
      </c>
      <c r="H98" s="130"/>
      <c r="I98" s="131">
        <v>10147</v>
      </c>
      <c r="J98" s="131">
        <v>3026</v>
      </c>
      <c r="K98" s="131">
        <v>0</v>
      </c>
      <c r="L98" s="131">
        <v>938</v>
      </c>
      <c r="M98" s="131">
        <v>14111</v>
      </c>
      <c r="N98" s="130"/>
      <c r="O98" s="132">
        <v>9.5</v>
      </c>
      <c r="P98" s="132">
        <v>0</v>
      </c>
      <c r="Q98" s="133">
        <v>124288</v>
      </c>
      <c r="R98" s="133">
        <v>0</v>
      </c>
      <c r="S98" s="133">
        <v>0</v>
      </c>
      <c r="T98" s="133">
        <v>8854</v>
      </c>
      <c r="U98" s="134">
        <v>133142</v>
      </c>
      <c r="V98" s="144"/>
      <c r="W98" s="173">
        <v>6.5044014746822934E-2</v>
      </c>
      <c r="X98" s="174">
        <v>0.09</v>
      </c>
      <c r="Y98" s="174">
        <v>6.159762380538206E-3</v>
      </c>
      <c r="Z98" s="175">
        <v>0</v>
      </c>
      <c r="AA98" s="168"/>
      <c r="AB98" s="176">
        <v>0</v>
      </c>
      <c r="AC98" s="177">
        <v>0</v>
      </c>
      <c r="AD98" s="134">
        <v>0</v>
      </c>
      <c r="AE98" s="177">
        <v>0</v>
      </c>
      <c r="AF98" s="182">
        <v>0</v>
      </c>
      <c r="AG98" s="172"/>
    </row>
    <row r="99" spans="1:33" s="110" customFormat="1" x14ac:dyDescent="0.2">
      <c r="A99" s="138">
        <v>418</v>
      </c>
      <c r="B99" s="139">
        <v>418100139</v>
      </c>
      <c r="C99" s="140" t="s">
        <v>498</v>
      </c>
      <c r="D99" s="141">
        <v>100</v>
      </c>
      <c r="E99" s="140" t="s">
        <v>132</v>
      </c>
      <c r="F99" s="141">
        <v>139</v>
      </c>
      <c r="G99" s="142" t="s">
        <v>171</v>
      </c>
      <c r="H99" s="130"/>
      <c r="I99" s="131">
        <v>10137</v>
      </c>
      <c r="J99" s="131">
        <v>3496</v>
      </c>
      <c r="K99" s="131">
        <v>0</v>
      </c>
      <c r="L99" s="131">
        <v>938</v>
      </c>
      <c r="M99" s="131">
        <v>14571</v>
      </c>
      <c r="N99" s="130"/>
      <c r="O99" s="132">
        <v>3</v>
      </c>
      <c r="P99" s="132">
        <v>0</v>
      </c>
      <c r="Q99" s="133">
        <v>40620</v>
      </c>
      <c r="R99" s="133">
        <v>0</v>
      </c>
      <c r="S99" s="133">
        <v>0</v>
      </c>
      <c r="T99" s="133">
        <v>2796</v>
      </c>
      <c r="U99" s="134">
        <v>43416</v>
      </c>
      <c r="V99" s="144"/>
      <c r="W99" s="173">
        <v>2.0540215183207242E-2</v>
      </c>
      <c r="X99" s="174">
        <v>0.09</v>
      </c>
      <c r="Y99" s="174">
        <v>2.2813814443698606E-3</v>
      </c>
      <c r="Z99" s="175">
        <v>0</v>
      </c>
      <c r="AA99" s="168"/>
      <c r="AB99" s="176">
        <v>0</v>
      </c>
      <c r="AC99" s="177">
        <v>0</v>
      </c>
      <c r="AD99" s="134">
        <v>0</v>
      </c>
      <c r="AE99" s="177">
        <v>0.99315326160559758</v>
      </c>
      <c r="AF99" s="182">
        <v>14472</v>
      </c>
      <c r="AG99" s="172"/>
    </row>
    <row r="100" spans="1:33" s="110" customFormat="1" x14ac:dyDescent="0.2">
      <c r="A100" s="138">
        <v>418</v>
      </c>
      <c r="B100" s="139">
        <v>418100170</v>
      </c>
      <c r="C100" s="140" t="s">
        <v>498</v>
      </c>
      <c r="D100" s="141">
        <v>100</v>
      </c>
      <c r="E100" s="140" t="s">
        <v>132</v>
      </c>
      <c r="F100" s="141">
        <v>170</v>
      </c>
      <c r="G100" s="142" t="s">
        <v>202</v>
      </c>
      <c r="H100" s="130"/>
      <c r="I100" s="131">
        <v>11166</v>
      </c>
      <c r="J100" s="131">
        <v>2944</v>
      </c>
      <c r="K100" s="131">
        <v>0</v>
      </c>
      <c r="L100" s="131">
        <v>938</v>
      </c>
      <c r="M100" s="131">
        <v>15048</v>
      </c>
      <c r="N100" s="130"/>
      <c r="O100" s="132">
        <v>7.78</v>
      </c>
      <c r="P100" s="132">
        <v>0</v>
      </c>
      <c r="Q100" s="133">
        <v>109021</v>
      </c>
      <c r="R100" s="133">
        <v>0</v>
      </c>
      <c r="S100" s="133">
        <v>0</v>
      </c>
      <c r="T100" s="133">
        <v>7251</v>
      </c>
      <c r="U100" s="134">
        <v>116272</v>
      </c>
      <c r="V100" s="144"/>
      <c r="W100" s="173">
        <v>5.3267624708450777E-2</v>
      </c>
      <c r="X100" s="174">
        <v>0.09</v>
      </c>
      <c r="Y100" s="174">
        <v>7.8484225165589255E-2</v>
      </c>
      <c r="Z100" s="175">
        <v>0</v>
      </c>
      <c r="AA100" s="168"/>
      <c r="AB100" s="176">
        <v>1</v>
      </c>
      <c r="AC100" s="177">
        <v>0</v>
      </c>
      <c r="AD100" s="134">
        <v>0</v>
      </c>
      <c r="AE100" s="177">
        <v>0.99315326160559758</v>
      </c>
      <c r="AF100" s="182">
        <v>14945</v>
      </c>
      <c r="AG100" s="172"/>
    </row>
    <row r="101" spans="1:33" s="110" customFormat="1" x14ac:dyDescent="0.2">
      <c r="A101" s="138">
        <v>418</v>
      </c>
      <c r="B101" s="139">
        <v>418100174</v>
      </c>
      <c r="C101" s="140" t="s">
        <v>498</v>
      </c>
      <c r="D101" s="141">
        <v>100</v>
      </c>
      <c r="E101" s="140" t="s">
        <v>132</v>
      </c>
      <c r="F101" s="141">
        <v>174</v>
      </c>
      <c r="G101" s="142" t="s">
        <v>206</v>
      </c>
      <c r="H101" s="130"/>
      <c r="I101" s="131">
        <v>11456.11396570115</v>
      </c>
      <c r="J101" s="131">
        <v>7361</v>
      </c>
      <c r="K101" s="131">
        <v>0</v>
      </c>
      <c r="L101" s="131">
        <v>938</v>
      </c>
      <c r="M101" s="131">
        <v>19755.113965701152</v>
      </c>
      <c r="N101" s="130"/>
      <c r="O101" s="132">
        <v>1</v>
      </c>
      <c r="P101" s="132">
        <v>0</v>
      </c>
      <c r="Q101" s="133">
        <v>18688</v>
      </c>
      <c r="R101" s="133">
        <v>0</v>
      </c>
      <c r="S101" s="133">
        <v>0</v>
      </c>
      <c r="T101" s="133">
        <v>932</v>
      </c>
      <c r="U101" s="134">
        <v>19620</v>
      </c>
      <c r="V101" s="144"/>
      <c r="W101" s="173">
        <v>6.8467383944024142E-3</v>
      </c>
      <c r="X101" s="174">
        <v>0.18</v>
      </c>
      <c r="Y101" s="174">
        <v>4.7645786222890847E-2</v>
      </c>
      <c r="Z101" s="175">
        <v>0</v>
      </c>
      <c r="AA101" s="168"/>
      <c r="AB101" s="176">
        <v>0</v>
      </c>
      <c r="AC101" s="177">
        <v>0</v>
      </c>
      <c r="AD101" s="134">
        <v>0</v>
      </c>
      <c r="AE101" s="177">
        <v>0</v>
      </c>
      <c r="AF101" s="182">
        <v>0</v>
      </c>
      <c r="AG101" s="172"/>
    </row>
    <row r="102" spans="1:33" s="110" customFormat="1" x14ac:dyDescent="0.2">
      <c r="A102" s="138">
        <v>418</v>
      </c>
      <c r="B102" s="139">
        <v>418100177</v>
      </c>
      <c r="C102" s="140" t="s">
        <v>498</v>
      </c>
      <c r="D102" s="141">
        <v>100</v>
      </c>
      <c r="E102" s="140" t="s">
        <v>132</v>
      </c>
      <c r="F102" s="141">
        <v>177</v>
      </c>
      <c r="G102" s="142" t="s">
        <v>209</v>
      </c>
      <c r="H102" s="130"/>
      <c r="I102" s="131">
        <v>10806.76151864593</v>
      </c>
      <c r="J102" s="131">
        <v>4588</v>
      </c>
      <c r="K102" s="131">
        <v>0</v>
      </c>
      <c r="L102" s="131">
        <v>938</v>
      </c>
      <c r="M102" s="131">
        <v>16332.76151864593</v>
      </c>
      <c r="N102" s="130"/>
      <c r="O102" s="132">
        <v>0.5</v>
      </c>
      <c r="P102" s="132">
        <v>0</v>
      </c>
      <c r="Q102" s="133">
        <v>7645</v>
      </c>
      <c r="R102" s="133">
        <v>0</v>
      </c>
      <c r="S102" s="133">
        <v>0</v>
      </c>
      <c r="T102" s="133">
        <v>466</v>
      </c>
      <c r="U102" s="134">
        <v>8111</v>
      </c>
      <c r="V102" s="144"/>
      <c r="W102" s="173">
        <v>3.4233691972012071E-3</v>
      </c>
      <c r="X102" s="174">
        <v>0.09</v>
      </c>
      <c r="Y102" s="174">
        <v>1.0388210609472655E-2</v>
      </c>
      <c r="Z102" s="175">
        <v>0</v>
      </c>
      <c r="AA102" s="168"/>
      <c r="AB102" s="176">
        <v>0</v>
      </c>
      <c r="AC102" s="177">
        <v>0</v>
      </c>
      <c r="AD102" s="134">
        <v>0</v>
      </c>
      <c r="AE102" s="177">
        <v>0</v>
      </c>
      <c r="AF102" s="182">
        <v>0</v>
      </c>
      <c r="AG102" s="172"/>
    </row>
    <row r="103" spans="1:33" s="110" customFormat="1" x14ac:dyDescent="0.2">
      <c r="A103" s="138">
        <v>418</v>
      </c>
      <c r="B103" s="139">
        <v>418100185</v>
      </c>
      <c r="C103" s="140" t="s">
        <v>498</v>
      </c>
      <c r="D103" s="141">
        <v>100</v>
      </c>
      <c r="E103" s="140" t="s">
        <v>132</v>
      </c>
      <c r="F103" s="141">
        <v>185</v>
      </c>
      <c r="G103" s="142" t="s">
        <v>217</v>
      </c>
      <c r="H103" s="130"/>
      <c r="I103" s="131">
        <v>9156</v>
      </c>
      <c r="J103" s="131">
        <v>1166</v>
      </c>
      <c r="K103" s="131">
        <v>0</v>
      </c>
      <c r="L103" s="131">
        <v>938</v>
      </c>
      <c r="M103" s="131">
        <v>11260</v>
      </c>
      <c r="N103" s="130"/>
      <c r="O103" s="132">
        <v>2</v>
      </c>
      <c r="P103" s="132">
        <v>0</v>
      </c>
      <c r="Q103" s="133">
        <v>20502</v>
      </c>
      <c r="R103" s="133">
        <v>0</v>
      </c>
      <c r="S103" s="133">
        <v>0</v>
      </c>
      <c r="T103" s="133">
        <v>1864</v>
      </c>
      <c r="U103" s="134">
        <v>22366</v>
      </c>
      <c r="V103" s="144"/>
      <c r="W103" s="173">
        <v>1.3693476788804828E-2</v>
      </c>
      <c r="X103" s="174">
        <v>0.09</v>
      </c>
      <c r="Y103" s="174">
        <v>1.7936584925740021E-2</v>
      </c>
      <c r="Z103" s="175">
        <v>0</v>
      </c>
      <c r="AA103" s="168"/>
      <c r="AB103" s="176">
        <v>0</v>
      </c>
      <c r="AC103" s="177">
        <v>0</v>
      </c>
      <c r="AD103" s="134">
        <v>0</v>
      </c>
      <c r="AE103" s="177">
        <v>0</v>
      </c>
      <c r="AF103" s="182">
        <v>0</v>
      </c>
      <c r="AG103" s="172"/>
    </row>
    <row r="104" spans="1:33" s="110" customFormat="1" x14ac:dyDescent="0.2">
      <c r="A104" s="138">
        <v>418</v>
      </c>
      <c r="B104" s="139">
        <v>418100198</v>
      </c>
      <c r="C104" s="140" t="s">
        <v>498</v>
      </c>
      <c r="D104" s="141">
        <v>100</v>
      </c>
      <c r="E104" s="140" t="s">
        <v>132</v>
      </c>
      <c r="F104" s="141">
        <v>198</v>
      </c>
      <c r="G104" s="142" t="s">
        <v>230</v>
      </c>
      <c r="H104" s="130"/>
      <c r="I104" s="131">
        <v>9597</v>
      </c>
      <c r="J104" s="131">
        <v>3938</v>
      </c>
      <c r="K104" s="131">
        <v>0</v>
      </c>
      <c r="L104" s="131">
        <v>938</v>
      </c>
      <c r="M104" s="131">
        <v>14473</v>
      </c>
      <c r="N104" s="130"/>
      <c r="O104" s="132">
        <v>13</v>
      </c>
      <c r="P104" s="132">
        <v>0</v>
      </c>
      <c r="Q104" s="133">
        <v>174746</v>
      </c>
      <c r="R104" s="133">
        <v>0</v>
      </c>
      <c r="S104" s="133">
        <v>0</v>
      </c>
      <c r="T104" s="133">
        <v>12116</v>
      </c>
      <c r="U104" s="134">
        <v>186862</v>
      </c>
      <c r="V104" s="144"/>
      <c r="W104" s="173">
        <v>8.9007599127231385E-2</v>
      </c>
      <c r="X104" s="174">
        <v>0.09</v>
      </c>
      <c r="Y104" s="174">
        <v>2.63396431379581E-3</v>
      </c>
      <c r="Z104" s="175">
        <v>0</v>
      </c>
      <c r="AA104" s="168"/>
      <c r="AB104" s="176">
        <v>0</v>
      </c>
      <c r="AC104" s="177">
        <v>0</v>
      </c>
      <c r="AD104" s="134">
        <v>0</v>
      </c>
      <c r="AE104" s="177">
        <v>0.99315326160559758</v>
      </c>
      <c r="AF104" s="182">
        <v>14374</v>
      </c>
      <c r="AG104" s="172"/>
    </row>
    <row r="105" spans="1:33" s="110" customFormat="1" x14ac:dyDescent="0.2">
      <c r="A105" s="138">
        <v>418</v>
      </c>
      <c r="B105" s="139">
        <v>418100288</v>
      </c>
      <c r="C105" s="140" t="s">
        <v>498</v>
      </c>
      <c r="D105" s="141">
        <v>100</v>
      </c>
      <c r="E105" s="140" t="s">
        <v>132</v>
      </c>
      <c r="F105" s="141">
        <v>288</v>
      </c>
      <c r="G105" s="142" t="s">
        <v>320</v>
      </c>
      <c r="H105" s="130"/>
      <c r="I105" s="131">
        <v>11771</v>
      </c>
      <c r="J105" s="131">
        <v>8032</v>
      </c>
      <c r="K105" s="131">
        <v>0</v>
      </c>
      <c r="L105" s="131">
        <v>938</v>
      </c>
      <c r="M105" s="131">
        <v>20741</v>
      </c>
      <c r="N105" s="130"/>
      <c r="O105" s="132">
        <v>4</v>
      </c>
      <c r="P105" s="132">
        <v>0</v>
      </c>
      <c r="Q105" s="133">
        <v>78668</v>
      </c>
      <c r="R105" s="133">
        <v>0</v>
      </c>
      <c r="S105" s="133">
        <v>0</v>
      </c>
      <c r="T105" s="133">
        <v>3728</v>
      </c>
      <c r="U105" s="134">
        <v>82396</v>
      </c>
      <c r="V105" s="144"/>
      <c r="W105" s="173">
        <v>2.7386953577609657E-2</v>
      </c>
      <c r="X105" s="174">
        <v>0.09</v>
      </c>
      <c r="Y105" s="174">
        <v>2.7336172807899809E-3</v>
      </c>
      <c r="Z105" s="175">
        <v>0</v>
      </c>
      <c r="AA105" s="168"/>
      <c r="AB105" s="176">
        <v>0</v>
      </c>
      <c r="AC105" s="177">
        <v>0</v>
      </c>
      <c r="AD105" s="134">
        <v>0</v>
      </c>
      <c r="AE105" s="177">
        <v>0</v>
      </c>
      <c r="AF105" s="182">
        <v>0</v>
      </c>
      <c r="AG105" s="172"/>
    </row>
    <row r="106" spans="1:33" s="110" customFormat="1" x14ac:dyDescent="0.2">
      <c r="A106" s="138">
        <v>418</v>
      </c>
      <c r="B106" s="139">
        <v>418100317</v>
      </c>
      <c r="C106" s="140" t="s">
        <v>498</v>
      </c>
      <c r="D106" s="141">
        <v>100</v>
      </c>
      <c r="E106" s="140" t="s">
        <v>132</v>
      </c>
      <c r="F106" s="141">
        <v>317</v>
      </c>
      <c r="G106" s="142" t="s">
        <v>349</v>
      </c>
      <c r="H106" s="130"/>
      <c r="I106" s="131">
        <v>10843.570749017637</v>
      </c>
      <c r="J106" s="131">
        <v>8688</v>
      </c>
      <c r="K106" s="131">
        <v>0</v>
      </c>
      <c r="L106" s="131">
        <v>938</v>
      </c>
      <c r="M106" s="131">
        <v>20469.570749017636</v>
      </c>
      <c r="N106" s="130"/>
      <c r="O106" s="132">
        <v>1</v>
      </c>
      <c r="P106" s="132">
        <v>0</v>
      </c>
      <c r="Q106" s="133">
        <v>19398</v>
      </c>
      <c r="R106" s="133">
        <v>0</v>
      </c>
      <c r="S106" s="133">
        <v>0</v>
      </c>
      <c r="T106" s="133">
        <v>932</v>
      </c>
      <c r="U106" s="134">
        <v>20330</v>
      </c>
      <c r="V106" s="144"/>
      <c r="W106" s="173">
        <v>6.8467383944024142E-3</v>
      </c>
      <c r="X106" s="174">
        <v>0.09</v>
      </c>
      <c r="Y106" s="174">
        <v>1.9926517613246987E-4</v>
      </c>
      <c r="Z106" s="175">
        <v>0</v>
      </c>
      <c r="AA106" s="168"/>
      <c r="AB106" s="176">
        <v>0</v>
      </c>
      <c r="AC106" s="177">
        <v>0</v>
      </c>
      <c r="AD106" s="134">
        <v>0</v>
      </c>
      <c r="AE106" s="177">
        <v>0</v>
      </c>
      <c r="AF106" s="182">
        <v>0</v>
      </c>
      <c r="AG106" s="172"/>
    </row>
    <row r="107" spans="1:33" s="110" customFormat="1" x14ac:dyDescent="0.2">
      <c r="A107" s="138">
        <v>418</v>
      </c>
      <c r="B107" s="139">
        <v>418100655</v>
      </c>
      <c r="C107" s="140" t="s">
        <v>498</v>
      </c>
      <c r="D107" s="141">
        <v>100</v>
      </c>
      <c r="E107" s="140" t="s">
        <v>132</v>
      </c>
      <c r="F107" s="141">
        <v>655</v>
      </c>
      <c r="G107" s="142" t="s">
        <v>401</v>
      </c>
      <c r="H107" s="130"/>
      <c r="I107" s="131">
        <v>10880.690045124897</v>
      </c>
      <c r="J107" s="131">
        <v>7956</v>
      </c>
      <c r="K107" s="131">
        <v>0</v>
      </c>
      <c r="L107" s="131">
        <v>938</v>
      </c>
      <c r="M107" s="131">
        <v>19774.690045124895</v>
      </c>
      <c r="N107" s="130"/>
      <c r="O107" s="132">
        <v>1.02</v>
      </c>
      <c r="P107" s="132">
        <v>0</v>
      </c>
      <c r="Q107" s="133">
        <v>19082</v>
      </c>
      <c r="R107" s="133">
        <v>0</v>
      </c>
      <c r="S107" s="133">
        <v>0</v>
      </c>
      <c r="T107" s="133">
        <v>950</v>
      </c>
      <c r="U107" s="134">
        <v>20032</v>
      </c>
      <c r="V107" s="144"/>
      <c r="W107" s="173">
        <v>6.9836731622904625E-3</v>
      </c>
      <c r="X107" s="174">
        <v>0.09</v>
      </c>
      <c r="Y107" s="174">
        <v>8.1143858808495003E-4</v>
      </c>
      <c r="Z107" s="175">
        <v>0</v>
      </c>
      <c r="AA107" s="168"/>
      <c r="AB107" s="176">
        <v>0</v>
      </c>
      <c r="AC107" s="177">
        <v>0</v>
      </c>
      <c r="AD107" s="134">
        <v>0</v>
      </c>
      <c r="AE107" s="177">
        <v>0</v>
      </c>
      <c r="AF107" s="182">
        <v>0</v>
      </c>
      <c r="AG107" s="172"/>
    </row>
    <row r="108" spans="1:33" s="110" customFormat="1" x14ac:dyDescent="0.2">
      <c r="A108" s="138">
        <v>419</v>
      </c>
      <c r="B108" s="139">
        <v>419035035</v>
      </c>
      <c r="C108" s="140" t="s">
        <v>499</v>
      </c>
      <c r="D108" s="141">
        <v>35</v>
      </c>
      <c r="E108" s="140" t="s">
        <v>67</v>
      </c>
      <c r="F108" s="141">
        <v>35</v>
      </c>
      <c r="G108" s="142" t="s">
        <v>67</v>
      </c>
      <c r="H108" s="130"/>
      <c r="I108" s="131">
        <v>13070</v>
      </c>
      <c r="J108" s="131">
        <v>5486</v>
      </c>
      <c r="K108" s="131">
        <v>0</v>
      </c>
      <c r="L108" s="131">
        <v>938</v>
      </c>
      <c r="M108" s="131">
        <v>19494</v>
      </c>
      <c r="N108" s="130"/>
      <c r="O108" s="132">
        <v>168.51</v>
      </c>
      <c r="P108" s="132">
        <v>0</v>
      </c>
      <c r="Q108" s="133">
        <v>3126873</v>
      </c>
      <c r="R108" s="133">
        <v>0</v>
      </c>
      <c r="S108" s="133">
        <v>0</v>
      </c>
      <c r="T108" s="133">
        <v>158062</v>
      </c>
      <c r="U108" s="134">
        <v>3284935</v>
      </c>
      <c r="V108" s="144"/>
      <c r="W108" s="173">
        <v>0</v>
      </c>
      <c r="X108" s="174">
        <v>0.18</v>
      </c>
      <c r="Y108" s="174">
        <v>0.15581142511821139</v>
      </c>
      <c r="Z108" s="175">
        <v>0</v>
      </c>
      <c r="AA108" s="168"/>
      <c r="AB108" s="176">
        <v>0</v>
      </c>
      <c r="AC108" s="177">
        <v>0</v>
      </c>
      <c r="AD108" s="134">
        <v>0</v>
      </c>
      <c r="AE108" s="177">
        <v>4</v>
      </c>
      <c r="AF108" s="182">
        <v>77976</v>
      </c>
      <c r="AG108" s="172"/>
    </row>
    <row r="109" spans="1:33" s="110" customFormat="1" x14ac:dyDescent="0.2">
      <c r="A109" s="138">
        <v>419</v>
      </c>
      <c r="B109" s="139">
        <v>419035044</v>
      </c>
      <c r="C109" s="140" t="s">
        <v>499</v>
      </c>
      <c r="D109" s="141">
        <v>35</v>
      </c>
      <c r="E109" s="140" t="s">
        <v>67</v>
      </c>
      <c r="F109" s="141">
        <v>44</v>
      </c>
      <c r="G109" s="142" t="s">
        <v>76</v>
      </c>
      <c r="H109" s="130"/>
      <c r="I109" s="131">
        <v>12094</v>
      </c>
      <c r="J109" s="131">
        <v>108</v>
      </c>
      <c r="K109" s="131">
        <v>0</v>
      </c>
      <c r="L109" s="131">
        <v>938</v>
      </c>
      <c r="M109" s="131">
        <v>13140</v>
      </c>
      <c r="N109" s="130"/>
      <c r="O109" s="132">
        <v>3.4699999999999998</v>
      </c>
      <c r="P109" s="132">
        <v>0</v>
      </c>
      <c r="Q109" s="133">
        <v>42341</v>
      </c>
      <c r="R109" s="133">
        <v>0</v>
      </c>
      <c r="S109" s="133">
        <v>0</v>
      </c>
      <c r="T109" s="133">
        <v>3255</v>
      </c>
      <c r="U109" s="134">
        <v>45596</v>
      </c>
      <c r="V109" s="144"/>
      <c r="W109" s="173">
        <v>0</v>
      </c>
      <c r="X109" s="174">
        <v>0.18</v>
      </c>
      <c r="Y109" s="174">
        <v>7.2901165539567603E-2</v>
      </c>
      <c r="Z109" s="175">
        <v>0</v>
      </c>
      <c r="AA109" s="168"/>
      <c r="AB109" s="176">
        <v>0</v>
      </c>
      <c r="AC109" s="177">
        <v>0</v>
      </c>
      <c r="AD109" s="134">
        <v>0</v>
      </c>
      <c r="AE109" s="177">
        <v>0</v>
      </c>
      <c r="AF109" s="182">
        <v>0</v>
      </c>
      <c r="AG109" s="172"/>
    </row>
    <row r="110" spans="1:33" s="110" customFormat="1" x14ac:dyDescent="0.2">
      <c r="A110" s="138">
        <v>419</v>
      </c>
      <c r="B110" s="139">
        <v>419035165</v>
      </c>
      <c r="C110" s="140" t="s">
        <v>499</v>
      </c>
      <c r="D110" s="141">
        <v>35</v>
      </c>
      <c r="E110" s="140" t="s">
        <v>67</v>
      </c>
      <c r="F110" s="141">
        <v>165</v>
      </c>
      <c r="G110" s="142" t="s">
        <v>197</v>
      </c>
      <c r="H110" s="130"/>
      <c r="I110" s="131">
        <v>9576</v>
      </c>
      <c r="J110" s="131">
        <v>292</v>
      </c>
      <c r="K110" s="131">
        <v>0</v>
      </c>
      <c r="L110" s="131">
        <v>938</v>
      </c>
      <c r="M110" s="131">
        <v>10806</v>
      </c>
      <c r="N110" s="130"/>
      <c r="O110" s="132">
        <v>2</v>
      </c>
      <c r="P110" s="132">
        <v>0</v>
      </c>
      <c r="Q110" s="133">
        <v>19736</v>
      </c>
      <c r="R110" s="133">
        <v>0</v>
      </c>
      <c r="S110" s="133">
        <v>0</v>
      </c>
      <c r="T110" s="133">
        <v>1876</v>
      </c>
      <c r="U110" s="134">
        <v>21612</v>
      </c>
      <c r="V110" s="144"/>
      <c r="W110" s="173">
        <v>0</v>
      </c>
      <c r="X110" s="174">
        <v>9.8299999999999998E-2</v>
      </c>
      <c r="Y110" s="174">
        <v>9.9346710167599953E-2</v>
      </c>
      <c r="Z110" s="175">
        <v>0</v>
      </c>
      <c r="AA110" s="168"/>
      <c r="AB110" s="176">
        <v>0</v>
      </c>
      <c r="AC110" s="177">
        <v>0</v>
      </c>
      <c r="AD110" s="134">
        <v>0</v>
      </c>
      <c r="AE110" s="177">
        <v>0</v>
      </c>
      <c r="AF110" s="182">
        <v>0</v>
      </c>
      <c r="AG110" s="172"/>
    </row>
    <row r="111" spans="1:33" s="110" customFormat="1" x14ac:dyDescent="0.2">
      <c r="A111" s="138">
        <v>419</v>
      </c>
      <c r="B111" s="139">
        <v>419035243</v>
      </c>
      <c r="C111" s="140" t="s">
        <v>499</v>
      </c>
      <c r="D111" s="141">
        <v>35</v>
      </c>
      <c r="E111" s="140" t="s">
        <v>67</v>
      </c>
      <c r="F111" s="141">
        <v>243</v>
      </c>
      <c r="G111" s="142" t="s">
        <v>275</v>
      </c>
      <c r="H111" s="130"/>
      <c r="I111" s="131">
        <v>11985</v>
      </c>
      <c r="J111" s="131">
        <v>2251</v>
      </c>
      <c r="K111" s="131">
        <v>0</v>
      </c>
      <c r="L111" s="131">
        <v>938</v>
      </c>
      <c r="M111" s="131">
        <v>15174</v>
      </c>
      <c r="N111" s="130"/>
      <c r="O111" s="132">
        <v>4</v>
      </c>
      <c r="P111" s="132">
        <v>0</v>
      </c>
      <c r="Q111" s="133">
        <v>56944</v>
      </c>
      <c r="R111" s="133">
        <v>0</v>
      </c>
      <c r="S111" s="133">
        <v>0</v>
      </c>
      <c r="T111" s="133">
        <v>3752</v>
      </c>
      <c r="U111" s="134">
        <v>60696</v>
      </c>
      <c r="V111" s="144"/>
      <c r="W111" s="173">
        <v>0</v>
      </c>
      <c r="X111" s="174">
        <v>0.09</v>
      </c>
      <c r="Y111" s="174">
        <v>6.428262576334348E-3</v>
      </c>
      <c r="Z111" s="175">
        <v>0</v>
      </c>
      <c r="AA111" s="168"/>
      <c r="AB111" s="176">
        <v>0</v>
      </c>
      <c r="AC111" s="177">
        <v>0</v>
      </c>
      <c r="AD111" s="134">
        <v>0</v>
      </c>
      <c r="AE111" s="177">
        <v>0</v>
      </c>
      <c r="AF111" s="182">
        <v>0</v>
      </c>
      <c r="AG111" s="172"/>
    </row>
    <row r="112" spans="1:33" s="110" customFormat="1" x14ac:dyDescent="0.2">
      <c r="A112" s="138">
        <v>419</v>
      </c>
      <c r="B112" s="139">
        <v>419035244</v>
      </c>
      <c r="C112" s="140" t="s">
        <v>499</v>
      </c>
      <c r="D112" s="141">
        <v>35</v>
      </c>
      <c r="E112" s="140" t="s">
        <v>67</v>
      </c>
      <c r="F112" s="141">
        <v>244</v>
      </c>
      <c r="G112" s="142" t="s">
        <v>276</v>
      </c>
      <c r="H112" s="130"/>
      <c r="I112" s="131">
        <v>14503</v>
      </c>
      <c r="J112" s="131">
        <v>4597</v>
      </c>
      <c r="K112" s="131">
        <v>0</v>
      </c>
      <c r="L112" s="131">
        <v>938</v>
      </c>
      <c r="M112" s="131">
        <v>20038</v>
      </c>
      <c r="N112" s="130"/>
      <c r="O112" s="132">
        <v>7.93</v>
      </c>
      <c r="P112" s="132">
        <v>0</v>
      </c>
      <c r="Q112" s="133">
        <v>151463</v>
      </c>
      <c r="R112" s="133">
        <v>0</v>
      </c>
      <c r="S112" s="133">
        <v>0</v>
      </c>
      <c r="T112" s="133">
        <v>7438</v>
      </c>
      <c r="U112" s="134">
        <v>158901</v>
      </c>
      <c r="V112" s="144"/>
      <c r="W112" s="173">
        <v>0</v>
      </c>
      <c r="X112" s="174">
        <v>0.09</v>
      </c>
      <c r="Y112" s="174">
        <v>0.1346351263518645</v>
      </c>
      <c r="Z112" s="175">
        <v>0</v>
      </c>
      <c r="AA112" s="168"/>
      <c r="AB112" s="176">
        <v>0</v>
      </c>
      <c r="AC112" s="177">
        <v>0</v>
      </c>
      <c r="AD112" s="134">
        <v>0</v>
      </c>
      <c r="AE112" s="177">
        <v>0</v>
      </c>
      <c r="AF112" s="182">
        <v>0</v>
      </c>
      <c r="AG112" s="172"/>
    </row>
    <row r="113" spans="1:33" s="110" customFormat="1" x14ac:dyDescent="0.2">
      <c r="A113" s="138">
        <v>419</v>
      </c>
      <c r="B113" s="139">
        <v>419035293</v>
      </c>
      <c r="C113" s="140" t="s">
        <v>499</v>
      </c>
      <c r="D113" s="141">
        <v>35</v>
      </c>
      <c r="E113" s="140" t="s">
        <v>67</v>
      </c>
      <c r="F113" s="141">
        <v>293</v>
      </c>
      <c r="G113" s="142" t="s">
        <v>325</v>
      </c>
      <c r="H113" s="130"/>
      <c r="I113" s="131">
        <v>12760.161431036608</v>
      </c>
      <c r="J113" s="131">
        <v>611</v>
      </c>
      <c r="K113" s="131">
        <v>0</v>
      </c>
      <c r="L113" s="131">
        <v>938</v>
      </c>
      <c r="M113" s="131">
        <v>14309.161431036608</v>
      </c>
      <c r="N113" s="130"/>
      <c r="O113" s="132">
        <v>1</v>
      </c>
      <c r="P113" s="132">
        <v>0</v>
      </c>
      <c r="Q113" s="133">
        <v>13371</v>
      </c>
      <c r="R113" s="133">
        <v>0</v>
      </c>
      <c r="S113" s="133">
        <v>0</v>
      </c>
      <c r="T113" s="133">
        <v>938</v>
      </c>
      <c r="U113" s="134">
        <v>14309</v>
      </c>
      <c r="V113" s="144"/>
      <c r="W113" s="173">
        <v>0</v>
      </c>
      <c r="X113" s="174">
        <v>0.18</v>
      </c>
      <c r="Y113" s="174">
        <v>9.4456288817017318E-3</v>
      </c>
      <c r="Z113" s="175">
        <v>0</v>
      </c>
      <c r="AA113" s="168"/>
      <c r="AB113" s="176">
        <v>0</v>
      </c>
      <c r="AC113" s="177">
        <v>0</v>
      </c>
      <c r="AD113" s="134">
        <v>0</v>
      </c>
      <c r="AE113" s="177">
        <v>0</v>
      </c>
      <c r="AF113" s="182">
        <v>0</v>
      </c>
      <c r="AG113" s="172"/>
    </row>
    <row r="114" spans="1:33" s="110" customFormat="1" x14ac:dyDescent="0.2">
      <c r="A114" s="138">
        <v>420</v>
      </c>
      <c r="B114" s="139">
        <v>420049010</v>
      </c>
      <c r="C114" s="140" t="s">
        <v>500</v>
      </c>
      <c r="D114" s="141">
        <v>49</v>
      </c>
      <c r="E114" s="140" t="s">
        <v>81</v>
      </c>
      <c r="F114" s="141">
        <v>10</v>
      </c>
      <c r="G114" s="142" t="s">
        <v>42</v>
      </c>
      <c r="H114" s="130"/>
      <c r="I114" s="131">
        <v>14374</v>
      </c>
      <c r="J114" s="131">
        <v>5378</v>
      </c>
      <c r="K114" s="131">
        <v>0</v>
      </c>
      <c r="L114" s="131">
        <v>938</v>
      </c>
      <c r="M114" s="131">
        <v>20690</v>
      </c>
      <c r="N114" s="130"/>
      <c r="O114" s="132">
        <v>2.98</v>
      </c>
      <c r="P114" s="132">
        <v>0</v>
      </c>
      <c r="Q114" s="133">
        <v>58861</v>
      </c>
      <c r="R114" s="133">
        <v>0</v>
      </c>
      <c r="S114" s="133">
        <v>0</v>
      </c>
      <c r="T114" s="133">
        <v>2795</v>
      </c>
      <c r="U114" s="134">
        <v>61656</v>
      </c>
      <c r="V114" s="144"/>
      <c r="W114" s="173">
        <v>0</v>
      </c>
      <c r="X114" s="174">
        <v>0.09</v>
      </c>
      <c r="Y114" s="174">
        <v>2.1107392352116921E-3</v>
      </c>
      <c r="Z114" s="175">
        <v>0</v>
      </c>
      <c r="AA114" s="168"/>
      <c r="AB114" s="176">
        <v>0</v>
      </c>
      <c r="AC114" s="177">
        <v>0</v>
      </c>
      <c r="AD114" s="134">
        <v>0</v>
      </c>
      <c r="AE114" s="177">
        <v>0</v>
      </c>
      <c r="AF114" s="182">
        <v>0</v>
      </c>
      <c r="AG114" s="172"/>
    </row>
    <row r="115" spans="1:33" s="110" customFormat="1" x14ac:dyDescent="0.2">
      <c r="A115" s="138">
        <v>420</v>
      </c>
      <c r="B115" s="139">
        <v>420049023</v>
      </c>
      <c r="C115" s="140" t="s">
        <v>500</v>
      </c>
      <c r="D115" s="141">
        <v>49</v>
      </c>
      <c r="E115" s="140" t="s">
        <v>81</v>
      </c>
      <c r="F115" s="141">
        <v>23</v>
      </c>
      <c r="G115" s="142" t="s">
        <v>55</v>
      </c>
      <c r="H115" s="130"/>
      <c r="I115" s="131">
        <v>10075</v>
      </c>
      <c r="J115" s="131">
        <v>5586</v>
      </c>
      <c r="K115" s="131">
        <v>0</v>
      </c>
      <c r="L115" s="131">
        <v>938</v>
      </c>
      <c r="M115" s="131">
        <v>16599</v>
      </c>
      <c r="N115" s="130"/>
      <c r="O115" s="132">
        <v>0.06</v>
      </c>
      <c r="P115" s="132">
        <v>0</v>
      </c>
      <c r="Q115" s="133">
        <v>940</v>
      </c>
      <c r="R115" s="133">
        <v>0</v>
      </c>
      <c r="S115" s="133">
        <v>0</v>
      </c>
      <c r="T115" s="133">
        <v>56</v>
      </c>
      <c r="U115" s="134">
        <v>996</v>
      </c>
      <c r="V115" s="144"/>
      <c r="W115" s="173">
        <v>0</v>
      </c>
      <c r="X115" s="174">
        <v>0.09</v>
      </c>
      <c r="Y115" s="174">
        <v>3.7777662191567751E-4</v>
      </c>
      <c r="Z115" s="175">
        <v>0</v>
      </c>
      <c r="AA115" s="168"/>
      <c r="AB115" s="176">
        <v>0</v>
      </c>
      <c r="AC115" s="177">
        <v>0</v>
      </c>
      <c r="AD115" s="134">
        <v>0</v>
      </c>
      <c r="AE115" s="177">
        <v>0</v>
      </c>
      <c r="AF115" s="182">
        <v>0</v>
      </c>
      <c r="AG115" s="172"/>
    </row>
    <row r="116" spans="1:33" s="110" customFormat="1" x14ac:dyDescent="0.2">
      <c r="A116" s="138">
        <v>420</v>
      </c>
      <c r="B116" s="139">
        <v>420049026</v>
      </c>
      <c r="C116" s="140" t="s">
        <v>500</v>
      </c>
      <c r="D116" s="141">
        <v>49</v>
      </c>
      <c r="E116" s="140" t="s">
        <v>81</v>
      </c>
      <c r="F116" s="141">
        <v>26</v>
      </c>
      <c r="G116" s="142" t="s">
        <v>58</v>
      </c>
      <c r="H116" s="130"/>
      <c r="I116" s="131">
        <v>14347</v>
      </c>
      <c r="J116" s="131">
        <v>4685</v>
      </c>
      <c r="K116" s="131">
        <v>0</v>
      </c>
      <c r="L116" s="131">
        <v>938</v>
      </c>
      <c r="M116" s="131">
        <v>19970</v>
      </c>
      <c r="N116" s="130"/>
      <c r="O116" s="132">
        <v>2.94</v>
      </c>
      <c r="P116" s="132">
        <v>0</v>
      </c>
      <c r="Q116" s="133">
        <v>55954</v>
      </c>
      <c r="R116" s="133">
        <v>0</v>
      </c>
      <c r="S116" s="133">
        <v>0</v>
      </c>
      <c r="T116" s="133">
        <v>2757</v>
      </c>
      <c r="U116" s="134">
        <v>58711</v>
      </c>
      <c r="V116" s="144"/>
      <c r="W116" s="173">
        <v>0</v>
      </c>
      <c r="X116" s="174">
        <v>0.09</v>
      </c>
      <c r="Y116" s="174">
        <v>8.2169972066212303E-4</v>
      </c>
      <c r="Z116" s="175">
        <v>0</v>
      </c>
      <c r="AA116" s="168"/>
      <c r="AB116" s="176">
        <v>0</v>
      </c>
      <c r="AC116" s="177">
        <v>0</v>
      </c>
      <c r="AD116" s="134">
        <v>0</v>
      </c>
      <c r="AE116" s="177">
        <v>0</v>
      </c>
      <c r="AF116" s="182">
        <v>0</v>
      </c>
      <c r="AG116" s="172"/>
    </row>
    <row r="117" spans="1:33" s="110" customFormat="1" x14ac:dyDescent="0.2">
      <c r="A117" s="138">
        <v>420</v>
      </c>
      <c r="B117" s="139">
        <v>420049031</v>
      </c>
      <c r="C117" s="140" t="s">
        <v>500</v>
      </c>
      <c r="D117" s="141">
        <v>49</v>
      </c>
      <c r="E117" s="140" t="s">
        <v>81</v>
      </c>
      <c r="F117" s="141">
        <v>31</v>
      </c>
      <c r="G117" s="142" t="s">
        <v>63</v>
      </c>
      <c r="H117" s="130"/>
      <c r="I117" s="131">
        <v>10128</v>
      </c>
      <c r="J117" s="131">
        <v>5002</v>
      </c>
      <c r="K117" s="131">
        <v>0</v>
      </c>
      <c r="L117" s="131">
        <v>938</v>
      </c>
      <c r="M117" s="131">
        <v>16068</v>
      </c>
      <c r="N117" s="130"/>
      <c r="O117" s="132">
        <v>2.92</v>
      </c>
      <c r="P117" s="132">
        <v>0</v>
      </c>
      <c r="Q117" s="133">
        <v>44180</v>
      </c>
      <c r="R117" s="133">
        <v>0</v>
      </c>
      <c r="S117" s="133">
        <v>0</v>
      </c>
      <c r="T117" s="133">
        <v>2739</v>
      </c>
      <c r="U117" s="134">
        <v>46919</v>
      </c>
      <c r="V117" s="144"/>
      <c r="W117" s="173">
        <v>0</v>
      </c>
      <c r="X117" s="174">
        <v>0.09</v>
      </c>
      <c r="Y117" s="174">
        <v>1.8841346395931886E-2</v>
      </c>
      <c r="Z117" s="175">
        <v>0</v>
      </c>
      <c r="AA117" s="168"/>
      <c r="AB117" s="176">
        <v>0</v>
      </c>
      <c r="AC117" s="177">
        <v>0</v>
      </c>
      <c r="AD117" s="134">
        <v>0</v>
      </c>
      <c r="AE117" s="177">
        <v>0</v>
      </c>
      <c r="AF117" s="182">
        <v>0</v>
      </c>
      <c r="AG117" s="172"/>
    </row>
    <row r="118" spans="1:33" s="110" customFormat="1" x14ac:dyDescent="0.2">
      <c r="A118" s="138">
        <v>420</v>
      </c>
      <c r="B118" s="139">
        <v>420049035</v>
      </c>
      <c r="C118" s="140" t="s">
        <v>500</v>
      </c>
      <c r="D118" s="141">
        <v>49</v>
      </c>
      <c r="E118" s="140" t="s">
        <v>81</v>
      </c>
      <c r="F118" s="141">
        <v>35</v>
      </c>
      <c r="G118" s="142" t="s">
        <v>67</v>
      </c>
      <c r="H118" s="130"/>
      <c r="I118" s="131">
        <v>13612</v>
      </c>
      <c r="J118" s="131">
        <v>5713</v>
      </c>
      <c r="K118" s="131">
        <v>0</v>
      </c>
      <c r="L118" s="131">
        <v>938</v>
      </c>
      <c r="M118" s="131">
        <v>20263</v>
      </c>
      <c r="N118" s="130"/>
      <c r="O118" s="132">
        <v>50.949999999999989</v>
      </c>
      <c r="P118" s="132">
        <v>0</v>
      </c>
      <c r="Q118" s="133">
        <v>984610</v>
      </c>
      <c r="R118" s="133">
        <v>0</v>
      </c>
      <c r="S118" s="133">
        <v>0</v>
      </c>
      <c r="T118" s="133">
        <v>47791</v>
      </c>
      <c r="U118" s="134">
        <v>1032401</v>
      </c>
      <c r="V118" s="144"/>
      <c r="W118" s="173">
        <v>0</v>
      </c>
      <c r="X118" s="174">
        <v>0.18</v>
      </c>
      <c r="Y118" s="174">
        <v>0.15581142511821139</v>
      </c>
      <c r="Z118" s="175">
        <v>0</v>
      </c>
      <c r="AA118" s="168"/>
      <c r="AB118" s="176">
        <v>0</v>
      </c>
      <c r="AC118" s="177">
        <v>0</v>
      </c>
      <c r="AD118" s="134">
        <v>0</v>
      </c>
      <c r="AE118" s="177">
        <v>0</v>
      </c>
      <c r="AF118" s="182">
        <v>0</v>
      </c>
      <c r="AG118" s="172"/>
    </row>
    <row r="119" spans="1:33" s="110" customFormat="1" x14ac:dyDescent="0.2">
      <c r="A119" s="138">
        <v>420</v>
      </c>
      <c r="B119" s="139">
        <v>420049044</v>
      </c>
      <c r="C119" s="140" t="s">
        <v>500</v>
      </c>
      <c r="D119" s="141">
        <v>49</v>
      </c>
      <c r="E119" s="140" t="s">
        <v>81</v>
      </c>
      <c r="F119" s="141">
        <v>44</v>
      </c>
      <c r="G119" s="142" t="s">
        <v>76</v>
      </c>
      <c r="H119" s="130"/>
      <c r="I119" s="131">
        <v>15260</v>
      </c>
      <c r="J119" s="131">
        <v>137</v>
      </c>
      <c r="K119" s="131">
        <v>0</v>
      </c>
      <c r="L119" s="131">
        <v>938</v>
      </c>
      <c r="M119" s="131">
        <v>16335</v>
      </c>
      <c r="N119" s="130"/>
      <c r="O119" s="132">
        <v>5.3999999999999995</v>
      </c>
      <c r="P119" s="132">
        <v>0</v>
      </c>
      <c r="Q119" s="133">
        <v>83143</v>
      </c>
      <c r="R119" s="133">
        <v>0</v>
      </c>
      <c r="S119" s="133">
        <v>0</v>
      </c>
      <c r="T119" s="133">
        <v>5064</v>
      </c>
      <c r="U119" s="134">
        <v>88207</v>
      </c>
      <c r="V119" s="144"/>
      <c r="W119" s="173">
        <v>0</v>
      </c>
      <c r="X119" s="174">
        <v>0.18</v>
      </c>
      <c r="Y119" s="174">
        <v>7.2901165539567603E-2</v>
      </c>
      <c r="Z119" s="175">
        <v>0</v>
      </c>
      <c r="AA119" s="168"/>
      <c r="AB119" s="176">
        <v>0</v>
      </c>
      <c r="AC119" s="177">
        <v>0</v>
      </c>
      <c r="AD119" s="134">
        <v>0</v>
      </c>
      <c r="AE119" s="177">
        <v>0</v>
      </c>
      <c r="AF119" s="182">
        <v>0</v>
      </c>
      <c r="AG119" s="172"/>
    </row>
    <row r="120" spans="1:33" s="110" customFormat="1" x14ac:dyDescent="0.2">
      <c r="A120" s="138">
        <v>420</v>
      </c>
      <c r="B120" s="139">
        <v>420049049</v>
      </c>
      <c r="C120" s="140" t="s">
        <v>500</v>
      </c>
      <c r="D120" s="141">
        <v>49</v>
      </c>
      <c r="E120" s="140" t="s">
        <v>81</v>
      </c>
      <c r="F120" s="141">
        <v>49</v>
      </c>
      <c r="G120" s="142" t="s">
        <v>81</v>
      </c>
      <c r="H120" s="130"/>
      <c r="I120" s="131">
        <v>13164</v>
      </c>
      <c r="J120" s="131">
        <v>16603</v>
      </c>
      <c r="K120" s="131">
        <v>0</v>
      </c>
      <c r="L120" s="131">
        <v>938</v>
      </c>
      <c r="M120" s="131">
        <v>30705</v>
      </c>
      <c r="N120" s="130"/>
      <c r="O120" s="132">
        <v>193.46999999999997</v>
      </c>
      <c r="P120" s="132">
        <v>0</v>
      </c>
      <c r="Q120" s="133">
        <v>5759019</v>
      </c>
      <c r="R120" s="133">
        <v>0</v>
      </c>
      <c r="S120" s="133">
        <v>0</v>
      </c>
      <c r="T120" s="133">
        <v>181475</v>
      </c>
      <c r="U120" s="134">
        <v>5940494</v>
      </c>
      <c r="V120" s="144"/>
      <c r="W120" s="173">
        <v>0</v>
      </c>
      <c r="X120" s="174">
        <v>0.09</v>
      </c>
      <c r="Y120" s="174">
        <v>6.8206620616839783E-2</v>
      </c>
      <c r="Z120" s="175">
        <v>0</v>
      </c>
      <c r="AA120" s="168"/>
      <c r="AB120" s="176">
        <v>0</v>
      </c>
      <c r="AC120" s="177">
        <v>0</v>
      </c>
      <c r="AD120" s="134">
        <v>0</v>
      </c>
      <c r="AE120" s="177">
        <v>0</v>
      </c>
      <c r="AF120" s="182">
        <v>0</v>
      </c>
      <c r="AG120" s="172"/>
    </row>
    <row r="121" spans="1:33" s="110" customFormat="1" x14ac:dyDescent="0.2">
      <c r="A121" s="138">
        <v>420</v>
      </c>
      <c r="B121" s="139">
        <v>420049057</v>
      </c>
      <c r="C121" s="140" t="s">
        <v>500</v>
      </c>
      <c r="D121" s="141">
        <v>49</v>
      </c>
      <c r="E121" s="140" t="s">
        <v>81</v>
      </c>
      <c r="F121" s="141">
        <v>57</v>
      </c>
      <c r="G121" s="142" t="s">
        <v>89</v>
      </c>
      <c r="H121" s="130"/>
      <c r="I121" s="131">
        <v>10910</v>
      </c>
      <c r="J121" s="131">
        <v>341</v>
      </c>
      <c r="K121" s="131">
        <v>0</v>
      </c>
      <c r="L121" s="131">
        <v>938</v>
      </c>
      <c r="M121" s="131">
        <v>12189</v>
      </c>
      <c r="N121" s="130"/>
      <c r="O121" s="132">
        <v>4</v>
      </c>
      <c r="P121" s="132">
        <v>0</v>
      </c>
      <c r="Q121" s="133">
        <v>45004</v>
      </c>
      <c r="R121" s="133">
        <v>0</v>
      </c>
      <c r="S121" s="133">
        <v>0</v>
      </c>
      <c r="T121" s="133">
        <v>3752</v>
      </c>
      <c r="U121" s="134">
        <v>48756</v>
      </c>
      <c r="V121" s="144"/>
      <c r="W121" s="173">
        <v>0</v>
      </c>
      <c r="X121" s="174">
        <v>0.18</v>
      </c>
      <c r="Y121" s="174">
        <v>0.12433807264603146</v>
      </c>
      <c r="Z121" s="175">
        <v>0</v>
      </c>
      <c r="AA121" s="168"/>
      <c r="AB121" s="176">
        <v>0</v>
      </c>
      <c r="AC121" s="177">
        <v>0</v>
      </c>
      <c r="AD121" s="134">
        <v>0</v>
      </c>
      <c r="AE121" s="177">
        <v>0</v>
      </c>
      <c r="AF121" s="182">
        <v>0</v>
      </c>
      <c r="AG121" s="172"/>
    </row>
    <row r="122" spans="1:33" s="110" customFormat="1" x14ac:dyDescent="0.2">
      <c r="A122" s="138">
        <v>420</v>
      </c>
      <c r="B122" s="139">
        <v>420049067</v>
      </c>
      <c r="C122" s="140" t="s">
        <v>500</v>
      </c>
      <c r="D122" s="141">
        <v>49</v>
      </c>
      <c r="E122" s="140" t="s">
        <v>81</v>
      </c>
      <c r="F122" s="141">
        <v>67</v>
      </c>
      <c r="G122" s="142" t="s">
        <v>99</v>
      </c>
      <c r="H122" s="130"/>
      <c r="I122" s="131">
        <v>10128</v>
      </c>
      <c r="J122" s="131">
        <v>9979</v>
      </c>
      <c r="K122" s="131">
        <v>0</v>
      </c>
      <c r="L122" s="131">
        <v>938</v>
      </c>
      <c r="M122" s="131">
        <v>21045</v>
      </c>
      <c r="N122" s="130"/>
      <c r="O122" s="132">
        <v>1</v>
      </c>
      <c r="P122" s="132">
        <v>0</v>
      </c>
      <c r="Q122" s="133">
        <v>20107</v>
      </c>
      <c r="R122" s="133">
        <v>0</v>
      </c>
      <c r="S122" s="133">
        <v>0</v>
      </c>
      <c r="T122" s="133">
        <v>938</v>
      </c>
      <c r="U122" s="134">
        <v>21045</v>
      </c>
      <c r="V122" s="144"/>
      <c r="W122" s="173">
        <v>0</v>
      </c>
      <c r="X122" s="174">
        <v>0.09</v>
      </c>
      <c r="Y122" s="174">
        <v>8.7894127973922706E-4</v>
      </c>
      <c r="Z122" s="175">
        <v>0</v>
      </c>
      <c r="AA122" s="168"/>
      <c r="AB122" s="176">
        <v>0</v>
      </c>
      <c r="AC122" s="177">
        <v>0</v>
      </c>
      <c r="AD122" s="134">
        <v>0</v>
      </c>
      <c r="AE122" s="177">
        <v>0</v>
      </c>
      <c r="AF122" s="182">
        <v>0</v>
      </c>
      <c r="AG122" s="172"/>
    </row>
    <row r="123" spans="1:33" s="110" customFormat="1" x14ac:dyDescent="0.2">
      <c r="A123" s="138">
        <v>420</v>
      </c>
      <c r="B123" s="139">
        <v>420049093</v>
      </c>
      <c r="C123" s="140" t="s">
        <v>500</v>
      </c>
      <c r="D123" s="141">
        <v>49</v>
      </c>
      <c r="E123" s="140" t="s">
        <v>81</v>
      </c>
      <c r="F123" s="141">
        <v>93</v>
      </c>
      <c r="G123" s="142" t="s">
        <v>125</v>
      </c>
      <c r="H123" s="130"/>
      <c r="I123" s="131">
        <v>12315</v>
      </c>
      <c r="J123" s="131">
        <v>70</v>
      </c>
      <c r="K123" s="131">
        <v>0</v>
      </c>
      <c r="L123" s="131">
        <v>938</v>
      </c>
      <c r="M123" s="131">
        <v>13323</v>
      </c>
      <c r="N123" s="130"/>
      <c r="O123" s="132">
        <v>19.32</v>
      </c>
      <c r="P123" s="132">
        <v>0</v>
      </c>
      <c r="Q123" s="133">
        <v>239278</v>
      </c>
      <c r="R123" s="133">
        <v>0</v>
      </c>
      <c r="S123" s="133">
        <v>0</v>
      </c>
      <c r="T123" s="133">
        <v>18122</v>
      </c>
      <c r="U123" s="134">
        <v>257400</v>
      </c>
      <c r="V123" s="144"/>
      <c r="W123" s="173">
        <v>0</v>
      </c>
      <c r="X123" s="174">
        <v>0.18</v>
      </c>
      <c r="Y123" s="174">
        <v>7.2752686670527839E-2</v>
      </c>
      <c r="Z123" s="175">
        <v>0</v>
      </c>
      <c r="AA123" s="168"/>
      <c r="AB123" s="176">
        <v>7</v>
      </c>
      <c r="AC123" s="177">
        <v>0</v>
      </c>
      <c r="AD123" s="134">
        <v>0</v>
      </c>
      <c r="AE123" s="177">
        <v>0</v>
      </c>
      <c r="AF123" s="182">
        <v>0</v>
      </c>
      <c r="AG123" s="172"/>
    </row>
    <row r="124" spans="1:33" s="110" customFormat="1" x14ac:dyDescent="0.2">
      <c r="A124" s="138">
        <v>420</v>
      </c>
      <c r="B124" s="139">
        <v>420049128</v>
      </c>
      <c r="C124" s="140" t="s">
        <v>500</v>
      </c>
      <c r="D124" s="141">
        <v>49</v>
      </c>
      <c r="E124" s="140" t="s">
        <v>81</v>
      </c>
      <c r="F124" s="141">
        <v>128</v>
      </c>
      <c r="G124" s="142" t="s">
        <v>160</v>
      </c>
      <c r="H124" s="130"/>
      <c r="I124" s="131">
        <v>12549.540432084312</v>
      </c>
      <c r="J124" s="131">
        <v>724</v>
      </c>
      <c r="K124" s="131">
        <v>0</v>
      </c>
      <c r="L124" s="131">
        <v>938</v>
      </c>
      <c r="M124" s="131">
        <v>14211.540432084312</v>
      </c>
      <c r="N124" s="130"/>
      <c r="O124" s="132">
        <v>1</v>
      </c>
      <c r="P124" s="132">
        <v>0</v>
      </c>
      <c r="Q124" s="133">
        <v>13274</v>
      </c>
      <c r="R124" s="133">
        <v>0</v>
      </c>
      <c r="S124" s="133">
        <v>0</v>
      </c>
      <c r="T124" s="133">
        <v>938</v>
      </c>
      <c r="U124" s="134">
        <v>14212</v>
      </c>
      <c r="V124" s="144"/>
      <c r="W124" s="173">
        <v>0</v>
      </c>
      <c r="X124" s="174">
        <v>0.09</v>
      </c>
      <c r="Y124" s="174">
        <v>3.8064128146397994E-2</v>
      </c>
      <c r="Z124" s="175">
        <v>0</v>
      </c>
      <c r="AA124" s="168"/>
      <c r="AB124" s="176">
        <v>0</v>
      </c>
      <c r="AC124" s="177">
        <v>0</v>
      </c>
      <c r="AD124" s="134">
        <v>0</v>
      </c>
      <c r="AE124" s="177">
        <v>0</v>
      </c>
      <c r="AF124" s="182">
        <v>0</v>
      </c>
      <c r="AG124" s="172"/>
    </row>
    <row r="125" spans="1:33" s="110" customFormat="1" x14ac:dyDescent="0.2">
      <c r="A125" s="138">
        <v>420</v>
      </c>
      <c r="B125" s="139">
        <v>420049153</v>
      </c>
      <c r="C125" s="140" t="s">
        <v>500</v>
      </c>
      <c r="D125" s="141">
        <v>49</v>
      </c>
      <c r="E125" s="140" t="s">
        <v>81</v>
      </c>
      <c r="F125" s="141">
        <v>153</v>
      </c>
      <c r="G125" s="142" t="s">
        <v>185</v>
      </c>
      <c r="H125" s="130"/>
      <c r="I125" s="131">
        <v>12895.517110247692</v>
      </c>
      <c r="J125" s="131">
        <v>218</v>
      </c>
      <c r="K125" s="131">
        <v>0</v>
      </c>
      <c r="L125" s="131">
        <v>938</v>
      </c>
      <c r="M125" s="131">
        <v>14051.517110247692</v>
      </c>
      <c r="N125" s="130"/>
      <c r="O125" s="132">
        <v>0.91</v>
      </c>
      <c r="P125" s="132">
        <v>0</v>
      </c>
      <c r="Q125" s="133">
        <v>11933</v>
      </c>
      <c r="R125" s="133">
        <v>0</v>
      </c>
      <c r="S125" s="133">
        <v>0</v>
      </c>
      <c r="T125" s="133">
        <v>854</v>
      </c>
      <c r="U125" s="134">
        <v>12787</v>
      </c>
      <c r="V125" s="144"/>
      <c r="W125" s="173">
        <v>0</v>
      </c>
      <c r="X125" s="174">
        <v>0.09</v>
      </c>
      <c r="Y125" s="174">
        <v>1.237880613035783E-2</v>
      </c>
      <c r="Z125" s="175">
        <v>0</v>
      </c>
      <c r="AA125" s="168"/>
      <c r="AB125" s="176">
        <v>0</v>
      </c>
      <c r="AC125" s="177">
        <v>0</v>
      </c>
      <c r="AD125" s="134">
        <v>0</v>
      </c>
      <c r="AE125" s="177">
        <v>0</v>
      </c>
      <c r="AF125" s="182">
        <v>0</v>
      </c>
      <c r="AG125" s="172"/>
    </row>
    <row r="126" spans="1:33" s="110" customFormat="1" x14ac:dyDescent="0.2">
      <c r="A126" s="138">
        <v>420</v>
      </c>
      <c r="B126" s="139">
        <v>420049155</v>
      </c>
      <c r="C126" s="140" t="s">
        <v>500</v>
      </c>
      <c r="D126" s="141">
        <v>49</v>
      </c>
      <c r="E126" s="140" t="s">
        <v>81</v>
      </c>
      <c r="F126" s="141">
        <v>155</v>
      </c>
      <c r="G126" s="142" t="s">
        <v>187</v>
      </c>
      <c r="H126" s="130"/>
      <c r="I126" s="131">
        <v>14327</v>
      </c>
      <c r="J126" s="131">
        <v>10022</v>
      </c>
      <c r="K126" s="131">
        <v>0</v>
      </c>
      <c r="L126" s="131">
        <v>938</v>
      </c>
      <c r="M126" s="131">
        <v>25287</v>
      </c>
      <c r="N126" s="130"/>
      <c r="O126" s="132">
        <v>1.56</v>
      </c>
      <c r="P126" s="132">
        <v>0</v>
      </c>
      <c r="Q126" s="133">
        <v>37984</v>
      </c>
      <c r="R126" s="133">
        <v>0</v>
      </c>
      <c r="S126" s="133">
        <v>0</v>
      </c>
      <c r="T126" s="133">
        <v>1463</v>
      </c>
      <c r="U126" s="134">
        <v>39447</v>
      </c>
      <c r="V126" s="144"/>
      <c r="W126" s="173">
        <v>0</v>
      </c>
      <c r="X126" s="174">
        <v>0.09</v>
      </c>
      <c r="Y126" s="174">
        <v>6.9001190553130416E-4</v>
      </c>
      <c r="Z126" s="175">
        <v>0</v>
      </c>
      <c r="AA126" s="168"/>
      <c r="AB126" s="176">
        <v>0</v>
      </c>
      <c r="AC126" s="177">
        <v>0</v>
      </c>
      <c r="AD126" s="134">
        <v>0</v>
      </c>
      <c r="AE126" s="177">
        <v>0</v>
      </c>
      <c r="AF126" s="182">
        <v>0</v>
      </c>
      <c r="AG126" s="172"/>
    </row>
    <row r="127" spans="1:33" s="110" customFormat="1" x14ac:dyDescent="0.2">
      <c r="A127" s="138">
        <v>420</v>
      </c>
      <c r="B127" s="139">
        <v>420049163</v>
      </c>
      <c r="C127" s="140" t="s">
        <v>500</v>
      </c>
      <c r="D127" s="141">
        <v>49</v>
      </c>
      <c r="E127" s="140" t="s">
        <v>81</v>
      </c>
      <c r="F127" s="141">
        <v>163</v>
      </c>
      <c r="G127" s="142" t="s">
        <v>195</v>
      </c>
      <c r="H127" s="130"/>
      <c r="I127" s="131">
        <v>15207</v>
      </c>
      <c r="J127" s="131">
        <v>144</v>
      </c>
      <c r="K127" s="131">
        <v>0</v>
      </c>
      <c r="L127" s="131">
        <v>938</v>
      </c>
      <c r="M127" s="131">
        <v>16289</v>
      </c>
      <c r="N127" s="130"/>
      <c r="O127" s="132">
        <v>2</v>
      </c>
      <c r="P127" s="132">
        <v>0</v>
      </c>
      <c r="Q127" s="133">
        <v>30702</v>
      </c>
      <c r="R127" s="133">
        <v>0</v>
      </c>
      <c r="S127" s="133">
        <v>0</v>
      </c>
      <c r="T127" s="133">
        <v>1876</v>
      </c>
      <c r="U127" s="134">
        <v>32578</v>
      </c>
      <c r="V127" s="144"/>
      <c r="W127" s="173">
        <v>0</v>
      </c>
      <c r="X127" s="174">
        <v>0.18</v>
      </c>
      <c r="Y127" s="174">
        <v>9.243456315829654E-2</v>
      </c>
      <c r="Z127" s="175">
        <v>0</v>
      </c>
      <c r="AA127" s="168"/>
      <c r="AB127" s="176">
        <v>0</v>
      </c>
      <c r="AC127" s="177">
        <v>0</v>
      </c>
      <c r="AD127" s="134">
        <v>0</v>
      </c>
      <c r="AE127" s="177">
        <v>0</v>
      </c>
      <c r="AF127" s="182">
        <v>0</v>
      </c>
      <c r="AG127" s="172"/>
    </row>
    <row r="128" spans="1:33" s="110" customFormat="1" x14ac:dyDescent="0.2">
      <c r="A128" s="138">
        <v>420</v>
      </c>
      <c r="B128" s="139">
        <v>420049165</v>
      </c>
      <c r="C128" s="140" t="s">
        <v>500</v>
      </c>
      <c r="D128" s="141">
        <v>49</v>
      </c>
      <c r="E128" s="140" t="s">
        <v>81</v>
      </c>
      <c r="F128" s="141">
        <v>165</v>
      </c>
      <c r="G128" s="142" t="s">
        <v>197</v>
      </c>
      <c r="H128" s="130"/>
      <c r="I128" s="131">
        <v>13604</v>
      </c>
      <c r="J128" s="131">
        <v>415</v>
      </c>
      <c r="K128" s="131">
        <v>0</v>
      </c>
      <c r="L128" s="131">
        <v>938</v>
      </c>
      <c r="M128" s="131">
        <v>14957</v>
      </c>
      <c r="N128" s="130"/>
      <c r="O128" s="132">
        <v>14.11</v>
      </c>
      <c r="P128" s="132">
        <v>0</v>
      </c>
      <c r="Q128" s="133">
        <v>197808</v>
      </c>
      <c r="R128" s="133">
        <v>0</v>
      </c>
      <c r="S128" s="133">
        <v>0</v>
      </c>
      <c r="T128" s="133">
        <v>13235</v>
      </c>
      <c r="U128" s="134">
        <v>211043</v>
      </c>
      <c r="V128" s="144"/>
      <c r="W128" s="173">
        <v>0</v>
      </c>
      <c r="X128" s="174">
        <v>9.8299999999999998E-2</v>
      </c>
      <c r="Y128" s="174">
        <v>9.9346710167599953E-2</v>
      </c>
      <c r="Z128" s="175">
        <v>0</v>
      </c>
      <c r="AA128" s="168"/>
      <c r="AB128" s="176">
        <v>5</v>
      </c>
      <c r="AC128" s="177">
        <v>0.14484770722080911</v>
      </c>
      <c r="AD128" s="134">
        <v>2165</v>
      </c>
      <c r="AE128" s="177">
        <v>0</v>
      </c>
      <c r="AF128" s="182">
        <v>0</v>
      </c>
      <c r="AG128" s="172"/>
    </row>
    <row r="129" spans="1:33" s="110" customFormat="1" x14ac:dyDescent="0.2">
      <c r="A129" s="138">
        <v>420</v>
      </c>
      <c r="B129" s="139">
        <v>420049176</v>
      </c>
      <c r="C129" s="140" t="s">
        <v>500</v>
      </c>
      <c r="D129" s="141">
        <v>49</v>
      </c>
      <c r="E129" s="140" t="s">
        <v>81</v>
      </c>
      <c r="F129" s="141">
        <v>176</v>
      </c>
      <c r="G129" s="142" t="s">
        <v>208</v>
      </c>
      <c r="H129" s="130"/>
      <c r="I129" s="131">
        <v>10009</v>
      </c>
      <c r="J129" s="131">
        <v>4979</v>
      </c>
      <c r="K129" s="131">
        <v>0</v>
      </c>
      <c r="L129" s="131">
        <v>938</v>
      </c>
      <c r="M129" s="131">
        <v>15926</v>
      </c>
      <c r="N129" s="130"/>
      <c r="O129" s="132">
        <v>11.33</v>
      </c>
      <c r="P129" s="132">
        <v>0</v>
      </c>
      <c r="Q129" s="133">
        <v>169814</v>
      </c>
      <c r="R129" s="133">
        <v>0</v>
      </c>
      <c r="S129" s="133">
        <v>0</v>
      </c>
      <c r="T129" s="133">
        <v>10628</v>
      </c>
      <c r="U129" s="134">
        <v>180442</v>
      </c>
      <c r="V129" s="144"/>
      <c r="W129" s="173">
        <v>0</v>
      </c>
      <c r="X129" s="174">
        <v>0.09</v>
      </c>
      <c r="Y129" s="174">
        <v>8.8705874709205212E-2</v>
      </c>
      <c r="Z129" s="175">
        <v>0</v>
      </c>
      <c r="AA129" s="168"/>
      <c r="AB129" s="176">
        <v>3</v>
      </c>
      <c r="AC129" s="177">
        <v>0</v>
      </c>
      <c r="AD129" s="134">
        <v>0</v>
      </c>
      <c r="AE129" s="177">
        <v>0</v>
      </c>
      <c r="AF129" s="182">
        <v>0</v>
      </c>
      <c r="AG129" s="172"/>
    </row>
    <row r="130" spans="1:33" s="110" customFormat="1" x14ac:dyDescent="0.2">
      <c r="A130" s="138">
        <v>420</v>
      </c>
      <c r="B130" s="139">
        <v>420049181</v>
      </c>
      <c r="C130" s="140" t="s">
        <v>500</v>
      </c>
      <c r="D130" s="141">
        <v>49</v>
      </c>
      <c r="E130" s="140" t="s">
        <v>81</v>
      </c>
      <c r="F130" s="141">
        <v>181</v>
      </c>
      <c r="G130" s="142" t="s">
        <v>213</v>
      </c>
      <c r="H130" s="130"/>
      <c r="I130" s="131">
        <v>11201</v>
      </c>
      <c r="J130" s="131">
        <v>206</v>
      </c>
      <c r="K130" s="131">
        <v>0</v>
      </c>
      <c r="L130" s="131">
        <v>938</v>
      </c>
      <c r="M130" s="131">
        <v>12345</v>
      </c>
      <c r="N130" s="130"/>
      <c r="O130" s="132">
        <v>1</v>
      </c>
      <c r="P130" s="132">
        <v>0</v>
      </c>
      <c r="Q130" s="133">
        <v>11407</v>
      </c>
      <c r="R130" s="133">
        <v>0</v>
      </c>
      <c r="S130" s="133">
        <v>0</v>
      </c>
      <c r="T130" s="133">
        <v>938</v>
      </c>
      <c r="U130" s="134">
        <v>12345</v>
      </c>
      <c r="V130" s="144"/>
      <c r="W130" s="173">
        <v>0</v>
      </c>
      <c r="X130" s="174">
        <v>0.09</v>
      </c>
      <c r="Y130" s="174">
        <v>1.9367916364146205E-2</v>
      </c>
      <c r="Z130" s="175">
        <v>0</v>
      </c>
      <c r="AA130" s="168"/>
      <c r="AB130" s="176">
        <v>0</v>
      </c>
      <c r="AC130" s="177">
        <v>0</v>
      </c>
      <c r="AD130" s="134">
        <v>0</v>
      </c>
      <c r="AE130" s="177">
        <v>0</v>
      </c>
      <c r="AF130" s="182">
        <v>0</v>
      </c>
      <c r="AG130" s="172"/>
    </row>
    <row r="131" spans="1:33" s="110" customFormat="1" x14ac:dyDescent="0.2">
      <c r="A131" s="138">
        <v>420</v>
      </c>
      <c r="B131" s="139">
        <v>420049199</v>
      </c>
      <c r="C131" s="140" t="s">
        <v>500</v>
      </c>
      <c r="D131" s="141">
        <v>49</v>
      </c>
      <c r="E131" s="140" t="s">
        <v>81</v>
      </c>
      <c r="F131" s="141">
        <v>199</v>
      </c>
      <c r="G131" s="142" t="s">
        <v>231</v>
      </c>
      <c r="H131" s="130"/>
      <c r="I131" s="131">
        <v>15593</v>
      </c>
      <c r="J131" s="131">
        <v>10462</v>
      </c>
      <c r="K131" s="131">
        <v>0</v>
      </c>
      <c r="L131" s="131">
        <v>938</v>
      </c>
      <c r="M131" s="131">
        <v>26993</v>
      </c>
      <c r="N131" s="130"/>
      <c r="O131" s="132">
        <v>2</v>
      </c>
      <c r="P131" s="132">
        <v>0</v>
      </c>
      <c r="Q131" s="133">
        <v>52110</v>
      </c>
      <c r="R131" s="133">
        <v>0</v>
      </c>
      <c r="S131" s="133">
        <v>0</v>
      </c>
      <c r="T131" s="133">
        <v>1876</v>
      </c>
      <c r="U131" s="134">
        <v>53986</v>
      </c>
      <c r="V131" s="144"/>
      <c r="W131" s="173">
        <v>0</v>
      </c>
      <c r="X131" s="174">
        <v>0.09</v>
      </c>
      <c r="Y131" s="174">
        <v>9.1022686896982967E-4</v>
      </c>
      <c r="Z131" s="175">
        <v>0</v>
      </c>
      <c r="AA131" s="168"/>
      <c r="AB131" s="176">
        <v>0</v>
      </c>
      <c r="AC131" s="177">
        <v>0</v>
      </c>
      <c r="AD131" s="134">
        <v>0</v>
      </c>
      <c r="AE131" s="177">
        <v>0</v>
      </c>
      <c r="AF131" s="182">
        <v>0</v>
      </c>
      <c r="AG131" s="172"/>
    </row>
    <row r="132" spans="1:33" s="110" customFormat="1" x14ac:dyDescent="0.2">
      <c r="A132" s="138">
        <v>420</v>
      </c>
      <c r="B132" s="139">
        <v>420049243</v>
      </c>
      <c r="C132" s="140" t="s">
        <v>500</v>
      </c>
      <c r="D132" s="141">
        <v>49</v>
      </c>
      <c r="E132" s="140" t="s">
        <v>81</v>
      </c>
      <c r="F132" s="141">
        <v>243</v>
      </c>
      <c r="G132" s="142" t="s">
        <v>275</v>
      </c>
      <c r="H132" s="130"/>
      <c r="I132" s="131">
        <v>11618</v>
      </c>
      <c r="J132" s="131">
        <v>2182</v>
      </c>
      <c r="K132" s="131">
        <v>0</v>
      </c>
      <c r="L132" s="131">
        <v>938</v>
      </c>
      <c r="M132" s="131">
        <v>14738</v>
      </c>
      <c r="N132" s="130"/>
      <c r="O132" s="132">
        <v>1.0900000000000001</v>
      </c>
      <c r="P132" s="132">
        <v>0</v>
      </c>
      <c r="Q132" s="133">
        <v>15042</v>
      </c>
      <c r="R132" s="133">
        <v>0</v>
      </c>
      <c r="S132" s="133">
        <v>0</v>
      </c>
      <c r="T132" s="133">
        <v>1022</v>
      </c>
      <c r="U132" s="134">
        <v>16064</v>
      </c>
      <c r="V132" s="144"/>
      <c r="W132" s="173">
        <v>0</v>
      </c>
      <c r="X132" s="174">
        <v>0.09</v>
      </c>
      <c r="Y132" s="174">
        <v>6.428262576334348E-3</v>
      </c>
      <c r="Z132" s="175">
        <v>0</v>
      </c>
      <c r="AA132" s="168"/>
      <c r="AB132" s="176">
        <v>0</v>
      </c>
      <c r="AC132" s="177">
        <v>0</v>
      </c>
      <c r="AD132" s="134">
        <v>0</v>
      </c>
      <c r="AE132" s="177">
        <v>0</v>
      </c>
      <c r="AF132" s="182">
        <v>0</v>
      </c>
      <c r="AG132" s="172"/>
    </row>
    <row r="133" spans="1:33" s="110" customFormat="1" x14ac:dyDescent="0.2">
      <c r="A133" s="138">
        <v>420</v>
      </c>
      <c r="B133" s="139">
        <v>420049244</v>
      </c>
      <c r="C133" s="140" t="s">
        <v>500</v>
      </c>
      <c r="D133" s="141">
        <v>49</v>
      </c>
      <c r="E133" s="140" t="s">
        <v>81</v>
      </c>
      <c r="F133" s="141">
        <v>244</v>
      </c>
      <c r="G133" s="142" t="s">
        <v>276</v>
      </c>
      <c r="H133" s="130"/>
      <c r="I133" s="131">
        <v>10031</v>
      </c>
      <c r="J133" s="131">
        <v>3179</v>
      </c>
      <c r="K133" s="131">
        <v>0</v>
      </c>
      <c r="L133" s="131">
        <v>938</v>
      </c>
      <c r="M133" s="131">
        <v>14148</v>
      </c>
      <c r="N133" s="130"/>
      <c r="O133" s="132">
        <v>4.43</v>
      </c>
      <c r="P133" s="132">
        <v>0</v>
      </c>
      <c r="Q133" s="133">
        <v>58520</v>
      </c>
      <c r="R133" s="133">
        <v>0</v>
      </c>
      <c r="S133" s="133">
        <v>0</v>
      </c>
      <c r="T133" s="133">
        <v>4155</v>
      </c>
      <c r="U133" s="134">
        <v>62675</v>
      </c>
      <c r="V133" s="144"/>
      <c r="W133" s="173">
        <v>0</v>
      </c>
      <c r="X133" s="174">
        <v>0.09</v>
      </c>
      <c r="Y133" s="174">
        <v>0.1346351263518645</v>
      </c>
      <c r="Z133" s="175">
        <v>0</v>
      </c>
      <c r="AA133" s="168"/>
      <c r="AB133" s="176">
        <v>2</v>
      </c>
      <c r="AC133" s="177">
        <v>1.7175281249620755</v>
      </c>
      <c r="AD133" s="134">
        <v>24300</v>
      </c>
      <c r="AE133" s="177">
        <v>0</v>
      </c>
      <c r="AF133" s="182">
        <v>0</v>
      </c>
      <c r="AG133" s="172"/>
    </row>
    <row r="134" spans="1:33" s="110" customFormat="1" x14ac:dyDescent="0.2">
      <c r="A134" s="138">
        <v>420</v>
      </c>
      <c r="B134" s="139">
        <v>420049248</v>
      </c>
      <c r="C134" s="140" t="s">
        <v>500</v>
      </c>
      <c r="D134" s="141">
        <v>49</v>
      </c>
      <c r="E134" s="140" t="s">
        <v>81</v>
      </c>
      <c r="F134" s="141">
        <v>248</v>
      </c>
      <c r="G134" s="142" t="s">
        <v>280</v>
      </c>
      <c r="H134" s="130"/>
      <c r="I134" s="131">
        <v>10837</v>
      </c>
      <c r="J134" s="131">
        <v>856</v>
      </c>
      <c r="K134" s="131">
        <v>0</v>
      </c>
      <c r="L134" s="131">
        <v>938</v>
      </c>
      <c r="M134" s="131">
        <v>12631</v>
      </c>
      <c r="N134" s="130"/>
      <c r="O134" s="132">
        <v>6.95</v>
      </c>
      <c r="P134" s="132">
        <v>0</v>
      </c>
      <c r="Q134" s="133">
        <v>81266</v>
      </c>
      <c r="R134" s="133">
        <v>0</v>
      </c>
      <c r="S134" s="133">
        <v>0</v>
      </c>
      <c r="T134" s="133">
        <v>6519</v>
      </c>
      <c r="U134" s="134">
        <v>87785</v>
      </c>
      <c r="V134" s="144"/>
      <c r="W134" s="173">
        <v>0</v>
      </c>
      <c r="X134" s="174">
        <v>0.09</v>
      </c>
      <c r="Y134" s="174">
        <v>5.8077757598521712E-2</v>
      </c>
      <c r="Z134" s="175">
        <v>0</v>
      </c>
      <c r="AA134" s="168"/>
      <c r="AB134" s="176">
        <v>0</v>
      </c>
      <c r="AC134" s="177">
        <v>0</v>
      </c>
      <c r="AD134" s="134">
        <v>0</v>
      </c>
      <c r="AE134" s="177">
        <v>0</v>
      </c>
      <c r="AF134" s="182">
        <v>0</v>
      </c>
      <c r="AG134" s="172"/>
    </row>
    <row r="135" spans="1:33" s="110" customFormat="1" x14ac:dyDescent="0.2">
      <c r="A135" s="138">
        <v>420</v>
      </c>
      <c r="B135" s="139">
        <v>420049262</v>
      </c>
      <c r="C135" s="140" t="s">
        <v>500</v>
      </c>
      <c r="D135" s="141">
        <v>49</v>
      </c>
      <c r="E135" s="140" t="s">
        <v>81</v>
      </c>
      <c r="F135" s="141">
        <v>262</v>
      </c>
      <c r="G135" s="142" t="s">
        <v>294</v>
      </c>
      <c r="H135" s="130"/>
      <c r="I135" s="131">
        <v>14984</v>
      </c>
      <c r="J135" s="131">
        <v>5237</v>
      </c>
      <c r="K135" s="131">
        <v>0</v>
      </c>
      <c r="L135" s="131">
        <v>938</v>
      </c>
      <c r="M135" s="131">
        <v>21159</v>
      </c>
      <c r="N135" s="130"/>
      <c r="O135" s="132">
        <v>1</v>
      </c>
      <c r="P135" s="132">
        <v>0</v>
      </c>
      <c r="Q135" s="133">
        <v>20221</v>
      </c>
      <c r="R135" s="133">
        <v>0</v>
      </c>
      <c r="S135" s="133">
        <v>0</v>
      </c>
      <c r="T135" s="133">
        <v>938</v>
      </c>
      <c r="U135" s="134">
        <v>21159</v>
      </c>
      <c r="V135" s="144"/>
      <c r="W135" s="173">
        <v>0</v>
      </c>
      <c r="X135" s="174">
        <v>0.09</v>
      </c>
      <c r="Y135" s="174">
        <v>7.4061373245653719E-2</v>
      </c>
      <c r="Z135" s="175">
        <v>0</v>
      </c>
      <c r="AA135" s="168"/>
      <c r="AB135" s="176">
        <v>0</v>
      </c>
      <c r="AC135" s="177">
        <v>0</v>
      </c>
      <c r="AD135" s="134">
        <v>0</v>
      </c>
      <c r="AE135" s="177">
        <v>0</v>
      </c>
      <c r="AF135" s="182">
        <v>0</v>
      </c>
      <c r="AG135" s="172"/>
    </row>
    <row r="136" spans="1:33" s="110" customFormat="1" x14ac:dyDescent="0.2">
      <c r="A136" s="138">
        <v>420</v>
      </c>
      <c r="B136" s="139">
        <v>420049274</v>
      </c>
      <c r="C136" s="140" t="s">
        <v>500</v>
      </c>
      <c r="D136" s="141">
        <v>49</v>
      </c>
      <c r="E136" s="140" t="s">
        <v>81</v>
      </c>
      <c r="F136" s="141">
        <v>274</v>
      </c>
      <c r="G136" s="142" t="s">
        <v>306</v>
      </c>
      <c r="H136" s="130"/>
      <c r="I136" s="131">
        <v>13692.844141302538</v>
      </c>
      <c r="J136" s="131">
        <v>5631</v>
      </c>
      <c r="K136" s="131">
        <v>0</v>
      </c>
      <c r="L136" s="131">
        <v>938</v>
      </c>
      <c r="M136" s="131">
        <v>20261.844141302536</v>
      </c>
      <c r="N136" s="130"/>
      <c r="O136" s="132">
        <v>1.96</v>
      </c>
      <c r="P136" s="132">
        <v>0</v>
      </c>
      <c r="Q136" s="133">
        <v>37874</v>
      </c>
      <c r="R136" s="133">
        <v>0</v>
      </c>
      <c r="S136" s="133">
        <v>0</v>
      </c>
      <c r="T136" s="133">
        <v>1838</v>
      </c>
      <c r="U136" s="134">
        <v>39712</v>
      </c>
      <c r="V136" s="144"/>
      <c r="W136" s="173">
        <v>0</v>
      </c>
      <c r="X136" s="174">
        <v>0.09</v>
      </c>
      <c r="Y136" s="174">
        <v>6.7751587072622119E-2</v>
      </c>
      <c r="Z136" s="175">
        <v>0</v>
      </c>
      <c r="AA136" s="168"/>
      <c r="AB136" s="176">
        <v>0</v>
      </c>
      <c r="AC136" s="177">
        <v>0</v>
      </c>
      <c r="AD136" s="134">
        <v>0</v>
      </c>
      <c r="AE136" s="177">
        <v>0</v>
      </c>
      <c r="AF136" s="182">
        <v>0</v>
      </c>
      <c r="AG136" s="172"/>
    </row>
    <row r="137" spans="1:33" s="110" customFormat="1" x14ac:dyDescent="0.2">
      <c r="A137" s="138">
        <v>420</v>
      </c>
      <c r="B137" s="139">
        <v>420049284</v>
      </c>
      <c r="C137" s="140" t="s">
        <v>500</v>
      </c>
      <c r="D137" s="141">
        <v>49</v>
      </c>
      <c r="E137" s="140" t="s">
        <v>81</v>
      </c>
      <c r="F137" s="141">
        <v>284</v>
      </c>
      <c r="G137" s="142" t="s">
        <v>316</v>
      </c>
      <c r="H137" s="130"/>
      <c r="I137" s="131">
        <v>11142.294935999998</v>
      </c>
      <c r="J137" s="131">
        <v>4438</v>
      </c>
      <c r="K137" s="131">
        <v>0</v>
      </c>
      <c r="L137" s="131">
        <v>938</v>
      </c>
      <c r="M137" s="131">
        <v>16518.294935999998</v>
      </c>
      <c r="N137" s="130"/>
      <c r="O137" s="132">
        <v>1</v>
      </c>
      <c r="P137" s="132">
        <v>0</v>
      </c>
      <c r="Q137" s="133">
        <v>15580</v>
      </c>
      <c r="R137" s="133">
        <v>0</v>
      </c>
      <c r="S137" s="133">
        <v>0</v>
      </c>
      <c r="T137" s="133">
        <v>938</v>
      </c>
      <c r="U137" s="134">
        <v>16518</v>
      </c>
      <c r="V137" s="144"/>
      <c r="W137" s="173">
        <v>0</v>
      </c>
      <c r="X137" s="174">
        <v>0.09</v>
      </c>
      <c r="Y137" s="174">
        <v>4.5234093690484034E-2</v>
      </c>
      <c r="Z137" s="175">
        <v>0</v>
      </c>
      <c r="AA137" s="168"/>
      <c r="AB137" s="176">
        <v>0</v>
      </c>
      <c r="AC137" s="177">
        <v>0</v>
      </c>
      <c r="AD137" s="134">
        <v>0</v>
      </c>
      <c r="AE137" s="177">
        <v>0</v>
      </c>
      <c r="AF137" s="182">
        <v>0</v>
      </c>
      <c r="AG137" s="172"/>
    </row>
    <row r="138" spans="1:33" s="110" customFormat="1" x14ac:dyDescent="0.2">
      <c r="A138" s="138">
        <v>420</v>
      </c>
      <c r="B138" s="139">
        <v>420049295</v>
      </c>
      <c r="C138" s="140" t="s">
        <v>500</v>
      </c>
      <c r="D138" s="141">
        <v>49</v>
      </c>
      <c r="E138" s="140" t="s">
        <v>81</v>
      </c>
      <c r="F138" s="141">
        <v>295</v>
      </c>
      <c r="G138" s="142" t="s">
        <v>327</v>
      </c>
      <c r="H138" s="130"/>
      <c r="I138" s="131">
        <v>14420</v>
      </c>
      <c r="J138" s="131">
        <v>8508</v>
      </c>
      <c r="K138" s="131">
        <v>0</v>
      </c>
      <c r="L138" s="131">
        <v>938</v>
      </c>
      <c r="M138" s="131">
        <v>23866</v>
      </c>
      <c r="N138" s="130"/>
      <c r="O138" s="132">
        <v>1</v>
      </c>
      <c r="P138" s="132">
        <v>0</v>
      </c>
      <c r="Q138" s="133">
        <v>22928</v>
      </c>
      <c r="R138" s="133">
        <v>0</v>
      </c>
      <c r="S138" s="133">
        <v>0</v>
      </c>
      <c r="T138" s="133">
        <v>938</v>
      </c>
      <c r="U138" s="134">
        <v>23866</v>
      </c>
      <c r="V138" s="144"/>
      <c r="W138" s="173">
        <v>0</v>
      </c>
      <c r="X138" s="174">
        <v>0.09</v>
      </c>
      <c r="Y138" s="174">
        <v>1.5150775792533232E-2</v>
      </c>
      <c r="Z138" s="175">
        <v>0</v>
      </c>
      <c r="AA138" s="168"/>
      <c r="AB138" s="176">
        <v>0</v>
      </c>
      <c r="AC138" s="177">
        <v>0</v>
      </c>
      <c r="AD138" s="134">
        <v>0</v>
      </c>
      <c r="AE138" s="177">
        <v>0</v>
      </c>
      <c r="AF138" s="182">
        <v>0</v>
      </c>
      <c r="AG138" s="172"/>
    </row>
    <row r="139" spans="1:33" s="110" customFormat="1" x14ac:dyDescent="0.2">
      <c r="A139" s="138">
        <v>420</v>
      </c>
      <c r="B139" s="139">
        <v>420049314</v>
      </c>
      <c r="C139" s="140" t="s">
        <v>500</v>
      </c>
      <c r="D139" s="141">
        <v>49</v>
      </c>
      <c r="E139" s="140" t="s">
        <v>81</v>
      </c>
      <c r="F139" s="141">
        <v>314</v>
      </c>
      <c r="G139" s="142" t="s">
        <v>346</v>
      </c>
      <c r="H139" s="130"/>
      <c r="I139" s="131">
        <v>14926</v>
      </c>
      <c r="J139" s="131">
        <v>11206</v>
      </c>
      <c r="K139" s="131">
        <v>0</v>
      </c>
      <c r="L139" s="131">
        <v>938</v>
      </c>
      <c r="M139" s="131">
        <v>27070</v>
      </c>
      <c r="N139" s="130"/>
      <c r="O139" s="132">
        <v>2</v>
      </c>
      <c r="P139" s="132">
        <v>0</v>
      </c>
      <c r="Q139" s="133">
        <v>52264</v>
      </c>
      <c r="R139" s="133">
        <v>0</v>
      </c>
      <c r="S139" s="133">
        <v>0</v>
      </c>
      <c r="T139" s="133">
        <v>1876</v>
      </c>
      <c r="U139" s="134">
        <v>54140</v>
      </c>
      <c r="V139" s="144"/>
      <c r="W139" s="173">
        <v>0</v>
      </c>
      <c r="X139" s="174">
        <v>0.09</v>
      </c>
      <c r="Y139" s="174">
        <v>3.6922775094928788E-3</v>
      </c>
      <c r="Z139" s="175">
        <v>0</v>
      </c>
      <c r="AA139" s="168"/>
      <c r="AB139" s="176">
        <v>0</v>
      </c>
      <c r="AC139" s="177">
        <v>0</v>
      </c>
      <c r="AD139" s="134">
        <v>0</v>
      </c>
      <c r="AE139" s="177">
        <v>0</v>
      </c>
      <c r="AF139" s="182">
        <v>0</v>
      </c>
      <c r="AG139" s="172"/>
    </row>
    <row r="140" spans="1:33" s="110" customFormat="1" x14ac:dyDescent="0.2">
      <c r="A140" s="138">
        <v>420</v>
      </c>
      <c r="B140" s="139">
        <v>420049321</v>
      </c>
      <c r="C140" s="140" t="s">
        <v>500</v>
      </c>
      <c r="D140" s="141">
        <v>49</v>
      </c>
      <c r="E140" s="140" t="s">
        <v>81</v>
      </c>
      <c r="F140" s="141">
        <v>321</v>
      </c>
      <c r="G140" s="142" t="s">
        <v>353</v>
      </c>
      <c r="H140" s="130"/>
      <c r="I140" s="131">
        <v>10711.900348929423</v>
      </c>
      <c r="J140" s="131">
        <v>5429</v>
      </c>
      <c r="K140" s="131">
        <v>0</v>
      </c>
      <c r="L140" s="131">
        <v>938</v>
      </c>
      <c r="M140" s="131">
        <v>17078.900348929423</v>
      </c>
      <c r="N140" s="130"/>
      <c r="O140" s="132">
        <v>2</v>
      </c>
      <c r="P140" s="132">
        <v>0</v>
      </c>
      <c r="Q140" s="133">
        <v>32282</v>
      </c>
      <c r="R140" s="133">
        <v>0</v>
      </c>
      <c r="S140" s="133">
        <v>0</v>
      </c>
      <c r="T140" s="133">
        <v>1876</v>
      </c>
      <c r="U140" s="134">
        <v>34158</v>
      </c>
      <c r="V140" s="144"/>
      <c r="W140" s="173">
        <v>0</v>
      </c>
      <c r="X140" s="174">
        <v>0.09</v>
      </c>
      <c r="Y140" s="174">
        <v>3.297330193271197E-3</v>
      </c>
      <c r="Z140" s="175">
        <v>0</v>
      </c>
      <c r="AA140" s="168"/>
      <c r="AB140" s="176">
        <v>0</v>
      </c>
      <c r="AC140" s="177">
        <v>0</v>
      </c>
      <c r="AD140" s="134">
        <v>0</v>
      </c>
      <c r="AE140" s="177">
        <v>0</v>
      </c>
      <c r="AF140" s="182">
        <v>0</v>
      </c>
      <c r="AG140" s="172"/>
    </row>
    <row r="141" spans="1:33" s="110" customFormat="1" x14ac:dyDescent="0.2">
      <c r="A141" s="138">
        <v>420</v>
      </c>
      <c r="B141" s="139">
        <v>420049347</v>
      </c>
      <c r="C141" s="140" t="s">
        <v>500</v>
      </c>
      <c r="D141" s="141">
        <v>49</v>
      </c>
      <c r="E141" s="140" t="s">
        <v>81</v>
      </c>
      <c r="F141" s="141">
        <v>347</v>
      </c>
      <c r="G141" s="142" t="s">
        <v>379</v>
      </c>
      <c r="H141" s="130"/>
      <c r="I141" s="131">
        <v>13180</v>
      </c>
      <c r="J141" s="131">
        <v>5967</v>
      </c>
      <c r="K141" s="131">
        <v>0</v>
      </c>
      <c r="L141" s="131">
        <v>938</v>
      </c>
      <c r="M141" s="131">
        <v>20085</v>
      </c>
      <c r="N141" s="130"/>
      <c r="O141" s="132">
        <v>1</v>
      </c>
      <c r="P141" s="132">
        <v>0</v>
      </c>
      <c r="Q141" s="133">
        <v>19147</v>
      </c>
      <c r="R141" s="133">
        <v>0</v>
      </c>
      <c r="S141" s="133">
        <v>0</v>
      </c>
      <c r="T141" s="133">
        <v>938</v>
      </c>
      <c r="U141" s="134">
        <v>20085</v>
      </c>
      <c r="V141" s="144"/>
      <c r="W141" s="173">
        <v>0</v>
      </c>
      <c r="X141" s="174">
        <v>0.09</v>
      </c>
      <c r="Y141" s="174">
        <v>8.5029863963375085E-3</v>
      </c>
      <c r="Z141" s="175">
        <v>0</v>
      </c>
      <c r="AA141" s="168"/>
      <c r="AB141" s="176">
        <v>0</v>
      </c>
      <c r="AC141" s="177">
        <v>0</v>
      </c>
      <c r="AD141" s="134">
        <v>0</v>
      </c>
      <c r="AE141" s="177">
        <v>0</v>
      </c>
      <c r="AF141" s="182">
        <v>0</v>
      </c>
      <c r="AG141" s="172"/>
    </row>
    <row r="142" spans="1:33" s="110" customFormat="1" x14ac:dyDescent="0.2">
      <c r="A142" s="138">
        <v>420</v>
      </c>
      <c r="B142" s="139">
        <v>420049348</v>
      </c>
      <c r="C142" s="140" t="s">
        <v>500</v>
      </c>
      <c r="D142" s="141">
        <v>49</v>
      </c>
      <c r="E142" s="140" t="s">
        <v>81</v>
      </c>
      <c r="F142" s="141">
        <v>348</v>
      </c>
      <c r="G142" s="142" t="s">
        <v>380</v>
      </c>
      <c r="H142" s="130"/>
      <c r="I142" s="131">
        <v>13942.386988193281</v>
      </c>
      <c r="J142" s="131">
        <v>273</v>
      </c>
      <c r="K142" s="131">
        <v>0</v>
      </c>
      <c r="L142" s="131">
        <v>938</v>
      </c>
      <c r="M142" s="131">
        <v>15153.386988193281</v>
      </c>
      <c r="N142" s="130"/>
      <c r="O142" s="132">
        <v>0.93</v>
      </c>
      <c r="P142" s="132">
        <v>0</v>
      </c>
      <c r="Q142" s="133">
        <v>13220</v>
      </c>
      <c r="R142" s="133">
        <v>0</v>
      </c>
      <c r="S142" s="133">
        <v>0</v>
      </c>
      <c r="T142" s="133">
        <v>872</v>
      </c>
      <c r="U142" s="134">
        <v>14092</v>
      </c>
      <c r="V142" s="144"/>
      <c r="W142" s="173">
        <v>0</v>
      </c>
      <c r="X142" s="174">
        <v>0.18</v>
      </c>
      <c r="Y142" s="174">
        <v>6.3497397744491174E-2</v>
      </c>
      <c r="Z142" s="175">
        <v>0</v>
      </c>
      <c r="AA142" s="168"/>
      <c r="AB142" s="176">
        <v>0</v>
      </c>
      <c r="AC142" s="177">
        <v>0</v>
      </c>
      <c r="AD142" s="134">
        <v>0</v>
      </c>
      <c r="AE142" s="177">
        <v>0</v>
      </c>
      <c r="AF142" s="182">
        <v>0</v>
      </c>
      <c r="AG142" s="172"/>
    </row>
    <row r="143" spans="1:33" s="110" customFormat="1" x14ac:dyDescent="0.2">
      <c r="A143" s="138">
        <v>420</v>
      </c>
      <c r="B143" s="139">
        <v>420049616</v>
      </c>
      <c r="C143" s="140" t="s">
        <v>500</v>
      </c>
      <c r="D143" s="141">
        <v>49</v>
      </c>
      <c r="E143" s="140" t="s">
        <v>81</v>
      </c>
      <c r="F143" s="141">
        <v>616</v>
      </c>
      <c r="G143" s="142" t="s">
        <v>391</v>
      </c>
      <c r="H143" s="130"/>
      <c r="I143" s="131">
        <v>10128</v>
      </c>
      <c r="J143" s="131">
        <v>3935</v>
      </c>
      <c r="K143" s="131">
        <v>0</v>
      </c>
      <c r="L143" s="131">
        <v>938</v>
      </c>
      <c r="M143" s="131">
        <v>15001</v>
      </c>
      <c r="N143" s="130"/>
      <c r="O143" s="132">
        <v>1</v>
      </c>
      <c r="P143" s="132">
        <v>0</v>
      </c>
      <c r="Q143" s="133">
        <v>14063</v>
      </c>
      <c r="R143" s="133">
        <v>0</v>
      </c>
      <c r="S143" s="133">
        <v>0</v>
      </c>
      <c r="T143" s="133">
        <v>938</v>
      </c>
      <c r="U143" s="134">
        <v>15001</v>
      </c>
      <c r="V143" s="144"/>
      <c r="W143" s="173">
        <v>0</v>
      </c>
      <c r="X143" s="174">
        <v>0.09</v>
      </c>
      <c r="Y143" s="174">
        <v>3.1031109882342155E-2</v>
      </c>
      <c r="Z143" s="175">
        <v>0</v>
      </c>
      <c r="AA143" s="168"/>
      <c r="AB143" s="176">
        <v>0</v>
      </c>
      <c r="AC143" s="177">
        <v>0</v>
      </c>
      <c r="AD143" s="134">
        <v>0</v>
      </c>
      <c r="AE143" s="177">
        <v>0</v>
      </c>
      <c r="AF143" s="182">
        <v>0</v>
      </c>
      <c r="AG143" s="172"/>
    </row>
    <row r="144" spans="1:33" s="110" customFormat="1" x14ac:dyDescent="0.2">
      <c r="A144" s="138">
        <v>426</v>
      </c>
      <c r="B144" s="139">
        <v>426149128</v>
      </c>
      <c r="C144" s="140" t="s">
        <v>501</v>
      </c>
      <c r="D144" s="141">
        <v>149</v>
      </c>
      <c r="E144" s="140" t="s">
        <v>181</v>
      </c>
      <c r="F144" s="141">
        <v>128</v>
      </c>
      <c r="G144" s="142" t="s">
        <v>160</v>
      </c>
      <c r="H144" s="130"/>
      <c r="I144" s="131">
        <v>12019</v>
      </c>
      <c r="J144" s="131">
        <v>693</v>
      </c>
      <c r="K144" s="131">
        <v>0</v>
      </c>
      <c r="L144" s="131">
        <v>938</v>
      </c>
      <c r="M144" s="131">
        <v>13650</v>
      </c>
      <c r="N144" s="130"/>
      <c r="O144" s="132">
        <v>17</v>
      </c>
      <c r="P144" s="132">
        <v>0</v>
      </c>
      <c r="Q144" s="133">
        <v>216104</v>
      </c>
      <c r="R144" s="133">
        <v>0</v>
      </c>
      <c r="S144" s="133">
        <v>0</v>
      </c>
      <c r="T144" s="133">
        <v>15946</v>
      </c>
      <c r="U144" s="134">
        <v>232050</v>
      </c>
      <c r="V144" s="144"/>
      <c r="W144" s="173">
        <v>0</v>
      </c>
      <c r="X144" s="174">
        <v>0.09</v>
      </c>
      <c r="Y144" s="174">
        <v>3.8064128146397994E-2</v>
      </c>
      <c r="Z144" s="175">
        <v>0</v>
      </c>
      <c r="AA144" s="168"/>
      <c r="AB144" s="176">
        <v>0</v>
      </c>
      <c r="AC144" s="177">
        <v>0</v>
      </c>
      <c r="AD144" s="134">
        <v>0</v>
      </c>
      <c r="AE144" s="177">
        <v>0</v>
      </c>
      <c r="AF144" s="182">
        <v>0</v>
      </c>
      <c r="AG144" s="172"/>
    </row>
    <row r="145" spans="1:33" s="110" customFormat="1" x14ac:dyDescent="0.2">
      <c r="A145" s="138">
        <v>426</v>
      </c>
      <c r="B145" s="139">
        <v>426149149</v>
      </c>
      <c r="C145" s="140" t="s">
        <v>501</v>
      </c>
      <c r="D145" s="141">
        <v>149</v>
      </c>
      <c r="E145" s="140" t="s">
        <v>181</v>
      </c>
      <c r="F145" s="141">
        <v>149</v>
      </c>
      <c r="G145" s="142" t="s">
        <v>181</v>
      </c>
      <c r="H145" s="130"/>
      <c r="I145" s="131">
        <v>12550</v>
      </c>
      <c r="J145" s="131">
        <v>464</v>
      </c>
      <c r="K145" s="131">
        <v>0</v>
      </c>
      <c r="L145" s="131">
        <v>938</v>
      </c>
      <c r="M145" s="131">
        <v>13952</v>
      </c>
      <c r="N145" s="130"/>
      <c r="O145" s="132">
        <v>357.7000000000001</v>
      </c>
      <c r="P145" s="132">
        <v>0</v>
      </c>
      <c r="Q145" s="133">
        <v>4655108</v>
      </c>
      <c r="R145" s="133">
        <v>0</v>
      </c>
      <c r="S145" s="133">
        <v>0</v>
      </c>
      <c r="T145" s="133">
        <v>335522</v>
      </c>
      <c r="U145" s="134">
        <v>4990630</v>
      </c>
      <c r="V145" s="144"/>
      <c r="W145" s="173">
        <v>0</v>
      </c>
      <c r="X145" s="174">
        <v>0.18</v>
      </c>
      <c r="Y145" s="174">
        <v>0.11469294050967058</v>
      </c>
      <c r="Z145" s="175">
        <v>0</v>
      </c>
      <c r="AA145" s="168"/>
      <c r="AB145" s="176">
        <v>0</v>
      </c>
      <c r="AC145" s="177">
        <v>0</v>
      </c>
      <c r="AD145" s="134">
        <v>0</v>
      </c>
      <c r="AE145" s="177">
        <v>0</v>
      </c>
      <c r="AF145" s="182">
        <v>0</v>
      </c>
      <c r="AG145" s="172"/>
    </row>
    <row r="146" spans="1:33" s="110" customFormat="1" x14ac:dyDescent="0.2">
      <c r="A146" s="138">
        <v>426</v>
      </c>
      <c r="B146" s="139">
        <v>426149160</v>
      </c>
      <c r="C146" s="140" t="s">
        <v>501</v>
      </c>
      <c r="D146" s="141">
        <v>149</v>
      </c>
      <c r="E146" s="140" t="s">
        <v>181</v>
      </c>
      <c r="F146" s="141">
        <v>160</v>
      </c>
      <c r="G146" s="142" t="s">
        <v>192</v>
      </c>
      <c r="H146" s="130"/>
      <c r="I146" s="131">
        <v>13377.211333781801</v>
      </c>
      <c r="J146" s="131">
        <v>156</v>
      </c>
      <c r="K146" s="131">
        <v>0</v>
      </c>
      <c r="L146" s="131">
        <v>938</v>
      </c>
      <c r="M146" s="131">
        <v>14471.211333781801</v>
      </c>
      <c r="N146" s="130"/>
      <c r="O146" s="132">
        <v>1</v>
      </c>
      <c r="P146" s="132">
        <v>0</v>
      </c>
      <c r="Q146" s="133">
        <v>13533</v>
      </c>
      <c r="R146" s="133">
        <v>0</v>
      </c>
      <c r="S146" s="133">
        <v>0</v>
      </c>
      <c r="T146" s="133">
        <v>938</v>
      </c>
      <c r="U146" s="134">
        <v>14471</v>
      </c>
      <c r="V146" s="144"/>
      <c r="W146" s="173">
        <v>0</v>
      </c>
      <c r="X146" s="174">
        <v>0.18</v>
      </c>
      <c r="Y146" s="174">
        <v>0.11499688577861772</v>
      </c>
      <c r="Z146" s="175">
        <v>0</v>
      </c>
      <c r="AA146" s="168"/>
      <c r="AB146" s="176">
        <v>0</v>
      </c>
      <c r="AC146" s="177">
        <v>0</v>
      </c>
      <c r="AD146" s="134">
        <v>0</v>
      </c>
      <c r="AE146" s="177">
        <v>0</v>
      </c>
      <c r="AF146" s="182">
        <v>0</v>
      </c>
      <c r="AG146" s="172"/>
    </row>
    <row r="147" spans="1:33" s="110" customFormat="1" x14ac:dyDescent="0.2">
      <c r="A147" s="138">
        <v>426</v>
      </c>
      <c r="B147" s="139">
        <v>426149181</v>
      </c>
      <c r="C147" s="140" t="s">
        <v>501</v>
      </c>
      <c r="D147" s="141">
        <v>149</v>
      </c>
      <c r="E147" s="140" t="s">
        <v>181</v>
      </c>
      <c r="F147" s="141">
        <v>181</v>
      </c>
      <c r="G147" s="142" t="s">
        <v>213</v>
      </c>
      <c r="H147" s="130"/>
      <c r="I147" s="131">
        <v>10344</v>
      </c>
      <c r="J147" s="131">
        <v>190</v>
      </c>
      <c r="K147" s="131">
        <v>0</v>
      </c>
      <c r="L147" s="131">
        <v>938</v>
      </c>
      <c r="M147" s="131">
        <v>11472</v>
      </c>
      <c r="N147" s="130"/>
      <c r="O147" s="132">
        <v>23</v>
      </c>
      <c r="P147" s="132">
        <v>0</v>
      </c>
      <c r="Q147" s="133">
        <v>242282</v>
      </c>
      <c r="R147" s="133">
        <v>0</v>
      </c>
      <c r="S147" s="133">
        <v>0</v>
      </c>
      <c r="T147" s="133">
        <v>21574</v>
      </c>
      <c r="U147" s="134">
        <v>263856</v>
      </c>
      <c r="V147" s="144"/>
      <c r="W147" s="173">
        <v>0</v>
      </c>
      <c r="X147" s="174">
        <v>0.09</v>
      </c>
      <c r="Y147" s="174">
        <v>1.9367916364146205E-2</v>
      </c>
      <c r="Z147" s="175">
        <v>0</v>
      </c>
      <c r="AA147" s="168"/>
      <c r="AB147" s="176">
        <v>0</v>
      </c>
      <c r="AC147" s="177">
        <v>0</v>
      </c>
      <c r="AD147" s="134">
        <v>0</v>
      </c>
      <c r="AE147" s="177">
        <v>0</v>
      </c>
      <c r="AF147" s="182">
        <v>0</v>
      </c>
      <c r="AG147" s="172"/>
    </row>
    <row r="148" spans="1:33" s="110" customFormat="1" x14ac:dyDescent="0.2">
      <c r="A148" s="138">
        <v>426</v>
      </c>
      <c r="B148" s="139">
        <v>426149211</v>
      </c>
      <c r="C148" s="140" t="s">
        <v>501</v>
      </c>
      <c r="D148" s="141">
        <v>149</v>
      </c>
      <c r="E148" s="140" t="s">
        <v>181</v>
      </c>
      <c r="F148" s="141">
        <v>211</v>
      </c>
      <c r="G148" s="142" t="s">
        <v>243</v>
      </c>
      <c r="H148" s="130"/>
      <c r="I148" s="131">
        <v>13089</v>
      </c>
      <c r="J148" s="131">
        <v>2974</v>
      </c>
      <c r="K148" s="131">
        <v>0</v>
      </c>
      <c r="L148" s="131">
        <v>938</v>
      </c>
      <c r="M148" s="131">
        <v>17001</v>
      </c>
      <c r="N148" s="130"/>
      <c r="O148" s="132">
        <v>1</v>
      </c>
      <c r="P148" s="132">
        <v>0</v>
      </c>
      <c r="Q148" s="133">
        <v>16063</v>
      </c>
      <c r="R148" s="133">
        <v>0</v>
      </c>
      <c r="S148" s="133">
        <v>0</v>
      </c>
      <c r="T148" s="133">
        <v>938</v>
      </c>
      <c r="U148" s="134">
        <v>17001</v>
      </c>
      <c r="V148" s="144"/>
      <c r="W148" s="173">
        <v>0</v>
      </c>
      <c r="X148" s="174">
        <v>0.09</v>
      </c>
      <c r="Y148" s="174">
        <v>2.2377930077763565E-3</v>
      </c>
      <c r="Z148" s="175">
        <v>0</v>
      </c>
      <c r="AA148" s="168"/>
      <c r="AB148" s="176">
        <v>0</v>
      </c>
      <c r="AC148" s="177">
        <v>0</v>
      </c>
      <c r="AD148" s="134">
        <v>0</v>
      </c>
      <c r="AE148" s="177">
        <v>0</v>
      </c>
      <c r="AF148" s="182">
        <v>0</v>
      </c>
      <c r="AG148" s="172"/>
    </row>
    <row r="149" spans="1:33" s="110" customFormat="1" x14ac:dyDescent="0.2">
      <c r="A149" s="138">
        <v>428</v>
      </c>
      <c r="B149" s="139">
        <v>428035016</v>
      </c>
      <c r="C149" s="140" t="s">
        <v>502</v>
      </c>
      <c r="D149" s="141">
        <v>35</v>
      </c>
      <c r="E149" s="140" t="s">
        <v>67</v>
      </c>
      <c r="F149" s="141">
        <v>16</v>
      </c>
      <c r="G149" s="142" t="s">
        <v>48</v>
      </c>
      <c r="H149" s="130"/>
      <c r="I149" s="131">
        <v>10191</v>
      </c>
      <c r="J149" s="131">
        <v>488</v>
      </c>
      <c r="K149" s="131">
        <v>0</v>
      </c>
      <c r="L149" s="131">
        <v>938</v>
      </c>
      <c r="M149" s="131">
        <v>11617</v>
      </c>
      <c r="N149" s="130"/>
      <c r="O149" s="132">
        <v>6</v>
      </c>
      <c r="P149" s="132">
        <v>0</v>
      </c>
      <c r="Q149" s="133">
        <v>63330</v>
      </c>
      <c r="R149" s="133">
        <v>0</v>
      </c>
      <c r="S149" s="133">
        <v>0</v>
      </c>
      <c r="T149" s="133">
        <v>5562</v>
      </c>
      <c r="U149" s="134">
        <v>68892</v>
      </c>
      <c r="V149" s="144"/>
      <c r="W149" s="173">
        <v>6.9628782223430163E-2</v>
      </c>
      <c r="X149" s="174">
        <v>0.09</v>
      </c>
      <c r="Y149" s="174">
        <v>4.7137046774485984E-2</v>
      </c>
      <c r="Z149" s="175">
        <v>0</v>
      </c>
      <c r="AA149" s="168"/>
      <c r="AB149" s="176">
        <v>0</v>
      </c>
      <c r="AC149" s="177">
        <v>0</v>
      </c>
      <c r="AD149" s="134">
        <v>0</v>
      </c>
      <c r="AE149" s="177">
        <v>0</v>
      </c>
      <c r="AF149" s="182">
        <v>0</v>
      </c>
      <c r="AG149" s="172"/>
    </row>
    <row r="150" spans="1:33" s="110" customFormat="1" x14ac:dyDescent="0.2">
      <c r="A150" s="138">
        <v>428</v>
      </c>
      <c r="B150" s="139">
        <v>428035018</v>
      </c>
      <c r="C150" s="140" t="s">
        <v>502</v>
      </c>
      <c r="D150" s="141">
        <v>35</v>
      </c>
      <c r="E150" s="140" t="s">
        <v>67</v>
      </c>
      <c r="F150" s="141">
        <v>18</v>
      </c>
      <c r="G150" s="142" t="s">
        <v>50</v>
      </c>
      <c r="H150" s="130"/>
      <c r="I150" s="131">
        <v>9952</v>
      </c>
      <c r="J150" s="131">
        <v>6131</v>
      </c>
      <c r="K150" s="131">
        <v>0</v>
      </c>
      <c r="L150" s="131">
        <v>938</v>
      </c>
      <c r="M150" s="131">
        <v>17021</v>
      </c>
      <c r="N150" s="130"/>
      <c r="O150" s="132">
        <v>1</v>
      </c>
      <c r="P150" s="132">
        <v>0</v>
      </c>
      <c r="Q150" s="133">
        <v>15896</v>
      </c>
      <c r="R150" s="133">
        <v>0</v>
      </c>
      <c r="S150" s="133">
        <v>0</v>
      </c>
      <c r="T150" s="133">
        <v>927</v>
      </c>
      <c r="U150" s="134">
        <v>16823</v>
      </c>
      <c r="V150" s="144"/>
      <c r="W150" s="173">
        <v>1.160479703723836E-2</v>
      </c>
      <c r="X150" s="174">
        <v>0.09</v>
      </c>
      <c r="Y150" s="174">
        <v>3.2906244359349739E-2</v>
      </c>
      <c r="Z150" s="175">
        <v>0</v>
      </c>
      <c r="AA150" s="168"/>
      <c r="AB150" s="176">
        <v>0</v>
      </c>
      <c r="AC150" s="177">
        <v>0</v>
      </c>
      <c r="AD150" s="134">
        <v>0</v>
      </c>
      <c r="AE150" s="177">
        <v>0</v>
      </c>
      <c r="AF150" s="182">
        <v>0</v>
      </c>
      <c r="AG150" s="172"/>
    </row>
    <row r="151" spans="1:33" s="110" customFormat="1" x14ac:dyDescent="0.2">
      <c r="A151" s="138">
        <v>428</v>
      </c>
      <c r="B151" s="139">
        <v>428035035</v>
      </c>
      <c r="C151" s="140" t="s">
        <v>502</v>
      </c>
      <c r="D151" s="141">
        <v>35</v>
      </c>
      <c r="E151" s="140" t="s">
        <v>67</v>
      </c>
      <c r="F151" s="141">
        <v>35</v>
      </c>
      <c r="G151" s="142" t="s">
        <v>67</v>
      </c>
      <c r="H151" s="130"/>
      <c r="I151" s="131">
        <v>13176</v>
      </c>
      <c r="J151" s="131">
        <v>5530</v>
      </c>
      <c r="K151" s="131">
        <v>40.595374103320104</v>
      </c>
      <c r="L151" s="131">
        <v>938</v>
      </c>
      <c r="M151" s="131">
        <v>19684.595374103319</v>
      </c>
      <c r="N151" s="130"/>
      <c r="O151" s="132">
        <v>1709.14</v>
      </c>
      <c r="P151" s="132">
        <v>36.870000000000005</v>
      </c>
      <c r="Q151" s="133">
        <v>31600279</v>
      </c>
      <c r="R151" s="133">
        <v>0</v>
      </c>
      <c r="S151" s="133">
        <v>68578</v>
      </c>
      <c r="T151" s="133">
        <v>1584386</v>
      </c>
      <c r="U151" s="134">
        <v>33253243</v>
      </c>
      <c r="V151" s="144"/>
      <c r="W151" s="173">
        <v>19.834222808225825</v>
      </c>
      <c r="X151" s="174">
        <v>0.18</v>
      </c>
      <c r="Y151" s="174">
        <v>0.15581142511821139</v>
      </c>
      <c r="Z151" s="175">
        <v>0</v>
      </c>
      <c r="AA151" s="168"/>
      <c r="AB151" s="176">
        <v>0</v>
      </c>
      <c r="AC151" s="177">
        <v>0</v>
      </c>
      <c r="AD151" s="134">
        <v>0</v>
      </c>
      <c r="AE151" s="177">
        <v>6.8001589963838001</v>
      </c>
      <c r="AF151" s="182">
        <v>133582</v>
      </c>
      <c r="AG151" s="172"/>
    </row>
    <row r="152" spans="1:33" s="110" customFormat="1" x14ac:dyDescent="0.2">
      <c r="A152" s="138">
        <v>428</v>
      </c>
      <c r="B152" s="139">
        <v>428035040</v>
      </c>
      <c r="C152" s="140" t="s">
        <v>502</v>
      </c>
      <c r="D152" s="141">
        <v>35</v>
      </c>
      <c r="E152" s="140" t="s">
        <v>67</v>
      </c>
      <c r="F152" s="141">
        <v>40</v>
      </c>
      <c r="G152" s="142" t="s">
        <v>72</v>
      </c>
      <c r="H152" s="130"/>
      <c r="I152" s="131">
        <v>11339.378843972818</v>
      </c>
      <c r="J152" s="131">
        <v>3132</v>
      </c>
      <c r="K152" s="131">
        <v>0</v>
      </c>
      <c r="L152" s="131">
        <v>938</v>
      </c>
      <c r="M152" s="131">
        <v>15409.378843972818</v>
      </c>
      <c r="N152" s="130"/>
      <c r="O152" s="132">
        <v>1</v>
      </c>
      <c r="P152" s="132">
        <v>0</v>
      </c>
      <c r="Q152" s="133">
        <v>14303</v>
      </c>
      <c r="R152" s="133">
        <v>0</v>
      </c>
      <c r="S152" s="133">
        <v>0</v>
      </c>
      <c r="T152" s="133">
        <v>927</v>
      </c>
      <c r="U152" s="134">
        <v>15230</v>
      </c>
      <c r="V152" s="144"/>
      <c r="W152" s="173">
        <v>1.160479703723836E-2</v>
      </c>
      <c r="X152" s="174">
        <v>0.09</v>
      </c>
      <c r="Y152" s="174">
        <v>2.4124629974567172E-3</v>
      </c>
      <c r="Z152" s="175">
        <v>0</v>
      </c>
      <c r="AA152" s="168"/>
      <c r="AB152" s="176">
        <v>0</v>
      </c>
      <c r="AC152" s="177">
        <v>0</v>
      </c>
      <c r="AD152" s="134">
        <v>0</v>
      </c>
      <c r="AE152" s="177">
        <v>0</v>
      </c>
      <c r="AF152" s="182">
        <v>0</v>
      </c>
      <c r="AG152" s="172"/>
    </row>
    <row r="153" spans="1:33" s="110" customFormat="1" x14ac:dyDescent="0.2">
      <c r="A153" s="138">
        <v>428</v>
      </c>
      <c r="B153" s="139">
        <v>428035044</v>
      </c>
      <c r="C153" s="140" t="s">
        <v>502</v>
      </c>
      <c r="D153" s="141">
        <v>35</v>
      </c>
      <c r="E153" s="140" t="s">
        <v>67</v>
      </c>
      <c r="F153" s="141">
        <v>44</v>
      </c>
      <c r="G153" s="142" t="s">
        <v>76</v>
      </c>
      <c r="H153" s="130"/>
      <c r="I153" s="131">
        <v>11724</v>
      </c>
      <c r="J153" s="131">
        <v>105</v>
      </c>
      <c r="K153" s="131">
        <v>0</v>
      </c>
      <c r="L153" s="131">
        <v>938</v>
      </c>
      <c r="M153" s="131">
        <v>12767</v>
      </c>
      <c r="N153" s="130"/>
      <c r="O153" s="132">
        <v>29.100000000000005</v>
      </c>
      <c r="P153" s="132">
        <v>0</v>
      </c>
      <c r="Q153" s="133">
        <v>340234</v>
      </c>
      <c r="R153" s="133">
        <v>0</v>
      </c>
      <c r="S153" s="133">
        <v>0</v>
      </c>
      <c r="T153" s="133">
        <v>26976</v>
      </c>
      <c r="U153" s="134">
        <v>367210</v>
      </c>
      <c r="V153" s="144"/>
      <c r="W153" s="173">
        <v>0.33769959378363629</v>
      </c>
      <c r="X153" s="174">
        <v>0.18</v>
      </c>
      <c r="Y153" s="174">
        <v>7.2901165539567603E-2</v>
      </c>
      <c r="Z153" s="175">
        <v>0</v>
      </c>
      <c r="AA153" s="168"/>
      <c r="AB153" s="176">
        <v>0</v>
      </c>
      <c r="AC153" s="177">
        <v>0</v>
      </c>
      <c r="AD153" s="134">
        <v>0</v>
      </c>
      <c r="AE153" s="177">
        <v>0</v>
      </c>
      <c r="AF153" s="182">
        <v>0</v>
      </c>
      <c r="AG153" s="172"/>
    </row>
    <row r="154" spans="1:33" s="110" customFormat="1" x14ac:dyDescent="0.2">
      <c r="A154" s="138">
        <v>428</v>
      </c>
      <c r="B154" s="139">
        <v>428035049</v>
      </c>
      <c r="C154" s="140" t="s">
        <v>502</v>
      </c>
      <c r="D154" s="141">
        <v>35</v>
      </c>
      <c r="E154" s="140" t="s">
        <v>67</v>
      </c>
      <c r="F154" s="141">
        <v>49</v>
      </c>
      <c r="G154" s="142" t="s">
        <v>81</v>
      </c>
      <c r="H154" s="130"/>
      <c r="I154" s="131">
        <v>14660</v>
      </c>
      <c r="J154" s="131">
        <v>18490</v>
      </c>
      <c r="K154" s="131">
        <v>0</v>
      </c>
      <c r="L154" s="131">
        <v>938</v>
      </c>
      <c r="M154" s="131">
        <v>34088</v>
      </c>
      <c r="N154" s="130"/>
      <c r="O154" s="132">
        <v>2.74</v>
      </c>
      <c r="P154" s="132">
        <v>0</v>
      </c>
      <c r="Q154" s="133">
        <v>89777</v>
      </c>
      <c r="R154" s="133">
        <v>0</v>
      </c>
      <c r="S154" s="133">
        <v>0</v>
      </c>
      <c r="T154" s="133">
        <v>2541</v>
      </c>
      <c r="U154" s="134">
        <v>92318</v>
      </c>
      <c r="V154" s="144"/>
      <c r="W154" s="173">
        <v>3.1797143882033106E-2</v>
      </c>
      <c r="X154" s="174">
        <v>0.09</v>
      </c>
      <c r="Y154" s="174">
        <v>6.8206620616839783E-2</v>
      </c>
      <c r="Z154" s="175">
        <v>0</v>
      </c>
      <c r="AA154" s="168"/>
      <c r="AB154" s="176">
        <v>0</v>
      </c>
      <c r="AC154" s="177">
        <v>0</v>
      </c>
      <c r="AD154" s="134">
        <v>0</v>
      </c>
      <c r="AE154" s="177">
        <v>0</v>
      </c>
      <c r="AF154" s="182">
        <v>0</v>
      </c>
      <c r="AG154" s="172"/>
    </row>
    <row r="155" spans="1:33" s="110" customFormat="1" x14ac:dyDescent="0.2">
      <c r="A155" s="138">
        <v>428</v>
      </c>
      <c r="B155" s="139">
        <v>428035050</v>
      </c>
      <c r="C155" s="140" t="s">
        <v>502</v>
      </c>
      <c r="D155" s="141">
        <v>35</v>
      </c>
      <c r="E155" s="140" t="s">
        <v>67</v>
      </c>
      <c r="F155" s="141">
        <v>50</v>
      </c>
      <c r="G155" s="142" t="s">
        <v>82</v>
      </c>
      <c r="H155" s="130"/>
      <c r="I155" s="131">
        <v>13788</v>
      </c>
      <c r="J155" s="131">
        <v>6135</v>
      </c>
      <c r="K155" s="131">
        <v>0</v>
      </c>
      <c r="L155" s="131">
        <v>938</v>
      </c>
      <c r="M155" s="131">
        <v>20861</v>
      </c>
      <c r="N155" s="130"/>
      <c r="O155" s="132">
        <v>0.81</v>
      </c>
      <c r="P155" s="132">
        <v>0</v>
      </c>
      <c r="Q155" s="133">
        <v>15950</v>
      </c>
      <c r="R155" s="133">
        <v>0</v>
      </c>
      <c r="S155" s="133">
        <v>0</v>
      </c>
      <c r="T155" s="133">
        <v>751</v>
      </c>
      <c r="U155" s="134">
        <v>16701</v>
      </c>
      <c r="V155" s="144"/>
      <c r="W155" s="173">
        <v>9.3998856001630722E-3</v>
      </c>
      <c r="X155" s="174">
        <v>0.09</v>
      </c>
      <c r="Y155" s="174">
        <v>7.0171866245590771E-3</v>
      </c>
      <c r="Z155" s="175">
        <v>0</v>
      </c>
      <c r="AA155" s="168"/>
      <c r="AB155" s="176">
        <v>0</v>
      </c>
      <c r="AC155" s="177">
        <v>0</v>
      </c>
      <c r="AD155" s="134">
        <v>0</v>
      </c>
      <c r="AE155" s="177">
        <v>0</v>
      </c>
      <c r="AF155" s="182">
        <v>0</v>
      </c>
      <c r="AG155" s="172"/>
    </row>
    <row r="156" spans="1:33" s="110" customFormat="1" x14ac:dyDescent="0.2">
      <c r="A156" s="138">
        <v>428</v>
      </c>
      <c r="B156" s="139">
        <v>428035057</v>
      </c>
      <c r="C156" s="140" t="s">
        <v>502</v>
      </c>
      <c r="D156" s="141">
        <v>35</v>
      </c>
      <c r="E156" s="140" t="s">
        <v>67</v>
      </c>
      <c r="F156" s="141">
        <v>57</v>
      </c>
      <c r="G156" s="142" t="s">
        <v>89</v>
      </c>
      <c r="H156" s="130"/>
      <c r="I156" s="131">
        <v>13252</v>
      </c>
      <c r="J156" s="131">
        <v>414</v>
      </c>
      <c r="K156" s="131">
        <v>0</v>
      </c>
      <c r="L156" s="131">
        <v>938</v>
      </c>
      <c r="M156" s="131">
        <v>14604</v>
      </c>
      <c r="N156" s="130"/>
      <c r="O156" s="132">
        <v>159.41999999999999</v>
      </c>
      <c r="P156" s="132">
        <v>0</v>
      </c>
      <c r="Q156" s="133">
        <v>2153288</v>
      </c>
      <c r="R156" s="133">
        <v>0</v>
      </c>
      <c r="S156" s="133">
        <v>0</v>
      </c>
      <c r="T156" s="133">
        <v>147786</v>
      </c>
      <c r="U156" s="134">
        <v>2301074</v>
      </c>
      <c r="V156" s="144"/>
      <c r="W156" s="173">
        <v>1.8500367436765417</v>
      </c>
      <c r="X156" s="174">
        <v>0.18</v>
      </c>
      <c r="Y156" s="174">
        <v>0.12433807264603146</v>
      </c>
      <c r="Z156" s="175">
        <v>0</v>
      </c>
      <c r="AA156" s="168"/>
      <c r="AB156" s="176">
        <v>0</v>
      </c>
      <c r="AC156" s="177">
        <v>0</v>
      </c>
      <c r="AD156" s="134">
        <v>0</v>
      </c>
      <c r="AE156" s="177">
        <v>1.9471385498366405</v>
      </c>
      <c r="AF156" s="182">
        <v>28435</v>
      </c>
      <c r="AG156" s="172"/>
    </row>
    <row r="157" spans="1:33" s="110" customFormat="1" x14ac:dyDescent="0.2">
      <c r="A157" s="138">
        <v>428</v>
      </c>
      <c r="B157" s="139">
        <v>428035073</v>
      </c>
      <c r="C157" s="140" t="s">
        <v>502</v>
      </c>
      <c r="D157" s="141">
        <v>35</v>
      </c>
      <c r="E157" s="140" t="s">
        <v>67</v>
      </c>
      <c r="F157" s="141">
        <v>73</v>
      </c>
      <c r="G157" s="142" t="s">
        <v>105</v>
      </c>
      <c r="H157" s="130"/>
      <c r="I157" s="131">
        <v>12771</v>
      </c>
      <c r="J157" s="131">
        <v>8821</v>
      </c>
      <c r="K157" s="131">
        <v>0</v>
      </c>
      <c r="L157" s="131">
        <v>938</v>
      </c>
      <c r="M157" s="131">
        <v>22530</v>
      </c>
      <c r="N157" s="130"/>
      <c r="O157" s="132">
        <v>14.92</v>
      </c>
      <c r="P157" s="132">
        <v>0</v>
      </c>
      <c r="Q157" s="133">
        <v>318408</v>
      </c>
      <c r="R157" s="133">
        <v>0</v>
      </c>
      <c r="S157" s="133">
        <v>0</v>
      </c>
      <c r="T157" s="133">
        <v>13831</v>
      </c>
      <c r="U157" s="134">
        <v>332239</v>
      </c>
      <c r="V157" s="144"/>
      <c r="W157" s="173">
        <v>0.17314357179559631</v>
      </c>
      <c r="X157" s="174">
        <v>0.09</v>
      </c>
      <c r="Y157" s="174">
        <v>1.4802937393776692E-2</v>
      </c>
      <c r="Z157" s="175">
        <v>0</v>
      </c>
      <c r="AA157" s="168"/>
      <c r="AB157" s="176">
        <v>0</v>
      </c>
      <c r="AC157" s="177">
        <v>0</v>
      </c>
      <c r="AD157" s="134">
        <v>0</v>
      </c>
      <c r="AE157" s="177">
        <v>0</v>
      </c>
      <c r="AF157" s="182">
        <v>0</v>
      </c>
      <c r="AG157" s="172"/>
    </row>
    <row r="158" spans="1:33" s="110" customFormat="1" x14ac:dyDescent="0.2">
      <c r="A158" s="138">
        <v>428</v>
      </c>
      <c r="B158" s="139">
        <v>428035079</v>
      </c>
      <c r="C158" s="140" t="s">
        <v>502</v>
      </c>
      <c r="D158" s="141">
        <v>35</v>
      </c>
      <c r="E158" s="140" t="s">
        <v>67</v>
      </c>
      <c r="F158" s="141">
        <v>79</v>
      </c>
      <c r="G158" s="142" t="s">
        <v>111</v>
      </c>
      <c r="H158" s="130"/>
      <c r="I158" s="131">
        <v>11124.295946014126</v>
      </c>
      <c r="J158" s="131">
        <v>63</v>
      </c>
      <c r="K158" s="131">
        <v>0</v>
      </c>
      <c r="L158" s="131">
        <v>938</v>
      </c>
      <c r="M158" s="131">
        <v>12125.295946014126</v>
      </c>
      <c r="N158" s="130"/>
      <c r="O158" s="132">
        <v>0.71</v>
      </c>
      <c r="P158" s="132">
        <v>0</v>
      </c>
      <c r="Q158" s="133">
        <v>7851</v>
      </c>
      <c r="R158" s="133">
        <v>0</v>
      </c>
      <c r="S158" s="133">
        <v>0</v>
      </c>
      <c r="T158" s="133">
        <v>658</v>
      </c>
      <c r="U158" s="134">
        <v>8509</v>
      </c>
      <c r="V158" s="144"/>
      <c r="W158" s="173">
        <v>8.2394058964392353E-3</v>
      </c>
      <c r="X158" s="174">
        <v>0.09</v>
      </c>
      <c r="Y158" s="174">
        <v>6.7350340485647933E-2</v>
      </c>
      <c r="Z158" s="175">
        <v>0</v>
      </c>
      <c r="AA158" s="168"/>
      <c r="AB158" s="176">
        <v>0</v>
      </c>
      <c r="AC158" s="177">
        <v>0</v>
      </c>
      <c r="AD158" s="134">
        <v>0</v>
      </c>
      <c r="AE158" s="177">
        <v>0</v>
      </c>
      <c r="AF158" s="182">
        <v>0</v>
      </c>
      <c r="AG158" s="172"/>
    </row>
    <row r="159" spans="1:33" s="110" customFormat="1" x14ac:dyDescent="0.2">
      <c r="A159" s="138">
        <v>428</v>
      </c>
      <c r="B159" s="139">
        <v>428035088</v>
      </c>
      <c r="C159" s="140" t="s">
        <v>502</v>
      </c>
      <c r="D159" s="141">
        <v>35</v>
      </c>
      <c r="E159" s="140" t="s">
        <v>67</v>
      </c>
      <c r="F159" s="141">
        <v>88</v>
      </c>
      <c r="G159" s="142" t="s">
        <v>120</v>
      </c>
      <c r="H159" s="130"/>
      <c r="I159" s="131">
        <v>13976</v>
      </c>
      <c r="J159" s="131">
        <v>4094</v>
      </c>
      <c r="K159" s="131">
        <v>0</v>
      </c>
      <c r="L159" s="131">
        <v>938</v>
      </c>
      <c r="M159" s="131">
        <v>19008</v>
      </c>
      <c r="N159" s="130"/>
      <c r="O159" s="132">
        <v>2</v>
      </c>
      <c r="P159" s="132">
        <v>0</v>
      </c>
      <c r="Q159" s="133">
        <v>35720</v>
      </c>
      <c r="R159" s="133">
        <v>0</v>
      </c>
      <c r="S159" s="133">
        <v>0</v>
      </c>
      <c r="T159" s="133">
        <v>1854</v>
      </c>
      <c r="U159" s="134">
        <v>37574</v>
      </c>
      <c r="V159" s="144"/>
      <c r="W159" s="173">
        <v>2.320959407447672E-2</v>
      </c>
      <c r="X159" s="174">
        <v>0.09</v>
      </c>
      <c r="Y159" s="174">
        <v>5.3929630206316741E-3</v>
      </c>
      <c r="Z159" s="175">
        <v>0</v>
      </c>
      <c r="AA159" s="168"/>
      <c r="AB159" s="176">
        <v>0</v>
      </c>
      <c r="AC159" s="177">
        <v>0</v>
      </c>
      <c r="AD159" s="134">
        <v>0</v>
      </c>
      <c r="AE159" s="177">
        <v>0</v>
      </c>
      <c r="AF159" s="182">
        <v>0</v>
      </c>
      <c r="AG159" s="172"/>
    </row>
    <row r="160" spans="1:33" s="110" customFormat="1" x14ac:dyDescent="0.2">
      <c r="A160" s="138">
        <v>428</v>
      </c>
      <c r="B160" s="139">
        <v>428035093</v>
      </c>
      <c r="C160" s="140" t="s">
        <v>502</v>
      </c>
      <c r="D160" s="141">
        <v>35</v>
      </c>
      <c r="E160" s="140" t="s">
        <v>67</v>
      </c>
      <c r="F160" s="141">
        <v>93</v>
      </c>
      <c r="G160" s="142" t="s">
        <v>125</v>
      </c>
      <c r="H160" s="130"/>
      <c r="I160" s="131">
        <v>11767</v>
      </c>
      <c r="J160" s="131">
        <v>67</v>
      </c>
      <c r="K160" s="131">
        <v>0</v>
      </c>
      <c r="L160" s="131">
        <v>938</v>
      </c>
      <c r="M160" s="131">
        <v>12772</v>
      </c>
      <c r="N160" s="130"/>
      <c r="O160" s="132">
        <v>8.92</v>
      </c>
      <c r="P160" s="132">
        <v>0</v>
      </c>
      <c r="Q160" s="133">
        <v>104337</v>
      </c>
      <c r="R160" s="133">
        <v>0</v>
      </c>
      <c r="S160" s="133">
        <v>0</v>
      </c>
      <c r="T160" s="133">
        <v>8269</v>
      </c>
      <c r="U160" s="134">
        <v>112606</v>
      </c>
      <c r="V160" s="144"/>
      <c r="W160" s="173">
        <v>0.10351478957216619</v>
      </c>
      <c r="X160" s="174">
        <v>0.18</v>
      </c>
      <c r="Y160" s="174">
        <v>7.2752686670527839E-2</v>
      </c>
      <c r="Z160" s="175">
        <v>0</v>
      </c>
      <c r="AA160" s="168"/>
      <c r="AB160" s="176">
        <v>2</v>
      </c>
      <c r="AC160" s="177">
        <v>0</v>
      </c>
      <c r="AD160" s="134">
        <v>0</v>
      </c>
      <c r="AE160" s="177">
        <v>0</v>
      </c>
      <c r="AF160" s="182">
        <v>0</v>
      </c>
      <c r="AG160" s="172"/>
    </row>
    <row r="161" spans="1:33" s="110" customFormat="1" x14ac:dyDescent="0.2">
      <c r="A161" s="138">
        <v>428</v>
      </c>
      <c r="B161" s="139">
        <v>428035095</v>
      </c>
      <c r="C161" s="140" t="s">
        <v>502</v>
      </c>
      <c r="D161" s="141">
        <v>35</v>
      </c>
      <c r="E161" s="140" t="s">
        <v>67</v>
      </c>
      <c r="F161" s="141">
        <v>95</v>
      </c>
      <c r="G161" s="142" t="s">
        <v>127</v>
      </c>
      <c r="H161" s="130"/>
      <c r="I161" s="131">
        <v>14048.368555601484</v>
      </c>
      <c r="J161" s="131">
        <v>103</v>
      </c>
      <c r="K161" s="131">
        <v>0</v>
      </c>
      <c r="L161" s="131">
        <v>938</v>
      </c>
      <c r="M161" s="131">
        <v>15089.368555601484</v>
      </c>
      <c r="N161" s="130"/>
      <c r="O161" s="132">
        <v>1</v>
      </c>
      <c r="P161" s="132">
        <v>0</v>
      </c>
      <c r="Q161" s="133">
        <v>13987</v>
      </c>
      <c r="R161" s="133">
        <v>0</v>
      </c>
      <c r="S161" s="133">
        <v>0</v>
      </c>
      <c r="T161" s="133">
        <v>927</v>
      </c>
      <c r="U161" s="134">
        <v>14914</v>
      </c>
      <c r="V161" s="144"/>
      <c r="W161" s="173">
        <v>1.160479703723836E-2</v>
      </c>
      <c r="X161" s="174">
        <v>0.18</v>
      </c>
      <c r="Y161" s="174">
        <v>0.13176468501831626</v>
      </c>
      <c r="Z161" s="175">
        <v>0</v>
      </c>
      <c r="AA161" s="168"/>
      <c r="AB161" s="176">
        <v>0</v>
      </c>
      <c r="AC161" s="177">
        <v>0</v>
      </c>
      <c r="AD161" s="134">
        <v>0</v>
      </c>
      <c r="AE161" s="177">
        <v>0</v>
      </c>
      <c r="AF161" s="182">
        <v>0</v>
      </c>
      <c r="AG161" s="172"/>
    </row>
    <row r="162" spans="1:33" s="110" customFormat="1" x14ac:dyDescent="0.2">
      <c r="A162" s="138">
        <v>428</v>
      </c>
      <c r="B162" s="139">
        <v>428035128</v>
      </c>
      <c r="C162" s="140" t="s">
        <v>502</v>
      </c>
      <c r="D162" s="141">
        <v>35</v>
      </c>
      <c r="E162" s="140" t="s">
        <v>67</v>
      </c>
      <c r="F162" s="141">
        <v>128</v>
      </c>
      <c r="G162" s="142" t="s">
        <v>160</v>
      </c>
      <c r="H162" s="130"/>
      <c r="I162" s="131">
        <v>12549.540432084312</v>
      </c>
      <c r="J162" s="131">
        <v>724</v>
      </c>
      <c r="K162" s="131">
        <v>0</v>
      </c>
      <c r="L162" s="131">
        <v>938</v>
      </c>
      <c r="M162" s="131">
        <v>14211.540432084312</v>
      </c>
      <c r="N162" s="130"/>
      <c r="O162" s="132">
        <v>1</v>
      </c>
      <c r="P162" s="132">
        <v>0</v>
      </c>
      <c r="Q162" s="133">
        <v>13120</v>
      </c>
      <c r="R162" s="133">
        <v>0</v>
      </c>
      <c r="S162" s="133">
        <v>0</v>
      </c>
      <c r="T162" s="133">
        <v>927</v>
      </c>
      <c r="U162" s="134">
        <v>14047</v>
      </c>
      <c r="V162" s="144"/>
      <c r="W162" s="173">
        <v>1.160479703723836E-2</v>
      </c>
      <c r="X162" s="174">
        <v>0.09</v>
      </c>
      <c r="Y162" s="174">
        <v>3.8064128146397994E-2</v>
      </c>
      <c r="Z162" s="175">
        <v>0</v>
      </c>
      <c r="AA162" s="168"/>
      <c r="AB162" s="176">
        <v>0</v>
      </c>
      <c r="AC162" s="177">
        <v>0</v>
      </c>
      <c r="AD162" s="134">
        <v>0</v>
      </c>
      <c r="AE162" s="177">
        <v>0</v>
      </c>
      <c r="AF162" s="182">
        <v>0</v>
      </c>
      <c r="AG162" s="172"/>
    </row>
    <row r="163" spans="1:33" s="110" customFormat="1" x14ac:dyDescent="0.2">
      <c r="A163" s="138">
        <v>428</v>
      </c>
      <c r="B163" s="139">
        <v>428035133</v>
      </c>
      <c r="C163" s="140" t="s">
        <v>502</v>
      </c>
      <c r="D163" s="141">
        <v>35</v>
      </c>
      <c r="E163" s="140" t="s">
        <v>67</v>
      </c>
      <c r="F163" s="141">
        <v>133</v>
      </c>
      <c r="G163" s="142" t="s">
        <v>165</v>
      </c>
      <c r="H163" s="130"/>
      <c r="I163" s="131">
        <v>14472</v>
      </c>
      <c r="J163" s="131">
        <v>2520</v>
      </c>
      <c r="K163" s="131">
        <v>0</v>
      </c>
      <c r="L163" s="131">
        <v>938</v>
      </c>
      <c r="M163" s="131">
        <v>17930</v>
      </c>
      <c r="N163" s="130"/>
      <c r="O163" s="132">
        <v>3</v>
      </c>
      <c r="P163" s="132">
        <v>0</v>
      </c>
      <c r="Q163" s="133">
        <v>50385</v>
      </c>
      <c r="R163" s="133">
        <v>0</v>
      </c>
      <c r="S163" s="133">
        <v>0</v>
      </c>
      <c r="T163" s="133">
        <v>2781</v>
      </c>
      <c r="U163" s="134">
        <v>53166</v>
      </c>
      <c r="V163" s="144"/>
      <c r="W163" s="173">
        <v>3.4814391111715082E-2</v>
      </c>
      <c r="X163" s="174">
        <v>0.09</v>
      </c>
      <c r="Y163" s="174">
        <v>3.3210823591240939E-2</v>
      </c>
      <c r="Z163" s="175">
        <v>0</v>
      </c>
      <c r="AA163" s="168"/>
      <c r="AB163" s="176">
        <v>0</v>
      </c>
      <c r="AC163" s="177">
        <v>0</v>
      </c>
      <c r="AD163" s="134">
        <v>0</v>
      </c>
      <c r="AE163" s="177">
        <v>0</v>
      </c>
      <c r="AF163" s="182">
        <v>0</v>
      </c>
      <c r="AG163" s="172"/>
    </row>
    <row r="164" spans="1:33" s="110" customFormat="1" x14ac:dyDescent="0.2">
      <c r="A164" s="138">
        <v>428</v>
      </c>
      <c r="B164" s="139">
        <v>428035163</v>
      </c>
      <c r="C164" s="140" t="s">
        <v>502</v>
      </c>
      <c r="D164" s="141">
        <v>35</v>
      </c>
      <c r="E164" s="140" t="s">
        <v>67</v>
      </c>
      <c r="F164" s="141">
        <v>163</v>
      </c>
      <c r="G164" s="142" t="s">
        <v>195</v>
      </c>
      <c r="H164" s="130"/>
      <c r="I164" s="131">
        <v>12167</v>
      </c>
      <c r="J164" s="131">
        <v>116</v>
      </c>
      <c r="K164" s="131">
        <v>0</v>
      </c>
      <c r="L164" s="131">
        <v>938</v>
      </c>
      <c r="M164" s="131">
        <v>13221</v>
      </c>
      <c r="N164" s="130"/>
      <c r="O164" s="132">
        <v>10.039999999999999</v>
      </c>
      <c r="P164" s="132">
        <v>0</v>
      </c>
      <c r="Q164" s="133">
        <v>121887</v>
      </c>
      <c r="R164" s="133">
        <v>0</v>
      </c>
      <c r="S164" s="133">
        <v>0</v>
      </c>
      <c r="T164" s="133">
        <v>9308</v>
      </c>
      <c r="U164" s="134">
        <v>131195</v>
      </c>
      <c r="V164" s="144"/>
      <c r="W164" s="173">
        <v>0.11651216225387315</v>
      </c>
      <c r="X164" s="174">
        <v>0.18</v>
      </c>
      <c r="Y164" s="174">
        <v>9.243456315829654E-2</v>
      </c>
      <c r="Z164" s="175">
        <v>0</v>
      </c>
      <c r="AA164" s="168"/>
      <c r="AB164" s="176">
        <v>2</v>
      </c>
      <c r="AC164" s="177">
        <v>0</v>
      </c>
      <c r="AD164" s="134">
        <v>0</v>
      </c>
      <c r="AE164" s="177">
        <v>0</v>
      </c>
      <c r="AF164" s="182">
        <v>0</v>
      </c>
      <c r="AG164" s="172"/>
    </row>
    <row r="165" spans="1:33" s="110" customFormat="1" x14ac:dyDescent="0.2">
      <c r="A165" s="138">
        <v>428</v>
      </c>
      <c r="B165" s="139">
        <v>428035165</v>
      </c>
      <c r="C165" s="140" t="s">
        <v>502</v>
      </c>
      <c r="D165" s="141">
        <v>35</v>
      </c>
      <c r="E165" s="140" t="s">
        <v>67</v>
      </c>
      <c r="F165" s="141">
        <v>165</v>
      </c>
      <c r="G165" s="142" t="s">
        <v>197</v>
      </c>
      <c r="H165" s="130"/>
      <c r="I165" s="131">
        <v>12117</v>
      </c>
      <c r="J165" s="131">
        <v>370</v>
      </c>
      <c r="K165" s="131">
        <v>0</v>
      </c>
      <c r="L165" s="131">
        <v>938</v>
      </c>
      <c r="M165" s="131">
        <v>13425</v>
      </c>
      <c r="N165" s="130"/>
      <c r="O165" s="132">
        <v>11</v>
      </c>
      <c r="P165" s="132">
        <v>0</v>
      </c>
      <c r="Q165" s="133">
        <v>135762</v>
      </c>
      <c r="R165" s="133">
        <v>0</v>
      </c>
      <c r="S165" s="133">
        <v>0</v>
      </c>
      <c r="T165" s="133">
        <v>10197</v>
      </c>
      <c r="U165" s="134">
        <v>145959</v>
      </c>
      <c r="V165" s="144"/>
      <c r="W165" s="173">
        <v>0.12765276740962198</v>
      </c>
      <c r="X165" s="174">
        <v>9.8299999999999998E-2</v>
      </c>
      <c r="Y165" s="174">
        <v>9.9346710167599953E-2</v>
      </c>
      <c r="Z165" s="175">
        <v>0</v>
      </c>
      <c r="AA165" s="168"/>
      <c r="AB165" s="176">
        <v>5</v>
      </c>
      <c r="AC165" s="177">
        <v>0.14316677897720229</v>
      </c>
      <c r="AD165" s="134">
        <v>1925</v>
      </c>
      <c r="AE165" s="177">
        <v>0</v>
      </c>
      <c r="AF165" s="182">
        <v>0</v>
      </c>
      <c r="AG165" s="172"/>
    </row>
    <row r="166" spans="1:33" s="110" customFormat="1" x14ac:dyDescent="0.2">
      <c r="A166" s="138">
        <v>428</v>
      </c>
      <c r="B166" s="139">
        <v>428035189</v>
      </c>
      <c r="C166" s="140" t="s">
        <v>502</v>
      </c>
      <c r="D166" s="141">
        <v>35</v>
      </c>
      <c r="E166" s="140" t="s">
        <v>67</v>
      </c>
      <c r="F166" s="141">
        <v>189</v>
      </c>
      <c r="G166" s="142" t="s">
        <v>221</v>
      </c>
      <c r="H166" s="130"/>
      <c r="I166" s="131">
        <v>9576</v>
      </c>
      <c r="J166" s="131">
        <v>3227</v>
      </c>
      <c r="K166" s="131">
        <v>0</v>
      </c>
      <c r="L166" s="131">
        <v>938</v>
      </c>
      <c r="M166" s="131">
        <v>13741</v>
      </c>
      <c r="N166" s="130"/>
      <c r="O166" s="132">
        <v>2</v>
      </c>
      <c r="P166" s="132">
        <v>0</v>
      </c>
      <c r="Q166" s="133">
        <v>25308</v>
      </c>
      <c r="R166" s="133">
        <v>0</v>
      </c>
      <c r="S166" s="133">
        <v>0</v>
      </c>
      <c r="T166" s="133">
        <v>1854</v>
      </c>
      <c r="U166" s="134">
        <v>27162</v>
      </c>
      <c r="V166" s="144"/>
      <c r="W166" s="173">
        <v>2.320959407447672E-2</v>
      </c>
      <c r="X166" s="174">
        <v>0.09</v>
      </c>
      <c r="Y166" s="174">
        <v>1.733286526830293E-3</v>
      </c>
      <c r="Z166" s="175">
        <v>0</v>
      </c>
      <c r="AA166" s="168"/>
      <c r="AB166" s="176">
        <v>0</v>
      </c>
      <c r="AC166" s="177">
        <v>0</v>
      </c>
      <c r="AD166" s="134">
        <v>0</v>
      </c>
      <c r="AE166" s="177">
        <v>0</v>
      </c>
      <c r="AF166" s="182">
        <v>0</v>
      </c>
      <c r="AG166" s="172"/>
    </row>
    <row r="167" spans="1:33" s="110" customFormat="1" x14ac:dyDescent="0.2">
      <c r="A167" s="138">
        <v>428</v>
      </c>
      <c r="B167" s="139">
        <v>428035220</v>
      </c>
      <c r="C167" s="140" t="s">
        <v>502</v>
      </c>
      <c r="D167" s="141">
        <v>35</v>
      </c>
      <c r="E167" s="140" t="s">
        <v>67</v>
      </c>
      <c r="F167" s="141">
        <v>220</v>
      </c>
      <c r="G167" s="142" t="s">
        <v>252</v>
      </c>
      <c r="H167" s="130"/>
      <c r="I167" s="131">
        <v>13858</v>
      </c>
      <c r="J167" s="131">
        <v>6162</v>
      </c>
      <c r="K167" s="131">
        <v>0</v>
      </c>
      <c r="L167" s="131">
        <v>938</v>
      </c>
      <c r="M167" s="131">
        <v>20958</v>
      </c>
      <c r="N167" s="130"/>
      <c r="O167" s="132">
        <v>6</v>
      </c>
      <c r="P167" s="132">
        <v>0</v>
      </c>
      <c r="Q167" s="133">
        <v>118728</v>
      </c>
      <c r="R167" s="133">
        <v>0</v>
      </c>
      <c r="S167" s="133">
        <v>0</v>
      </c>
      <c r="T167" s="133">
        <v>5562</v>
      </c>
      <c r="U167" s="134">
        <v>124290</v>
      </c>
      <c r="V167" s="144"/>
      <c r="W167" s="173">
        <v>6.9628782223430163E-2</v>
      </c>
      <c r="X167" s="174">
        <v>0.09</v>
      </c>
      <c r="Y167" s="174">
        <v>1.6580394244019483E-2</v>
      </c>
      <c r="Z167" s="175">
        <v>0</v>
      </c>
      <c r="AA167" s="168"/>
      <c r="AB167" s="176">
        <v>0</v>
      </c>
      <c r="AC167" s="177">
        <v>0</v>
      </c>
      <c r="AD167" s="134">
        <v>0</v>
      </c>
      <c r="AE167" s="177">
        <v>0</v>
      </c>
      <c r="AF167" s="182">
        <v>0</v>
      </c>
      <c r="AG167" s="172"/>
    </row>
    <row r="168" spans="1:33" s="110" customFormat="1" x14ac:dyDescent="0.2">
      <c r="A168" s="138">
        <v>428</v>
      </c>
      <c r="B168" s="139">
        <v>428035243</v>
      </c>
      <c r="C168" s="140" t="s">
        <v>502</v>
      </c>
      <c r="D168" s="141">
        <v>35</v>
      </c>
      <c r="E168" s="140" t="s">
        <v>67</v>
      </c>
      <c r="F168" s="141">
        <v>243</v>
      </c>
      <c r="G168" s="142" t="s">
        <v>275</v>
      </c>
      <c r="H168" s="130"/>
      <c r="I168" s="131">
        <v>13156</v>
      </c>
      <c r="J168" s="131">
        <v>2471</v>
      </c>
      <c r="K168" s="131">
        <v>0</v>
      </c>
      <c r="L168" s="131">
        <v>938</v>
      </c>
      <c r="M168" s="131">
        <v>16565</v>
      </c>
      <c r="N168" s="130"/>
      <c r="O168" s="132">
        <v>7.3599999999999994</v>
      </c>
      <c r="P168" s="132">
        <v>0</v>
      </c>
      <c r="Q168" s="133">
        <v>113681</v>
      </c>
      <c r="R168" s="133">
        <v>0</v>
      </c>
      <c r="S168" s="133">
        <v>0</v>
      </c>
      <c r="T168" s="133">
        <v>6822</v>
      </c>
      <c r="U168" s="134">
        <v>120503</v>
      </c>
      <c r="V168" s="144"/>
      <c r="W168" s="173">
        <v>8.5411306194074332E-2</v>
      </c>
      <c r="X168" s="174">
        <v>0.09</v>
      </c>
      <c r="Y168" s="174">
        <v>6.428262576334348E-3</v>
      </c>
      <c r="Z168" s="175">
        <v>0</v>
      </c>
      <c r="AA168" s="168"/>
      <c r="AB168" s="176">
        <v>0</v>
      </c>
      <c r="AC168" s="177">
        <v>0</v>
      </c>
      <c r="AD168" s="134">
        <v>0</v>
      </c>
      <c r="AE168" s="177">
        <v>0</v>
      </c>
      <c r="AF168" s="182">
        <v>0</v>
      </c>
      <c r="AG168" s="172"/>
    </row>
    <row r="169" spans="1:33" s="110" customFormat="1" x14ac:dyDescent="0.2">
      <c r="A169" s="138">
        <v>428</v>
      </c>
      <c r="B169" s="139">
        <v>428035244</v>
      </c>
      <c r="C169" s="140" t="s">
        <v>502</v>
      </c>
      <c r="D169" s="141">
        <v>35</v>
      </c>
      <c r="E169" s="140" t="s">
        <v>67</v>
      </c>
      <c r="F169" s="141">
        <v>244</v>
      </c>
      <c r="G169" s="142" t="s">
        <v>276</v>
      </c>
      <c r="H169" s="130"/>
      <c r="I169" s="131">
        <v>11257</v>
      </c>
      <c r="J169" s="131">
        <v>3568</v>
      </c>
      <c r="K169" s="131">
        <v>0</v>
      </c>
      <c r="L169" s="131">
        <v>938</v>
      </c>
      <c r="M169" s="131">
        <v>15763</v>
      </c>
      <c r="N169" s="130"/>
      <c r="O169" s="132">
        <v>28.959999999999997</v>
      </c>
      <c r="P169" s="132">
        <v>0</v>
      </c>
      <c r="Q169" s="133">
        <v>424352</v>
      </c>
      <c r="R169" s="133">
        <v>0</v>
      </c>
      <c r="S169" s="133">
        <v>0</v>
      </c>
      <c r="T169" s="133">
        <v>26846</v>
      </c>
      <c r="U169" s="134">
        <v>451198</v>
      </c>
      <c r="V169" s="144"/>
      <c r="W169" s="173">
        <v>0.33607492219842294</v>
      </c>
      <c r="X169" s="174">
        <v>0.09</v>
      </c>
      <c r="Y169" s="174">
        <v>0.1346351263518645</v>
      </c>
      <c r="Z169" s="175">
        <v>0</v>
      </c>
      <c r="AA169" s="168"/>
      <c r="AB169" s="176">
        <v>11</v>
      </c>
      <c r="AC169" s="177">
        <v>10.185579357996852</v>
      </c>
      <c r="AD169" s="134">
        <v>160548</v>
      </c>
      <c r="AE169" s="177">
        <v>0</v>
      </c>
      <c r="AF169" s="182">
        <v>0</v>
      </c>
      <c r="AG169" s="172"/>
    </row>
    <row r="170" spans="1:33" s="110" customFormat="1" x14ac:dyDescent="0.2">
      <c r="A170" s="138">
        <v>428</v>
      </c>
      <c r="B170" s="139">
        <v>428035248</v>
      </c>
      <c r="C170" s="140" t="s">
        <v>502</v>
      </c>
      <c r="D170" s="141">
        <v>35</v>
      </c>
      <c r="E170" s="140" t="s">
        <v>67</v>
      </c>
      <c r="F170" s="141">
        <v>248</v>
      </c>
      <c r="G170" s="142" t="s">
        <v>280</v>
      </c>
      <c r="H170" s="130"/>
      <c r="I170" s="131">
        <v>13732</v>
      </c>
      <c r="J170" s="131">
        <v>1085</v>
      </c>
      <c r="K170" s="131">
        <v>0</v>
      </c>
      <c r="L170" s="131">
        <v>938</v>
      </c>
      <c r="M170" s="131">
        <v>15755</v>
      </c>
      <c r="N170" s="130"/>
      <c r="O170" s="132">
        <v>31.47</v>
      </c>
      <c r="P170" s="132">
        <v>0</v>
      </c>
      <c r="Q170" s="133">
        <v>460878</v>
      </c>
      <c r="R170" s="133">
        <v>0</v>
      </c>
      <c r="S170" s="133">
        <v>0</v>
      </c>
      <c r="T170" s="133">
        <v>29173</v>
      </c>
      <c r="U170" s="134">
        <v>490051</v>
      </c>
      <c r="V170" s="144"/>
      <c r="W170" s="173">
        <v>0.36520296276189129</v>
      </c>
      <c r="X170" s="174">
        <v>0.09</v>
      </c>
      <c r="Y170" s="174">
        <v>5.8077757598521712E-2</v>
      </c>
      <c r="Z170" s="175">
        <v>0</v>
      </c>
      <c r="AA170" s="168"/>
      <c r="AB170" s="176">
        <v>1</v>
      </c>
      <c r="AC170" s="177">
        <v>0</v>
      </c>
      <c r="AD170" s="134">
        <v>0</v>
      </c>
      <c r="AE170" s="177">
        <v>0</v>
      </c>
      <c r="AF170" s="182">
        <v>0</v>
      </c>
      <c r="AG170" s="172"/>
    </row>
    <row r="171" spans="1:33" s="110" customFormat="1" x14ac:dyDescent="0.2">
      <c r="A171" s="138">
        <v>428</v>
      </c>
      <c r="B171" s="139">
        <v>428035262</v>
      </c>
      <c r="C171" s="140" t="s">
        <v>502</v>
      </c>
      <c r="D171" s="141">
        <v>35</v>
      </c>
      <c r="E171" s="140" t="s">
        <v>67</v>
      </c>
      <c r="F171" s="141">
        <v>262</v>
      </c>
      <c r="G171" s="142" t="s">
        <v>294</v>
      </c>
      <c r="H171" s="130"/>
      <c r="I171" s="131">
        <v>9764</v>
      </c>
      <c r="J171" s="131">
        <v>3413</v>
      </c>
      <c r="K171" s="131">
        <v>0</v>
      </c>
      <c r="L171" s="131">
        <v>938</v>
      </c>
      <c r="M171" s="131">
        <v>14115</v>
      </c>
      <c r="N171" s="130"/>
      <c r="O171" s="132">
        <v>4</v>
      </c>
      <c r="P171" s="132">
        <v>0</v>
      </c>
      <c r="Q171" s="133">
        <v>52096</v>
      </c>
      <c r="R171" s="133">
        <v>0</v>
      </c>
      <c r="S171" s="133">
        <v>0</v>
      </c>
      <c r="T171" s="133">
        <v>3708</v>
      </c>
      <c r="U171" s="134">
        <v>55804</v>
      </c>
      <c r="V171" s="144"/>
      <c r="W171" s="173">
        <v>4.641918814895344E-2</v>
      </c>
      <c r="X171" s="174">
        <v>0.09</v>
      </c>
      <c r="Y171" s="174">
        <v>7.4061373245653719E-2</v>
      </c>
      <c r="Z171" s="175">
        <v>0</v>
      </c>
      <c r="AA171" s="168"/>
      <c r="AB171" s="176">
        <v>0</v>
      </c>
      <c r="AC171" s="177">
        <v>0</v>
      </c>
      <c r="AD171" s="134">
        <v>0</v>
      </c>
      <c r="AE171" s="177">
        <v>0</v>
      </c>
      <c r="AF171" s="182">
        <v>0</v>
      </c>
      <c r="AG171" s="172"/>
    </row>
    <row r="172" spans="1:33" s="110" customFormat="1" x14ac:dyDescent="0.2">
      <c r="A172" s="138">
        <v>428</v>
      </c>
      <c r="B172" s="139">
        <v>428035285</v>
      </c>
      <c r="C172" s="140" t="s">
        <v>502</v>
      </c>
      <c r="D172" s="141">
        <v>35</v>
      </c>
      <c r="E172" s="140" t="s">
        <v>67</v>
      </c>
      <c r="F172" s="141">
        <v>285</v>
      </c>
      <c r="G172" s="142" t="s">
        <v>317</v>
      </c>
      <c r="H172" s="130"/>
      <c r="I172" s="131">
        <v>11519</v>
      </c>
      <c r="J172" s="131">
        <v>3363</v>
      </c>
      <c r="K172" s="131">
        <v>0</v>
      </c>
      <c r="L172" s="131">
        <v>938</v>
      </c>
      <c r="M172" s="131">
        <v>15820</v>
      </c>
      <c r="N172" s="130"/>
      <c r="O172" s="132">
        <v>1</v>
      </c>
      <c r="P172" s="132">
        <v>0</v>
      </c>
      <c r="Q172" s="133">
        <v>14709</v>
      </c>
      <c r="R172" s="133">
        <v>0</v>
      </c>
      <c r="S172" s="133">
        <v>0</v>
      </c>
      <c r="T172" s="133">
        <v>927</v>
      </c>
      <c r="U172" s="134">
        <v>15636</v>
      </c>
      <c r="V172" s="144"/>
      <c r="W172" s="173">
        <v>1.160479703723836E-2</v>
      </c>
      <c r="X172" s="174">
        <v>0.09</v>
      </c>
      <c r="Y172" s="174">
        <v>3.6707269346642001E-2</v>
      </c>
      <c r="Z172" s="175">
        <v>0</v>
      </c>
      <c r="AA172" s="168"/>
      <c r="AB172" s="176">
        <v>0</v>
      </c>
      <c r="AC172" s="177">
        <v>0</v>
      </c>
      <c r="AD172" s="134">
        <v>0</v>
      </c>
      <c r="AE172" s="177">
        <v>0</v>
      </c>
      <c r="AF172" s="182">
        <v>0</v>
      </c>
      <c r="AG172" s="172"/>
    </row>
    <row r="173" spans="1:33" s="110" customFormat="1" x14ac:dyDescent="0.2">
      <c r="A173" s="138">
        <v>428</v>
      </c>
      <c r="B173" s="139">
        <v>428035293</v>
      </c>
      <c r="C173" s="140" t="s">
        <v>502</v>
      </c>
      <c r="D173" s="141">
        <v>35</v>
      </c>
      <c r="E173" s="140" t="s">
        <v>67</v>
      </c>
      <c r="F173" s="141">
        <v>293</v>
      </c>
      <c r="G173" s="142" t="s">
        <v>325</v>
      </c>
      <c r="H173" s="130"/>
      <c r="I173" s="131">
        <v>15107</v>
      </c>
      <c r="J173" s="131">
        <v>723</v>
      </c>
      <c r="K173" s="131">
        <v>0</v>
      </c>
      <c r="L173" s="131">
        <v>938</v>
      </c>
      <c r="M173" s="131">
        <v>16768</v>
      </c>
      <c r="N173" s="130"/>
      <c r="O173" s="132">
        <v>3.1399999999999997</v>
      </c>
      <c r="P173" s="132">
        <v>0</v>
      </c>
      <c r="Q173" s="133">
        <v>49128</v>
      </c>
      <c r="R173" s="133">
        <v>0</v>
      </c>
      <c r="S173" s="133">
        <v>0</v>
      </c>
      <c r="T173" s="133">
        <v>2910</v>
      </c>
      <c r="U173" s="134">
        <v>52038</v>
      </c>
      <c r="V173" s="144"/>
      <c r="W173" s="173">
        <v>3.6439062696928447E-2</v>
      </c>
      <c r="X173" s="174">
        <v>0.18</v>
      </c>
      <c r="Y173" s="174">
        <v>9.4456288817017318E-3</v>
      </c>
      <c r="Z173" s="175">
        <v>0</v>
      </c>
      <c r="AA173" s="168"/>
      <c r="AB173" s="176">
        <v>0</v>
      </c>
      <c r="AC173" s="177">
        <v>0</v>
      </c>
      <c r="AD173" s="134">
        <v>0</v>
      </c>
      <c r="AE173" s="177">
        <v>0</v>
      </c>
      <c r="AF173" s="182">
        <v>0</v>
      </c>
      <c r="AG173" s="172"/>
    </row>
    <row r="174" spans="1:33" s="110" customFormat="1" x14ac:dyDescent="0.2">
      <c r="A174" s="138">
        <v>428</v>
      </c>
      <c r="B174" s="139">
        <v>428035305</v>
      </c>
      <c r="C174" s="140" t="s">
        <v>502</v>
      </c>
      <c r="D174" s="141">
        <v>35</v>
      </c>
      <c r="E174" s="140" t="s">
        <v>67</v>
      </c>
      <c r="F174" s="141">
        <v>305</v>
      </c>
      <c r="G174" s="142" t="s">
        <v>337</v>
      </c>
      <c r="H174" s="130"/>
      <c r="I174" s="131">
        <v>9952</v>
      </c>
      <c r="J174" s="131">
        <v>4003</v>
      </c>
      <c r="K174" s="131">
        <v>0</v>
      </c>
      <c r="L174" s="131">
        <v>938</v>
      </c>
      <c r="M174" s="131">
        <v>14893</v>
      </c>
      <c r="N174" s="130"/>
      <c r="O174" s="132">
        <v>1</v>
      </c>
      <c r="P174" s="132">
        <v>0</v>
      </c>
      <c r="Q174" s="133">
        <v>13793</v>
      </c>
      <c r="R174" s="133">
        <v>0</v>
      </c>
      <c r="S174" s="133">
        <v>0</v>
      </c>
      <c r="T174" s="133">
        <v>927</v>
      </c>
      <c r="U174" s="134">
        <v>14720</v>
      </c>
      <c r="V174" s="144"/>
      <c r="W174" s="173">
        <v>1.160479703723836E-2</v>
      </c>
      <c r="X174" s="174">
        <v>0.09</v>
      </c>
      <c r="Y174" s="174">
        <v>1.7073372563208667E-2</v>
      </c>
      <c r="Z174" s="175">
        <v>0</v>
      </c>
      <c r="AA174" s="168"/>
      <c r="AB174" s="176">
        <v>0</v>
      </c>
      <c r="AC174" s="177">
        <v>0</v>
      </c>
      <c r="AD174" s="134">
        <v>0</v>
      </c>
      <c r="AE174" s="177">
        <v>0</v>
      </c>
      <c r="AF174" s="182">
        <v>0</v>
      </c>
      <c r="AG174" s="172"/>
    </row>
    <row r="175" spans="1:33" s="110" customFormat="1" x14ac:dyDescent="0.2">
      <c r="A175" s="138">
        <v>428</v>
      </c>
      <c r="B175" s="139">
        <v>428035307</v>
      </c>
      <c r="C175" s="140" t="s">
        <v>502</v>
      </c>
      <c r="D175" s="141">
        <v>35</v>
      </c>
      <c r="E175" s="140" t="s">
        <v>67</v>
      </c>
      <c r="F175" s="141">
        <v>307</v>
      </c>
      <c r="G175" s="142" t="s">
        <v>339</v>
      </c>
      <c r="H175" s="130"/>
      <c r="I175" s="131">
        <v>12743</v>
      </c>
      <c r="J175" s="131">
        <v>5544</v>
      </c>
      <c r="K175" s="131">
        <v>0</v>
      </c>
      <c r="L175" s="131">
        <v>938</v>
      </c>
      <c r="M175" s="131">
        <v>19225</v>
      </c>
      <c r="N175" s="130"/>
      <c r="O175" s="132">
        <v>3.42</v>
      </c>
      <c r="P175" s="132">
        <v>0</v>
      </c>
      <c r="Q175" s="133">
        <v>61816</v>
      </c>
      <c r="R175" s="133">
        <v>0</v>
      </c>
      <c r="S175" s="133">
        <v>0</v>
      </c>
      <c r="T175" s="133">
        <v>3170</v>
      </c>
      <c r="U175" s="134">
        <v>64986</v>
      </c>
      <c r="V175" s="144"/>
      <c r="W175" s="173">
        <v>3.9688405867355191E-2</v>
      </c>
      <c r="X175" s="174">
        <v>0.09</v>
      </c>
      <c r="Y175" s="174">
        <v>1.0947957112306337E-2</v>
      </c>
      <c r="Z175" s="175">
        <v>0</v>
      </c>
      <c r="AA175" s="168"/>
      <c r="AB175" s="176">
        <v>0</v>
      </c>
      <c r="AC175" s="177">
        <v>0</v>
      </c>
      <c r="AD175" s="134">
        <v>0</v>
      </c>
      <c r="AE175" s="177">
        <v>0</v>
      </c>
      <c r="AF175" s="182">
        <v>0</v>
      </c>
      <c r="AG175" s="172"/>
    </row>
    <row r="176" spans="1:33" s="110" customFormat="1" x14ac:dyDescent="0.2">
      <c r="A176" s="138">
        <v>428</v>
      </c>
      <c r="B176" s="139">
        <v>428035314</v>
      </c>
      <c r="C176" s="140" t="s">
        <v>502</v>
      </c>
      <c r="D176" s="141">
        <v>35</v>
      </c>
      <c r="E176" s="140" t="s">
        <v>67</v>
      </c>
      <c r="F176" s="141">
        <v>314</v>
      </c>
      <c r="G176" s="142" t="s">
        <v>346</v>
      </c>
      <c r="H176" s="130"/>
      <c r="I176" s="131">
        <v>12378.014752158331</v>
      </c>
      <c r="J176" s="131">
        <v>9293</v>
      </c>
      <c r="K176" s="131">
        <v>0</v>
      </c>
      <c r="L176" s="131">
        <v>938</v>
      </c>
      <c r="M176" s="131">
        <v>22609.014752158331</v>
      </c>
      <c r="N176" s="130"/>
      <c r="O176" s="132">
        <v>1</v>
      </c>
      <c r="P176" s="132">
        <v>0</v>
      </c>
      <c r="Q176" s="133">
        <v>21420</v>
      </c>
      <c r="R176" s="133">
        <v>0</v>
      </c>
      <c r="S176" s="133">
        <v>0</v>
      </c>
      <c r="T176" s="133">
        <v>927</v>
      </c>
      <c r="U176" s="134">
        <v>22347</v>
      </c>
      <c r="V176" s="144"/>
      <c r="W176" s="173">
        <v>1.160479703723836E-2</v>
      </c>
      <c r="X176" s="174">
        <v>0.09</v>
      </c>
      <c r="Y176" s="174">
        <v>3.6922775094928788E-3</v>
      </c>
      <c r="Z176" s="175">
        <v>0</v>
      </c>
      <c r="AA176" s="168"/>
      <c r="AB176" s="176">
        <v>0</v>
      </c>
      <c r="AC176" s="177">
        <v>0</v>
      </c>
      <c r="AD176" s="134">
        <v>0</v>
      </c>
      <c r="AE176" s="177">
        <v>0</v>
      </c>
      <c r="AF176" s="182">
        <v>0</v>
      </c>
      <c r="AG176" s="172"/>
    </row>
    <row r="177" spans="1:33" s="110" customFormat="1" x14ac:dyDescent="0.2">
      <c r="A177" s="138">
        <v>428</v>
      </c>
      <c r="B177" s="139">
        <v>428035336</v>
      </c>
      <c r="C177" s="140" t="s">
        <v>502</v>
      </c>
      <c r="D177" s="141">
        <v>35</v>
      </c>
      <c r="E177" s="140" t="s">
        <v>67</v>
      </c>
      <c r="F177" s="141">
        <v>336</v>
      </c>
      <c r="G177" s="142" t="s">
        <v>368</v>
      </c>
      <c r="H177" s="130"/>
      <c r="I177" s="131">
        <v>9952</v>
      </c>
      <c r="J177" s="131">
        <v>2329</v>
      </c>
      <c r="K177" s="131">
        <v>0</v>
      </c>
      <c r="L177" s="131">
        <v>938</v>
      </c>
      <c r="M177" s="131">
        <v>13219</v>
      </c>
      <c r="N177" s="130"/>
      <c r="O177" s="132">
        <v>2.87</v>
      </c>
      <c r="P177" s="132">
        <v>0</v>
      </c>
      <c r="Q177" s="133">
        <v>34836</v>
      </c>
      <c r="R177" s="133">
        <v>0</v>
      </c>
      <c r="S177" s="133">
        <v>0</v>
      </c>
      <c r="T177" s="133">
        <v>2661</v>
      </c>
      <c r="U177" s="134">
        <v>37497</v>
      </c>
      <c r="V177" s="144"/>
      <c r="W177" s="173">
        <v>3.330576749687409E-2</v>
      </c>
      <c r="X177" s="174">
        <v>0.09</v>
      </c>
      <c r="Y177" s="174">
        <v>4.1024583950034284E-2</v>
      </c>
      <c r="Z177" s="175">
        <v>0</v>
      </c>
      <c r="AA177" s="168"/>
      <c r="AB177" s="176">
        <v>0</v>
      </c>
      <c r="AC177" s="177">
        <v>0</v>
      </c>
      <c r="AD177" s="134">
        <v>0</v>
      </c>
      <c r="AE177" s="177">
        <v>0</v>
      </c>
      <c r="AF177" s="182">
        <v>0</v>
      </c>
      <c r="AG177" s="172"/>
    </row>
    <row r="178" spans="1:33" s="110" customFormat="1" x14ac:dyDescent="0.2">
      <c r="A178" s="138">
        <v>428</v>
      </c>
      <c r="B178" s="139">
        <v>428035346</v>
      </c>
      <c r="C178" s="140" t="s">
        <v>502</v>
      </c>
      <c r="D178" s="141">
        <v>35</v>
      </c>
      <c r="E178" s="140" t="s">
        <v>67</v>
      </c>
      <c r="F178" s="141">
        <v>346</v>
      </c>
      <c r="G178" s="142" t="s">
        <v>378</v>
      </c>
      <c r="H178" s="130"/>
      <c r="I178" s="131">
        <v>12510</v>
      </c>
      <c r="J178" s="131">
        <v>1836</v>
      </c>
      <c r="K178" s="131">
        <v>0</v>
      </c>
      <c r="L178" s="131">
        <v>938</v>
      </c>
      <c r="M178" s="131">
        <v>15284</v>
      </c>
      <c r="N178" s="130"/>
      <c r="O178" s="132">
        <v>7.92</v>
      </c>
      <c r="P178" s="132">
        <v>0</v>
      </c>
      <c r="Q178" s="133">
        <v>112305</v>
      </c>
      <c r="R178" s="133">
        <v>0</v>
      </c>
      <c r="S178" s="133">
        <v>0</v>
      </c>
      <c r="T178" s="133">
        <v>7342</v>
      </c>
      <c r="U178" s="134">
        <v>119647</v>
      </c>
      <c r="V178" s="144"/>
      <c r="W178" s="173">
        <v>9.190999253492782E-2</v>
      </c>
      <c r="X178" s="174">
        <v>0.09</v>
      </c>
      <c r="Y178" s="174">
        <v>1.1853968724238762E-2</v>
      </c>
      <c r="Z178" s="175">
        <v>0</v>
      </c>
      <c r="AA178" s="168"/>
      <c r="AB178" s="176">
        <v>0</v>
      </c>
      <c r="AC178" s="177">
        <v>0</v>
      </c>
      <c r="AD178" s="134">
        <v>0</v>
      </c>
      <c r="AE178" s="177">
        <v>0</v>
      </c>
      <c r="AF178" s="182">
        <v>0</v>
      </c>
      <c r="AG178" s="172"/>
    </row>
    <row r="179" spans="1:33" s="110" customFormat="1" x14ac:dyDescent="0.2">
      <c r="A179" s="138">
        <v>428</v>
      </c>
      <c r="B179" s="139">
        <v>428035350</v>
      </c>
      <c r="C179" s="140" t="s">
        <v>502</v>
      </c>
      <c r="D179" s="141">
        <v>35</v>
      </c>
      <c r="E179" s="140" t="s">
        <v>67</v>
      </c>
      <c r="F179" s="141">
        <v>350</v>
      </c>
      <c r="G179" s="142" t="s">
        <v>382</v>
      </c>
      <c r="H179" s="130"/>
      <c r="I179" s="131">
        <v>10359.117630148741</v>
      </c>
      <c r="J179" s="131">
        <v>7452</v>
      </c>
      <c r="K179" s="131">
        <v>0</v>
      </c>
      <c r="L179" s="131">
        <v>938</v>
      </c>
      <c r="M179" s="131">
        <v>18749.117630148743</v>
      </c>
      <c r="N179" s="130"/>
      <c r="O179" s="132">
        <v>1</v>
      </c>
      <c r="P179" s="132">
        <v>0</v>
      </c>
      <c r="Q179" s="133">
        <v>17604</v>
      </c>
      <c r="R179" s="133">
        <v>0</v>
      </c>
      <c r="S179" s="133">
        <v>0</v>
      </c>
      <c r="T179" s="133">
        <v>927</v>
      </c>
      <c r="U179" s="134">
        <v>18531</v>
      </c>
      <c r="V179" s="144"/>
      <c r="W179" s="173">
        <v>1.160479703723836E-2</v>
      </c>
      <c r="X179" s="174">
        <v>0.09</v>
      </c>
      <c r="Y179" s="174">
        <v>5.5355910747923273E-2</v>
      </c>
      <c r="Z179" s="175">
        <v>0</v>
      </c>
      <c r="AA179" s="168"/>
      <c r="AB179" s="176">
        <v>0</v>
      </c>
      <c r="AC179" s="177">
        <v>0</v>
      </c>
      <c r="AD179" s="134">
        <v>0</v>
      </c>
      <c r="AE179" s="177">
        <v>0</v>
      </c>
      <c r="AF179" s="182">
        <v>0</v>
      </c>
      <c r="AG179" s="172"/>
    </row>
    <row r="180" spans="1:33" s="110" customFormat="1" x14ac:dyDescent="0.2">
      <c r="A180" s="138">
        <v>429</v>
      </c>
      <c r="B180" s="139">
        <v>429163030</v>
      </c>
      <c r="C180" s="140" t="s">
        <v>503</v>
      </c>
      <c r="D180" s="141">
        <v>163</v>
      </c>
      <c r="E180" s="140" t="s">
        <v>195</v>
      </c>
      <c r="F180" s="141">
        <v>30</v>
      </c>
      <c r="G180" s="142" t="s">
        <v>62</v>
      </c>
      <c r="H180" s="130"/>
      <c r="I180" s="131">
        <v>14194</v>
      </c>
      <c r="J180" s="131">
        <v>3494</v>
      </c>
      <c r="K180" s="131">
        <v>0</v>
      </c>
      <c r="L180" s="131">
        <v>938</v>
      </c>
      <c r="M180" s="131">
        <v>18626</v>
      </c>
      <c r="N180" s="130"/>
      <c r="O180" s="132">
        <v>2</v>
      </c>
      <c r="P180" s="132">
        <v>0</v>
      </c>
      <c r="Q180" s="133">
        <v>34766</v>
      </c>
      <c r="R180" s="133">
        <v>0</v>
      </c>
      <c r="S180" s="133">
        <v>0</v>
      </c>
      <c r="T180" s="133">
        <v>1844</v>
      </c>
      <c r="U180" s="134">
        <v>36610</v>
      </c>
      <c r="V180" s="144"/>
      <c r="W180" s="173">
        <v>3.4477203157725622E-2</v>
      </c>
      <c r="X180" s="174">
        <v>0.09</v>
      </c>
      <c r="Y180" s="174">
        <v>2.0308216954948032E-3</v>
      </c>
      <c r="Z180" s="175">
        <v>0</v>
      </c>
      <c r="AA180" s="168"/>
      <c r="AB180" s="176">
        <v>0</v>
      </c>
      <c r="AC180" s="177">
        <v>0</v>
      </c>
      <c r="AD180" s="134">
        <v>0</v>
      </c>
      <c r="AE180" s="177">
        <v>0</v>
      </c>
      <c r="AF180" s="182">
        <v>0</v>
      </c>
      <c r="AG180" s="172"/>
    </row>
    <row r="181" spans="1:33" s="110" customFormat="1" x14ac:dyDescent="0.2">
      <c r="A181" s="138">
        <v>429</v>
      </c>
      <c r="B181" s="139">
        <v>429163049</v>
      </c>
      <c r="C181" s="140" t="s">
        <v>503</v>
      </c>
      <c r="D181" s="141">
        <v>163</v>
      </c>
      <c r="E181" s="140" t="s">
        <v>195</v>
      </c>
      <c r="F181" s="141">
        <v>49</v>
      </c>
      <c r="G181" s="142" t="s">
        <v>81</v>
      </c>
      <c r="H181" s="130"/>
      <c r="I181" s="131">
        <v>13012.071563633464</v>
      </c>
      <c r="J181" s="131">
        <v>16411</v>
      </c>
      <c r="K181" s="131">
        <v>0</v>
      </c>
      <c r="L181" s="131">
        <v>938</v>
      </c>
      <c r="M181" s="131">
        <v>30361.071563633464</v>
      </c>
      <c r="N181" s="130"/>
      <c r="O181" s="132">
        <v>1</v>
      </c>
      <c r="P181" s="132">
        <v>0</v>
      </c>
      <c r="Q181" s="133">
        <v>28916</v>
      </c>
      <c r="R181" s="133">
        <v>0</v>
      </c>
      <c r="S181" s="133">
        <v>0</v>
      </c>
      <c r="T181" s="133">
        <v>922</v>
      </c>
      <c r="U181" s="134">
        <v>29838</v>
      </c>
      <c r="V181" s="144"/>
      <c r="W181" s="173">
        <v>1.7238601578862811E-2</v>
      </c>
      <c r="X181" s="174">
        <v>0.09</v>
      </c>
      <c r="Y181" s="174">
        <v>6.8206620616839783E-2</v>
      </c>
      <c r="Z181" s="175">
        <v>0</v>
      </c>
      <c r="AA181" s="168"/>
      <c r="AB181" s="176">
        <v>0</v>
      </c>
      <c r="AC181" s="177">
        <v>0</v>
      </c>
      <c r="AD181" s="134">
        <v>0</v>
      </c>
      <c r="AE181" s="177">
        <v>0</v>
      </c>
      <c r="AF181" s="182">
        <v>0</v>
      </c>
      <c r="AG181" s="172"/>
    </row>
    <row r="182" spans="1:33" s="110" customFormat="1" x14ac:dyDescent="0.2">
      <c r="A182" s="138">
        <v>429</v>
      </c>
      <c r="B182" s="139">
        <v>429163057</v>
      </c>
      <c r="C182" s="140" t="s">
        <v>503</v>
      </c>
      <c r="D182" s="141">
        <v>163</v>
      </c>
      <c r="E182" s="140" t="s">
        <v>195</v>
      </c>
      <c r="F182" s="141">
        <v>57</v>
      </c>
      <c r="G182" s="142" t="s">
        <v>89</v>
      </c>
      <c r="H182" s="130"/>
      <c r="I182" s="131">
        <v>17342</v>
      </c>
      <c r="J182" s="131">
        <v>542</v>
      </c>
      <c r="K182" s="131">
        <v>0</v>
      </c>
      <c r="L182" s="131">
        <v>938</v>
      </c>
      <c r="M182" s="131">
        <v>18822</v>
      </c>
      <c r="N182" s="130"/>
      <c r="O182" s="132">
        <v>2</v>
      </c>
      <c r="P182" s="132">
        <v>0</v>
      </c>
      <c r="Q182" s="133">
        <v>35152</v>
      </c>
      <c r="R182" s="133">
        <v>0</v>
      </c>
      <c r="S182" s="133">
        <v>0</v>
      </c>
      <c r="T182" s="133">
        <v>1844</v>
      </c>
      <c r="U182" s="134">
        <v>36996</v>
      </c>
      <c r="V182" s="144"/>
      <c r="W182" s="173">
        <v>3.4477203157725622E-2</v>
      </c>
      <c r="X182" s="174">
        <v>0.18</v>
      </c>
      <c r="Y182" s="174">
        <v>0.12433807264603146</v>
      </c>
      <c r="Z182" s="175">
        <v>0</v>
      </c>
      <c r="AA182" s="168"/>
      <c r="AB182" s="176">
        <v>0</v>
      </c>
      <c r="AC182" s="177">
        <v>0</v>
      </c>
      <c r="AD182" s="134">
        <v>0</v>
      </c>
      <c r="AE182" s="177">
        <v>0</v>
      </c>
      <c r="AF182" s="182">
        <v>0</v>
      </c>
      <c r="AG182" s="172"/>
    </row>
    <row r="183" spans="1:33" s="110" customFormat="1" x14ac:dyDescent="0.2">
      <c r="A183" s="138">
        <v>429</v>
      </c>
      <c r="B183" s="139">
        <v>429163103</v>
      </c>
      <c r="C183" s="140" t="s">
        <v>503</v>
      </c>
      <c r="D183" s="141">
        <v>163</v>
      </c>
      <c r="E183" s="140" t="s">
        <v>195</v>
      </c>
      <c r="F183" s="141">
        <v>103</v>
      </c>
      <c r="G183" s="142" t="s">
        <v>135</v>
      </c>
      <c r="H183" s="130"/>
      <c r="I183" s="131">
        <v>12693.185529363111</v>
      </c>
      <c r="J183" s="131">
        <v>247</v>
      </c>
      <c r="K183" s="131">
        <v>0</v>
      </c>
      <c r="L183" s="131">
        <v>938</v>
      </c>
      <c r="M183" s="131">
        <v>13878.185529363111</v>
      </c>
      <c r="N183" s="130"/>
      <c r="O183" s="132">
        <v>1</v>
      </c>
      <c r="P183" s="132">
        <v>0</v>
      </c>
      <c r="Q183" s="133">
        <v>12717</v>
      </c>
      <c r="R183" s="133">
        <v>0</v>
      </c>
      <c r="S183" s="133">
        <v>0</v>
      </c>
      <c r="T183" s="133">
        <v>922</v>
      </c>
      <c r="U183" s="134">
        <v>13639</v>
      </c>
      <c r="V183" s="144"/>
      <c r="W183" s="173">
        <v>1.7238601578862811E-2</v>
      </c>
      <c r="X183" s="174">
        <v>0.18</v>
      </c>
      <c r="Y183" s="174">
        <v>1.1952617925059838E-2</v>
      </c>
      <c r="Z183" s="175">
        <v>0</v>
      </c>
      <c r="AA183" s="168"/>
      <c r="AB183" s="176">
        <v>0</v>
      </c>
      <c r="AC183" s="177">
        <v>0</v>
      </c>
      <c r="AD183" s="134">
        <v>0</v>
      </c>
      <c r="AE183" s="177">
        <v>0</v>
      </c>
      <c r="AF183" s="182">
        <v>0</v>
      </c>
      <c r="AG183" s="172"/>
    </row>
    <row r="184" spans="1:33" s="110" customFormat="1" x14ac:dyDescent="0.2">
      <c r="A184" s="138">
        <v>429</v>
      </c>
      <c r="B184" s="139">
        <v>429163128</v>
      </c>
      <c r="C184" s="140" t="s">
        <v>503</v>
      </c>
      <c r="D184" s="141">
        <v>163</v>
      </c>
      <c r="E184" s="140" t="s">
        <v>195</v>
      </c>
      <c r="F184" s="141">
        <v>128</v>
      </c>
      <c r="G184" s="142" t="s">
        <v>160</v>
      </c>
      <c r="H184" s="130"/>
      <c r="I184" s="131">
        <v>12549.540432084312</v>
      </c>
      <c r="J184" s="131">
        <v>724</v>
      </c>
      <c r="K184" s="131">
        <v>0</v>
      </c>
      <c r="L184" s="131">
        <v>938</v>
      </c>
      <c r="M184" s="131">
        <v>14211.540432084312</v>
      </c>
      <c r="N184" s="130"/>
      <c r="O184" s="132">
        <v>4.84</v>
      </c>
      <c r="P184" s="132">
        <v>0</v>
      </c>
      <c r="Q184" s="133">
        <v>63138</v>
      </c>
      <c r="R184" s="133">
        <v>0</v>
      </c>
      <c r="S184" s="133">
        <v>0</v>
      </c>
      <c r="T184" s="133">
        <v>4462</v>
      </c>
      <c r="U184" s="134">
        <v>67600</v>
      </c>
      <c r="V184" s="144"/>
      <c r="W184" s="173">
        <v>8.3434831641696003E-2</v>
      </c>
      <c r="X184" s="174">
        <v>0.09</v>
      </c>
      <c r="Y184" s="174">
        <v>3.8064128146397994E-2</v>
      </c>
      <c r="Z184" s="175">
        <v>0</v>
      </c>
      <c r="AA184" s="168"/>
      <c r="AB184" s="176">
        <v>2</v>
      </c>
      <c r="AC184" s="177">
        <v>0</v>
      </c>
      <c r="AD184" s="134">
        <v>0</v>
      </c>
      <c r="AE184" s="177">
        <v>0</v>
      </c>
      <c r="AF184" s="182">
        <v>0</v>
      </c>
      <c r="AG184" s="172"/>
    </row>
    <row r="185" spans="1:33" s="110" customFormat="1" x14ac:dyDescent="0.2">
      <c r="A185" s="138">
        <v>429</v>
      </c>
      <c r="B185" s="139">
        <v>429163153</v>
      </c>
      <c r="C185" s="140" t="s">
        <v>503</v>
      </c>
      <c r="D185" s="141">
        <v>163</v>
      </c>
      <c r="E185" s="140" t="s">
        <v>195</v>
      </c>
      <c r="F185" s="141">
        <v>153</v>
      </c>
      <c r="G185" s="142" t="s">
        <v>185</v>
      </c>
      <c r="H185" s="130"/>
      <c r="I185" s="131">
        <v>12895.517110247692</v>
      </c>
      <c r="J185" s="131">
        <v>218</v>
      </c>
      <c r="K185" s="131">
        <v>0</v>
      </c>
      <c r="L185" s="131">
        <v>938</v>
      </c>
      <c r="M185" s="131">
        <v>14051.517110247692</v>
      </c>
      <c r="N185" s="130"/>
      <c r="O185" s="132">
        <v>1</v>
      </c>
      <c r="P185" s="132">
        <v>0</v>
      </c>
      <c r="Q185" s="133">
        <v>12887</v>
      </c>
      <c r="R185" s="133">
        <v>0</v>
      </c>
      <c r="S185" s="133">
        <v>0</v>
      </c>
      <c r="T185" s="133">
        <v>922</v>
      </c>
      <c r="U185" s="134">
        <v>13809</v>
      </c>
      <c r="V185" s="144"/>
      <c r="W185" s="173">
        <v>1.7238601578862811E-2</v>
      </c>
      <c r="X185" s="174">
        <v>0.09</v>
      </c>
      <c r="Y185" s="174">
        <v>1.237880613035783E-2</v>
      </c>
      <c r="Z185" s="175">
        <v>0</v>
      </c>
      <c r="AA185" s="168"/>
      <c r="AB185" s="176">
        <v>0</v>
      </c>
      <c r="AC185" s="177">
        <v>0</v>
      </c>
      <c r="AD185" s="134">
        <v>0</v>
      </c>
      <c r="AE185" s="177">
        <v>0</v>
      </c>
      <c r="AF185" s="182">
        <v>0</v>
      </c>
      <c r="AG185" s="172"/>
    </row>
    <row r="186" spans="1:33" s="110" customFormat="1" x14ac:dyDescent="0.2">
      <c r="A186" s="138">
        <v>429</v>
      </c>
      <c r="B186" s="139">
        <v>429163163</v>
      </c>
      <c r="C186" s="140" t="s">
        <v>503</v>
      </c>
      <c r="D186" s="141">
        <v>163</v>
      </c>
      <c r="E186" s="140" t="s">
        <v>195</v>
      </c>
      <c r="F186" s="141">
        <v>163</v>
      </c>
      <c r="G186" s="142" t="s">
        <v>195</v>
      </c>
      <c r="H186" s="130"/>
      <c r="I186" s="131">
        <v>12835</v>
      </c>
      <c r="J186" s="131">
        <v>122</v>
      </c>
      <c r="K186" s="131">
        <v>483.56897107690571</v>
      </c>
      <c r="L186" s="131">
        <v>938</v>
      </c>
      <c r="M186" s="131">
        <v>14378.568971076906</v>
      </c>
      <c r="N186" s="130"/>
      <c r="O186" s="132">
        <v>1543.4600000000003</v>
      </c>
      <c r="P186" s="132">
        <v>708.0200000000001</v>
      </c>
      <c r="Q186" s="133">
        <v>19654409</v>
      </c>
      <c r="R186" s="133">
        <v>0</v>
      </c>
      <c r="S186" s="133">
        <v>733503</v>
      </c>
      <c r="T186" s="133">
        <v>1423063</v>
      </c>
      <c r="U186" s="134">
        <v>21810975</v>
      </c>
      <c r="V186" s="144"/>
      <c r="W186" s="173">
        <v>26.607091992911936</v>
      </c>
      <c r="X186" s="174">
        <v>0.18</v>
      </c>
      <c r="Y186" s="174">
        <v>9.243456315829654E-2</v>
      </c>
      <c r="Z186" s="175">
        <v>0</v>
      </c>
      <c r="AA186" s="168"/>
      <c r="AB186" s="176">
        <v>272.88</v>
      </c>
      <c r="AC186" s="177">
        <v>0</v>
      </c>
      <c r="AD186" s="134">
        <v>0</v>
      </c>
      <c r="AE186" s="177">
        <v>0.98276139842113719</v>
      </c>
      <c r="AF186" s="182">
        <v>13656</v>
      </c>
      <c r="AG186" s="172"/>
    </row>
    <row r="187" spans="1:33" s="110" customFormat="1" x14ac:dyDescent="0.2">
      <c r="A187" s="138">
        <v>429</v>
      </c>
      <c r="B187" s="139">
        <v>429163164</v>
      </c>
      <c r="C187" s="140" t="s">
        <v>503</v>
      </c>
      <c r="D187" s="141">
        <v>163</v>
      </c>
      <c r="E187" s="140" t="s">
        <v>195</v>
      </c>
      <c r="F187" s="141">
        <v>164</v>
      </c>
      <c r="G187" s="142" t="s">
        <v>196</v>
      </c>
      <c r="H187" s="130"/>
      <c r="I187" s="131">
        <v>14638</v>
      </c>
      <c r="J187" s="131">
        <v>6901</v>
      </c>
      <c r="K187" s="131">
        <v>0</v>
      </c>
      <c r="L187" s="131">
        <v>938</v>
      </c>
      <c r="M187" s="131">
        <v>22477</v>
      </c>
      <c r="N187" s="130"/>
      <c r="O187" s="132">
        <v>1</v>
      </c>
      <c r="P187" s="132">
        <v>0</v>
      </c>
      <c r="Q187" s="133">
        <v>21168</v>
      </c>
      <c r="R187" s="133">
        <v>0</v>
      </c>
      <c r="S187" s="133">
        <v>0</v>
      </c>
      <c r="T187" s="133">
        <v>922</v>
      </c>
      <c r="U187" s="134">
        <v>22090</v>
      </c>
      <c r="V187" s="144"/>
      <c r="W187" s="173">
        <v>1.7238601578862811E-2</v>
      </c>
      <c r="X187" s="174">
        <v>0.09</v>
      </c>
      <c r="Y187" s="174">
        <v>2.6505581076119032E-3</v>
      </c>
      <c r="Z187" s="175">
        <v>0</v>
      </c>
      <c r="AA187" s="168"/>
      <c r="AB187" s="176">
        <v>0</v>
      </c>
      <c r="AC187" s="177">
        <v>0</v>
      </c>
      <c r="AD187" s="134">
        <v>0</v>
      </c>
      <c r="AE187" s="177">
        <v>0</v>
      </c>
      <c r="AF187" s="182">
        <v>0</v>
      </c>
      <c r="AG187" s="172"/>
    </row>
    <row r="188" spans="1:33" s="110" customFormat="1" x14ac:dyDescent="0.2">
      <c r="A188" s="138">
        <v>429</v>
      </c>
      <c r="B188" s="139">
        <v>429163165</v>
      </c>
      <c r="C188" s="140" t="s">
        <v>503</v>
      </c>
      <c r="D188" s="141">
        <v>163</v>
      </c>
      <c r="E188" s="140" t="s">
        <v>195</v>
      </c>
      <c r="F188" s="141">
        <v>165</v>
      </c>
      <c r="G188" s="142" t="s">
        <v>197</v>
      </c>
      <c r="H188" s="130"/>
      <c r="I188" s="131">
        <v>14614</v>
      </c>
      <c r="J188" s="131">
        <v>446</v>
      </c>
      <c r="K188" s="131">
        <v>0</v>
      </c>
      <c r="L188" s="131">
        <v>938</v>
      </c>
      <c r="M188" s="131">
        <v>15998</v>
      </c>
      <c r="N188" s="130"/>
      <c r="O188" s="132">
        <v>2</v>
      </c>
      <c r="P188" s="132">
        <v>0</v>
      </c>
      <c r="Q188" s="133">
        <v>29600</v>
      </c>
      <c r="R188" s="133">
        <v>0</v>
      </c>
      <c r="S188" s="133">
        <v>0</v>
      </c>
      <c r="T188" s="133">
        <v>1844</v>
      </c>
      <c r="U188" s="134">
        <v>31444</v>
      </c>
      <c r="V188" s="144"/>
      <c r="W188" s="173">
        <v>3.4477203157725622E-2</v>
      </c>
      <c r="X188" s="174">
        <v>9.8299999999999998E-2</v>
      </c>
      <c r="Y188" s="174">
        <v>9.9346710167599953E-2</v>
      </c>
      <c r="Z188" s="175">
        <v>0</v>
      </c>
      <c r="AA188" s="168"/>
      <c r="AB188" s="176">
        <v>0</v>
      </c>
      <c r="AC188" s="177">
        <v>0</v>
      </c>
      <c r="AD188" s="134">
        <v>0</v>
      </c>
      <c r="AE188" s="177">
        <v>0</v>
      </c>
      <c r="AF188" s="182">
        <v>0</v>
      </c>
      <c r="AG188" s="172"/>
    </row>
    <row r="189" spans="1:33" s="110" customFormat="1" x14ac:dyDescent="0.2">
      <c r="A189" s="138">
        <v>429</v>
      </c>
      <c r="B189" s="139">
        <v>429163168</v>
      </c>
      <c r="C189" s="140" t="s">
        <v>503</v>
      </c>
      <c r="D189" s="141">
        <v>163</v>
      </c>
      <c r="E189" s="140" t="s">
        <v>195</v>
      </c>
      <c r="F189" s="141">
        <v>168</v>
      </c>
      <c r="G189" s="142" t="s">
        <v>200</v>
      </c>
      <c r="H189" s="130"/>
      <c r="I189" s="131">
        <v>10766</v>
      </c>
      <c r="J189" s="131">
        <v>6272</v>
      </c>
      <c r="K189" s="131">
        <v>0</v>
      </c>
      <c r="L189" s="131">
        <v>938</v>
      </c>
      <c r="M189" s="131">
        <v>17976</v>
      </c>
      <c r="N189" s="130"/>
      <c r="O189" s="132">
        <v>2</v>
      </c>
      <c r="P189" s="132">
        <v>0</v>
      </c>
      <c r="Q189" s="133">
        <v>33488</v>
      </c>
      <c r="R189" s="133">
        <v>0</v>
      </c>
      <c r="S189" s="133">
        <v>0</v>
      </c>
      <c r="T189" s="133">
        <v>1844</v>
      </c>
      <c r="U189" s="134">
        <v>35332</v>
      </c>
      <c r="V189" s="144"/>
      <c r="W189" s="173">
        <v>3.4477203157725622E-2</v>
      </c>
      <c r="X189" s="174">
        <v>0.09</v>
      </c>
      <c r="Y189" s="174">
        <v>2.6239070816010443E-2</v>
      </c>
      <c r="Z189" s="175">
        <v>0</v>
      </c>
      <c r="AA189" s="168"/>
      <c r="AB189" s="176">
        <v>0</v>
      </c>
      <c r="AC189" s="177">
        <v>0</v>
      </c>
      <c r="AD189" s="134">
        <v>0</v>
      </c>
      <c r="AE189" s="177">
        <v>0</v>
      </c>
      <c r="AF189" s="182">
        <v>0</v>
      </c>
      <c r="AG189" s="172"/>
    </row>
    <row r="190" spans="1:33" s="110" customFormat="1" x14ac:dyDescent="0.2">
      <c r="A190" s="138">
        <v>429</v>
      </c>
      <c r="B190" s="139">
        <v>429163181</v>
      </c>
      <c r="C190" s="140" t="s">
        <v>503</v>
      </c>
      <c r="D190" s="141">
        <v>163</v>
      </c>
      <c r="E190" s="140" t="s">
        <v>195</v>
      </c>
      <c r="F190" s="141">
        <v>181</v>
      </c>
      <c r="G190" s="142" t="s">
        <v>213</v>
      </c>
      <c r="H190" s="130"/>
      <c r="I190" s="131">
        <v>10451</v>
      </c>
      <c r="J190" s="131">
        <v>192</v>
      </c>
      <c r="K190" s="131">
        <v>0</v>
      </c>
      <c r="L190" s="131">
        <v>938</v>
      </c>
      <c r="M190" s="131">
        <v>11581</v>
      </c>
      <c r="N190" s="130"/>
      <c r="O190" s="132">
        <v>2</v>
      </c>
      <c r="P190" s="132">
        <v>0</v>
      </c>
      <c r="Q190" s="133">
        <v>20920</v>
      </c>
      <c r="R190" s="133">
        <v>0</v>
      </c>
      <c r="S190" s="133">
        <v>0</v>
      </c>
      <c r="T190" s="133">
        <v>1844</v>
      </c>
      <c r="U190" s="134">
        <v>22764</v>
      </c>
      <c r="V190" s="144"/>
      <c r="W190" s="173">
        <v>3.4477203157725622E-2</v>
      </c>
      <c r="X190" s="174">
        <v>0.09</v>
      </c>
      <c r="Y190" s="174">
        <v>1.9367916364146205E-2</v>
      </c>
      <c r="Z190" s="175">
        <v>0</v>
      </c>
      <c r="AA190" s="168"/>
      <c r="AB190" s="176">
        <v>0</v>
      </c>
      <c r="AC190" s="177">
        <v>0</v>
      </c>
      <c r="AD190" s="134">
        <v>0</v>
      </c>
      <c r="AE190" s="177">
        <v>0</v>
      </c>
      <c r="AF190" s="182">
        <v>0</v>
      </c>
      <c r="AG190" s="172"/>
    </row>
    <row r="191" spans="1:33" s="110" customFormat="1" x14ac:dyDescent="0.2">
      <c r="A191" s="138">
        <v>429</v>
      </c>
      <c r="B191" s="139">
        <v>429163211</v>
      </c>
      <c r="C191" s="140" t="s">
        <v>503</v>
      </c>
      <c r="D191" s="141">
        <v>163</v>
      </c>
      <c r="E191" s="140" t="s">
        <v>195</v>
      </c>
      <c r="F191" s="141">
        <v>211</v>
      </c>
      <c r="G191" s="142" t="s">
        <v>243</v>
      </c>
      <c r="H191" s="130"/>
      <c r="I191" s="131">
        <v>10752.007650935375</v>
      </c>
      <c r="J191" s="131">
        <v>2443</v>
      </c>
      <c r="K191" s="131">
        <v>0</v>
      </c>
      <c r="L191" s="131">
        <v>938</v>
      </c>
      <c r="M191" s="131">
        <v>14133.007650935375</v>
      </c>
      <c r="N191" s="130"/>
      <c r="O191" s="132">
        <v>1</v>
      </c>
      <c r="P191" s="132">
        <v>0</v>
      </c>
      <c r="Q191" s="133">
        <v>12968</v>
      </c>
      <c r="R191" s="133">
        <v>0</v>
      </c>
      <c r="S191" s="133">
        <v>0</v>
      </c>
      <c r="T191" s="133">
        <v>922</v>
      </c>
      <c r="U191" s="134">
        <v>13890</v>
      </c>
      <c r="V191" s="144"/>
      <c r="W191" s="173">
        <v>1.7238601578862811E-2</v>
      </c>
      <c r="X191" s="174">
        <v>0.09</v>
      </c>
      <c r="Y191" s="174">
        <v>2.2377930077763565E-3</v>
      </c>
      <c r="Z191" s="175">
        <v>0</v>
      </c>
      <c r="AA191" s="168"/>
      <c r="AB191" s="176">
        <v>0</v>
      </c>
      <c r="AC191" s="177">
        <v>0</v>
      </c>
      <c r="AD191" s="134">
        <v>0</v>
      </c>
      <c r="AE191" s="177">
        <v>0</v>
      </c>
      <c r="AF191" s="182">
        <v>0</v>
      </c>
      <c r="AG191" s="172"/>
    </row>
    <row r="192" spans="1:33" s="110" customFormat="1" x14ac:dyDescent="0.2">
      <c r="A192" s="138">
        <v>429</v>
      </c>
      <c r="B192" s="139">
        <v>429163229</v>
      </c>
      <c r="C192" s="140" t="s">
        <v>503</v>
      </c>
      <c r="D192" s="141">
        <v>163</v>
      </c>
      <c r="E192" s="140" t="s">
        <v>195</v>
      </c>
      <c r="F192" s="141">
        <v>229</v>
      </c>
      <c r="G192" s="142" t="s">
        <v>261</v>
      </c>
      <c r="H192" s="130"/>
      <c r="I192" s="131">
        <v>13241</v>
      </c>
      <c r="J192" s="131">
        <v>1289</v>
      </c>
      <c r="K192" s="131">
        <v>0</v>
      </c>
      <c r="L192" s="131">
        <v>938</v>
      </c>
      <c r="M192" s="131">
        <v>15468</v>
      </c>
      <c r="N192" s="130"/>
      <c r="O192" s="132">
        <v>14</v>
      </c>
      <c r="P192" s="132">
        <v>0</v>
      </c>
      <c r="Q192" s="133">
        <v>199920</v>
      </c>
      <c r="R192" s="133">
        <v>0</v>
      </c>
      <c r="S192" s="133">
        <v>0</v>
      </c>
      <c r="T192" s="133">
        <v>12908</v>
      </c>
      <c r="U192" s="134">
        <v>212828</v>
      </c>
      <c r="V192" s="144"/>
      <c r="W192" s="173">
        <v>0.24134042210407936</v>
      </c>
      <c r="X192" s="174">
        <v>0.09</v>
      </c>
      <c r="Y192" s="174">
        <v>1.1816383617952519E-2</v>
      </c>
      <c r="Z192" s="175">
        <v>0</v>
      </c>
      <c r="AA192" s="168"/>
      <c r="AB192" s="176">
        <v>2</v>
      </c>
      <c r="AC192" s="177">
        <v>0</v>
      </c>
      <c r="AD192" s="134">
        <v>0</v>
      </c>
      <c r="AE192" s="177">
        <v>0</v>
      </c>
      <c r="AF192" s="182">
        <v>0</v>
      </c>
      <c r="AG192" s="172"/>
    </row>
    <row r="193" spans="1:33" s="110" customFormat="1" x14ac:dyDescent="0.2">
      <c r="A193" s="138">
        <v>429</v>
      </c>
      <c r="B193" s="139">
        <v>429163248</v>
      </c>
      <c r="C193" s="140" t="s">
        <v>503</v>
      </c>
      <c r="D193" s="141">
        <v>163</v>
      </c>
      <c r="E193" s="140" t="s">
        <v>195</v>
      </c>
      <c r="F193" s="141">
        <v>248</v>
      </c>
      <c r="G193" s="142" t="s">
        <v>280</v>
      </c>
      <c r="H193" s="130"/>
      <c r="I193" s="131">
        <v>12178</v>
      </c>
      <c r="J193" s="131">
        <v>962</v>
      </c>
      <c r="K193" s="131">
        <v>0</v>
      </c>
      <c r="L193" s="131">
        <v>938</v>
      </c>
      <c r="M193" s="131">
        <v>14078</v>
      </c>
      <c r="N193" s="130"/>
      <c r="O193" s="132">
        <v>5</v>
      </c>
      <c r="P193" s="132">
        <v>0</v>
      </c>
      <c r="Q193" s="133">
        <v>64565</v>
      </c>
      <c r="R193" s="133">
        <v>0</v>
      </c>
      <c r="S193" s="133">
        <v>0</v>
      </c>
      <c r="T193" s="133">
        <v>4610</v>
      </c>
      <c r="U193" s="134">
        <v>69175</v>
      </c>
      <c r="V193" s="144"/>
      <c r="W193" s="173">
        <v>8.6193007894314055E-2</v>
      </c>
      <c r="X193" s="174">
        <v>0.09</v>
      </c>
      <c r="Y193" s="174">
        <v>5.8077757598521712E-2</v>
      </c>
      <c r="Z193" s="175">
        <v>0</v>
      </c>
      <c r="AA193" s="168"/>
      <c r="AB193" s="176">
        <v>1</v>
      </c>
      <c r="AC193" s="177">
        <v>0</v>
      </c>
      <c r="AD193" s="134">
        <v>0</v>
      </c>
      <c r="AE193" s="177">
        <v>0</v>
      </c>
      <c r="AF193" s="182">
        <v>0</v>
      </c>
      <c r="AG193" s="172"/>
    </row>
    <row r="194" spans="1:33" s="110" customFormat="1" x14ac:dyDescent="0.2">
      <c r="A194" s="138">
        <v>429</v>
      </c>
      <c r="B194" s="139">
        <v>429163258</v>
      </c>
      <c r="C194" s="140" t="s">
        <v>503</v>
      </c>
      <c r="D194" s="141">
        <v>163</v>
      </c>
      <c r="E194" s="140" t="s">
        <v>195</v>
      </c>
      <c r="F194" s="141">
        <v>258</v>
      </c>
      <c r="G194" s="142" t="s">
        <v>290</v>
      </c>
      <c r="H194" s="130"/>
      <c r="I194" s="131">
        <v>13656</v>
      </c>
      <c r="J194" s="131">
        <v>4019</v>
      </c>
      <c r="K194" s="131">
        <v>0</v>
      </c>
      <c r="L194" s="131">
        <v>938</v>
      </c>
      <c r="M194" s="131">
        <v>18613</v>
      </c>
      <c r="N194" s="130"/>
      <c r="O194" s="132">
        <v>20.55</v>
      </c>
      <c r="P194" s="132">
        <v>0</v>
      </c>
      <c r="Q194" s="133">
        <v>356954</v>
      </c>
      <c r="R194" s="133">
        <v>0</v>
      </c>
      <c r="S194" s="133">
        <v>0</v>
      </c>
      <c r="T194" s="133">
        <v>18947</v>
      </c>
      <c r="U194" s="134">
        <v>375901</v>
      </c>
      <c r="V194" s="144"/>
      <c r="W194" s="173">
        <v>0.35425326244563077</v>
      </c>
      <c r="X194" s="174">
        <v>0.09</v>
      </c>
      <c r="Y194" s="174">
        <v>9.3651958575422065E-2</v>
      </c>
      <c r="Z194" s="175">
        <v>0</v>
      </c>
      <c r="AA194" s="168"/>
      <c r="AB194" s="176">
        <v>5</v>
      </c>
      <c r="AC194" s="177">
        <v>0.87992318706249684</v>
      </c>
      <c r="AD194" s="134">
        <v>16380</v>
      </c>
      <c r="AE194" s="177">
        <v>0</v>
      </c>
      <c r="AF194" s="182">
        <v>0</v>
      </c>
      <c r="AG194" s="172"/>
    </row>
    <row r="195" spans="1:33" s="110" customFormat="1" x14ac:dyDescent="0.2">
      <c r="A195" s="138">
        <v>429</v>
      </c>
      <c r="B195" s="139">
        <v>429163262</v>
      </c>
      <c r="C195" s="140" t="s">
        <v>503</v>
      </c>
      <c r="D195" s="141">
        <v>163</v>
      </c>
      <c r="E195" s="140" t="s">
        <v>195</v>
      </c>
      <c r="F195" s="141">
        <v>262</v>
      </c>
      <c r="G195" s="142" t="s">
        <v>294</v>
      </c>
      <c r="H195" s="130"/>
      <c r="I195" s="131">
        <v>10859</v>
      </c>
      <c r="J195" s="131">
        <v>3795</v>
      </c>
      <c r="K195" s="131">
        <v>0</v>
      </c>
      <c r="L195" s="131">
        <v>938</v>
      </c>
      <c r="M195" s="131">
        <v>15592</v>
      </c>
      <c r="N195" s="130"/>
      <c r="O195" s="132">
        <v>2.99</v>
      </c>
      <c r="P195" s="132">
        <v>0</v>
      </c>
      <c r="Q195" s="133">
        <v>43059</v>
      </c>
      <c r="R195" s="133">
        <v>0</v>
      </c>
      <c r="S195" s="133">
        <v>0</v>
      </c>
      <c r="T195" s="133">
        <v>2757</v>
      </c>
      <c r="U195" s="134">
        <v>45816</v>
      </c>
      <c r="V195" s="144"/>
      <c r="W195" s="173">
        <v>5.1543418720799802E-2</v>
      </c>
      <c r="X195" s="174">
        <v>0.09</v>
      </c>
      <c r="Y195" s="174">
        <v>7.4061373245653719E-2</v>
      </c>
      <c r="Z195" s="175">
        <v>0</v>
      </c>
      <c r="AA195" s="168"/>
      <c r="AB195" s="176">
        <v>1.99</v>
      </c>
      <c r="AC195" s="177">
        <v>0</v>
      </c>
      <c r="AD195" s="134">
        <v>0</v>
      </c>
      <c r="AE195" s="177">
        <v>0</v>
      </c>
      <c r="AF195" s="182">
        <v>0</v>
      </c>
      <c r="AG195" s="172"/>
    </row>
    <row r="196" spans="1:33" s="110" customFormat="1" x14ac:dyDescent="0.2">
      <c r="A196" s="138">
        <v>429</v>
      </c>
      <c r="B196" s="139">
        <v>429163291</v>
      </c>
      <c r="C196" s="140" t="s">
        <v>503</v>
      </c>
      <c r="D196" s="141">
        <v>163</v>
      </c>
      <c r="E196" s="140" t="s">
        <v>195</v>
      </c>
      <c r="F196" s="141">
        <v>291</v>
      </c>
      <c r="G196" s="142" t="s">
        <v>323</v>
      </c>
      <c r="H196" s="130"/>
      <c r="I196" s="131">
        <v>11841</v>
      </c>
      <c r="J196" s="131">
        <v>3994</v>
      </c>
      <c r="K196" s="131">
        <v>0</v>
      </c>
      <c r="L196" s="131">
        <v>938</v>
      </c>
      <c r="M196" s="131">
        <v>16773</v>
      </c>
      <c r="N196" s="130"/>
      <c r="O196" s="132">
        <v>4</v>
      </c>
      <c r="P196" s="132">
        <v>0</v>
      </c>
      <c r="Q196" s="133">
        <v>62248</v>
      </c>
      <c r="R196" s="133">
        <v>0</v>
      </c>
      <c r="S196" s="133">
        <v>0</v>
      </c>
      <c r="T196" s="133">
        <v>3688</v>
      </c>
      <c r="U196" s="134">
        <v>65936</v>
      </c>
      <c r="V196" s="144"/>
      <c r="W196" s="173">
        <v>6.8954406315451244E-2</v>
      </c>
      <c r="X196" s="174">
        <v>0.09</v>
      </c>
      <c r="Y196" s="174">
        <v>2.4060340818716525E-2</v>
      </c>
      <c r="Z196" s="175">
        <v>0</v>
      </c>
      <c r="AA196" s="168"/>
      <c r="AB196" s="176">
        <v>1</v>
      </c>
      <c r="AC196" s="177">
        <v>0</v>
      </c>
      <c r="AD196" s="134">
        <v>0</v>
      </c>
      <c r="AE196" s="177">
        <v>0</v>
      </c>
      <c r="AF196" s="182">
        <v>0</v>
      </c>
      <c r="AG196" s="172"/>
    </row>
    <row r="197" spans="1:33" s="110" customFormat="1" x14ac:dyDescent="0.2">
      <c r="A197" s="138">
        <v>429</v>
      </c>
      <c r="B197" s="139">
        <v>429163305</v>
      </c>
      <c r="C197" s="140" t="s">
        <v>503</v>
      </c>
      <c r="D197" s="141">
        <v>163</v>
      </c>
      <c r="E197" s="140" t="s">
        <v>195</v>
      </c>
      <c r="F197" s="141">
        <v>305</v>
      </c>
      <c r="G197" s="142" t="s">
        <v>337</v>
      </c>
      <c r="H197" s="130"/>
      <c r="I197" s="131">
        <v>11076.189061882187</v>
      </c>
      <c r="J197" s="131">
        <v>4455</v>
      </c>
      <c r="K197" s="131">
        <v>0</v>
      </c>
      <c r="L197" s="131">
        <v>938</v>
      </c>
      <c r="M197" s="131">
        <v>16469.189061882185</v>
      </c>
      <c r="N197" s="130"/>
      <c r="O197" s="132">
        <v>1</v>
      </c>
      <c r="P197" s="132">
        <v>0</v>
      </c>
      <c r="Q197" s="133">
        <v>15263</v>
      </c>
      <c r="R197" s="133">
        <v>0</v>
      </c>
      <c r="S197" s="133">
        <v>0</v>
      </c>
      <c r="T197" s="133">
        <v>922</v>
      </c>
      <c r="U197" s="134">
        <v>16185</v>
      </c>
      <c r="V197" s="144"/>
      <c r="W197" s="173">
        <v>1.7238601578862811E-2</v>
      </c>
      <c r="X197" s="174">
        <v>0.09</v>
      </c>
      <c r="Y197" s="174">
        <v>1.7073372563208667E-2</v>
      </c>
      <c r="Z197" s="175">
        <v>0</v>
      </c>
      <c r="AA197" s="168"/>
      <c r="AB197" s="176">
        <v>0</v>
      </c>
      <c r="AC197" s="177">
        <v>0</v>
      </c>
      <c r="AD197" s="134">
        <v>0</v>
      </c>
      <c r="AE197" s="177">
        <v>0</v>
      </c>
      <c r="AF197" s="182">
        <v>0</v>
      </c>
      <c r="AG197" s="172"/>
    </row>
    <row r="198" spans="1:33" s="110" customFormat="1" x14ac:dyDescent="0.2">
      <c r="A198" s="138">
        <v>429</v>
      </c>
      <c r="B198" s="139">
        <v>429163347</v>
      </c>
      <c r="C198" s="140" t="s">
        <v>503</v>
      </c>
      <c r="D198" s="141">
        <v>163</v>
      </c>
      <c r="E198" s="140" t="s">
        <v>195</v>
      </c>
      <c r="F198" s="141">
        <v>347</v>
      </c>
      <c r="G198" s="142" t="s">
        <v>379</v>
      </c>
      <c r="H198" s="130"/>
      <c r="I198" s="131">
        <v>12088.753063272085</v>
      </c>
      <c r="J198" s="131">
        <v>5473</v>
      </c>
      <c r="K198" s="131">
        <v>0</v>
      </c>
      <c r="L198" s="131">
        <v>938</v>
      </c>
      <c r="M198" s="131">
        <v>18499.753063272085</v>
      </c>
      <c r="N198" s="130"/>
      <c r="O198" s="132">
        <v>1.98</v>
      </c>
      <c r="P198" s="132">
        <v>0</v>
      </c>
      <c r="Q198" s="133">
        <v>34172</v>
      </c>
      <c r="R198" s="133">
        <v>0</v>
      </c>
      <c r="S198" s="133">
        <v>0</v>
      </c>
      <c r="T198" s="133">
        <v>1826</v>
      </c>
      <c r="U198" s="134">
        <v>35998</v>
      </c>
      <c r="V198" s="144"/>
      <c r="W198" s="173">
        <v>3.4132431126148367E-2</v>
      </c>
      <c r="X198" s="174">
        <v>0.09</v>
      </c>
      <c r="Y198" s="174">
        <v>8.5029863963375085E-3</v>
      </c>
      <c r="Z198" s="175">
        <v>0</v>
      </c>
      <c r="AA198" s="168"/>
      <c r="AB198" s="176">
        <v>0.99</v>
      </c>
      <c r="AC198" s="177">
        <v>0</v>
      </c>
      <c r="AD198" s="134">
        <v>0</v>
      </c>
      <c r="AE198" s="177">
        <v>0</v>
      </c>
      <c r="AF198" s="182">
        <v>0</v>
      </c>
      <c r="AG198" s="172"/>
    </row>
    <row r="199" spans="1:33" s="110" customFormat="1" x14ac:dyDescent="0.2">
      <c r="A199" s="138">
        <v>429</v>
      </c>
      <c r="B199" s="139">
        <v>429163773</v>
      </c>
      <c r="C199" s="140" t="s">
        <v>503</v>
      </c>
      <c r="D199" s="141">
        <v>163</v>
      </c>
      <c r="E199" s="140" t="s">
        <v>195</v>
      </c>
      <c r="F199" s="141">
        <v>773</v>
      </c>
      <c r="G199" s="142" t="s">
        <v>439</v>
      </c>
      <c r="H199" s="130"/>
      <c r="I199" s="131">
        <v>12960</v>
      </c>
      <c r="J199" s="131">
        <v>6912</v>
      </c>
      <c r="K199" s="131">
        <v>0</v>
      </c>
      <c r="L199" s="131">
        <v>938</v>
      </c>
      <c r="M199" s="131">
        <v>20810</v>
      </c>
      <c r="N199" s="130"/>
      <c r="O199" s="132">
        <v>1</v>
      </c>
      <c r="P199" s="132">
        <v>0</v>
      </c>
      <c r="Q199" s="133">
        <v>19529</v>
      </c>
      <c r="R199" s="133">
        <v>0</v>
      </c>
      <c r="S199" s="133">
        <v>0</v>
      </c>
      <c r="T199" s="133">
        <v>922</v>
      </c>
      <c r="U199" s="134">
        <v>20451</v>
      </c>
      <c r="V199" s="144"/>
      <c r="W199" s="173">
        <v>1.7238601578862811E-2</v>
      </c>
      <c r="X199" s="174">
        <v>0.09</v>
      </c>
      <c r="Y199" s="174">
        <v>1.6968412858106061E-2</v>
      </c>
      <c r="Z199" s="175">
        <v>0</v>
      </c>
      <c r="AA199" s="168"/>
      <c r="AB199" s="176">
        <v>0</v>
      </c>
      <c r="AC199" s="177">
        <v>0</v>
      </c>
      <c r="AD199" s="134">
        <v>0</v>
      </c>
      <c r="AE199" s="177">
        <v>0</v>
      </c>
      <c r="AF199" s="182">
        <v>0</v>
      </c>
      <c r="AG199" s="172"/>
    </row>
    <row r="200" spans="1:33" s="110" customFormat="1" x14ac:dyDescent="0.2">
      <c r="A200" s="138">
        <v>430</v>
      </c>
      <c r="B200" s="139">
        <v>430170009</v>
      </c>
      <c r="C200" s="140" t="s">
        <v>504</v>
      </c>
      <c r="D200" s="141">
        <v>170</v>
      </c>
      <c r="E200" s="140" t="s">
        <v>202</v>
      </c>
      <c r="F200" s="141">
        <v>9</v>
      </c>
      <c r="G200" s="142" t="s">
        <v>41</v>
      </c>
      <c r="H200" s="130"/>
      <c r="I200" s="131">
        <v>11049</v>
      </c>
      <c r="J200" s="131">
        <v>7377</v>
      </c>
      <c r="K200" s="131">
        <v>0</v>
      </c>
      <c r="L200" s="131">
        <v>938</v>
      </c>
      <c r="M200" s="131">
        <v>19364</v>
      </c>
      <c r="N200" s="130"/>
      <c r="O200" s="132">
        <v>1</v>
      </c>
      <c r="P200" s="132">
        <v>0</v>
      </c>
      <c r="Q200" s="133">
        <v>18426</v>
      </c>
      <c r="R200" s="133">
        <v>0</v>
      </c>
      <c r="S200" s="133">
        <v>0</v>
      </c>
      <c r="T200" s="133">
        <v>938</v>
      </c>
      <c r="U200" s="134">
        <v>19364</v>
      </c>
      <c r="V200" s="144"/>
      <c r="W200" s="173">
        <v>0</v>
      </c>
      <c r="X200" s="174">
        <v>0.09</v>
      </c>
      <c r="Y200" s="174">
        <v>2.3044046509210817E-3</v>
      </c>
      <c r="Z200" s="175">
        <v>0</v>
      </c>
      <c r="AA200" s="168"/>
      <c r="AB200" s="176">
        <v>0</v>
      </c>
      <c r="AC200" s="177">
        <v>0</v>
      </c>
      <c r="AD200" s="134">
        <v>0</v>
      </c>
      <c r="AE200" s="177">
        <v>0</v>
      </c>
      <c r="AF200" s="182">
        <v>0</v>
      </c>
      <c r="AG200" s="172"/>
    </row>
    <row r="201" spans="1:33" s="110" customFormat="1" x14ac:dyDescent="0.2">
      <c r="A201" s="138">
        <v>430</v>
      </c>
      <c r="B201" s="139">
        <v>430170014</v>
      </c>
      <c r="C201" s="140" t="s">
        <v>504</v>
      </c>
      <c r="D201" s="141">
        <v>170</v>
      </c>
      <c r="E201" s="140" t="s">
        <v>202</v>
      </c>
      <c r="F201" s="141">
        <v>14</v>
      </c>
      <c r="G201" s="142" t="s">
        <v>46</v>
      </c>
      <c r="H201" s="130"/>
      <c r="I201" s="131">
        <v>11049</v>
      </c>
      <c r="J201" s="131">
        <v>3246</v>
      </c>
      <c r="K201" s="131">
        <v>0</v>
      </c>
      <c r="L201" s="131">
        <v>938</v>
      </c>
      <c r="M201" s="131">
        <v>15233</v>
      </c>
      <c r="N201" s="130"/>
      <c r="O201" s="132">
        <v>4</v>
      </c>
      <c r="P201" s="132">
        <v>0</v>
      </c>
      <c r="Q201" s="133">
        <v>57181</v>
      </c>
      <c r="R201" s="133">
        <v>0</v>
      </c>
      <c r="S201" s="133">
        <v>0</v>
      </c>
      <c r="T201" s="133">
        <v>3752</v>
      </c>
      <c r="U201" s="134">
        <v>60933</v>
      </c>
      <c r="V201" s="144"/>
      <c r="W201" s="173">
        <v>0</v>
      </c>
      <c r="X201" s="174">
        <v>0.09</v>
      </c>
      <c r="Y201" s="174">
        <v>1.7914588109319523E-3</v>
      </c>
      <c r="Z201" s="175">
        <v>0</v>
      </c>
      <c r="AA201" s="168"/>
      <c r="AB201" s="176">
        <v>0</v>
      </c>
      <c r="AC201" s="177">
        <v>0</v>
      </c>
      <c r="AD201" s="134">
        <v>0</v>
      </c>
      <c r="AE201" s="177">
        <v>0</v>
      </c>
      <c r="AF201" s="182">
        <v>0</v>
      </c>
      <c r="AG201" s="172"/>
    </row>
    <row r="202" spans="1:33" s="110" customFormat="1" x14ac:dyDescent="0.2">
      <c r="A202" s="138">
        <v>430</v>
      </c>
      <c r="B202" s="139">
        <v>430170017</v>
      </c>
      <c r="C202" s="140" t="s">
        <v>504</v>
      </c>
      <c r="D202" s="141">
        <v>170</v>
      </c>
      <c r="E202" s="140" t="s">
        <v>202</v>
      </c>
      <c r="F202" s="141">
        <v>17</v>
      </c>
      <c r="G202" s="142" t="s">
        <v>49</v>
      </c>
      <c r="H202" s="130"/>
      <c r="I202" s="131">
        <v>11049</v>
      </c>
      <c r="J202" s="131">
        <v>2747</v>
      </c>
      <c r="K202" s="131">
        <v>0</v>
      </c>
      <c r="L202" s="131">
        <v>938</v>
      </c>
      <c r="M202" s="131">
        <v>14734</v>
      </c>
      <c r="N202" s="130"/>
      <c r="O202" s="132">
        <v>1</v>
      </c>
      <c r="P202" s="132">
        <v>0</v>
      </c>
      <c r="Q202" s="133">
        <v>13796</v>
      </c>
      <c r="R202" s="133">
        <v>0</v>
      </c>
      <c r="S202" s="133">
        <v>0</v>
      </c>
      <c r="T202" s="133">
        <v>938</v>
      </c>
      <c r="U202" s="134">
        <v>14734</v>
      </c>
      <c r="V202" s="144"/>
      <c r="W202" s="173">
        <v>0</v>
      </c>
      <c r="X202" s="174">
        <v>0.09</v>
      </c>
      <c r="Y202" s="174">
        <v>3.9634029476798118E-3</v>
      </c>
      <c r="Z202" s="175">
        <v>0</v>
      </c>
      <c r="AA202" s="168"/>
      <c r="AB202" s="176">
        <v>0</v>
      </c>
      <c r="AC202" s="177">
        <v>0</v>
      </c>
      <c r="AD202" s="134">
        <v>0</v>
      </c>
      <c r="AE202" s="177">
        <v>0</v>
      </c>
      <c r="AF202" s="182">
        <v>0</v>
      </c>
      <c r="AG202" s="172"/>
    </row>
    <row r="203" spans="1:33" s="110" customFormat="1" x14ac:dyDescent="0.2">
      <c r="A203" s="138">
        <v>430</v>
      </c>
      <c r="B203" s="139">
        <v>430170025</v>
      </c>
      <c r="C203" s="140" t="s">
        <v>504</v>
      </c>
      <c r="D203" s="141">
        <v>170</v>
      </c>
      <c r="E203" s="140" t="s">
        <v>202</v>
      </c>
      <c r="F203" s="141">
        <v>25</v>
      </c>
      <c r="G203" s="142" t="s">
        <v>57</v>
      </c>
      <c r="H203" s="130"/>
      <c r="I203" s="131">
        <v>10430</v>
      </c>
      <c r="J203" s="131">
        <v>5073</v>
      </c>
      <c r="K203" s="131">
        <v>0</v>
      </c>
      <c r="L203" s="131">
        <v>938</v>
      </c>
      <c r="M203" s="131">
        <v>16441</v>
      </c>
      <c r="N203" s="130"/>
      <c r="O203" s="132">
        <v>3</v>
      </c>
      <c r="P203" s="132">
        <v>0</v>
      </c>
      <c r="Q203" s="133">
        <v>46509</v>
      </c>
      <c r="R203" s="133">
        <v>0</v>
      </c>
      <c r="S203" s="133">
        <v>0</v>
      </c>
      <c r="T203" s="133">
        <v>2814</v>
      </c>
      <c r="U203" s="134">
        <v>49323</v>
      </c>
      <c r="V203" s="144"/>
      <c r="W203" s="173">
        <v>0</v>
      </c>
      <c r="X203" s="174">
        <v>0.09</v>
      </c>
      <c r="Y203" s="174">
        <v>5.9360099745720513E-2</v>
      </c>
      <c r="Z203" s="175">
        <v>0</v>
      </c>
      <c r="AA203" s="168"/>
      <c r="AB203" s="176">
        <v>0</v>
      </c>
      <c r="AC203" s="177">
        <v>0</v>
      </c>
      <c r="AD203" s="134">
        <v>0</v>
      </c>
      <c r="AE203" s="177">
        <v>0</v>
      </c>
      <c r="AF203" s="182">
        <v>0</v>
      </c>
      <c r="AG203" s="172"/>
    </row>
    <row r="204" spans="1:33" s="110" customFormat="1" x14ac:dyDescent="0.2">
      <c r="A204" s="138">
        <v>430</v>
      </c>
      <c r="B204" s="139">
        <v>430170064</v>
      </c>
      <c r="C204" s="140" t="s">
        <v>504</v>
      </c>
      <c r="D204" s="141">
        <v>170</v>
      </c>
      <c r="E204" s="140" t="s">
        <v>202</v>
      </c>
      <c r="F204" s="141">
        <v>64</v>
      </c>
      <c r="G204" s="142" t="s">
        <v>96</v>
      </c>
      <c r="H204" s="130"/>
      <c r="I204" s="131">
        <v>10587</v>
      </c>
      <c r="J204" s="131">
        <v>1316</v>
      </c>
      <c r="K204" s="131">
        <v>0</v>
      </c>
      <c r="L204" s="131">
        <v>938</v>
      </c>
      <c r="M204" s="131">
        <v>12841</v>
      </c>
      <c r="N204" s="130"/>
      <c r="O204" s="132">
        <v>81.69</v>
      </c>
      <c r="P204" s="132">
        <v>0</v>
      </c>
      <c r="Q204" s="133">
        <v>972357</v>
      </c>
      <c r="R204" s="133">
        <v>0</v>
      </c>
      <c r="S204" s="133">
        <v>0</v>
      </c>
      <c r="T204" s="133">
        <v>76625</v>
      </c>
      <c r="U204" s="134">
        <v>1048982</v>
      </c>
      <c r="V204" s="144"/>
      <c r="W204" s="173">
        <v>0</v>
      </c>
      <c r="X204" s="174">
        <v>0.09</v>
      </c>
      <c r="Y204" s="174">
        <v>3.3581130749281131E-2</v>
      </c>
      <c r="Z204" s="175">
        <v>0</v>
      </c>
      <c r="AA204" s="168"/>
      <c r="AB204" s="176">
        <v>0</v>
      </c>
      <c r="AC204" s="177">
        <v>0</v>
      </c>
      <c r="AD204" s="134">
        <v>0</v>
      </c>
      <c r="AE204" s="177">
        <v>3</v>
      </c>
      <c r="AF204" s="182">
        <v>38523</v>
      </c>
      <c r="AG204" s="172"/>
    </row>
    <row r="205" spans="1:33" s="110" customFormat="1" x14ac:dyDescent="0.2">
      <c r="A205" s="138">
        <v>430</v>
      </c>
      <c r="B205" s="139">
        <v>430170100</v>
      </c>
      <c r="C205" s="140" t="s">
        <v>504</v>
      </c>
      <c r="D205" s="141">
        <v>170</v>
      </c>
      <c r="E205" s="140" t="s">
        <v>202</v>
      </c>
      <c r="F205" s="141">
        <v>100</v>
      </c>
      <c r="G205" s="142" t="s">
        <v>132</v>
      </c>
      <c r="H205" s="130"/>
      <c r="I205" s="131">
        <v>10335</v>
      </c>
      <c r="J205" s="131">
        <v>3825</v>
      </c>
      <c r="K205" s="131">
        <v>0</v>
      </c>
      <c r="L205" s="131">
        <v>938</v>
      </c>
      <c r="M205" s="131">
        <v>15098</v>
      </c>
      <c r="N205" s="130"/>
      <c r="O205" s="132">
        <v>10.75</v>
      </c>
      <c r="P205" s="132">
        <v>0</v>
      </c>
      <c r="Q205" s="133">
        <v>152220</v>
      </c>
      <c r="R205" s="133">
        <v>0</v>
      </c>
      <c r="S205" s="133">
        <v>0</v>
      </c>
      <c r="T205" s="133">
        <v>10084</v>
      </c>
      <c r="U205" s="134">
        <v>162304</v>
      </c>
      <c r="V205" s="144"/>
      <c r="W205" s="173">
        <v>0</v>
      </c>
      <c r="X205" s="174">
        <v>0.09</v>
      </c>
      <c r="Y205" s="174">
        <v>3.2742076932008854E-2</v>
      </c>
      <c r="Z205" s="175">
        <v>0</v>
      </c>
      <c r="AA205" s="168"/>
      <c r="AB205" s="176">
        <v>0</v>
      </c>
      <c r="AC205" s="177">
        <v>0</v>
      </c>
      <c r="AD205" s="134">
        <v>0</v>
      </c>
      <c r="AE205" s="177">
        <v>0</v>
      </c>
      <c r="AF205" s="182">
        <v>0</v>
      </c>
      <c r="AG205" s="172"/>
    </row>
    <row r="206" spans="1:33" s="110" customFormat="1" x14ac:dyDescent="0.2">
      <c r="A206" s="138">
        <v>430</v>
      </c>
      <c r="B206" s="139">
        <v>430170101</v>
      </c>
      <c r="C206" s="140" t="s">
        <v>504</v>
      </c>
      <c r="D206" s="141">
        <v>170</v>
      </c>
      <c r="E206" s="140" t="s">
        <v>202</v>
      </c>
      <c r="F206" s="141">
        <v>101</v>
      </c>
      <c r="G206" s="142" t="s">
        <v>133</v>
      </c>
      <c r="H206" s="130"/>
      <c r="I206" s="131">
        <v>11049</v>
      </c>
      <c r="J206" s="131">
        <v>2965</v>
      </c>
      <c r="K206" s="131">
        <v>0</v>
      </c>
      <c r="L206" s="131">
        <v>938</v>
      </c>
      <c r="M206" s="131">
        <v>14952</v>
      </c>
      <c r="N206" s="130"/>
      <c r="O206" s="132">
        <v>2</v>
      </c>
      <c r="P206" s="132">
        <v>0</v>
      </c>
      <c r="Q206" s="133">
        <v>28028</v>
      </c>
      <c r="R206" s="133">
        <v>0</v>
      </c>
      <c r="S206" s="133">
        <v>0</v>
      </c>
      <c r="T206" s="133">
        <v>1876</v>
      </c>
      <c r="U206" s="134">
        <v>29904</v>
      </c>
      <c r="V206" s="144"/>
      <c r="W206" s="173">
        <v>0</v>
      </c>
      <c r="X206" s="174">
        <v>0.09</v>
      </c>
      <c r="Y206" s="174">
        <v>6.0055869684222205E-2</v>
      </c>
      <c r="Z206" s="175">
        <v>0</v>
      </c>
      <c r="AA206" s="168"/>
      <c r="AB206" s="176">
        <v>0</v>
      </c>
      <c r="AC206" s="177">
        <v>0</v>
      </c>
      <c r="AD206" s="134">
        <v>0</v>
      </c>
      <c r="AE206" s="177">
        <v>0</v>
      </c>
      <c r="AF206" s="182">
        <v>0</v>
      </c>
      <c r="AG206" s="172"/>
    </row>
    <row r="207" spans="1:33" s="110" customFormat="1" x14ac:dyDescent="0.2">
      <c r="A207" s="138">
        <v>430</v>
      </c>
      <c r="B207" s="139">
        <v>430170110</v>
      </c>
      <c r="C207" s="140" t="s">
        <v>504</v>
      </c>
      <c r="D207" s="141">
        <v>170</v>
      </c>
      <c r="E207" s="140" t="s">
        <v>202</v>
      </c>
      <c r="F207" s="141">
        <v>110</v>
      </c>
      <c r="G207" s="142" t="s">
        <v>142</v>
      </c>
      <c r="H207" s="130"/>
      <c r="I207" s="131">
        <v>10901</v>
      </c>
      <c r="J207" s="131">
        <v>2655</v>
      </c>
      <c r="K207" s="131">
        <v>0</v>
      </c>
      <c r="L207" s="131">
        <v>938</v>
      </c>
      <c r="M207" s="131">
        <v>14494</v>
      </c>
      <c r="N207" s="130"/>
      <c r="O207" s="132">
        <v>21.52</v>
      </c>
      <c r="P207" s="132">
        <v>0</v>
      </c>
      <c r="Q207" s="133">
        <v>291725</v>
      </c>
      <c r="R207" s="133">
        <v>0</v>
      </c>
      <c r="S207" s="133">
        <v>0</v>
      </c>
      <c r="T207" s="133">
        <v>20186</v>
      </c>
      <c r="U207" s="134">
        <v>311911</v>
      </c>
      <c r="V207" s="144"/>
      <c r="W207" s="173">
        <v>0</v>
      </c>
      <c r="X207" s="174">
        <v>0.09</v>
      </c>
      <c r="Y207" s="174">
        <v>7.1931069337861668E-3</v>
      </c>
      <c r="Z207" s="175">
        <v>0</v>
      </c>
      <c r="AA207" s="168"/>
      <c r="AB207" s="176">
        <v>0</v>
      </c>
      <c r="AC207" s="177">
        <v>0</v>
      </c>
      <c r="AD207" s="134">
        <v>0</v>
      </c>
      <c r="AE207" s="177">
        <v>1</v>
      </c>
      <c r="AF207" s="182">
        <v>14494</v>
      </c>
      <c r="AG207" s="172"/>
    </row>
    <row r="208" spans="1:33" s="110" customFormat="1" x14ac:dyDescent="0.2">
      <c r="A208" s="138">
        <v>430</v>
      </c>
      <c r="B208" s="139">
        <v>430170136</v>
      </c>
      <c r="C208" s="140" t="s">
        <v>504</v>
      </c>
      <c r="D208" s="141">
        <v>170</v>
      </c>
      <c r="E208" s="140" t="s">
        <v>202</v>
      </c>
      <c r="F208" s="141">
        <v>136</v>
      </c>
      <c r="G208" s="142" t="s">
        <v>168</v>
      </c>
      <c r="H208" s="130"/>
      <c r="I208" s="131">
        <v>11367</v>
      </c>
      <c r="J208" s="131">
        <v>3390</v>
      </c>
      <c r="K208" s="131">
        <v>0</v>
      </c>
      <c r="L208" s="131">
        <v>938</v>
      </c>
      <c r="M208" s="131">
        <v>15695</v>
      </c>
      <c r="N208" s="130"/>
      <c r="O208" s="132">
        <v>2</v>
      </c>
      <c r="P208" s="132">
        <v>0</v>
      </c>
      <c r="Q208" s="133">
        <v>29514</v>
      </c>
      <c r="R208" s="133">
        <v>0</v>
      </c>
      <c r="S208" s="133">
        <v>0</v>
      </c>
      <c r="T208" s="133">
        <v>1876</v>
      </c>
      <c r="U208" s="134">
        <v>31390</v>
      </c>
      <c r="V208" s="144"/>
      <c r="W208" s="173">
        <v>0</v>
      </c>
      <c r="X208" s="174">
        <v>0.09</v>
      </c>
      <c r="Y208" s="174">
        <v>6.159762380538206E-3</v>
      </c>
      <c r="Z208" s="175">
        <v>0</v>
      </c>
      <c r="AA208" s="168"/>
      <c r="AB208" s="176">
        <v>0</v>
      </c>
      <c r="AC208" s="177">
        <v>0</v>
      </c>
      <c r="AD208" s="134">
        <v>0</v>
      </c>
      <c r="AE208" s="177">
        <v>0</v>
      </c>
      <c r="AF208" s="182">
        <v>0</v>
      </c>
      <c r="AG208" s="172"/>
    </row>
    <row r="209" spans="1:33" s="110" customFormat="1" x14ac:dyDescent="0.2">
      <c r="A209" s="138">
        <v>430</v>
      </c>
      <c r="B209" s="139">
        <v>430170139</v>
      </c>
      <c r="C209" s="140" t="s">
        <v>504</v>
      </c>
      <c r="D209" s="141">
        <v>170</v>
      </c>
      <c r="E209" s="140" t="s">
        <v>202</v>
      </c>
      <c r="F209" s="141">
        <v>139</v>
      </c>
      <c r="G209" s="142" t="s">
        <v>171</v>
      </c>
      <c r="H209" s="130"/>
      <c r="I209" s="131">
        <v>10430</v>
      </c>
      <c r="J209" s="131">
        <v>3597</v>
      </c>
      <c r="K209" s="131">
        <v>0</v>
      </c>
      <c r="L209" s="131">
        <v>938</v>
      </c>
      <c r="M209" s="131">
        <v>14965</v>
      </c>
      <c r="N209" s="130"/>
      <c r="O209" s="132">
        <v>7</v>
      </c>
      <c r="P209" s="132">
        <v>0</v>
      </c>
      <c r="Q209" s="133">
        <v>98189</v>
      </c>
      <c r="R209" s="133">
        <v>0</v>
      </c>
      <c r="S209" s="133">
        <v>0</v>
      </c>
      <c r="T209" s="133">
        <v>6566</v>
      </c>
      <c r="U209" s="134">
        <v>104755</v>
      </c>
      <c r="V209" s="144"/>
      <c r="W209" s="173">
        <v>0</v>
      </c>
      <c r="X209" s="174">
        <v>0.09</v>
      </c>
      <c r="Y209" s="174">
        <v>2.2813814443698606E-3</v>
      </c>
      <c r="Z209" s="175">
        <v>0</v>
      </c>
      <c r="AA209" s="168"/>
      <c r="AB209" s="176">
        <v>0</v>
      </c>
      <c r="AC209" s="177">
        <v>0</v>
      </c>
      <c r="AD209" s="134">
        <v>0</v>
      </c>
      <c r="AE209" s="177">
        <v>0</v>
      </c>
      <c r="AF209" s="182">
        <v>0</v>
      </c>
      <c r="AG209" s="172"/>
    </row>
    <row r="210" spans="1:33" s="110" customFormat="1" x14ac:dyDescent="0.2">
      <c r="A210" s="138">
        <v>430</v>
      </c>
      <c r="B210" s="139">
        <v>430170141</v>
      </c>
      <c r="C210" s="140" t="s">
        <v>504</v>
      </c>
      <c r="D210" s="141">
        <v>170</v>
      </c>
      <c r="E210" s="140" t="s">
        <v>202</v>
      </c>
      <c r="F210" s="141">
        <v>141</v>
      </c>
      <c r="G210" s="142" t="s">
        <v>173</v>
      </c>
      <c r="H210" s="130"/>
      <c r="I210" s="131">
        <v>10609</v>
      </c>
      <c r="J210" s="131">
        <v>4759</v>
      </c>
      <c r="K210" s="131">
        <v>0</v>
      </c>
      <c r="L210" s="131">
        <v>938</v>
      </c>
      <c r="M210" s="131">
        <v>16306</v>
      </c>
      <c r="N210" s="130"/>
      <c r="O210" s="132">
        <v>172.96</v>
      </c>
      <c r="P210" s="132">
        <v>0</v>
      </c>
      <c r="Q210" s="133">
        <v>2658050</v>
      </c>
      <c r="R210" s="133">
        <v>0</v>
      </c>
      <c r="S210" s="133">
        <v>0</v>
      </c>
      <c r="T210" s="133">
        <v>162237</v>
      </c>
      <c r="U210" s="134">
        <v>2820287</v>
      </c>
      <c r="V210" s="144"/>
      <c r="W210" s="173">
        <v>0</v>
      </c>
      <c r="X210" s="174">
        <v>0.09</v>
      </c>
      <c r="Y210" s="174">
        <v>5.8138144434092973E-2</v>
      </c>
      <c r="Z210" s="175">
        <v>0</v>
      </c>
      <c r="AA210" s="168"/>
      <c r="AB210" s="176">
        <v>0</v>
      </c>
      <c r="AC210" s="177">
        <v>0</v>
      </c>
      <c r="AD210" s="134">
        <v>0</v>
      </c>
      <c r="AE210" s="177">
        <v>5.99</v>
      </c>
      <c r="AF210" s="182">
        <v>97674</v>
      </c>
      <c r="AG210" s="172"/>
    </row>
    <row r="211" spans="1:33" s="110" customFormat="1" x14ac:dyDescent="0.2">
      <c r="A211" s="138">
        <v>430</v>
      </c>
      <c r="B211" s="139">
        <v>430170153</v>
      </c>
      <c r="C211" s="140" t="s">
        <v>504</v>
      </c>
      <c r="D211" s="141">
        <v>170</v>
      </c>
      <c r="E211" s="140" t="s">
        <v>202</v>
      </c>
      <c r="F211" s="141">
        <v>153</v>
      </c>
      <c r="G211" s="142" t="s">
        <v>185</v>
      </c>
      <c r="H211" s="130"/>
      <c r="I211" s="131">
        <v>11049</v>
      </c>
      <c r="J211" s="131">
        <v>187</v>
      </c>
      <c r="K211" s="131">
        <v>0</v>
      </c>
      <c r="L211" s="131">
        <v>938</v>
      </c>
      <c r="M211" s="131">
        <v>12174</v>
      </c>
      <c r="N211" s="130"/>
      <c r="O211" s="132">
        <v>1</v>
      </c>
      <c r="P211" s="132">
        <v>0</v>
      </c>
      <c r="Q211" s="133">
        <v>11236</v>
      </c>
      <c r="R211" s="133">
        <v>0</v>
      </c>
      <c r="S211" s="133">
        <v>0</v>
      </c>
      <c r="T211" s="133">
        <v>938</v>
      </c>
      <c r="U211" s="134">
        <v>12174</v>
      </c>
      <c r="V211" s="144"/>
      <c r="W211" s="173">
        <v>0</v>
      </c>
      <c r="X211" s="174">
        <v>0.09</v>
      </c>
      <c r="Y211" s="174">
        <v>1.237880613035783E-2</v>
      </c>
      <c r="Z211" s="175">
        <v>0</v>
      </c>
      <c r="AA211" s="168"/>
      <c r="AB211" s="176">
        <v>0</v>
      </c>
      <c r="AC211" s="177">
        <v>0</v>
      </c>
      <c r="AD211" s="134">
        <v>0</v>
      </c>
      <c r="AE211" s="177">
        <v>0</v>
      </c>
      <c r="AF211" s="182">
        <v>0</v>
      </c>
      <c r="AG211" s="172"/>
    </row>
    <row r="212" spans="1:33" s="110" customFormat="1" x14ac:dyDescent="0.2">
      <c r="A212" s="138">
        <v>430</v>
      </c>
      <c r="B212" s="139">
        <v>430170158</v>
      </c>
      <c r="C212" s="140" t="s">
        <v>504</v>
      </c>
      <c r="D212" s="141">
        <v>170</v>
      </c>
      <c r="E212" s="140" t="s">
        <v>202</v>
      </c>
      <c r="F212" s="141">
        <v>158</v>
      </c>
      <c r="G212" s="142" t="s">
        <v>190</v>
      </c>
      <c r="H212" s="130"/>
      <c r="I212" s="131">
        <v>11049</v>
      </c>
      <c r="J212" s="131">
        <v>5774</v>
      </c>
      <c r="K212" s="131">
        <v>0</v>
      </c>
      <c r="L212" s="131">
        <v>938</v>
      </c>
      <c r="M212" s="131">
        <v>17761</v>
      </c>
      <c r="N212" s="130"/>
      <c r="O212" s="132">
        <v>1</v>
      </c>
      <c r="P212" s="132">
        <v>0</v>
      </c>
      <c r="Q212" s="133">
        <v>16823</v>
      </c>
      <c r="R212" s="133">
        <v>0</v>
      </c>
      <c r="S212" s="133">
        <v>0</v>
      </c>
      <c r="T212" s="133">
        <v>938</v>
      </c>
      <c r="U212" s="134">
        <v>17761</v>
      </c>
      <c r="V212" s="144"/>
      <c r="W212" s="173">
        <v>0</v>
      </c>
      <c r="X212" s="174">
        <v>0.09</v>
      </c>
      <c r="Y212" s="174">
        <v>2.9765143509905626E-2</v>
      </c>
      <c r="Z212" s="175">
        <v>0</v>
      </c>
      <c r="AA212" s="168"/>
      <c r="AB212" s="176">
        <v>0</v>
      </c>
      <c r="AC212" s="177">
        <v>0</v>
      </c>
      <c r="AD212" s="134">
        <v>0</v>
      </c>
      <c r="AE212" s="177">
        <v>0</v>
      </c>
      <c r="AF212" s="182">
        <v>0</v>
      </c>
      <c r="AG212" s="172"/>
    </row>
    <row r="213" spans="1:33" s="110" customFormat="1" x14ac:dyDescent="0.2">
      <c r="A213" s="138">
        <v>430</v>
      </c>
      <c r="B213" s="139">
        <v>430170162</v>
      </c>
      <c r="C213" s="140" t="s">
        <v>504</v>
      </c>
      <c r="D213" s="141">
        <v>170</v>
      </c>
      <c r="E213" s="140" t="s">
        <v>202</v>
      </c>
      <c r="F213" s="141">
        <v>162</v>
      </c>
      <c r="G213" s="142" t="s">
        <v>194</v>
      </c>
      <c r="H213" s="130"/>
      <c r="I213" s="131">
        <v>10734.143935483871</v>
      </c>
      <c r="J213" s="131">
        <v>2556</v>
      </c>
      <c r="K213" s="131">
        <v>0</v>
      </c>
      <c r="L213" s="131">
        <v>938</v>
      </c>
      <c r="M213" s="131">
        <v>14228.143935483871</v>
      </c>
      <c r="N213" s="130"/>
      <c r="O213" s="132">
        <v>0.59</v>
      </c>
      <c r="P213" s="132">
        <v>0</v>
      </c>
      <c r="Q213" s="133">
        <v>7841</v>
      </c>
      <c r="R213" s="133">
        <v>0</v>
      </c>
      <c r="S213" s="133">
        <v>0</v>
      </c>
      <c r="T213" s="133">
        <v>553</v>
      </c>
      <c r="U213" s="134">
        <v>8394</v>
      </c>
      <c r="V213" s="144"/>
      <c r="W213" s="173">
        <v>0</v>
      </c>
      <c r="X213" s="174">
        <v>0.09</v>
      </c>
      <c r="Y213" s="174">
        <v>1.8279887761099917E-2</v>
      </c>
      <c r="Z213" s="175">
        <v>0</v>
      </c>
      <c r="AA213" s="168"/>
      <c r="AB213" s="176">
        <v>0</v>
      </c>
      <c r="AC213" s="177">
        <v>0</v>
      </c>
      <c r="AD213" s="134">
        <v>0</v>
      </c>
      <c r="AE213" s="177">
        <v>0</v>
      </c>
      <c r="AF213" s="182">
        <v>0</v>
      </c>
      <c r="AG213" s="172"/>
    </row>
    <row r="214" spans="1:33" s="110" customFormat="1" x14ac:dyDescent="0.2">
      <c r="A214" s="138">
        <v>430</v>
      </c>
      <c r="B214" s="139">
        <v>430170170</v>
      </c>
      <c r="C214" s="140" t="s">
        <v>504</v>
      </c>
      <c r="D214" s="141">
        <v>170</v>
      </c>
      <c r="E214" s="140" t="s">
        <v>202</v>
      </c>
      <c r="F214" s="141">
        <v>170</v>
      </c>
      <c r="G214" s="142" t="s">
        <v>202</v>
      </c>
      <c r="H214" s="130"/>
      <c r="I214" s="131">
        <v>11029</v>
      </c>
      <c r="J214" s="131">
        <v>2908</v>
      </c>
      <c r="K214" s="131">
        <v>0</v>
      </c>
      <c r="L214" s="131">
        <v>938</v>
      </c>
      <c r="M214" s="131">
        <v>14875</v>
      </c>
      <c r="N214" s="130"/>
      <c r="O214" s="132">
        <v>484.46999999999991</v>
      </c>
      <c r="P214" s="132">
        <v>0</v>
      </c>
      <c r="Q214" s="133">
        <v>6752066</v>
      </c>
      <c r="R214" s="133">
        <v>0</v>
      </c>
      <c r="S214" s="133">
        <v>0</v>
      </c>
      <c r="T214" s="133">
        <v>454431</v>
      </c>
      <c r="U214" s="134">
        <v>7206497</v>
      </c>
      <c r="V214" s="144"/>
      <c r="W214" s="173">
        <v>0</v>
      </c>
      <c r="X214" s="174">
        <v>0.09</v>
      </c>
      <c r="Y214" s="174">
        <v>7.8484225165589255E-2</v>
      </c>
      <c r="Z214" s="175">
        <v>0</v>
      </c>
      <c r="AA214" s="168"/>
      <c r="AB214" s="176">
        <v>31.99</v>
      </c>
      <c r="AC214" s="177">
        <v>0</v>
      </c>
      <c r="AD214" s="134">
        <v>0</v>
      </c>
      <c r="AE214" s="177">
        <v>5</v>
      </c>
      <c r="AF214" s="182">
        <v>74375</v>
      </c>
      <c r="AG214" s="172"/>
    </row>
    <row r="215" spans="1:33" s="110" customFormat="1" x14ac:dyDescent="0.2">
      <c r="A215" s="138">
        <v>430</v>
      </c>
      <c r="B215" s="139">
        <v>430170174</v>
      </c>
      <c r="C215" s="140" t="s">
        <v>504</v>
      </c>
      <c r="D215" s="141">
        <v>170</v>
      </c>
      <c r="E215" s="140" t="s">
        <v>202</v>
      </c>
      <c r="F215" s="141">
        <v>174</v>
      </c>
      <c r="G215" s="142" t="s">
        <v>206</v>
      </c>
      <c r="H215" s="130"/>
      <c r="I215" s="131">
        <v>10257</v>
      </c>
      <c r="J215" s="131">
        <v>6590</v>
      </c>
      <c r="K215" s="131">
        <v>0</v>
      </c>
      <c r="L215" s="131">
        <v>938</v>
      </c>
      <c r="M215" s="131">
        <v>17785</v>
      </c>
      <c r="N215" s="130"/>
      <c r="O215" s="132">
        <v>64.180000000000007</v>
      </c>
      <c r="P215" s="132">
        <v>0</v>
      </c>
      <c r="Q215" s="133">
        <v>1081242</v>
      </c>
      <c r="R215" s="133">
        <v>0</v>
      </c>
      <c r="S215" s="133">
        <v>0</v>
      </c>
      <c r="T215" s="133">
        <v>60201</v>
      </c>
      <c r="U215" s="134">
        <v>1141443</v>
      </c>
      <c r="V215" s="144"/>
      <c r="W215" s="173">
        <v>0</v>
      </c>
      <c r="X215" s="174">
        <v>0.18</v>
      </c>
      <c r="Y215" s="174">
        <v>4.7645786222890847E-2</v>
      </c>
      <c r="Z215" s="175">
        <v>0</v>
      </c>
      <c r="AA215" s="168"/>
      <c r="AB215" s="176">
        <v>0</v>
      </c>
      <c r="AC215" s="177">
        <v>0</v>
      </c>
      <c r="AD215" s="134">
        <v>0</v>
      </c>
      <c r="AE215" s="177">
        <v>2</v>
      </c>
      <c r="AF215" s="182">
        <v>35570</v>
      </c>
      <c r="AG215" s="172"/>
    </row>
    <row r="216" spans="1:33" s="110" customFormat="1" x14ac:dyDescent="0.2">
      <c r="A216" s="138">
        <v>430</v>
      </c>
      <c r="B216" s="139">
        <v>430170198</v>
      </c>
      <c r="C216" s="140" t="s">
        <v>504</v>
      </c>
      <c r="D216" s="141">
        <v>170</v>
      </c>
      <c r="E216" s="140" t="s">
        <v>202</v>
      </c>
      <c r="F216" s="141">
        <v>198</v>
      </c>
      <c r="G216" s="142" t="s">
        <v>230</v>
      </c>
      <c r="H216" s="130"/>
      <c r="I216" s="131">
        <v>10121</v>
      </c>
      <c r="J216" s="131">
        <v>4153</v>
      </c>
      <c r="K216" s="131">
        <v>0</v>
      </c>
      <c r="L216" s="131">
        <v>938</v>
      </c>
      <c r="M216" s="131">
        <v>15212</v>
      </c>
      <c r="N216" s="130"/>
      <c r="O216" s="132">
        <v>3.98</v>
      </c>
      <c r="P216" s="132">
        <v>0</v>
      </c>
      <c r="Q216" s="133">
        <v>56811</v>
      </c>
      <c r="R216" s="133">
        <v>0</v>
      </c>
      <c r="S216" s="133">
        <v>0</v>
      </c>
      <c r="T216" s="133">
        <v>3733</v>
      </c>
      <c r="U216" s="134">
        <v>60544</v>
      </c>
      <c r="V216" s="144"/>
      <c r="W216" s="173">
        <v>0</v>
      </c>
      <c r="X216" s="174">
        <v>0.09</v>
      </c>
      <c r="Y216" s="174">
        <v>2.63396431379581E-3</v>
      </c>
      <c r="Z216" s="175">
        <v>0</v>
      </c>
      <c r="AA216" s="168"/>
      <c r="AB216" s="176">
        <v>0</v>
      </c>
      <c r="AC216" s="177">
        <v>0</v>
      </c>
      <c r="AD216" s="134">
        <v>0</v>
      </c>
      <c r="AE216" s="177">
        <v>0</v>
      </c>
      <c r="AF216" s="182">
        <v>0</v>
      </c>
      <c r="AG216" s="172"/>
    </row>
    <row r="217" spans="1:33" s="110" customFormat="1" x14ac:dyDescent="0.2">
      <c r="A217" s="138">
        <v>430</v>
      </c>
      <c r="B217" s="139">
        <v>430170213</v>
      </c>
      <c r="C217" s="140" t="s">
        <v>504</v>
      </c>
      <c r="D217" s="141">
        <v>170</v>
      </c>
      <c r="E217" s="140" t="s">
        <v>202</v>
      </c>
      <c r="F217" s="141">
        <v>213</v>
      </c>
      <c r="G217" s="142" t="s">
        <v>245</v>
      </c>
      <c r="H217" s="130"/>
      <c r="I217" s="131">
        <v>9192</v>
      </c>
      <c r="J217" s="131">
        <v>7684</v>
      </c>
      <c r="K217" s="131">
        <v>0</v>
      </c>
      <c r="L217" s="131">
        <v>938</v>
      </c>
      <c r="M217" s="131">
        <v>17814</v>
      </c>
      <c r="N217" s="130"/>
      <c r="O217" s="132">
        <v>2</v>
      </c>
      <c r="P217" s="132">
        <v>0</v>
      </c>
      <c r="Q217" s="133">
        <v>33752</v>
      </c>
      <c r="R217" s="133">
        <v>0</v>
      </c>
      <c r="S217" s="133">
        <v>0</v>
      </c>
      <c r="T217" s="133">
        <v>1876</v>
      </c>
      <c r="U217" s="134">
        <v>35628</v>
      </c>
      <c r="V217" s="144"/>
      <c r="W217" s="173">
        <v>0</v>
      </c>
      <c r="X217" s="174">
        <v>0.09</v>
      </c>
      <c r="Y217" s="174">
        <v>5.6686636535235922E-4</v>
      </c>
      <c r="Z217" s="175">
        <v>0</v>
      </c>
      <c r="AA217" s="168"/>
      <c r="AB217" s="176">
        <v>0</v>
      </c>
      <c r="AC217" s="177">
        <v>0</v>
      </c>
      <c r="AD217" s="134">
        <v>0</v>
      </c>
      <c r="AE217" s="177">
        <v>1</v>
      </c>
      <c r="AF217" s="182">
        <v>17814</v>
      </c>
      <c r="AG217" s="172"/>
    </row>
    <row r="218" spans="1:33" s="110" customFormat="1" x14ac:dyDescent="0.2">
      <c r="A218" s="138">
        <v>430</v>
      </c>
      <c r="B218" s="139">
        <v>430170266</v>
      </c>
      <c r="C218" s="140" t="s">
        <v>504</v>
      </c>
      <c r="D218" s="141">
        <v>170</v>
      </c>
      <c r="E218" s="140" t="s">
        <v>202</v>
      </c>
      <c r="F218" s="141">
        <v>266</v>
      </c>
      <c r="G218" s="142" t="s">
        <v>298</v>
      </c>
      <c r="H218" s="130"/>
      <c r="I218" s="131">
        <v>10807.975135615279</v>
      </c>
      <c r="J218" s="131">
        <v>4972</v>
      </c>
      <c r="K218" s="131">
        <v>0</v>
      </c>
      <c r="L218" s="131">
        <v>938</v>
      </c>
      <c r="M218" s="131">
        <v>16717.975135615277</v>
      </c>
      <c r="N218" s="130"/>
      <c r="O218" s="132">
        <v>1</v>
      </c>
      <c r="P218" s="132">
        <v>0</v>
      </c>
      <c r="Q218" s="133">
        <v>15780</v>
      </c>
      <c r="R218" s="133">
        <v>0</v>
      </c>
      <c r="S218" s="133">
        <v>0</v>
      </c>
      <c r="T218" s="133">
        <v>938</v>
      </c>
      <c r="U218" s="134">
        <v>16718</v>
      </c>
      <c r="V218" s="144"/>
      <c r="W218" s="173">
        <v>0</v>
      </c>
      <c r="X218" s="174">
        <v>0.09</v>
      </c>
      <c r="Y218" s="174">
        <v>2.0575835859154568E-3</v>
      </c>
      <c r="Z218" s="175">
        <v>0</v>
      </c>
      <c r="AA218" s="168"/>
      <c r="AB218" s="176">
        <v>0</v>
      </c>
      <c r="AC218" s="177">
        <v>0</v>
      </c>
      <c r="AD218" s="134">
        <v>0</v>
      </c>
      <c r="AE218" s="177">
        <v>0</v>
      </c>
      <c r="AF218" s="182">
        <v>0</v>
      </c>
      <c r="AG218" s="172"/>
    </row>
    <row r="219" spans="1:33" s="110" customFormat="1" x14ac:dyDescent="0.2">
      <c r="A219" s="138">
        <v>430</v>
      </c>
      <c r="B219" s="139">
        <v>430170271</v>
      </c>
      <c r="C219" s="140" t="s">
        <v>504</v>
      </c>
      <c r="D219" s="141">
        <v>170</v>
      </c>
      <c r="E219" s="140" t="s">
        <v>202</v>
      </c>
      <c r="F219" s="141">
        <v>271</v>
      </c>
      <c r="G219" s="142" t="s">
        <v>303</v>
      </c>
      <c r="H219" s="130"/>
      <c r="I219" s="131">
        <v>10607</v>
      </c>
      <c r="J219" s="131">
        <v>2453</v>
      </c>
      <c r="K219" s="131">
        <v>0</v>
      </c>
      <c r="L219" s="131">
        <v>938</v>
      </c>
      <c r="M219" s="131">
        <v>13998</v>
      </c>
      <c r="N219" s="130"/>
      <c r="O219" s="132">
        <v>26.84</v>
      </c>
      <c r="P219" s="132">
        <v>0</v>
      </c>
      <c r="Q219" s="133">
        <v>350530</v>
      </c>
      <c r="R219" s="133">
        <v>0</v>
      </c>
      <c r="S219" s="133">
        <v>0</v>
      </c>
      <c r="T219" s="133">
        <v>25176</v>
      </c>
      <c r="U219" s="134">
        <v>375706</v>
      </c>
      <c r="V219" s="144"/>
      <c r="W219" s="173">
        <v>0</v>
      </c>
      <c r="X219" s="174">
        <v>0.09</v>
      </c>
      <c r="Y219" s="174">
        <v>5.2128660280761855E-3</v>
      </c>
      <c r="Z219" s="175">
        <v>0</v>
      </c>
      <c r="AA219" s="168"/>
      <c r="AB219" s="176">
        <v>0</v>
      </c>
      <c r="AC219" s="177">
        <v>0</v>
      </c>
      <c r="AD219" s="134">
        <v>0</v>
      </c>
      <c r="AE219" s="177">
        <v>0</v>
      </c>
      <c r="AF219" s="182">
        <v>0</v>
      </c>
      <c r="AG219" s="172"/>
    </row>
    <row r="220" spans="1:33" s="110" customFormat="1" x14ac:dyDescent="0.2">
      <c r="A220" s="138">
        <v>430</v>
      </c>
      <c r="B220" s="139">
        <v>430170276</v>
      </c>
      <c r="C220" s="140" t="s">
        <v>504</v>
      </c>
      <c r="D220" s="141">
        <v>170</v>
      </c>
      <c r="E220" s="140" t="s">
        <v>202</v>
      </c>
      <c r="F220" s="141">
        <v>276</v>
      </c>
      <c r="G220" s="142" t="s">
        <v>308</v>
      </c>
      <c r="H220" s="130"/>
      <c r="I220" s="131">
        <v>9192</v>
      </c>
      <c r="J220" s="131">
        <v>8782</v>
      </c>
      <c r="K220" s="131">
        <v>0</v>
      </c>
      <c r="L220" s="131">
        <v>938</v>
      </c>
      <c r="M220" s="131">
        <v>18912</v>
      </c>
      <c r="N220" s="130"/>
      <c r="O220" s="132">
        <v>1</v>
      </c>
      <c r="P220" s="132">
        <v>0</v>
      </c>
      <c r="Q220" s="133">
        <v>17974</v>
      </c>
      <c r="R220" s="133">
        <v>0</v>
      </c>
      <c r="S220" s="133">
        <v>0</v>
      </c>
      <c r="T220" s="133">
        <v>938</v>
      </c>
      <c r="U220" s="134">
        <v>18912</v>
      </c>
      <c r="V220" s="144"/>
      <c r="W220" s="173">
        <v>0</v>
      </c>
      <c r="X220" s="174">
        <v>0.09</v>
      </c>
      <c r="Y220" s="174">
        <v>7.0676413213269782E-4</v>
      </c>
      <c r="Z220" s="175">
        <v>0</v>
      </c>
      <c r="AA220" s="168"/>
      <c r="AB220" s="176">
        <v>0</v>
      </c>
      <c r="AC220" s="177">
        <v>0</v>
      </c>
      <c r="AD220" s="134">
        <v>0</v>
      </c>
      <c r="AE220" s="177">
        <v>0</v>
      </c>
      <c r="AF220" s="182">
        <v>0</v>
      </c>
      <c r="AG220" s="172"/>
    </row>
    <row r="221" spans="1:33" s="110" customFormat="1" x14ac:dyDescent="0.2">
      <c r="A221" s="138">
        <v>430</v>
      </c>
      <c r="B221" s="139">
        <v>430170288</v>
      </c>
      <c r="C221" s="140" t="s">
        <v>504</v>
      </c>
      <c r="D221" s="141">
        <v>170</v>
      </c>
      <c r="E221" s="140" t="s">
        <v>202</v>
      </c>
      <c r="F221" s="141">
        <v>288</v>
      </c>
      <c r="G221" s="142" t="s">
        <v>320</v>
      </c>
      <c r="H221" s="130"/>
      <c r="I221" s="131">
        <v>9192</v>
      </c>
      <c r="J221" s="131">
        <v>6273</v>
      </c>
      <c r="K221" s="131">
        <v>0</v>
      </c>
      <c r="L221" s="131">
        <v>938</v>
      </c>
      <c r="M221" s="131">
        <v>16403</v>
      </c>
      <c r="N221" s="130"/>
      <c r="O221" s="132">
        <v>1</v>
      </c>
      <c r="P221" s="132">
        <v>0</v>
      </c>
      <c r="Q221" s="133">
        <v>15465</v>
      </c>
      <c r="R221" s="133">
        <v>0</v>
      </c>
      <c r="S221" s="133">
        <v>0</v>
      </c>
      <c r="T221" s="133">
        <v>938</v>
      </c>
      <c r="U221" s="134">
        <v>16403</v>
      </c>
      <c r="V221" s="144"/>
      <c r="W221" s="173">
        <v>0</v>
      </c>
      <c r="X221" s="174">
        <v>0.09</v>
      </c>
      <c r="Y221" s="174">
        <v>2.7336172807899809E-3</v>
      </c>
      <c r="Z221" s="175">
        <v>0</v>
      </c>
      <c r="AA221" s="168"/>
      <c r="AB221" s="176">
        <v>0</v>
      </c>
      <c r="AC221" s="177">
        <v>0</v>
      </c>
      <c r="AD221" s="134">
        <v>0</v>
      </c>
      <c r="AE221" s="177">
        <v>0</v>
      </c>
      <c r="AF221" s="182">
        <v>0</v>
      </c>
      <c r="AG221" s="172"/>
    </row>
    <row r="222" spans="1:33" s="110" customFormat="1" x14ac:dyDescent="0.2">
      <c r="A222" s="138">
        <v>430</v>
      </c>
      <c r="B222" s="139">
        <v>430170321</v>
      </c>
      <c r="C222" s="140" t="s">
        <v>504</v>
      </c>
      <c r="D222" s="141">
        <v>170</v>
      </c>
      <c r="E222" s="140" t="s">
        <v>202</v>
      </c>
      <c r="F222" s="141">
        <v>321</v>
      </c>
      <c r="G222" s="142" t="s">
        <v>353</v>
      </c>
      <c r="H222" s="130"/>
      <c r="I222" s="131">
        <v>11592</v>
      </c>
      <c r="J222" s="131">
        <v>5875</v>
      </c>
      <c r="K222" s="131">
        <v>0</v>
      </c>
      <c r="L222" s="131">
        <v>938</v>
      </c>
      <c r="M222" s="131">
        <v>18405</v>
      </c>
      <c r="N222" s="130"/>
      <c r="O222" s="132">
        <v>8.5</v>
      </c>
      <c r="P222" s="132">
        <v>0</v>
      </c>
      <c r="Q222" s="133">
        <v>148470</v>
      </c>
      <c r="R222" s="133">
        <v>0</v>
      </c>
      <c r="S222" s="133">
        <v>0</v>
      </c>
      <c r="T222" s="133">
        <v>7973</v>
      </c>
      <c r="U222" s="134">
        <v>156443</v>
      </c>
      <c r="V222" s="144"/>
      <c r="W222" s="173">
        <v>0</v>
      </c>
      <c r="X222" s="174">
        <v>0.09</v>
      </c>
      <c r="Y222" s="174">
        <v>3.297330193271197E-3</v>
      </c>
      <c r="Z222" s="175">
        <v>0</v>
      </c>
      <c r="AA222" s="168"/>
      <c r="AB222" s="176">
        <v>0</v>
      </c>
      <c r="AC222" s="177">
        <v>0</v>
      </c>
      <c r="AD222" s="134">
        <v>0</v>
      </c>
      <c r="AE222" s="177">
        <v>0</v>
      </c>
      <c r="AF222" s="182">
        <v>0</v>
      </c>
      <c r="AG222" s="172"/>
    </row>
    <row r="223" spans="1:33" s="110" customFormat="1" x14ac:dyDescent="0.2">
      <c r="A223" s="138">
        <v>430</v>
      </c>
      <c r="B223" s="139">
        <v>430170322</v>
      </c>
      <c r="C223" s="140" t="s">
        <v>504</v>
      </c>
      <c r="D223" s="141">
        <v>170</v>
      </c>
      <c r="E223" s="140" t="s">
        <v>202</v>
      </c>
      <c r="F223" s="141">
        <v>322</v>
      </c>
      <c r="G223" s="142" t="s">
        <v>354</v>
      </c>
      <c r="H223" s="130"/>
      <c r="I223" s="131">
        <v>12078</v>
      </c>
      <c r="J223" s="131">
        <v>6602</v>
      </c>
      <c r="K223" s="131">
        <v>0</v>
      </c>
      <c r="L223" s="131">
        <v>938</v>
      </c>
      <c r="M223" s="131">
        <v>19618</v>
      </c>
      <c r="N223" s="130"/>
      <c r="O223" s="132">
        <v>2</v>
      </c>
      <c r="P223" s="132">
        <v>0</v>
      </c>
      <c r="Q223" s="133">
        <v>37360</v>
      </c>
      <c r="R223" s="133">
        <v>0</v>
      </c>
      <c r="S223" s="133">
        <v>0</v>
      </c>
      <c r="T223" s="133">
        <v>1876</v>
      </c>
      <c r="U223" s="134">
        <v>39236</v>
      </c>
      <c r="V223" s="144"/>
      <c r="W223" s="173">
        <v>0</v>
      </c>
      <c r="X223" s="174">
        <v>0.09</v>
      </c>
      <c r="Y223" s="174">
        <v>9.9915918367816606E-3</v>
      </c>
      <c r="Z223" s="175">
        <v>0</v>
      </c>
      <c r="AA223" s="168"/>
      <c r="AB223" s="176">
        <v>0</v>
      </c>
      <c r="AC223" s="177">
        <v>0</v>
      </c>
      <c r="AD223" s="134">
        <v>0</v>
      </c>
      <c r="AE223" s="177">
        <v>0</v>
      </c>
      <c r="AF223" s="182">
        <v>0</v>
      </c>
      <c r="AG223" s="172"/>
    </row>
    <row r="224" spans="1:33" s="110" customFormat="1" x14ac:dyDescent="0.2">
      <c r="A224" s="138">
        <v>430</v>
      </c>
      <c r="B224" s="139">
        <v>430170326</v>
      </c>
      <c r="C224" s="140" t="s">
        <v>504</v>
      </c>
      <c r="D224" s="141">
        <v>170</v>
      </c>
      <c r="E224" s="140" t="s">
        <v>202</v>
      </c>
      <c r="F224" s="141">
        <v>326</v>
      </c>
      <c r="G224" s="142" t="s">
        <v>358</v>
      </c>
      <c r="H224" s="130"/>
      <c r="I224" s="131">
        <v>10492.063201940613</v>
      </c>
      <c r="J224" s="131">
        <v>4043</v>
      </c>
      <c r="K224" s="131">
        <v>0</v>
      </c>
      <c r="L224" s="131">
        <v>938</v>
      </c>
      <c r="M224" s="131">
        <v>15473.063201940613</v>
      </c>
      <c r="N224" s="130"/>
      <c r="O224" s="132">
        <v>0.56000000000000005</v>
      </c>
      <c r="P224" s="132">
        <v>0</v>
      </c>
      <c r="Q224" s="133">
        <v>8140</v>
      </c>
      <c r="R224" s="133">
        <v>0</v>
      </c>
      <c r="S224" s="133">
        <v>0</v>
      </c>
      <c r="T224" s="133">
        <v>525</v>
      </c>
      <c r="U224" s="134">
        <v>8665</v>
      </c>
      <c r="V224" s="144"/>
      <c r="W224" s="173">
        <v>0</v>
      </c>
      <c r="X224" s="174">
        <v>0.09</v>
      </c>
      <c r="Y224" s="174">
        <v>4.5713417421124353E-3</v>
      </c>
      <c r="Z224" s="175">
        <v>0</v>
      </c>
      <c r="AA224" s="168"/>
      <c r="AB224" s="176">
        <v>0</v>
      </c>
      <c r="AC224" s="177">
        <v>0</v>
      </c>
      <c r="AD224" s="134">
        <v>0</v>
      </c>
      <c r="AE224" s="177">
        <v>0</v>
      </c>
      <c r="AF224" s="182">
        <v>0</v>
      </c>
      <c r="AG224" s="172"/>
    </row>
    <row r="225" spans="1:33" s="110" customFormat="1" x14ac:dyDescent="0.2">
      <c r="A225" s="138">
        <v>430</v>
      </c>
      <c r="B225" s="139">
        <v>430170348</v>
      </c>
      <c r="C225" s="140" t="s">
        <v>504</v>
      </c>
      <c r="D225" s="141">
        <v>170</v>
      </c>
      <c r="E225" s="140" t="s">
        <v>202</v>
      </c>
      <c r="F225" s="141">
        <v>348</v>
      </c>
      <c r="G225" s="142" t="s">
        <v>380</v>
      </c>
      <c r="H225" s="130"/>
      <c r="I225" s="131">
        <v>12018</v>
      </c>
      <c r="J225" s="131">
        <v>235</v>
      </c>
      <c r="K225" s="131">
        <v>0</v>
      </c>
      <c r="L225" s="131">
        <v>938</v>
      </c>
      <c r="M225" s="131">
        <v>13191</v>
      </c>
      <c r="N225" s="130"/>
      <c r="O225" s="132">
        <v>11.440000000000001</v>
      </c>
      <c r="P225" s="132">
        <v>0</v>
      </c>
      <c r="Q225" s="133">
        <v>140174</v>
      </c>
      <c r="R225" s="133">
        <v>0</v>
      </c>
      <c r="S225" s="133">
        <v>0</v>
      </c>
      <c r="T225" s="133">
        <v>10731</v>
      </c>
      <c r="U225" s="134">
        <v>150905</v>
      </c>
      <c r="V225" s="144"/>
      <c r="W225" s="173">
        <v>0</v>
      </c>
      <c r="X225" s="174">
        <v>0.18</v>
      </c>
      <c r="Y225" s="174">
        <v>6.3497397744491174E-2</v>
      </c>
      <c r="Z225" s="175">
        <v>0</v>
      </c>
      <c r="AA225" s="168"/>
      <c r="AB225" s="176">
        <v>0</v>
      </c>
      <c r="AC225" s="177">
        <v>0</v>
      </c>
      <c r="AD225" s="134">
        <v>0</v>
      </c>
      <c r="AE225" s="177">
        <v>0</v>
      </c>
      <c r="AF225" s="182">
        <v>0</v>
      </c>
      <c r="AG225" s="172"/>
    </row>
    <row r="226" spans="1:33" s="110" customFormat="1" x14ac:dyDescent="0.2">
      <c r="A226" s="138">
        <v>430</v>
      </c>
      <c r="B226" s="139">
        <v>430170620</v>
      </c>
      <c r="C226" s="140" t="s">
        <v>504</v>
      </c>
      <c r="D226" s="141">
        <v>170</v>
      </c>
      <c r="E226" s="140" t="s">
        <v>202</v>
      </c>
      <c r="F226" s="141">
        <v>620</v>
      </c>
      <c r="G226" s="142" t="s">
        <v>393</v>
      </c>
      <c r="H226" s="130"/>
      <c r="I226" s="131">
        <v>11266</v>
      </c>
      <c r="J226" s="131">
        <v>6547</v>
      </c>
      <c r="K226" s="131">
        <v>0</v>
      </c>
      <c r="L226" s="131">
        <v>938</v>
      </c>
      <c r="M226" s="131">
        <v>18751</v>
      </c>
      <c r="N226" s="130"/>
      <c r="O226" s="132">
        <v>6.7</v>
      </c>
      <c r="P226" s="132">
        <v>0</v>
      </c>
      <c r="Q226" s="133">
        <v>119348</v>
      </c>
      <c r="R226" s="133">
        <v>0</v>
      </c>
      <c r="S226" s="133">
        <v>0</v>
      </c>
      <c r="T226" s="133">
        <v>6284</v>
      </c>
      <c r="U226" s="134">
        <v>125632</v>
      </c>
      <c r="V226" s="144"/>
      <c r="W226" s="173">
        <v>0</v>
      </c>
      <c r="X226" s="174">
        <v>0.09</v>
      </c>
      <c r="Y226" s="174">
        <v>9.9740317146889516E-3</v>
      </c>
      <c r="Z226" s="175">
        <v>0</v>
      </c>
      <c r="AA226" s="168"/>
      <c r="AB226" s="176">
        <v>0</v>
      </c>
      <c r="AC226" s="177">
        <v>0</v>
      </c>
      <c r="AD226" s="134">
        <v>0</v>
      </c>
      <c r="AE226" s="177">
        <v>0</v>
      </c>
      <c r="AF226" s="182">
        <v>0</v>
      </c>
      <c r="AG226" s="172"/>
    </row>
    <row r="227" spans="1:33" s="110" customFormat="1" x14ac:dyDescent="0.2">
      <c r="A227" s="138">
        <v>430</v>
      </c>
      <c r="B227" s="139">
        <v>430170673</v>
      </c>
      <c r="C227" s="140" t="s">
        <v>504</v>
      </c>
      <c r="D227" s="141">
        <v>170</v>
      </c>
      <c r="E227" s="140" t="s">
        <v>202</v>
      </c>
      <c r="F227" s="141">
        <v>673</v>
      </c>
      <c r="G227" s="142" t="s">
        <v>408</v>
      </c>
      <c r="H227" s="130"/>
      <c r="I227" s="131">
        <v>10373.290496331463</v>
      </c>
      <c r="J227" s="131">
        <v>6034</v>
      </c>
      <c r="K227" s="131">
        <v>0</v>
      </c>
      <c r="L227" s="131">
        <v>938</v>
      </c>
      <c r="M227" s="131">
        <v>17345.290496331465</v>
      </c>
      <c r="N227" s="130"/>
      <c r="O227" s="132">
        <v>0.99</v>
      </c>
      <c r="P227" s="132">
        <v>0</v>
      </c>
      <c r="Q227" s="133">
        <v>16243</v>
      </c>
      <c r="R227" s="133">
        <v>0</v>
      </c>
      <c r="S227" s="133">
        <v>0</v>
      </c>
      <c r="T227" s="133">
        <v>929</v>
      </c>
      <c r="U227" s="134">
        <v>17172</v>
      </c>
      <c r="V227" s="144"/>
      <c r="W227" s="173">
        <v>0</v>
      </c>
      <c r="X227" s="174">
        <v>0.09</v>
      </c>
      <c r="Y227" s="174">
        <v>1.6988757846919229E-2</v>
      </c>
      <c r="Z227" s="175">
        <v>0</v>
      </c>
      <c r="AA227" s="168"/>
      <c r="AB227" s="176">
        <v>0</v>
      </c>
      <c r="AC227" s="177">
        <v>0</v>
      </c>
      <c r="AD227" s="134">
        <v>0</v>
      </c>
      <c r="AE227" s="177">
        <v>0</v>
      </c>
      <c r="AF227" s="182">
        <v>0</v>
      </c>
      <c r="AG227" s="172"/>
    </row>
    <row r="228" spans="1:33" s="110" customFormat="1" x14ac:dyDescent="0.2">
      <c r="A228" s="138">
        <v>430</v>
      </c>
      <c r="B228" s="139">
        <v>430170690</v>
      </c>
      <c r="C228" s="140" t="s">
        <v>504</v>
      </c>
      <c r="D228" s="141">
        <v>170</v>
      </c>
      <c r="E228" s="140" t="s">
        <v>202</v>
      </c>
      <c r="F228" s="141">
        <v>690</v>
      </c>
      <c r="G228" s="142" t="s">
        <v>414</v>
      </c>
      <c r="H228" s="130"/>
      <c r="I228" s="131">
        <v>11094.404188259601</v>
      </c>
      <c r="J228" s="131">
        <v>4000</v>
      </c>
      <c r="K228" s="131">
        <v>0</v>
      </c>
      <c r="L228" s="131">
        <v>938</v>
      </c>
      <c r="M228" s="131">
        <v>16032.404188259601</v>
      </c>
      <c r="N228" s="130"/>
      <c r="O228" s="132">
        <v>0.95</v>
      </c>
      <c r="P228" s="132">
        <v>0</v>
      </c>
      <c r="Q228" s="133">
        <v>14340</v>
      </c>
      <c r="R228" s="133">
        <v>0</v>
      </c>
      <c r="S228" s="133">
        <v>0</v>
      </c>
      <c r="T228" s="133">
        <v>891</v>
      </c>
      <c r="U228" s="134">
        <v>15231</v>
      </c>
      <c r="V228" s="144"/>
      <c r="W228" s="173">
        <v>0</v>
      </c>
      <c r="X228" s="174">
        <v>0.09</v>
      </c>
      <c r="Y228" s="174">
        <v>9.6208440323155391E-3</v>
      </c>
      <c r="Z228" s="175">
        <v>0</v>
      </c>
      <c r="AA228" s="168"/>
      <c r="AB228" s="176">
        <v>0</v>
      </c>
      <c r="AC228" s="177">
        <v>0</v>
      </c>
      <c r="AD228" s="134">
        <v>0</v>
      </c>
      <c r="AE228" s="177">
        <v>0</v>
      </c>
      <c r="AF228" s="182">
        <v>0</v>
      </c>
      <c r="AG228" s="172"/>
    </row>
    <row r="229" spans="1:33" s="110" customFormat="1" x14ac:dyDescent="0.2">
      <c r="A229" s="138">
        <v>430</v>
      </c>
      <c r="B229" s="139">
        <v>430170695</v>
      </c>
      <c r="C229" s="140" t="s">
        <v>504</v>
      </c>
      <c r="D229" s="141">
        <v>170</v>
      </c>
      <c r="E229" s="140" t="s">
        <v>202</v>
      </c>
      <c r="F229" s="141">
        <v>695</v>
      </c>
      <c r="G229" s="142" t="s">
        <v>415</v>
      </c>
      <c r="H229" s="130"/>
      <c r="I229" s="131">
        <v>11049</v>
      </c>
      <c r="J229" s="131">
        <v>7236</v>
      </c>
      <c r="K229" s="131">
        <v>0</v>
      </c>
      <c r="L229" s="131">
        <v>938</v>
      </c>
      <c r="M229" s="131">
        <v>19223</v>
      </c>
      <c r="N229" s="130"/>
      <c r="O229" s="132">
        <v>3</v>
      </c>
      <c r="P229" s="132">
        <v>0</v>
      </c>
      <c r="Q229" s="133">
        <v>54855</v>
      </c>
      <c r="R229" s="133">
        <v>0</v>
      </c>
      <c r="S229" s="133">
        <v>0</v>
      </c>
      <c r="T229" s="133">
        <v>2814</v>
      </c>
      <c r="U229" s="134">
        <v>57669</v>
      </c>
      <c r="V229" s="144"/>
      <c r="W229" s="173">
        <v>0</v>
      </c>
      <c r="X229" s="174">
        <v>0.09</v>
      </c>
      <c r="Y229" s="174">
        <v>2.3682874302164221E-3</v>
      </c>
      <c r="Z229" s="175">
        <v>0</v>
      </c>
      <c r="AA229" s="168"/>
      <c r="AB229" s="176">
        <v>0</v>
      </c>
      <c r="AC229" s="177">
        <v>0</v>
      </c>
      <c r="AD229" s="134">
        <v>0</v>
      </c>
      <c r="AE229" s="177">
        <v>0</v>
      </c>
      <c r="AF229" s="182">
        <v>0</v>
      </c>
      <c r="AG229" s="172"/>
    </row>
    <row r="230" spans="1:33" s="110" customFormat="1" x14ac:dyDescent="0.2">
      <c r="A230" s="138">
        <v>430</v>
      </c>
      <c r="B230" s="139">
        <v>430170710</v>
      </c>
      <c r="C230" s="140" t="s">
        <v>504</v>
      </c>
      <c r="D230" s="141">
        <v>170</v>
      </c>
      <c r="E230" s="140" t="s">
        <v>202</v>
      </c>
      <c r="F230" s="141">
        <v>710</v>
      </c>
      <c r="G230" s="142" t="s">
        <v>419</v>
      </c>
      <c r="H230" s="130"/>
      <c r="I230" s="131">
        <v>11049</v>
      </c>
      <c r="J230" s="131">
        <v>4477</v>
      </c>
      <c r="K230" s="131">
        <v>0</v>
      </c>
      <c r="L230" s="131">
        <v>938</v>
      </c>
      <c r="M230" s="131">
        <v>16464</v>
      </c>
      <c r="N230" s="130"/>
      <c r="O230" s="132">
        <v>5.93</v>
      </c>
      <c r="P230" s="132">
        <v>0</v>
      </c>
      <c r="Q230" s="133">
        <v>92069</v>
      </c>
      <c r="R230" s="133">
        <v>0</v>
      </c>
      <c r="S230" s="133">
        <v>0</v>
      </c>
      <c r="T230" s="133">
        <v>5562</v>
      </c>
      <c r="U230" s="134">
        <v>97631</v>
      </c>
      <c r="V230" s="144"/>
      <c r="W230" s="173">
        <v>0</v>
      </c>
      <c r="X230" s="174">
        <v>0.09</v>
      </c>
      <c r="Y230" s="174">
        <v>5.8933946048640327E-3</v>
      </c>
      <c r="Z230" s="175">
        <v>0</v>
      </c>
      <c r="AA230" s="168"/>
      <c r="AB230" s="176">
        <v>0</v>
      </c>
      <c r="AC230" s="177">
        <v>0</v>
      </c>
      <c r="AD230" s="134">
        <v>0</v>
      </c>
      <c r="AE230" s="177">
        <v>0</v>
      </c>
      <c r="AF230" s="182">
        <v>0</v>
      </c>
      <c r="AG230" s="172"/>
    </row>
    <row r="231" spans="1:33" s="110" customFormat="1" x14ac:dyDescent="0.2">
      <c r="A231" s="138">
        <v>430</v>
      </c>
      <c r="B231" s="139">
        <v>430170725</v>
      </c>
      <c r="C231" s="140" t="s">
        <v>504</v>
      </c>
      <c r="D231" s="141">
        <v>170</v>
      </c>
      <c r="E231" s="140" t="s">
        <v>202</v>
      </c>
      <c r="F231" s="141">
        <v>725</v>
      </c>
      <c r="G231" s="142" t="s">
        <v>424</v>
      </c>
      <c r="H231" s="130"/>
      <c r="I231" s="131">
        <v>11082</v>
      </c>
      <c r="J231" s="131">
        <v>4011</v>
      </c>
      <c r="K231" s="131">
        <v>0</v>
      </c>
      <c r="L231" s="131">
        <v>938</v>
      </c>
      <c r="M231" s="131">
        <v>16031</v>
      </c>
      <c r="N231" s="130"/>
      <c r="O231" s="132">
        <v>15.82</v>
      </c>
      <c r="P231" s="132">
        <v>0</v>
      </c>
      <c r="Q231" s="133">
        <v>238771</v>
      </c>
      <c r="R231" s="133">
        <v>0</v>
      </c>
      <c r="S231" s="133">
        <v>0</v>
      </c>
      <c r="T231" s="133">
        <v>14839</v>
      </c>
      <c r="U231" s="134">
        <v>253610</v>
      </c>
      <c r="V231" s="144"/>
      <c r="W231" s="173">
        <v>0</v>
      </c>
      <c r="X231" s="174">
        <v>0.09</v>
      </c>
      <c r="Y231" s="174">
        <v>1.0209563850235005E-2</v>
      </c>
      <c r="Z231" s="175">
        <v>0</v>
      </c>
      <c r="AA231" s="168"/>
      <c r="AB231" s="176">
        <v>0</v>
      </c>
      <c r="AC231" s="177">
        <v>0</v>
      </c>
      <c r="AD231" s="134">
        <v>0</v>
      </c>
      <c r="AE231" s="177">
        <v>0</v>
      </c>
      <c r="AF231" s="182">
        <v>0</v>
      </c>
      <c r="AG231" s="172"/>
    </row>
    <row r="232" spans="1:33" s="110" customFormat="1" x14ac:dyDescent="0.2">
      <c r="A232" s="138">
        <v>430</v>
      </c>
      <c r="B232" s="139">
        <v>430170730</v>
      </c>
      <c r="C232" s="140" t="s">
        <v>504</v>
      </c>
      <c r="D232" s="141">
        <v>170</v>
      </c>
      <c r="E232" s="140" t="s">
        <v>202</v>
      </c>
      <c r="F232" s="141">
        <v>730</v>
      </c>
      <c r="G232" s="142" t="s">
        <v>426</v>
      </c>
      <c r="H232" s="130"/>
      <c r="I232" s="131">
        <v>12527</v>
      </c>
      <c r="J232" s="131">
        <v>4787</v>
      </c>
      <c r="K232" s="131">
        <v>0</v>
      </c>
      <c r="L232" s="131">
        <v>938</v>
      </c>
      <c r="M232" s="131">
        <v>18252</v>
      </c>
      <c r="N232" s="130"/>
      <c r="O232" s="132">
        <v>8</v>
      </c>
      <c r="P232" s="132">
        <v>0</v>
      </c>
      <c r="Q232" s="133">
        <v>138512</v>
      </c>
      <c r="R232" s="133">
        <v>0</v>
      </c>
      <c r="S232" s="133">
        <v>0</v>
      </c>
      <c r="T232" s="133">
        <v>7504</v>
      </c>
      <c r="U232" s="134">
        <v>146016</v>
      </c>
      <c r="V232" s="144"/>
      <c r="W232" s="173">
        <v>0</v>
      </c>
      <c r="X232" s="174">
        <v>0.09</v>
      </c>
      <c r="Y232" s="174">
        <v>6.1130203511517815E-3</v>
      </c>
      <c r="Z232" s="175">
        <v>0</v>
      </c>
      <c r="AA232" s="168"/>
      <c r="AB232" s="176">
        <v>0</v>
      </c>
      <c r="AC232" s="177">
        <v>0</v>
      </c>
      <c r="AD232" s="134">
        <v>0</v>
      </c>
      <c r="AE232" s="177">
        <v>0</v>
      </c>
      <c r="AF232" s="182">
        <v>0</v>
      </c>
      <c r="AG232" s="172"/>
    </row>
    <row r="233" spans="1:33" s="110" customFormat="1" x14ac:dyDescent="0.2">
      <c r="A233" s="138">
        <v>430</v>
      </c>
      <c r="B233" s="139">
        <v>430170735</v>
      </c>
      <c r="C233" s="140" t="s">
        <v>504</v>
      </c>
      <c r="D233" s="141">
        <v>170</v>
      </c>
      <c r="E233" s="140" t="s">
        <v>202</v>
      </c>
      <c r="F233" s="141">
        <v>735</v>
      </c>
      <c r="G233" s="142" t="s">
        <v>427</v>
      </c>
      <c r="H233" s="130"/>
      <c r="I233" s="131">
        <v>10121</v>
      </c>
      <c r="J233" s="131">
        <v>4113</v>
      </c>
      <c r="K233" s="131">
        <v>0</v>
      </c>
      <c r="L233" s="131">
        <v>938</v>
      </c>
      <c r="M233" s="131">
        <v>15172</v>
      </c>
      <c r="N233" s="130"/>
      <c r="O233" s="132">
        <v>3</v>
      </c>
      <c r="P233" s="132">
        <v>0</v>
      </c>
      <c r="Q233" s="133">
        <v>42702</v>
      </c>
      <c r="R233" s="133">
        <v>0</v>
      </c>
      <c r="S233" s="133">
        <v>0</v>
      </c>
      <c r="T233" s="133">
        <v>2814</v>
      </c>
      <c r="U233" s="134">
        <v>45516</v>
      </c>
      <c r="V233" s="144"/>
      <c r="W233" s="173">
        <v>0</v>
      </c>
      <c r="X233" s="174">
        <v>0.09</v>
      </c>
      <c r="Y233" s="174">
        <v>1.7691036418329566E-2</v>
      </c>
      <c r="Z233" s="175">
        <v>0</v>
      </c>
      <c r="AA233" s="168"/>
      <c r="AB233" s="176">
        <v>0</v>
      </c>
      <c r="AC233" s="177">
        <v>0</v>
      </c>
      <c r="AD233" s="134">
        <v>0</v>
      </c>
      <c r="AE233" s="177">
        <v>0</v>
      </c>
      <c r="AF233" s="182">
        <v>0</v>
      </c>
      <c r="AG233" s="172"/>
    </row>
    <row r="234" spans="1:33" s="110" customFormat="1" x14ac:dyDescent="0.2">
      <c r="A234" s="138">
        <v>430</v>
      </c>
      <c r="B234" s="139">
        <v>430170775</v>
      </c>
      <c r="C234" s="140" t="s">
        <v>504</v>
      </c>
      <c r="D234" s="141">
        <v>170</v>
      </c>
      <c r="E234" s="140" t="s">
        <v>202</v>
      </c>
      <c r="F234" s="141">
        <v>775</v>
      </c>
      <c r="G234" s="142" t="s">
        <v>441</v>
      </c>
      <c r="H234" s="130"/>
      <c r="I234" s="131">
        <v>9192</v>
      </c>
      <c r="J234" s="131">
        <v>2184</v>
      </c>
      <c r="K234" s="131">
        <v>0</v>
      </c>
      <c r="L234" s="131">
        <v>938</v>
      </c>
      <c r="M234" s="131">
        <v>12314</v>
      </c>
      <c r="N234" s="130"/>
      <c r="O234" s="132">
        <v>3</v>
      </c>
      <c r="P234" s="132">
        <v>0</v>
      </c>
      <c r="Q234" s="133">
        <v>34128</v>
      </c>
      <c r="R234" s="133">
        <v>0</v>
      </c>
      <c r="S234" s="133">
        <v>0</v>
      </c>
      <c r="T234" s="133">
        <v>2814</v>
      </c>
      <c r="U234" s="134">
        <v>36942</v>
      </c>
      <c r="V234" s="144"/>
      <c r="W234" s="173">
        <v>0</v>
      </c>
      <c r="X234" s="174">
        <v>0.09</v>
      </c>
      <c r="Y234" s="174">
        <v>6.5472928800603073E-3</v>
      </c>
      <c r="Z234" s="175">
        <v>0</v>
      </c>
      <c r="AA234" s="168"/>
      <c r="AB234" s="176">
        <v>0</v>
      </c>
      <c r="AC234" s="177">
        <v>0</v>
      </c>
      <c r="AD234" s="134">
        <v>0</v>
      </c>
      <c r="AE234" s="177">
        <v>0</v>
      </c>
      <c r="AF234" s="182">
        <v>0</v>
      </c>
      <c r="AG234" s="172"/>
    </row>
    <row r="235" spans="1:33" s="110" customFormat="1" x14ac:dyDescent="0.2">
      <c r="A235" s="138">
        <v>431</v>
      </c>
      <c r="B235" s="139">
        <v>431149056</v>
      </c>
      <c r="C235" s="140" t="s">
        <v>505</v>
      </c>
      <c r="D235" s="141">
        <v>149</v>
      </c>
      <c r="E235" s="140" t="s">
        <v>181</v>
      </c>
      <c r="F235" s="141">
        <v>56</v>
      </c>
      <c r="G235" s="142" t="s">
        <v>88</v>
      </c>
      <c r="H235" s="130"/>
      <c r="I235" s="131">
        <v>10607.145539906103</v>
      </c>
      <c r="J235" s="131">
        <v>3763</v>
      </c>
      <c r="K235" s="131">
        <v>0</v>
      </c>
      <c r="L235" s="131">
        <v>938</v>
      </c>
      <c r="M235" s="131">
        <v>15308.145539906103</v>
      </c>
      <c r="N235" s="130"/>
      <c r="O235" s="132">
        <v>0.59</v>
      </c>
      <c r="P235" s="132">
        <v>0</v>
      </c>
      <c r="Q235" s="133">
        <v>8478</v>
      </c>
      <c r="R235" s="133">
        <v>0</v>
      </c>
      <c r="S235" s="133">
        <v>0</v>
      </c>
      <c r="T235" s="133">
        <v>553</v>
      </c>
      <c r="U235" s="134">
        <v>9031</v>
      </c>
      <c r="V235" s="144"/>
      <c r="W235" s="173">
        <v>0</v>
      </c>
      <c r="X235" s="174">
        <v>0.09</v>
      </c>
      <c r="Y235" s="174">
        <v>1.9986419439268925E-2</v>
      </c>
      <c r="Z235" s="175">
        <v>0</v>
      </c>
      <c r="AA235" s="168"/>
      <c r="AB235" s="176">
        <v>0</v>
      </c>
      <c r="AC235" s="177">
        <v>0</v>
      </c>
      <c r="AD235" s="134">
        <v>0</v>
      </c>
      <c r="AE235" s="177">
        <v>0</v>
      </c>
      <c r="AF235" s="182">
        <v>0</v>
      </c>
      <c r="AG235" s="172"/>
    </row>
    <row r="236" spans="1:33" s="110" customFormat="1" x14ac:dyDescent="0.2">
      <c r="A236" s="138">
        <v>431</v>
      </c>
      <c r="B236" s="139">
        <v>431149079</v>
      </c>
      <c r="C236" s="140" t="s">
        <v>505</v>
      </c>
      <c r="D236" s="141">
        <v>149</v>
      </c>
      <c r="E236" s="140" t="s">
        <v>181</v>
      </c>
      <c r="F236" s="141">
        <v>79</v>
      </c>
      <c r="G236" s="142" t="s">
        <v>111</v>
      </c>
      <c r="H236" s="130"/>
      <c r="I236" s="131">
        <v>11124.295946014126</v>
      </c>
      <c r="J236" s="131">
        <v>63</v>
      </c>
      <c r="K236" s="131">
        <v>0</v>
      </c>
      <c r="L236" s="131">
        <v>938</v>
      </c>
      <c r="M236" s="131">
        <v>12125.295946014126</v>
      </c>
      <c r="N236" s="130"/>
      <c r="O236" s="132">
        <v>1</v>
      </c>
      <c r="P236" s="132">
        <v>0</v>
      </c>
      <c r="Q236" s="133">
        <v>11187</v>
      </c>
      <c r="R236" s="133">
        <v>0</v>
      </c>
      <c r="S236" s="133">
        <v>0</v>
      </c>
      <c r="T236" s="133">
        <v>938</v>
      </c>
      <c r="U236" s="134">
        <v>12125</v>
      </c>
      <c r="V236" s="144"/>
      <c r="W236" s="173">
        <v>0</v>
      </c>
      <c r="X236" s="174">
        <v>0.09</v>
      </c>
      <c r="Y236" s="174">
        <v>6.7350340485647933E-2</v>
      </c>
      <c r="Z236" s="175">
        <v>0</v>
      </c>
      <c r="AA236" s="168"/>
      <c r="AB236" s="176">
        <v>0</v>
      </c>
      <c r="AC236" s="177">
        <v>0</v>
      </c>
      <c r="AD236" s="134">
        <v>0</v>
      </c>
      <c r="AE236" s="177">
        <v>0</v>
      </c>
      <c r="AF236" s="182">
        <v>0</v>
      </c>
      <c r="AG236" s="172"/>
    </row>
    <row r="237" spans="1:33" s="110" customFormat="1" x14ac:dyDescent="0.2">
      <c r="A237" s="138">
        <v>431</v>
      </c>
      <c r="B237" s="139">
        <v>431149128</v>
      </c>
      <c r="C237" s="140" t="s">
        <v>505</v>
      </c>
      <c r="D237" s="141">
        <v>149</v>
      </c>
      <c r="E237" s="140" t="s">
        <v>181</v>
      </c>
      <c r="F237" s="141">
        <v>128</v>
      </c>
      <c r="G237" s="142" t="s">
        <v>160</v>
      </c>
      <c r="H237" s="130"/>
      <c r="I237" s="131">
        <v>11256</v>
      </c>
      <c r="J237" s="131">
        <v>649</v>
      </c>
      <c r="K237" s="131">
        <v>0</v>
      </c>
      <c r="L237" s="131">
        <v>938</v>
      </c>
      <c r="M237" s="131">
        <v>12843</v>
      </c>
      <c r="N237" s="130"/>
      <c r="O237" s="132">
        <v>11</v>
      </c>
      <c r="P237" s="132">
        <v>0</v>
      </c>
      <c r="Q237" s="133">
        <v>130955</v>
      </c>
      <c r="R237" s="133">
        <v>0</v>
      </c>
      <c r="S237" s="133">
        <v>0</v>
      </c>
      <c r="T237" s="133">
        <v>10318</v>
      </c>
      <c r="U237" s="134">
        <v>141273</v>
      </c>
      <c r="V237" s="144"/>
      <c r="W237" s="173">
        <v>0</v>
      </c>
      <c r="X237" s="174">
        <v>0.09</v>
      </c>
      <c r="Y237" s="174">
        <v>3.8064128146397994E-2</v>
      </c>
      <c r="Z237" s="175">
        <v>0</v>
      </c>
      <c r="AA237" s="168"/>
      <c r="AB237" s="176">
        <v>0</v>
      </c>
      <c r="AC237" s="177">
        <v>0</v>
      </c>
      <c r="AD237" s="134">
        <v>0</v>
      </c>
      <c r="AE237" s="177">
        <v>0</v>
      </c>
      <c r="AF237" s="182">
        <v>0</v>
      </c>
      <c r="AG237" s="172"/>
    </row>
    <row r="238" spans="1:33" s="110" customFormat="1" x14ac:dyDescent="0.2">
      <c r="A238" s="138">
        <v>431</v>
      </c>
      <c r="B238" s="139">
        <v>431149149</v>
      </c>
      <c r="C238" s="140" t="s">
        <v>505</v>
      </c>
      <c r="D238" s="141">
        <v>149</v>
      </c>
      <c r="E238" s="140" t="s">
        <v>181</v>
      </c>
      <c r="F238" s="141">
        <v>149</v>
      </c>
      <c r="G238" s="142" t="s">
        <v>181</v>
      </c>
      <c r="H238" s="130"/>
      <c r="I238" s="131">
        <v>12728</v>
      </c>
      <c r="J238" s="131">
        <v>470</v>
      </c>
      <c r="K238" s="131">
        <v>0</v>
      </c>
      <c r="L238" s="131">
        <v>938</v>
      </c>
      <c r="M238" s="131">
        <v>14136</v>
      </c>
      <c r="N238" s="130"/>
      <c r="O238" s="132">
        <v>372.28000000000003</v>
      </c>
      <c r="P238" s="132">
        <v>0</v>
      </c>
      <c r="Q238" s="133">
        <v>4913351</v>
      </c>
      <c r="R238" s="133">
        <v>0</v>
      </c>
      <c r="S238" s="133">
        <v>0</v>
      </c>
      <c r="T238" s="133">
        <v>349196</v>
      </c>
      <c r="U238" s="134">
        <v>5262547</v>
      </c>
      <c r="V238" s="144"/>
      <c r="W238" s="173">
        <v>0</v>
      </c>
      <c r="X238" s="174">
        <v>0.18</v>
      </c>
      <c r="Y238" s="174">
        <v>0.11469294050967058</v>
      </c>
      <c r="Z238" s="175">
        <v>0</v>
      </c>
      <c r="AA238" s="168"/>
      <c r="AB238" s="176">
        <v>0</v>
      </c>
      <c r="AC238" s="177">
        <v>0</v>
      </c>
      <c r="AD238" s="134">
        <v>0</v>
      </c>
      <c r="AE238" s="177">
        <v>0.46</v>
      </c>
      <c r="AF238" s="182">
        <v>6502</v>
      </c>
      <c r="AG238" s="172"/>
    </row>
    <row r="239" spans="1:33" s="110" customFormat="1" x14ac:dyDescent="0.2">
      <c r="A239" s="138">
        <v>431</v>
      </c>
      <c r="B239" s="139">
        <v>431149181</v>
      </c>
      <c r="C239" s="140" t="s">
        <v>505</v>
      </c>
      <c r="D239" s="141">
        <v>149</v>
      </c>
      <c r="E239" s="140" t="s">
        <v>181</v>
      </c>
      <c r="F239" s="141">
        <v>181</v>
      </c>
      <c r="G239" s="142" t="s">
        <v>213</v>
      </c>
      <c r="H239" s="130"/>
      <c r="I239" s="131">
        <v>11890</v>
      </c>
      <c r="J239" s="131">
        <v>218</v>
      </c>
      <c r="K239" s="131">
        <v>0</v>
      </c>
      <c r="L239" s="131">
        <v>938</v>
      </c>
      <c r="M239" s="131">
        <v>13046</v>
      </c>
      <c r="N239" s="130"/>
      <c r="O239" s="132">
        <v>12.87</v>
      </c>
      <c r="P239" s="132">
        <v>0</v>
      </c>
      <c r="Q239" s="133">
        <v>155830</v>
      </c>
      <c r="R239" s="133">
        <v>0</v>
      </c>
      <c r="S239" s="133">
        <v>0</v>
      </c>
      <c r="T239" s="133">
        <v>12072</v>
      </c>
      <c r="U239" s="134">
        <v>167902</v>
      </c>
      <c r="V239" s="144"/>
      <c r="W239" s="173">
        <v>0</v>
      </c>
      <c r="X239" s="174">
        <v>0.09</v>
      </c>
      <c r="Y239" s="174">
        <v>1.9367916364146205E-2</v>
      </c>
      <c r="Z239" s="175">
        <v>0</v>
      </c>
      <c r="AA239" s="168"/>
      <c r="AB239" s="176">
        <v>0</v>
      </c>
      <c r="AC239" s="177">
        <v>0</v>
      </c>
      <c r="AD239" s="134">
        <v>0</v>
      </c>
      <c r="AE239" s="177">
        <v>0</v>
      </c>
      <c r="AF239" s="182">
        <v>0</v>
      </c>
      <c r="AG239" s="172"/>
    </row>
    <row r="240" spans="1:33" s="110" customFormat="1" x14ac:dyDescent="0.2">
      <c r="A240" s="138">
        <v>431</v>
      </c>
      <c r="B240" s="139">
        <v>431149211</v>
      </c>
      <c r="C240" s="140" t="s">
        <v>505</v>
      </c>
      <c r="D240" s="141">
        <v>149</v>
      </c>
      <c r="E240" s="140" t="s">
        <v>181</v>
      </c>
      <c r="F240" s="141">
        <v>211</v>
      </c>
      <c r="G240" s="142" t="s">
        <v>243</v>
      </c>
      <c r="H240" s="130"/>
      <c r="I240" s="131">
        <v>10752.007650935375</v>
      </c>
      <c r="J240" s="131">
        <v>2443</v>
      </c>
      <c r="K240" s="131">
        <v>0</v>
      </c>
      <c r="L240" s="131">
        <v>938</v>
      </c>
      <c r="M240" s="131">
        <v>14133.007650935375</v>
      </c>
      <c r="N240" s="130"/>
      <c r="O240" s="132">
        <v>1.96</v>
      </c>
      <c r="P240" s="132">
        <v>0</v>
      </c>
      <c r="Q240" s="133">
        <v>25862</v>
      </c>
      <c r="R240" s="133">
        <v>0</v>
      </c>
      <c r="S240" s="133">
        <v>0</v>
      </c>
      <c r="T240" s="133">
        <v>1838</v>
      </c>
      <c r="U240" s="134">
        <v>27700</v>
      </c>
      <c r="V240" s="144"/>
      <c r="W240" s="173">
        <v>0</v>
      </c>
      <c r="X240" s="174">
        <v>0.09</v>
      </c>
      <c r="Y240" s="174">
        <v>2.2377930077763565E-3</v>
      </c>
      <c r="Z240" s="175">
        <v>0</v>
      </c>
      <c r="AA240" s="168"/>
      <c r="AB240" s="176">
        <v>0</v>
      </c>
      <c r="AC240" s="177">
        <v>0</v>
      </c>
      <c r="AD240" s="134">
        <v>0</v>
      </c>
      <c r="AE240" s="177">
        <v>0</v>
      </c>
      <c r="AF240" s="182">
        <v>0</v>
      </c>
      <c r="AG240" s="172"/>
    </row>
    <row r="241" spans="1:33" s="110" customFormat="1" x14ac:dyDescent="0.2">
      <c r="A241" s="138">
        <v>432</v>
      </c>
      <c r="B241" s="139">
        <v>432712020</v>
      </c>
      <c r="C241" s="140" t="s">
        <v>506</v>
      </c>
      <c r="D241" s="141">
        <v>712</v>
      </c>
      <c r="E241" s="140" t="s">
        <v>420</v>
      </c>
      <c r="F241" s="141">
        <v>20</v>
      </c>
      <c r="G241" s="142" t="s">
        <v>52</v>
      </c>
      <c r="H241" s="130"/>
      <c r="I241" s="131">
        <v>9452</v>
      </c>
      <c r="J241" s="131">
        <v>2644</v>
      </c>
      <c r="K241" s="131">
        <v>0</v>
      </c>
      <c r="L241" s="131">
        <v>938</v>
      </c>
      <c r="M241" s="131">
        <v>13034</v>
      </c>
      <c r="N241" s="130"/>
      <c r="O241" s="132">
        <v>85.63</v>
      </c>
      <c r="P241" s="132">
        <v>0</v>
      </c>
      <c r="Q241" s="133">
        <v>1027389</v>
      </c>
      <c r="R241" s="133">
        <v>0</v>
      </c>
      <c r="S241" s="133">
        <v>0</v>
      </c>
      <c r="T241" s="133">
        <v>79637</v>
      </c>
      <c r="U241" s="134">
        <v>1107026</v>
      </c>
      <c r="V241" s="144"/>
      <c r="W241" s="173">
        <v>0.69431551601982944</v>
      </c>
      <c r="X241" s="174">
        <v>0.09</v>
      </c>
      <c r="Y241" s="174">
        <v>4.8857999828816452E-2</v>
      </c>
      <c r="Z241" s="175">
        <v>0</v>
      </c>
      <c r="AA241" s="168"/>
      <c r="AB241" s="176">
        <v>0</v>
      </c>
      <c r="AC241" s="177">
        <v>0</v>
      </c>
      <c r="AD241" s="134">
        <v>0</v>
      </c>
      <c r="AE241" s="177">
        <v>0.99189167913091403</v>
      </c>
      <c r="AF241" s="182">
        <v>12928</v>
      </c>
      <c r="AG241" s="172"/>
    </row>
    <row r="242" spans="1:33" s="110" customFormat="1" x14ac:dyDescent="0.2">
      <c r="A242" s="138">
        <v>432</v>
      </c>
      <c r="B242" s="139">
        <v>432712096</v>
      </c>
      <c r="C242" s="140" t="s">
        <v>506</v>
      </c>
      <c r="D242" s="141">
        <v>712</v>
      </c>
      <c r="E242" s="140" t="s">
        <v>420</v>
      </c>
      <c r="F242" s="141">
        <v>96</v>
      </c>
      <c r="G242" s="142" t="s">
        <v>128</v>
      </c>
      <c r="H242" s="130"/>
      <c r="I242" s="131">
        <v>8960</v>
      </c>
      <c r="J242" s="131">
        <v>5103</v>
      </c>
      <c r="K242" s="131">
        <v>0</v>
      </c>
      <c r="L242" s="131">
        <v>938</v>
      </c>
      <c r="M242" s="131">
        <v>15001</v>
      </c>
      <c r="N242" s="130"/>
      <c r="O242" s="132">
        <v>1</v>
      </c>
      <c r="P242" s="132">
        <v>0</v>
      </c>
      <c r="Q242" s="133">
        <v>13949</v>
      </c>
      <c r="R242" s="133">
        <v>0</v>
      </c>
      <c r="S242" s="133">
        <v>0</v>
      </c>
      <c r="T242" s="133">
        <v>930</v>
      </c>
      <c r="U242" s="134">
        <v>14879</v>
      </c>
      <c r="V242" s="144"/>
      <c r="W242" s="173">
        <v>8.1083208690859408E-3</v>
      </c>
      <c r="X242" s="174">
        <v>0.09</v>
      </c>
      <c r="Y242" s="174">
        <v>3.2433297661126528E-2</v>
      </c>
      <c r="Z242" s="175">
        <v>0</v>
      </c>
      <c r="AA242" s="168"/>
      <c r="AB242" s="176">
        <v>0</v>
      </c>
      <c r="AC242" s="177">
        <v>0</v>
      </c>
      <c r="AD242" s="134">
        <v>0</v>
      </c>
      <c r="AE242" s="177">
        <v>0</v>
      </c>
      <c r="AF242" s="182">
        <v>0</v>
      </c>
      <c r="AG242" s="172"/>
    </row>
    <row r="243" spans="1:33" s="110" customFormat="1" x14ac:dyDescent="0.2">
      <c r="A243" s="138">
        <v>432</v>
      </c>
      <c r="B243" s="139">
        <v>432712172</v>
      </c>
      <c r="C243" s="140" t="s">
        <v>506</v>
      </c>
      <c r="D243" s="141">
        <v>712</v>
      </c>
      <c r="E243" s="140" t="s">
        <v>420</v>
      </c>
      <c r="F243" s="141">
        <v>172</v>
      </c>
      <c r="G243" s="142" t="s">
        <v>204</v>
      </c>
      <c r="H243" s="130"/>
      <c r="I243" s="131">
        <v>8960</v>
      </c>
      <c r="J243" s="131">
        <v>6036</v>
      </c>
      <c r="K243" s="131">
        <v>0</v>
      </c>
      <c r="L243" s="131">
        <v>938</v>
      </c>
      <c r="M243" s="131">
        <v>15934</v>
      </c>
      <c r="N243" s="130"/>
      <c r="O243" s="132">
        <v>2</v>
      </c>
      <c r="P243" s="132">
        <v>0</v>
      </c>
      <c r="Q243" s="133">
        <v>29748</v>
      </c>
      <c r="R243" s="133">
        <v>0</v>
      </c>
      <c r="S243" s="133">
        <v>0</v>
      </c>
      <c r="T243" s="133">
        <v>1860</v>
      </c>
      <c r="U243" s="134">
        <v>31608</v>
      </c>
      <c r="V243" s="144"/>
      <c r="W243" s="173">
        <v>1.6216641738171882E-2</v>
      </c>
      <c r="X243" s="174">
        <v>0.09</v>
      </c>
      <c r="Y243" s="174">
        <v>3.033106838310088E-2</v>
      </c>
      <c r="Z243" s="175">
        <v>0</v>
      </c>
      <c r="AA243" s="168"/>
      <c r="AB243" s="176">
        <v>0</v>
      </c>
      <c r="AC243" s="177">
        <v>0</v>
      </c>
      <c r="AD243" s="134">
        <v>0</v>
      </c>
      <c r="AE243" s="177">
        <v>0.99189167913091403</v>
      </c>
      <c r="AF243" s="182">
        <v>15804</v>
      </c>
      <c r="AG243" s="172"/>
    </row>
    <row r="244" spans="1:33" s="110" customFormat="1" x14ac:dyDescent="0.2">
      <c r="A244" s="138">
        <v>432</v>
      </c>
      <c r="B244" s="139">
        <v>432712261</v>
      </c>
      <c r="C244" s="140" t="s">
        <v>506</v>
      </c>
      <c r="D244" s="141">
        <v>712</v>
      </c>
      <c r="E244" s="140" t="s">
        <v>420</v>
      </c>
      <c r="F244" s="141">
        <v>261</v>
      </c>
      <c r="G244" s="142" t="s">
        <v>293</v>
      </c>
      <c r="H244" s="130"/>
      <c r="I244" s="131">
        <v>8960</v>
      </c>
      <c r="J244" s="131">
        <v>5783</v>
      </c>
      <c r="K244" s="131">
        <v>0</v>
      </c>
      <c r="L244" s="131">
        <v>938</v>
      </c>
      <c r="M244" s="131">
        <v>15681</v>
      </c>
      <c r="N244" s="130"/>
      <c r="O244" s="132">
        <v>16.41</v>
      </c>
      <c r="P244" s="132">
        <v>0</v>
      </c>
      <c r="Q244" s="133">
        <v>239964</v>
      </c>
      <c r="R244" s="133">
        <v>0</v>
      </c>
      <c r="S244" s="133">
        <v>0</v>
      </c>
      <c r="T244" s="133">
        <v>15261</v>
      </c>
      <c r="U244" s="134">
        <v>255225</v>
      </c>
      <c r="V244" s="144"/>
      <c r="W244" s="173">
        <v>0.13305754546170032</v>
      </c>
      <c r="X244" s="174">
        <v>0.09</v>
      </c>
      <c r="Y244" s="174">
        <v>7.5857128468455173E-2</v>
      </c>
      <c r="Z244" s="175">
        <v>0</v>
      </c>
      <c r="AA244" s="168"/>
      <c r="AB244" s="176">
        <v>0</v>
      </c>
      <c r="AC244" s="177">
        <v>0</v>
      </c>
      <c r="AD244" s="134">
        <v>0</v>
      </c>
      <c r="AE244" s="177">
        <v>0</v>
      </c>
      <c r="AF244" s="182">
        <v>0</v>
      </c>
      <c r="AG244" s="172"/>
    </row>
    <row r="245" spans="1:33" s="110" customFormat="1" x14ac:dyDescent="0.2">
      <c r="A245" s="138">
        <v>432</v>
      </c>
      <c r="B245" s="139">
        <v>432712300</v>
      </c>
      <c r="C245" s="140" t="s">
        <v>506</v>
      </c>
      <c r="D245" s="141">
        <v>712</v>
      </c>
      <c r="E245" s="140" t="s">
        <v>420</v>
      </c>
      <c r="F245" s="141">
        <v>300</v>
      </c>
      <c r="G245" s="142" t="s">
        <v>332</v>
      </c>
      <c r="H245" s="130"/>
      <c r="I245" s="131">
        <v>8960</v>
      </c>
      <c r="J245" s="131">
        <v>16090</v>
      </c>
      <c r="K245" s="131">
        <v>0</v>
      </c>
      <c r="L245" s="131">
        <v>938</v>
      </c>
      <c r="M245" s="131">
        <v>25988</v>
      </c>
      <c r="N245" s="130"/>
      <c r="O245" s="132">
        <v>1</v>
      </c>
      <c r="P245" s="132">
        <v>0</v>
      </c>
      <c r="Q245" s="133">
        <v>24847</v>
      </c>
      <c r="R245" s="133">
        <v>0</v>
      </c>
      <c r="S245" s="133">
        <v>0</v>
      </c>
      <c r="T245" s="133">
        <v>930</v>
      </c>
      <c r="U245" s="134">
        <v>25777</v>
      </c>
      <c r="V245" s="144"/>
      <c r="W245" s="173">
        <v>8.1083208690859408E-3</v>
      </c>
      <c r="X245" s="174">
        <v>0.09</v>
      </c>
      <c r="Y245" s="174">
        <v>1.4811532005666699E-2</v>
      </c>
      <c r="Z245" s="175">
        <v>0</v>
      </c>
      <c r="AA245" s="168"/>
      <c r="AB245" s="176">
        <v>0</v>
      </c>
      <c r="AC245" s="177">
        <v>0</v>
      </c>
      <c r="AD245" s="134">
        <v>0</v>
      </c>
      <c r="AE245" s="177">
        <v>0</v>
      </c>
      <c r="AF245" s="182">
        <v>0</v>
      </c>
      <c r="AG245" s="172"/>
    </row>
    <row r="246" spans="1:33" s="110" customFormat="1" x14ac:dyDescent="0.2">
      <c r="A246" s="138">
        <v>432</v>
      </c>
      <c r="B246" s="139">
        <v>432712645</v>
      </c>
      <c r="C246" s="140" t="s">
        <v>506</v>
      </c>
      <c r="D246" s="141">
        <v>712</v>
      </c>
      <c r="E246" s="140" t="s">
        <v>420</v>
      </c>
      <c r="F246" s="141">
        <v>645</v>
      </c>
      <c r="G246" s="142" t="s">
        <v>399</v>
      </c>
      <c r="H246" s="130"/>
      <c r="I246" s="131">
        <v>10391</v>
      </c>
      <c r="J246" s="131">
        <v>4230</v>
      </c>
      <c r="K246" s="131">
        <v>0</v>
      </c>
      <c r="L246" s="131">
        <v>938</v>
      </c>
      <c r="M246" s="131">
        <v>15559</v>
      </c>
      <c r="N246" s="130"/>
      <c r="O246" s="132">
        <v>59.46</v>
      </c>
      <c r="P246" s="132">
        <v>0</v>
      </c>
      <c r="Q246" s="133">
        <v>862289</v>
      </c>
      <c r="R246" s="133">
        <v>0</v>
      </c>
      <c r="S246" s="133">
        <v>0</v>
      </c>
      <c r="T246" s="133">
        <v>55299</v>
      </c>
      <c r="U246" s="134">
        <v>917588</v>
      </c>
      <c r="V246" s="144"/>
      <c r="W246" s="173">
        <v>0.48212075887584938</v>
      </c>
      <c r="X246" s="174">
        <v>0.09</v>
      </c>
      <c r="Y246" s="174">
        <v>3.4562799030162052E-2</v>
      </c>
      <c r="Z246" s="175">
        <v>0</v>
      </c>
      <c r="AA246" s="168"/>
      <c r="AB246" s="176">
        <v>0</v>
      </c>
      <c r="AC246" s="177">
        <v>0</v>
      </c>
      <c r="AD246" s="134">
        <v>0</v>
      </c>
      <c r="AE246" s="177">
        <v>2.4400535306620483</v>
      </c>
      <c r="AF246" s="182">
        <v>37963</v>
      </c>
      <c r="AG246" s="172"/>
    </row>
    <row r="247" spans="1:33" s="110" customFormat="1" x14ac:dyDescent="0.2">
      <c r="A247" s="138">
        <v>432</v>
      </c>
      <c r="B247" s="139">
        <v>432712660</v>
      </c>
      <c r="C247" s="140" t="s">
        <v>506</v>
      </c>
      <c r="D247" s="141">
        <v>712</v>
      </c>
      <c r="E247" s="140" t="s">
        <v>420</v>
      </c>
      <c r="F247" s="141">
        <v>660</v>
      </c>
      <c r="G247" s="142" t="s">
        <v>403</v>
      </c>
      <c r="H247" s="130"/>
      <c r="I247" s="131">
        <v>10674</v>
      </c>
      <c r="J247" s="131">
        <v>9493</v>
      </c>
      <c r="K247" s="131">
        <v>0</v>
      </c>
      <c r="L247" s="131">
        <v>938</v>
      </c>
      <c r="M247" s="131">
        <v>21105</v>
      </c>
      <c r="N247" s="130"/>
      <c r="O247" s="132">
        <v>63.48</v>
      </c>
      <c r="P247" s="132">
        <v>0</v>
      </c>
      <c r="Q247" s="133">
        <v>1269795</v>
      </c>
      <c r="R247" s="133">
        <v>0</v>
      </c>
      <c r="S247" s="133">
        <v>0</v>
      </c>
      <c r="T247" s="133">
        <v>59038</v>
      </c>
      <c r="U247" s="134">
        <v>1328833</v>
      </c>
      <c r="V247" s="144"/>
      <c r="W247" s="173">
        <v>0.51471620876957491</v>
      </c>
      <c r="X247" s="174">
        <v>0.09</v>
      </c>
      <c r="Y247" s="174">
        <v>5.2696425632931844E-2</v>
      </c>
      <c r="Z247" s="175">
        <v>0</v>
      </c>
      <c r="AA247" s="168"/>
      <c r="AB247" s="176">
        <v>0</v>
      </c>
      <c r="AC247" s="177">
        <v>0</v>
      </c>
      <c r="AD247" s="134">
        <v>0</v>
      </c>
      <c r="AE247" s="177">
        <v>0.99189167913091403</v>
      </c>
      <c r="AF247" s="182">
        <v>20934</v>
      </c>
      <c r="AG247" s="172"/>
    </row>
    <row r="248" spans="1:33" s="110" customFormat="1" x14ac:dyDescent="0.2">
      <c r="A248" s="138">
        <v>432</v>
      </c>
      <c r="B248" s="139">
        <v>432712712</v>
      </c>
      <c r="C248" s="140" t="s">
        <v>506</v>
      </c>
      <c r="D248" s="141">
        <v>712</v>
      </c>
      <c r="E248" s="140" t="s">
        <v>420</v>
      </c>
      <c r="F248" s="141">
        <v>712</v>
      </c>
      <c r="G248" s="142" t="s">
        <v>420</v>
      </c>
      <c r="H248" s="130"/>
      <c r="I248" s="131">
        <v>9981</v>
      </c>
      <c r="J248" s="131">
        <v>7181</v>
      </c>
      <c r="K248" s="131">
        <v>0</v>
      </c>
      <c r="L248" s="131">
        <v>938</v>
      </c>
      <c r="M248" s="131">
        <v>18100</v>
      </c>
      <c r="N248" s="130"/>
      <c r="O248" s="132">
        <v>25.08</v>
      </c>
      <c r="P248" s="132">
        <v>0</v>
      </c>
      <c r="Q248" s="133">
        <v>426936</v>
      </c>
      <c r="R248" s="133">
        <v>0</v>
      </c>
      <c r="S248" s="133">
        <v>0</v>
      </c>
      <c r="T248" s="133">
        <v>23324</v>
      </c>
      <c r="U248" s="134">
        <v>450260</v>
      </c>
      <c r="V248" s="144"/>
      <c r="W248" s="173">
        <v>0.20335668739667545</v>
      </c>
      <c r="X248" s="174">
        <v>0.09</v>
      </c>
      <c r="Y248" s="174">
        <v>3.049843255274717E-2</v>
      </c>
      <c r="Z248" s="175">
        <v>0</v>
      </c>
      <c r="AA248" s="168"/>
      <c r="AB248" s="176">
        <v>0</v>
      </c>
      <c r="AC248" s="177">
        <v>0</v>
      </c>
      <c r="AD248" s="134">
        <v>0</v>
      </c>
      <c r="AE248" s="177">
        <v>0.99189167913091403</v>
      </c>
      <c r="AF248" s="182">
        <v>17953</v>
      </c>
      <c r="AG248" s="172"/>
    </row>
    <row r="249" spans="1:33" s="110" customFormat="1" x14ac:dyDescent="0.2">
      <c r="A249" s="138">
        <v>435</v>
      </c>
      <c r="B249" s="139">
        <v>435301009</v>
      </c>
      <c r="C249" s="140" t="s">
        <v>507</v>
      </c>
      <c r="D249" s="141">
        <v>301</v>
      </c>
      <c r="E249" s="140" t="s">
        <v>333</v>
      </c>
      <c r="F249" s="141">
        <v>9</v>
      </c>
      <c r="G249" s="142" t="s">
        <v>41</v>
      </c>
      <c r="H249" s="130"/>
      <c r="I249" s="131">
        <v>10766</v>
      </c>
      <c r="J249" s="131">
        <v>7188</v>
      </c>
      <c r="K249" s="131">
        <v>0</v>
      </c>
      <c r="L249" s="131">
        <v>938</v>
      </c>
      <c r="M249" s="131">
        <v>18892</v>
      </c>
      <c r="N249" s="130"/>
      <c r="O249" s="132">
        <v>2</v>
      </c>
      <c r="P249" s="132">
        <v>0</v>
      </c>
      <c r="Q249" s="133">
        <v>35908</v>
      </c>
      <c r="R249" s="133">
        <v>0</v>
      </c>
      <c r="S249" s="133">
        <v>0</v>
      </c>
      <c r="T249" s="133">
        <v>1876</v>
      </c>
      <c r="U249" s="134">
        <v>37784</v>
      </c>
      <c r="V249" s="144"/>
      <c r="W249" s="173">
        <v>0</v>
      </c>
      <c r="X249" s="174">
        <v>0.09</v>
      </c>
      <c r="Y249" s="174">
        <v>2.3044046509210817E-3</v>
      </c>
      <c r="Z249" s="175">
        <v>0</v>
      </c>
      <c r="AA249" s="168"/>
      <c r="AB249" s="176">
        <v>0</v>
      </c>
      <c r="AC249" s="177">
        <v>0</v>
      </c>
      <c r="AD249" s="134">
        <v>0</v>
      </c>
      <c r="AE249" s="177">
        <v>0</v>
      </c>
      <c r="AF249" s="182">
        <v>0</v>
      </c>
      <c r="AG249" s="172"/>
    </row>
    <row r="250" spans="1:33" s="110" customFormat="1" x14ac:dyDescent="0.2">
      <c r="A250" s="138">
        <v>435</v>
      </c>
      <c r="B250" s="139">
        <v>435301031</v>
      </c>
      <c r="C250" s="140" t="s">
        <v>507</v>
      </c>
      <c r="D250" s="141">
        <v>301</v>
      </c>
      <c r="E250" s="140" t="s">
        <v>333</v>
      </c>
      <c r="F250" s="141">
        <v>31</v>
      </c>
      <c r="G250" s="142" t="s">
        <v>63</v>
      </c>
      <c r="H250" s="130"/>
      <c r="I250" s="131">
        <v>10393</v>
      </c>
      <c r="J250" s="131">
        <v>5132</v>
      </c>
      <c r="K250" s="131">
        <v>0</v>
      </c>
      <c r="L250" s="131">
        <v>938</v>
      </c>
      <c r="M250" s="131">
        <v>16463</v>
      </c>
      <c r="N250" s="130"/>
      <c r="O250" s="132">
        <v>70.84</v>
      </c>
      <c r="P250" s="132">
        <v>0</v>
      </c>
      <c r="Q250" s="133">
        <v>1099791</v>
      </c>
      <c r="R250" s="133">
        <v>0</v>
      </c>
      <c r="S250" s="133">
        <v>0</v>
      </c>
      <c r="T250" s="133">
        <v>66448</v>
      </c>
      <c r="U250" s="134">
        <v>1166239</v>
      </c>
      <c r="V250" s="144"/>
      <c r="W250" s="173">
        <v>0</v>
      </c>
      <c r="X250" s="174">
        <v>0.09</v>
      </c>
      <c r="Y250" s="174">
        <v>1.8841346395931886E-2</v>
      </c>
      <c r="Z250" s="175">
        <v>0</v>
      </c>
      <c r="AA250" s="168"/>
      <c r="AB250" s="176">
        <v>2</v>
      </c>
      <c r="AC250" s="177">
        <v>0</v>
      </c>
      <c r="AD250" s="134">
        <v>0</v>
      </c>
      <c r="AE250" s="177">
        <v>0</v>
      </c>
      <c r="AF250" s="182">
        <v>0</v>
      </c>
      <c r="AG250" s="172"/>
    </row>
    <row r="251" spans="1:33" s="110" customFormat="1" x14ac:dyDescent="0.2">
      <c r="A251" s="138">
        <v>435</v>
      </c>
      <c r="B251" s="139">
        <v>435301048</v>
      </c>
      <c r="C251" s="140" t="s">
        <v>507</v>
      </c>
      <c r="D251" s="141">
        <v>301</v>
      </c>
      <c r="E251" s="140" t="s">
        <v>333</v>
      </c>
      <c r="F251" s="141">
        <v>48</v>
      </c>
      <c r="G251" s="142" t="s">
        <v>80</v>
      </c>
      <c r="H251" s="130"/>
      <c r="I251" s="131">
        <v>10766</v>
      </c>
      <c r="J251" s="131">
        <v>9006</v>
      </c>
      <c r="K251" s="131">
        <v>0</v>
      </c>
      <c r="L251" s="131">
        <v>938</v>
      </c>
      <c r="M251" s="131">
        <v>20710</v>
      </c>
      <c r="N251" s="130"/>
      <c r="O251" s="132">
        <v>2</v>
      </c>
      <c r="P251" s="132">
        <v>0</v>
      </c>
      <c r="Q251" s="133">
        <v>39544</v>
      </c>
      <c r="R251" s="133">
        <v>0</v>
      </c>
      <c r="S251" s="133">
        <v>0</v>
      </c>
      <c r="T251" s="133">
        <v>1876</v>
      </c>
      <c r="U251" s="134">
        <v>41420</v>
      </c>
      <c r="V251" s="144"/>
      <c r="W251" s="173">
        <v>0</v>
      </c>
      <c r="X251" s="174">
        <v>0.09</v>
      </c>
      <c r="Y251" s="174">
        <v>2.0976129831208465E-3</v>
      </c>
      <c r="Z251" s="175">
        <v>0</v>
      </c>
      <c r="AA251" s="168"/>
      <c r="AB251" s="176">
        <v>0</v>
      </c>
      <c r="AC251" s="177">
        <v>0</v>
      </c>
      <c r="AD251" s="134">
        <v>0</v>
      </c>
      <c r="AE251" s="177">
        <v>0</v>
      </c>
      <c r="AF251" s="182">
        <v>0</v>
      </c>
      <c r="AG251" s="172"/>
    </row>
    <row r="252" spans="1:33" s="110" customFormat="1" x14ac:dyDescent="0.2">
      <c r="A252" s="138">
        <v>435</v>
      </c>
      <c r="B252" s="139">
        <v>435301056</v>
      </c>
      <c r="C252" s="140" t="s">
        <v>507</v>
      </c>
      <c r="D252" s="141">
        <v>301</v>
      </c>
      <c r="E252" s="140" t="s">
        <v>333</v>
      </c>
      <c r="F252" s="141">
        <v>56</v>
      </c>
      <c r="G252" s="142" t="s">
        <v>88</v>
      </c>
      <c r="H252" s="130"/>
      <c r="I252" s="131">
        <v>10369</v>
      </c>
      <c r="J252" s="131">
        <v>3679</v>
      </c>
      <c r="K252" s="131">
        <v>0</v>
      </c>
      <c r="L252" s="131">
        <v>938</v>
      </c>
      <c r="M252" s="131">
        <v>14986</v>
      </c>
      <c r="N252" s="130"/>
      <c r="O252" s="132">
        <v>89.25</v>
      </c>
      <c r="P252" s="132">
        <v>0</v>
      </c>
      <c r="Q252" s="133">
        <v>1253784</v>
      </c>
      <c r="R252" s="133">
        <v>0</v>
      </c>
      <c r="S252" s="133">
        <v>0</v>
      </c>
      <c r="T252" s="133">
        <v>83717</v>
      </c>
      <c r="U252" s="134">
        <v>1337501</v>
      </c>
      <c r="V252" s="144"/>
      <c r="W252" s="173">
        <v>0</v>
      </c>
      <c r="X252" s="174">
        <v>0.09</v>
      </c>
      <c r="Y252" s="174">
        <v>1.9986419439268925E-2</v>
      </c>
      <c r="Z252" s="175">
        <v>0</v>
      </c>
      <c r="AA252" s="168"/>
      <c r="AB252" s="176">
        <v>6</v>
      </c>
      <c r="AC252" s="177">
        <v>0</v>
      </c>
      <c r="AD252" s="134">
        <v>0</v>
      </c>
      <c r="AE252" s="177">
        <v>1</v>
      </c>
      <c r="AF252" s="182">
        <v>14986</v>
      </c>
      <c r="AG252" s="172"/>
    </row>
    <row r="253" spans="1:33" s="110" customFormat="1" x14ac:dyDescent="0.2">
      <c r="A253" s="138">
        <v>435</v>
      </c>
      <c r="B253" s="139">
        <v>435301079</v>
      </c>
      <c r="C253" s="140" t="s">
        <v>507</v>
      </c>
      <c r="D253" s="141">
        <v>301</v>
      </c>
      <c r="E253" s="140" t="s">
        <v>333</v>
      </c>
      <c r="F253" s="141">
        <v>79</v>
      </c>
      <c r="G253" s="142" t="s">
        <v>111</v>
      </c>
      <c r="H253" s="130"/>
      <c r="I253" s="131">
        <v>10419</v>
      </c>
      <c r="J253" s="131">
        <v>59</v>
      </c>
      <c r="K253" s="131">
        <v>0</v>
      </c>
      <c r="L253" s="131">
        <v>938</v>
      </c>
      <c r="M253" s="131">
        <v>11416</v>
      </c>
      <c r="N253" s="130"/>
      <c r="O253" s="132">
        <v>169.74</v>
      </c>
      <c r="P253" s="132">
        <v>0</v>
      </c>
      <c r="Q253" s="133">
        <v>1778534</v>
      </c>
      <c r="R253" s="133">
        <v>0</v>
      </c>
      <c r="S253" s="133">
        <v>0</v>
      </c>
      <c r="T253" s="133">
        <v>159215</v>
      </c>
      <c r="U253" s="134">
        <v>1937749</v>
      </c>
      <c r="V253" s="144"/>
      <c r="W253" s="173">
        <v>0</v>
      </c>
      <c r="X253" s="174">
        <v>0.09</v>
      </c>
      <c r="Y253" s="174">
        <v>6.7350340485647933E-2</v>
      </c>
      <c r="Z253" s="175">
        <v>0</v>
      </c>
      <c r="AA253" s="168"/>
      <c r="AB253" s="176">
        <v>10.1</v>
      </c>
      <c r="AC253" s="177">
        <v>0</v>
      </c>
      <c r="AD253" s="134">
        <v>0</v>
      </c>
      <c r="AE253" s="177">
        <v>5.71</v>
      </c>
      <c r="AF253" s="182">
        <v>65185</v>
      </c>
      <c r="AG253" s="172"/>
    </row>
    <row r="254" spans="1:33" s="110" customFormat="1" x14ac:dyDescent="0.2">
      <c r="A254" s="138">
        <v>435</v>
      </c>
      <c r="B254" s="139">
        <v>435301103</v>
      </c>
      <c r="C254" s="140" t="s">
        <v>507</v>
      </c>
      <c r="D254" s="141">
        <v>301</v>
      </c>
      <c r="E254" s="140" t="s">
        <v>333</v>
      </c>
      <c r="F254" s="141">
        <v>103</v>
      </c>
      <c r="G254" s="142" t="s">
        <v>135</v>
      </c>
      <c r="H254" s="130"/>
      <c r="I254" s="131">
        <v>12693.185529363111</v>
      </c>
      <c r="J254" s="131">
        <v>247</v>
      </c>
      <c r="K254" s="131">
        <v>0</v>
      </c>
      <c r="L254" s="131">
        <v>938</v>
      </c>
      <c r="M254" s="131">
        <v>13878.185529363111</v>
      </c>
      <c r="N254" s="130"/>
      <c r="O254" s="132">
        <v>2</v>
      </c>
      <c r="P254" s="132">
        <v>0</v>
      </c>
      <c r="Q254" s="133">
        <v>25880</v>
      </c>
      <c r="R254" s="133">
        <v>0</v>
      </c>
      <c r="S254" s="133">
        <v>0</v>
      </c>
      <c r="T254" s="133">
        <v>1876</v>
      </c>
      <c r="U254" s="134">
        <v>27756</v>
      </c>
      <c r="V254" s="144"/>
      <c r="W254" s="173">
        <v>0</v>
      </c>
      <c r="X254" s="174">
        <v>0.18</v>
      </c>
      <c r="Y254" s="174">
        <v>1.1952617925059838E-2</v>
      </c>
      <c r="Z254" s="175">
        <v>0</v>
      </c>
      <c r="AA254" s="168"/>
      <c r="AB254" s="176">
        <v>0</v>
      </c>
      <c r="AC254" s="177">
        <v>0</v>
      </c>
      <c r="AD254" s="134">
        <v>0</v>
      </c>
      <c r="AE254" s="177">
        <v>0</v>
      </c>
      <c r="AF254" s="182">
        <v>0</v>
      </c>
      <c r="AG254" s="172"/>
    </row>
    <row r="255" spans="1:33" s="110" customFormat="1" x14ac:dyDescent="0.2">
      <c r="A255" s="138">
        <v>435</v>
      </c>
      <c r="B255" s="139">
        <v>435301128</v>
      </c>
      <c r="C255" s="140" t="s">
        <v>507</v>
      </c>
      <c r="D255" s="141">
        <v>301</v>
      </c>
      <c r="E255" s="140" t="s">
        <v>333</v>
      </c>
      <c r="F255" s="141">
        <v>128</v>
      </c>
      <c r="G255" s="142" t="s">
        <v>160</v>
      </c>
      <c r="H255" s="130"/>
      <c r="I255" s="131">
        <v>12549.540432084312</v>
      </c>
      <c r="J255" s="131">
        <v>724</v>
      </c>
      <c r="K255" s="131">
        <v>0</v>
      </c>
      <c r="L255" s="131">
        <v>938</v>
      </c>
      <c r="M255" s="131">
        <v>14211.540432084312</v>
      </c>
      <c r="N255" s="130"/>
      <c r="O255" s="132">
        <v>1</v>
      </c>
      <c r="P255" s="132">
        <v>0</v>
      </c>
      <c r="Q255" s="133">
        <v>13274</v>
      </c>
      <c r="R255" s="133">
        <v>0</v>
      </c>
      <c r="S255" s="133">
        <v>0</v>
      </c>
      <c r="T255" s="133">
        <v>938</v>
      </c>
      <c r="U255" s="134">
        <v>14212</v>
      </c>
      <c r="V255" s="144"/>
      <c r="W255" s="173">
        <v>0</v>
      </c>
      <c r="X255" s="174">
        <v>0.09</v>
      </c>
      <c r="Y255" s="174">
        <v>3.8064128146397994E-2</v>
      </c>
      <c r="Z255" s="175">
        <v>0</v>
      </c>
      <c r="AA255" s="168"/>
      <c r="AB255" s="176">
        <v>0</v>
      </c>
      <c r="AC255" s="177">
        <v>0</v>
      </c>
      <c r="AD255" s="134">
        <v>0</v>
      </c>
      <c r="AE255" s="177">
        <v>0</v>
      </c>
      <c r="AF255" s="182">
        <v>0</v>
      </c>
      <c r="AG255" s="172"/>
    </row>
    <row r="256" spans="1:33" s="110" customFormat="1" x14ac:dyDescent="0.2">
      <c r="A256" s="138">
        <v>435</v>
      </c>
      <c r="B256" s="139">
        <v>435301149</v>
      </c>
      <c r="C256" s="140" t="s">
        <v>507</v>
      </c>
      <c r="D256" s="141">
        <v>301</v>
      </c>
      <c r="E256" s="140" t="s">
        <v>333</v>
      </c>
      <c r="F256" s="141">
        <v>149</v>
      </c>
      <c r="G256" s="142" t="s">
        <v>181</v>
      </c>
      <c r="H256" s="130"/>
      <c r="I256" s="131">
        <v>10766</v>
      </c>
      <c r="J256" s="131">
        <v>398</v>
      </c>
      <c r="K256" s="131">
        <v>0</v>
      </c>
      <c r="L256" s="131">
        <v>938</v>
      </c>
      <c r="M256" s="131">
        <v>12102</v>
      </c>
      <c r="N256" s="130"/>
      <c r="O256" s="132">
        <v>1</v>
      </c>
      <c r="P256" s="132">
        <v>0</v>
      </c>
      <c r="Q256" s="133">
        <v>11164</v>
      </c>
      <c r="R256" s="133">
        <v>0</v>
      </c>
      <c r="S256" s="133">
        <v>0</v>
      </c>
      <c r="T256" s="133">
        <v>938</v>
      </c>
      <c r="U256" s="134">
        <v>12102</v>
      </c>
      <c r="V256" s="144"/>
      <c r="W256" s="173">
        <v>0</v>
      </c>
      <c r="X256" s="174">
        <v>0.18</v>
      </c>
      <c r="Y256" s="174">
        <v>0.11469294050967058</v>
      </c>
      <c r="Z256" s="175">
        <v>0</v>
      </c>
      <c r="AA256" s="168"/>
      <c r="AB256" s="176">
        <v>0</v>
      </c>
      <c r="AC256" s="177">
        <v>0</v>
      </c>
      <c r="AD256" s="134">
        <v>0</v>
      </c>
      <c r="AE256" s="177">
        <v>0</v>
      </c>
      <c r="AF256" s="182">
        <v>0</v>
      </c>
      <c r="AG256" s="172"/>
    </row>
    <row r="257" spans="1:33" s="110" customFormat="1" x14ac:dyDescent="0.2">
      <c r="A257" s="138">
        <v>435</v>
      </c>
      <c r="B257" s="139">
        <v>435301160</v>
      </c>
      <c r="C257" s="140" t="s">
        <v>507</v>
      </c>
      <c r="D257" s="141">
        <v>301</v>
      </c>
      <c r="E257" s="140" t="s">
        <v>333</v>
      </c>
      <c r="F257" s="141">
        <v>160</v>
      </c>
      <c r="G257" s="142" t="s">
        <v>192</v>
      </c>
      <c r="H257" s="130"/>
      <c r="I257" s="131">
        <v>11359</v>
      </c>
      <c r="J257" s="131">
        <v>132</v>
      </c>
      <c r="K257" s="131">
        <v>0</v>
      </c>
      <c r="L257" s="131">
        <v>938</v>
      </c>
      <c r="M257" s="131">
        <v>12429</v>
      </c>
      <c r="N257" s="130"/>
      <c r="O257" s="132">
        <v>291.25000000000006</v>
      </c>
      <c r="P257" s="132">
        <v>0</v>
      </c>
      <c r="Q257" s="133">
        <v>3346754</v>
      </c>
      <c r="R257" s="133">
        <v>0</v>
      </c>
      <c r="S257" s="133">
        <v>0</v>
      </c>
      <c r="T257" s="133">
        <v>273193</v>
      </c>
      <c r="U257" s="134">
        <v>3619947</v>
      </c>
      <c r="V257" s="144"/>
      <c r="W257" s="173">
        <v>0</v>
      </c>
      <c r="X257" s="174">
        <v>0.18</v>
      </c>
      <c r="Y257" s="174">
        <v>0.11499688577861772</v>
      </c>
      <c r="Z257" s="175">
        <v>0</v>
      </c>
      <c r="AA257" s="168"/>
      <c r="AB257" s="176">
        <v>10.96</v>
      </c>
      <c r="AC257" s="177">
        <v>0</v>
      </c>
      <c r="AD257" s="134">
        <v>0</v>
      </c>
      <c r="AE257" s="177">
        <v>7.48</v>
      </c>
      <c r="AF257" s="182">
        <v>92969</v>
      </c>
      <c r="AG257" s="172"/>
    </row>
    <row r="258" spans="1:33" s="110" customFormat="1" x14ac:dyDescent="0.2">
      <c r="A258" s="138">
        <v>435</v>
      </c>
      <c r="B258" s="139">
        <v>435301162</v>
      </c>
      <c r="C258" s="140" t="s">
        <v>507</v>
      </c>
      <c r="D258" s="141">
        <v>301</v>
      </c>
      <c r="E258" s="140" t="s">
        <v>333</v>
      </c>
      <c r="F258" s="141">
        <v>162</v>
      </c>
      <c r="G258" s="142" t="s">
        <v>194</v>
      </c>
      <c r="H258" s="130"/>
      <c r="I258" s="131">
        <v>10035</v>
      </c>
      <c r="J258" s="131">
        <v>2390</v>
      </c>
      <c r="K258" s="131">
        <v>0</v>
      </c>
      <c r="L258" s="131">
        <v>938</v>
      </c>
      <c r="M258" s="131">
        <v>13363</v>
      </c>
      <c r="N258" s="130"/>
      <c r="O258" s="132">
        <v>1</v>
      </c>
      <c r="P258" s="132">
        <v>0</v>
      </c>
      <c r="Q258" s="133">
        <v>12425</v>
      </c>
      <c r="R258" s="133">
        <v>0</v>
      </c>
      <c r="S258" s="133">
        <v>0</v>
      </c>
      <c r="T258" s="133">
        <v>938</v>
      </c>
      <c r="U258" s="134">
        <v>13363</v>
      </c>
      <c r="V258" s="144"/>
      <c r="W258" s="173">
        <v>0</v>
      </c>
      <c r="X258" s="174">
        <v>0.09</v>
      </c>
      <c r="Y258" s="174">
        <v>1.8279887761099917E-2</v>
      </c>
      <c r="Z258" s="175">
        <v>0</v>
      </c>
      <c r="AA258" s="168"/>
      <c r="AB258" s="176">
        <v>0</v>
      </c>
      <c r="AC258" s="177">
        <v>0</v>
      </c>
      <c r="AD258" s="134">
        <v>0</v>
      </c>
      <c r="AE258" s="177">
        <v>0</v>
      </c>
      <c r="AF258" s="182">
        <v>0</v>
      </c>
      <c r="AG258" s="172"/>
    </row>
    <row r="259" spans="1:33" s="110" customFormat="1" x14ac:dyDescent="0.2">
      <c r="A259" s="138">
        <v>435</v>
      </c>
      <c r="B259" s="139">
        <v>435301170</v>
      </c>
      <c r="C259" s="140" t="s">
        <v>507</v>
      </c>
      <c r="D259" s="141">
        <v>301</v>
      </c>
      <c r="E259" s="140" t="s">
        <v>333</v>
      </c>
      <c r="F259" s="141">
        <v>170</v>
      </c>
      <c r="G259" s="142" t="s">
        <v>202</v>
      </c>
      <c r="H259" s="130"/>
      <c r="I259" s="131">
        <v>12736.082427286357</v>
      </c>
      <c r="J259" s="131">
        <v>3358</v>
      </c>
      <c r="K259" s="131">
        <v>0</v>
      </c>
      <c r="L259" s="131">
        <v>938</v>
      </c>
      <c r="M259" s="131">
        <v>17032.082427286357</v>
      </c>
      <c r="N259" s="130"/>
      <c r="O259" s="132">
        <v>1</v>
      </c>
      <c r="P259" s="132">
        <v>0</v>
      </c>
      <c r="Q259" s="133">
        <v>16094</v>
      </c>
      <c r="R259" s="133">
        <v>0</v>
      </c>
      <c r="S259" s="133">
        <v>0</v>
      </c>
      <c r="T259" s="133">
        <v>938</v>
      </c>
      <c r="U259" s="134">
        <v>17032</v>
      </c>
      <c r="V259" s="144"/>
      <c r="W259" s="173">
        <v>0</v>
      </c>
      <c r="X259" s="174">
        <v>0.09</v>
      </c>
      <c r="Y259" s="174">
        <v>7.8484225165589255E-2</v>
      </c>
      <c r="Z259" s="175">
        <v>0</v>
      </c>
      <c r="AA259" s="168"/>
      <c r="AB259" s="176">
        <v>0</v>
      </c>
      <c r="AC259" s="177">
        <v>0</v>
      </c>
      <c r="AD259" s="134">
        <v>0</v>
      </c>
      <c r="AE259" s="177">
        <v>0</v>
      </c>
      <c r="AF259" s="182">
        <v>0</v>
      </c>
      <c r="AG259" s="172"/>
    </row>
    <row r="260" spans="1:33" s="110" customFormat="1" x14ac:dyDescent="0.2">
      <c r="A260" s="138">
        <v>435</v>
      </c>
      <c r="B260" s="139">
        <v>435301211</v>
      </c>
      <c r="C260" s="140" t="s">
        <v>507</v>
      </c>
      <c r="D260" s="141">
        <v>301</v>
      </c>
      <c r="E260" s="140" t="s">
        <v>333</v>
      </c>
      <c r="F260" s="141">
        <v>211</v>
      </c>
      <c r="G260" s="142" t="s">
        <v>243</v>
      </c>
      <c r="H260" s="130"/>
      <c r="I260" s="131">
        <v>10752.007650935375</v>
      </c>
      <c r="J260" s="131">
        <v>2443</v>
      </c>
      <c r="K260" s="131">
        <v>0</v>
      </c>
      <c r="L260" s="131">
        <v>938</v>
      </c>
      <c r="M260" s="131">
        <v>14133.007650935375</v>
      </c>
      <c r="N260" s="130"/>
      <c r="O260" s="132">
        <v>1</v>
      </c>
      <c r="P260" s="132">
        <v>0</v>
      </c>
      <c r="Q260" s="133">
        <v>13195</v>
      </c>
      <c r="R260" s="133">
        <v>0</v>
      </c>
      <c r="S260" s="133">
        <v>0</v>
      </c>
      <c r="T260" s="133">
        <v>938</v>
      </c>
      <c r="U260" s="134">
        <v>14133</v>
      </c>
      <c r="V260" s="144"/>
      <c r="W260" s="173">
        <v>0</v>
      </c>
      <c r="X260" s="174">
        <v>0.09</v>
      </c>
      <c r="Y260" s="174">
        <v>2.2377930077763565E-3</v>
      </c>
      <c r="Z260" s="175">
        <v>0</v>
      </c>
      <c r="AA260" s="168"/>
      <c r="AB260" s="176">
        <v>0</v>
      </c>
      <c r="AC260" s="177">
        <v>0</v>
      </c>
      <c r="AD260" s="134">
        <v>0</v>
      </c>
      <c r="AE260" s="177">
        <v>0</v>
      </c>
      <c r="AF260" s="182">
        <v>0</v>
      </c>
      <c r="AG260" s="172"/>
    </row>
    <row r="261" spans="1:33" s="110" customFormat="1" x14ac:dyDescent="0.2">
      <c r="A261" s="138">
        <v>435</v>
      </c>
      <c r="B261" s="139">
        <v>435301248</v>
      </c>
      <c r="C261" s="140" t="s">
        <v>507</v>
      </c>
      <c r="D261" s="141">
        <v>301</v>
      </c>
      <c r="E261" s="140" t="s">
        <v>333</v>
      </c>
      <c r="F261" s="141">
        <v>248</v>
      </c>
      <c r="G261" s="142" t="s">
        <v>280</v>
      </c>
      <c r="H261" s="130"/>
      <c r="I261" s="131">
        <v>13438.066112164433</v>
      </c>
      <c r="J261" s="131">
        <v>1061</v>
      </c>
      <c r="K261" s="131">
        <v>0</v>
      </c>
      <c r="L261" s="131">
        <v>938</v>
      </c>
      <c r="M261" s="131">
        <v>15437.066112164433</v>
      </c>
      <c r="N261" s="130"/>
      <c r="O261" s="132">
        <v>0.51</v>
      </c>
      <c r="P261" s="132">
        <v>0</v>
      </c>
      <c r="Q261" s="133">
        <v>7395</v>
      </c>
      <c r="R261" s="133">
        <v>0</v>
      </c>
      <c r="S261" s="133">
        <v>0</v>
      </c>
      <c r="T261" s="133">
        <v>478</v>
      </c>
      <c r="U261" s="134">
        <v>7873</v>
      </c>
      <c r="V261" s="144"/>
      <c r="W261" s="173">
        <v>0</v>
      </c>
      <c r="X261" s="174">
        <v>0.09</v>
      </c>
      <c r="Y261" s="174">
        <v>5.8077757598521712E-2</v>
      </c>
      <c r="Z261" s="175">
        <v>0</v>
      </c>
      <c r="AA261" s="168"/>
      <c r="AB261" s="176">
        <v>0</v>
      </c>
      <c r="AC261" s="177">
        <v>0</v>
      </c>
      <c r="AD261" s="134">
        <v>0</v>
      </c>
      <c r="AE261" s="177">
        <v>0</v>
      </c>
      <c r="AF261" s="182">
        <v>0</v>
      </c>
      <c r="AG261" s="172"/>
    </row>
    <row r="262" spans="1:33" s="110" customFormat="1" x14ac:dyDescent="0.2">
      <c r="A262" s="138">
        <v>435</v>
      </c>
      <c r="B262" s="139">
        <v>435301295</v>
      </c>
      <c r="C262" s="140" t="s">
        <v>507</v>
      </c>
      <c r="D262" s="141">
        <v>301</v>
      </c>
      <c r="E262" s="140" t="s">
        <v>333</v>
      </c>
      <c r="F262" s="141">
        <v>295</v>
      </c>
      <c r="G262" s="142" t="s">
        <v>327</v>
      </c>
      <c r="H262" s="130"/>
      <c r="I262" s="131">
        <v>10033</v>
      </c>
      <c r="J262" s="131">
        <v>5919</v>
      </c>
      <c r="K262" s="131">
        <v>0</v>
      </c>
      <c r="L262" s="131">
        <v>938</v>
      </c>
      <c r="M262" s="131">
        <v>16890</v>
      </c>
      <c r="N262" s="130"/>
      <c r="O262" s="132">
        <v>44.010000000000005</v>
      </c>
      <c r="P262" s="132">
        <v>0</v>
      </c>
      <c r="Q262" s="133">
        <v>702048</v>
      </c>
      <c r="R262" s="133">
        <v>0</v>
      </c>
      <c r="S262" s="133">
        <v>0</v>
      </c>
      <c r="T262" s="133">
        <v>41281</v>
      </c>
      <c r="U262" s="134">
        <v>743329</v>
      </c>
      <c r="V262" s="144"/>
      <c r="W262" s="173">
        <v>0</v>
      </c>
      <c r="X262" s="174">
        <v>0.09</v>
      </c>
      <c r="Y262" s="174">
        <v>1.5150775792533232E-2</v>
      </c>
      <c r="Z262" s="175">
        <v>0</v>
      </c>
      <c r="AA262" s="168"/>
      <c r="AB262" s="176">
        <v>2</v>
      </c>
      <c r="AC262" s="177">
        <v>0</v>
      </c>
      <c r="AD262" s="134">
        <v>0</v>
      </c>
      <c r="AE262" s="177">
        <v>0</v>
      </c>
      <c r="AF262" s="182">
        <v>0</v>
      </c>
      <c r="AG262" s="172"/>
    </row>
    <row r="263" spans="1:33" s="110" customFormat="1" x14ac:dyDescent="0.2">
      <c r="A263" s="138">
        <v>435</v>
      </c>
      <c r="B263" s="139">
        <v>435301301</v>
      </c>
      <c r="C263" s="140" t="s">
        <v>507</v>
      </c>
      <c r="D263" s="141">
        <v>301</v>
      </c>
      <c r="E263" s="140" t="s">
        <v>333</v>
      </c>
      <c r="F263" s="141">
        <v>301</v>
      </c>
      <c r="G263" s="142" t="s">
        <v>333</v>
      </c>
      <c r="H263" s="130"/>
      <c r="I263" s="131">
        <v>10738</v>
      </c>
      <c r="J263" s="131">
        <v>3871</v>
      </c>
      <c r="K263" s="131">
        <v>0</v>
      </c>
      <c r="L263" s="131">
        <v>938</v>
      </c>
      <c r="M263" s="131">
        <v>15547</v>
      </c>
      <c r="N263" s="130"/>
      <c r="O263" s="132">
        <v>82.05</v>
      </c>
      <c r="P263" s="132">
        <v>0</v>
      </c>
      <c r="Q263" s="133">
        <v>1198668</v>
      </c>
      <c r="R263" s="133">
        <v>0</v>
      </c>
      <c r="S263" s="133">
        <v>0</v>
      </c>
      <c r="T263" s="133">
        <v>76963</v>
      </c>
      <c r="U263" s="134">
        <v>1275631</v>
      </c>
      <c r="V263" s="144"/>
      <c r="W263" s="173">
        <v>0</v>
      </c>
      <c r="X263" s="174">
        <v>0.09</v>
      </c>
      <c r="Y263" s="174">
        <v>5.1392792653297548E-2</v>
      </c>
      <c r="Z263" s="175">
        <v>0</v>
      </c>
      <c r="AA263" s="168"/>
      <c r="AB263" s="176">
        <v>3</v>
      </c>
      <c r="AC263" s="177">
        <v>0</v>
      </c>
      <c r="AD263" s="134">
        <v>0</v>
      </c>
      <c r="AE263" s="177">
        <v>2</v>
      </c>
      <c r="AF263" s="182">
        <v>31094</v>
      </c>
      <c r="AG263" s="172"/>
    </row>
    <row r="264" spans="1:33" s="110" customFormat="1" x14ac:dyDescent="0.2">
      <c r="A264" s="138">
        <v>435</v>
      </c>
      <c r="B264" s="139">
        <v>435301308</v>
      </c>
      <c r="C264" s="140" t="s">
        <v>507</v>
      </c>
      <c r="D264" s="141">
        <v>301</v>
      </c>
      <c r="E264" s="140" t="s">
        <v>333</v>
      </c>
      <c r="F264" s="141">
        <v>308</v>
      </c>
      <c r="G264" s="142" t="s">
        <v>340</v>
      </c>
      <c r="H264" s="130"/>
      <c r="I264" s="131">
        <v>15345</v>
      </c>
      <c r="J264" s="131">
        <v>7023</v>
      </c>
      <c r="K264" s="131">
        <v>0</v>
      </c>
      <c r="L264" s="131">
        <v>938</v>
      </c>
      <c r="M264" s="131">
        <v>23306</v>
      </c>
      <c r="N264" s="130"/>
      <c r="O264" s="132">
        <v>1</v>
      </c>
      <c r="P264" s="132">
        <v>0</v>
      </c>
      <c r="Q264" s="133">
        <v>22368</v>
      </c>
      <c r="R264" s="133">
        <v>0</v>
      </c>
      <c r="S264" s="133">
        <v>0</v>
      </c>
      <c r="T264" s="133">
        <v>938</v>
      </c>
      <c r="U264" s="134">
        <v>23306</v>
      </c>
      <c r="V264" s="144"/>
      <c r="W264" s="173">
        <v>0</v>
      </c>
      <c r="X264" s="174">
        <v>0.09</v>
      </c>
      <c r="Y264" s="174">
        <v>2.4358258082762783E-3</v>
      </c>
      <c r="Z264" s="175">
        <v>0</v>
      </c>
      <c r="AA264" s="168"/>
      <c r="AB264" s="176">
        <v>0</v>
      </c>
      <c r="AC264" s="177">
        <v>0</v>
      </c>
      <c r="AD264" s="134">
        <v>0</v>
      </c>
      <c r="AE264" s="177">
        <v>0</v>
      </c>
      <c r="AF264" s="182">
        <v>0</v>
      </c>
      <c r="AG264" s="172"/>
    </row>
    <row r="265" spans="1:33" s="110" customFormat="1" x14ac:dyDescent="0.2">
      <c r="A265" s="138">
        <v>435</v>
      </c>
      <c r="B265" s="139">
        <v>435301326</v>
      </c>
      <c r="C265" s="140" t="s">
        <v>507</v>
      </c>
      <c r="D265" s="141">
        <v>301</v>
      </c>
      <c r="E265" s="140" t="s">
        <v>333</v>
      </c>
      <c r="F265" s="141">
        <v>326</v>
      </c>
      <c r="G265" s="142" t="s">
        <v>358</v>
      </c>
      <c r="H265" s="130"/>
      <c r="I265" s="131">
        <v>9863</v>
      </c>
      <c r="J265" s="131">
        <v>3800</v>
      </c>
      <c r="K265" s="131">
        <v>0</v>
      </c>
      <c r="L265" s="131">
        <v>938</v>
      </c>
      <c r="M265" s="131">
        <v>14601</v>
      </c>
      <c r="N265" s="130"/>
      <c r="O265" s="132">
        <v>9.629999999999999</v>
      </c>
      <c r="P265" s="132">
        <v>0</v>
      </c>
      <c r="Q265" s="133">
        <v>131575</v>
      </c>
      <c r="R265" s="133">
        <v>0</v>
      </c>
      <c r="S265" s="133">
        <v>0</v>
      </c>
      <c r="T265" s="133">
        <v>9033</v>
      </c>
      <c r="U265" s="134">
        <v>140608</v>
      </c>
      <c r="V265" s="144"/>
      <c r="W265" s="173">
        <v>0</v>
      </c>
      <c r="X265" s="174">
        <v>0.09</v>
      </c>
      <c r="Y265" s="174">
        <v>4.5713417421124353E-3</v>
      </c>
      <c r="Z265" s="175">
        <v>0</v>
      </c>
      <c r="AA265" s="168"/>
      <c r="AB265" s="176">
        <v>0</v>
      </c>
      <c r="AC265" s="177">
        <v>0</v>
      </c>
      <c r="AD265" s="134">
        <v>0</v>
      </c>
      <c r="AE265" s="177">
        <v>1</v>
      </c>
      <c r="AF265" s="182">
        <v>14601</v>
      </c>
      <c r="AG265" s="172"/>
    </row>
    <row r="266" spans="1:33" s="110" customFormat="1" x14ac:dyDescent="0.2">
      <c r="A266" s="138">
        <v>435</v>
      </c>
      <c r="B266" s="139">
        <v>435301673</v>
      </c>
      <c r="C266" s="140" t="s">
        <v>507</v>
      </c>
      <c r="D266" s="141">
        <v>301</v>
      </c>
      <c r="E266" s="140" t="s">
        <v>333</v>
      </c>
      <c r="F266" s="141">
        <v>673</v>
      </c>
      <c r="G266" s="142" t="s">
        <v>408</v>
      </c>
      <c r="H266" s="130"/>
      <c r="I266" s="131">
        <v>10293</v>
      </c>
      <c r="J266" s="131">
        <v>5988</v>
      </c>
      <c r="K266" s="131">
        <v>0</v>
      </c>
      <c r="L266" s="131">
        <v>938</v>
      </c>
      <c r="M266" s="131">
        <v>17219</v>
      </c>
      <c r="N266" s="130"/>
      <c r="O266" s="132">
        <v>13</v>
      </c>
      <c r="P266" s="132">
        <v>0</v>
      </c>
      <c r="Q266" s="133">
        <v>211653</v>
      </c>
      <c r="R266" s="133">
        <v>0</v>
      </c>
      <c r="S266" s="133">
        <v>0</v>
      </c>
      <c r="T266" s="133">
        <v>12194</v>
      </c>
      <c r="U266" s="134">
        <v>223847</v>
      </c>
      <c r="V266" s="144"/>
      <c r="W266" s="173">
        <v>0</v>
      </c>
      <c r="X266" s="174">
        <v>0.09</v>
      </c>
      <c r="Y266" s="174">
        <v>1.6988757846919229E-2</v>
      </c>
      <c r="Z266" s="175">
        <v>0</v>
      </c>
      <c r="AA266" s="168"/>
      <c r="AB266" s="176">
        <v>1</v>
      </c>
      <c r="AC266" s="177">
        <v>0</v>
      </c>
      <c r="AD266" s="134">
        <v>0</v>
      </c>
      <c r="AE266" s="177">
        <v>0</v>
      </c>
      <c r="AF266" s="182">
        <v>0</v>
      </c>
      <c r="AG266" s="172"/>
    </row>
    <row r="267" spans="1:33" s="110" customFormat="1" x14ac:dyDescent="0.2">
      <c r="A267" s="138">
        <v>435</v>
      </c>
      <c r="B267" s="139">
        <v>435301735</v>
      </c>
      <c r="C267" s="140" t="s">
        <v>507</v>
      </c>
      <c r="D267" s="141">
        <v>301</v>
      </c>
      <c r="E267" s="140" t="s">
        <v>333</v>
      </c>
      <c r="F267" s="141">
        <v>735</v>
      </c>
      <c r="G267" s="142" t="s">
        <v>427</v>
      </c>
      <c r="H267" s="130"/>
      <c r="I267" s="131">
        <v>9949</v>
      </c>
      <c r="J267" s="131">
        <v>4043</v>
      </c>
      <c r="K267" s="131">
        <v>0</v>
      </c>
      <c r="L267" s="131">
        <v>938</v>
      </c>
      <c r="M267" s="131">
        <v>14930</v>
      </c>
      <c r="N267" s="130"/>
      <c r="O267" s="132">
        <v>3</v>
      </c>
      <c r="P267" s="132">
        <v>0</v>
      </c>
      <c r="Q267" s="133">
        <v>41976</v>
      </c>
      <c r="R267" s="133">
        <v>0</v>
      </c>
      <c r="S267" s="133">
        <v>0</v>
      </c>
      <c r="T267" s="133">
        <v>2814</v>
      </c>
      <c r="U267" s="134">
        <v>44790</v>
      </c>
      <c r="V267" s="144"/>
      <c r="W267" s="173">
        <v>0</v>
      </c>
      <c r="X267" s="174">
        <v>0.09</v>
      </c>
      <c r="Y267" s="174">
        <v>1.7691036418329566E-2</v>
      </c>
      <c r="Z267" s="175">
        <v>0</v>
      </c>
      <c r="AA267" s="168"/>
      <c r="AB267" s="176">
        <v>0</v>
      </c>
      <c r="AC267" s="177">
        <v>0</v>
      </c>
      <c r="AD267" s="134">
        <v>0</v>
      </c>
      <c r="AE267" s="177">
        <v>0</v>
      </c>
      <c r="AF267" s="182">
        <v>0</v>
      </c>
      <c r="AG267" s="172"/>
    </row>
    <row r="268" spans="1:33" s="110" customFormat="1" x14ac:dyDescent="0.2">
      <c r="A268" s="138">
        <v>436</v>
      </c>
      <c r="B268" s="139">
        <v>436049001</v>
      </c>
      <c r="C268" s="140" t="s">
        <v>508</v>
      </c>
      <c r="D268" s="141">
        <v>49</v>
      </c>
      <c r="E268" s="140" t="s">
        <v>81</v>
      </c>
      <c r="F268" s="141">
        <v>1</v>
      </c>
      <c r="G268" s="142" t="s">
        <v>33</v>
      </c>
      <c r="H268" s="130"/>
      <c r="I268" s="131">
        <v>11723</v>
      </c>
      <c r="J268" s="131">
        <v>2074</v>
      </c>
      <c r="K268" s="131">
        <v>0</v>
      </c>
      <c r="L268" s="131">
        <v>938</v>
      </c>
      <c r="M268" s="131">
        <v>14735</v>
      </c>
      <c r="N268" s="130"/>
      <c r="O268" s="132">
        <v>1</v>
      </c>
      <c r="P268" s="132">
        <v>0</v>
      </c>
      <c r="Q268" s="133">
        <v>13797</v>
      </c>
      <c r="R268" s="133">
        <v>0</v>
      </c>
      <c r="S268" s="133">
        <v>0</v>
      </c>
      <c r="T268" s="133">
        <v>938</v>
      </c>
      <c r="U268" s="134">
        <v>14735</v>
      </c>
      <c r="V268" s="144"/>
      <c r="W268" s="173">
        <v>0</v>
      </c>
      <c r="X268" s="174">
        <v>0.09</v>
      </c>
      <c r="Y268" s="174">
        <v>1.3355256496601202E-2</v>
      </c>
      <c r="Z268" s="175">
        <v>0</v>
      </c>
      <c r="AA268" s="168"/>
      <c r="AB268" s="176">
        <v>0</v>
      </c>
      <c r="AC268" s="177">
        <v>0</v>
      </c>
      <c r="AD268" s="134">
        <v>0</v>
      </c>
      <c r="AE268" s="177">
        <v>0</v>
      </c>
      <c r="AF268" s="182">
        <v>0</v>
      </c>
      <c r="AG268" s="172"/>
    </row>
    <row r="269" spans="1:33" s="110" customFormat="1" x14ac:dyDescent="0.2">
      <c r="A269" s="138">
        <v>436</v>
      </c>
      <c r="B269" s="139">
        <v>436049010</v>
      </c>
      <c r="C269" s="140" t="s">
        <v>508</v>
      </c>
      <c r="D269" s="141">
        <v>49</v>
      </c>
      <c r="E269" s="140" t="s">
        <v>81</v>
      </c>
      <c r="F269" s="141">
        <v>10</v>
      </c>
      <c r="G269" s="142" t="s">
        <v>42</v>
      </c>
      <c r="H269" s="130"/>
      <c r="I269" s="131">
        <v>10652.602813678595</v>
      </c>
      <c r="J269" s="131">
        <v>3985</v>
      </c>
      <c r="K269" s="131">
        <v>0</v>
      </c>
      <c r="L269" s="131">
        <v>938</v>
      </c>
      <c r="M269" s="131">
        <v>15575.602813678595</v>
      </c>
      <c r="N269" s="130"/>
      <c r="O269" s="132">
        <v>2</v>
      </c>
      <c r="P269" s="132">
        <v>0</v>
      </c>
      <c r="Q269" s="133">
        <v>29276</v>
      </c>
      <c r="R269" s="133">
        <v>0</v>
      </c>
      <c r="S269" s="133">
        <v>0</v>
      </c>
      <c r="T269" s="133">
        <v>1876</v>
      </c>
      <c r="U269" s="134">
        <v>31152</v>
      </c>
      <c r="V269" s="144"/>
      <c r="W269" s="173">
        <v>0</v>
      </c>
      <c r="X269" s="174">
        <v>0.09</v>
      </c>
      <c r="Y269" s="174">
        <v>2.1107392352116921E-3</v>
      </c>
      <c r="Z269" s="175">
        <v>0</v>
      </c>
      <c r="AA269" s="168"/>
      <c r="AB269" s="176">
        <v>0</v>
      </c>
      <c r="AC269" s="177">
        <v>0</v>
      </c>
      <c r="AD269" s="134">
        <v>0</v>
      </c>
      <c r="AE269" s="177">
        <v>0</v>
      </c>
      <c r="AF269" s="182">
        <v>0</v>
      </c>
      <c r="AG269" s="172"/>
    </row>
    <row r="270" spans="1:33" s="110" customFormat="1" x14ac:dyDescent="0.2">
      <c r="A270" s="138">
        <v>436</v>
      </c>
      <c r="B270" s="139">
        <v>436049035</v>
      </c>
      <c r="C270" s="140" t="s">
        <v>508</v>
      </c>
      <c r="D270" s="141">
        <v>49</v>
      </c>
      <c r="E270" s="140" t="s">
        <v>81</v>
      </c>
      <c r="F270" s="141">
        <v>35</v>
      </c>
      <c r="G270" s="142" t="s">
        <v>67</v>
      </c>
      <c r="H270" s="130"/>
      <c r="I270" s="131">
        <v>12750</v>
      </c>
      <c r="J270" s="131">
        <v>5351</v>
      </c>
      <c r="K270" s="131">
        <v>0</v>
      </c>
      <c r="L270" s="131">
        <v>938</v>
      </c>
      <c r="M270" s="131">
        <v>19039</v>
      </c>
      <c r="N270" s="130"/>
      <c r="O270" s="132">
        <v>24</v>
      </c>
      <c r="P270" s="132">
        <v>0</v>
      </c>
      <c r="Q270" s="133">
        <v>434424</v>
      </c>
      <c r="R270" s="133">
        <v>0</v>
      </c>
      <c r="S270" s="133">
        <v>0</v>
      </c>
      <c r="T270" s="133">
        <v>22512</v>
      </c>
      <c r="U270" s="134">
        <v>456936</v>
      </c>
      <c r="V270" s="144"/>
      <c r="W270" s="173">
        <v>0</v>
      </c>
      <c r="X270" s="174">
        <v>0.18</v>
      </c>
      <c r="Y270" s="174">
        <v>0.15581142511821139</v>
      </c>
      <c r="Z270" s="175">
        <v>0</v>
      </c>
      <c r="AA270" s="168"/>
      <c r="AB270" s="176">
        <v>12</v>
      </c>
      <c r="AC270" s="177">
        <v>0</v>
      </c>
      <c r="AD270" s="134">
        <v>0</v>
      </c>
      <c r="AE270" s="177">
        <v>0</v>
      </c>
      <c r="AF270" s="182">
        <v>0</v>
      </c>
      <c r="AG270" s="172"/>
    </row>
    <row r="271" spans="1:33" s="110" customFormat="1" x14ac:dyDescent="0.2">
      <c r="A271" s="138">
        <v>436</v>
      </c>
      <c r="B271" s="139">
        <v>436049044</v>
      </c>
      <c r="C271" s="140" t="s">
        <v>508</v>
      </c>
      <c r="D271" s="141">
        <v>49</v>
      </c>
      <c r="E271" s="140" t="s">
        <v>81</v>
      </c>
      <c r="F271" s="141">
        <v>44</v>
      </c>
      <c r="G271" s="142" t="s">
        <v>76</v>
      </c>
      <c r="H271" s="130"/>
      <c r="I271" s="131">
        <v>16856</v>
      </c>
      <c r="J271" s="131">
        <v>151</v>
      </c>
      <c r="K271" s="131">
        <v>0</v>
      </c>
      <c r="L271" s="131">
        <v>938</v>
      </c>
      <c r="M271" s="131">
        <v>17945</v>
      </c>
      <c r="N271" s="130"/>
      <c r="O271" s="132">
        <v>2</v>
      </c>
      <c r="P271" s="132">
        <v>0</v>
      </c>
      <c r="Q271" s="133">
        <v>34014</v>
      </c>
      <c r="R271" s="133">
        <v>0</v>
      </c>
      <c r="S271" s="133">
        <v>0</v>
      </c>
      <c r="T271" s="133">
        <v>1876</v>
      </c>
      <c r="U271" s="134">
        <v>35890</v>
      </c>
      <c r="V271" s="144"/>
      <c r="W271" s="173">
        <v>0</v>
      </c>
      <c r="X271" s="174">
        <v>0.18</v>
      </c>
      <c r="Y271" s="174">
        <v>7.2901165539567603E-2</v>
      </c>
      <c r="Z271" s="175">
        <v>0</v>
      </c>
      <c r="AA271" s="168"/>
      <c r="AB271" s="176">
        <v>2</v>
      </c>
      <c r="AC271" s="177">
        <v>0</v>
      </c>
      <c r="AD271" s="134">
        <v>0</v>
      </c>
      <c r="AE271" s="177">
        <v>0</v>
      </c>
      <c r="AF271" s="182">
        <v>0</v>
      </c>
      <c r="AG271" s="172"/>
    </row>
    <row r="272" spans="1:33" s="110" customFormat="1" x14ac:dyDescent="0.2">
      <c r="A272" s="138">
        <v>436</v>
      </c>
      <c r="B272" s="139">
        <v>436049049</v>
      </c>
      <c r="C272" s="140" t="s">
        <v>508</v>
      </c>
      <c r="D272" s="141">
        <v>49</v>
      </c>
      <c r="E272" s="140" t="s">
        <v>81</v>
      </c>
      <c r="F272" s="141">
        <v>49</v>
      </c>
      <c r="G272" s="142" t="s">
        <v>81</v>
      </c>
      <c r="H272" s="130"/>
      <c r="I272" s="131">
        <v>13151</v>
      </c>
      <c r="J272" s="131">
        <v>16587</v>
      </c>
      <c r="K272" s="131">
        <v>0</v>
      </c>
      <c r="L272" s="131">
        <v>938</v>
      </c>
      <c r="M272" s="131">
        <v>30676</v>
      </c>
      <c r="N272" s="130"/>
      <c r="O272" s="132">
        <v>199.75</v>
      </c>
      <c r="P272" s="132">
        <v>0</v>
      </c>
      <c r="Q272" s="133">
        <v>5940167</v>
      </c>
      <c r="R272" s="133">
        <v>0</v>
      </c>
      <c r="S272" s="133">
        <v>0</v>
      </c>
      <c r="T272" s="133">
        <v>187367</v>
      </c>
      <c r="U272" s="134">
        <v>6127534</v>
      </c>
      <c r="V272" s="144"/>
      <c r="W272" s="173">
        <v>0</v>
      </c>
      <c r="X272" s="174">
        <v>0.09</v>
      </c>
      <c r="Y272" s="174">
        <v>6.8206620616839783E-2</v>
      </c>
      <c r="Z272" s="175">
        <v>0</v>
      </c>
      <c r="AA272" s="168"/>
      <c r="AB272" s="176">
        <v>13</v>
      </c>
      <c r="AC272" s="177">
        <v>0</v>
      </c>
      <c r="AD272" s="134">
        <v>0</v>
      </c>
      <c r="AE272" s="177">
        <v>3.1</v>
      </c>
      <c r="AF272" s="182">
        <v>95096</v>
      </c>
      <c r="AG272" s="172"/>
    </row>
    <row r="273" spans="1:33" s="110" customFormat="1" x14ac:dyDescent="0.2">
      <c r="A273" s="138">
        <v>436</v>
      </c>
      <c r="B273" s="139">
        <v>436049057</v>
      </c>
      <c r="C273" s="140" t="s">
        <v>508</v>
      </c>
      <c r="D273" s="141">
        <v>49</v>
      </c>
      <c r="E273" s="140" t="s">
        <v>81</v>
      </c>
      <c r="F273" s="141">
        <v>57</v>
      </c>
      <c r="G273" s="142" t="s">
        <v>89</v>
      </c>
      <c r="H273" s="130"/>
      <c r="I273" s="131">
        <v>12354</v>
      </c>
      <c r="J273" s="131">
        <v>386</v>
      </c>
      <c r="K273" s="131">
        <v>0</v>
      </c>
      <c r="L273" s="131">
        <v>938</v>
      </c>
      <c r="M273" s="131">
        <v>13678</v>
      </c>
      <c r="N273" s="130"/>
      <c r="O273" s="132">
        <v>6</v>
      </c>
      <c r="P273" s="132">
        <v>0</v>
      </c>
      <c r="Q273" s="133">
        <v>76440</v>
      </c>
      <c r="R273" s="133">
        <v>0</v>
      </c>
      <c r="S273" s="133">
        <v>0</v>
      </c>
      <c r="T273" s="133">
        <v>5628</v>
      </c>
      <c r="U273" s="134">
        <v>82068</v>
      </c>
      <c r="V273" s="144"/>
      <c r="W273" s="173">
        <v>0</v>
      </c>
      <c r="X273" s="174">
        <v>0.18</v>
      </c>
      <c r="Y273" s="174">
        <v>0.12433807264603146</v>
      </c>
      <c r="Z273" s="175">
        <v>0</v>
      </c>
      <c r="AA273" s="168"/>
      <c r="AB273" s="176">
        <v>1</v>
      </c>
      <c r="AC273" s="177">
        <v>0</v>
      </c>
      <c r="AD273" s="134">
        <v>0</v>
      </c>
      <c r="AE273" s="177">
        <v>0</v>
      </c>
      <c r="AF273" s="182">
        <v>0</v>
      </c>
      <c r="AG273" s="172"/>
    </row>
    <row r="274" spans="1:33" s="110" customFormat="1" x14ac:dyDescent="0.2">
      <c r="A274" s="138">
        <v>436</v>
      </c>
      <c r="B274" s="139">
        <v>436049093</v>
      </c>
      <c r="C274" s="140" t="s">
        <v>508</v>
      </c>
      <c r="D274" s="141">
        <v>49</v>
      </c>
      <c r="E274" s="140" t="s">
        <v>81</v>
      </c>
      <c r="F274" s="141">
        <v>93</v>
      </c>
      <c r="G274" s="142" t="s">
        <v>125</v>
      </c>
      <c r="H274" s="130"/>
      <c r="I274" s="131">
        <v>14091</v>
      </c>
      <c r="J274" s="131">
        <v>80</v>
      </c>
      <c r="K274" s="131">
        <v>0</v>
      </c>
      <c r="L274" s="131">
        <v>938</v>
      </c>
      <c r="M274" s="131">
        <v>15109</v>
      </c>
      <c r="N274" s="130"/>
      <c r="O274" s="132">
        <v>9</v>
      </c>
      <c r="P274" s="132">
        <v>0</v>
      </c>
      <c r="Q274" s="133">
        <v>127539</v>
      </c>
      <c r="R274" s="133">
        <v>0</v>
      </c>
      <c r="S274" s="133">
        <v>0</v>
      </c>
      <c r="T274" s="133">
        <v>8442</v>
      </c>
      <c r="U274" s="134">
        <v>135981</v>
      </c>
      <c r="V274" s="144"/>
      <c r="W274" s="173">
        <v>0</v>
      </c>
      <c r="X274" s="174">
        <v>0.18</v>
      </c>
      <c r="Y274" s="174">
        <v>7.2752686670527839E-2</v>
      </c>
      <c r="Z274" s="175">
        <v>0</v>
      </c>
      <c r="AA274" s="168"/>
      <c r="AB274" s="176">
        <v>2</v>
      </c>
      <c r="AC274" s="177">
        <v>0</v>
      </c>
      <c r="AD274" s="134">
        <v>0</v>
      </c>
      <c r="AE274" s="177">
        <v>0</v>
      </c>
      <c r="AF274" s="182">
        <v>0</v>
      </c>
      <c r="AG274" s="172"/>
    </row>
    <row r="275" spans="1:33" s="110" customFormat="1" x14ac:dyDescent="0.2">
      <c r="A275" s="138">
        <v>436</v>
      </c>
      <c r="B275" s="139">
        <v>436049097</v>
      </c>
      <c r="C275" s="140" t="s">
        <v>508</v>
      </c>
      <c r="D275" s="141">
        <v>49</v>
      </c>
      <c r="E275" s="140" t="s">
        <v>81</v>
      </c>
      <c r="F275" s="141">
        <v>97</v>
      </c>
      <c r="G275" s="142" t="s">
        <v>129</v>
      </c>
      <c r="H275" s="130"/>
      <c r="I275" s="131">
        <v>13248.370237317282</v>
      </c>
      <c r="J275" s="131">
        <v>6</v>
      </c>
      <c r="K275" s="131">
        <v>0</v>
      </c>
      <c r="L275" s="131">
        <v>938</v>
      </c>
      <c r="M275" s="131">
        <v>14192.370237317282</v>
      </c>
      <c r="N275" s="130"/>
      <c r="O275" s="132">
        <v>2</v>
      </c>
      <c r="P275" s="132">
        <v>0</v>
      </c>
      <c r="Q275" s="133">
        <v>26508</v>
      </c>
      <c r="R275" s="133">
        <v>0</v>
      </c>
      <c r="S275" s="133">
        <v>0</v>
      </c>
      <c r="T275" s="133">
        <v>1876</v>
      </c>
      <c r="U275" s="134">
        <v>28384</v>
      </c>
      <c r="V275" s="144"/>
      <c r="W275" s="173">
        <v>0</v>
      </c>
      <c r="X275" s="174">
        <v>0.18</v>
      </c>
      <c r="Y275" s="174">
        <v>3.5899941345714656E-2</v>
      </c>
      <c r="Z275" s="175">
        <v>0</v>
      </c>
      <c r="AA275" s="168"/>
      <c r="AB275" s="176">
        <v>0</v>
      </c>
      <c r="AC275" s="177">
        <v>0</v>
      </c>
      <c r="AD275" s="134">
        <v>0</v>
      </c>
      <c r="AE275" s="177">
        <v>0</v>
      </c>
      <c r="AF275" s="182">
        <v>0</v>
      </c>
      <c r="AG275" s="172"/>
    </row>
    <row r="276" spans="1:33" s="110" customFormat="1" x14ac:dyDescent="0.2">
      <c r="A276" s="138">
        <v>436</v>
      </c>
      <c r="B276" s="139">
        <v>436049103</v>
      </c>
      <c r="C276" s="140" t="s">
        <v>508</v>
      </c>
      <c r="D276" s="141">
        <v>49</v>
      </c>
      <c r="E276" s="140" t="s">
        <v>81</v>
      </c>
      <c r="F276" s="141">
        <v>103</v>
      </c>
      <c r="G276" s="142" t="s">
        <v>135</v>
      </c>
      <c r="H276" s="130"/>
      <c r="I276" s="131">
        <v>12693.185529363111</v>
      </c>
      <c r="J276" s="131">
        <v>247</v>
      </c>
      <c r="K276" s="131">
        <v>0</v>
      </c>
      <c r="L276" s="131">
        <v>938</v>
      </c>
      <c r="M276" s="131">
        <v>13878.185529363111</v>
      </c>
      <c r="N276" s="130"/>
      <c r="O276" s="132">
        <v>1</v>
      </c>
      <c r="P276" s="132">
        <v>0</v>
      </c>
      <c r="Q276" s="133">
        <v>12940</v>
      </c>
      <c r="R276" s="133">
        <v>0</v>
      </c>
      <c r="S276" s="133">
        <v>0</v>
      </c>
      <c r="T276" s="133">
        <v>938</v>
      </c>
      <c r="U276" s="134">
        <v>13878</v>
      </c>
      <c r="V276" s="144"/>
      <c r="W276" s="173">
        <v>0</v>
      </c>
      <c r="X276" s="174">
        <v>0.18</v>
      </c>
      <c r="Y276" s="174">
        <v>1.1952617925059838E-2</v>
      </c>
      <c r="Z276" s="175">
        <v>0</v>
      </c>
      <c r="AA276" s="168"/>
      <c r="AB276" s="176">
        <v>0</v>
      </c>
      <c r="AC276" s="177">
        <v>0</v>
      </c>
      <c r="AD276" s="134">
        <v>0</v>
      </c>
      <c r="AE276" s="177">
        <v>0</v>
      </c>
      <c r="AF276" s="182">
        <v>0</v>
      </c>
      <c r="AG276" s="172"/>
    </row>
    <row r="277" spans="1:33" s="110" customFormat="1" x14ac:dyDescent="0.2">
      <c r="A277" s="138">
        <v>436</v>
      </c>
      <c r="B277" s="139">
        <v>436049133</v>
      </c>
      <c r="C277" s="140" t="s">
        <v>508</v>
      </c>
      <c r="D277" s="141">
        <v>49</v>
      </c>
      <c r="E277" s="140" t="s">
        <v>81</v>
      </c>
      <c r="F277" s="141">
        <v>133</v>
      </c>
      <c r="G277" s="142" t="s">
        <v>165</v>
      </c>
      <c r="H277" s="130"/>
      <c r="I277" s="131">
        <v>11723</v>
      </c>
      <c r="J277" s="131">
        <v>2041</v>
      </c>
      <c r="K277" s="131">
        <v>0</v>
      </c>
      <c r="L277" s="131">
        <v>938</v>
      </c>
      <c r="M277" s="131">
        <v>14702</v>
      </c>
      <c r="N277" s="130"/>
      <c r="O277" s="132">
        <v>2</v>
      </c>
      <c r="P277" s="132">
        <v>0</v>
      </c>
      <c r="Q277" s="133">
        <v>27528</v>
      </c>
      <c r="R277" s="133">
        <v>0</v>
      </c>
      <c r="S277" s="133">
        <v>0</v>
      </c>
      <c r="T277" s="133">
        <v>1876</v>
      </c>
      <c r="U277" s="134">
        <v>29404</v>
      </c>
      <c r="V277" s="144"/>
      <c r="W277" s="173">
        <v>0</v>
      </c>
      <c r="X277" s="174">
        <v>0.09</v>
      </c>
      <c r="Y277" s="174">
        <v>3.3210823591240939E-2</v>
      </c>
      <c r="Z277" s="175">
        <v>0</v>
      </c>
      <c r="AA277" s="168"/>
      <c r="AB277" s="176">
        <v>0</v>
      </c>
      <c r="AC277" s="177">
        <v>0</v>
      </c>
      <c r="AD277" s="134">
        <v>0</v>
      </c>
      <c r="AE277" s="177">
        <v>0</v>
      </c>
      <c r="AF277" s="182">
        <v>0</v>
      </c>
      <c r="AG277" s="172"/>
    </row>
    <row r="278" spans="1:33" s="110" customFormat="1" x14ac:dyDescent="0.2">
      <c r="A278" s="138">
        <v>436</v>
      </c>
      <c r="B278" s="139">
        <v>436049149</v>
      </c>
      <c r="C278" s="140" t="s">
        <v>508</v>
      </c>
      <c r="D278" s="141">
        <v>49</v>
      </c>
      <c r="E278" s="140" t="s">
        <v>81</v>
      </c>
      <c r="F278" s="141">
        <v>149</v>
      </c>
      <c r="G278" s="142" t="s">
        <v>181</v>
      </c>
      <c r="H278" s="130"/>
      <c r="I278" s="131">
        <v>9743</v>
      </c>
      <c r="J278" s="131">
        <v>360</v>
      </c>
      <c r="K278" s="131">
        <v>0</v>
      </c>
      <c r="L278" s="131">
        <v>938</v>
      </c>
      <c r="M278" s="131">
        <v>11041</v>
      </c>
      <c r="N278" s="130"/>
      <c r="O278" s="132">
        <v>1</v>
      </c>
      <c r="P278" s="132">
        <v>0</v>
      </c>
      <c r="Q278" s="133">
        <v>10103</v>
      </c>
      <c r="R278" s="133">
        <v>0</v>
      </c>
      <c r="S278" s="133">
        <v>0</v>
      </c>
      <c r="T278" s="133">
        <v>938</v>
      </c>
      <c r="U278" s="134">
        <v>11041</v>
      </c>
      <c r="V278" s="144"/>
      <c r="W278" s="173">
        <v>0</v>
      </c>
      <c r="X278" s="174">
        <v>0.18</v>
      </c>
      <c r="Y278" s="174">
        <v>0.11469294050967058</v>
      </c>
      <c r="Z278" s="175">
        <v>0</v>
      </c>
      <c r="AA278" s="168"/>
      <c r="AB278" s="176">
        <v>1</v>
      </c>
      <c r="AC278" s="177">
        <v>0</v>
      </c>
      <c r="AD278" s="134">
        <v>0</v>
      </c>
      <c r="AE278" s="177">
        <v>0</v>
      </c>
      <c r="AF278" s="182">
        <v>0</v>
      </c>
      <c r="AG278" s="172"/>
    </row>
    <row r="279" spans="1:33" s="110" customFormat="1" x14ac:dyDescent="0.2">
      <c r="A279" s="138">
        <v>436</v>
      </c>
      <c r="B279" s="139">
        <v>436049155</v>
      </c>
      <c r="C279" s="140" t="s">
        <v>508</v>
      </c>
      <c r="D279" s="141">
        <v>49</v>
      </c>
      <c r="E279" s="140" t="s">
        <v>81</v>
      </c>
      <c r="F279" s="141">
        <v>155</v>
      </c>
      <c r="G279" s="142" t="s">
        <v>187</v>
      </c>
      <c r="H279" s="130"/>
      <c r="I279" s="131">
        <v>9743</v>
      </c>
      <c r="J279" s="131">
        <v>6816</v>
      </c>
      <c r="K279" s="131">
        <v>0</v>
      </c>
      <c r="L279" s="131">
        <v>938</v>
      </c>
      <c r="M279" s="131">
        <v>17497</v>
      </c>
      <c r="N279" s="130"/>
      <c r="O279" s="132">
        <v>2</v>
      </c>
      <c r="P279" s="132">
        <v>0</v>
      </c>
      <c r="Q279" s="133">
        <v>33118</v>
      </c>
      <c r="R279" s="133">
        <v>0</v>
      </c>
      <c r="S279" s="133">
        <v>0</v>
      </c>
      <c r="T279" s="133">
        <v>1876</v>
      </c>
      <c r="U279" s="134">
        <v>34994</v>
      </c>
      <c r="V279" s="144"/>
      <c r="W279" s="173">
        <v>0</v>
      </c>
      <c r="X279" s="174">
        <v>0.09</v>
      </c>
      <c r="Y279" s="174">
        <v>6.9001190553130416E-4</v>
      </c>
      <c r="Z279" s="175">
        <v>0</v>
      </c>
      <c r="AA279" s="168"/>
      <c r="AB279" s="176">
        <v>0</v>
      </c>
      <c r="AC279" s="177">
        <v>0</v>
      </c>
      <c r="AD279" s="134">
        <v>0</v>
      </c>
      <c r="AE279" s="177">
        <v>0</v>
      </c>
      <c r="AF279" s="182">
        <v>0</v>
      </c>
      <c r="AG279" s="172"/>
    </row>
    <row r="280" spans="1:33" s="110" customFormat="1" x14ac:dyDescent="0.2">
      <c r="A280" s="138">
        <v>436</v>
      </c>
      <c r="B280" s="139">
        <v>436049163</v>
      </c>
      <c r="C280" s="140" t="s">
        <v>508</v>
      </c>
      <c r="D280" s="141">
        <v>49</v>
      </c>
      <c r="E280" s="140" t="s">
        <v>81</v>
      </c>
      <c r="F280" s="141">
        <v>163</v>
      </c>
      <c r="G280" s="142" t="s">
        <v>195</v>
      </c>
      <c r="H280" s="130"/>
      <c r="I280" s="131">
        <v>9743</v>
      </c>
      <c r="J280" s="131">
        <v>93</v>
      </c>
      <c r="K280" s="131">
        <v>0</v>
      </c>
      <c r="L280" s="131">
        <v>938</v>
      </c>
      <c r="M280" s="131">
        <v>10774</v>
      </c>
      <c r="N280" s="130"/>
      <c r="O280" s="132">
        <v>2</v>
      </c>
      <c r="P280" s="132">
        <v>0</v>
      </c>
      <c r="Q280" s="133">
        <v>19672</v>
      </c>
      <c r="R280" s="133">
        <v>0</v>
      </c>
      <c r="S280" s="133">
        <v>0</v>
      </c>
      <c r="T280" s="133">
        <v>1876</v>
      </c>
      <c r="U280" s="134">
        <v>21548</v>
      </c>
      <c r="V280" s="144"/>
      <c r="W280" s="173">
        <v>0</v>
      </c>
      <c r="X280" s="174">
        <v>0.18</v>
      </c>
      <c r="Y280" s="174">
        <v>9.243456315829654E-2</v>
      </c>
      <c r="Z280" s="175">
        <v>0</v>
      </c>
      <c r="AA280" s="168"/>
      <c r="AB280" s="176">
        <v>0</v>
      </c>
      <c r="AC280" s="177">
        <v>0</v>
      </c>
      <c r="AD280" s="134">
        <v>0</v>
      </c>
      <c r="AE280" s="177">
        <v>1</v>
      </c>
      <c r="AF280" s="182">
        <v>10774</v>
      </c>
      <c r="AG280" s="172"/>
    </row>
    <row r="281" spans="1:33" s="110" customFormat="1" x14ac:dyDescent="0.2">
      <c r="A281" s="138">
        <v>436</v>
      </c>
      <c r="B281" s="139">
        <v>436049165</v>
      </c>
      <c r="C281" s="140" t="s">
        <v>508</v>
      </c>
      <c r="D281" s="141">
        <v>49</v>
      </c>
      <c r="E281" s="140" t="s">
        <v>81</v>
      </c>
      <c r="F281" s="141">
        <v>165</v>
      </c>
      <c r="G281" s="142" t="s">
        <v>197</v>
      </c>
      <c r="H281" s="130"/>
      <c r="I281" s="131">
        <v>12624</v>
      </c>
      <c r="J281" s="131">
        <v>385</v>
      </c>
      <c r="K281" s="131">
        <v>0</v>
      </c>
      <c r="L281" s="131">
        <v>938</v>
      </c>
      <c r="M281" s="131">
        <v>13947</v>
      </c>
      <c r="N281" s="130"/>
      <c r="O281" s="132">
        <v>18</v>
      </c>
      <c r="P281" s="132">
        <v>0</v>
      </c>
      <c r="Q281" s="133">
        <v>234162</v>
      </c>
      <c r="R281" s="133">
        <v>0</v>
      </c>
      <c r="S281" s="133">
        <v>0</v>
      </c>
      <c r="T281" s="133">
        <v>16884</v>
      </c>
      <c r="U281" s="134">
        <v>251046</v>
      </c>
      <c r="V281" s="144"/>
      <c r="W281" s="173">
        <v>0</v>
      </c>
      <c r="X281" s="174">
        <v>9.8299999999999998E-2</v>
      </c>
      <c r="Y281" s="174">
        <v>9.9346710167599953E-2</v>
      </c>
      <c r="Z281" s="175">
        <v>0</v>
      </c>
      <c r="AA281" s="168"/>
      <c r="AB281" s="176">
        <v>9</v>
      </c>
      <c r="AC281" s="177">
        <v>0.26072587299745642</v>
      </c>
      <c r="AD281" s="134">
        <v>3636</v>
      </c>
      <c r="AE281" s="177">
        <v>0</v>
      </c>
      <c r="AF281" s="182">
        <v>0</v>
      </c>
      <c r="AG281" s="172"/>
    </row>
    <row r="282" spans="1:33" s="110" customFormat="1" x14ac:dyDescent="0.2">
      <c r="A282" s="138">
        <v>436</v>
      </c>
      <c r="B282" s="139">
        <v>436049170</v>
      </c>
      <c r="C282" s="140" t="s">
        <v>508</v>
      </c>
      <c r="D282" s="141">
        <v>49</v>
      </c>
      <c r="E282" s="140" t="s">
        <v>81</v>
      </c>
      <c r="F282" s="141">
        <v>170</v>
      </c>
      <c r="G282" s="142" t="s">
        <v>202</v>
      </c>
      <c r="H282" s="130"/>
      <c r="I282" s="131">
        <v>12736.082427286357</v>
      </c>
      <c r="J282" s="131">
        <v>3358</v>
      </c>
      <c r="K282" s="131">
        <v>0</v>
      </c>
      <c r="L282" s="131">
        <v>938</v>
      </c>
      <c r="M282" s="131">
        <v>17032.082427286357</v>
      </c>
      <c r="N282" s="130"/>
      <c r="O282" s="132">
        <v>1</v>
      </c>
      <c r="P282" s="132">
        <v>0</v>
      </c>
      <c r="Q282" s="133">
        <v>16094</v>
      </c>
      <c r="R282" s="133">
        <v>0</v>
      </c>
      <c r="S282" s="133">
        <v>0</v>
      </c>
      <c r="T282" s="133">
        <v>938</v>
      </c>
      <c r="U282" s="134">
        <v>17032</v>
      </c>
      <c r="V282" s="144"/>
      <c r="W282" s="173">
        <v>0</v>
      </c>
      <c r="X282" s="174">
        <v>0.09</v>
      </c>
      <c r="Y282" s="174">
        <v>7.8484225165589255E-2</v>
      </c>
      <c r="Z282" s="175">
        <v>0</v>
      </c>
      <c r="AA282" s="168"/>
      <c r="AB282" s="176">
        <v>0</v>
      </c>
      <c r="AC282" s="177">
        <v>0</v>
      </c>
      <c r="AD282" s="134">
        <v>0</v>
      </c>
      <c r="AE282" s="177">
        <v>0</v>
      </c>
      <c r="AF282" s="182">
        <v>0</v>
      </c>
      <c r="AG282" s="172"/>
    </row>
    <row r="283" spans="1:33" s="110" customFormat="1" x14ac:dyDescent="0.2">
      <c r="A283" s="138">
        <v>436</v>
      </c>
      <c r="B283" s="139">
        <v>436049176</v>
      </c>
      <c r="C283" s="140" t="s">
        <v>508</v>
      </c>
      <c r="D283" s="141">
        <v>49</v>
      </c>
      <c r="E283" s="140" t="s">
        <v>81</v>
      </c>
      <c r="F283" s="141">
        <v>176</v>
      </c>
      <c r="G283" s="142" t="s">
        <v>208</v>
      </c>
      <c r="H283" s="130"/>
      <c r="I283" s="131">
        <v>13104</v>
      </c>
      <c r="J283" s="131">
        <v>6518</v>
      </c>
      <c r="K283" s="131">
        <v>0</v>
      </c>
      <c r="L283" s="131">
        <v>938</v>
      </c>
      <c r="M283" s="131">
        <v>20560</v>
      </c>
      <c r="N283" s="130"/>
      <c r="O283" s="132">
        <v>13</v>
      </c>
      <c r="P283" s="132">
        <v>0</v>
      </c>
      <c r="Q283" s="133">
        <v>255086</v>
      </c>
      <c r="R283" s="133">
        <v>0</v>
      </c>
      <c r="S283" s="133">
        <v>0</v>
      </c>
      <c r="T283" s="133">
        <v>12194</v>
      </c>
      <c r="U283" s="134">
        <v>267280</v>
      </c>
      <c r="V283" s="144"/>
      <c r="W283" s="173">
        <v>0</v>
      </c>
      <c r="X283" s="174">
        <v>0.09</v>
      </c>
      <c r="Y283" s="174">
        <v>8.8705874709205212E-2</v>
      </c>
      <c r="Z283" s="175">
        <v>0</v>
      </c>
      <c r="AA283" s="168"/>
      <c r="AB283" s="176">
        <v>7</v>
      </c>
      <c r="AC283" s="177">
        <v>0</v>
      </c>
      <c r="AD283" s="134">
        <v>0</v>
      </c>
      <c r="AE283" s="177">
        <v>0</v>
      </c>
      <c r="AF283" s="182">
        <v>0</v>
      </c>
      <c r="AG283" s="172"/>
    </row>
    <row r="284" spans="1:33" s="110" customFormat="1" x14ac:dyDescent="0.2">
      <c r="A284" s="138">
        <v>436</v>
      </c>
      <c r="B284" s="139">
        <v>436049199</v>
      </c>
      <c r="C284" s="140" t="s">
        <v>508</v>
      </c>
      <c r="D284" s="141">
        <v>49</v>
      </c>
      <c r="E284" s="140" t="s">
        <v>81</v>
      </c>
      <c r="F284" s="141">
        <v>199</v>
      </c>
      <c r="G284" s="142" t="s">
        <v>231</v>
      </c>
      <c r="H284" s="130"/>
      <c r="I284" s="131">
        <v>15923</v>
      </c>
      <c r="J284" s="131">
        <v>10683</v>
      </c>
      <c r="K284" s="131">
        <v>0</v>
      </c>
      <c r="L284" s="131">
        <v>938</v>
      </c>
      <c r="M284" s="131">
        <v>27544</v>
      </c>
      <c r="N284" s="130"/>
      <c r="O284" s="132">
        <v>1</v>
      </c>
      <c r="P284" s="132">
        <v>0</v>
      </c>
      <c r="Q284" s="133">
        <v>26606</v>
      </c>
      <c r="R284" s="133">
        <v>0</v>
      </c>
      <c r="S284" s="133">
        <v>0</v>
      </c>
      <c r="T284" s="133">
        <v>938</v>
      </c>
      <c r="U284" s="134">
        <v>27544</v>
      </c>
      <c r="V284" s="144"/>
      <c r="W284" s="173">
        <v>0</v>
      </c>
      <c r="X284" s="174">
        <v>0.09</v>
      </c>
      <c r="Y284" s="174">
        <v>9.1022686896982967E-4</v>
      </c>
      <c r="Z284" s="175">
        <v>0</v>
      </c>
      <c r="AA284" s="168"/>
      <c r="AB284" s="176">
        <v>0</v>
      </c>
      <c r="AC284" s="177">
        <v>0</v>
      </c>
      <c r="AD284" s="134">
        <v>0</v>
      </c>
      <c r="AE284" s="177">
        <v>0</v>
      </c>
      <c r="AF284" s="182">
        <v>0</v>
      </c>
      <c r="AG284" s="172"/>
    </row>
    <row r="285" spans="1:33" s="110" customFormat="1" x14ac:dyDescent="0.2">
      <c r="A285" s="138">
        <v>436</v>
      </c>
      <c r="B285" s="139">
        <v>436049244</v>
      </c>
      <c r="C285" s="140" t="s">
        <v>508</v>
      </c>
      <c r="D285" s="141">
        <v>49</v>
      </c>
      <c r="E285" s="140" t="s">
        <v>81</v>
      </c>
      <c r="F285" s="141">
        <v>244</v>
      </c>
      <c r="G285" s="142" t="s">
        <v>276</v>
      </c>
      <c r="H285" s="130"/>
      <c r="I285" s="131">
        <v>11393</v>
      </c>
      <c r="J285" s="131">
        <v>3611</v>
      </c>
      <c r="K285" s="131">
        <v>0</v>
      </c>
      <c r="L285" s="131">
        <v>938</v>
      </c>
      <c r="M285" s="131">
        <v>15942</v>
      </c>
      <c r="N285" s="130"/>
      <c r="O285" s="132">
        <v>4</v>
      </c>
      <c r="P285" s="132">
        <v>0</v>
      </c>
      <c r="Q285" s="133">
        <v>60016</v>
      </c>
      <c r="R285" s="133">
        <v>0</v>
      </c>
      <c r="S285" s="133">
        <v>0</v>
      </c>
      <c r="T285" s="133">
        <v>3752</v>
      </c>
      <c r="U285" s="134">
        <v>63768</v>
      </c>
      <c r="V285" s="144"/>
      <c r="W285" s="173">
        <v>0</v>
      </c>
      <c r="X285" s="174">
        <v>0.09</v>
      </c>
      <c r="Y285" s="174">
        <v>0.1346351263518645</v>
      </c>
      <c r="Z285" s="175">
        <v>0</v>
      </c>
      <c r="AA285" s="168"/>
      <c r="AB285" s="176">
        <v>1</v>
      </c>
      <c r="AC285" s="177">
        <v>0.85876406248103776</v>
      </c>
      <c r="AD285" s="134">
        <v>13691</v>
      </c>
      <c r="AE285" s="177">
        <v>0</v>
      </c>
      <c r="AF285" s="182">
        <v>0</v>
      </c>
      <c r="AG285" s="172"/>
    </row>
    <row r="286" spans="1:33" s="110" customFormat="1" x14ac:dyDescent="0.2">
      <c r="A286" s="138">
        <v>436</v>
      </c>
      <c r="B286" s="139">
        <v>436049248</v>
      </c>
      <c r="C286" s="140" t="s">
        <v>508</v>
      </c>
      <c r="D286" s="141">
        <v>49</v>
      </c>
      <c r="E286" s="140" t="s">
        <v>81</v>
      </c>
      <c r="F286" s="141">
        <v>248</v>
      </c>
      <c r="G286" s="142" t="s">
        <v>280</v>
      </c>
      <c r="H286" s="130"/>
      <c r="I286" s="131">
        <v>12309</v>
      </c>
      <c r="J286" s="131">
        <v>972</v>
      </c>
      <c r="K286" s="131">
        <v>0</v>
      </c>
      <c r="L286" s="131">
        <v>938</v>
      </c>
      <c r="M286" s="131">
        <v>14219</v>
      </c>
      <c r="N286" s="130"/>
      <c r="O286" s="132">
        <v>4</v>
      </c>
      <c r="P286" s="132">
        <v>0</v>
      </c>
      <c r="Q286" s="133">
        <v>53124</v>
      </c>
      <c r="R286" s="133">
        <v>0</v>
      </c>
      <c r="S286" s="133">
        <v>0</v>
      </c>
      <c r="T286" s="133">
        <v>3752</v>
      </c>
      <c r="U286" s="134">
        <v>56876</v>
      </c>
      <c r="V286" s="144"/>
      <c r="W286" s="173">
        <v>0</v>
      </c>
      <c r="X286" s="174">
        <v>0.09</v>
      </c>
      <c r="Y286" s="174">
        <v>5.8077757598521712E-2</v>
      </c>
      <c r="Z286" s="175">
        <v>0</v>
      </c>
      <c r="AA286" s="168"/>
      <c r="AB286" s="176">
        <v>1</v>
      </c>
      <c r="AC286" s="177">
        <v>0</v>
      </c>
      <c r="AD286" s="134">
        <v>0</v>
      </c>
      <c r="AE286" s="177">
        <v>0</v>
      </c>
      <c r="AF286" s="182">
        <v>0</v>
      </c>
      <c r="AG286" s="172"/>
    </row>
    <row r="287" spans="1:33" s="110" customFormat="1" x14ac:dyDescent="0.2">
      <c r="A287" s="138">
        <v>436</v>
      </c>
      <c r="B287" s="139">
        <v>436049262</v>
      </c>
      <c r="C287" s="140" t="s">
        <v>508</v>
      </c>
      <c r="D287" s="141">
        <v>49</v>
      </c>
      <c r="E287" s="140" t="s">
        <v>81</v>
      </c>
      <c r="F287" s="141">
        <v>262</v>
      </c>
      <c r="G287" s="142" t="s">
        <v>294</v>
      </c>
      <c r="H287" s="130"/>
      <c r="I287" s="131">
        <v>11723</v>
      </c>
      <c r="J287" s="131">
        <v>4097</v>
      </c>
      <c r="K287" s="131">
        <v>0</v>
      </c>
      <c r="L287" s="131">
        <v>938</v>
      </c>
      <c r="M287" s="131">
        <v>16758</v>
      </c>
      <c r="N287" s="130"/>
      <c r="O287" s="132">
        <v>2</v>
      </c>
      <c r="P287" s="132">
        <v>0</v>
      </c>
      <c r="Q287" s="133">
        <v>31640</v>
      </c>
      <c r="R287" s="133">
        <v>0</v>
      </c>
      <c r="S287" s="133">
        <v>0</v>
      </c>
      <c r="T287" s="133">
        <v>1876</v>
      </c>
      <c r="U287" s="134">
        <v>33516</v>
      </c>
      <c r="V287" s="144"/>
      <c r="W287" s="173">
        <v>0</v>
      </c>
      <c r="X287" s="174">
        <v>0.09</v>
      </c>
      <c r="Y287" s="174">
        <v>7.4061373245653719E-2</v>
      </c>
      <c r="Z287" s="175">
        <v>0</v>
      </c>
      <c r="AA287" s="168"/>
      <c r="AB287" s="176">
        <v>1</v>
      </c>
      <c r="AC287" s="177">
        <v>0</v>
      </c>
      <c r="AD287" s="134">
        <v>0</v>
      </c>
      <c r="AE287" s="177">
        <v>0</v>
      </c>
      <c r="AF287" s="182">
        <v>0</v>
      </c>
      <c r="AG287" s="172"/>
    </row>
    <row r="288" spans="1:33" s="110" customFormat="1" x14ac:dyDescent="0.2">
      <c r="A288" s="138">
        <v>436</v>
      </c>
      <c r="B288" s="139">
        <v>436049274</v>
      </c>
      <c r="C288" s="140" t="s">
        <v>508</v>
      </c>
      <c r="D288" s="141">
        <v>49</v>
      </c>
      <c r="E288" s="140" t="s">
        <v>81</v>
      </c>
      <c r="F288" s="141">
        <v>274</v>
      </c>
      <c r="G288" s="142" t="s">
        <v>306</v>
      </c>
      <c r="H288" s="130"/>
      <c r="I288" s="131">
        <v>14080</v>
      </c>
      <c r="J288" s="131">
        <v>5790</v>
      </c>
      <c r="K288" s="131">
        <v>0</v>
      </c>
      <c r="L288" s="131">
        <v>938</v>
      </c>
      <c r="M288" s="131">
        <v>20808</v>
      </c>
      <c r="N288" s="130"/>
      <c r="O288" s="132">
        <v>4</v>
      </c>
      <c r="P288" s="132">
        <v>0</v>
      </c>
      <c r="Q288" s="133">
        <v>79480</v>
      </c>
      <c r="R288" s="133">
        <v>0</v>
      </c>
      <c r="S288" s="133">
        <v>0</v>
      </c>
      <c r="T288" s="133">
        <v>3752</v>
      </c>
      <c r="U288" s="134">
        <v>83232</v>
      </c>
      <c r="V288" s="144"/>
      <c r="W288" s="173">
        <v>0</v>
      </c>
      <c r="X288" s="174">
        <v>0.09</v>
      </c>
      <c r="Y288" s="174">
        <v>6.7751587072622119E-2</v>
      </c>
      <c r="Z288" s="175">
        <v>0</v>
      </c>
      <c r="AA288" s="168"/>
      <c r="AB288" s="176">
        <v>2</v>
      </c>
      <c r="AC288" s="177">
        <v>0</v>
      </c>
      <c r="AD288" s="134">
        <v>0</v>
      </c>
      <c r="AE288" s="177">
        <v>0</v>
      </c>
      <c r="AF288" s="182">
        <v>0</v>
      </c>
      <c r="AG288" s="172"/>
    </row>
    <row r="289" spans="1:33" s="110" customFormat="1" x14ac:dyDescent="0.2">
      <c r="A289" s="138">
        <v>436</v>
      </c>
      <c r="B289" s="139">
        <v>436049308</v>
      </c>
      <c r="C289" s="140" t="s">
        <v>508</v>
      </c>
      <c r="D289" s="141">
        <v>49</v>
      </c>
      <c r="E289" s="140" t="s">
        <v>81</v>
      </c>
      <c r="F289" s="141">
        <v>308</v>
      </c>
      <c r="G289" s="142" t="s">
        <v>340</v>
      </c>
      <c r="H289" s="130"/>
      <c r="I289" s="131">
        <v>12737</v>
      </c>
      <c r="J289" s="131">
        <v>5829</v>
      </c>
      <c r="K289" s="131">
        <v>0</v>
      </c>
      <c r="L289" s="131">
        <v>938</v>
      </c>
      <c r="M289" s="131">
        <v>19504</v>
      </c>
      <c r="N289" s="130"/>
      <c r="O289" s="132">
        <v>2</v>
      </c>
      <c r="P289" s="132">
        <v>0</v>
      </c>
      <c r="Q289" s="133">
        <v>37132</v>
      </c>
      <c r="R289" s="133">
        <v>0</v>
      </c>
      <c r="S289" s="133">
        <v>0</v>
      </c>
      <c r="T289" s="133">
        <v>1876</v>
      </c>
      <c r="U289" s="134">
        <v>39008</v>
      </c>
      <c r="V289" s="144"/>
      <c r="W289" s="173">
        <v>0</v>
      </c>
      <c r="X289" s="174">
        <v>0.09</v>
      </c>
      <c r="Y289" s="174">
        <v>2.4358258082762783E-3</v>
      </c>
      <c r="Z289" s="175">
        <v>0</v>
      </c>
      <c r="AA289" s="168"/>
      <c r="AB289" s="176">
        <v>0</v>
      </c>
      <c r="AC289" s="177">
        <v>0</v>
      </c>
      <c r="AD289" s="134">
        <v>0</v>
      </c>
      <c r="AE289" s="177">
        <v>0</v>
      </c>
      <c r="AF289" s="182">
        <v>0</v>
      </c>
      <c r="AG289" s="172"/>
    </row>
    <row r="290" spans="1:33" s="110" customFormat="1" x14ac:dyDescent="0.2">
      <c r="A290" s="138">
        <v>436</v>
      </c>
      <c r="B290" s="139">
        <v>436049336</v>
      </c>
      <c r="C290" s="140" t="s">
        <v>508</v>
      </c>
      <c r="D290" s="141">
        <v>49</v>
      </c>
      <c r="E290" s="140" t="s">
        <v>81</v>
      </c>
      <c r="F290" s="141">
        <v>336</v>
      </c>
      <c r="G290" s="142" t="s">
        <v>368</v>
      </c>
      <c r="H290" s="130"/>
      <c r="I290" s="131">
        <v>11723</v>
      </c>
      <c r="J290" s="131">
        <v>2743</v>
      </c>
      <c r="K290" s="131">
        <v>0</v>
      </c>
      <c r="L290" s="131">
        <v>938</v>
      </c>
      <c r="M290" s="131">
        <v>15404</v>
      </c>
      <c r="N290" s="130"/>
      <c r="O290" s="132">
        <v>1</v>
      </c>
      <c r="P290" s="132">
        <v>0</v>
      </c>
      <c r="Q290" s="133">
        <v>14466</v>
      </c>
      <c r="R290" s="133">
        <v>0</v>
      </c>
      <c r="S290" s="133">
        <v>0</v>
      </c>
      <c r="T290" s="133">
        <v>938</v>
      </c>
      <c r="U290" s="134">
        <v>15404</v>
      </c>
      <c r="V290" s="144"/>
      <c r="W290" s="173">
        <v>0</v>
      </c>
      <c r="X290" s="174">
        <v>0.09</v>
      </c>
      <c r="Y290" s="174">
        <v>4.1024583950034284E-2</v>
      </c>
      <c r="Z290" s="175">
        <v>0</v>
      </c>
      <c r="AA290" s="168"/>
      <c r="AB290" s="176">
        <v>1</v>
      </c>
      <c r="AC290" s="177">
        <v>0</v>
      </c>
      <c r="AD290" s="134">
        <v>0</v>
      </c>
      <c r="AE290" s="177">
        <v>0</v>
      </c>
      <c r="AF290" s="182">
        <v>0</v>
      </c>
      <c r="AG290" s="172"/>
    </row>
    <row r="291" spans="1:33" s="110" customFormat="1" x14ac:dyDescent="0.2">
      <c r="A291" s="138">
        <v>436</v>
      </c>
      <c r="B291" s="139">
        <v>436049347</v>
      </c>
      <c r="C291" s="140" t="s">
        <v>508</v>
      </c>
      <c r="D291" s="141">
        <v>49</v>
      </c>
      <c r="E291" s="140" t="s">
        <v>81</v>
      </c>
      <c r="F291" s="141">
        <v>347</v>
      </c>
      <c r="G291" s="142" t="s">
        <v>379</v>
      </c>
      <c r="H291" s="130"/>
      <c r="I291" s="131">
        <v>12088.753063272085</v>
      </c>
      <c r="J291" s="131">
        <v>5473</v>
      </c>
      <c r="K291" s="131">
        <v>0</v>
      </c>
      <c r="L291" s="131">
        <v>938</v>
      </c>
      <c r="M291" s="131">
        <v>18499.753063272085</v>
      </c>
      <c r="N291" s="130"/>
      <c r="O291" s="132">
        <v>1</v>
      </c>
      <c r="P291" s="132">
        <v>0</v>
      </c>
      <c r="Q291" s="133">
        <v>17562</v>
      </c>
      <c r="R291" s="133">
        <v>0</v>
      </c>
      <c r="S291" s="133">
        <v>0</v>
      </c>
      <c r="T291" s="133">
        <v>938</v>
      </c>
      <c r="U291" s="134">
        <v>18500</v>
      </c>
      <c r="V291" s="144"/>
      <c r="W291" s="173">
        <v>0</v>
      </c>
      <c r="X291" s="174">
        <v>0.09</v>
      </c>
      <c r="Y291" s="174">
        <v>8.5029863963375085E-3</v>
      </c>
      <c r="Z291" s="175">
        <v>0</v>
      </c>
      <c r="AA291" s="168"/>
      <c r="AB291" s="176">
        <v>1</v>
      </c>
      <c r="AC291" s="177">
        <v>0</v>
      </c>
      <c r="AD291" s="134">
        <v>0</v>
      </c>
      <c r="AE291" s="177">
        <v>0</v>
      </c>
      <c r="AF291" s="182">
        <v>0</v>
      </c>
      <c r="AG291" s="172"/>
    </row>
    <row r="292" spans="1:33" s="110" customFormat="1" x14ac:dyDescent="0.2">
      <c r="A292" s="138">
        <v>437</v>
      </c>
      <c r="B292" s="139">
        <v>437035035</v>
      </c>
      <c r="C292" s="140" t="s">
        <v>600</v>
      </c>
      <c r="D292" s="141">
        <v>35</v>
      </c>
      <c r="E292" s="140" t="s">
        <v>67</v>
      </c>
      <c r="F292" s="141">
        <v>35</v>
      </c>
      <c r="G292" s="142" t="s">
        <v>67</v>
      </c>
      <c r="H292" s="130"/>
      <c r="I292" s="131">
        <v>15054</v>
      </c>
      <c r="J292" s="131">
        <v>6318</v>
      </c>
      <c r="K292" s="131">
        <v>0</v>
      </c>
      <c r="L292" s="131">
        <v>938</v>
      </c>
      <c r="M292" s="131">
        <v>22310</v>
      </c>
      <c r="N292" s="130"/>
      <c r="O292" s="132">
        <v>297.91000000000003</v>
      </c>
      <c r="P292" s="132">
        <v>0</v>
      </c>
      <c r="Q292" s="133">
        <v>6366930</v>
      </c>
      <c r="R292" s="133">
        <v>0</v>
      </c>
      <c r="S292" s="133">
        <v>0</v>
      </c>
      <c r="T292" s="133">
        <v>279440</v>
      </c>
      <c r="U292" s="134">
        <v>6646370</v>
      </c>
      <c r="V292" s="144"/>
      <c r="W292" s="173">
        <v>0</v>
      </c>
      <c r="X292" s="174">
        <v>0.18</v>
      </c>
      <c r="Y292" s="174">
        <v>0.15581142511821139</v>
      </c>
      <c r="Z292" s="175">
        <v>0</v>
      </c>
      <c r="AA292" s="168"/>
      <c r="AB292" s="176">
        <v>6</v>
      </c>
      <c r="AC292" s="177">
        <v>0</v>
      </c>
      <c r="AD292" s="134">
        <v>0</v>
      </c>
      <c r="AE292" s="177">
        <v>0</v>
      </c>
      <c r="AF292" s="182">
        <v>0</v>
      </c>
      <c r="AG292" s="172"/>
    </row>
    <row r="293" spans="1:33" s="110" customFormat="1" x14ac:dyDescent="0.2">
      <c r="A293" s="138">
        <v>437</v>
      </c>
      <c r="B293" s="139">
        <v>437035050</v>
      </c>
      <c r="C293" s="140" t="s">
        <v>600</v>
      </c>
      <c r="D293" s="141">
        <v>35</v>
      </c>
      <c r="E293" s="140" t="s">
        <v>67</v>
      </c>
      <c r="F293" s="141">
        <v>50</v>
      </c>
      <c r="G293" s="142" t="s">
        <v>82</v>
      </c>
      <c r="H293" s="130"/>
      <c r="I293" s="131">
        <v>11198.477785070678</v>
      </c>
      <c r="J293" s="131">
        <v>4983</v>
      </c>
      <c r="K293" s="131">
        <v>0</v>
      </c>
      <c r="L293" s="131">
        <v>938</v>
      </c>
      <c r="M293" s="131">
        <v>17119.477785070678</v>
      </c>
      <c r="N293" s="130"/>
      <c r="O293" s="132">
        <v>1</v>
      </c>
      <c r="P293" s="132">
        <v>0</v>
      </c>
      <c r="Q293" s="133">
        <v>16181</v>
      </c>
      <c r="R293" s="133">
        <v>0</v>
      </c>
      <c r="S293" s="133">
        <v>0</v>
      </c>
      <c r="T293" s="133">
        <v>938</v>
      </c>
      <c r="U293" s="134">
        <v>17119</v>
      </c>
      <c r="V293" s="144"/>
      <c r="W293" s="173">
        <v>0</v>
      </c>
      <c r="X293" s="174">
        <v>0.09</v>
      </c>
      <c r="Y293" s="174">
        <v>7.0171866245590771E-3</v>
      </c>
      <c r="Z293" s="175">
        <v>0</v>
      </c>
      <c r="AA293" s="168"/>
      <c r="AB293" s="176">
        <v>0</v>
      </c>
      <c r="AC293" s="177">
        <v>0</v>
      </c>
      <c r="AD293" s="134">
        <v>0</v>
      </c>
      <c r="AE293" s="177">
        <v>0</v>
      </c>
      <c r="AF293" s="182">
        <v>0</v>
      </c>
      <c r="AG293" s="172"/>
    </row>
    <row r="294" spans="1:33" s="110" customFormat="1" x14ac:dyDescent="0.2">
      <c r="A294" s="138">
        <v>437</v>
      </c>
      <c r="B294" s="139">
        <v>437035201</v>
      </c>
      <c r="C294" s="140" t="s">
        <v>600</v>
      </c>
      <c r="D294" s="141">
        <v>35</v>
      </c>
      <c r="E294" s="140" t="s">
        <v>67</v>
      </c>
      <c r="F294" s="141">
        <v>201</v>
      </c>
      <c r="G294" s="142" t="s">
        <v>233</v>
      </c>
      <c r="H294" s="130"/>
      <c r="I294" s="131">
        <v>13845.041456828223</v>
      </c>
      <c r="J294" s="131">
        <v>485</v>
      </c>
      <c r="K294" s="131">
        <v>0</v>
      </c>
      <c r="L294" s="131">
        <v>938</v>
      </c>
      <c r="M294" s="131">
        <v>15268.041456828223</v>
      </c>
      <c r="N294" s="130"/>
      <c r="O294" s="132">
        <v>1</v>
      </c>
      <c r="P294" s="132">
        <v>0</v>
      </c>
      <c r="Q294" s="133">
        <v>14330</v>
      </c>
      <c r="R294" s="133">
        <v>0</v>
      </c>
      <c r="S294" s="133">
        <v>0</v>
      </c>
      <c r="T294" s="133">
        <v>938</v>
      </c>
      <c r="U294" s="134">
        <v>15268</v>
      </c>
      <c r="V294" s="144"/>
      <c r="W294" s="173">
        <v>0</v>
      </c>
      <c r="X294" s="174">
        <v>0.18</v>
      </c>
      <c r="Y294" s="174">
        <v>8.4128092809029539E-2</v>
      </c>
      <c r="Z294" s="175">
        <v>0</v>
      </c>
      <c r="AA294" s="168"/>
      <c r="AB294" s="176">
        <v>0</v>
      </c>
      <c r="AC294" s="177">
        <v>0</v>
      </c>
      <c r="AD294" s="134">
        <v>0</v>
      </c>
      <c r="AE294" s="177">
        <v>0</v>
      </c>
      <c r="AF294" s="182">
        <v>0</v>
      </c>
      <c r="AG294" s="172"/>
    </row>
    <row r="295" spans="1:33" s="110" customFormat="1" x14ac:dyDescent="0.2">
      <c r="A295" s="138">
        <v>437</v>
      </c>
      <c r="B295" s="139">
        <v>437035243</v>
      </c>
      <c r="C295" s="140" t="s">
        <v>600</v>
      </c>
      <c r="D295" s="141">
        <v>35</v>
      </c>
      <c r="E295" s="140" t="s">
        <v>67</v>
      </c>
      <c r="F295" s="141">
        <v>243</v>
      </c>
      <c r="G295" s="142" t="s">
        <v>275</v>
      </c>
      <c r="H295" s="130"/>
      <c r="I295" s="131">
        <v>13392.987389876773</v>
      </c>
      <c r="J295" s="131">
        <v>2516</v>
      </c>
      <c r="K295" s="131">
        <v>0</v>
      </c>
      <c r="L295" s="131">
        <v>938</v>
      </c>
      <c r="M295" s="131">
        <v>16846.987389876773</v>
      </c>
      <c r="N295" s="130"/>
      <c r="O295" s="132">
        <v>0.53</v>
      </c>
      <c r="P295" s="132">
        <v>0</v>
      </c>
      <c r="Q295" s="133">
        <v>8432</v>
      </c>
      <c r="R295" s="133">
        <v>0</v>
      </c>
      <c r="S295" s="133">
        <v>0</v>
      </c>
      <c r="T295" s="133">
        <v>497</v>
      </c>
      <c r="U295" s="134">
        <v>8929</v>
      </c>
      <c r="V295" s="144"/>
      <c r="W295" s="173">
        <v>0</v>
      </c>
      <c r="X295" s="174">
        <v>0.09</v>
      </c>
      <c r="Y295" s="174">
        <v>6.428262576334348E-3</v>
      </c>
      <c r="Z295" s="175">
        <v>0</v>
      </c>
      <c r="AA295" s="168"/>
      <c r="AB295" s="176">
        <v>0</v>
      </c>
      <c r="AC295" s="177">
        <v>0</v>
      </c>
      <c r="AD295" s="134">
        <v>0</v>
      </c>
      <c r="AE295" s="177">
        <v>0</v>
      </c>
      <c r="AF295" s="182">
        <v>0</v>
      </c>
      <c r="AG295" s="172"/>
    </row>
    <row r="296" spans="1:33" s="110" customFormat="1" x14ac:dyDescent="0.2">
      <c r="A296" s="138">
        <v>438</v>
      </c>
      <c r="B296" s="139">
        <v>438035035</v>
      </c>
      <c r="C296" s="140" t="s">
        <v>510</v>
      </c>
      <c r="D296" s="141">
        <v>35</v>
      </c>
      <c r="E296" s="140" t="s">
        <v>67</v>
      </c>
      <c r="F296" s="141">
        <v>35</v>
      </c>
      <c r="G296" s="142" t="s">
        <v>67</v>
      </c>
      <c r="H296" s="130"/>
      <c r="I296" s="131">
        <v>14372</v>
      </c>
      <c r="J296" s="131">
        <v>6032</v>
      </c>
      <c r="K296" s="131">
        <v>0</v>
      </c>
      <c r="L296" s="131">
        <v>938</v>
      </c>
      <c r="M296" s="131">
        <v>21342</v>
      </c>
      <c r="N296" s="130"/>
      <c r="O296" s="132">
        <v>326.63999999999993</v>
      </c>
      <c r="P296" s="132">
        <v>0</v>
      </c>
      <c r="Q296" s="133">
        <v>6626874</v>
      </c>
      <c r="R296" s="133">
        <v>0</v>
      </c>
      <c r="S296" s="133">
        <v>0</v>
      </c>
      <c r="T296" s="133">
        <v>304744</v>
      </c>
      <c r="U296" s="134">
        <v>6931618</v>
      </c>
      <c r="V296" s="144"/>
      <c r="W296" s="173">
        <v>1.8545718650026666</v>
      </c>
      <c r="X296" s="174">
        <v>0.18</v>
      </c>
      <c r="Y296" s="174">
        <v>0.15581142511821139</v>
      </c>
      <c r="Z296" s="175">
        <v>0</v>
      </c>
      <c r="AA296" s="168"/>
      <c r="AB296" s="176">
        <v>1</v>
      </c>
      <c r="AC296" s="177">
        <v>0</v>
      </c>
      <c r="AD296" s="134">
        <v>0</v>
      </c>
      <c r="AE296" s="177">
        <v>0.95454938467302664</v>
      </c>
      <c r="AF296" s="182">
        <v>20372</v>
      </c>
      <c r="AG296" s="172"/>
    </row>
    <row r="297" spans="1:33" s="110" customFormat="1" x14ac:dyDescent="0.2">
      <c r="A297" s="138">
        <v>438</v>
      </c>
      <c r="B297" s="139">
        <v>438035044</v>
      </c>
      <c r="C297" s="140" t="s">
        <v>510</v>
      </c>
      <c r="D297" s="141">
        <v>35</v>
      </c>
      <c r="E297" s="140" t="s">
        <v>67</v>
      </c>
      <c r="F297" s="141">
        <v>44</v>
      </c>
      <c r="G297" s="142" t="s">
        <v>76</v>
      </c>
      <c r="H297" s="130"/>
      <c r="I297" s="131">
        <v>13567.227659367676</v>
      </c>
      <c r="J297" s="131">
        <v>122</v>
      </c>
      <c r="K297" s="131">
        <v>0</v>
      </c>
      <c r="L297" s="131">
        <v>938</v>
      </c>
      <c r="M297" s="131">
        <v>14627.227659367676</v>
      </c>
      <c r="N297" s="130"/>
      <c r="O297" s="132">
        <v>4</v>
      </c>
      <c r="P297" s="132">
        <v>0</v>
      </c>
      <c r="Q297" s="133">
        <v>54448</v>
      </c>
      <c r="R297" s="133">
        <v>0</v>
      </c>
      <c r="S297" s="133">
        <v>0</v>
      </c>
      <c r="T297" s="133">
        <v>3732</v>
      </c>
      <c r="U297" s="134">
        <v>58180</v>
      </c>
      <c r="V297" s="144"/>
      <c r="W297" s="173">
        <v>2.2710897195721984E-2</v>
      </c>
      <c r="X297" s="174">
        <v>0.18</v>
      </c>
      <c r="Y297" s="174">
        <v>7.2901165539567603E-2</v>
      </c>
      <c r="Z297" s="175">
        <v>0</v>
      </c>
      <c r="AA297" s="168"/>
      <c r="AB297" s="176">
        <v>0</v>
      </c>
      <c r="AC297" s="177">
        <v>0</v>
      </c>
      <c r="AD297" s="134">
        <v>0</v>
      </c>
      <c r="AE297" s="177">
        <v>0</v>
      </c>
      <c r="AF297" s="182">
        <v>0</v>
      </c>
      <c r="AG297" s="172"/>
    </row>
    <row r="298" spans="1:33" s="110" customFormat="1" x14ac:dyDescent="0.2">
      <c r="A298" s="138">
        <v>438</v>
      </c>
      <c r="B298" s="139">
        <v>438035050</v>
      </c>
      <c r="C298" s="140" t="s">
        <v>510</v>
      </c>
      <c r="D298" s="141">
        <v>35</v>
      </c>
      <c r="E298" s="140" t="s">
        <v>67</v>
      </c>
      <c r="F298" s="141">
        <v>50</v>
      </c>
      <c r="G298" s="142" t="s">
        <v>82</v>
      </c>
      <c r="H298" s="130"/>
      <c r="I298" s="131">
        <v>11198.477785070678</v>
      </c>
      <c r="J298" s="131">
        <v>4983</v>
      </c>
      <c r="K298" s="131">
        <v>0</v>
      </c>
      <c r="L298" s="131">
        <v>938</v>
      </c>
      <c r="M298" s="131">
        <v>17119.477785070678</v>
      </c>
      <c r="N298" s="130"/>
      <c r="O298" s="132">
        <v>3</v>
      </c>
      <c r="P298" s="132">
        <v>0</v>
      </c>
      <c r="Q298" s="133">
        <v>48270</v>
      </c>
      <c r="R298" s="133">
        <v>0</v>
      </c>
      <c r="S298" s="133">
        <v>0</v>
      </c>
      <c r="T298" s="133">
        <v>2799</v>
      </c>
      <c r="U298" s="134">
        <v>51069</v>
      </c>
      <c r="V298" s="144"/>
      <c r="W298" s="173">
        <v>1.7033172896791487E-2</v>
      </c>
      <c r="X298" s="174">
        <v>0.09</v>
      </c>
      <c r="Y298" s="174">
        <v>7.0171866245590771E-3</v>
      </c>
      <c r="Z298" s="175">
        <v>0</v>
      </c>
      <c r="AA298" s="168"/>
      <c r="AB298" s="176">
        <v>0</v>
      </c>
      <c r="AC298" s="177">
        <v>0</v>
      </c>
      <c r="AD298" s="134">
        <v>0</v>
      </c>
      <c r="AE298" s="177">
        <v>0</v>
      </c>
      <c r="AF298" s="182">
        <v>0</v>
      </c>
      <c r="AG298" s="172"/>
    </row>
    <row r="299" spans="1:33" s="110" customFormat="1" x14ac:dyDescent="0.2">
      <c r="A299" s="138">
        <v>438</v>
      </c>
      <c r="B299" s="139">
        <v>438035073</v>
      </c>
      <c r="C299" s="140" t="s">
        <v>510</v>
      </c>
      <c r="D299" s="141">
        <v>35</v>
      </c>
      <c r="E299" s="140" t="s">
        <v>67</v>
      </c>
      <c r="F299" s="141">
        <v>73</v>
      </c>
      <c r="G299" s="142" t="s">
        <v>105</v>
      </c>
      <c r="H299" s="130"/>
      <c r="I299" s="131">
        <v>11507.356208692594</v>
      </c>
      <c r="J299" s="131">
        <v>7948</v>
      </c>
      <c r="K299" s="131">
        <v>0</v>
      </c>
      <c r="L299" s="131">
        <v>938</v>
      </c>
      <c r="M299" s="131">
        <v>20393.356208692596</v>
      </c>
      <c r="N299" s="130"/>
      <c r="O299" s="132">
        <v>0.65</v>
      </c>
      <c r="P299" s="132">
        <v>0</v>
      </c>
      <c r="Q299" s="133">
        <v>12574</v>
      </c>
      <c r="R299" s="133">
        <v>0</v>
      </c>
      <c r="S299" s="133">
        <v>0</v>
      </c>
      <c r="T299" s="133">
        <v>606</v>
      </c>
      <c r="U299" s="134">
        <v>13180</v>
      </c>
      <c r="V299" s="144"/>
      <c r="W299" s="173">
        <v>3.6905207943048225E-3</v>
      </c>
      <c r="X299" s="174">
        <v>0.09</v>
      </c>
      <c r="Y299" s="174">
        <v>1.4802937393776692E-2</v>
      </c>
      <c r="Z299" s="175">
        <v>0</v>
      </c>
      <c r="AA299" s="168"/>
      <c r="AB299" s="176">
        <v>0</v>
      </c>
      <c r="AC299" s="177">
        <v>0</v>
      </c>
      <c r="AD299" s="134">
        <v>0</v>
      </c>
      <c r="AE299" s="177">
        <v>0</v>
      </c>
      <c r="AF299" s="182">
        <v>0</v>
      </c>
      <c r="AG299" s="172"/>
    </row>
    <row r="300" spans="1:33" s="110" customFormat="1" x14ac:dyDescent="0.2">
      <c r="A300" s="138">
        <v>438</v>
      </c>
      <c r="B300" s="139">
        <v>438035149</v>
      </c>
      <c r="C300" s="140" t="s">
        <v>510</v>
      </c>
      <c r="D300" s="141">
        <v>35</v>
      </c>
      <c r="E300" s="140" t="s">
        <v>67</v>
      </c>
      <c r="F300" s="141">
        <v>149</v>
      </c>
      <c r="G300" s="142" t="s">
        <v>181</v>
      </c>
      <c r="H300" s="130"/>
      <c r="I300" s="131">
        <v>14237.416310275265</v>
      </c>
      <c r="J300" s="131">
        <v>526</v>
      </c>
      <c r="K300" s="131">
        <v>0</v>
      </c>
      <c r="L300" s="131">
        <v>938</v>
      </c>
      <c r="M300" s="131">
        <v>15701.416310275265</v>
      </c>
      <c r="N300" s="130"/>
      <c r="O300" s="132">
        <v>0.68</v>
      </c>
      <c r="P300" s="132">
        <v>0</v>
      </c>
      <c r="Q300" s="133">
        <v>9982</v>
      </c>
      <c r="R300" s="133">
        <v>0</v>
      </c>
      <c r="S300" s="133">
        <v>0</v>
      </c>
      <c r="T300" s="133">
        <v>634</v>
      </c>
      <c r="U300" s="134">
        <v>10616</v>
      </c>
      <c r="V300" s="144"/>
      <c r="W300" s="173">
        <v>3.8608525232727378E-3</v>
      </c>
      <c r="X300" s="174">
        <v>0.18</v>
      </c>
      <c r="Y300" s="174">
        <v>0.11469294050967058</v>
      </c>
      <c r="Z300" s="175">
        <v>0</v>
      </c>
      <c r="AA300" s="168"/>
      <c r="AB300" s="176">
        <v>0</v>
      </c>
      <c r="AC300" s="177">
        <v>0</v>
      </c>
      <c r="AD300" s="134">
        <v>0</v>
      </c>
      <c r="AE300" s="177">
        <v>0</v>
      </c>
      <c r="AF300" s="182">
        <v>0</v>
      </c>
      <c r="AG300" s="172"/>
    </row>
    <row r="301" spans="1:33" s="110" customFormat="1" x14ac:dyDescent="0.2">
      <c r="A301" s="138">
        <v>438</v>
      </c>
      <c r="B301" s="139">
        <v>438035243</v>
      </c>
      <c r="C301" s="140" t="s">
        <v>510</v>
      </c>
      <c r="D301" s="141">
        <v>35</v>
      </c>
      <c r="E301" s="140" t="s">
        <v>67</v>
      </c>
      <c r="F301" s="141">
        <v>243</v>
      </c>
      <c r="G301" s="142" t="s">
        <v>275</v>
      </c>
      <c r="H301" s="130"/>
      <c r="I301" s="131">
        <v>13392.987389876773</v>
      </c>
      <c r="J301" s="131">
        <v>2516</v>
      </c>
      <c r="K301" s="131">
        <v>0</v>
      </c>
      <c r="L301" s="131">
        <v>938</v>
      </c>
      <c r="M301" s="131">
        <v>16846.987389876773</v>
      </c>
      <c r="N301" s="130"/>
      <c r="O301" s="132">
        <v>4</v>
      </c>
      <c r="P301" s="132">
        <v>0</v>
      </c>
      <c r="Q301" s="133">
        <v>63276</v>
      </c>
      <c r="R301" s="133">
        <v>0</v>
      </c>
      <c r="S301" s="133">
        <v>0</v>
      </c>
      <c r="T301" s="133">
        <v>3732</v>
      </c>
      <c r="U301" s="134">
        <v>67008</v>
      </c>
      <c r="V301" s="144"/>
      <c r="W301" s="173">
        <v>2.2710897195721984E-2</v>
      </c>
      <c r="X301" s="174">
        <v>0.09</v>
      </c>
      <c r="Y301" s="174">
        <v>6.428262576334348E-3</v>
      </c>
      <c r="Z301" s="175">
        <v>0</v>
      </c>
      <c r="AA301" s="168"/>
      <c r="AB301" s="176">
        <v>0</v>
      </c>
      <c r="AC301" s="177">
        <v>0</v>
      </c>
      <c r="AD301" s="134">
        <v>0</v>
      </c>
      <c r="AE301" s="177">
        <v>0</v>
      </c>
      <c r="AF301" s="182">
        <v>0</v>
      </c>
      <c r="AG301" s="172"/>
    </row>
    <row r="302" spans="1:33" s="110" customFormat="1" x14ac:dyDescent="0.2">
      <c r="A302" s="138">
        <v>438</v>
      </c>
      <c r="B302" s="139">
        <v>438035244</v>
      </c>
      <c r="C302" s="140" t="s">
        <v>510</v>
      </c>
      <c r="D302" s="141">
        <v>35</v>
      </c>
      <c r="E302" s="140" t="s">
        <v>67</v>
      </c>
      <c r="F302" s="141">
        <v>244</v>
      </c>
      <c r="G302" s="142" t="s">
        <v>276</v>
      </c>
      <c r="H302" s="130"/>
      <c r="I302" s="131">
        <v>15018</v>
      </c>
      <c r="J302" s="131">
        <v>4760</v>
      </c>
      <c r="K302" s="131">
        <v>0</v>
      </c>
      <c r="L302" s="131">
        <v>938</v>
      </c>
      <c r="M302" s="131">
        <v>20716</v>
      </c>
      <c r="N302" s="130"/>
      <c r="O302" s="132">
        <v>6</v>
      </c>
      <c r="P302" s="132">
        <v>0</v>
      </c>
      <c r="Q302" s="133">
        <v>117996</v>
      </c>
      <c r="R302" s="133">
        <v>0</v>
      </c>
      <c r="S302" s="133">
        <v>0</v>
      </c>
      <c r="T302" s="133">
        <v>5598</v>
      </c>
      <c r="U302" s="134">
        <v>123594</v>
      </c>
      <c r="V302" s="144"/>
      <c r="W302" s="173">
        <v>3.4066345793582975E-2</v>
      </c>
      <c r="X302" s="174">
        <v>0.09</v>
      </c>
      <c r="Y302" s="174">
        <v>0.1346351263518645</v>
      </c>
      <c r="Z302" s="175">
        <v>0</v>
      </c>
      <c r="AA302" s="168"/>
      <c r="AB302" s="176">
        <v>1</v>
      </c>
      <c r="AC302" s="177">
        <v>0.85388823689644089</v>
      </c>
      <c r="AD302" s="134">
        <v>17689</v>
      </c>
      <c r="AE302" s="177">
        <v>0</v>
      </c>
      <c r="AF302" s="182">
        <v>0</v>
      </c>
      <c r="AG302" s="172"/>
    </row>
    <row r="303" spans="1:33" s="110" customFormat="1" x14ac:dyDescent="0.2">
      <c r="A303" s="138">
        <v>438</v>
      </c>
      <c r="B303" s="139">
        <v>438035336</v>
      </c>
      <c r="C303" s="140" t="s">
        <v>510</v>
      </c>
      <c r="D303" s="141">
        <v>35</v>
      </c>
      <c r="E303" s="140" t="s">
        <v>67</v>
      </c>
      <c r="F303" s="141">
        <v>336</v>
      </c>
      <c r="G303" s="142" t="s">
        <v>368</v>
      </c>
      <c r="H303" s="130"/>
      <c r="I303" s="131">
        <v>6981</v>
      </c>
      <c r="J303" s="131">
        <v>1634</v>
      </c>
      <c r="K303" s="131">
        <v>0</v>
      </c>
      <c r="L303" s="131">
        <v>938</v>
      </c>
      <c r="M303" s="131">
        <v>9553</v>
      </c>
      <c r="N303" s="130"/>
      <c r="O303" s="132">
        <v>2</v>
      </c>
      <c r="P303" s="132">
        <v>0</v>
      </c>
      <c r="Q303" s="133">
        <v>17132</v>
      </c>
      <c r="R303" s="133">
        <v>0</v>
      </c>
      <c r="S303" s="133">
        <v>0</v>
      </c>
      <c r="T303" s="133">
        <v>1866</v>
      </c>
      <c r="U303" s="134">
        <v>18998</v>
      </c>
      <c r="V303" s="144"/>
      <c r="W303" s="173">
        <v>1.1355448597860992E-2</v>
      </c>
      <c r="X303" s="174">
        <v>0.09</v>
      </c>
      <c r="Y303" s="174">
        <v>4.1024583950034284E-2</v>
      </c>
      <c r="Z303" s="175">
        <v>0</v>
      </c>
      <c r="AA303" s="168"/>
      <c r="AB303" s="176">
        <v>0</v>
      </c>
      <c r="AC303" s="177">
        <v>0</v>
      </c>
      <c r="AD303" s="134">
        <v>0</v>
      </c>
      <c r="AE303" s="177">
        <v>0</v>
      </c>
      <c r="AF303" s="182">
        <v>0</v>
      </c>
      <c r="AG303" s="172"/>
    </row>
    <row r="304" spans="1:33" s="110" customFormat="1" x14ac:dyDescent="0.2">
      <c r="A304" s="138">
        <v>439</v>
      </c>
      <c r="B304" s="139">
        <v>439035001</v>
      </c>
      <c r="C304" s="140" t="s">
        <v>511</v>
      </c>
      <c r="D304" s="141">
        <v>35</v>
      </c>
      <c r="E304" s="140" t="s">
        <v>67</v>
      </c>
      <c r="F304" s="141">
        <v>1</v>
      </c>
      <c r="G304" s="142" t="s">
        <v>33</v>
      </c>
      <c r="H304" s="130"/>
      <c r="I304" s="131">
        <v>11530.517394155666</v>
      </c>
      <c r="J304" s="131">
        <v>2040</v>
      </c>
      <c r="K304" s="131">
        <v>0</v>
      </c>
      <c r="L304" s="131">
        <v>938</v>
      </c>
      <c r="M304" s="131">
        <v>14508.517394155666</v>
      </c>
      <c r="N304" s="130"/>
      <c r="O304" s="132">
        <v>1</v>
      </c>
      <c r="P304" s="132">
        <v>0</v>
      </c>
      <c r="Q304" s="133">
        <v>13247</v>
      </c>
      <c r="R304" s="133">
        <v>0</v>
      </c>
      <c r="S304" s="133">
        <v>0</v>
      </c>
      <c r="T304" s="133">
        <v>916</v>
      </c>
      <c r="U304" s="134">
        <v>14163</v>
      </c>
      <c r="V304" s="144"/>
      <c r="W304" s="173">
        <v>2.3811094254996581E-2</v>
      </c>
      <c r="X304" s="174">
        <v>0.09</v>
      </c>
      <c r="Y304" s="174">
        <v>1.3355256496601202E-2</v>
      </c>
      <c r="Z304" s="175">
        <v>0</v>
      </c>
      <c r="AA304" s="168"/>
      <c r="AB304" s="176">
        <v>0</v>
      </c>
      <c r="AC304" s="177">
        <v>0</v>
      </c>
      <c r="AD304" s="134">
        <v>0</v>
      </c>
      <c r="AE304" s="177">
        <v>0</v>
      </c>
      <c r="AF304" s="182">
        <v>0</v>
      </c>
      <c r="AG304" s="172"/>
    </row>
    <row r="305" spans="1:33" s="110" customFormat="1" x14ac:dyDescent="0.2">
      <c r="A305" s="138">
        <v>439</v>
      </c>
      <c r="B305" s="139">
        <v>439035035</v>
      </c>
      <c r="C305" s="140" t="s">
        <v>511</v>
      </c>
      <c r="D305" s="141">
        <v>35</v>
      </c>
      <c r="E305" s="140" t="s">
        <v>67</v>
      </c>
      <c r="F305" s="141">
        <v>35</v>
      </c>
      <c r="G305" s="142" t="s">
        <v>67</v>
      </c>
      <c r="H305" s="130"/>
      <c r="I305" s="131">
        <v>13299</v>
      </c>
      <c r="J305" s="131">
        <v>5582</v>
      </c>
      <c r="K305" s="131">
        <v>0</v>
      </c>
      <c r="L305" s="131">
        <v>938</v>
      </c>
      <c r="M305" s="131">
        <v>19819</v>
      </c>
      <c r="N305" s="130"/>
      <c r="O305" s="132">
        <v>435.83000000000004</v>
      </c>
      <c r="P305" s="132">
        <v>0</v>
      </c>
      <c r="Q305" s="133">
        <v>8032785</v>
      </c>
      <c r="R305" s="133">
        <v>0</v>
      </c>
      <c r="S305" s="133">
        <v>0</v>
      </c>
      <c r="T305" s="133">
        <v>399219</v>
      </c>
      <c r="U305" s="134">
        <v>8432004</v>
      </c>
      <c r="V305" s="144"/>
      <c r="W305" s="173">
        <v>10.377589209155211</v>
      </c>
      <c r="X305" s="174">
        <v>0.18</v>
      </c>
      <c r="Y305" s="174">
        <v>0.15581142511821139</v>
      </c>
      <c r="Z305" s="175">
        <v>0</v>
      </c>
      <c r="AA305" s="168"/>
      <c r="AB305" s="176">
        <v>0</v>
      </c>
      <c r="AC305" s="177">
        <v>0</v>
      </c>
      <c r="AD305" s="134">
        <v>0</v>
      </c>
      <c r="AE305" s="177">
        <v>0</v>
      </c>
      <c r="AF305" s="182">
        <v>0</v>
      </c>
      <c r="AG305" s="172"/>
    </row>
    <row r="306" spans="1:33" s="110" customFormat="1" x14ac:dyDescent="0.2">
      <c r="A306" s="138">
        <v>439</v>
      </c>
      <c r="B306" s="139">
        <v>439035044</v>
      </c>
      <c r="C306" s="140" t="s">
        <v>511</v>
      </c>
      <c r="D306" s="141">
        <v>35</v>
      </c>
      <c r="E306" s="140" t="s">
        <v>67</v>
      </c>
      <c r="F306" s="141">
        <v>44</v>
      </c>
      <c r="G306" s="142" t="s">
        <v>76</v>
      </c>
      <c r="H306" s="130"/>
      <c r="I306" s="131">
        <v>4387</v>
      </c>
      <c r="J306" s="131">
        <v>39</v>
      </c>
      <c r="K306" s="131">
        <v>0</v>
      </c>
      <c r="L306" s="131">
        <v>938</v>
      </c>
      <c r="M306" s="131">
        <v>5364</v>
      </c>
      <c r="N306" s="130"/>
      <c r="O306" s="132">
        <v>3</v>
      </c>
      <c r="P306" s="132">
        <v>0</v>
      </c>
      <c r="Q306" s="133">
        <v>12963</v>
      </c>
      <c r="R306" s="133">
        <v>0</v>
      </c>
      <c r="S306" s="133">
        <v>0</v>
      </c>
      <c r="T306" s="133">
        <v>2748</v>
      </c>
      <c r="U306" s="134">
        <v>15711</v>
      </c>
      <c r="V306" s="144"/>
      <c r="W306" s="173">
        <v>7.1433282764989739E-2</v>
      </c>
      <c r="X306" s="174">
        <v>0.18</v>
      </c>
      <c r="Y306" s="174">
        <v>7.2901165539567603E-2</v>
      </c>
      <c r="Z306" s="175">
        <v>0</v>
      </c>
      <c r="AA306" s="168"/>
      <c r="AB306" s="176">
        <v>0</v>
      </c>
      <c r="AC306" s="177">
        <v>0</v>
      </c>
      <c r="AD306" s="134">
        <v>0</v>
      </c>
      <c r="AE306" s="177">
        <v>0</v>
      </c>
      <c r="AF306" s="182">
        <v>0</v>
      </c>
      <c r="AG306" s="172"/>
    </row>
    <row r="307" spans="1:33" s="110" customFormat="1" x14ac:dyDescent="0.2">
      <c r="A307" s="138">
        <v>439</v>
      </c>
      <c r="B307" s="139">
        <v>439035073</v>
      </c>
      <c r="C307" s="140" t="s">
        <v>511</v>
      </c>
      <c r="D307" s="141">
        <v>35</v>
      </c>
      <c r="E307" s="140" t="s">
        <v>67</v>
      </c>
      <c r="F307" s="141">
        <v>73</v>
      </c>
      <c r="G307" s="142" t="s">
        <v>105</v>
      </c>
      <c r="H307" s="130"/>
      <c r="I307" s="131">
        <v>14230</v>
      </c>
      <c r="J307" s="131">
        <v>9828</v>
      </c>
      <c r="K307" s="131">
        <v>0</v>
      </c>
      <c r="L307" s="131">
        <v>938</v>
      </c>
      <c r="M307" s="131">
        <v>24996</v>
      </c>
      <c r="N307" s="130"/>
      <c r="O307" s="132">
        <v>5</v>
      </c>
      <c r="P307" s="132">
        <v>0</v>
      </c>
      <c r="Q307" s="133">
        <v>117425</v>
      </c>
      <c r="R307" s="133">
        <v>0</v>
      </c>
      <c r="S307" s="133">
        <v>0</v>
      </c>
      <c r="T307" s="133">
        <v>4580</v>
      </c>
      <c r="U307" s="134">
        <v>122005</v>
      </c>
      <c r="V307" s="144"/>
      <c r="W307" s="173">
        <v>0.11905547127498291</v>
      </c>
      <c r="X307" s="174">
        <v>0.09</v>
      </c>
      <c r="Y307" s="174">
        <v>1.4802937393776692E-2</v>
      </c>
      <c r="Z307" s="175">
        <v>0</v>
      </c>
      <c r="AA307" s="168"/>
      <c r="AB307" s="176">
        <v>0</v>
      </c>
      <c r="AC307" s="177">
        <v>0</v>
      </c>
      <c r="AD307" s="134">
        <v>0</v>
      </c>
      <c r="AE307" s="177">
        <v>0</v>
      </c>
      <c r="AF307" s="182">
        <v>0</v>
      </c>
      <c r="AG307" s="172"/>
    </row>
    <row r="308" spans="1:33" s="110" customFormat="1" x14ac:dyDescent="0.2">
      <c r="A308" s="138">
        <v>439</v>
      </c>
      <c r="B308" s="139">
        <v>439035165</v>
      </c>
      <c r="C308" s="140" t="s">
        <v>511</v>
      </c>
      <c r="D308" s="141">
        <v>35</v>
      </c>
      <c r="E308" s="140" t="s">
        <v>67</v>
      </c>
      <c r="F308" s="141">
        <v>165</v>
      </c>
      <c r="G308" s="142" t="s">
        <v>197</v>
      </c>
      <c r="H308" s="130"/>
      <c r="I308" s="131">
        <v>14879</v>
      </c>
      <c r="J308" s="131">
        <v>454</v>
      </c>
      <c r="K308" s="131">
        <v>0</v>
      </c>
      <c r="L308" s="131">
        <v>938</v>
      </c>
      <c r="M308" s="131">
        <v>16271</v>
      </c>
      <c r="N308" s="130"/>
      <c r="O308" s="132">
        <v>1</v>
      </c>
      <c r="P308" s="132">
        <v>0</v>
      </c>
      <c r="Q308" s="133">
        <v>14968</v>
      </c>
      <c r="R308" s="133">
        <v>0</v>
      </c>
      <c r="S308" s="133">
        <v>0</v>
      </c>
      <c r="T308" s="133">
        <v>916</v>
      </c>
      <c r="U308" s="134">
        <v>15884</v>
      </c>
      <c r="V308" s="144"/>
      <c r="W308" s="173">
        <v>2.3811094254996581E-2</v>
      </c>
      <c r="X308" s="174">
        <v>9.8299999999999998E-2</v>
      </c>
      <c r="Y308" s="174">
        <v>9.9346710167599953E-2</v>
      </c>
      <c r="Z308" s="175">
        <v>0</v>
      </c>
      <c r="AA308" s="168"/>
      <c r="AB308" s="176">
        <v>0</v>
      </c>
      <c r="AC308" s="177">
        <v>0</v>
      </c>
      <c r="AD308" s="134">
        <v>0</v>
      </c>
      <c r="AE308" s="177">
        <v>0</v>
      </c>
      <c r="AF308" s="182">
        <v>0</v>
      </c>
      <c r="AG308" s="172"/>
    </row>
    <row r="309" spans="1:33" s="110" customFormat="1" x14ac:dyDescent="0.2">
      <c r="A309" s="138">
        <v>439</v>
      </c>
      <c r="B309" s="139">
        <v>439035244</v>
      </c>
      <c r="C309" s="140" t="s">
        <v>511</v>
      </c>
      <c r="D309" s="141">
        <v>35</v>
      </c>
      <c r="E309" s="140" t="s">
        <v>67</v>
      </c>
      <c r="F309" s="141">
        <v>244</v>
      </c>
      <c r="G309" s="142" t="s">
        <v>276</v>
      </c>
      <c r="H309" s="130"/>
      <c r="I309" s="131">
        <v>17105</v>
      </c>
      <c r="J309" s="131">
        <v>5422</v>
      </c>
      <c r="K309" s="131">
        <v>0</v>
      </c>
      <c r="L309" s="131">
        <v>938</v>
      </c>
      <c r="M309" s="131">
        <v>23465</v>
      </c>
      <c r="N309" s="130"/>
      <c r="O309" s="132">
        <v>6</v>
      </c>
      <c r="P309" s="132">
        <v>0</v>
      </c>
      <c r="Q309" s="133">
        <v>131946</v>
      </c>
      <c r="R309" s="133">
        <v>0</v>
      </c>
      <c r="S309" s="133">
        <v>0</v>
      </c>
      <c r="T309" s="133">
        <v>5496</v>
      </c>
      <c r="U309" s="134">
        <v>137442</v>
      </c>
      <c r="V309" s="144"/>
      <c r="W309" s="173">
        <v>0.14286656552997948</v>
      </c>
      <c r="X309" s="174">
        <v>0.09</v>
      </c>
      <c r="Y309" s="174">
        <v>0.1346351263518645</v>
      </c>
      <c r="Z309" s="175">
        <v>0</v>
      </c>
      <c r="AA309" s="168"/>
      <c r="AB309" s="176">
        <v>0</v>
      </c>
      <c r="AC309" s="177">
        <v>0</v>
      </c>
      <c r="AD309" s="134">
        <v>0</v>
      </c>
      <c r="AE309" s="177">
        <v>0</v>
      </c>
      <c r="AF309" s="182">
        <v>0</v>
      </c>
      <c r="AG309" s="172"/>
    </row>
    <row r="310" spans="1:33" s="110" customFormat="1" x14ac:dyDescent="0.2">
      <c r="A310" s="138">
        <v>439</v>
      </c>
      <c r="B310" s="139">
        <v>439035284</v>
      </c>
      <c r="C310" s="140" t="s">
        <v>511</v>
      </c>
      <c r="D310" s="141">
        <v>35</v>
      </c>
      <c r="E310" s="140" t="s">
        <v>67</v>
      </c>
      <c r="F310" s="141">
        <v>284</v>
      </c>
      <c r="G310" s="142" t="s">
        <v>316</v>
      </c>
      <c r="H310" s="130"/>
      <c r="I310" s="131">
        <v>11142.294935999998</v>
      </c>
      <c r="J310" s="131">
        <v>4438</v>
      </c>
      <c r="K310" s="131">
        <v>0</v>
      </c>
      <c r="L310" s="131">
        <v>938</v>
      </c>
      <c r="M310" s="131">
        <v>16518.294935999998</v>
      </c>
      <c r="N310" s="130"/>
      <c r="O310" s="132">
        <v>2</v>
      </c>
      <c r="P310" s="132">
        <v>0</v>
      </c>
      <c r="Q310" s="133">
        <v>30418</v>
      </c>
      <c r="R310" s="133">
        <v>0</v>
      </c>
      <c r="S310" s="133">
        <v>0</v>
      </c>
      <c r="T310" s="133">
        <v>1832</v>
      </c>
      <c r="U310" s="134">
        <v>32250</v>
      </c>
      <c r="V310" s="144"/>
      <c r="W310" s="173">
        <v>4.7622188509993162E-2</v>
      </c>
      <c r="X310" s="174">
        <v>0.09</v>
      </c>
      <c r="Y310" s="174">
        <v>4.5234093690484034E-2</v>
      </c>
      <c r="Z310" s="175">
        <v>0</v>
      </c>
      <c r="AA310" s="168"/>
      <c r="AB310" s="176">
        <v>0</v>
      </c>
      <c r="AC310" s="177">
        <v>0</v>
      </c>
      <c r="AD310" s="134">
        <v>0</v>
      </c>
      <c r="AE310" s="177">
        <v>0</v>
      </c>
      <c r="AF310" s="182">
        <v>0</v>
      </c>
      <c r="AG310" s="172"/>
    </row>
    <row r="311" spans="1:33" s="110" customFormat="1" x14ac:dyDescent="0.2">
      <c r="A311" s="138">
        <v>439</v>
      </c>
      <c r="B311" s="139">
        <v>439035347</v>
      </c>
      <c r="C311" s="140" t="s">
        <v>511</v>
      </c>
      <c r="D311" s="141">
        <v>35</v>
      </c>
      <c r="E311" s="140" t="s">
        <v>67</v>
      </c>
      <c r="F311" s="141">
        <v>347</v>
      </c>
      <c r="G311" s="142" t="s">
        <v>379</v>
      </c>
      <c r="H311" s="130"/>
      <c r="I311" s="131">
        <v>12088.753063272085</v>
      </c>
      <c r="J311" s="131">
        <v>5473</v>
      </c>
      <c r="K311" s="131">
        <v>0</v>
      </c>
      <c r="L311" s="131">
        <v>938</v>
      </c>
      <c r="M311" s="131">
        <v>18499.753063272085</v>
      </c>
      <c r="N311" s="130"/>
      <c r="O311" s="132">
        <v>1</v>
      </c>
      <c r="P311" s="132">
        <v>0</v>
      </c>
      <c r="Q311" s="133">
        <v>17144</v>
      </c>
      <c r="R311" s="133">
        <v>0</v>
      </c>
      <c r="S311" s="133">
        <v>0</v>
      </c>
      <c r="T311" s="133">
        <v>916</v>
      </c>
      <c r="U311" s="134">
        <v>18060</v>
      </c>
      <c r="V311" s="144"/>
      <c r="W311" s="173">
        <v>2.3811094254996581E-2</v>
      </c>
      <c r="X311" s="174">
        <v>0.09</v>
      </c>
      <c r="Y311" s="174">
        <v>8.5029863963375085E-3</v>
      </c>
      <c r="Z311" s="175">
        <v>0</v>
      </c>
      <c r="AA311" s="168"/>
      <c r="AB311" s="176">
        <v>0</v>
      </c>
      <c r="AC311" s="177">
        <v>0</v>
      </c>
      <c r="AD311" s="134">
        <v>0</v>
      </c>
      <c r="AE311" s="177">
        <v>0</v>
      </c>
      <c r="AF311" s="182">
        <v>0</v>
      </c>
      <c r="AG311" s="172"/>
    </row>
    <row r="312" spans="1:33" s="110" customFormat="1" x14ac:dyDescent="0.2">
      <c r="A312" s="138">
        <v>440</v>
      </c>
      <c r="B312" s="139">
        <v>440149128</v>
      </c>
      <c r="C312" s="140" t="s">
        <v>512</v>
      </c>
      <c r="D312" s="141">
        <v>149</v>
      </c>
      <c r="E312" s="140" t="s">
        <v>181</v>
      </c>
      <c r="F312" s="141">
        <v>128</v>
      </c>
      <c r="G312" s="142" t="s">
        <v>160</v>
      </c>
      <c r="H312" s="130"/>
      <c r="I312" s="131">
        <v>10716</v>
      </c>
      <c r="J312" s="131">
        <v>618</v>
      </c>
      <c r="K312" s="131">
        <v>0</v>
      </c>
      <c r="L312" s="131">
        <v>938</v>
      </c>
      <c r="M312" s="131">
        <v>12272</v>
      </c>
      <c r="N312" s="130"/>
      <c r="O312" s="132">
        <v>3</v>
      </c>
      <c r="P312" s="132">
        <v>0</v>
      </c>
      <c r="Q312" s="133">
        <v>34002</v>
      </c>
      <c r="R312" s="133">
        <v>0</v>
      </c>
      <c r="S312" s="133">
        <v>0</v>
      </c>
      <c r="T312" s="133">
        <v>2814</v>
      </c>
      <c r="U312" s="134">
        <v>36816</v>
      </c>
      <c r="V312" s="144"/>
      <c r="W312" s="173">
        <v>0</v>
      </c>
      <c r="X312" s="174">
        <v>0.09</v>
      </c>
      <c r="Y312" s="174">
        <v>3.8064128146397994E-2</v>
      </c>
      <c r="Z312" s="175">
        <v>0</v>
      </c>
      <c r="AA312" s="168"/>
      <c r="AB312" s="176">
        <v>0</v>
      </c>
      <c r="AC312" s="177">
        <v>0</v>
      </c>
      <c r="AD312" s="134">
        <v>0</v>
      </c>
      <c r="AE312" s="177">
        <v>0</v>
      </c>
      <c r="AF312" s="182">
        <v>0</v>
      </c>
      <c r="AG312" s="172"/>
    </row>
    <row r="313" spans="1:33" s="110" customFormat="1" x14ac:dyDescent="0.2">
      <c r="A313" s="138">
        <v>440</v>
      </c>
      <c r="B313" s="139">
        <v>440149149</v>
      </c>
      <c r="C313" s="140" t="s">
        <v>512</v>
      </c>
      <c r="D313" s="141">
        <v>149</v>
      </c>
      <c r="E313" s="140" t="s">
        <v>181</v>
      </c>
      <c r="F313" s="141">
        <v>149</v>
      </c>
      <c r="G313" s="142" t="s">
        <v>181</v>
      </c>
      <c r="H313" s="130"/>
      <c r="I313" s="131">
        <v>12705</v>
      </c>
      <c r="J313" s="131">
        <v>470</v>
      </c>
      <c r="K313" s="131">
        <v>0</v>
      </c>
      <c r="L313" s="131">
        <v>938</v>
      </c>
      <c r="M313" s="131">
        <v>14113</v>
      </c>
      <c r="N313" s="130"/>
      <c r="O313" s="132">
        <v>366.86</v>
      </c>
      <c r="P313" s="132">
        <v>0</v>
      </c>
      <c r="Q313" s="133">
        <v>4833381</v>
      </c>
      <c r="R313" s="133">
        <v>0</v>
      </c>
      <c r="S313" s="133">
        <v>0</v>
      </c>
      <c r="T313" s="133">
        <v>344115</v>
      </c>
      <c r="U313" s="134">
        <v>5177496</v>
      </c>
      <c r="V313" s="144"/>
      <c r="W313" s="173">
        <v>0</v>
      </c>
      <c r="X313" s="174">
        <v>0.18</v>
      </c>
      <c r="Y313" s="174">
        <v>0.11469294050967058</v>
      </c>
      <c r="Z313" s="175">
        <v>0</v>
      </c>
      <c r="AA313" s="168"/>
      <c r="AB313" s="176">
        <v>0</v>
      </c>
      <c r="AC313" s="177">
        <v>0</v>
      </c>
      <c r="AD313" s="134">
        <v>0</v>
      </c>
      <c r="AE313" s="177">
        <v>0</v>
      </c>
      <c r="AF313" s="182">
        <v>0</v>
      </c>
      <c r="AG313" s="172"/>
    </row>
    <row r="314" spans="1:33" s="110" customFormat="1" x14ac:dyDescent="0.2">
      <c r="A314" s="138">
        <v>440</v>
      </c>
      <c r="B314" s="139">
        <v>440149160</v>
      </c>
      <c r="C314" s="140" t="s">
        <v>512</v>
      </c>
      <c r="D314" s="141">
        <v>149</v>
      </c>
      <c r="E314" s="140" t="s">
        <v>181</v>
      </c>
      <c r="F314" s="141">
        <v>160</v>
      </c>
      <c r="G314" s="142" t="s">
        <v>192</v>
      </c>
      <c r="H314" s="130"/>
      <c r="I314" s="131">
        <v>12515</v>
      </c>
      <c r="J314" s="131">
        <v>146</v>
      </c>
      <c r="K314" s="131">
        <v>0</v>
      </c>
      <c r="L314" s="131">
        <v>938</v>
      </c>
      <c r="M314" s="131">
        <v>13599</v>
      </c>
      <c r="N314" s="130"/>
      <c r="O314" s="132">
        <v>2</v>
      </c>
      <c r="P314" s="132">
        <v>0</v>
      </c>
      <c r="Q314" s="133">
        <v>25322</v>
      </c>
      <c r="R314" s="133">
        <v>0</v>
      </c>
      <c r="S314" s="133">
        <v>0</v>
      </c>
      <c r="T314" s="133">
        <v>1876</v>
      </c>
      <c r="U314" s="134">
        <v>27198</v>
      </c>
      <c r="V314" s="144"/>
      <c r="W314" s="173">
        <v>0</v>
      </c>
      <c r="X314" s="174">
        <v>0.18</v>
      </c>
      <c r="Y314" s="174">
        <v>0.11499688577861772</v>
      </c>
      <c r="Z314" s="175">
        <v>0</v>
      </c>
      <c r="AA314" s="168"/>
      <c r="AB314" s="176">
        <v>0</v>
      </c>
      <c r="AC314" s="177">
        <v>0</v>
      </c>
      <c r="AD314" s="134">
        <v>0</v>
      </c>
      <c r="AE314" s="177">
        <v>0</v>
      </c>
      <c r="AF314" s="182">
        <v>0</v>
      </c>
      <c r="AG314" s="172"/>
    </row>
    <row r="315" spans="1:33" s="110" customFormat="1" x14ac:dyDescent="0.2">
      <c r="A315" s="138">
        <v>440</v>
      </c>
      <c r="B315" s="139">
        <v>440149181</v>
      </c>
      <c r="C315" s="140" t="s">
        <v>512</v>
      </c>
      <c r="D315" s="141">
        <v>149</v>
      </c>
      <c r="E315" s="140" t="s">
        <v>181</v>
      </c>
      <c r="F315" s="141">
        <v>181</v>
      </c>
      <c r="G315" s="142" t="s">
        <v>213</v>
      </c>
      <c r="H315" s="130"/>
      <c r="I315" s="131">
        <v>10984</v>
      </c>
      <c r="J315" s="131">
        <v>202</v>
      </c>
      <c r="K315" s="131">
        <v>0</v>
      </c>
      <c r="L315" s="131">
        <v>938</v>
      </c>
      <c r="M315" s="131">
        <v>12124</v>
      </c>
      <c r="N315" s="130"/>
      <c r="O315" s="132">
        <v>26</v>
      </c>
      <c r="P315" s="132">
        <v>0</v>
      </c>
      <c r="Q315" s="133">
        <v>290836</v>
      </c>
      <c r="R315" s="133">
        <v>0</v>
      </c>
      <c r="S315" s="133">
        <v>0</v>
      </c>
      <c r="T315" s="133">
        <v>24388</v>
      </c>
      <c r="U315" s="134">
        <v>315224</v>
      </c>
      <c r="V315" s="144"/>
      <c r="W315" s="173">
        <v>0</v>
      </c>
      <c r="X315" s="174">
        <v>0.09</v>
      </c>
      <c r="Y315" s="174">
        <v>1.9367916364146205E-2</v>
      </c>
      <c r="Z315" s="175">
        <v>0</v>
      </c>
      <c r="AA315" s="168"/>
      <c r="AB315" s="176">
        <v>0</v>
      </c>
      <c r="AC315" s="177">
        <v>0</v>
      </c>
      <c r="AD315" s="134">
        <v>0</v>
      </c>
      <c r="AE315" s="177">
        <v>0</v>
      </c>
      <c r="AF315" s="182">
        <v>0</v>
      </c>
      <c r="AG315" s="172"/>
    </row>
    <row r="316" spans="1:33" s="110" customFormat="1" x14ac:dyDescent="0.2">
      <c r="A316" s="138">
        <v>440</v>
      </c>
      <c r="B316" s="139">
        <v>440149211</v>
      </c>
      <c r="C316" s="140" t="s">
        <v>512</v>
      </c>
      <c r="D316" s="141">
        <v>149</v>
      </c>
      <c r="E316" s="140" t="s">
        <v>181</v>
      </c>
      <c r="F316" s="141">
        <v>211</v>
      </c>
      <c r="G316" s="142" t="s">
        <v>243</v>
      </c>
      <c r="H316" s="130"/>
      <c r="I316" s="131">
        <v>11626</v>
      </c>
      <c r="J316" s="131">
        <v>2642</v>
      </c>
      <c r="K316" s="131">
        <v>0</v>
      </c>
      <c r="L316" s="131">
        <v>938</v>
      </c>
      <c r="M316" s="131">
        <v>15206</v>
      </c>
      <c r="N316" s="130"/>
      <c r="O316" s="132">
        <v>1</v>
      </c>
      <c r="P316" s="132">
        <v>0</v>
      </c>
      <c r="Q316" s="133">
        <v>14268</v>
      </c>
      <c r="R316" s="133">
        <v>0</v>
      </c>
      <c r="S316" s="133">
        <v>0</v>
      </c>
      <c r="T316" s="133">
        <v>938</v>
      </c>
      <c r="U316" s="134">
        <v>15206</v>
      </c>
      <c r="V316" s="144"/>
      <c r="W316" s="173">
        <v>0</v>
      </c>
      <c r="X316" s="174">
        <v>0.09</v>
      </c>
      <c r="Y316" s="174">
        <v>2.2377930077763565E-3</v>
      </c>
      <c r="Z316" s="175">
        <v>0</v>
      </c>
      <c r="AA316" s="168"/>
      <c r="AB316" s="176">
        <v>0</v>
      </c>
      <c r="AC316" s="177">
        <v>0</v>
      </c>
      <c r="AD316" s="134">
        <v>0</v>
      </c>
      <c r="AE316" s="177">
        <v>0</v>
      </c>
      <c r="AF316" s="182">
        <v>0</v>
      </c>
      <c r="AG316" s="172"/>
    </row>
    <row r="317" spans="1:33" s="110" customFormat="1" x14ac:dyDescent="0.2">
      <c r="A317" s="138">
        <v>440</v>
      </c>
      <c r="B317" s="139">
        <v>440149745</v>
      </c>
      <c r="C317" s="140" t="s">
        <v>512</v>
      </c>
      <c r="D317" s="141">
        <v>149</v>
      </c>
      <c r="E317" s="140" t="s">
        <v>181</v>
      </c>
      <c r="F317" s="141">
        <v>745</v>
      </c>
      <c r="G317" s="142" t="s">
        <v>429</v>
      </c>
      <c r="H317" s="130"/>
      <c r="I317" s="131">
        <v>9305</v>
      </c>
      <c r="J317" s="131">
        <v>4020</v>
      </c>
      <c r="K317" s="131">
        <v>0</v>
      </c>
      <c r="L317" s="131">
        <v>938</v>
      </c>
      <c r="M317" s="131">
        <v>14263</v>
      </c>
      <c r="N317" s="130"/>
      <c r="O317" s="132">
        <v>1</v>
      </c>
      <c r="P317" s="132">
        <v>0</v>
      </c>
      <c r="Q317" s="133">
        <v>13325</v>
      </c>
      <c r="R317" s="133">
        <v>0</v>
      </c>
      <c r="S317" s="133">
        <v>0</v>
      </c>
      <c r="T317" s="133">
        <v>938</v>
      </c>
      <c r="U317" s="134">
        <v>14263</v>
      </c>
      <c r="V317" s="144"/>
      <c r="W317" s="173">
        <v>0</v>
      </c>
      <c r="X317" s="174">
        <v>0.09</v>
      </c>
      <c r="Y317" s="174">
        <v>1.3730406914680552E-2</v>
      </c>
      <c r="Z317" s="175">
        <v>0</v>
      </c>
      <c r="AA317" s="168"/>
      <c r="AB317" s="176">
        <v>0</v>
      </c>
      <c r="AC317" s="177">
        <v>0</v>
      </c>
      <c r="AD317" s="134">
        <v>0</v>
      </c>
      <c r="AE317" s="177">
        <v>0</v>
      </c>
      <c r="AF317" s="182">
        <v>0</v>
      </c>
      <c r="AG317" s="172"/>
    </row>
    <row r="318" spans="1:33" s="110" customFormat="1" x14ac:dyDescent="0.2">
      <c r="A318" s="138">
        <v>441</v>
      </c>
      <c r="B318" s="139">
        <v>441281005</v>
      </c>
      <c r="C318" s="140" t="s">
        <v>513</v>
      </c>
      <c r="D318" s="141">
        <v>281</v>
      </c>
      <c r="E318" s="140" t="s">
        <v>313</v>
      </c>
      <c r="F318" s="141">
        <v>5</v>
      </c>
      <c r="G318" s="142" t="s">
        <v>37</v>
      </c>
      <c r="H318" s="130"/>
      <c r="I318" s="131">
        <v>10766</v>
      </c>
      <c r="J318" s="131">
        <v>5028</v>
      </c>
      <c r="K318" s="131">
        <v>0</v>
      </c>
      <c r="L318" s="131">
        <v>938</v>
      </c>
      <c r="M318" s="131">
        <v>16732</v>
      </c>
      <c r="N318" s="130"/>
      <c r="O318" s="132">
        <v>1</v>
      </c>
      <c r="P318" s="132">
        <v>0</v>
      </c>
      <c r="Q318" s="133">
        <v>15794</v>
      </c>
      <c r="R318" s="133">
        <v>0</v>
      </c>
      <c r="S318" s="133">
        <v>0</v>
      </c>
      <c r="T318" s="133">
        <v>938</v>
      </c>
      <c r="U318" s="134">
        <v>16732</v>
      </c>
      <c r="V318" s="144"/>
      <c r="W318" s="173">
        <v>0</v>
      </c>
      <c r="X318" s="174">
        <v>0.09</v>
      </c>
      <c r="Y318" s="174">
        <v>1.4867245081966523E-2</v>
      </c>
      <c r="Z318" s="175">
        <v>0</v>
      </c>
      <c r="AA318" s="168"/>
      <c r="AB318" s="176">
        <v>0</v>
      </c>
      <c r="AC318" s="177">
        <v>0</v>
      </c>
      <c r="AD318" s="134">
        <v>0</v>
      </c>
      <c r="AE318" s="177">
        <v>0</v>
      </c>
      <c r="AF318" s="182">
        <v>0</v>
      </c>
      <c r="AG318" s="172"/>
    </row>
    <row r="319" spans="1:33" s="110" customFormat="1" x14ac:dyDescent="0.2">
      <c r="A319" s="138">
        <v>441</v>
      </c>
      <c r="B319" s="139">
        <v>441281024</v>
      </c>
      <c r="C319" s="140" t="s">
        <v>513</v>
      </c>
      <c r="D319" s="141">
        <v>281</v>
      </c>
      <c r="E319" s="140" t="s">
        <v>313</v>
      </c>
      <c r="F319" s="141">
        <v>24</v>
      </c>
      <c r="G319" s="142" t="s">
        <v>56</v>
      </c>
      <c r="H319" s="130"/>
      <c r="I319" s="131">
        <v>10854.441378402105</v>
      </c>
      <c r="J319" s="131">
        <v>2165</v>
      </c>
      <c r="K319" s="131">
        <v>0</v>
      </c>
      <c r="L319" s="131">
        <v>938</v>
      </c>
      <c r="M319" s="131">
        <v>13957.441378402105</v>
      </c>
      <c r="N319" s="130"/>
      <c r="O319" s="132">
        <v>2</v>
      </c>
      <c r="P319" s="132">
        <v>0</v>
      </c>
      <c r="Q319" s="133">
        <v>26038</v>
      </c>
      <c r="R319" s="133">
        <v>0</v>
      </c>
      <c r="S319" s="133">
        <v>0</v>
      </c>
      <c r="T319" s="133">
        <v>1876</v>
      </c>
      <c r="U319" s="134">
        <v>27914</v>
      </c>
      <c r="V319" s="144"/>
      <c r="W319" s="173">
        <v>0</v>
      </c>
      <c r="X319" s="174">
        <v>0.09</v>
      </c>
      <c r="Y319" s="174">
        <v>1.949504205310321E-2</v>
      </c>
      <c r="Z319" s="175">
        <v>0</v>
      </c>
      <c r="AA319" s="168"/>
      <c r="AB319" s="176">
        <v>0</v>
      </c>
      <c r="AC319" s="177">
        <v>0</v>
      </c>
      <c r="AD319" s="134">
        <v>0</v>
      </c>
      <c r="AE319" s="177">
        <v>0</v>
      </c>
      <c r="AF319" s="182">
        <v>0</v>
      </c>
      <c r="AG319" s="172"/>
    </row>
    <row r="320" spans="1:33" s="110" customFormat="1" x14ac:dyDescent="0.2">
      <c r="A320" s="138">
        <v>441</v>
      </c>
      <c r="B320" s="139">
        <v>441281061</v>
      </c>
      <c r="C320" s="140" t="s">
        <v>513</v>
      </c>
      <c r="D320" s="141">
        <v>281</v>
      </c>
      <c r="E320" s="140" t="s">
        <v>313</v>
      </c>
      <c r="F320" s="141">
        <v>61</v>
      </c>
      <c r="G320" s="142" t="s">
        <v>93</v>
      </c>
      <c r="H320" s="130"/>
      <c r="I320" s="131">
        <v>13871</v>
      </c>
      <c r="J320" s="131">
        <v>757</v>
      </c>
      <c r="K320" s="131">
        <v>0</v>
      </c>
      <c r="L320" s="131">
        <v>938</v>
      </c>
      <c r="M320" s="131">
        <v>15566</v>
      </c>
      <c r="N320" s="130"/>
      <c r="O320" s="132">
        <v>4</v>
      </c>
      <c r="P320" s="132">
        <v>0</v>
      </c>
      <c r="Q320" s="133">
        <v>58512</v>
      </c>
      <c r="R320" s="133">
        <v>0</v>
      </c>
      <c r="S320" s="133">
        <v>0</v>
      </c>
      <c r="T320" s="133">
        <v>3752</v>
      </c>
      <c r="U320" s="134">
        <v>62264</v>
      </c>
      <c r="V320" s="144"/>
      <c r="W320" s="173">
        <v>0</v>
      </c>
      <c r="X320" s="174">
        <v>0.09</v>
      </c>
      <c r="Y320" s="174">
        <v>3.8456365525610617E-2</v>
      </c>
      <c r="Z320" s="175">
        <v>0</v>
      </c>
      <c r="AA320" s="168"/>
      <c r="AB320" s="176">
        <v>0</v>
      </c>
      <c r="AC320" s="177">
        <v>0</v>
      </c>
      <c r="AD320" s="134">
        <v>0</v>
      </c>
      <c r="AE320" s="177">
        <v>0</v>
      </c>
      <c r="AF320" s="182">
        <v>0</v>
      </c>
      <c r="AG320" s="172"/>
    </row>
    <row r="321" spans="1:33" s="110" customFormat="1" x14ac:dyDescent="0.2">
      <c r="A321" s="138">
        <v>441</v>
      </c>
      <c r="B321" s="139">
        <v>441281087</v>
      </c>
      <c r="C321" s="140" t="s">
        <v>513</v>
      </c>
      <c r="D321" s="141">
        <v>281</v>
      </c>
      <c r="E321" s="140" t="s">
        <v>313</v>
      </c>
      <c r="F321" s="141">
        <v>87</v>
      </c>
      <c r="G321" s="142" t="s">
        <v>119</v>
      </c>
      <c r="H321" s="130"/>
      <c r="I321" s="131">
        <v>12035</v>
      </c>
      <c r="J321" s="131">
        <v>4328</v>
      </c>
      <c r="K321" s="131">
        <v>0</v>
      </c>
      <c r="L321" s="131">
        <v>938</v>
      </c>
      <c r="M321" s="131">
        <v>17301</v>
      </c>
      <c r="N321" s="130"/>
      <c r="O321" s="132">
        <v>2</v>
      </c>
      <c r="P321" s="132">
        <v>0</v>
      </c>
      <c r="Q321" s="133">
        <v>32726</v>
      </c>
      <c r="R321" s="133">
        <v>0</v>
      </c>
      <c r="S321" s="133">
        <v>0</v>
      </c>
      <c r="T321" s="133">
        <v>1876</v>
      </c>
      <c r="U321" s="134">
        <v>34602</v>
      </c>
      <c r="V321" s="144"/>
      <c r="W321" s="173">
        <v>0</v>
      </c>
      <c r="X321" s="174">
        <v>0.09</v>
      </c>
      <c r="Y321" s="174">
        <v>4.2711366611567301E-3</v>
      </c>
      <c r="Z321" s="175">
        <v>0</v>
      </c>
      <c r="AA321" s="168"/>
      <c r="AB321" s="176">
        <v>0</v>
      </c>
      <c r="AC321" s="177">
        <v>0</v>
      </c>
      <c r="AD321" s="134">
        <v>0</v>
      </c>
      <c r="AE321" s="177">
        <v>0</v>
      </c>
      <c r="AF321" s="182">
        <v>0</v>
      </c>
      <c r="AG321" s="172"/>
    </row>
    <row r="322" spans="1:33" s="110" customFormat="1" x14ac:dyDescent="0.2">
      <c r="A322" s="138">
        <v>441</v>
      </c>
      <c r="B322" s="139">
        <v>441281137</v>
      </c>
      <c r="C322" s="140" t="s">
        <v>513</v>
      </c>
      <c r="D322" s="141">
        <v>281</v>
      </c>
      <c r="E322" s="140" t="s">
        <v>313</v>
      </c>
      <c r="F322" s="141">
        <v>137</v>
      </c>
      <c r="G322" s="142" t="s">
        <v>169</v>
      </c>
      <c r="H322" s="130"/>
      <c r="I322" s="131">
        <v>13813</v>
      </c>
      <c r="J322" s="131">
        <v>0</v>
      </c>
      <c r="K322" s="131">
        <v>0</v>
      </c>
      <c r="L322" s="131">
        <v>938</v>
      </c>
      <c r="M322" s="131">
        <v>14751</v>
      </c>
      <c r="N322" s="130"/>
      <c r="O322" s="132">
        <v>2.56</v>
      </c>
      <c r="P322" s="132">
        <v>0</v>
      </c>
      <c r="Q322" s="133">
        <v>35361</v>
      </c>
      <c r="R322" s="133">
        <v>0</v>
      </c>
      <c r="S322" s="133">
        <v>0</v>
      </c>
      <c r="T322" s="133">
        <v>2402</v>
      </c>
      <c r="U322" s="134">
        <v>37763</v>
      </c>
      <c r="V322" s="144"/>
      <c r="W322" s="173">
        <v>0</v>
      </c>
      <c r="X322" s="174">
        <v>0.18</v>
      </c>
      <c r="Y322" s="174">
        <v>0.10833367339134427</v>
      </c>
      <c r="Z322" s="175">
        <v>0</v>
      </c>
      <c r="AA322" s="168"/>
      <c r="AB322" s="176">
        <v>0</v>
      </c>
      <c r="AC322" s="177">
        <v>0</v>
      </c>
      <c r="AD322" s="134">
        <v>0</v>
      </c>
      <c r="AE322" s="177">
        <v>0</v>
      </c>
      <c r="AF322" s="182">
        <v>0</v>
      </c>
      <c r="AG322" s="172"/>
    </row>
    <row r="323" spans="1:33" s="110" customFormat="1" x14ac:dyDescent="0.2">
      <c r="A323" s="138">
        <v>441</v>
      </c>
      <c r="B323" s="139">
        <v>441281159</v>
      </c>
      <c r="C323" s="140" t="s">
        <v>513</v>
      </c>
      <c r="D323" s="141">
        <v>281</v>
      </c>
      <c r="E323" s="140" t="s">
        <v>313</v>
      </c>
      <c r="F323" s="141">
        <v>159</v>
      </c>
      <c r="G323" s="142" t="s">
        <v>191</v>
      </c>
      <c r="H323" s="130"/>
      <c r="I323" s="131">
        <v>11799</v>
      </c>
      <c r="J323" s="131">
        <v>5466</v>
      </c>
      <c r="K323" s="131">
        <v>0</v>
      </c>
      <c r="L323" s="131">
        <v>938</v>
      </c>
      <c r="M323" s="131">
        <v>18203</v>
      </c>
      <c r="N323" s="130"/>
      <c r="O323" s="132">
        <v>1</v>
      </c>
      <c r="P323" s="132">
        <v>0</v>
      </c>
      <c r="Q323" s="133">
        <v>17265</v>
      </c>
      <c r="R323" s="133">
        <v>0</v>
      </c>
      <c r="S323" s="133">
        <v>0</v>
      </c>
      <c r="T323" s="133">
        <v>938</v>
      </c>
      <c r="U323" s="134">
        <v>18203</v>
      </c>
      <c r="V323" s="144"/>
      <c r="W323" s="173">
        <v>0</v>
      </c>
      <c r="X323" s="174">
        <v>0.09</v>
      </c>
      <c r="Y323" s="174">
        <v>2.9971063621841458E-3</v>
      </c>
      <c r="Z323" s="175">
        <v>0</v>
      </c>
      <c r="AA323" s="168"/>
      <c r="AB323" s="176">
        <v>0</v>
      </c>
      <c r="AC323" s="177">
        <v>0</v>
      </c>
      <c r="AD323" s="134">
        <v>0</v>
      </c>
      <c r="AE323" s="177">
        <v>0</v>
      </c>
      <c r="AF323" s="182">
        <v>0</v>
      </c>
      <c r="AG323" s="172"/>
    </row>
    <row r="324" spans="1:33" s="110" customFormat="1" x14ac:dyDescent="0.2">
      <c r="A324" s="138">
        <v>441</v>
      </c>
      <c r="B324" s="139">
        <v>441281161</v>
      </c>
      <c r="C324" s="140" t="s">
        <v>513</v>
      </c>
      <c r="D324" s="141">
        <v>281</v>
      </c>
      <c r="E324" s="140" t="s">
        <v>313</v>
      </c>
      <c r="F324" s="141">
        <v>161</v>
      </c>
      <c r="G324" s="142" t="s">
        <v>193</v>
      </c>
      <c r="H324" s="130"/>
      <c r="I324" s="131">
        <v>13381</v>
      </c>
      <c r="J324" s="131">
        <v>5614</v>
      </c>
      <c r="K324" s="131">
        <v>0</v>
      </c>
      <c r="L324" s="131">
        <v>938</v>
      </c>
      <c r="M324" s="131">
        <v>19933</v>
      </c>
      <c r="N324" s="130"/>
      <c r="O324" s="132">
        <v>3.5</v>
      </c>
      <c r="P324" s="132">
        <v>0</v>
      </c>
      <c r="Q324" s="133">
        <v>66483</v>
      </c>
      <c r="R324" s="133">
        <v>0</v>
      </c>
      <c r="S324" s="133">
        <v>0</v>
      </c>
      <c r="T324" s="133">
        <v>3283</v>
      </c>
      <c r="U324" s="134">
        <v>69766</v>
      </c>
      <c r="V324" s="144"/>
      <c r="W324" s="173">
        <v>0</v>
      </c>
      <c r="X324" s="174">
        <v>0.09</v>
      </c>
      <c r="Y324" s="174">
        <v>1.0593735185711394E-2</v>
      </c>
      <c r="Z324" s="175">
        <v>0</v>
      </c>
      <c r="AA324" s="168"/>
      <c r="AB324" s="176">
        <v>0</v>
      </c>
      <c r="AC324" s="177">
        <v>0</v>
      </c>
      <c r="AD324" s="134">
        <v>0</v>
      </c>
      <c r="AE324" s="177">
        <v>0</v>
      </c>
      <c r="AF324" s="182">
        <v>0</v>
      </c>
      <c r="AG324" s="172"/>
    </row>
    <row r="325" spans="1:33" s="110" customFormat="1" x14ac:dyDescent="0.2">
      <c r="A325" s="138">
        <v>441</v>
      </c>
      <c r="B325" s="139">
        <v>441281191</v>
      </c>
      <c r="C325" s="140" t="s">
        <v>513</v>
      </c>
      <c r="D325" s="141">
        <v>281</v>
      </c>
      <c r="E325" s="140" t="s">
        <v>313</v>
      </c>
      <c r="F325" s="141">
        <v>191</v>
      </c>
      <c r="G325" s="142" t="s">
        <v>223</v>
      </c>
      <c r="H325" s="130"/>
      <c r="I325" s="131">
        <v>13656</v>
      </c>
      <c r="J325" s="131">
        <v>4131</v>
      </c>
      <c r="K325" s="131">
        <v>0</v>
      </c>
      <c r="L325" s="131">
        <v>938</v>
      </c>
      <c r="M325" s="131">
        <v>18725</v>
      </c>
      <c r="N325" s="130"/>
      <c r="O325" s="132">
        <v>3</v>
      </c>
      <c r="P325" s="132">
        <v>0</v>
      </c>
      <c r="Q325" s="133">
        <v>53361</v>
      </c>
      <c r="R325" s="133">
        <v>0</v>
      </c>
      <c r="S325" s="133">
        <v>0</v>
      </c>
      <c r="T325" s="133">
        <v>2814</v>
      </c>
      <c r="U325" s="134">
        <v>56175</v>
      </c>
      <c r="V325" s="144"/>
      <c r="W325" s="173">
        <v>0</v>
      </c>
      <c r="X325" s="174">
        <v>0.09</v>
      </c>
      <c r="Y325" s="174">
        <v>3.9942481527135247E-2</v>
      </c>
      <c r="Z325" s="175">
        <v>0</v>
      </c>
      <c r="AA325" s="168"/>
      <c r="AB325" s="176">
        <v>0</v>
      </c>
      <c r="AC325" s="177">
        <v>0</v>
      </c>
      <c r="AD325" s="134">
        <v>0</v>
      </c>
      <c r="AE325" s="177">
        <v>0</v>
      </c>
      <c r="AF325" s="182">
        <v>0</v>
      </c>
      <c r="AG325" s="172"/>
    </row>
    <row r="326" spans="1:33" s="110" customFormat="1" x14ac:dyDescent="0.2">
      <c r="A326" s="138">
        <v>441</v>
      </c>
      <c r="B326" s="139">
        <v>441281227</v>
      </c>
      <c r="C326" s="140" t="s">
        <v>513</v>
      </c>
      <c r="D326" s="141">
        <v>281</v>
      </c>
      <c r="E326" s="140" t="s">
        <v>313</v>
      </c>
      <c r="F326" s="141">
        <v>227</v>
      </c>
      <c r="G326" s="142" t="s">
        <v>259</v>
      </c>
      <c r="H326" s="130"/>
      <c r="I326" s="131">
        <v>13860</v>
      </c>
      <c r="J326" s="131">
        <v>4176</v>
      </c>
      <c r="K326" s="131">
        <v>0</v>
      </c>
      <c r="L326" s="131">
        <v>938</v>
      </c>
      <c r="M326" s="131">
        <v>18974</v>
      </c>
      <c r="N326" s="130"/>
      <c r="O326" s="132">
        <v>1</v>
      </c>
      <c r="P326" s="132">
        <v>0</v>
      </c>
      <c r="Q326" s="133">
        <v>18036</v>
      </c>
      <c r="R326" s="133">
        <v>0</v>
      </c>
      <c r="S326" s="133">
        <v>0</v>
      </c>
      <c r="T326" s="133">
        <v>938</v>
      </c>
      <c r="U326" s="134">
        <v>18974</v>
      </c>
      <c r="V326" s="144"/>
      <c r="W326" s="173">
        <v>0</v>
      </c>
      <c r="X326" s="174">
        <v>0.18</v>
      </c>
      <c r="Y326" s="174">
        <v>1.6840363184086837E-2</v>
      </c>
      <c r="Z326" s="175">
        <v>0</v>
      </c>
      <c r="AA326" s="168"/>
      <c r="AB326" s="176">
        <v>0</v>
      </c>
      <c r="AC326" s="177">
        <v>0</v>
      </c>
      <c r="AD326" s="134">
        <v>0</v>
      </c>
      <c r="AE326" s="177">
        <v>0</v>
      </c>
      <c r="AF326" s="182">
        <v>0</v>
      </c>
      <c r="AG326" s="172"/>
    </row>
    <row r="327" spans="1:33" s="110" customFormat="1" x14ac:dyDescent="0.2">
      <c r="A327" s="138">
        <v>441</v>
      </c>
      <c r="B327" s="139">
        <v>441281281</v>
      </c>
      <c r="C327" s="140" t="s">
        <v>513</v>
      </c>
      <c r="D327" s="141">
        <v>281</v>
      </c>
      <c r="E327" s="140" t="s">
        <v>313</v>
      </c>
      <c r="F327" s="141">
        <v>281</v>
      </c>
      <c r="G327" s="142" t="s">
        <v>313</v>
      </c>
      <c r="H327" s="130"/>
      <c r="I327" s="131">
        <v>12024</v>
      </c>
      <c r="J327" s="131">
        <v>546</v>
      </c>
      <c r="K327" s="131">
        <v>0</v>
      </c>
      <c r="L327" s="131">
        <v>938</v>
      </c>
      <c r="M327" s="131">
        <v>13508</v>
      </c>
      <c r="N327" s="130"/>
      <c r="O327" s="132">
        <v>1542.0700000000002</v>
      </c>
      <c r="P327" s="132">
        <v>0</v>
      </c>
      <c r="Q327" s="133">
        <v>19383824</v>
      </c>
      <c r="R327" s="133">
        <v>0</v>
      </c>
      <c r="S327" s="133">
        <v>0</v>
      </c>
      <c r="T327" s="133">
        <v>1446459</v>
      </c>
      <c r="U327" s="134">
        <v>20830283</v>
      </c>
      <c r="V327" s="144"/>
      <c r="W327" s="173">
        <v>0</v>
      </c>
      <c r="X327" s="174">
        <v>0.18</v>
      </c>
      <c r="Y327" s="174">
        <v>0.13568467825628666</v>
      </c>
      <c r="Z327" s="175">
        <v>0</v>
      </c>
      <c r="AA327" s="168"/>
      <c r="AB327" s="176">
        <v>0</v>
      </c>
      <c r="AC327" s="177">
        <v>0</v>
      </c>
      <c r="AD327" s="134">
        <v>0</v>
      </c>
      <c r="AE327" s="177">
        <v>6.12</v>
      </c>
      <c r="AF327" s="182">
        <v>82669</v>
      </c>
      <c r="AG327" s="172"/>
    </row>
    <row r="328" spans="1:33" s="110" customFormat="1" x14ac:dyDescent="0.2">
      <c r="A328" s="138">
        <v>441</v>
      </c>
      <c r="B328" s="139">
        <v>441281325</v>
      </c>
      <c r="C328" s="140" t="s">
        <v>513</v>
      </c>
      <c r="D328" s="141">
        <v>281</v>
      </c>
      <c r="E328" s="140" t="s">
        <v>313</v>
      </c>
      <c r="F328" s="141">
        <v>325</v>
      </c>
      <c r="G328" s="142" t="s">
        <v>357</v>
      </c>
      <c r="H328" s="130"/>
      <c r="I328" s="131">
        <v>12505.803428461981</v>
      </c>
      <c r="J328" s="131">
        <v>1787</v>
      </c>
      <c r="K328" s="131">
        <v>0</v>
      </c>
      <c r="L328" s="131">
        <v>938</v>
      </c>
      <c r="M328" s="131">
        <v>15230.803428461981</v>
      </c>
      <c r="N328" s="130"/>
      <c r="O328" s="132">
        <v>1</v>
      </c>
      <c r="P328" s="132">
        <v>0</v>
      </c>
      <c r="Q328" s="133">
        <v>14293</v>
      </c>
      <c r="R328" s="133">
        <v>0</v>
      </c>
      <c r="S328" s="133">
        <v>0</v>
      </c>
      <c r="T328" s="133">
        <v>938</v>
      </c>
      <c r="U328" s="134">
        <v>15231</v>
      </c>
      <c r="V328" s="144"/>
      <c r="W328" s="173">
        <v>0</v>
      </c>
      <c r="X328" s="174">
        <v>0.09</v>
      </c>
      <c r="Y328" s="174">
        <v>1.2300280450022755E-2</v>
      </c>
      <c r="Z328" s="175">
        <v>0</v>
      </c>
      <c r="AA328" s="168"/>
      <c r="AB328" s="176">
        <v>0</v>
      </c>
      <c r="AC328" s="177">
        <v>0</v>
      </c>
      <c r="AD328" s="134">
        <v>0</v>
      </c>
      <c r="AE328" s="177">
        <v>0</v>
      </c>
      <c r="AF328" s="182">
        <v>0</v>
      </c>
      <c r="AG328" s="172"/>
    </row>
    <row r="329" spans="1:33" s="110" customFormat="1" x14ac:dyDescent="0.2">
      <c r="A329" s="138">
        <v>441</v>
      </c>
      <c r="B329" s="139">
        <v>441281332</v>
      </c>
      <c r="C329" s="140" t="s">
        <v>513</v>
      </c>
      <c r="D329" s="141">
        <v>281</v>
      </c>
      <c r="E329" s="140" t="s">
        <v>313</v>
      </c>
      <c r="F329" s="141">
        <v>332</v>
      </c>
      <c r="G329" s="142" t="s">
        <v>364</v>
      </c>
      <c r="H329" s="130"/>
      <c r="I329" s="131">
        <v>8960</v>
      </c>
      <c r="J329" s="131">
        <v>691</v>
      </c>
      <c r="K329" s="131">
        <v>0</v>
      </c>
      <c r="L329" s="131">
        <v>938</v>
      </c>
      <c r="M329" s="131">
        <v>10589</v>
      </c>
      <c r="N329" s="130"/>
      <c r="O329" s="132">
        <v>2.77</v>
      </c>
      <c r="P329" s="132">
        <v>0</v>
      </c>
      <c r="Q329" s="133">
        <v>26734</v>
      </c>
      <c r="R329" s="133">
        <v>0</v>
      </c>
      <c r="S329" s="133">
        <v>0</v>
      </c>
      <c r="T329" s="133">
        <v>2598</v>
      </c>
      <c r="U329" s="134">
        <v>29332</v>
      </c>
      <c r="V329" s="144"/>
      <c r="W329" s="173">
        <v>0</v>
      </c>
      <c r="X329" s="174">
        <v>0.09</v>
      </c>
      <c r="Y329" s="174">
        <v>1.6521733237553109E-2</v>
      </c>
      <c r="Z329" s="175">
        <v>0</v>
      </c>
      <c r="AA329" s="168"/>
      <c r="AB329" s="176">
        <v>0</v>
      </c>
      <c r="AC329" s="177">
        <v>0</v>
      </c>
      <c r="AD329" s="134">
        <v>0</v>
      </c>
      <c r="AE329" s="177">
        <v>0</v>
      </c>
      <c r="AF329" s="182">
        <v>0</v>
      </c>
      <c r="AG329" s="172"/>
    </row>
    <row r="330" spans="1:33" s="110" customFormat="1" x14ac:dyDescent="0.2">
      <c r="A330" s="138">
        <v>441</v>
      </c>
      <c r="B330" s="139">
        <v>441281680</v>
      </c>
      <c r="C330" s="140" t="s">
        <v>513</v>
      </c>
      <c r="D330" s="141">
        <v>281</v>
      </c>
      <c r="E330" s="140" t="s">
        <v>313</v>
      </c>
      <c r="F330" s="141">
        <v>680</v>
      </c>
      <c r="G330" s="142" t="s">
        <v>411</v>
      </c>
      <c r="H330" s="130"/>
      <c r="I330" s="131">
        <v>12917</v>
      </c>
      <c r="J330" s="131">
        <v>4600</v>
      </c>
      <c r="K330" s="131">
        <v>0</v>
      </c>
      <c r="L330" s="131">
        <v>938</v>
      </c>
      <c r="M330" s="131">
        <v>18455</v>
      </c>
      <c r="N330" s="130"/>
      <c r="O330" s="132">
        <v>2</v>
      </c>
      <c r="P330" s="132">
        <v>0</v>
      </c>
      <c r="Q330" s="133">
        <v>35034</v>
      </c>
      <c r="R330" s="133">
        <v>0</v>
      </c>
      <c r="S330" s="133">
        <v>0</v>
      </c>
      <c r="T330" s="133">
        <v>1876</v>
      </c>
      <c r="U330" s="134">
        <v>36910</v>
      </c>
      <c r="V330" s="144"/>
      <c r="W330" s="173">
        <v>0</v>
      </c>
      <c r="X330" s="174">
        <v>0.09</v>
      </c>
      <c r="Y330" s="174">
        <v>4.5795888162902462E-3</v>
      </c>
      <c r="Z330" s="175">
        <v>0</v>
      </c>
      <c r="AA330" s="168"/>
      <c r="AB330" s="176">
        <v>0</v>
      </c>
      <c r="AC330" s="177">
        <v>0</v>
      </c>
      <c r="AD330" s="134">
        <v>0</v>
      </c>
      <c r="AE330" s="177">
        <v>0</v>
      </c>
      <c r="AF330" s="182">
        <v>0</v>
      </c>
      <c r="AG330" s="172"/>
    </row>
    <row r="331" spans="1:33" s="110" customFormat="1" x14ac:dyDescent="0.2">
      <c r="A331" s="138">
        <v>444</v>
      </c>
      <c r="B331" s="139">
        <v>444035016</v>
      </c>
      <c r="C331" s="140" t="s">
        <v>514</v>
      </c>
      <c r="D331" s="141">
        <v>35</v>
      </c>
      <c r="E331" s="140" t="s">
        <v>67</v>
      </c>
      <c r="F331" s="141">
        <v>16</v>
      </c>
      <c r="G331" s="142" t="s">
        <v>48</v>
      </c>
      <c r="H331" s="130"/>
      <c r="I331" s="131">
        <v>12409.098610371297</v>
      </c>
      <c r="J331" s="131">
        <v>594</v>
      </c>
      <c r="K331" s="131">
        <v>0</v>
      </c>
      <c r="L331" s="131">
        <v>938</v>
      </c>
      <c r="M331" s="131">
        <v>13941.098610371297</v>
      </c>
      <c r="N331" s="130"/>
      <c r="O331" s="132">
        <v>1.44</v>
      </c>
      <c r="P331" s="132">
        <v>0</v>
      </c>
      <c r="Q331" s="133">
        <v>18324</v>
      </c>
      <c r="R331" s="133">
        <v>0</v>
      </c>
      <c r="S331" s="133">
        <v>0</v>
      </c>
      <c r="T331" s="133">
        <v>1322</v>
      </c>
      <c r="U331" s="134">
        <v>19646</v>
      </c>
      <c r="V331" s="144"/>
      <c r="W331" s="173">
        <v>3.0822394255582062E-2</v>
      </c>
      <c r="X331" s="174">
        <v>0.09</v>
      </c>
      <c r="Y331" s="174">
        <v>4.7137046774485984E-2</v>
      </c>
      <c r="Z331" s="175">
        <v>0</v>
      </c>
      <c r="AA331" s="168"/>
      <c r="AB331" s="176">
        <v>0</v>
      </c>
      <c r="AC331" s="177">
        <v>0</v>
      </c>
      <c r="AD331" s="134">
        <v>0</v>
      </c>
      <c r="AE331" s="177">
        <v>0</v>
      </c>
      <c r="AF331" s="182">
        <v>0</v>
      </c>
      <c r="AG331" s="172"/>
    </row>
    <row r="332" spans="1:33" s="110" customFormat="1" x14ac:dyDescent="0.2">
      <c r="A332" s="138">
        <v>444</v>
      </c>
      <c r="B332" s="139">
        <v>444035035</v>
      </c>
      <c r="C332" s="140" t="s">
        <v>514</v>
      </c>
      <c r="D332" s="141">
        <v>35</v>
      </c>
      <c r="E332" s="140" t="s">
        <v>67</v>
      </c>
      <c r="F332" s="141">
        <v>35</v>
      </c>
      <c r="G332" s="142" t="s">
        <v>67</v>
      </c>
      <c r="H332" s="130"/>
      <c r="I332" s="131">
        <v>13073</v>
      </c>
      <c r="J332" s="131">
        <v>5487</v>
      </c>
      <c r="K332" s="131">
        <v>0</v>
      </c>
      <c r="L332" s="131">
        <v>938</v>
      </c>
      <c r="M332" s="131">
        <v>19498</v>
      </c>
      <c r="N332" s="130"/>
      <c r="O332" s="132">
        <v>763.86</v>
      </c>
      <c r="P332" s="132">
        <v>0</v>
      </c>
      <c r="Q332" s="133">
        <v>13873992</v>
      </c>
      <c r="R332" s="133">
        <v>0</v>
      </c>
      <c r="S332" s="133">
        <v>0</v>
      </c>
      <c r="T332" s="133">
        <v>701223</v>
      </c>
      <c r="U332" s="134">
        <v>14575215</v>
      </c>
      <c r="V332" s="144"/>
      <c r="W332" s="173">
        <v>16.349995886159029</v>
      </c>
      <c r="X332" s="174">
        <v>0.18</v>
      </c>
      <c r="Y332" s="174">
        <v>0.15581142511821139</v>
      </c>
      <c r="Z332" s="175">
        <v>0</v>
      </c>
      <c r="AA332" s="168"/>
      <c r="AB332" s="176">
        <v>0</v>
      </c>
      <c r="AC332" s="177">
        <v>0</v>
      </c>
      <c r="AD332" s="134">
        <v>0</v>
      </c>
      <c r="AE332" s="177">
        <v>11.909507959659422</v>
      </c>
      <c r="AF332" s="182">
        <v>232216</v>
      </c>
      <c r="AG332" s="172"/>
    </row>
    <row r="333" spans="1:33" s="110" customFormat="1" x14ac:dyDescent="0.2">
      <c r="A333" s="138">
        <v>444</v>
      </c>
      <c r="B333" s="139">
        <v>444035044</v>
      </c>
      <c r="C333" s="140" t="s">
        <v>514</v>
      </c>
      <c r="D333" s="141">
        <v>35</v>
      </c>
      <c r="E333" s="140" t="s">
        <v>67</v>
      </c>
      <c r="F333" s="141">
        <v>44</v>
      </c>
      <c r="G333" s="142" t="s">
        <v>76</v>
      </c>
      <c r="H333" s="130"/>
      <c r="I333" s="131">
        <v>7846</v>
      </c>
      <c r="J333" s="131">
        <v>70</v>
      </c>
      <c r="K333" s="131">
        <v>0</v>
      </c>
      <c r="L333" s="131">
        <v>938</v>
      </c>
      <c r="M333" s="131">
        <v>8854</v>
      </c>
      <c r="N333" s="130"/>
      <c r="O333" s="132">
        <v>5</v>
      </c>
      <c r="P333" s="132">
        <v>0</v>
      </c>
      <c r="Q333" s="133">
        <v>38735</v>
      </c>
      <c r="R333" s="133">
        <v>0</v>
      </c>
      <c r="S333" s="133">
        <v>0</v>
      </c>
      <c r="T333" s="133">
        <v>4590</v>
      </c>
      <c r="U333" s="134">
        <v>43325</v>
      </c>
      <c r="V333" s="144"/>
      <c r="W333" s="173">
        <v>0.10702220227632661</v>
      </c>
      <c r="X333" s="174">
        <v>0.18</v>
      </c>
      <c r="Y333" s="174">
        <v>7.2901165539567603E-2</v>
      </c>
      <c r="Z333" s="175">
        <v>0</v>
      </c>
      <c r="AA333" s="168"/>
      <c r="AB333" s="176">
        <v>0</v>
      </c>
      <c r="AC333" s="177">
        <v>0</v>
      </c>
      <c r="AD333" s="134">
        <v>0</v>
      </c>
      <c r="AE333" s="177">
        <v>0</v>
      </c>
      <c r="AF333" s="182">
        <v>0</v>
      </c>
      <c r="AG333" s="172"/>
    </row>
    <row r="334" spans="1:33" s="110" customFormat="1" x14ac:dyDescent="0.2">
      <c r="A334" s="138">
        <v>444</v>
      </c>
      <c r="B334" s="139">
        <v>444035073</v>
      </c>
      <c r="C334" s="140" t="s">
        <v>514</v>
      </c>
      <c r="D334" s="141">
        <v>35</v>
      </c>
      <c r="E334" s="140" t="s">
        <v>67</v>
      </c>
      <c r="F334" s="141">
        <v>73</v>
      </c>
      <c r="G334" s="142" t="s">
        <v>105</v>
      </c>
      <c r="H334" s="130"/>
      <c r="I334" s="131">
        <v>11507.356208692594</v>
      </c>
      <c r="J334" s="131">
        <v>7948</v>
      </c>
      <c r="K334" s="131">
        <v>0</v>
      </c>
      <c r="L334" s="131">
        <v>938</v>
      </c>
      <c r="M334" s="131">
        <v>20393.356208692596</v>
      </c>
      <c r="N334" s="130"/>
      <c r="O334" s="132">
        <v>3</v>
      </c>
      <c r="P334" s="132">
        <v>0</v>
      </c>
      <c r="Q334" s="133">
        <v>57117</v>
      </c>
      <c r="R334" s="133">
        <v>0</v>
      </c>
      <c r="S334" s="133">
        <v>0</v>
      </c>
      <c r="T334" s="133">
        <v>2754</v>
      </c>
      <c r="U334" s="134">
        <v>59871</v>
      </c>
      <c r="V334" s="144"/>
      <c r="W334" s="173">
        <v>6.4213321365795967E-2</v>
      </c>
      <c r="X334" s="174">
        <v>0.09</v>
      </c>
      <c r="Y334" s="174">
        <v>1.4802937393776692E-2</v>
      </c>
      <c r="Z334" s="175">
        <v>0</v>
      </c>
      <c r="AA334" s="168"/>
      <c r="AB334" s="176">
        <v>0</v>
      </c>
      <c r="AC334" s="177">
        <v>0</v>
      </c>
      <c r="AD334" s="134">
        <v>0</v>
      </c>
      <c r="AE334" s="177">
        <v>0</v>
      </c>
      <c r="AF334" s="182">
        <v>0</v>
      </c>
      <c r="AG334" s="172"/>
    </row>
    <row r="335" spans="1:33" s="110" customFormat="1" x14ac:dyDescent="0.2">
      <c r="A335" s="138">
        <v>444</v>
      </c>
      <c r="B335" s="139">
        <v>444035088</v>
      </c>
      <c r="C335" s="140" t="s">
        <v>514</v>
      </c>
      <c r="D335" s="141">
        <v>35</v>
      </c>
      <c r="E335" s="140" t="s">
        <v>67</v>
      </c>
      <c r="F335" s="141">
        <v>88</v>
      </c>
      <c r="G335" s="142" t="s">
        <v>120</v>
      </c>
      <c r="H335" s="130"/>
      <c r="I335" s="131">
        <v>10683.621393629124</v>
      </c>
      <c r="J335" s="131">
        <v>3130</v>
      </c>
      <c r="K335" s="131">
        <v>0</v>
      </c>
      <c r="L335" s="131">
        <v>938</v>
      </c>
      <c r="M335" s="131">
        <v>14751.621393629124</v>
      </c>
      <c r="N335" s="130"/>
      <c r="O335" s="132">
        <v>2</v>
      </c>
      <c r="P335" s="132">
        <v>0</v>
      </c>
      <c r="Q335" s="133">
        <v>27036</v>
      </c>
      <c r="R335" s="133">
        <v>0</v>
      </c>
      <c r="S335" s="133">
        <v>0</v>
      </c>
      <c r="T335" s="133">
        <v>1836</v>
      </c>
      <c r="U335" s="134">
        <v>28872</v>
      </c>
      <c r="V335" s="144"/>
      <c r="W335" s="173">
        <v>4.2808880910530644E-2</v>
      </c>
      <c r="X335" s="174">
        <v>0.09</v>
      </c>
      <c r="Y335" s="174">
        <v>5.3929630206316741E-3</v>
      </c>
      <c r="Z335" s="175">
        <v>0</v>
      </c>
      <c r="AA335" s="168"/>
      <c r="AB335" s="176">
        <v>0</v>
      </c>
      <c r="AC335" s="177">
        <v>0</v>
      </c>
      <c r="AD335" s="134">
        <v>0</v>
      </c>
      <c r="AE335" s="177">
        <v>0</v>
      </c>
      <c r="AF335" s="182">
        <v>0</v>
      </c>
      <c r="AG335" s="172"/>
    </row>
    <row r="336" spans="1:33" s="110" customFormat="1" x14ac:dyDescent="0.2">
      <c r="A336" s="138">
        <v>444</v>
      </c>
      <c r="B336" s="139">
        <v>444035133</v>
      </c>
      <c r="C336" s="140" t="s">
        <v>514</v>
      </c>
      <c r="D336" s="141">
        <v>35</v>
      </c>
      <c r="E336" s="140" t="s">
        <v>67</v>
      </c>
      <c r="F336" s="141">
        <v>133</v>
      </c>
      <c r="G336" s="142" t="s">
        <v>165</v>
      </c>
      <c r="H336" s="130"/>
      <c r="I336" s="131">
        <v>10736</v>
      </c>
      <c r="J336" s="131">
        <v>1869</v>
      </c>
      <c r="K336" s="131">
        <v>0</v>
      </c>
      <c r="L336" s="131">
        <v>938</v>
      </c>
      <c r="M336" s="131">
        <v>13543</v>
      </c>
      <c r="N336" s="130"/>
      <c r="O336" s="132">
        <v>2</v>
      </c>
      <c r="P336" s="132">
        <v>0</v>
      </c>
      <c r="Q336" s="133">
        <v>24670</v>
      </c>
      <c r="R336" s="133">
        <v>0</v>
      </c>
      <c r="S336" s="133">
        <v>0</v>
      </c>
      <c r="T336" s="133">
        <v>1836</v>
      </c>
      <c r="U336" s="134">
        <v>26506</v>
      </c>
      <c r="V336" s="144"/>
      <c r="W336" s="173">
        <v>4.2808880910530644E-2</v>
      </c>
      <c r="X336" s="174">
        <v>0.09</v>
      </c>
      <c r="Y336" s="174">
        <v>3.3210823591240939E-2</v>
      </c>
      <c r="Z336" s="175">
        <v>0</v>
      </c>
      <c r="AA336" s="168"/>
      <c r="AB336" s="176">
        <v>0</v>
      </c>
      <c r="AC336" s="177">
        <v>0</v>
      </c>
      <c r="AD336" s="134">
        <v>0</v>
      </c>
      <c r="AE336" s="177">
        <v>0</v>
      </c>
      <c r="AF336" s="182">
        <v>0</v>
      </c>
      <c r="AG336" s="172"/>
    </row>
    <row r="337" spans="1:33" s="110" customFormat="1" x14ac:dyDescent="0.2">
      <c r="A337" s="138">
        <v>444</v>
      </c>
      <c r="B337" s="139">
        <v>444035163</v>
      </c>
      <c r="C337" s="140" t="s">
        <v>514</v>
      </c>
      <c r="D337" s="141">
        <v>35</v>
      </c>
      <c r="E337" s="140" t="s">
        <v>67</v>
      </c>
      <c r="F337" s="141">
        <v>163</v>
      </c>
      <c r="G337" s="142" t="s">
        <v>195</v>
      </c>
      <c r="H337" s="130"/>
      <c r="I337" s="131">
        <v>13963.125365179414</v>
      </c>
      <c r="J337" s="131">
        <v>133</v>
      </c>
      <c r="K337" s="131">
        <v>0</v>
      </c>
      <c r="L337" s="131">
        <v>938</v>
      </c>
      <c r="M337" s="131">
        <v>15034.125365179414</v>
      </c>
      <c r="N337" s="130"/>
      <c r="O337" s="132">
        <v>1</v>
      </c>
      <c r="P337" s="132">
        <v>0</v>
      </c>
      <c r="Q337" s="133">
        <v>13794</v>
      </c>
      <c r="R337" s="133">
        <v>0</v>
      </c>
      <c r="S337" s="133">
        <v>0</v>
      </c>
      <c r="T337" s="133">
        <v>918</v>
      </c>
      <c r="U337" s="134">
        <v>14712</v>
      </c>
      <c r="V337" s="144"/>
      <c r="W337" s="173">
        <v>2.1404440455265322E-2</v>
      </c>
      <c r="X337" s="174">
        <v>0.18</v>
      </c>
      <c r="Y337" s="174">
        <v>9.243456315829654E-2</v>
      </c>
      <c r="Z337" s="175">
        <v>0</v>
      </c>
      <c r="AA337" s="168"/>
      <c r="AB337" s="176">
        <v>0</v>
      </c>
      <c r="AC337" s="177">
        <v>0</v>
      </c>
      <c r="AD337" s="134">
        <v>0</v>
      </c>
      <c r="AE337" s="177">
        <v>0</v>
      </c>
      <c r="AF337" s="182">
        <v>0</v>
      </c>
      <c r="AG337" s="172"/>
    </row>
    <row r="338" spans="1:33" s="110" customFormat="1" x14ac:dyDescent="0.2">
      <c r="A338" s="138">
        <v>444</v>
      </c>
      <c r="B338" s="139">
        <v>444035189</v>
      </c>
      <c r="C338" s="140" t="s">
        <v>514</v>
      </c>
      <c r="D338" s="141">
        <v>35</v>
      </c>
      <c r="E338" s="140" t="s">
        <v>67</v>
      </c>
      <c r="F338" s="141">
        <v>189</v>
      </c>
      <c r="G338" s="142" t="s">
        <v>221</v>
      </c>
      <c r="H338" s="130"/>
      <c r="I338" s="131">
        <v>12631</v>
      </c>
      <c r="J338" s="131">
        <v>4256</v>
      </c>
      <c r="K338" s="131">
        <v>0</v>
      </c>
      <c r="L338" s="131">
        <v>938</v>
      </c>
      <c r="M338" s="131">
        <v>17825</v>
      </c>
      <c r="N338" s="130"/>
      <c r="O338" s="132">
        <v>1</v>
      </c>
      <c r="P338" s="132">
        <v>0</v>
      </c>
      <c r="Q338" s="133">
        <v>16526</v>
      </c>
      <c r="R338" s="133">
        <v>0</v>
      </c>
      <c r="S338" s="133">
        <v>0</v>
      </c>
      <c r="T338" s="133">
        <v>918</v>
      </c>
      <c r="U338" s="134">
        <v>17444</v>
      </c>
      <c r="V338" s="144"/>
      <c r="W338" s="173">
        <v>2.1404440455265322E-2</v>
      </c>
      <c r="X338" s="174">
        <v>0.09</v>
      </c>
      <c r="Y338" s="174">
        <v>1.733286526830293E-3</v>
      </c>
      <c r="Z338" s="175">
        <v>0</v>
      </c>
      <c r="AA338" s="168"/>
      <c r="AB338" s="176">
        <v>0</v>
      </c>
      <c r="AC338" s="177">
        <v>0</v>
      </c>
      <c r="AD338" s="134">
        <v>0</v>
      </c>
      <c r="AE338" s="177">
        <v>0</v>
      </c>
      <c r="AF338" s="182">
        <v>0</v>
      </c>
      <c r="AG338" s="172"/>
    </row>
    <row r="339" spans="1:33" s="110" customFormat="1" x14ac:dyDescent="0.2">
      <c r="A339" s="138">
        <v>444</v>
      </c>
      <c r="B339" s="139">
        <v>444035212</v>
      </c>
      <c r="C339" s="140" t="s">
        <v>514</v>
      </c>
      <c r="D339" s="141">
        <v>35</v>
      </c>
      <c r="E339" s="140" t="s">
        <v>67</v>
      </c>
      <c r="F339" s="141">
        <v>212</v>
      </c>
      <c r="G339" s="142" t="s">
        <v>244</v>
      </c>
      <c r="H339" s="130"/>
      <c r="I339" s="131">
        <v>10808.914565947241</v>
      </c>
      <c r="J339" s="131">
        <v>2546</v>
      </c>
      <c r="K339" s="131">
        <v>0</v>
      </c>
      <c r="L339" s="131">
        <v>938</v>
      </c>
      <c r="M339" s="131">
        <v>14292.914565947241</v>
      </c>
      <c r="N339" s="130"/>
      <c r="O339" s="132">
        <v>1</v>
      </c>
      <c r="P339" s="132">
        <v>0</v>
      </c>
      <c r="Q339" s="133">
        <v>13069</v>
      </c>
      <c r="R339" s="133">
        <v>0</v>
      </c>
      <c r="S339" s="133">
        <v>0</v>
      </c>
      <c r="T339" s="133">
        <v>918</v>
      </c>
      <c r="U339" s="134">
        <v>13987</v>
      </c>
      <c r="V339" s="144"/>
      <c r="W339" s="173">
        <v>2.1404440455265322E-2</v>
      </c>
      <c r="X339" s="174">
        <v>0.09</v>
      </c>
      <c r="Y339" s="174">
        <v>3.6909035797820573E-2</v>
      </c>
      <c r="Z339" s="175">
        <v>0</v>
      </c>
      <c r="AA339" s="168"/>
      <c r="AB339" s="176">
        <v>0</v>
      </c>
      <c r="AC339" s="177">
        <v>0</v>
      </c>
      <c r="AD339" s="134">
        <v>0</v>
      </c>
      <c r="AE339" s="177">
        <v>0</v>
      </c>
      <c r="AF339" s="182">
        <v>0</v>
      </c>
      <c r="AG339" s="172"/>
    </row>
    <row r="340" spans="1:33" s="110" customFormat="1" x14ac:dyDescent="0.2">
      <c r="A340" s="138">
        <v>444</v>
      </c>
      <c r="B340" s="139">
        <v>444035220</v>
      </c>
      <c r="C340" s="140" t="s">
        <v>514</v>
      </c>
      <c r="D340" s="141">
        <v>35</v>
      </c>
      <c r="E340" s="140" t="s">
        <v>67</v>
      </c>
      <c r="F340" s="141">
        <v>220</v>
      </c>
      <c r="G340" s="142" t="s">
        <v>252</v>
      </c>
      <c r="H340" s="130"/>
      <c r="I340" s="131">
        <v>9900</v>
      </c>
      <c r="J340" s="131">
        <v>4402</v>
      </c>
      <c r="K340" s="131">
        <v>0</v>
      </c>
      <c r="L340" s="131">
        <v>938</v>
      </c>
      <c r="M340" s="131">
        <v>15240</v>
      </c>
      <c r="N340" s="130"/>
      <c r="O340" s="132">
        <v>1</v>
      </c>
      <c r="P340" s="132">
        <v>0</v>
      </c>
      <c r="Q340" s="133">
        <v>13996</v>
      </c>
      <c r="R340" s="133">
        <v>0</v>
      </c>
      <c r="S340" s="133">
        <v>0</v>
      </c>
      <c r="T340" s="133">
        <v>918</v>
      </c>
      <c r="U340" s="134">
        <v>14914</v>
      </c>
      <c r="V340" s="144"/>
      <c r="W340" s="173">
        <v>2.1404440455265322E-2</v>
      </c>
      <c r="X340" s="174">
        <v>0.09</v>
      </c>
      <c r="Y340" s="174">
        <v>1.6580394244019483E-2</v>
      </c>
      <c r="Z340" s="175">
        <v>0</v>
      </c>
      <c r="AA340" s="168"/>
      <c r="AB340" s="176">
        <v>0</v>
      </c>
      <c r="AC340" s="177">
        <v>0</v>
      </c>
      <c r="AD340" s="134">
        <v>0</v>
      </c>
      <c r="AE340" s="177">
        <v>0</v>
      </c>
      <c r="AF340" s="182">
        <v>0</v>
      </c>
      <c r="AG340" s="172"/>
    </row>
    <row r="341" spans="1:33" s="110" customFormat="1" x14ac:dyDescent="0.2">
      <c r="A341" s="138">
        <v>444</v>
      </c>
      <c r="B341" s="139">
        <v>444035243</v>
      </c>
      <c r="C341" s="140" t="s">
        <v>514</v>
      </c>
      <c r="D341" s="141">
        <v>35</v>
      </c>
      <c r="E341" s="140" t="s">
        <v>67</v>
      </c>
      <c r="F341" s="141">
        <v>243</v>
      </c>
      <c r="G341" s="142" t="s">
        <v>275</v>
      </c>
      <c r="H341" s="130"/>
      <c r="I341" s="131">
        <v>16337</v>
      </c>
      <c r="J341" s="131">
        <v>3069</v>
      </c>
      <c r="K341" s="131">
        <v>0</v>
      </c>
      <c r="L341" s="131">
        <v>938</v>
      </c>
      <c r="M341" s="131">
        <v>20344</v>
      </c>
      <c r="N341" s="130"/>
      <c r="O341" s="132">
        <v>4.29</v>
      </c>
      <c r="P341" s="132">
        <v>0</v>
      </c>
      <c r="Q341" s="133">
        <v>81471</v>
      </c>
      <c r="R341" s="133">
        <v>0</v>
      </c>
      <c r="S341" s="133">
        <v>0</v>
      </c>
      <c r="T341" s="133">
        <v>3938</v>
      </c>
      <c r="U341" s="134">
        <v>85409</v>
      </c>
      <c r="V341" s="144"/>
      <c r="W341" s="173">
        <v>9.1825049553088234E-2</v>
      </c>
      <c r="X341" s="174">
        <v>0.09</v>
      </c>
      <c r="Y341" s="174">
        <v>6.428262576334348E-3</v>
      </c>
      <c r="Z341" s="175">
        <v>0</v>
      </c>
      <c r="AA341" s="168"/>
      <c r="AB341" s="176">
        <v>0</v>
      </c>
      <c r="AC341" s="177">
        <v>0</v>
      </c>
      <c r="AD341" s="134">
        <v>0</v>
      </c>
      <c r="AE341" s="177">
        <v>0.97859555954473465</v>
      </c>
      <c r="AF341" s="182">
        <v>19909</v>
      </c>
      <c r="AG341" s="172"/>
    </row>
    <row r="342" spans="1:33" s="110" customFormat="1" x14ac:dyDescent="0.2">
      <c r="A342" s="138">
        <v>444</v>
      </c>
      <c r="B342" s="139">
        <v>444035244</v>
      </c>
      <c r="C342" s="140" t="s">
        <v>514</v>
      </c>
      <c r="D342" s="141">
        <v>35</v>
      </c>
      <c r="E342" s="140" t="s">
        <v>67</v>
      </c>
      <c r="F342" s="141">
        <v>244</v>
      </c>
      <c r="G342" s="142" t="s">
        <v>276</v>
      </c>
      <c r="H342" s="130"/>
      <c r="I342" s="131">
        <v>14064</v>
      </c>
      <c r="J342" s="131">
        <v>4458</v>
      </c>
      <c r="K342" s="131">
        <v>0</v>
      </c>
      <c r="L342" s="131">
        <v>938</v>
      </c>
      <c r="M342" s="131">
        <v>19460</v>
      </c>
      <c r="N342" s="130"/>
      <c r="O342" s="132">
        <v>9</v>
      </c>
      <c r="P342" s="132">
        <v>0</v>
      </c>
      <c r="Q342" s="133">
        <v>163134</v>
      </c>
      <c r="R342" s="133">
        <v>0</v>
      </c>
      <c r="S342" s="133">
        <v>0</v>
      </c>
      <c r="T342" s="133">
        <v>8262</v>
      </c>
      <c r="U342" s="134">
        <v>171396</v>
      </c>
      <c r="V342" s="144"/>
      <c r="W342" s="173">
        <v>0.1926399640973879</v>
      </c>
      <c r="X342" s="174">
        <v>0.09</v>
      </c>
      <c r="Y342" s="174">
        <v>0.1346351263518645</v>
      </c>
      <c r="Z342" s="175">
        <v>0</v>
      </c>
      <c r="AA342" s="168"/>
      <c r="AB342" s="176">
        <v>1</v>
      </c>
      <c r="AC342" s="177">
        <v>0</v>
      </c>
      <c r="AD342" s="134">
        <v>0</v>
      </c>
      <c r="AE342" s="177">
        <v>0.97859555954473465</v>
      </c>
      <c r="AF342" s="182">
        <v>19044</v>
      </c>
      <c r="AG342" s="172"/>
    </row>
    <row r="343" spans="1:33" s="110" customFormat="1" x14ac:dyDescent="0.2">
      <c r="A343" s="138">
        <v>444</v>
      </c>
      <c r="B343" s="139">
        <v>444035248</v>
      </c>
      <c r="C343" s="140" t="s">
        <v>514</v>
      </c>
      <c r="D343" s="141">
        <v>35</v>
      </c>
      <c r="E343" s="140" t="s">
        <v>67</v>
      </c>
      <c r="F343" s="141">
        <v>248</v>
      </c>
      <c r="G343" s="142" t="s">
        <v>280</v>
      </c>
      <c r="H343" s="130"/>
      <c r="I343" s="131">
        <v>14613</v>
      </c>
      <c r="J343" s="131">
        <v>1154</v>
      </c>
      <c r="K343" s="131">
        <v>0</v>
      </c>
      <c r="L343" s="131">
        <v>938</v>
      </c>
      <c r="M343" s="131">
        <v>16705</v>
      </c>
      <c r="N343" s="130"/>
      <c r="O343" s="132">
        <v>0.57999999999999996</v>
      </c>
      <c r="P343" s="132">
        <v>0</v>
      </c>
      <c r="Q343" s="133">
        <v>8949</v>
      </c>
      <c r="R343" s="133">
        <v>0</v>
      </c>
      <c r="S343" s="133">
        <v>0</v>
      </c>
      <c r="T343" s="133">
        <v>532</v>
      </c>
      <c r="U343" s="134">
        <v>9481</v>
      </c>
      <c r="V343" s="144"/>
      <c r="W343" s="173">
        <v>1.2414575464053886E-2</v>
      </c>
      <c r="X343" s="174">
        <v>0.09</v>
      </c>
      <c r="Y343" s="174">
        <v>5.8077757598521712E-2</v>
      </c>
      <c r="Z343" s="175">
        <v>0</v>
      </c>
      <c r="AA343" s="168"/>
      <c r="AB343" s="176">
        <v>0</v>
      </c>
      <c r="AC343" s="177">
        <v>0</v>
      </c>
      <c r="AD343" s="134">
        <v>0</v>
      </c>
      <c r="AE343" s="177">
        <v>0</v>
      </c>
      <c r="AF343" s="182">
        <v>0</v>
      </c>
      <c r="AG343" s="172"/>
    </row>
    <row r="344" spans="1:33" s="110" customFormat="1" x14ac:dyDescent="0.2">
      <c r="A344" s="138">
        <v>444</v>
      </c>
      <c r="B344" s="139">
        <v>444035284</v>
      </c>
      <c r="C344" s="140" t="s">
        <v>514</v>
      </c>
      <c r="D344" s="141">
        <v>35</v>
      </c>
      <c r="E344" s="140" t="s">
        <v>67</v>
      </c>
      <c r="F344" s="141">
        <v>284</v>
      </c>
      <c r="G344" s="142" t="s">
        <v>316</v>
      </c>
      <c r="H344" s="130"/>
      <c r="I344" s="131">
        <v>11142.294935999998</v>
      </c>
      <c r="J344" s="131">
        <v>4438</v>
      </c>
      <c r="K344" s="131">
        <v>0</v>
      </c>
      <c r="L344" s="131">
        <v>938</v>
      </c>
      <c r="M344" s="131">
        <v>16518.294935999998</v>
      </c>
      <c r="N344" s="130"/>
      <c r="O344" s="132">
        <v>1</v>
      </c>
      <c r="P344" s="132">
        <v>0</v>
      </c>
      <c r="Q344" s="133">
        <v>15247</v>
      </c>
      <c r="R344" s="133">
        <v>0</v>
      </c>
      <c r="S344" s="133">
        <v>0</v>
      </c>
      <c r="T344" s="133">
        <v>918</v>
      </c>
      <c r="U344" s="134">
        <v>16165</v>
      </c>
      <c r="V344" s="144"/>
      <c r="W344" s="173">
        <v>2.1404440455265322E-2</v>
      </c>
      <c r="X344" s="174">
        <v>0.09</v>
      </c>
      <c r="Y344" s="174">
        <v>4.5234093690484034E-2</v>
      </c>
      <c r="Z344" s="175">
        <v>0</v>
      </c>
      <c r="AA344" s="168"/>
      <c r="AB344" s="176">
        <v>0</v>
      </c>
      <c r="AC344" s="177">
        <v>0</v>
      </c>
      <c r="AD344" s="134">
        <v>0</v>
      </c>
      <c r="AE344" s="177">
        <v>0</v>
      </c>
      <c r="AF344" s="182">
        <v>0</v>
      </c>
      <c r="AG344" s="172"/>
    </row>
    <row r="345" spans="1:33" s="110" customFormat="1" x14ac:dyDescent="0.2">
      <c r="A345" s="138">
        <v>444</v>
      </c>
      <c r="B345" s="139">
        <v>444035336</v>
      </c>
      <c r="C345" s="140" t="s">
        <v>514</v>
      </c>
      <c r="D345" s="141">
        <v>35</v>
      </c>
      <c r="E345" s="140" t="s">
        <v>67</v>
      </c>
      <c r="F345" s="141">
        <v>336</v>
      </c>
      <c r="G345" s="142" t="s">
        <v>368</v>
      </c>
      <c r="H345" s="130"/>
      <c r="I345" s="131">
        <v>10819</v>
      </c>
      <c r="J345" s="131">
        <v>2532</v>
      </c>
      <c r="K345" s="131">
        <v>0</v>
      </c>
      <c r="L345" s="131">
        <v>938</v>
      </c>
      <c r="M345" s="131">
        <v>14289</v>
      </c>
      <c r="N345" s="130"/>
      <c r="O345" s="132">
        <v>6</v>
      </c>
      <c r="P345" s="132">
        <v>0</v>
      </c>
      <c r="Q345" s="133">
        <v>78390</v>
      </c>
      <c r="R345" s="133">
        <v>0</v>
      </c>
      <c r="S345" s="133">
        <v>0</v>
      </c>
      <c r="T345" s="133">
        <v>5508</v>
      </c>
      <c r="U345" s="134">
        <v>83898</v>
      </c>
      <c r="V345" s="144"/>
      <c r="W345" s="173">
        <v>0.12842664273159193</v>
      </c>
      <c r="X345" s="174">
        <v>0.09</v>
      </c>
      <c r="Y345" s="174">
        <v>4.1024583950034284E-2</v>
      </c>
      <c r="Z345" s="175">
        <v>0</v>
      </c>
      <c r="AA345" s="168"/>
      <c r="AB345" s="176">
        <v>0</v>
      </c>
      <c r="AC345" s="177">
        <v>0</v>
      </c>
      <c r="AD345" s="134">
        <v>0</v>
      </c>
      <c r="AE345" s="177">
        <v>0.97859555954473465</v>
      </c>
      <c r="AF345" s="182">
        <v>13983</v>
      </c>
      <c r="AG345" s="172"/>
    </row>
    <row r="346" spans="1:33" s="110" customFormat="1" x14ac:dyDescent="0.2">
      <c r="A346" s="138">
        <v>445</v>
      </c>
      <c r="B346" s="139">
        <v>445348017</v>
      </c>
      <c r="C346" s="140" t="s">
        <v>515</v>
      </c>
      <c r="D346" s="141">
        <v>348</v>
      </c>
      <c r="E346" s="140" t="s">
        <v>380</v>
      </c>
      <c r="F346" s="141">
        <v>17</v>
      </c>
      <c r="G346" s="142" t="s">
        <v>49</v>
      </c>
      <c r="H346" s="130"/>
      <c r="I346" s="131">
        <v>13766</v>
      </c>
      <c r="J346" s="131">
        <v>3422</v>
      </c>
      <c r="K346" s="131">
        <v>0</v>
      </c>
      <c r="L346" s="131">
        <v>938</v>
      </c>
      <c r="M346" s="131">
        <v>18126</v>
      </c>
      <c r="N346" s="130"/>
      <c r="O346" s="132">
        <v>5.4399999999999995</v>
      </c>
      <c r="P346" s="132">
        <v>0</v>
      </c>
      <c r="Q346" s="133">
        <v>93503</v>
      </c>
      <c r="R346" s="133">
        <v>0</v>
      </c>
      <c r="S346" s="133">
        <v>0</v>
      </c>
      <c r="T346" s="133">
        <v>5103</v>
      </c>
      <c r="U346" s="134">
        <v>98606</v>
      </c>
      <c r="V346" s="144"/>
      <c r="W346" s="173">
        <v>0</v>
      </c>
      <c r="X346" s="174">
        <v>0.09</v>
      </c>
      <c r="Y346" s="174">
        <v>3.9634029476798118E-3</v>
      </c>
      <c r="Z346" s="175">
        <v>0</v>
      </c>
      <c r="AA346" s="168"/>
      <c r="AB346" s="176">
        <v>0</v>
      </c>
      <c r="AC346" s="177">
        <v>0</v>
      </c>
      <c r="AD346" s="134">
        <v>0</v>
      </c>
      <c r="AE346" s="177">
        <v>0</v>
      </c>
      <c r="AF346" s="182">
        <v>0</v>
      </c>
      <c r="AG346" s="172"/>
    </row>
    <row r="347" spans="1:33" s="110" customFormat="1" x14ac:dyDescent="0.2">
      <c r="A347" s="138">
        <v>445</v>
      </c>
      <c r="B347" s="139">
        <v>445348064</v>
      </c>
      <c r="C347" s="140" t="s">
        <v>515</v>
      </c>
      <c r="D347" s="141">
        <v>348</v>
      </c>
      <c r="E347" s="140" t="s">
        <v>380</v>
      </c>
      <c r="F347" s="141">
        <v>64</v>
      </c>
      <c r="G347" s="142" t="s">
        <v>96</v>
      </c>
      <c r="H347" s="130"/>
      <c r="I347" s="131">
        <v>10766</v>
      </c>
      <c r="J347" s="131">
        <v>1338</v>
      </c>
      <c r="K347" s="131">
        <v>0</v>
      </c>
      <c r="L347" s="131">
        <v>938</v>
      </c>
      <c r="M347" s="131">
        <v>13042</v>
      </c>
      <c r="N347" s="130"/>
      <c r="O347" s="132">
        <v>1</v>
      </c>
      <c r="P347" s="132">
        <v>0</v>
      </c>
      <c r="Q347" s="133">
        <v>12104</v>
      </c>
      <c r="R347" s="133">
        <v>0</v>
      </c>
      <c r="S347" s="133">
        <v>0</v>
      </c>
      <c r="T347" s="133">
        <v>938</v>
      </c>
      <c r="U347" s="134">
        <v>13042</v>
      </c>
      <c r="V347" s="144"/>
      <c r="W347" s="173">
        <v>0</v>
      </c>
      <c r="X347" s="174">
        <v>0.09</v>
      </c>
      <c r="Y347" s="174">
        <v>3.3581130749281131E-2</v>
      </c>
      <c r="Z347" s="175">
        <v>0</v>
      </c>
      <c r="AA347" s="168"/>
      <c r="AB347" s="176">
        <v>0</v>
      </c>
      <c r="AC347" s="177">
        <v>0</v>
      </c>
      <c r="AD347" s="134">
        <v>0</v>
      </c>
      <c r="AE347" s="177">
        <v>0</v>
      </c>
      <c r="AF347" s="182">
        <v>0</v>
      </c>
      <c r="AG347" s="172"/>
    </row>
    <row r="348" spans="1:33" s="110" customFormat="1" x14ac:dyDescent="0.2">
      <c r="A348" s="138">
        <v>445</v>
      </c>
      <c r="B348" s="139">
        <v>445348077</v>
      </c>
      <c r="C348" s="140" t="s">
        <v>515</v>
      </c>
      <c r="D348" s="141">
        <v>348</v>
      </c>
      <c r="E348" s="140" t="s">
        <v>380</v>
      </c>
      <c r="F348" s="141">
        <v>77</v>
      </c>
      <c r="G348" s="142" t="s">
        <v>109</v>
      </c>
      <c r="H348" s="130"/>
      <c r="I348" s="131">
        <v>10801.943305853256</v>
      </c>
      <c r="J348" s="131">
        <v>3440</v>
      </c>
      <c r="K348" s="131">
        <v>0</v>
      </c>
      <c r="L348" s="131">
        <v>938</v>
      </c>
      <c r="M348" s="131">
        <v>15179.943305853256</v>
      </c>
      <c r="N348" s="130"/>
      <c r="O348" s="132">
        <v>3</v>
      </c>
      <c r="P348" s="132">
        <v>0</v>
      </c>
      <c r="Q348" s="133">
        <v>42726</v>
      </c>
      <c r="R348" s="133">
        <v>0</v>
      </c>
      <c r="S348" s="133">
        <v>0</v>
      </c>
      <c r="T348" s="133">
        <v>2814</v>
      </c>
      <c r="U348" s="134">
        <v>45540</v>
      </c>
      <c r="V348" s="144"/>
      <c r="W348" s="173">
        <v>0</v>
      </c>
      <c r="X348" s="174">
        <v>0.09</v>
      </c>
      <c r="Y348" s="174">
        <v>2.4543240646826099E-3</v>
      </c>
      <c r="Z348" s="175">
        <v>0</v>
      </c>
      <c r="AA348" s="168"/>
      <c r="AB348" s="176">
        <v>0</v>
      </c>
      <c r="AC348" s="177">
        <v>0</v>
      </c>
      <c r="AD348" s="134">
        <v>0</v>
      </c>
      <c r="AE348" s="177">
        <v>0</v>
      </c>
      <c r="AF348" s="182">
        <v>0</v>
      </c>
      <c r="AG348" s="172"/>
    </row>
    <row r="349" spans="1:33" s="110" customFormat="1" x14ac:dyDescent="0.2">
      <c r="A349" s="138">
        <v>445</v>
      </c>
      <c r="B349" s="139">
        <v>445348097</v>
      </c>
      <c r="C349" s="140" t="s">
        <v>515</v>
      </c>
      <c r="D349" s="141">
        <v>348</v>
      </c>
      <c r="E349" s="140" t="s">
        <v>380</v>
      </c>
      <c r="F349" s="141">
        <v>97</v>
      </c>
      <c r="G349" s="142" t="s">
        <v>129</v>
      </c>
      <c r="H349" s="130"/>
      <c r="I349" s="131">
        <v>16307</v>
      </c>
      <c r="J349" s="131">
        <v>7</v>
      </c>
      <c r="K349" s="131">
        <v>0</v>
      </c>
      <c r="L349" s="131">
        <v>938</v>
      </c>
      <c r="M349" s="131">
        <v>17252</v>
      </c>
      <c r="N349" s="130"/>
      <c r="O349" s="132">
        <v>1</v>
      </c>
      <c r="P349" s="132">
        <v>0</v>
      </c>
      <c r="Q349" s="133">
        <v>16314</v>
      </c>
      <c r="R349" s="133">
        <v>0</v>
      </c>
      <c r="S349" s="133">
        <v>0</v>
      </c>
      <c r="T349" s="133">
        <v>938</v>
      </c>
      <c r="U349" s="134">
        <v>17252</v>
      </c>
      <c r="V349" s="144"/>
      <c r="W349" s="173">
        <v>0</v>
      </c>
      <c r="X349" s="174">
        <v>0.18</v>
      </c>
      <c r="Y349" s="174">
        <v>3.5899941345714656E-2</v>
      </c>
      <c r="Z349" s="175">
        <v>0</v>
      </c>
      <c r="AA349" s="168"/>
      <c r="AB349" s="176">
        <v>0</v>
      </c>
      <c r="AC349" s="177">
        <v>0</v>
      </c>
      <c r="AD349" s="134">
        <v>0</v>
      </c>
      <c r="AE349" s="177">
        <v>0</v>
      </c>
      <c r="AF349" s="182">
        <v>0</v>
      </c>
      <c r="AG349" s="172"/>
    </row>
    <row r="350" spans="1:33" s="110" customFormat="1" x14ac:dyDescent="0.2">
      <c r="A350" s="138">
        <v>445</v>
      </c>
      <c r="B350" s="139">
        <v>445348100</v>
      </c>
      <c r="C350" s="140" t="s">
        <v>515</v>
      </c>
      <c r="D350" s="141">
        <v>348</v>
      </c>
      <c r="E350" s="140" t="s">
        <v>380</v>
      </c>
      <c r="F350" s="141">
        <v>100</v>
      </c>
      <c r="G350" s="142" t="s">
        <v>132</v>
      </c>
      <c r="H350" s="130"/>
      <c r="I350" s="131">
        <v>12730.632923367111</v>
      </c>
      <c r="J350" s="131">
        <v>4712</v>
      </c>
      <c r="K350" s="131">
        <v>0</v>
      </c>
      <c r="L350" s="131">
        <v>938</v>
      </c>
      <c r="M350" s="131">
        <v>18380.632923367113</v>
      </c>
      <c r="N350" s="130"/>
      <c r="O350" s="132">
        <v>2</v>
      </c>
      <c r="P350" s="132">
        <v>0</v>
      </c>
      <c r="Q350" s="133">
        <v>34886</v>
      </c>
      <c r="R350" s="133">
        <v>0</v>
      </c>
      <c r="S350" s="133">
        <v>0</v>
      </c>
      <c r="T350" s="133">
        <v>1876</v>
      </c>
      <c r="U350" s="134">
        <v>36762</v>
      </c>
      <c r="V350" s="144"/>
      <c r="W350" s="173">
        <v>0</v>
      </c>
      <c r="X350" s="174">
        <v>0.09</v>
      </c>
      <c r="Y350" s="174">
        <v>3.2742076932008854E-2</v>
      </c>
      <c r="Z350" s="175">
        <v>0</v>
      </c>
      <c r="AA350" s="168"/>
      <c r="AB350" s="176">
        <v>0</v>
      </c>
      <c r="AC350" s="177">
        <v>0</v>
      </c>
      <c r="AD350" s="134">
        <v>0</v>
      </c>
      <c r="AE350" s="177">
        <v>0</v>
      </c>
      <c r="AF350" s="182">
        <v>0</v>
      </c>
      <c r="AG350" s="172"/>
    </row>
    <row r="351" spans="1:33" s="110" customFormat="1" x14ac:dyDescent="0.2">
      <c r="A351" s="138">
        <v>445</v>
      </c>
      <c r="B351" s="139">
        <v>445348110</v>
      </c>
      <c r="C351" s="140" t="s">
        <v>515</v>
      </c>
      <c r="D351" s="141">
        <v>348</v>
      </c>
      <c r="E351" s="140" t="s">
        <v>380</v>
      </c>
      <c r="F351" s="141">
        <v>110</v>
      </c>
      <c r="G351" s="142" t="s">
        <v>142</v>
      </c>
      <c r="H351" s="130"/>
      <c r="I351" s="131">
        <v>13047</v>
      </c>
      <c r="J351" s="131">
        <v>3178</v>
      </c>
      <c r="K351" s="131">
        <v>0</v>
      </c>
      <c r="L351" s="131">
        <v>938</v>
      </c>
      <c r="M351" s="131">
        <v>17163</v>
      </c>
      <c r="N351" s="130"/>
      <c r="O351" s="132">
        <v>1</v>
      </c>
      <c r="P351" s="132">
        <v>0</v>
      </c>
      <c r="Q351" s="133">
        <v>16226</v>
      </c>
      <c r="R351" s="133">
        <v>0</v>
      </c>
      <c r="S351" s="133">
        <v>0</v>
      </c>
      <c r="T351" s="133">
        <v>938</v>
      </c>
      <c r="U351" s="134">
        <v>17164</v>
      </c>
      <c r="V351" s="144"/>
      <c r="W351" s="173">
        <v>0</v>
      </c>
      <c r="X351" s="174">
        <v>0.09</v>
      </c>
      <c r="Y351" s="174">
        <v>7.1931069337861668E-3</v>
      </c>
      <c r="Z351" s="175">
        <v>0</v>
      </c>
      <c r="AA351" s="168"/>
      <c r="AB351" s="176">
        <v>0</v>
      </c>
      <c r="AC351" s="177">
        <v>0</v>
      </c>
      <c r="AD351" s="134">
        <v>0</v>
      </c>
      <c r="AE351" s="177">
        <v>0</v>
      </c>
      <c r="AF351" s="182">
        <v>0</v>
      </c>
      <c r="AG351" s="172"/>
    </row>
    <row r="352" spans="1:33" s="110" customFormat="1" x14ac:dyDescent="0.2">
      <c r="A352" s="138">
        <v>445</v>
      </c>
      <c r="B352" s="139">
        <v>445348151</v>
      </c>
      <c r="C352" s="140" t="s">
        <v>515</v>
      </c>
      <c r="D352" s="141">
        <v>348</v>
      </c>
      <c r="E352" s="140" t="s">
        <v>380</v>
      </c>
      <c r="F352" s="141">
        <v>151</v>
      </c>
      <c r="G352" s="142" t="s">
        <v>183</v>
      </c>
      <c r="H352" s="130"/>
      <c r="I352" s="131">
        <v>11671</v>
      </c>
      <c r="J352" s="131">
        <v>1362</v>
      </c>
      <c r="K352" s="131">
        <v>0</v>
      </c>
      <c r="L352" s="131">
        <v>938</v>
      </c>
      <c r="M352" s="131">
        <v>13971</v>
      </c>
      <c r="N352" s="130"/>
      <c r="O352" s="132">
        <v>20.89</v>
      </c>
      <c r="P352" s="132">
        <v>0</v>
      </c>
      <c r="Q352" s="133">
        <v>272260</v>
      </c>
      <c r="R352" s="133">
        <v>0</v>
      </c>
      <c r="S352" s="133">
        <v>0</v>
      </c>
      <c r="T352" s="133">
        <v>19594</v>
      </c>
      <c r="U352" s="134">
        <v>291854</v>
      </c>
      <c r="V352" s="144"/>
      <c r="W352" s="173">
        <v>0</v>
      </c>
      <c r="X352" s="174">
        <v>0.09</v>
      </c>
      <c r="Y352" s="174">
        <v>1.6514403935692472E-2</v>
      </c>
      <c r="Z352" s="175">
        <v>0</v>
      </c>
      <c r="AA352" s="168"/>
      <c r="AB352" s="176">
        <v>0</v>
      </c>
      <c r="AC352" s="177">
        <v>0</v>
      </c>
      <c r="AD352" s="134">
        <v>0</v>
      </c>
      <c r="AE352" s="177">
        <v>0</v>
      </c>
      <c r="AF352" s="182">
        <v>0</v>
      </c>
      <c r="AG352" s="172"/>
    </row>
    <row r="353" spans="1:33" s="110" customFormat="1" x14ac:dyDescent="0.2">
      <c r="A353" s="138">
        <v>445</v>
      </c>
      <c r="B353" s="139">
        <v>445348186</v>
      </c>
      <c r="C353" s="140" t="s">
        <v>515</v>
      </c>
      <c r="D353" s="141">
        <v>348</v>
      </c>
      <c r="E353" s="140" t="s">
        <v>380</v>
      </c>
      <c r="F353" s="141">
        <v>186</v>
      </c>
      <c r="G353" s="142" t="s">
        <v>218</v>
      </c>
      <c r="H353" s="130"/>
      <c r="I353" s="131">
        <v>12556</v>
      </c>
      <c r="J353" s="131">
        <v>4533</v>
      </c>
      <c r="K353" s="131">
        <v>0</v>
      </c>
      <c r="L353" s="131">
        <v>938</v>
      </c>
      <c r="M353" s="131">
        <v>18027</v>
      </c>
      <c r="N353" s="130"/>
      <c r="O353" s="132">
        <v>6.41</v>
      </c>
      <c r="P353" s="132">
        <v>0</v>
      </c>
      <c r="Q353" s="133">
        <v>109540</v>
      </c>
      <c r="R353" s="133">
        <v>0</v>
      </c>
      <c r="S353" s="133">
        <v>0</v>
      </c>
      <c r="T353" s="133">
        <v>6012</v>
      </c>
      <c r="U353" s="134">
        <v>115552</v>
      </c>
      <c r="V353" s="144"/>
      <c r="W353" s="173">
        <v>0</v>
      </c>
      <c r="X353" s="174">
        <v>0.09</v>
      </c>
      <c r="Y353" s="174">
        <v>8.4820272600340425E-3</v>
      </c>
      <c r="Z353" s="175">
        <v>0</v>
      </c>
      <c r="AA353" s="168"/>
      <c r="AB353" s="176">
        <v>0</v>
      </c>
      <c r="AC353" s="177">
        <v>0</v>
      </c>
      <c r="AD353" s="134">
        <v>0</v>
      </c>
      <c r="AE353" s="177">
        <v>0</v>
      </c>
      <c r="AF353" s="182">
        <v>0</v>
      </c>
      <c r="AG353" s="172"/>
    </row>
    <row r="354" spans="1:33" s="110" customFormat="1" x14ac:dyDescent="0.2">
      <c r="A354" s="138">
        <v>445</v>
      </c>
      <c r="B354" s="139">
        <v>445348226</v>
      </c>
      <c r="C354" s="140" t="s">
        <v>515</v>
      </c>
      <c r="D354" s="141">
        <v>348</v>
      </c>
      <c r="E354" s="140" t="s">
        <v>380</v>
      </c>
      <c r="F354" s="141">
        <v>226</v>
      </c>
      <c r="G354" s="142" t="s">
        <v>258</v>
      </c>
      <c r="H354" s="130"/>
      <c r="I354" s="131">
        <v>11072</v>
      </c>
      <c r="J354" s="131">
        <v>1355</v>
      </c>
      <c r="K354" s="131">
        <v>0</v>
      </c>
      <c r="L354" s="131">
        <v>938</v>
      </c>
      <c r="M354" s="131">
        <v>13365</v>
      </c>
      <c r="N354" s="130"/>
      <c r="O354" s="132">
        <v>27.02</v>
      </c>
      <c r="P354" s="132">
        <v>0</v>
      </c>
      <c r="Q354" s="133">
        <v>335778</v>
      </c>
      <c r="R354" s="133">
        <v>0</v>
      </c>
      <c r="S354" s="133">
        <v>0</v>
      </c>
      <c r="T354" s="133">
        <v>25345</v>
      </c>
      <c r="U354" s="134">
        <v>361123</v>
      </c>
      <c r="V354" s="144"/>
      <c r="W354" s="173">
        <v>0</v>
      </c>
      <c r="X354" s="174">
        <v>0.09</v>
      </c>
      <c r="Y354" s="174">
        <v>1.6055567548525478E-2</v>
      </c>
      <c r="Z354" s="175">
        <v>0</v>
      </c>
      <c r="AA354" s="168"/>
      <c r="AB354" s="176">
        <v>0</v>
      </c>
      <c r="AC354" s="177">
        <v>0</v>
      </c>
      <c r="AD354" s="134">
        <v>0</v>
      </c>
      <c r="AE354" s="177">
        <v>0</v>
      </c>
      <c r="AF354" s="182">
        <v>0</v>
      </c>
      <c r="AG354" s="172"/>
    </row>
    <row r="355" spans="1:33" s="110" customFormat="1" x14ac:dyDescent="0.2">
      <c r="A355" s="138">
        <v>445</v>
      </c>
      <c r="B355" s="139">
        <v>445348271</v>
      </c>
      <c r="C355" s="140" t="s">
        <v>515</v>
      </c>
      <c r="D355" s="141">
        <v>348</v>
      </c>
      <c r="E355" s="140" t="s">
        <v>380</v>
      </c>
      <c r="F355" s="141">
        <v>271</v>
      </c>
      <c r="G355" s="142" t="s">
        <v>303</v>
      </c>
      <c r="H355" s="130"/>
      <c r="I355" s="131">
        <v>14356</v>
      </c>
      <c r="J355" s="131">
        <v>3319</v>
      </c>
      <c r="K355" s="131">
        <v>0</v>
      </c>
      <c r="L355" s="131">
        <v>938</v>
      </c>
      <c r="M355" s="131">
        <v>18613</v>
      </c>
      <c r="N355" s="130"/>
      <c r="O355" s="132">
        <v>2</v>
      </c>
      <c r="P355" s="132">
        <v>0</v>
      </c>
      <c r="Q355" s="133">
        <v>35350</v>
      </c>
      <c r="R355" s="133">
        <v>0</v>
      </c>
      <c r="S355" s="133">
        <v>0</v>
      </c>
      <c r="T355" s="133">
        <v>1876</v>
      </c>
      <c r="U355" s="134">
        <v>37226</v>
      </c>
      <c r="V355" s="144"/>
      <c r="W355" s="173">
        <v>0</v>
      </c>
      <c r="X355" s="174">
        <v>0.09</v>
      </c>
      <c r="Y355" s="174">
        <v>5.2128660280761855E-3</v>
      </c>
      <c r="Z355" s="175">
        <v>0</v>
      </c>
      <c r="AA355" s="168"/>
      <c r="AB355" s="176">
        <v>0</v>
      </c>
      <c r="AC355" s="177">
        <v>0</v>
      </c>
      <c r="AD355" s="134">
        <v>0</v>
      </c>
      <c r="AE355" s="177">
        <v>0</v>
      </c>
      <c r="AF355" s="182">
        <v>0</v>
      </c>
      <c r="AG355" s="172"/>
    </row>
    <row r="356" spans="1:33" s="110" customFormat="1" x14ac:dyDescent="0.2">
      <c r="A356" s="138">
        <v>445</v>
      </c>
      <c r="B356" s="139">
        <v>445348277</v>
      </c>
      <c r="C356" s="140" t="s">
        <v>515</v>
      </c>
      <c r="D356" s="141">
        <v>348</v>
      </c>
      <c r="E356" s="140" t="s">
        <v>380</v>
      </c>
      <c r="F356" s="141">
        <v>277</v>
      </c>
      <c r="G356" s="142" t="s">
        <v>309</v>
      </c>
      <c r="H356" s="130"/>
      <c r="I356" s="131">
        <v>13985</v>
      </c>
      <c r="J356" s="131">
        <v>1348</v>
      </c>
      <c r="K356" s="131">
        <v>0</v>
      </c>
      <c r="L356" s="131">
        <v>938</v>
      </c>
      <c r="M356" s="131">
        <v>16271</v>
      </c>
      <c r="N356" s="130"/>
      <c r="O356" s="132">
        <v>1</v>
      </c>
      <c r="P356" s="132">
        <v>0</v>
      </c>
      <c r="Q356" s="133">
        <v>15333</v>
      </c>
      <c r="R356" s="133">
        <v>0</v>
      </c>
      <c r="S356" s="133">
        <v>0</v>
      </c>
      <c r="T356" s="133">
        <v>938</v>
      </c>
      <c r="U356" s="134">
        <v>16271</v>
      </c>
      <c r="V356" s="144"/>
      <c r="W356" s="173">
        <v>0</v>
      </c>
      <c r="X356" s="174">
        <v>0.18</v>
      </c>
      <c r="Y356" s="174">
        <v>4.2119132748543821E-2</v>
      </c>
      <c r="Z356" s="175">
        <v>0</v>
      </c>
      <c r="AA356" s="168"/>
      <c r="AB356" s="176">
        <v>0</v>
      </c>
      <c r="AC356" s="177">
        <v>0</v>
      </c>
      <c r="AD356" s="134">
        <v>0</v>
      </c>
      <c r="AE356" s="177">
        <v>0</v>
      </c>
      <c r="AF356" s="182">
        <v>0</v>
      </c>
      <c r="AG356" s="172"/>
    </row>
    <row r="357" spans="1:33" s="110" customFormat="1" x14ac:dyDescent="0.2">
      <c r="A357" s="138">
        <v>445</v>
      </c>
      <c r="B357" s="139">
        <v>445348290</v>
      </c>
      <c r="C357" s="140" t="s">
        <v>515</v>
      </c>
      <c r="D357" s="141">
        <v>348</v>
      </c>
      <c r="E357" s="140" t="s">
        <v>380</v>
      </c>
      <c r="F357" s="141">
        <v>290</v>
      </c>
      <c r="G357" s="142" t="s">
        <v>322</v>
      </c>
      <c r="H357" s="130"/>
      <c r="I357" s="131">
        <v>9305</v>
      </c>
      <c r="J357" s="131">
        <v>3546</v>
      </c>
      <c r="K357" s="131">
        <v>0</v>
      </c>
      <c r="L357" s="131">
        <v>938</v>
      </c>
      <c r="M357" s="131">
        <v>13789</v>
      </c>
      <c r="N357" s="130"/>
      <c r="O357" s="132">
        <v>1</v>
      </c>
      <c r="P357" s="132">
        <v>0</v>
      </c>
      <c r="Q357" s="133">
        <v>12851</v>
      </c>
      <c r="R357" s="133">
        <v>0</v>
      </c>
      <c r="S357" s="133">
        <v>0</v>
      </c>
      <c r="T357" s="133">
        <v>938</v>
      </c>
      <c r="U357" s="134">
        <v>13789</v>
      </c>
      <c r="V357" s="144"/>
      <c r="W357" s="173">
        <v>0</v>
      </c>
      <c r="X357" s="174">
        <v>0.09</v>
      </c>
      <c r="Y357" s="174">
        <v>1.0383303590985762E-3</v>
      </c>
      <c r="Z357" s="175">
        <v>0</v>
      </c>
      <c r="AA357" s="168"/>
      <c r="AB357" s="176">
        <v>0</v>
      </c>
      <c r="AC357" s="177">
        <v>0</v>
      </c>
      <c r="AD357" s="134">
        <v>0</v>
      </c>
      <c r="AE357" s="177">
        <v>0</v>
      </c>
      <c r="AF357" s="182">
        <v>0</v>
      </c>
      <c r="AG357" s="172"/>
    </row>
    <row r="358" spans="1:33" s="110" customFormat="1" x14ac:dyDescent="0.2">
      <c r="A358" s="138">
        <v>445</v>
      </c>
      <c r="B358" s="139">
        <v>445348304</v>
      </c>
      <c r="C358" s="140" t="s">
        <v>515</v>
      </c>
      <c r="D358" s="141">
        <v>348</v>
      </c>
      <c r="E358" s="140" t="s">
        <v>380</v>
      </c>
      <c r="F358" s="141">
        <v>304</v>
      </c>
      <c r="G358" s="142" t="s">
        <v>336</v>
      </c>
      <c r="H358" s="130"/>
      <c r="I358" s="131">
        <v>10959.495405405405</v>
      </c>
      <c r="J358" s="131">
        <v>3920</v>
      </c>
      <c r="K358" s="131">
        <v>0</v>
      </c>
      <c r="L358" s="131">
        <v>938</v>
      </c>
      <c r="M358" s="131">
        <v>15817.495405405405</v>
      </c>
      <c r="N358" s="130"/>
      <c r="O358" s="132">
        <v>0.48</v>
      </c>
      <c r="P358" s="132">
        <v>0</v>
      </c>
      <c r="Q358" s="133">
        <v>7142</v>
      </c>
      <c r="R358" s="133">
        <v>0</v>
      </c>
      <c r="S358" s="133">
        <v>0</v>
      </c>
      <c r="T358" s="133">
        <v>450</v>
      </c>
      <c r="U358" s="134">
        <v>7592</v>
      </c>
      <c r="V358" s="144"/>
      <c r="W358" s="173">
        <v>0</v>
      </c>
      <c r="X358" s="174">
        <v>0.09</v>
      </c>
      <c r="Y358" s="174">
        <v>2.6119540674967407E-4</v>
      </c>
      <c r="Z358" s="175">
        <v>0</v>
      </c>
      <c r="AA358" s="168"/>
      <c r="AB358" s="176">
        <v>0</v>
      </c>
      <c r="AC358" s="177">
        <v>0</v>
      </c>
      <c r="AD358" s="134">
        <v>0</v>
      </c>
      <c r="AE358" s="177">
        <v>0</v>
      </c>
      <c r="AF358" s="182">
        <v>0</v>
      </c>
      <c r="AG358" s="172"/>
    </row>
    <row r="359" spans="1:33" s="110" customFormat="1" x14ac:dyDescent="0.2">
      <c r="A359" s="138">
        <v>445</v>
      </c>
      <c r="B359" s="139">
        <v>445348316</v>
      </c>
      <c r="C359" s="140" t="s">
        <v>515</v>
      </c>
      <c r="D359" s="141">
        <v>348</v>
      </c>
      <c r="E359" s="140" t="s">
        <v>380</v>
      </c>
      <c r="F359" s="141">
        <v>316</v>
      </c>
      <c r="G359" s="142" t="s">
        <v>348</v>
      </c>
      <c r="H359" s="130"/>
      <c r="I359" s="131">
        <v>12047</v>
      </c>
      <c r="J359" s="131">
        <v>910</v>
      </c>
      <c r="K359" s="131">
        <v>0</v>
      </c>
      <c r="L359" s="131">
        <v>938</v>
      </c>
      <c r="M359" s="131">
        <v>13895</v>
      </c>
      <c r="N359" s="130"/>
      <c r="O359" s="132">
        <v>6.3000000000000007</v>
      </c>
      <c r="P359" s="132">
        <v>0</v>
      </c>
      <c r="Q359" s="133">
        <v>81629</v>
      </c>
      <c r="R359" s="133">
        <v>0</v>
      </c>
      <c r="S359" s="133">
        <v>0</v>
      </c>
      <c r="T359" s="133">
        <v>5910</v>
      </c>
      <c r="U359" s="134">
        <v>87539</v>
      </c>
      <c r="V359" s="144"/>
      <c r="W359" s="173">
        <v>0</v>
      </c>
      <c r="X359" s="174">
        <v>0.18</v>
      </c>
      <c r="Y359" s="174">
        <v>1.1387214373551018E-2</v>
      </c>
      <c r="Z359" s="175">
        <v>0</v>
      </c>
      <c r="AA359" s="168"/>
      <c r="AB359" s="176">
        <v>0</v>
      </c>
      <c r="AC359" s="177">
        <v>0</v>
      </c>
      <c r="AD359" s="134">
        <v>0</v>
      </c>
      <c r="AE359" s="177">
        <v>0</v>
      </c>
      <c r="AF359" s="182">
        <v>0</v>
      </c>
      <c r="AG359" s="172"/>
    </row>
    <row r="360" spans="1:33" s="110" customFormat="1" x14ac:dyDescent="0.2">
      <c r="A360" s="138">
        <v>445</v>
      </c>
      <c r="B360" s="139">
        <v>445348321</v>
      </c>
      <c r="C360" s="140" t="s">
        <v>515</v>
      </c>
      <c r="D360" s="141">
        <v>348</v>
      </c>
      <c r="E360" s="140" t="s">
        <v>380</v>
      </c>
      <c r="F360" s="141">
        <v>321</v>
      </c>
      <c r="G360" s="142" t="s">
        <v>353</v>
      </c>
      <c r="H360" s="130"/>
      <c r="I360" s="131">
        <v>10766</v>
      </c>
      <c r="J360" s="131">
        <v>5456</v>
      </c>
      <c r="K360" s="131">
        <v>0</v>
      </c>
      <c r="L360" s="131">
        <v>938</v>
      </c>
      <c r="M360" s="131">
        <v>17160</v>
      </c>
      <c r="N360" s="130"/>
      <c r="O360" s="132">
        <v>1</v>
      </c>
      <c r="P360" s="132">
        <v>0</v>
      </c>
      <c r="Q360" s="133">
        <v>16222</v>
      </c>
      <c r="R360" s="133">
        <v>0</v>
      </c>
      <c r="S360" s="133">
        <v>0</v>
      </c>
      <c r="T360" s="133">
        <v>938</v>
      </c>
      <c r="U360" s="134">
        <v>17160</v>
      </c>
      <c r="V360" s="144"/>
      <c r="W360" s="173">
        <v>0</v>
      </c>
      <c r="X360" s="174">
        <v>0.09</v>
      </c>
      <c r="Y360" s="174">
        <v>3.297330193271197E-3</v>
      </c>
      <c r="Z360" s="175">
        <v>0</v>
      </c>
      <c r="AA360" s="168"/>
      <c r="AB360" s="176">
        <v>0</v>
      </c>
      <c r="AC360" s="177">
        <v>0</v>
      </c>
      <c r="AD360" s="134">
        <v>0</v>
      </c>
      <c r="AE360" s="177">
        <v>0</v>
      </c>
      <c r="AF360" s="182">
        <v>0</v>
      </c>
      <c r="AG360" s="172"/>
    </row>
    <row r="361" spans="1:33" s="110" customFormat="1" x14ac:dyDescent="0.2">
      <c r="A361" s="138">
        <v>445</v>
      </c>
      <c r="B361" s="139">
        <v>445348322</v>
      </c>
      <c r="C361" s="140" t="s">
        <v>515</v>
      </c>
      <c r="D361" s="141">
        <v>348</v>
      </c>
      <c r="E361" s="140" t="s">
        <v>380</v>
      </c>
      <c r="F361" s="141">
        <v>322</v>
      </c>
      <c r="G361" s="142" t="s">
        <v>354</v>
      </c>
      <c r="H361" s="130"/>
      <c r="I361" s="131">
        <v>11105</v>
      </c>
      <c r="J361" s="131">
        <v>6070</v>
      </c>
      <c r="K361" s="131">
        <v>0</v>
      </c>
      <c r="L361" s="131">
        <v>938</v>
      </c>
      <c r="M361" s="131">
        <v>18113</v>
      </c>
      <c r="N361" s="130"/>
      <c r="O361" s="132">
        <v>4</v>
      </c>
      <c r="P361" s="132">
        <v>0</v>
      </c>
      <c r="Q361" s="133">
        <v>68700</v>
      </c>
      <c r="R361" s="133">
        <v>0</v>
      </c>
      <c r="S361" s="133">
        <v>0</v>
      </c>
      <c r="T361" s="133">
        <v>3752</v>
      </c>
      <c r="U361" s="134">
        <v>72452</v>
      </c>
      <c r="V361" s="144"/>
      <c r="W361" s="173">
        <v>0</v>
      </c>
      <c r="X361" s="174">
        <v>0.09</v>
      </c>
      <c r="Y361" s="174">
        <v>9.9915918367816606E-3</v>
      </c>
      <c r="Z361" s="175">
        <v>0</v>
      </c>
      <c r="AA361" s="168"/>
      <c r="AB361" s="176">
        <v>0</v>
      </c>
      <c r="AC361" s="177">
        <v>0</v>
      </c>
      <c r="AD361" s="134">
        <v>0</v>
      </c>
      <c r="AE361" s="177">
        <v>0</v>
      </c>
      <c r="AF361" s="182">
        <v>0</v>
      </c>
      <c r="AG361" s="172"/>
    </row>
    <row r="362" spans="1:33" s="110" customFormat="1" x14ac:dyDescent="0.2">
      <c r="A362" s="138">
        <v>445</v>
      </c>
      <c r="B362" s="139">
        <v>445348348</v>
      </c>
      <c r="C362" s="140" t="s">
        <v>515</v>
      </c>
      <c r="D362" s="141">
        <v>348</v>
      </c>
      <c r="E362" s="140" t="s">
        <v>380</v>
      </c>
      <c r="F362" s="141">
        <v>348</v>
      </c>
      <c r="G362" s="142" t="s">
        <v>380</v>
      </c>
      <c r="H362" s="130"/>
      <c r="I362" s="131">
        <v>12118</v>
      </c>
      <c r="J362" s="131">
        <v>237</v>
      </c>
      <c r="K362" s="131">
        <v>969.00097199441075</v>
      </c>
      <c r="L362" s="131">
        <v>938</v>
      </c>
      <c r="M362" s="131">
        <v>14262.00097199441</v>
      </c>
      <c r="N362" s="130"/>
      <c r="O362" s="132">
        <v>1316.8800000000003</v>
      </c>
      <c r="P362" s="132">
        <v>1316.8800000000003</v>
      </c>
      <c r="Q362" s="133">
        <v>16270068</v>
      </c>
      <c r="R362" s="133">
        <v>0</v>
      </c>
      <c r="S362" s="133">
        <v>1276058</v>
      </c>
      <c r="T362" s="133">
        <v>1235233</v>
      </c>
      <c r="U362" s="134">
        <v>18781359</v>
      </c>
      <c r="V362" s="144"/>
      <c r="W362" s="173">
        <v>0</v>
      </c>
      <c r="X362" s="174">
        <v>0.18</v>
      </c>
      <c r="Y362" s="174">
        <v>6.3497397744491174E-2</v>
      </c>
      <c r="Z362" s="175">
        <v>0</v>
      </c>
      <c r="AA362" s="168"/>
      <c r="AB362" s="176">
        <v>0</v>
      </c>
      <c r="AC362" s="177">
        <v>0</v>
      </c>
      <c r="AD362" s="134">
        <v>0</v>
      </c>
      <c r="AE362" s="177">
        <v>0.99</v>
      </c>
      <c r="AF362" s="182">
        <v>14119</v>
      </c>
      <c r="AG362" s="172"/>
    </row>
    <row r="363" spans="1:33" s="110" customFormat="1" x14ac:dyDescent="0.2">
      <c r="A363" s="138">
        <v>445</v>
      </c>
      <c r="B363" s="139">
        <v>445348658</v>
      </c>
      <c r="C363" s="140" t="s">
        <v>515</v>
      </c>
      <c r="D363" s="141">
        <v>348</v>
      </c>
      <c r="E363" s="140" t="s">
        <v>380</v>
      </c>
      <c r="F363" s="141">
        <v>658</v>
      </c>
      <c r="G363" s="142" t="s">
        <v>402</v>
      </c>
      <c r="H363" s="130"/>
      <c r="I363" s="131">
        <v>10035</v>
      </c>
      <c r="J363" s="131">
        <v>1904</v>
      </c>
      <c r="K363" s="131">
        <v>0</v>
      </c>
      <c r="L363" s="131">
        <v>938</v>
      </c>
      <c r="M363" s="131">
        <v>12877</v>
      </c>
      <c r="N363" s="130"/>
      <c r="O363" s="132">
        <v>5</v>
      </c>
      <c r="P363" s="132">
        <v>0</v>
      </c>
      <c r="Q363" s="133">
        <v>59695</v>
      </c>
      <c r="R363" s="133">
        <v>0</v>
      </c>
      <c r="S363" s="133">
        <v>0</v>
      </c>
      <c r="T363" s="133">
        <v>4690</v>
      </c>
      <c r="U363" s="134">
        <v>64385</v>
      </c>
      <c r="V363" s="144"/>
      <c r="W363" s="173">
        <v>0</v>
      </c>
      <c r="X363" s="174">
        <v>0.09</v>
      </c>
      <c r="Y363" s="174">
        <v>4.1487589273396797E-3</v>
      </c>
      <c r="Z363" s="175">
        <v>0</v>
      </c>
      <c r="AA363" s="168"/>
      <c r="AB363" s="176">
        <v>0</v>
      </c>
      <c r="AC363" s="177">
        <v>0</v>
      </c>
      <c r="AD363" s="134">
        <v>0</v>
      </c>
      <c r="AE363" s="177">
        <v>0</v>
      </c>
      <c r="AF363" s="182">
        <v>0</v>
      </c>
      <c r="AG363" s="172"/>
    </row>
    <row r="364" spans="1:33" s="110" customFormat="1" x14ac:dyDescent="0.2">
      <c r="A364" s="138">
        <v>445</v>
      </c>
      <c r="B364" s="139">
        <v>445348753</v>
      </c>
      <c r="C364" s="140" t="s">
        <v>515</v>
      </c>
      <c r="D364" s="141">
        <v>348</v>
      </c>
      <c r="E364" s="140" t="s">
        <v>380</v>
      </c>
      <c r="F364" s="141">
        <v>753</v>
      </c>
      <c r="G364" s="142" t="s">
        <v>431</v>
      </c>
      <c r="H364" s="130"/>
      <c r="I364" s="131">
        <v>8960</v>
      </c>
      <c r="J364" s="131">
        <v>3701</v>
      </c>
      <c r="K364" s="131">
        <v>0</v>
      </c>
      <c r="L364" s="131">
        <v>938</v>
      </c>
      <c r="M364" s="131">
        <v>13599</v>
      </c>
      <c r="N364" s="130"/>
      <c r="O364" s="132">
        <v>1</v>
      </c>
      <c r="P364" s="132">
        <v>0</v>
      </c>
      <c r="Q364" s="133">
        <v>12661</v>
      </c>
      <c r="R364" s="133">
        <v>0</v>
      </c>
      <c r="S364" s="133">
        <v>0</v>
      </c>
      <c r="T364" s="133">
        <v>938</v>
      </c>
      <c r="U364" s="134">
        <v>13599</v>
      </c>
      <c r="V364" s="144"/>
      <c r="W364" s="173">
        <v>0</v>
      </c>
      <c r="X364" s="174">
        <v>0.09</v>
      </c>
      <c r="Y364" s="174">
        <v>5.9789794294628799E-3</v>
      </c>
      <c r="Z364" s="175">
        <v>0</v>
      </c>
      <c r="AA364" s="168"/>
      <c r="AB364" s="176">
        <v>0</v>
      </c>
      <c r="AC364" s="177">
        <v>0</v>
      </c>
      <c r="AD364" s="134">
        <v>0</v>
      </c>
      <c r="AE364" s="177">
        <v>0</v>
      </c>
      <c r="AF364" s="182">
        <v>0</v>
      </c>
      <c r="AG364" s="172"/>
    </row>
    <row r="365" spans="1:33" s="110" customFormat="1" x14ac:dyDescent="0.2">
      <c r="A365" s="138">
        <v>445</v>
      </c>
      <c r="B365" s="139">
        <v>445348767</v>
      </c>
      <c r="C365" s="140" t="s">
        <v>515</v>
      </c>
      <c r="D365" s="141">
        <v>348</v>
      </c>
      <c r="E365" s="140" t="s">
        <v>380</v>
      </c>
      <c r="F365" s="141">
        <v>767</v>
      </c>
      <c r="G365" s="142" t="s">
        <v>437</v>
      </c>
      <c r="H365" s="130"/>
      <c r="I365" s="131">
        <v>9677</v>
      </c>
      <c r="J365" s="131">
        <v>2363</v>
      </c>
      <c r="K365" s="131">
        <v>0</v>
      </c>
      <c r="L365" s="131">
        <v>938</v>
      </c>
      <c r="M365" s="131">
        <v>12978</v>
      </c>
      <c r="N365" s="130"/>
      <c r="O365" s="132">
        <v>1.98</v>
      </c>
      <c r="P365" s="132">
        <v>0</v>
      </c>
      <c r="Q365" s="133">
        <v>23839</v>
      </c>
      <c r="R365" s="133">
        <v>0</v>
      </c>
      <c r="S365" s="133">
        <v>0</v>
      </c>
      <c r="T365" s="133">
        <v>1857</v>
      </c>
      <c r="U365" s="134">
        <v>25696</v>
      </c>
      <c r="V365" s="144"/>
      <c r="W365" s="173">
        <v>0</v>
      </c>
      <c r="X365" s="174">
        <v>0.09</v>
      </c>
      <c r="Y365" s="174">
        <v>3.7331776458117541E-2</v>
      </c>
      <c r="Z365" s="175">
        <v>0</v>
      </c>
      <c r="AA365" s="168"/>
      <c r="AB365" s="176">
        <v>0</v>
      </c>
      <c r="AC365" s="177">
        <v>0</v>
      </c>
      <c r="AD365" s="134">
        <v>0</v>
      </c>
      <c r="AE365" s="177">
        <v>0</v>
      </c>
      <c r="AF365" s="182">
        <v>0</v>
      </c>
      <c r="AG365" s="172"/>
    </row>
    <row r="366" spans="1:33" s="110" customFormat="1" x14ac:dyDescent="0.2">
      <c r="A366" s="138">
        <v>445</v>
      </c>
      <c r="B366" s="139">
        <v>445348775</v>
      </c>
      <c r="C366" s="140" t="s">
        <v>515</v>
      </c>
      <c r="D366" s="141">
        <v>348</v>
      </c>
      <c r="E366" s="140" t="s">
        <v>380</v>
      </c>
      <c r="F366" s="141">
        <v>775</v>
      </c>
      <c r="G366" s="142" t="s">
        <v>441</v>
      </c>
      <c r="H366" s="130"/>
      <c r="I366" s="131">
        <v>10250</v>
      </c>
      <c r="J366" s="131">
        <v>2435</v>
      </c>
      <c r="K366" s="131">
        <v>0</v>
      </c>
      <c r="L366" s="131">
        <v>938</v>
      </c>
      <c r="M366" s="131">
        <v>13623</v>
      </c>
      <c r="N366" s="130"/>
      <c r="O366" s="132">
        <v>15.85</v>
      </c>
      <c r="P366" s="132">
        <v>0</v>
      </c>
      <c r="Q366" s="133">
        <v>201057</v>
      </c>
      <c r="R366" s="133">
        <v>0</v>
      </c>
      <c r="S366" s="133">
        <v>0</v>
      </c>
      <c r="T366" s="133">
        <v>14867</v>
      </c>
      <c r="U366" s="134">
        <v>215924</v>
      </c>
      <c r="V366" s="144"/>
      <c r="W366" s="173">
        <v>0</v>
      </c>
      <c r="X366" s="174">
        <v>0.09</v>
      </c>
      <c r="Y366" s="174">
        <v>6.5472928800603073E-3</v>
      </c>
      <c r="Z366" s="175">
        <v>0</v>
      </c>
      <c r="AA366" s="168"/>
      <c r="AB366" s="176">
        <v>0</v>
      </c>
      <c r="AC366" s="177">
        <v>0</v>
      </c>
      <c r="AD366" s="134">
        <v>0</v>
      </c>
      <c r="AE366" s="177">
        <v>0</v>
      </c>
      <c r="AF366" s="182">
        <v>0</v>
      </c>
      <c r="AG366" s="172"/>
    </row>
    <row r="367" spans="1:33" s="110" customFormat="1" x14ac:dyDescent="0.2">
      <c r="A367" s="138">
        <v>446</v>
      </c>
      <c r="B367" s="139">
        <v>446099001</v>
      </c>
      <c r="C367" s="140" t="s">
        <v>516</v>
      </c>
      <c r="D367" s="141">
        <v>99</v>
      </c>
      <c r="E367" s="140" t="s">
        <v>131</v>
      </c>
      <c r="F367" s="141">
        <v>1</v>
      </c>
      <c r="G367" s="142" t="s">
        <v>33</v>
      </c>
      <c r="H367" s="130"/>
      <c r="I367" s="131">
        <v>14219</v>
      </c>
      <c r="J367" s="131">
        <v>2515</v>
      </c>
      <c r="K367" s="131">
        <v>0</v>
      </c>
      <c r="L367" s="131">
        <v>938</v>
      </c>
      <c r="M367" s="131">
        <v>17672</v>
      </c>
      <c r="N367" s="130"/>
      <c r="O367" s="132">
        <v>1</v>
      </c>
      <c r="P367" s="132">
        <v>0</v>
      </c>
      <c r="Q367" s="133">
        <v>16687</v>
      </c>
      <c r="R367" s="133">
        <v>0</v>
      </c>
      <c r="S367" s="133">
        <v>0</v>
      </c>
      <c r="T367" s="133">
        <v>935</v>
      </c>
      <c r="U367" s="134">
        <v>17622</v>
      </c>
      <c r="V367" s="144"/>
      <c r="W367" s="173">
        <v>2.8380762445343521E-3</v>
      </c>
      <c r="X367" s="174">
        <v>0.09</v>
      </c>
      <c r="Y367" s="174">
        <v>1.3355256496601202E-2</v>
      </c>
      <c r="Z367" s="175">
        <v>0</v>
      </c>
      <c r="AA367" s="168"/>
      <c r="AB367" s="176">
        <v>0</v>
      </c>
      <c r="AC367" s="177">
        <v>0</v>
      </c>
      <c r="AD367" s="134">
        <v>0</v>
      </c>
      <c r="AE367" s="177">
        <v>0</v>
      </c>
      <c r="AF367" s="182">
        <v>0</v>
      </c>
      <c r="AG367" s="172"/>
    </row>
    <row r="368" spans="1:33" s="110" customFormat="1" x14ac:dyDescent="0.2">
      <c r="A368" s="138">
        <v>446</v>
      </c>
      <c r="B368" s="139">
        <v>446099016</v>
      </c>
      <c r="C368" s="140" t="s">
        <v>516</v>
      </c>
      <c r="D368" s="141">
        <v>99</v>
      </c>
      <c r="E368" s="140" t="s">
        <v>131</v>
      </c>
      <c r="F368" s="141">
        <v>16</v>
      </c>
      <c r="G368" s="142" t="s">
        <v>48</v>
      </c>
      <c r="H368" s="130"/>
      <c r="I368" s="131">
        <v>10972</v>
      </c>
      <c r="J368" s="131">
        <v>526</v>
      </c>
      <c r="K368" s="131">
        <v>0</v>
      </c>
      <c r="L368" s="131">
        <v>938</v>
      </c>
      <c r="M368" s="131">
        <v>12436</v>
      </c>
      <c r="N368" s="130"/>
      <c r="O368" s="132">
        <v>326.68</v>
      </c>
      <c r="P368" s="132">
        <v>0</v>
      </c>
      <c r="Q368" s="133">
        <v>3745387</v>
      </c>
      <c r="R368" s="133">
        <v>0</v>
      </c>
      <c r="S368" s="133">
        <v>0</v>
      </c>
      <c r="T368" s="133">
        <v>305445</v>
      </c>
      <c r="U368" s="134">
        <v>4050832</v>
      </c>
      <c r="V368" s="144"/>
      <c r="W368" s="173">
        <v>0.92714274756448412</v>
      </c>
      <c r="X368" s="174">
        <v>0.09</v>
      </c>
      <c r="Y368" s="174">
        <v>4.7137046774485984E-2</v>
      </c>
      <c r="Z368" s="175">
        <v>0</v>
      </c>
      <c r="AA368" s="168"/>
      <c r="AB368" s="176">
        <v>3</v>
      </c>
      <c r="AC368" s="177">
        <v>0</v>
      </c>
      <c r="AD368" s="134">
        <v>0</v>
      </c>
      <c r="AE368" s="177">
        <v>0.99716192375546564</v>
      </c>
      <c r="AF368" s="182">
        <v>12400</v>
      </c>
      <c r="AG368" s="172"/>
    </row>
    <row r="369" spans="1:33" s="110" customFormat="1" x14ac:dyDescent="0.2">
      <c r="A369" s="138">
        <v>446</v>
      </c>
      <c r="B369" s="139">
        <v>446099018</v>
      </c>
      <c r="C369" s="140" t="s">
        <v>516</v>
      </c>
      <c r="D369" s="141">
        <v>99</v>
      </c>
      <c r="E369" s="140" t="s">
        <v>131</v>
      </c>
      <c r="F369" s="141">
        <v>18</v>
      </c>
      <c r="G369" s="142" t="s">
        <v>50</v>
      </c>
      <c r="H369" s="130"/>
      <c r="I369" s="131">
        <v>11517</v>
      </c>
      <c r="J369" s="131">
        <v>7095</v>
      </c>
      <c r="K369" s="131">
        <v>0</v>
      </c>
      <c r="L369" s="131">
        <v>938</v>
      </c>
      <c r="M369" s="131">
        <v>19550</v>
      </c>
      <c r="N369" s="130"/>
      <c r="O369" s="132">
        <v>8</v>
      </c>
      <c r="P369" s="132">
        <v>0</v>
      </c>
      <c r="Q369" s="133">
        <v>148472</v>
      </c>
      <c r="R369" s="133">
        <v>0</v>
      </c>
      <c r="S369" s="133">
        <v>0</v>
      </c>
      <c r="T369" s="133">
        <v>7480</v>
      </c>
      <c r="U369" s="134">
        <v>155952</v>
      </c>
      <c r="V369" s="144"/>
      <c r="W369" s="173">
        <v>2.270460995627482E-2</v>
      </c>
      <c r="X369" s="174">
        <v>0.09</v>
      </c>
      <c r="Y369" s="174">
        <v>3.2906244359349739E-2</v>
      </c>
      <c r="Z369" s="175">
        <v>0</v>
      </c>
      <c r="AA369" s="168"/>
      <c r="AB369" s="176">
        <v>0</v>
      </c>
      <c r="AC369" s="177">
        <v>0</v>
      </c>
      <c r="AD369" s="134">
        <v>0</v>
      </c>
      <c r="AE369" s="177">
        <v>0</v>
      </c>
      <c r="AF369" s="182">
        <v>0</v>
      </c>
      <c r="AG369" s="172"/>
    </row>
    <row r="370" spans="1:33" s="110" customFormat="1" x14ac:dyDescent="0.2">
      <c r="A370" s="138">
        <v>446</v>
      </c>
      <c r="B370" s="139">
        <v>446099027</v>
      </c>
      <c r="C370" s="140" t="s">
        <v>516</v>
      </c>
      <c r="D370" s="141">
        <v>99</v>
      </c>
      <c r="E370" s="140" t="s">
        <v>131</v>
      </c>
      <c r="F370" s="141">
        <v>27</v>
      </c>
      <c r="G370" s="142" t="s">
        <v>59</v>
      </c>
      <c r="H370" s="130"/>
      <c r="I370" s="131">
        <v>10490.709659685865</v>
      </c>
      <c r="J370" s="131">
        <v>1737</v>
      </c>
      <c r="K370" s="131">
        <v>0</v>
      </c>
      <c r="L370" s="131">
        <v>938</v>
      </c>
      <c r="M370" s="131">
        <v>13165.709659685865</v>
      </c>
      <c r="N370" s="130"/>
      <c r="O370" s="132">
        <v>1</v>
      </c>
      <c r="P370" s="132">
        <v>0</v>
      </c>
      <c r="Q370" s="133">
        <v>12193</v>
      </c>
      <c r="R370" s="133">
        <v>0</v>
      </c>
      <c r="S370" s="133">
        <v>0</v>
      </c>
      <c r="T370" s="133">
        <v>935</v>
      </c>
      <c r="U370" s="134">
        <v>13128</v>
      </c>
      <c r="V370" s="144"/>
      <c r="W370" s="173">
        <v>2.8380762445343521E-3</v>
      </c>
      <c r="X370" s="174">
        <v>0.09</v>
      </c>
      <c r="Y370" s="174">
        <v>2.6023401347321884E-3</v>
      </c>
      <c r="Z370" s="175">
        <v>0</v>
      </c>
      <c r="AA370" s="168"/>
      <c r="AB370" s="176">
        <v>0</v>
      </c>
      <c r="AC370" s="177">
        <v>0</v>
      </c>
      <c r="AD370" s="134">
        <v>0</v>
      </c>
      <c r="AE370" s="177">
        <v>0</v>
      </c>
      <c r="AF370" s="182">
        <v>0</v>
      </c>
      <c r="AG370" s="172"/>
    </row>
    <row r="371" spans="1:33" s="110" customFormat="1" x14ac:dyDescent="0.2">
      <c r="A371" s="138">
        <v>446</v>
      </c>
      <c r="B371" s="139">
        <v>446099035</v>
      </c>
      <c r="C371" s="140" t="s">
        <v>516</v>
      </c>
      <c r="D371" s="141">
        <v>99</v>
      </c>
      <c r="E371" s="140" t="s">
        <v>131</v>
      </c>
      <c r="F371" s="141">
        <v>35</v>
      </c>
      <c r="G371" s="142" t="s">
        <v>67</v>
      </c>
      <c r="H371" s="130"/>
      <c r="I371" s="131">
        <v>12442</v>
      </c>
      <c r="J371" s="131">
        <v>5222</v>
      </c>
      <c r="K371" s="131">
        <v>0</v>
      </c>
      <c r="L371" s="131">
        <v>938</v>
      </c>
      <c r="M371" s="131">
        <v>18602</v>
      </c>
      <c r="N371" s="130"/>
      <c r="O371" s="132">
        <v>5</v>
      </c>
      <c r="P371" s="132">
        <v>0</v>
      </c>
      <c r="Q371" s="133">
        <v>88070</v>
      </c>
      <c r="R371" s="133">
        <v>0</v>
      </c>
      <c r="S371" s="133">
        <v>0</v>
      </c>
      <c r="T371" s="133">
        <v>4675</v>
      </c>
      <c r="U371" s="134">
        <v>92745</v>
      </c>
      <c r="V371" s="144"/>
      <c r="W371" s="173">
        <v>1.4190381222671761E-2</v>
      </c>
      <c r="X371" s="174">
        <v>0.18</v>
      </c>
      <c r="Y371" s="174">
        <v>0.15581142511821139</v>
      </c>
      <c r="Z371" s="175">
        <v>0</v>
      </c>
      <c r="AA371" s="168"/>
      <c r="AB371" s="176">
        <v>0</v>
      </c>
      <c r="AC371" s="177">
        <v>0</v>
      </c>
      <c r="AD371" s="134">
        <v>0</v>
      </c>
      <c r="AE371" s="177">
        <v>0</v>
      </c>
      <c r="AF371" s="182">
        <v>0</v>
      </c>
      <c r="AG371" s="172"/>
    </row>
    <row r="372" spans="1:33" s="110" customFormat="1" x14ac:dyDescent="0.2">
      <c r="A372" s="138">
        <v>446</v>
      </c>
      <c r="B372" s="139">
        <v>446099040</v>
      </c>
      <c r="C372" s="140" t="s">
        <v>516</v>
      </c>
      <c r="D372" s="141">
        <v>99</v>
      </c>
      <c r="E372" s="140" t="s">
        <v>131</v>
      </c>
      <c r="F372" s="141">
        <v>40</v>
      </c>
      <c r="G372" s="142" t="s">
        <v>72</v>
      </c>
      <c r="H372" s="130"/>
      <c r="I372" s="131">
        <v>11339.378843972818</v>
      </c>
      <c r="J372" s="131">
        <v>3132</v>
      </c>
      <c r="K372" s="131">
        <v>0</v>
      </c>
      <c r="L372" s="131">
        <v>938</v>
      </c>
      <c r="M372" s="131">
        <v>15409.378843972818</v>
      </c>
      <c r="N372" s="130"/>
      <c r="O372" s="132">
        <v>4</v>
      </c>
      <c r="P372" s="132">
        <v>0</v>
      </c>
      <c r="Q372" s="133">
        <v>57720</v>
      </c>
      <c r="R372" s="133">
        <v>0</v>
      </c>
      <c r="S372" s="133">
        <v>0</v>
      </c>
      <c r="T372" s="133">
        <v>3740</v>
      </c>
      <c r="U372" s="134">
        <v>61460</v>
      </c>
      <c r="V372" s="144"/>
      <c r="W372" s="173">
        <v>1.1352304978137408E-2</v>
      </c>
      <c r="X372" s="174">
        <v>0.09</v>
      </c>
      <c r="Y372" s="174">
        <v>2.4124629974567172E-3</v>
      </c>
      <c r="Z372" s="175">
        <v>0</v>
      </c>
      <c r="AA372" s="168"/>
      <c r="AB372" s="176">
        <v>0</v>
      </c>
      <c r="AC372" s="177">
        <v>0</v>
      </c>
      <c r="AD372" s="134">
        <v>0</v>
      </c>
      <c r="AE372" s="177">
        <v>0</v>
      </c>
      <c r="AF372" s="182">
        <v>0</v>
      </c>
      <c r="AG372" s="172"/>
    </row>
    <row r="373" spans="1:33" s="110" customFormat="1" x14ac:dyDescent="0.2">
      <c r="A373" s="138">
        <v>446</v>
      </c>
      <c r="B373" s="139">
        <v>446099044</v>
      </c>
      <c r="C373" s="140" t="s">
        <v>516</v>
      </c>
      <c r="D373" s="141">
        <v>99</v>
      </c>
      <c r="E373" s="140" t="s">
        <v>131</v>
      </c>
      <c r="F373" s="141">
        <v>44</v>
      </c>
      <c r="G373" s="142" t="s">
        <v>76</v>
      </c>
      <c r="H373" s="130"/>
      <c r="I373" s="131">
        <v>12249</v>
      </c>
      <c r="J373" s="131">
        <v>110</v>
      </c>
      <c r="K373" s="131">
        <v>0</v>
      </c>
      <c r="L373" s="131">
        <v>938</v>
      </c>
      <c r="M373" s="131">
        <v>13297</v>
      </c>
      <c r="N373" s="130"/>
      <c r="O373" s="132">
        <v>591.13</v>
      </c>
      <c r="P373" s="132">
        <v>0</v>
      </c>
      <c r="Q373" s="133">
        <v>7285086</v>
      </c>
      <c r="R373" s="133">
        <v>0</v>
      </c>
      <c r="S373" s="133">
        <v>0</v>
      </c>
      <c r="T373" s="133">
        <v>552707</v>
      </c>
      <c r="U373" s="134">
        <v>7837793</v>
      </c>
      <c r="V373" s="144"/>
      <c r="W373" s="173">
        <v>1.6776720104315954</v>
      </c>
      <c r="X373" s="174">
        <v>0.18</v>
      </c>
      <c r="Y373" s="174">
        <v>7.2901165539567603E-2</v>
      </c>
      <c r="Z373" s="175">
        <v>0</v>
      </c>
      <c r="AA373" s="168"/>
      <c r="AB373" s="176">
        <v>9</v>
      </c>
      <c r="AC373" s="177">
        <v>0</v>
      </c>
      <c r="AD373" s="134">
        <v>0</v>
      </c>
      <c r="AE373" s="177">
        <v>6.9801334662882581</v>
      </c>
      <c r="AF373" s="182">
        <v>92813</v>
      </c>
      <c r="AG373" s="172"/>
    </row>
    <row r="374" spans="1:33" s="110" customFormat="1" x14ac:dyDescent="0.2">
      <c r="A374" s="138">
        <v>446</v>
      </c>
      <c r="B374" s="139">
        <v>446099050</v>
      </c>
      <c r="C374" s="140" t="s">
        <v>516</v>
      </c>
      <c r="D374" s="141">
        <v>99</v>
      </c>
      <c r="E374" s="140" t="s">
        <v>131</v>
      </c>
      <c r="F374" s="141">
        <v>50</v>
      </c>
      <c r="G374" s="142" t="s">
        <v>82</v>
      </c>
      <c r="H374" s="130"/>
      <c r="I374" s="131">
        <v>10842</v>
      </c>
      <c r="J374" s="131">
        <v>4824</v>
      </c>
      <c r="K374" s="131">
        <v>0</v>
      </c>
      <c r="L374" s="131">
        <v>938</v>
      </c>
      <c r="M374" s="131">
        <v>16604</v>
      </c>
      <c r="N374" s="130"/>
      <c r="O374" s="132">
        <v>8</v>
      </c>
      <c r="P374" s="132">
        <v>0</v>
      </c>
      <c r="Q374" s="133">
        <v>124976</v>
      </c>
      <c r="R374" s="133">
        <v>0</v>
      </c>
      <c r="S374" s="133">
        <v>0</v>
      </c>
      <c r="T374" s="133">
        <v>7480</v>
      </c>
      <c r="U374" s="134">
        <v>132456</v>
      </c>
      <c r="V374" s="144"/>
      <c r="W374" s="173">
        <v>2.270460995627482E-2</v>
      </c>
      <c r="X374" s="174">
        <v>0.09</v>
      </c>
      <c r="Y374" s="174">
        <v>7.0171866245590771E-3</v>
      </c>
      <c r="Z374" s="175">
        <v>0</v>
      </c>
      <c r="AA374" s="168"/>
      <c r="AB374" s="176">
        <v>0</v>
      </c>
      <c r="AC374" s="177">
        <v>0</v>
      </c>
      <c r="AD374" s="134">
        <v>0</v>
      </c>
      <c r="AE374" s="177">
        <v>0</v>
      </c>
      <c r="AF374" s="182">
        <v>0</v>
      </c>
      <c r="AG374" s="172"/>
    </row>
    <row r="375" spans="1:33" s="110" customFormat="1" x14ac:dyDescent="0.2">
      <c r="A375" s="138">
        <v>446</v>
      </c>
      <c r="B375" s="139">
        <v>446099073</v>
      </c>
      <c r="C375" s="140" t="s">
        <v>516</v>
      </c>
      <c r="D375" s="141">
        <v>99</v>
      </c>
      <c r="E375" s="140" t="s">
        <v>131</v>
      </c>
      <c r="F375" s="141">
        <v>73</v>
      </c>
      <c r="G375" s="142" t="s">
        <v>105</v>
      </c>
      <c r="H375" s="130"/>
      <c r="I375" s="131">
        <v>11507.356208692594</v>
      </c>
      <c r="J375" s="131">
        <v>7948</v>
      </c>
      <c r="K375" s="131">
        <v>0</v>
      </c>
      <c r="L375" s="131">
        <v>938</v>
      </c>
      <c r="M375" s="131">
        <v>20393.356208692596</v>
      </c>
      <c r="N375" s="130"/>
      <c r="O375" s="132">
        <v>3</v>
      </c>
      <c r="P375" s="132">
        <v>0</v>
      </c>
      <c r="Q375" s="133">
        <v>58200</v>
      </c>
      <c r="R375" s="133">
        <v>0</v>
      </c>
      <c r="S375" s="133">
        <v>0</v>
      </c>
      <c r="T375" s="133">
        <v>2805</v>
      </c>
      <c r="U375" s="134">
        <v>61005</v>
      </c>
      <c r="V375" s="144"/>
      <c r="W375" s="173">
        <v>8.5142287336030555E-3</v>
      </c>
      <c r="X375" s="174">
        <v>0.09</v>
      </c>
      <c r="Y375" s="174">
        <v>1.4802937393776692E-2</v>
      </c>
      <c r="Z375" s="175">
        <v>0</v>
      </c>
      <c r="AA375" s="168"/>
      <c r="AB375" s="176">
        <v>0</v>
      </c>
      <c r="AC375" s="177">
        <v>0</v>
      </c>
      <c r="AD375" s="134">
        <v>0</v>
      </c>
      <c r="AE375" s="177">
        <v>0</v>
      </c>
      <c r="AF375" s="182">
        <v>0</v>
      </c>
      <c r="AG375" s="172"/>
    </row>
    <row r="376" spans="1:33" s="110" customFormat="1" x14ac:dyDescent="0.2">
      <c r="A376" s="138">
        <v>446</v>
      </c>
      <c r="B376" s="139">
        <v>446099083</v>
      </c>
      <c r="C376" s="140" t="s">
        <v>516</v>
      </c>
      <c r="D376" s="141">
        <v>99</v>
      </c>
      <c r="E376" s="140" t="s">
        <v>131</v>
      </c>
      <c r="F376" s="141">
        <v>83</v>
      </c>
      <c r="G376" s="142" t="s">
        <v>115</v>
      </c>
      <c r="H376" s="130"/>
      <c r="I376" s="131">
        <v>11466</v>
      </c>
      <c r="J376" s="131">
        <v>2009</v>
      </c>
      <c r="K376" s="131">
        <v>0</v>
      </c>
      <c r="L376" s="131">
        <v>938</v>
      </c>
      <c r="M376" s="131">
        <v>14413</v>
      </c>
      <c r="N376" s="130"/>
      <c r="O376" s="132">
        <v>2</v>
      </c>
      <c r="P376" s="132">
        <v>0</v>
      </c>
      <c r="Q376" s="133">
        <v>26874</v>
      </c>
      <c r="R376" s="133">
        <v>0</v>
      </c>
      <c r="S376" s="133">
        <v>0</v>
      </c>
      <c r="T376" s="133">
        <v>1870</v>
      </c>
      <c r="U376" s="134">
        <v>28744</v>
      </c>
      <c r="V376" s="144"/>
      <c r="W376" s="173">
        <v>5.6761524890687042E-3</v>
      </c>
      <c r="X376" s="174">
        <v>0.09</v>
      </c>
      <c r="Y376" s="174">
        <v>5.9452410155325904E-3</v>
      </c>
      <c r="Z376" s="175">
        <v>0</v>
      </c>
      <c r="AA376" s="168"/>
      <c r="AB376" s="176">
        <v>0</v>
      </c>
      <c r="AC376" s="177">
        <v>0</v>
      </c>
      <c r="AD376" s="134">
        <v>0</v>
      </c>
      <c r="AE376" s="177">
        <v>0</v>
      </c>
      <c r="AF376" s="182">
        <v>0</v>
      </c>
      <c r="AG376" s="172"/>
    </row>
    <row r="377" spans="1:33" s="110" customFormat="1" x14ac:dyDescent="0.2">
      <c r="A377" s="138">
        <v>446</v>
      </c>
      <c r="B377" s="139">
        <v>446099088</v>
      </c>
      <c r="C377" s="140" t="s">
        <v>516</v>
      </c>
      <c r="D377" s="141">
        <v>99</v>
      </c>
      <c r="E377" s="140" t="s">
        <v>131</v>
      </c>
      <c r="F377" s="141">
        <v>88</v>
      </c>
      <c r="G377" s="142" t="s">
        <v>120</v>
      </c>
      <c r="H377" s="130"/>
      <c r="I377" s="131">
        <v>11520</v>
      </c>
      <c r="J377" s="131">
        <v>3375</v>
      </c>
      <c r="K377" s="131">
        <v>0</v>
      </c>
      <c r="L377" s="131">
        <v>938</v>
      </c>
      <c r="M377" s="131">
        <v>15833</v>
      </c>
      <c r="N377" s="130"/>
      <c r="O377" s="132">
        <v>12.830000000000002</v>
      </c>
      <c r="P377" s="132">
        <v>0</v>
      </c>
      <c r="Q377" s="133">
        <v>190564</v>
      </c>
      <c r="R377" s="133">
        <v>0</v>
      </c>
      <c r="S377" s="133">
        <v>0</v>
      </c>
      <c r="T377" s="133">
        <v>11997</v>
      </c>
      <c r="U377" s="134">
        <v>202561</v>
      </c>
      <c r="V377" s="144"/>
      <c r="W377" s="173">
        <v>3.641251821737574E-2</v>
      </c>
      <c r="X377" s="174">
        <v>0.09</v>
      </c>
      <c r="Y377" s="174">
        <v>5.3929630206316741E-3</v>
      </c>
      <c r="Z377" s="175">
        <v>0</v>
      </c>
      <c r="AA377" s="168"/>
      <c r="AB377" s="176">
        <v>0</v>
      </c>
      <c r="AC377" s="177">
        <v>0</v>
      </c>
      <c r="AD377" s="134">
        <v>0</v>
      </c>
      <c r="AE377" s="177">
        <v>0</v>
      </c>
      <c r="AF377" s="182">
        <v>0</v>
      </c>
      <c r="AG377" s="172"/>
    </row>
    <row r="378" spans="1:33" s="110" customFormat="1" x14ac:dyDescent="0.2">
      <c r="A378" s="138">
        <v>446</v>
      </c>
      <c r="B378" s="139">
        <v>446099095</v>
      </c>
      <c r="C378" s="140" t="s">
        <v>516</v>
      </c>
      <c r="D378" s="141">
        <v>99</v>
      </c>
      <c r="E378" s="140" t="s">
        <v>131</v>
      </c>
      <c r="F378" s="141">
        <v>95</v>
      </c>
      <c r="G378" s="142" t="s">
        <v>127</v>
      </c>
      <c r="H378" s="130"/>
      <c r="I378" s="131">
        <v>14048.368555601484</v>
      </c>
      <c r="J378" s="131">
        <v>103</v>
      </c>
      <c r="K378" s="131">
        <v>0</v>
      </c>
      <c r="L378" s="131">
        <v>938</v>
      </c>
      <c r="M378" s="131">
        <v>15089.368555601484</v>
      </c>
      <c r="N378" s="130"/>
      <c r="O378" s="132">
        <v>1</v>
      </c>
      <c r="P378" s="132">
        <v>0</v>
      </c>
      <c r="Q378" s="133">
        <v>14111</v>
      </c>
      <c r="R378" s="133">
        <v>0</v>
      </c>
      <c r="S378" s="133">
        <v>0</v>
      </c>
      <c r="T378" s="133">
        <v>935</v>
      </c>
      <c r="U378" s="134">
        <v>15046</v>
      </c>
      <c r="V378" s="144"/>
      <c r="W378" s="173">
        <v>2.8380762445343521E-3</v>
      </c>
      <c r="X378" s="174">
        <v>0.18</v>
      </c>
      <c r="Y378" s="174">
        <v>0.13176468501831626</v>
      </c>
      <c r="Z378" s="175">
        <v>0</v>
      </c>
      <c r="AA378" s="168"/>
      <c r="AB378" s="176">
        <v>0</v>
      </c>
      <c r="AC378" s="177">
        <v>0</v>
      </c>
      <c r="AD378" s="134">
        <v>0</v>
      </c>
      <c r="AE378" s="177">
        <v>0</v>
      </c>
      <c r="AF378" s="182">
        <v>0</v>
      </c>
      <c r="AG378" s="172"/>
    </row>
    <row r="379" spans="1:33" s="110" customFormat="1" x14ac:dyDescent="0.2">
      <c r="A379" s="138">
        <v>446</v>
      </c>
      <c r="B379" s="139">
        <v>446099099</v>
      </c>
      <c r="C379" s="140" t="s">
        <v>516</v>
      </c>
      <c r="D379" s="141">
        <v>99</v>
      </c>
      <c r="E379" s="140" t="s">
        <v>131</v>
      </c>
      <c r="F379" s="141">
        <v>99</v>
      </c>
      <c r="G379" s="142" t="s">
        <v>131</v>
      </c>
      <c r="H379" s="130"/>
      <c r="I379" s="131">
        <v>11322</v>
      </c>
      <c r="J379" s="131">
        <v>6020</v>
      </c>
      <c r="K379" s="131">
        <v>0</v>
      </c>
      <c r="L379" s="131">
        <v>938</v>
      </c>
      <c r="M379" s="131">
        <v>18280</v>
      </c>
      <c r="N379" s="130"/>
      <c r="O379" s="132">
        <v>111.7</v>
      </c>
      <c r="P379" s="132">
        <v>0</v>
      </c>
      <c r="Q379" s="133">
        <v>1931628</v>
      </c>
      <c r="R379" s="133">
        <v>0</v>
      </c>
      <c r="S379" s="133">
        <v>0</v>
      </c>
      <c r="T379" s="133">
        <v>104440</v>
      </c>
      <c r="U379" s="134">
        <v>2036068</v>
      </c>
      <c r="V379" s="144"/>
      <c r="W379" s="173">
        <v>0.31701311651448749</v>
      </c>
      <c r="X379" s="174">
        <v>0.09</v>
      </c>
      <c r="Y379" s="174">
        <v>4.1274448301713978E-2</v>
      </c>
      <c r="Z379" s="175">
        <v>0</v>
      </c>
      <c r="AA379" s="168"/>
      <c r="AB379" s="176">
        <v>1</v>
      </c>
      <c r="AC379" s="177">
        <v>0</v>
      </c>
      <c r="AD379" s="134">
        <v>0</v>
      </c>
      <c r="AE379" s="177">
        <v>0</v>
      </c>
      <c r="AF379" s="182">
        <v>0</v>
      </c>
      <c r="AG379" s="172"/>
    </row>
    <row r="380" spans="1:33" s="110" customFormat="1" x14ac:dyDescent="0.2">
      <c r="A380" s="138">
        <v>446</v>
      </c>
      <c r="B380" s="139">
        <v>446099101</v>
      </c>
      <c r="C380" s="140" t="s">
        <v>516</v>
      </c>
      <c r="D380" s="141">
        <v>99</v>
      </c>
      <c r="E380" s="140" t="s">
        <v>131</v>
      </c>
      <c r="F380" s="141">
        <v>101</v>
      </c>
      <c r="G380" s="142" t="s">
        <v>133</v>
      </c>
      <c r="H380" s="130"/>
      <c r="I380" s="131">
        <v>13432</v>
      </c>
      <c r="J380" s="131">
        <v>3604</v>
      </c>
      <c r="K380" s="131">
        <v>0</v>
      </c>
      <c r="L380" s="131">
        <v>938</v>
      </c>
      <c r="M380" s="131">
        <v>17974</v>
      </c>
      <c r="N380" s="130"/>
      <c r="O380" s="132">
        <v>1</v>
      </c>
      <c r="P380" s="132">
        <v>0</v>
      </c>
      <c r="Q380" s="133">
        <v>16988</v>
      </c>
      <c r="R380" s="133">
        <v>0</v>
      </c>
      <c r="S380" s="133">
        <v>0</v>
      </c>
      <c r="T380" s="133">
        <v>935</v>
      </c>
      <c r="U380" s="134">
        <v>17923</v>
      </c>
      <c r="V380" s="144"/>
      <c r="W380" s="173">
        <v>2.8380762445343521E-3</v>
      </c>
      <c r="X380" s="174">
        <v>0.09</v>
      </c>
      <c r="Y380" s="174">
        <v>6.0055869684222205E-2</v>
      </c>
      <c r="Z380" s="175">
        <v>0</v>
      </c>
      <c r="AA380" s="168"/>
      <c r="AB380" s="176">
        <v>0</v>
      </c>
      <c r="AC380" s="177">
        <v>0</v>
      </c>
      <c r="AD380" s="134">
        <v>0</v>
      </c>
      <c r="AE380" s="177">
        <v>0</v>
      </c>
      <c r="AF380" s="182">
        <v>0</v>
      </c>
      <c r="AG380" s="172"/>
    </row>
    <row r="381" spans="1:33" s="110" customFormat="1" x14ac:dyDescent="0.2">
      <c r="A381" s="138">
        <v>446</v>
      </c>
      <c r="B381" s="139">
        <v>446099133</v>
      </c>
      <c r="C381" s="140" t="s">
        <v>516</v>
      </c>
      <c r="D381" s="141">
        <v>99</v>
      </c>
      <c r="E381" s="140" t="s">
        <v>131</v>
      </c>
      <c r="F381" s="141">
        <v>133</v>
      </c>
      <c r="G381" s="142" t="s">
        <v>165</v>
      </c>
      <c r="H381" s="130"/>
      <c r="I381" s="131">
        <v>15699</v>
      </c>
      <c r="J381" s="131">
        <v>2734</v>
      </c>
      <c r="K381" s="131">
        <v>0</v>
      </c>
      <c r="L381" s="131">
        <v>938</v>
      </c>
      <c r="M381" s="131">
        <v>19371</v>
      </c>
      <c r="N381" s="130"/>
      <c r="O381" s="132">
        <v>5</v>
      </c>
      <c r="P381" s="132">
        <v>0</v>
      </c>
      <c r="Q381" s="133">
        <v>91905</v>
      </c>
      <c r="R381" s="133">
        <v>0</v>
      </c>
      <c r="S381" s="133">
        <v>0</v>
      </c>
      <c r="T381" s="133">
        <v>4675</v>
      </c>
      <c r="U381" s="134">
        <v>96580</v>
      </c>
      <c r="V381" s="144"/>
      <c r="W381" s="173">
        <v>1.4190381222671761E-2</v>
      </c>
      <c r="X381" s="174">
        <v>0.09</v>
      </c>
      <c r="Y381" s="174">
        <v>3.3210823591240939E-2</v>
      </c>
      <c r="Z381" s="175">
        <v>0</v>
      </c>
      <c r="AA381" s="168"/>
      <c r="AB381" s="176">
        <v>0</v>
      </c>
      <c r="AC381" s="177">
        <v>0</v>
      </c>
      <c r="AD381" s="134">
        <v>0</v>
      </c>
      <c r="AE381" s="177">
        <v>0</v>
      </c>
      <c r="AF381" s="182">
        <v>0</v>
      </c>
      <c r="AG381" s="172"/>
    </row>
    <row r="382" spans="1:33" s="110" customFormat="1" x14ac:dyDescent="0.2">
      <c r="A382" s="138">
        <v>446</v>
      </c>
      <c r="B382" s="139">
        <v>446099167</v>
      </c>
      <c r="C382" s="140" t="s">
        <v>516</v>
      </c>
      <c r="D382" s="141">
        <v>99</v>
      </c>
      <c r="E382" s="140" t="s">
        <v>131</v>
      </c>
      <c r="F382" s="141">
        <v>167</v>
      </c>
      <c r="G382" s="142" t="s">
        <v>199</v>
      </c>
      <c r="H382" s="130"/>
      <c r="I382" s="131">
        <v>11099</v>
      </c>
      <c r="J382" s="131">
        <v>4995</v>
      </c>
      <c r="K382" s="131">
        <v>0</v>
      </c>
      <c r="L382" s="131">
        <v>938</v>
      </c>
      <c r="M382" s="131">
        <v>17032</v>
      </c>
      <c r="N382" s="130"/>
      <c r="O382" s="132">
        <v>78.900000000000006</v>
      </c>
      <c r="P382" s="132">
        <v>0</v>
      </c>
      <c r="Q382" s="133">
        <v>1266187</v>
      </c>
      <c r="R382" s="133">
        <v>0</v>
      </c>
      <c r="S382" s="133">
        <v>0</v>
      </c>
      <c r="T382" s="133">
        <v>73772</v>
      </c>
      <c r="U382" s="134">
        <v>1339959</v>
      </c>
      <c r="V382" s="144"/>
      <c r="W382" s="173">
        <v>0.2239242156937605</v>
      </c>
      <c r="X382" s="174">
        <v>0.09</v>
      </c>
      <c r="Y382" s="174">
        <v>2.151362196075917E-2</v>
      </c>
      <c r="Z382" s="175">
        <v>0</v>
      </c>
      <c r="AA382" s="168"/>
      <c r="AB382" s="176">
        <v>1</v>
      </c>
      <c r="AC382" s="177">
        <v>0</v>
      </c>
      <c r="AD382" s="134">
        <v>0</v>
      </c>
      <c r="AE382" s="177">
        <v>0.99716192375546564</v>
      </c>
      <c r="AF382" s="182">
        <v>16983</v>
      </c>
      <c r="AG382" s="172"/>
    </row>
    <row r="383" spans="1:33" s="110" customFormat="1" x14ac:dyDescent="0.2">
      <c r="A383" s="138">
        <v>446</v>
      </c>
      <c r="B383" s="139">
        <v>446099177</v>
      </c>
      <c r="C383" s="140" t="s">
        <v>516</v>
      </c>
      <c r="D383" s="141">
        <v>99</v>
      </c>
      <c r="E383" s="140" t="s">
        <v>131</v>
      </c>
      <c r="F383" s="141">
        <v>177</v>
      </c>
      <c r="G383" s="142" t="s">
        <v>209</v>
      </c>
      <c r="H383" s="130"/>
      <c r="I383" s="131">
        <v>10497</v>
      </c>
      <c r="J383" s="131">
        <v>4457</v>
      </c>
      <c r="K383" s="131">
        <v>0</v>
      </c>
      <c r="L383" s="131">
        <v>938</v>
      </c>
      <c r="M383" s="131">
        <v>15892</v>
      </c>
      <c r="N383" s="130"/>
      <c r="O383" s="132">
        <v>2</v>
      </c>
      <c r="P383" s="132">
        <v>0</v>
      </c>
      <c r="Q383" s="133">
        <v>29824</v>
      </c>
      <c r="R383" s="133">
        <v>0</v>
      </c>
      <c r="S383" s="133">
        <v>0</v>
      </c>
      <c r="T383" s="133">
        <v>1870</v>
      </c>
      <c r="U383" s="134">
        <v>31694</v>
      </c>
      <c r="V383" s="144"/>
      <c r="W383" s="173">
        <v>5.6761524890687042E-3</v>
      </c>
      <c r="X383" s="174">
        <v>0.09</v>
      </c>
      <c r="Y383" s="174">
        <v>1.0388210609472655E-2</v>
      </c>
      <c r="Z383" s="175">
        <v>0</v>
      </c>
      <c r="AA383" s="168"/>
      <c r="AB383" s="176">
        <v>0</v>
      </c>
      <c r="AC383" s="177">
        <v>0</v>
      </c>
      <c r="AD383" s="134">
        <v>0</v>
      </c>
      <c r="AE383" s="177">
        <v>0</v>
      </c>
      <c r="AF383" s="182">
        <v>0</v>
      </c>
      <c r="AG383" s="172"/>
    </row>
    <row r="384" spans="1:33" s="110" customFormat="1" x14ac:dyDescent="0.2">
      <c r="A384" s="138">
        <v>446</v>
      </c>
      <c r="B384" s="139">
        <v>446099182</v>
      </c>
      <c r="C384" s="140" t="s">
        <v>516</v>
      </c>
      <c r="D384" s="141">
        <v>99</v>
      </c>
      <c r="E384" s="140" t="s">
        <v>131</v>
      </c>
      <c r="F384" s="141">
        <v>182</v>
      </c>
      <c r="G384" s="142" t="s">
        <v>214</v>
      </c>
      <c r="H384" s="130"/>
      <c r="I384" s="131">
        <v>16503</v>
      </c>
      <c r="J384" s="131">
        <v>3938</v>
      </c>
      <c r="K384" s="131">
        <v>0</v>
      </c>
      <c r="L384" s="131">
        <v>938</v>
      </c>
      <c r="M384" s="131">
        <v>21379</v>
      </c>
      <c r="N384" s="130"/>
      <c r="O384" s="132">
        <v>4</v>
      </c>
      <c r="P384" s="132">
        <v>0</v>
      </c>
      <c r="Q384" s="133">
        <v>81532</v>
      </c>
      <c r="R384" s="133">
        <v>0</v>
      </c>
      <c r="S384" s="133">
        <v>0</v>
      </c>
      <c r="T384" s="133">
        <v>3740</v>
      </c>
      <c r="U384" s="134">
        <v>85272</v>
      </c>
      <c r="V384" s="144"/>
      <c r="W384" s="173">
        <v>1.1352304978137408E-2</v>
      </c>
      <c r="X384" s="174">
        <v>0.09</v>
      </c>
      <c r="Y384" s="174">
        <v>1.9857956629044372E-2</v>
      </c>
      <c r="Z384" s="175">
        <v>0</v>
      </c>
      <c r="AA384" s="168"/>
      <c r="AB384" s="176">
        <v>0</v>
      </c>
      <c r="AC384" s="177">
        <v>0</v>
      </c>
      <c r="AD384" s="134">
        <v>0</v>
      </c>
      <c r="AE384" s="177">
        <v>0</v>
      </c>
      <c r="AF384" s="182">
        <v>0</v>
      </c>
      <c r="AG384" s="172"/>
    </row>
    <row r="385" spans="1:33" s="110" customFormat="1" x14ac:dyDescent="0.2">
      <c r="A385" s="138">
        <v>446</v>
      </c>
      <c r="B385" s="139">
        <v>446099187</v>
      </c>
      <c r="C385" s="140" t="s">
        <v>516</v>
      </c>
      <c r="D385" s="141">
        <v>99</v>
      </c>
      <c r="E385" s="140" t="s">
        <v>131</v>
      </c>
      <c r="F385" s="141">
        <v>187</v>
      </c>
      <c r="G385" s="142" t="s">
        <v>219</v>
      </c>
      <c r="H385" s="130"/>
      <c r="I385" s="131">
        <v>10789.834786856618</v>
      </c>
      <c r="J385" s="131">
        <v>6684</v>
      </c>
      <c r="K385" s="131">
        <v>0</v>
      </c>
      <c r="L385" s="131">
        <v>938</v>
      </c>
      <c r="M385" s="131">
        <v>18411.83478685662</v>
      </c>
      <c r="N385" s="130"/>
      <c r="O385" s="132">
        <v>2</v>
      </c>
      <c r="P385" s="132">
        <v>0</v>
      </c>
      <c r="Q385" s="133">
        <v>34848</v>
      </c>
      <c r="R385" s="133">
        <v>0</v>
      </c>
      <c r="S385" s="133">
        <v>0</v>
      </c>
      <c r="T385" s="133">
        <v>1870</v>
      </c>
      <c r="U385" s="134">
        <v>36718</v>
      </c>
      <c r="V385" s="144"/>
      <c r="W385" s="173">
        <v>5.6761524890687042E-3</v>
      </c>
      <c r="X385" s="174">
        <v>0.09</v>
      </c>
      <c r="Y385" s="174">
        <v>4.8426635922757862E-3</v>
      </c>
      <c r="Z385" s="175">
        <v>0</v>
      </c>
      <c r="AA385" s="168"/>
      <c r="AB385" s="176">
        <v>0</v>
      </c>
      <c r="AC385" s="177">
        <v>0</v>
      </c>
      <c r="AD385" s="134">
        <v>0</v>
      </c>
      <c r="AE385" s="177">
        <v>0</v>
      </c>
      <c r="AF385" s="182">
        <v>0</v>
      </c>
      <c r="AG385" s="172"/>
    </row>
    <row r="386" spans="1:33" s="110" customFormat="1" x14ac:dyDescent="0.2">
      <c r="A386" s="138">
        <v>446</v>
      </c>
      <c r="B386" s="139">
        <v>446099208</v>
      </c>
      <c r="C386" s="140" t="s">
        <v>516</v>
      </c>
      <c r="D386" s="141">
        <v>99</v>
      </c>
      <c r="E386" s="140" t="s">
        <v>131</v>
      </c>
      <c r="F386" s="141">
        <v>208</v>
      </c>
      <c r="G386" s="142" t="s">
        <v>240</v>
      </c>
      <c r="H386" s="130"/>
      <c r="I386" s="131">
        <v>9640</v>
      </c>
      <c r="J386" s="131">
        <v>5540</v>
      </c>
      <c r="K386" s="131">
        <v>0</v>
      </c>
      <c r="L386" s="131">
        <v>938</v>
      </c>
      <c r="M386" s="131">
        <v>16118</v>
      </c>
      <c r="N386" s="130"/>
      <c r="O386" s="132">
        <v>3</v>
      </c>
      <c r="P386" s="132">
        <v>0</v>
      </c>
      <c r="Q386" s="133">
        <v>45411</v>
      </c>
      <c r="R386" s="133">
        <v>0</v>
      </c>
      <c r="S386" s="133">
        <v>0</v>
      </c>
      <c r="T386" s="133">
        <v>2805</v>
      </c>
      <c r="U386" s="134">
        <v>48216</v>
      </c>
      <c r="V386" s="144"/>
      <c r="W386" s="173">
        <v>8.5142287336030555E-3</v>
      </c>
      <c r="X386" s="174">
        <v>0.09</v>
      </c>
      <c r="Y386" s="174">
        <v>1.2265043907224332E-2</v>
      </c>
      <c r="Z386" s="175">
        <v>0</v>
      </c>
      <c r="AA386" s="168"/>
      <c r="AB386" s="176">
        <v>0</v>
      </c>
      <c r="AC386" s="177">
        <v>0</v>
      </c>
      <c r="AD386" s="134">
        <v>0</v>
      </c>
      <c r="AE386" s="177">
        <v>0</v>
      </c>
      <c r="AF386" s="182">
        <v>0</v>
      </c>
      <c r="AG386" s="172"/>
    </row>
    <row r="387" spans="1:33" s="110" customFormat="1" x14ac:dyDescent="0.2">
      <c r="A387" s="138">
        <v>446</v>
      </c>
      <c r="B387" s="139">
        <v>446099212</v>
      </c>
      <c r="C387" s="140" t="s">
        <v>516</v>
      </c>
      <c r="D387" s="141">
        <v>99</v>
      </c>
      <c r="E387" s="140" t="s">
        <v>131</v>
      </c>
      <c r="F387" s="141">
        <v>212</v>
      </c>
      <c r="G387" s="142" t="s">
        <v>244</v>
      </c>
      <c r="H387" s="130"/>
      <c r="I387" s="131">
        <v>10936</v>
      </c>
      <c r="J387" s="131">
        <v>2576</v>
      </c>
      <c r="K387" s="131">
        <v>0</v>
      </c>
      <c r="L387" s="131">
        <v>938</v>
      </c>
      <c r="M387" s="131">
        <v>14450</v>
      </c>
      <c r="N387" s="130"/>
      <c r="O387" s="132">
        <v>149.25</v>
      </c>
      <c r="P387" s="132">
        <v>0</v>
      </c>
      <c r="Q387" s="133">
        <v>2010994</v>
      </c>
      <c r="R387" s="133">
        <v>0</v>
      </c>
      <c r="S387" s="133">
        <v>0</v>
      </c>
      <c r="T387" s="133">
        <v>139549</v>
      </c>
      <c r="U387" s="134">
        <v>2150543</v>
      </c>
      <c r="V387" s="144"/>
      <c r="W387" s="173">
        <v>0.42358287949675272</v>
      </c>
      <c r="X387" s="174">
        <v>0.09</v>
      </c>
      <c r="Y387" s="174">
        <v>3.6909035797820573E-2</v>
      </c>
      <c r="Z387" s="175">
        <v>0</v>
      </c>
      <c r="AA387" s="168"/>
      <c r="AB387" s="176">
        <v>2</v>
      </c>
      <c r="AC387" s="177">
        <v>0</v>
      </c>
      <c r="AD387" s="134">
        <v>0</v>
      </c>
      <c r="AE387" s="177">
        <v>0.99716192375546564</v>
      </c>
      <c r="AF387" s="182">
        <v>14409</v>
      </c>
      <c r="AG387" s="172"/>
    </row>
    <row r="388" spans="1:33" s="110" customFormat="1" x14ac:dyDescent="0.2">
      <c r="A388" s="138">
        <v>446</v>
      </c>
      <c r="B388" s="139">
        <v>446099218</v>
      </c>
      <c r="C388" s="140" t="s">
        <v>516</v>
      </c>
      <c r="D388" s="141">
        <v>99</v>
      </c>
      <c r="E388" s="140" t="s">
        <v>131</v>
      </c>
      <c r="F388" s="141">
        <v>218</v>
      </c>
      <c r="G388" s="142" t="s">
        <v>250</v>
      </c>
      <c r="H388" s="130"/>
      <c r="I388" s="131">
        <v>10797</v>
      </c>
      <c r="J388" s="131">
        <v>3908</v>
      </c>
      <c r="K388" s="131">
        <v>0</v>
      </c>
      <c r="L388" s="131">
        <v>938</v>
      </c>
      <c r="M388" s="131">
        <v>15643</v>
      </c>
      <c r="N388" s="130"/>
      <c r="O388" s="132">
        <v>74.710000000000008</v>
      </c>
      <c r="P388" s="132">
        <v>0</v>
      </c>
      <c r="Q388" s="133">
        <v>1095474</v>
      </c>
      <c r="R388" s="133">
        <v>0</v>
      </c>
      <c r="S388" s="133">
        <v>0</v>
      </c>
      <c r="T388" s="133">
        <v>69853</v>
      </c>
      <c r="U388" s="134">
        <v>1165327</v>
      </c>
      <c r="V388" s="144"/>
      <c r="W388" s="173">
        <v>0.2120326762291615</v>
      </c>
      <c r="X388" s="174">
        <v>0.09</v>
      </c>
      <c r="Y388" s="174">
        <v>3.1918113672817515E-2</v>
      </c>
      <c r="Z388" s="175">
        <v>0</v>
      </c>
      <c r="AA388" s="168"/>
      <c r="AB388" s="176">
        <v>2</v>
      </c>
      <c r="AC388" s="177">
        <v>0</v>
      </c>
      <c r="AD388" s="134">
        <v>0</v>
      </c>
      <c r="AE388" s="177">
        <v>0</v>
      </c>
      <c r="AF388" s="182">
        <v>0</v>
      </c>
      <c r="AG388" s="172"/>
    </row>
    <row r="389" spans="1:33" s="110" customFormat="1" x14ac:dyDescent="0.2">
      <c r="A389" s="138">
        <v>446</v>
      </c>
      <c r="B389" s="139">
        <v>446099220</v>
      </c>
      <c r="C389" s="140" t="s">
        <v>516</v>
      </c>
      <c r="D389" s="141">
        <v>99</v>
      </c>
      <c r="E389" s="140" t="s">
        <v>131</v>
      </c>
      <c r="F389" s="141">
        <v>220</v>
      </c>
      <c r="G389" s="142" t="s">
        <v>252</v>
      </c>
      <c r="H389" s="130"/>
      <c r="I389" s="131">
        <v>11436</v>
      </c>
      <c r="J389" s="131">
        <v>5085</v>
      </c>
      <c r="K389" s="131">
        <v>0</v>
      </c>
      <c r="L389" s="131">
        <v>938</v>
      </c>
      <c r="M389" s="131">
        <v>17459</v>
      </c>
      <c r="N389" s="130"/>
      <c r="O389" s="132">
        <v>35.909999999999997</v>
      </c>
      <c r="P389" s="132">
        <v>0</v>
      </c>
      <c r="Q389" s="133">
        <v>591581</v>
      </c>
      <c r="R389" s="133">
        <v>0</v>
      </c>
      <c r="S389" s="133">
        <v>0</v>
      </c>
      <c r="T389" s="133">
        <v>33575</v>
      </c>
      <c r="U389" s="134">
        <v>625156</v>
      </c>
      <c r="V389" s="144"/>
      <c r="W389" s="173">
        <v>0.1019153179412285</v>
      </c>
      <c r="X389" s="174">
        <v>0.09</v>
      </c>
      <c r="Y389" s="174">
        <v>1.6580394244019483E-2</v>
      </c>
      <c r="Z389" s="175">
        <v>0</v>
      </c>
      <c r="AA389" s="168"/>
      <c r="AB389" s="176">
        <v>0</v>
      </c>
      <c r="AC389" s="177">
        <v>0</v>
      </c>
      <c r="AD389" s="134">
        <v>0</v>
      </c>
      <c r="AE389" s="177">
        <v>1.9943238475109313</v>
      </c>
      <c r="AF389" s="182">
        <v>34818</v>
      </c>
      <c r="AG389" s="172"/>
    </row>
    <row r="390" spans="1:33" s="110" customFormat="1" x14ac:dyDescent="0.2">
      <c r="A390" s="138">
        <v>446</v>
      </c>
      <c r="B390" s="139">
        <v>446099238</v>
      </c>
      <c r="C390" s="140" t="s">
        <v>516</v>
      </c>
      <c r="D390" s="141">
        <v>99</v>
      </c>
      <c r="E390" s="140" t="s">
        <v>131</v>
      </c>
      <c r="F390" s="141">
        <v>238</v>
      </c>
      <c r="G390" s="142" t="s">
        <v>270</v>
      </c>
      <c r="H390" s="130"/>
      <c r="I390" s="131">
        <v>10372</v>
      </c>
      <c r="J390" s="131">
        <v>3586</v>
      </c>
      <c r="K390" s="131">
        <v>0</v>
      </c>
      <c r="L390" s="131">
        <v>938</v>
      </c>
      <c r="M390" s="131">
        <v>14896</v>
      </c>
      <c r="N390" s="130"/>
      <c r="O390" s="132">
        <v>26.68</v>
      </c>
      <c r="P390" s="132">
        <v>0</v>
      </c>
      <c r="Q390" s="133">
        <v>371332</v>
      </c>
      <c r="R390" s="133">
        <v>0</v>
      </c>
      <c r="S390" s="133">
        <v>0</v>
      </c>
      <c r="T390" s="133">
        <v>24946</v>
      </c>
      <c r="U390" s="134">
        <v>396278</v>
      </c>
      <c r="V390" s="144"/>
      <c r="W390" s="173">
        <v>7.5719874204176502E-2</v>
      </c>
      <c r="X390" s="174">
        <v>0.09</v>
      </c>
      <c r="Y390" s="174">
        <v>7.0114274770475882E-2</v>
      </c>
      <c r="Z390" s="175">
        <v>0</v>
      </c>
      <c r="AA390" s="168"/>
      <c r="AB390" s="176">
        <v>0</v>
      </c>
      <c r="AC390" s="177">
        <v>0</v>
      </c>
      <c r="AD390" s="134">
        <v>0</v>
      </c>
      <c r="AE390" s="177">
        <v>0</v>
      </c>
      <c r="AF390" s="182">
        <v>0</v>
      </c>
      <c r="AG390" s="172"/>
    </row>
    <row r="391" spans="1:33" s="110" customFormat="1" x14ac:dyDescent="0.2">
      <c r="A391" s="138">
        <v>446</v>
      </c>
      <c r="B391" s="139">
        <v>446099244</v>
      </c>
      <c r="C391" s="140" t="s">
        <v>516</v>
      </c>
      <c r="D391" s="141">
        <v>99</v>
      </c>
      <c r="E391" s="140" t="s">
        <v>131</v>
      </c>
      <c r="F391" s="141">
        <v>244</v>
      </c>
      <c r="G391" s="142" t="s">
        <v>276</v>
      </c>
      <c r="H391" s="130"/>
      <c r="I391" s="131">
        <v>11242</v>
      </c>
      <c r="J391" s="131">
        <v>3563</v>
      </c>
      <c r="K391" s="131">
        <v>0</v>
      </c>
      <c r="L391" s="131">
        <v>938</v>
      </c>
      <c r="M391" s="131">
        <v>15743</v>
      </c>
      <c r="N391" s="130"/>
      <c r="O391" s="132">
        <v>34</v>
      </c>
      <c r="P391" s="132">
        <v>0</v>
      </c>
      <c r="Q391" s="133">
        <v>501942</v>
      </c>
      <c r="R391" s="133">
        <v>0</v>
      </c>
      <c r="S391" s="133">
        <v>0</v>
      </c>
      <c r="T391" s="133">
        <v>31790</v>
      </c>
      <c r="U391" s="134">
        <v>533732</v>
      </c>
      <c r="V391" s="144"/>
      <c r="W391" s="173">
        <v>9.6494592314167918E-2</v>
      </c>
      <c r="X391" s="174">
        <v>0.09</v>
      </c>
      <c r="Y391" s="174">
        <v>0.1346351263518645</v>
      </c>
      <c r="Z391" s="175">
        <v>0</v>
      </c>
      <c r="AA391" s="168"/>
      <c r="AB391" s="176">
        <v>1</v>
      </c>
      <c r="AC391" s="177">
        <v>1.7126536491913009</v>
      </c>
      <c r="AD391" s="134">
        <v>26962</v>
      </c>
      <c r="AE391" s="177">
        <v>0</v>
      </c>
      <c r="AF391" s="182">
        <v>0</v>
      </c>
      <c r="AG391" s="172"/>
    </row>
    <row r="392" spans="1:33" s="110" customFormat="1" x14ac:dyDescent="0.2">
      <c r="A392" s="138">
        <v>446</v>
      </c>
      <c r="B392" s="139">
        <v>446099266</v>
      </c>
      <c r="C392" s="140" t="s">
        <v>516</v>
      </c>
      <c r="D392" s="141">
        <v>99</v>
      </c>
      <c r="E392" s="140" t="s">
        <v>131</v>
      </c>
      <c r="F392" s="141">
        <v>266</v>
      </c>
      <c r="G392" s="142" t="s">
        <v>298</v>
      </c>
      <c r="H392" s="130"/>
      <c r="I392" s="131">
        <v>10023</v>
      </c>
      <c r="J392" s="131">
        <v>4610</v>
      </c>
      <c r="K392" s="131">
        <v>0</v>
      </c>
      <c r="L392" s="131">
        <v>938</v>
      </c>
      <c r="M392" s="131">
        <v>15571</v>
      </c>
      <c r="N392" s="130"/>
      <c r="O392" s="132">
        <v>7</v>
      </c>
      <c r="P392" s="132">
        <v>0</v>
      </c>
      <c r="Q392" s="133">
        <v>102137</v>
      </c>
      <c r="R392" s="133">
        <v>0</v>
      </c>
      <c r="S392" s="133">
        <v>0</v>
      </c>
      <c r="T392" s="133">
        <v>6545</v>
      </c>
      <c r="U392" s="134">
        <v>108682</v>
      </c>
      <c r="V392" s="144"/>
      <c r="W392" s="173">
        <v>1.9866533711740467E-2</v>
      </c>
      <c r="X392" s="174">
        <v>0.09</v>
      </c>
      <c r="Y392" s="174">
        <v>2.0575835859154568E-3</v>
      </c>
      <c r="Z392" s="175">
        <v>0</v>
      </c>
      <c r="AA392" s="168"/>
      <c r="AB392" s="176">
        <v>0</v>
      </c>
      <c r="AC392" s="177">
        <v>0</v>
      </c>
      <c r="AD392" s="134">
        <v>0</v>
      </c>
      <c r="AE392" s="177">
        <v>0</v>
      </c>
      <c r="AF392" s="182">
        <v>0</v>
      </c>
      <c r="AG392" s="172"/>
    </row>
    <row r="393" spans="1:33" s="110" customFormat="1" x14ac:dyDescent="0.2">
      <c r="A393" s="138">
        <v>446</v>
      </c>
      <c r="B393" s="139">
        <v>446099285</v>
      </c>
      <c r="C393" s="140" t="s">
        <v>516</v>
      </c>
      <c r="D393" s="141">
        <v>99</v>
      </c>
      <c r="E393" s="140" t="s">
        <v>131</v>
      </c>
      <c r="F393" s="141">
        <v>285</v>
      </c>
      <c r="G393" s="142" t="s">
        <v>317</v>
      </c>
      <c r="H393" s="130"/>
      <c r="I393" s="131">
        <v>11043</v>
      </c>
      <c r="J393" s="131">
        <v>3224</v>
      </c>
      <c r="K393" s="131">
        <v>0</v>
      </c>
      <c r="L393" s="131">
        <v>938</v>
      </c>
      <c r="M393" s="131">
        <v>15205</v>
      </c>
      <c r="N393" s="130"/>
      <c r="O393" s="132">
        <v>104.2</v>
      </c>
      <c r="P393" s="132">
        <v>0</v>
      </c>
      <c r="Q393" s="133">
        <v>1482454</v>
      </c>
      <c r="R393" s="133">
        <v>0</v>
      </c>
      <c r="S393" s="133">
        <v>0</v>
      </c>
      <c r="T393" s="133">
        <v>97428</v>
      </c>
      <c r="U393" s="134">
        <v>1579882</v>
      </c>
      <c r="V393" s="144"/>
      <c r="W393" s="173">
        <v>0.29572754468047985</v>
      </c>
      <c r="X393" s="174">
        <v>0.09</v>
      </c>
      <c r="Y393" s="174">
        <v>3.6707269346642001E-2</v>
      </c>
      <c r="Z393" s="175">
        <v>0</v>
      </c>
      <c r="AA393" s="168"/>
      <c r="AB393" s="176">
        <v>0</v>
      </c>
      <c r="AC393" s="177">
        <v>0</v>
      </c>
      <c r="AD393" s="134">
        <v>0</v>
      </c>
      <c r="AE393" s="177">
        <v>0.99716192375546564</v>
      </c>
      <c r="AF393" s="182">
        <v>15162</v>
      </c>
      <c r="AG393" s="172"/>
    </row>
    <row r="394" spans="1:33" s="110" customFormat="1" x14ac:dyDescent="0.2">
      <c r="A394" s="138">
        <v>446</v>
      </c>
      <c r="B394" s="139">
        <v>446099293</v>
      </c>
      <c r="C394" s="140" t="s">
        <v>516</v>
      </c>
      <c r="D394" s="141">
        <v>99</v>
      </c>
      <c r="E394" s="140" t="s">
        <v>131</v>
      </c>
      <c r="F394" s="141">
        <v>293</v>
      </c>
      <c r="G394" s="142" t="s">
        <v>325</v>
      </c>
      <c r="H394" s="130"/>
      <c r="I394" s="131">
        <v>12551</v>
      </c>
      <c r="J394" s="131">
        <v>601</v>
      </c>
      <c r="K394" s="131">
        <v>0</v>
      </c>
      <c r="L394" s="131">
        <v>938</v>
      </c>
      <c r="M394" s="131">
        <v>14090</v>
      </c>
      <c r="N394" s="130"/>
      <c r="O394" s="132">
        <v>17</v>
      </c>
      <c r="P394" s="132">
        <v>0</v>
      </c>
      <c r="Q394" s="133">
        <v>222955</v>
      </c>
      <c r="R394" s="133">
        <v>0</v>
      </c>
      <c r="S394" s="133">
        <v>0</v>
      </c>
      <c r="T394" s="133">
        <v>15895</v>
      </c>
      <c r="U394" s="134">
        <v>238850</v>
      </c>
      <c r="V394" s="144"/>
      <c r="W394" s="173">
        <v>4.8247296157083994E-2</v>
      </c>
      <c r="X394" s="174">
        <v>0.18</v>
      </c>
      <c r="Y394" s="174">
        <v>9.4456288817017318E-3</v>
      </c>
      <c r="Z394" s="175">
        <v>0</v>
      </c>
      <c r="AA394" s="168"/>
      <c r="AB394" s="176">
        <v>2</v>
      </c>
      <c r="AC394" s="177">
        <v>0</v>
      </c>
      <c r="AD394" s="134">
        <v>0</v>
      </c>
      <c r="AE394" s="177">
        <v>0</v>
      </c>
      <c r="AF394" s="182">
        <v>0</v>
      </c>
      <c r="AG394" s="172"/>
    </row>
    <row r="395" spans="1:33" s="110" customFormat="1" x14ac:dyDescent="0.2">
      <c r="A395" s="138">
        <v>446</v>
      </c>
      <c r="B395" s="139">
        <v>446099307</v>
      </c>
      <c r="C395" s="140" t="s">
        <v>516</v>
      </c>
      <c r="D395" s="141">
        <v>99</v>
      </c>
      <c r="E395" s="140" t="s">
        <v>131</v>
      </c>
      <c r="F395" s="141">
        <v>307</v>
      </c>
      <c r="G395" s="142" t="s">
        <v>339</v>
      </c>
      <c r="H395" s="130"/>
      <c r="I395" s="131">
        <v>12105</v>
      </c>
      <c r="J395" s="131">
        <v>5267</v>
      </c>
      <c r="K395" s="131">
        <v>0</v>
      </c>
      <c r="L395" s="131">
        <v>938</v>
      </c>
      <c r="M395" s="131">
        <v>18310</v>
      </c>
      <c r="N395" s="130"/>
      <c r="O395" s="132">
        <v>26.45</v>
      </c>
      <c r="P395" s="132">
        <v>0</v>
      </c>
      <c r="Q395" s="133">
        <v>458193</v>
      </c>
      <c r="R395" s="133">
        <v>0</v>
      </c>
      <c r="S395" s="133">
        <v>0</v>
      </c>
      <c r="T395" s="133">
        <v>24731</v>
      </c>
      <c r="U395" s="134">
        <v>482924</v>
      </c>
      <c r="V395" s="144"/>
      <c r="W395" s="173">
        <v>7.50671166679336E-2</v>
      </c>
      <c r="X395" s="174">
        <v>0.09</v>
      </c>
      <c r="Y395" s="174">
        <v>1.0947957112306337E-2</v>
      </c>
      <c r="Z395" s="175">
        <v>0</v>
      </c>
      <c r="AA395" s="168"/>
      <c r="AB395" s="176">
        <v>1</v>
      </c>
      <c r="AC395" s="177">
        <v>0</v>
      </c>
      <c r="AD395" s="134">
        <v>0</v>
      </c>
      <c r="AE395" s="177">
        <v>0</v>
      </c>
      <c r="AF395" s="182">
        <v>0</v>
      </c>
      <c r="AG395" s="172"/>
    </row>
    <row r="396" spans="1:33" s="110" customFormat="1" x14ac:dyDescent="0.2">
      <c r="A396" s="138">
        <v>446</v>
      </c>
      <c r="B396" s="139">
        <v>446099310</v>
      </c>
      <c r="C396" s="140" t="s">
        <v>516</v>
      </c>
      <c r="D396" s="141">
        <v>99</v>
      </c>
      <c r="E396" s="140" t="s">
        <v>131</v>
      </c>
      <c r="F396" s="141">
        <v>310</v>
      </c>
      <c r="G396" s="142" t="s">
        <v>342</v>
      </c>
      <c r="H396" s="130"/>
      <c r="I396" s="131">
        <v>14646</v>
      </c>
      <c r="J396" s="131">
        <v>3793</v>
      </c>
      <c r="K396" s="131">
        <v>0</v>
      </c>
      <c r="L396" s="131">
        <v>938</v>
      </c>
      <c r="M396" s="131">
        <v>19377</v>
      </c>
      <c r="N396" s="130"/>
      <c r="O396" s="132">
        <v>1</v>
      </c>
      <c r="P396" s="132">
        <v>0</v>
      </c>
      <c r="Q396" s="133">
        <v>18387</v>
      </c>
      <c r="R396" s="133">
        <v>0</v>
      </c>
      <c r="S396" s="133">
        <v>0</v>
      </c>
      <c r="T396" s="133">
        <v>935</v>
      </c>
      <c r="U396" s="134">
        <v>19322</v>
      </c>
      <c r="V396" s="144"/>
      <c r="W396" s="173">
        <v>2.8380762445343521E-3</v>
      </c>
      <c r="X396" s="174">
        <v>0.09</v>
      </c>
      <c r="Y396" s="174">
        <v>3.893142774764468E-2</v>
      </c>
      <c r="Z396" s="175">
        <v>0</v>
      </c>
      <c r="AA396" s="168"/>
      <c r="AB396" s="176">
        <v>0</v>
      </c>
      <c r="AC396" s="177">
        <v>0</v>
      </c>
      <c r="AD396" s="134">
        <v>0</v>
      </c>
      <c r="AE396" s="177">
        <v>0</v>
      </c>
      <c r="AF396" s="182">
        <v>0</v>
      </c>
      <c r="AG396" s="172"/>
    </row>
    <row r="397" spans="1:33" s="110" customFormat="1" x14ac:dyDescent="0.2">
      <c r="A397" s="138">
        <v>446</v>
      </c>
      <c r="B397" s="139">
        <v>446099323</v>
      </c>
      <c r="C397" s="140" t="s">
        <v>516</v>
      </c>
      <c r="D397" s="141">
        <v>99</v>
      </c>
      <c r="E397" s="140" t="s">
        <v>131</v>
      </c>
      <c r="F397" s="141">
        <v>323</v>
      </c>
      <c r="G397" s="142" t="s">
        <v>355</v>
      </c>
      <c r="H397" s="130"/>
      <c r="I397" s="131">
        <v>10967</v>
      </c>
      <c r="J397" s="131">
        <v>3434</v>
      </c>
      <c r="K397" s="131">
        <v>0</v>
      </c>
      <c r="L397" s="131">
        <v>938</v>
      </c>
      <c r="M397" s="131">
        <v>15339</v>
      </c>
      <c r="N397" s="130"/>
      <c r="O397" s="132">
        <v>4.34</v>
      </c>
      <c r="P397" s="132">
        <v>0</v>
      </c>
      <c r="Q397" s="133">
        <v>62322</v>
      </c>
      <c r="R397" s="133">
        <v>0</v>
      </c>
      <c r="S397" s="133">
        <v>0</v>
      </c>
      <c r="T397" s="133">
        <v>4059</v>
      </c>
      <c r="U397" s="134">
        <v>66381</v>
      </c>
      <c r="V397" s="144"/>
      <c r="W397" s="173">
        <v>1.2317250901279088E-2</v>
      </c>
      <c r="X397" s="174">
        <v>0.09</v>
      </c>
      <c r="Y397" s="174">
        <v>6.0509244028440013E-3</v>
      </c>
      <c r="Z397" s="175">
        <v>0</v>
      </c>
      <c r="AA397" s="168"/>
      <c r="AB397" s="176">
        <v>0</v>
      </c>
      <c r="AC397" s="177">
        <v>0</v>
      </c>
      <c r="AD397" s="134">
        <v>0</v>
      </c>
      <c r="AE397" s="177">
        <v>0</v>
      </c>
      <c r="AF397" s="182">
        <v>0</v>
      </c>
      <c r="AG397" s="172"/>
    </row>
    <row r="398" spans="1:33" s="110" customFormat="1" x14ac:dyDescent="0.2">
      <c r="A398" s="138">
        <v>446</v>
      </c>
      <c r="B398" s="139">
        <v>446099336</v>
      </c>
      <c r="C398" s="140" t="s">
        <v>516</v>
      </c>
      <c r="D398" s="141">
        <v>99</v>
      </c>
      <c r="E398" s="140" t="s">
        <v>131</v>
      </c>
      <c r="F398" s="141">
        <v>336</v>
      </c>
      <c r="G398" s="142" t="s">
        <v>368</v>
      </c>
      <c r="H398" s="130"/>
      <c r="I398" s="131">
        <v>9610</v>
      </c>
      <c r="J398" s="131">
        <v>2249</v>
      </c>
      <c r="K398" s="131">
        <v>0</v>
      </c>
      <c r="L398" s="131">
        <v>938</v>
      </c>
      <c r="M398" s="131">
        <v>12797</v>
      </c>
      <c r="N398" s="130"/>
      <c r="O398" s="132">
        <v>2</v>
      </c>
      <c r="P398" s="132">
        <v>0</v>
      </c>
      <c r="Q398" s="133">
        <v>23650</v>
      </c>
      <c r="R398" s="133">
        <v>0</v>
      </c>
      <c r="S398" s="133">
        <v>0</v>
      </c>
      <c r="T398" s="133">
        <v>1870</v>
      </c>
      <c r="U398" s="134">
        <v>25520</v>
      </c>
      <c r="V398" s="144"/>
      <c r="W398" s="173">
        <v>5.6761524890687042E-3</v>
      </c>
      <c r="X398" s="174">
        <v>0.09</v>
      </c>
      <c r="Y398" s="174">
        <v>4.1024583950034284E-2</v>
      </c>
      <c r="Z398" s="175">
        <v>0</v>
      </c>
      <c r="AA398" s="168"/>
      <c r="AB398" s="176">
        <v>0</v>
      </c>
      <c r="AC398" s="177">
        <v>0</v>
      </c>
      <c r="AD398" s="134">
        <v>0</v>
      </c>
      <c r="AE398" s="177">
        <v>0</v>
      </c>
      <c r="AF398" s="182">
        <v>0</v>
      </c>
      <c r="AG398" s="172"/>
    </row>
    <row r="399" spans="1:33" s="110" customFormat="1" x14ac:dyDescent="0.2">
      <c r="A399" s="138">
        <v>446</v>
      </c>
      <c r="B399" s="139">
        <v>446099350</v>
      </c>
      <c r="C399" s="140" t="s">
        <v>516</v>
      </c>
      <c r="D399" s="141">
        <v>99</v>
      </c>
      <c r="E399" s="140" t="s">
        <v>131</v>
      </c>
      <c r="F399" s="141">
        <v>350</v>
      </c>
      <c r="G399" s="142" t="s">
        <v>382</v>
      </c>
      <c r="H399" s="130"/>
      <c r="I399" s="131">
        <v>12868</v>
      </c>
      <c r="J399" s="131">
        <v>9257</v>
      </c>
      <c r="K399" s="131">
        <v>0</v>
      </c>
      <c r="L399" s="131">
        <v>938</v>
      </c>
      <c r="M399" s="131">
        <v>23063</v>
      </c>
      <c r="N399" s="130"/>
      <c r="O399" s="132">
        <v>7</v>
      </c>
      <c r="P399" s="132">
        <v>0</v>
      </c>
      <c r="Q399" s="133">
        <v>154434</v>
      </c>
      <c r="R399" s="133">
        <v>0</v>
      </c>
      <c r="S399" s="133">
        <v>0</v>
      </c>
      <c r="T399" s="133">
        <v>6545</v>
      </c>
      <c r="U399" s="134">
        <v>160979</v>
      </c>
      <c r="V399" s="144"/>
      <c r="W399" s="173">
        <v>1.9866533711740467E-2</v>
      </c>
      <c r="X399" s="174">
        <v>0.09</v>
      </c>
      <c r="Y399" s="174">
        <v>5.5355910747923273E-2</v>
      </c>
      <c r="Z399" s="175">
        <v>0</v>
      </c>
      <c r="AA399" s="168"/>
      <c r="AB399" s="176">
        <v>0</v>
      </c>
      <c r="AC399" s="177">
        <v>0</v>
      </c>
      <c r="AD399" s="134">
        <v>0</v>
      </c>
      <c r="AE399" s="177">
        <v>0</v>
      </c>
      <c r="AF399" s="182">
        <v>0</v>
      </c>
      <c r="AG399" s="172"/>
    </row>
    <row r="400" spans="1:33" s="110" customFormat="1" x14ac:dyDescent="0.2">
      <c r="A400" s="138">
        <v>446</v>
      </c>
      <c r="B400" s="139">
        <v>446099625</v>
      </c>
      <c r="C400" s="140" t="s">
        <v>516</v>
      </c>
      <c r="D400" s="141">
        <v>99</v>
      </c>
      <c r="E400" s="140" t="s">
        <v>131</v>
      </c>
      <c r="F400" s="141">
        <v>625</v>
      </c>
      <c r="G400" s="142" t="s">
        <v>395</v>
      </c>
      <c r="H400" s="130"/>
      <c r="I400" s="131">
        <v>11851</v>
      </c>
      <c r="J400" s="131">
        <v>1789</v>
      </c>
      <c r="K400" s="131">
        <v>0</v>
      </c>
      <c r="L400" s="131">
        <v>938</v>
      </c>
      <c r="M400" s="131">
        <v>14578</v>
      </c>
      <c r="N400" s="130"/>
      <c r="O400" s="132">
        <v>15.99</v>
      </c>
      <c r="P400" s="132">
        <v>0</v>
      </c>
      <c r="Q400" s="133">
        <v>217480</v>
      </c>
      <c r="R400" s="133">
        <v>0</v>
      </c>
      <c r="S400" s="133">
        <v>0</v>
      </c>
      <c r="T400" s="133">
        <v>14951</v>
      </c>
      <c r="U400" s="134">
        <v>232431</v>
      </c>
      <c r="V400" s="144"/>
      <c r="W400" s="173">
        <v>4.5380839150104296E-2</v>
      </c>
      <c r="X400" s="174">
        <v>0.09</v>
      </c>
      <c r="Y400" s="174">
        <v>4.7576308067565189E-3</v>
      </c>
      <c r="Z400" s="175">
        <v>0</v>
      </c>
      <c r="AA400" s="168"/>
      <c r="AB400" s="176">
        <v>0</v>
      </c>
      <c r="AC400" s="177">
        <v>0</v>
      </c>
      <c r="AD400" s="134">
        <v>0</v>
      </c>
      <c r="AE400" s="177">
        <v>0</v>
      </c>
      <c r="AF400" s="182">
        <v>0</v>
      </c>
      <c r="AG400" s="172"/>
    </row>
    <row r="401" spans="1:33" s="110" customFormat="1" x14ac:dyDescent="0.2">
      <c r="A401" s="138">
        <v>446</v>
      </c>
      <c r="B401" s="139">
        <v>446099650</v>
      </c>
      <c r="C401" s="140" t="s">
        <v>516</v>
      </c>
      <c r="D401" s="141">
        <v>99</v>
      </c>
      <c r="E401" s="140" t="s">
        <v>131</v>
      </c>
      <c r="F401" s="141">
        <v>650</v>
      </c>
      <c r="G401" s="142" t="s">
        <v>400</v>
      </c>
      <c r="H401" s="130"/>
      <c r="I401" s="131">
        <v>9731</v>
      </c>
      <c r="J401" s="131">
        <v>2671</v>
      </c>
      <c r="K401" s="131">
        <v>0</v>
      </c>
      <c r="L401" s="131">
        <v>938</v>
      </c>
      <c r="M401" s="131">
        <v>13340</v>
      </c>
      <c r="N401" s="130"/>
      <c r="O401" s="132">
        <v>2</v>
      </c>
      <c r="P401" s="132">
        <v>0</v>
      </c>
      <c r="Q401" s="133">
        <v>24734</v>
      </c>
      <c r="R401" s="133">
        <v>0</v>
      </c>
      <c r="S401" s="133">
        <v>0</v>
      </c>
      <c r="T401" s="133">
        <v>1870</v>
      </c>
      <c r="U401" s="134">
        <v>26604</v>
      </c>
      <c r="V401" s="144"/>
      <c r="W401" s="173">
        <v>5.6761524890687042E-3</v>
      </c>
      <c r="X401" s="174">
        <v>0.09</v>
      </c>
      <c r="Y401" s="174">
        <v>2.6357502997841229E-3</v>
      </c>
      <c r="Z401" s="175">
        <v>0</v>
      </c>
      <c r="AA401" s="168"/>
      <c r="AB401" s="176">
        <v>0</v>
      </c>
      <c r="AC401" s="177">
        <v>0</v>
      </c>
      <c r="AD401" s="134">
        <v>0</v>
      </c>
      <c r="AE401" s="177">
        <v>0</v>
      </c>
      <c r="AF401" s="182">
        <v>0</v>
      </c>
      <c r="AG401" s="172"/>
    </row>
    <row r="402" spans="1:33" s="110" customFormat="1" x14ac:dyDescent="0.2">
      <c r="A402" s="138">
        <v>446</v>
      </c>
      <c r="B402" s="139">
        <v>446099665</v>
      </c>
      <c r="C402" s="140" t="s">
        <v>516</v>
      </c>
      <c r="D402" s="141">
        <v>99</v>
      </c>
      <c r="E402" s="140" t="s">
        <v>131</v>
      </c>
      <c r="F402" s="141">
        <v>665</v>
      </c>
      <c r="G402" s="142" t="s">
        <v>405</v>
      </c>
      <c r="H402" s="130"/>
      <c r="I402" s="131">
        <v>10764.605332625619</v>
      </c>
      <c r="J402" s="131">
        <v>1905</v>
      </c>
      <c r="K402" s="131">
        <v>0</v>
      </c>
      <c r="L402" s="131">
        <v>938</v>
      </c>
      <c r="M402" s="131">
        <v>13607.605332625619</v>
      </c>
      <c r="N402" s="130"/>
      <c r="O402" s="132">
        <v>1</v>
      </c>
      <c r="P402" s="132">
        <v>0</v>
      </c>
      <c r="Q402" s="133">
        <v>12634</v>
      </c>
      <c r="R402" s="133">
        <v>0</v>
      </c>
      <c r="S402" s="133">
        <v>0</v>
      </c>
      <c r="T402" s="133">
        <v>935</v>
      </c>
      <c r="U402" s="134">
        <v>13569</v>
      </c>
      <c r="V402" s="144"/>
      <c r="W402" s="173">
        <v>2.8380762445343521E-3</v>
      </c>
      <c r="X402" s="174">
        <v>0.09</v>
      </c>
      <c r="Y402" s="174">
        <v>5.551926316429312E-3</v>
      </c>
      <c r="Z402" s="175">
        <v>0</v>
      </c>
      <c r="AA402" s="168"/>
      <c r="AB402" s="176">
        <v>0</v>
      </c>
      <c r="AC402" s="177">
        <v>0</v>
      </c>
      <c r="AD402" s="134">
        <v>0</v>
      </c>
      <c r="AE402" s="177">
        <v>0</v>
      </c>
      <c r="AF402" s="182">
        <v>0</v>
      </c>
      <c r="AG402" s="172"/>
    </row>
    <row r="403" spans="1:33" s="110" customFormat="1" x14ac:dyDescent="0.2">
      <c r="A403" s="138">
        <v>446</v>
      </c>
      <c r="B403" s="139">
        <v>446099690</v>
      </c>
      <c r="C403" s="140" t="s">
        <v>516</v>
      </c>
      <c r="D403" s="141">
        <v>99</v>
      </c>
      <c r="E403" s="140" t="s">
        <v>131</v>
      </c>
      <c r="F403" s="141">
        <v>690</v>
      </c>
      <c r="G403" s="142" t="s">
        <v>414</v>
      </c>
      <c r="H403" s="130"/>
      <c r="I403" s="131">
        <v>11296</v>
      </c>
      <c r="J403" s="131">
        <v>4073</v>
      </c>
      <c r="K403" s="131">
        <v>0</v>
      </c>
      <c r="L403" s="131">
        <v>938</v>
      </c>
      <c r="M403" s="131">
        <v>16307</v>
      </c>
      <c r="N403" s="130"/>
      <c r="O403" s="132">
        <v>14.04</v>
      </c>
      <c r="P403" s="132">
        <v>0</v>
      </c>
      <c r="Q403" s="133">
        <v>215163</v>
      </c>
      <c r="R403" s="133">
        <v>0</v>
      </c>
      <c r="S403" s="133">
        <v>0</v>
      </c>
      <c r="T403" s="133">
        <v>13127</v>
      </c>
      <c r="U403" s="134">
        <v>228290</v>
      </c>
      <c r="V403" s="144"/>
      <c r="W403" s="173">
        <v>3.9846590473262312E-2</v>
      </c>
      <c r="X403" s="174">
        <v>0.09</v>
      </c>
      <c r="Y403" s="174">
        <v>9.6208440323155391E-3</v>
      </c>
      <c r="Z403" s="175">
        <v>0</v>
      </c>
      <c r="AA403" s="168"/>
      <c r="AB403" s="176">
        <v>1</v>
      </c>
      <c r="AC403" s="177">
        <v>0</v>
      </c>
      <c r="AD403" s="134">
        <v>0</v>
      </c>
      <c r="AE403" s="177">
        <v>0</v>
      </c>
      <c r="AF403" s="182">
        <v>0</v>
      </c>
      <c r="AG403" s="172"/>
    </row>
    <row r="404" spans="1:33" s="110" customFormat="1" x14ac:dyDescent="0.2">
      <c r="A404" s="138">
        <v>446</v>
      </c>
      <c r="B404" s="139">
        <v>446099763</v>
      </c>
      <c r="C404" s="140" t="s">
        <v>516</v>
      </c>
      <c r="D404" s="141">
        <v>99</v>
      </c>
      <c r="E404" s="140" t="s">
        <v>131</v>
      </c>
      <c r="F404" s="141">
        <v>763</v>
      </c>
      <c r="G404" s="142" t="s">
        <v>434</v>
      </c>
      <c r="H404" s="130"/>
      <c r="I404" s="131">
        <v>12010.527887049659</v>
      </c>
      <c r="J404" s="131">
        <v>2694</v>
      </c>
      <c r="K404" s="131">
        <v>0</v>
      </c>
      <c r="L404" s="131">
        <v>938</v>
      </c>
      <c r="M404" s="131">
        <v>15642.527887049659</v>
      </c>
      <c r="N404" s="130"/>
      <c r="O404" s="132">
        <v>1</v>
      </c>
      <c r="P404" s="132">
        <v>0</v>
      </c>
      <c r="Q404" s="133">
        <v>14663</v>
      </c>
      <c r="R404" s="133">
        <v>0</v>
      </c>
      <c r="S404" s="133">
        <v>0</v>
      </c>
      <c r="T404" s="133">
        <v>935</v>
      </c>
      <c r="U404" s="134">
        <v>15598</v>
      </c>
      <c r="V404" s="144"/>
      <c r="W404" s="173">
        <v>2.8380762445343521E-3</v>
      </c>
      <c r="X404" s="174">
        <v>0.09</v>
      </c>
      <c r="Y404" s="174">
        <v>5.0017095279295118E-3</v>
      </c>
      <c r="Z404" s="175">
        <v>0</v>
      </c>
      <c r="AA404" s="168"/>
      <c r="AB404" s="176">
        <v>0</v>
      </c>
      <c r="AC404" s="177">
        <v>0</v>
      </c>
      <c r="AD404" s="134">
        <v>0</v>
      </c>
      <c r="AE404" s="177">
        <v>0</v>
      </c>
      <c r="AF404" s="182">
        <v>0</v>
      </c>
      <c r="AG404" s="172"/>
    </row>
    <row r="405" spans="1:33" s="110" customFormat="1" x14ac:dyDescent="0.2">
      <c r="A405" s="138">
        <v>447</v>
      </c>
      <c r="B405" s="139">
        <v>447101025</v>
      </c>
      <c r="C405" s="140" t="s">
        <v>517</v>
      </c>
      <c r="D405" s="141">
        <v>101</v>
      </c>
      <c r="E405" s="140" t="s">
        <v>133</v>
      </c>
      <c r="F405" s="141">
        <v>25</v>
      </c>
      <c r="G405" s="142" t="s">
        <v>57</v>
      </c>
      <c r="H405" s="130"/>
      <c r="I405" s="131">
        <v>10795</v>
      </c>
      <c r="J405" s="131">
        <v>5251</v>
      </c>
      <c r="K405" s="131">
        <v>0</v>
      </c>
      <c r="L405" s="131">
        <v>938</v>
      </c>
      <c r="M405" s="131">
        <v>16984</v>
      </c>
      <c r="N405" s="130"/>
      <c r="O405" s="132">
        <v>134.70000000000002</v>
      </c>
      <c r="P405" s="132">
        <v>0</v>
      </c>
      <c r="Q405" s="133">
        <v>2161398</v>
      </c>
      <c r="R405" s="133">
        <v>0</v>
      </c>
      <c r="S405" s="133">
        <v>0</v>
      </c>
      <c r="T405" s="133">
        <v>126351</v>
      </c>
      <c r="U405" s="134">
        <v>2287749</v>
      </c>
      <c r="V405" s="144"/>
      <c r="W405" s="173">
        <v>0</v>
      </c>
      <c r="X405" s="174">
        <v>0.09</v>
      </c>
      <c r="Y405" s="174">
        <v>5.9360099745720513E-2</v>
      </c>
      <c r="Z405" s="175">
        <v>0</v>
      </c>
      <c r="AA405" s="168"/>
      <c r="AB405" s="176">
        <v>0</v>
      </c>
      <c r="AC405" s="177">
        <v>0</v>
      </c>
      <c r="AD405" s="134">
        <v>0</v>
      </c>
      <c r="AE405" s="177">
        <v>0</v>
      </c>
      <c r="AF405" s="182">
        <v>0</v>
      </c>
      <c r="AG405" s="172"/>
    </row>
    <row r="406" spans="1:33" s="110" customFormat="1" x14ac:dyDescent="0.2">
      <c r="A406" s="138">
        <v>447</v>
      </c>
      <c r="B406" s="139">
        <v>447101050</v>
      </c>
      <c r="C406" s="140" t="s">
        <v>517</v>
      </c>
      <c r="D406" s="141">
        <v>101</v>
      </c>
      <c r="E406" s="140" t="s">
        <v>133</v>
      </c>
      <c r="F406" s="141">
        <v>50</v>
      </c>
      <c r="G406" s="142" t="s">
        <v>82</v>
      </c>
      <c r="H406" s="130"/>
      <c r="I406" s="131">
        <v>11198.477785070678</v>
      </c>
      <c r="J406" s="131">
        <v>4983</v>
      </c>
      <c r="K406" s="131">
        <v>0</v>
      </c>
      <c r="L406" s="131">
        <v>938</v>
      </c>
      <c r="M406" s="131">
        <v>17119.477785070678</v>
      </c>
      <c r="N406" s="130"/>
      <c r="O406" s="132">
        <v>2</v>
      </c>
      <c r="P406" s="132">
        <v>0</v>
      </c>
      <c r="Q406" s="133">
        <v>32362</v>
      </c>
      <c r="R406" s="133">
        <v>0</v>
      </c>
      <c r="S406" s="133">
        <v>0</v>
      </c>
      <c r="T406" s="133">
        <v>1876</v>
      </c>
      <c r="U406" s="134">
        <v>34238</v>
      </c>
      <c r="V406" s="144"/>
      <c r="W406" s="173">
        <v>0</v>
      </c>
      <c r="X406" s="174">
        <v>0.09</v>
      </c>
      <c r="Y406" s="174">
        <v>7.0171866245590771E-3</v>
      </c>
      <c r="Z406" s="175">
        <v>0</v>
      </c>
      <c r="AA406" s="168"/>
      <c r="AB406" s="176">
        <v>0</v>
      </c>
      <c r="AC406" s="177">
        <v>0</v>
      </c>
      <c r="AD406" s="134">
        <v>0</v>
      </c>
      <c r="AE406" s="177">
        <v>0</v>
      </c>
      <c r="AF406" s="182">
        <v>0</v>
      </c>
      <c r="AG406" s="172"/>
    </row>
    <row r="407" spans="1:33" s="110" customFormat="1" x14ac:dyDescent="0.2">
      <c r="A407" s="138">
        <v>447</v>
      </c>
      <c r="B407" s="139">
        <v>447101100</v>
      </c>
      <c r="C407" s="140" t="s">
        <v>517</v>
      </c>
      <c r="D407" s="141">
        <v>101</v>
      </c>
      <c r="E407" s="140" t="s">
        <v>133</v>
      </c>
      <c r="F407" s="141">
        <v>100</v>
      </c>
      <c r="G407" s="142" t="s">
        <v>132</v>
      </c>
      <c r="H407" s="130"/>
      <c r="I407" s="131">
        <v>14516</v>
      </c>
      <c r="J407" s="131">
        <v>5373</v>
      </c>
      <c r="K407" s="131">
        <v>0</v>
      </c>
      <c r="L407" s="131">
        <v>938</v>
      </c>
      <c r="M407" s="131">
        <v>20827</v>
      </c>
      <c r="N407" s="130"/>
      <c r="O407" s="132">
        <v>3</v>
      </c>
      <c r="P407" s="132">
        <v>0</v>
      </c>
      <c r="Q407" s="133">
        <v>59670</v>
      </c>
      <c r="R407" s="133">
        <v>0</v>
      </c>
      <c r="S407" s="133">
        <v>0</v>
      </c>
      <c r="T407" s="133">
        <v>2814</v>
      </c>
      <c r="U407" s="134">
        <v>62484</v>
      </c>
      <c r="V407" s="144"/>
      <c r="W407" s="173">
        <v>0</v>
      </c>
      <c r="X407" s="174">
        <v>0.09</v>
      </c>
      <c r="Y407" s="174">
        <v>3.2742076932008854E-2</v>
      </c>
      <c r="Z407" s="175">
        <v>0</v>
      </c>
      <c r="AA407" s="168"/>
      <c r="AB407" s="176">
        <v>0</v>
      </c>
      <c r="AC407" s="177">
        <v>0</v>
      </c>
      <c r="AD407" s="134">
        <v>0</v>
      </c>
      <c r="AE407" s="177">
        <v>0</v>
      </c>
      <c r="AF407" s="182">
        <v>0</v>
      </c>
      <c r="AG407" s="172"/>
    </row>
    <row r="408" spans="1:33" s="110" customFormat="1" x14ac:dyDescent="0.2">
      <c r="A408" s="138">
        <v>447</v>
      </c>
      <c r="B408" s="139">
        <v>447101101</v>
      </c>
      <c r="C408" s="140" t="s">
        <v>517</v>
      </c>
      <c r="D408" s="141">
        <v>101</v>
      </c>
      <c r="E408" s="140" t="s">
        <v>133</v>
      </c>
      <c r="F408" s="141">
        <v>101</v>
      </c>
      <c r="G408" s="142" t="s">
        <v>133</v>
      </c>
      <c r="H408" s="130"/>
      <c r="I408" s="131">
        <v>9993</v>
      </c>
      <c r="J408" s="131">
        <v>2682</v>
      </c>
      <c r="K408" s="131">
        <v>0</v>
      </c>
      <c r="L408" s="131">
        <v>938</v>
      </c>
      <c r="M408" s="131">
        <v>13613</v>
      </c>
      <c r="N408" s="130"/>
      <c r="O408" s="132">
        <v>363.03999999999996</v>
      </c>
      <c r="P408" s="132">
        <v>0</v>
      </c>
      <c r="Q408" s="133">
        <v>4601535</v>
      </c>
      <c r="R408" s="133">
        <v>0</v>
      </c>
      <c r="S408" s="133">
        <v>0</v>
      </c>
      <c r="T408" s="133">
        <v>340530</v>
      </c>
      <c r="U408" s="134">
        <v>4942065</v>
      </c>
      <c r="V408" s="144"/>
      <c r="W408" s="173">
        <v>0</v>
      </c>
      <c r="X408" s="174">
        <v>0.09</v>
      </c>
      <c r="Y408" s="174">
        <v>6.0055869684222205E-2</v>
      </c>
      <c r="Z408" s="175">
        <v>0</v>
      </c>
      <c r="AA408" s="168"/>
      <c r="AB408" s="176">
        <v>0</v>
      </c>
      <c r="AC408" s="177">
        <v>0</v>
      </c>
      <c r="AD408" s="134">
        <v>0</v>
      </c>
      <c r="AE408" s="177">
        <v>0</v>
      </c>
      <c r="AF408" s="182">
        <v>0</v>
      </c>
      <c r="AG408" s="172"/>
    </row>
    <row r="409" spans="1:33" s="110" customFormat="1" x14ac:dyDescent="0.2">
      <c r="A409" s="138">
        <v>447</v>
      </c>
      <c r="B409" s="139">
        <v>447101136</v>
      </c>
      <c r="C409" s="140" t="s">
        <v>517</v>
      </c>
      <c r="D409" s="141">
        <v>101</v>
      </c>
      <c r="E409" s="140" t="s">
        <v>133</v>
      </c>
      <c r="F409" s="141">
        <v>136</v>
      </c>
      <c r="G409" s="142" t="s">
        <v>168</v>
      </c>
      <c r="H409" s="130"/>
      <c r="I409" s="131">
        <v>10118</v>
      </c>
      <c r="J409" s="131">
        <v>3018</v>
      </c>
      <c r="K409" s="131">
        <v>0</v>
      </c>
      <c r="L409" s="131">
        <v>938</v>
      </c>
      <c r="M409" s="131">
        <v>14074</v>
      </c>
      <c r="N409" s="130"/>
      <c r="O409" s="132">
        <v>5</v>
      </c>
      <c r="P409" s="132">
        <v>0</v>
      </c>
      <c r="Q409" s="133">
        <v>65680</v>
      </c>
      <c r="R409" s="133">
        <v>0</v>
      </c>
      <c r="S409" s="133">
        <v>0</v>
      </c>
      <c r="T409" s="133">
        <v>4690</v>
      </c>
      <c r="U409" s="134">
        <v>70370</v>
      </c>
      <c r="V409" s="144"/>
      <c r="W409" s="173">
        <v>0</v>
      </c>
      <c r="X409" s="174">
        <v>0.09</v>
      </c>
      <c r="Y409" s="174">
        <v>6.159762380538206E-3</v>
      </c>
      <c r="Z409" s="175">
        <v>0</v>
      </c>
      <c r="AA409" s="168"/>
      <c r="AB409" s="176">
        <v>0</v>
      </c>
      <c r="AC409" s="177">
        <v>0</v>
      </c>
      <c r="AD409" s="134">
        <v>0</v>
      </c>
      <c r="AE409" s="177">
        <v>0</v>
      </c>
      <c r="AF409" s="182">
        <v>0</v>
      </c>
      <c r="AG409" s="172"/>
    </row>
    <row r="410" spans="1:33" s="110" customFormat="1" x14ac:dyDescent="0.2">
      <c r="A410" s="138">
        <v>447</v>
      </c>
      <c r="B410" s="139">
        <v>447101138</v>
      </c>
      <c r="C410" s="140" t="s">
        <v>517</v>
      </c>
      <c r="D410" s="141">
        <v>101</v>
      </c>
      <c r="E410" s="140" t="s">
        <v>133</v>
      </c>
      <c r="F410" s="141">
        <v>138</v>
      </c>
      <c r="G410" s="142" t="s">
        <v>170</v>
      </c>
      <c r="H410" s="130"/>
      <c r="I410" s="131">
        <v>11169</v>
      </c>
      <c r="J410" s="131">
        <v>6000</v>
      </c>
      <c r="K410" s="131">
        <v>0</v>
      </c>
      <c r="L410" s="131">
        <v>938</v>
      </c>
      <c r="M410" s="131">
        <v>18107</v>
      </c>
      <c r="N410" s="130"/>
      <c r="O410" s="132">
        <v>7</v>
      </c>
      <c r="P410" s="132">
        <v>0</v>
      </c>
      <c r="Q410" s="133">
        <v>120183</v>
      </c>
      <c r="R410" s="133">
        <v>0</v>
      </c>
      <c r="S410" s="133">
        <v>0</v>
      </c>
      <c r="T410" s="133">
        <v>6566</v>
      </c>
      <c r="U410" s="134">
        <v>126749</v>
      </c>
      <c r="V410" s="144"/>
      <c r="W410" s="173">
        <v>0</v>
      </c>
      <c r="X410" s="174">
        <v>0.09</v>
      </c>
      <c r="Y410" s="174">
        <v>7.7664668495197398E-3</v>
      </c>
      <c r="Z410" s="175">
        <v>0</v>
      </c>
      <c r="AA410" s="168"/>
      <c r="AB410" s="176">
        <v>0</v>
      </c>
      <c r="AC410" s="177">
        <v>0</v>
      </c>
      <c r="AD410" s="134">
        <v>0</v>
      </c>
      <c r="AE410" s="177">
        <v>0</v>
      </c>
      <c r="AF410" s="182">
        <v>0</v>
      </c>
      <c r="AG410" s="172"/>
    </row>
    <row r="411" spans="1:33" s="110" customFormat="1" x14ac:dyDescent="0.2">
      <c r="A411" s="138">
        <v>447</v>
      </c>
      <c r="B411" s="139">
        <v>447101139</v>
      </c>
      <c r="C411" s="140" t="s">
        <v>517</v>
      </c>
      <c r="D411" s="141">
        <v>101</v>
      </c>
      <c r="E411" s="140" t="s">
        <v>133</v>
      </c>
      <c r="F411" s="141">
        <v>139</v>
      </c>
      <c r="G411" s="142" t="s">
        <v>171</v>
      </c>
      <c r="H411" s="130"/>
      <c r="I411" s="131">
        <v>13523</v>
      </c>
      <c r="J411" s="131">
        <v>4664</v>
      </c>
      <c r="K411" s="131">
        <v>0</v>
      </c>
      <c r="L411" s="131">
        <v>938</v>
      </c>
      <c r="M411" s="131">
        <v>19125</v>
      </c>
      <c r="N411" s="130"/>
      <c r="O411" s="132">
        <v>0.2</v>
      </c>
      <c r="P411" s="132">
        <v>0</v>
      </c>
      <c r="Q411" s="133">
        <v>3637</v>
      </c>
      <c r="R411" s="133">
        <v>0</v>
      </c>
      <c r="S411" s="133">
        <v>0</v>
      </c>
      <c r="T411" s="133">
        <v>188</v>
      </c>
      <c r="U411" s="134">
        <v>3825</v>
      </c>
      <c r="V411" s="144"/>
      <c r="W411" s="173">
        <v>0</v>
      </c>
      <c r="X411" s="174">
        <v>0.09</v>
      </c>
      <c r="Y411" s="174">
        <v>2.2813814443698606E-3</v>
      </c>
      <c r="Z411" s="175">
        <v>0</v>
      </c>
      <c r="AA411" s="168"/>
      <c r="AB411" s="176">
        <v>0</v>
      </c>
      <c r="AC411" s="177">
        <v>0</v>
      </c>
      <c r="AD411" s="134">
        <v>0</v>
      </c>
      <c r="AE411" s="177">
        <v>0</v>
      </c>
      <c r="AF411" s="182">
        <v>0</v>
      </c>
      <c r="AG411" s="172"/>
    </row>
    <row r="412" spans="1:33" s="110" customFormat="1" x14ac:dyDescent="0.2">
      <c r="A412" s="138">
        <v>447</v>
      </c>
      <c r="B412" s="139">
        <v>447101167</v>
      </c>
      <c r="C412" s="140" t="s">
        <v>517</v>
      </c>
      <c r="D412" s="141">
        <v>101</v>
      </c>
      <c r="E412" s="140" t="s">
        <v>133</v>
      </c>
      <c r="F412" s="141">
        <v>167</v>
      </c>
      <c r="G412" s="142" t="s">
        <v>199</v>
      </c>
      <c r="H412" s="130"/>
      <c r="I412" s="131">
        <v>9716</v>
      </c>
      <c r="J412" s="131">
        <v>4373</v>
      </c>
      <c r="K412" s="131">
        <v>0</v>
      </c>
      <c r="L412" s="131">
        <v>938</v>
      </c>
      <c r="M412" s="131">
        <v>15027</v>
      </c>
      <c r="N412" s="130"/>
      <c r="O412" s="132">
        <v>2.71</v>
      </c>
      <c r="P412" s="132">
        <v>0</v>
      </c>
      <c r="Q412" s="133">
        <v>38182</v>
      </c>
      <c r="R412" s="133">
        <v>0</v>
      </c>
      <c r="S412" s="133">
        <v>0</v>
      </c>
      <c r="T412" s="133">
        <v>2542</v>
      </c>
      <c r="U412" s="134">
        <v>40724</v>
      </c>
      <c r="V412" s="144"/>
      <c r="W412" s="173">
        <v>0</v>
      </c>
      <c r="X412" s="174">
        <v>0.09</v>
      </c>
      <c r="Y412" s="174">
        <v>2.151362196075917E-2</v>
      </c>
      <c r="Z412" s="175">
        <v>0</v>
      </c>
      <c r="AA412" s="168"/>
      <c r="AB412" s="176">
        <v>0</v>
      </c>
      <c r="AC412" s="177">
        <v>0</v>
      </c>
      <c r="AD412" s="134">
        <v>0</v>
      </c>
      <c r="AE412" s="177">
        <v>0</v>
      </c>
      <c r="AF412" s="182">
        <v>0</v>
      </c>
      <c r="AG412" s="172"/>
    </row>
    <row r="413" spans="1:33" s="110" customFormat="1" x14ac:dyDescent="0.2">
      <c r="A413" s="138">
        <v>447</v>
      </c>
      <c r="B413" s="139">
        <v>447101175</v>
      </c>
      <c r="C413" s="140" t="s">
        <v>517</v>
      </c>
      <c r="D413" s="141">
        <v>101</v>
      </c>
      <c r="E413" s="140" t="s">
        <v>133</v>
      </c>
      <c r="F413" s="141">
        <v>175</v>
      </c>
      <c r="G413" s="142" t="s">
        <v>207</v>
      </c>
      <c r="H413" s="130"/>
      <c r="I413" s="131">
        <v>10565.896850839636</v>
      </c>
      <c r="J413" s="131">
        <v>5413</v>
      </c>
      <c r="K413" s="131">
        <v>0</v>
      </c>
      <c r="L413" s="131">
        <v>938</v>
      </c>
      <c r="M413" s="131">
        <v>16916.896850839636</v>
      </c>
      <c r="N413" s="130"/>
      <c r="O413" s="132">
        <v>2</v>
      </c>
      <c r="P413" s="132">
        <v>0</v>
      </c>
      <c r="Q413" s="133">
        <v>31958</v>
      </c>
      <c r="R413" s="133">
        <v>0</v>
      </c>
      <c r="S413" s="133">
        <v>0</v>
      </c>
      <c r="T413" s="133">
        <v>1876</v>
      </c>
      <c r="U413" s="134">
        <v>33834</v>
      </c>
      <c r="V413" s="144"/>
      <c r="W413" s="173">
        <v>0</v>
      </c>
      <c r="X413" s="174">
        <v>0.09</v>
      </c>
      <c r="Y413" s="174">
        <v>7.8324563137384265E-4</v>
      </c>
      <c r="Z413" s="175">
        <v>0</v>
      </c>
      <c r="AA413" s="168"/>
      <c r="AB413" s="176">
        <v>0</v>
      </c>
      <c r="AC413" s="177">
        <v>0</v>
      </c>
      <c r="AD413" s="134">
        <v>0</v>
      </c>
      <c r="AE413" s="177">
        <v>0</v>
      </c>
      <c r="AF413" s="182">
        <v>0</v>
      </c>
      <c r="AG413" s="172"/>
    </row>
    <row r="414" spans="1:33" s="110" customFormat="1" x14ac:dyDescent="0.2">
      <c r="A414" s="138">
        <v>447</v>
      </c>
      <c r="B414" s="139">
        <v>447101177</v>
      </c>
      <c r="C414" s="140" t="s">
        <v>517</v>
      </c>
      <c r="D414" s="141">
        <v>101</v>
      </c>
      <c r="E414" s="140" t="s">
        <v>133</v>
      </c>
      <c r="F414" s="141">
        <v>177</v>
      </c>
      <c r="G414" s="142" t="s">
        <v>209</v>
      </c>
      <c r="H414" s="130"/>
      <c r="I414" s="131">
        <v>10200</v>
      </c>
      <c r="J414" s="131">
        <v>4331</v>
      </c>
      <c r="K414" s="131">
        <v>0</v>
      </c>
      <c r="L414" s="131">
        <v>938</v>
      </c>
      <c r="M414" s="131">
        <v>15469</v>
      </c>
      <c r="N414" s="130"/>
      <c r="O414" s="132">
        <v>21.71</v>
      </c>
      <c r="P414" s="132">
        <v>0</v>
      </c>
      <c r="Q414" s="133">
        <v>315468</v>
      </c>
      <c r="R414" s="133">
        <v>0</v>
      </c>
      <c r="S414" s="133">
        <v>0</v>
      </c>
      <c r="T414" s="133">
        <v>20364</v>
      </c>
      <c r="U414" s="134">
        <v>335832</v>
      </c>
      <c r="V414" s="144"/>
      <c r="W414" s="173">
        <v>0</v>
      </c>
      <c r="X414" s="174">
        <v>0.09</v>
      </c>
      <c r="Y414" s="174">
        <v>1.0388210609472655E-2</v>
      </c>
      <c r="Z414" s="175">
        <v>0</v>
      </c>
      <c r="AA414" s="168"/>
      <c r="AB414" s="176">
        <v>0</v>
      </c>
      <c r="AC414" s="177">
        <v>0</v>
      </c>
      <c r="AD414" s="134">
        <v>0</v>
      </c>
      <c r="AE414" s="177">
        <v>0</v>
      </c>
      <c r="AF414" s="182">
        <v>0</v>
      </c>
      <c r="AG414" s="172"/>
    </row>
    <row r="415" spans="1:33" s="110" customFormat="1" x14ac:dyDescent="0.2">
      <c r="A415" s="138">
        <v>447</v>
      </c>
      <c r="B415" s="139">
        <v>447101185</v>
      </c>
      <c r="C415" s="140" t="s">
        <v>517</v>
      </c>
      <c r="D415" s="141">
        <v>101</v>
      </c>
      <c r="E415" s="140" t="s">
        <v>133</v>
      </c>
      <c r="F415" s="141">
        <v>185</v>
      </c>
      <c r="G415" s="142" t="s">
        <v>217</v>
      </c>
      <c r="H415" s="130"/>
      <c r="I415" s="131">
        <v>11307</v>
      </c>
      <c r="J415" s="131">
        <v>1440</v>
      </c>
      <c r="K415" s="131">
        <v>0</v>
      </c>
      <c r="L415" s="131">
        <v>938</v>
      </c>
      <c r="M415" s="131">
        <v>13685</v>
      </c>
      <c r="N415" s="130"/>
      <c r="O415" s="132">
        <v>89.18</v>
      </c>
      <c r="P415" s="132">
        <v>0</v>
      </c>
      <c r="Q415" s="133">
        <v>1136778</v>
      </c>
      <c r="R415" s="133">
        <v>0</v>
      </c>
      <c r="S415" s="133">
        <v>0</v>
      </c>
      <c r="T415" s="133">
        <v>83650</v>
      </c>
      <c r="U415" s="134">
        <v>1220428</v>
      </c>
      <c r="V415" s="144"/>
      <c r="W415" s="173">
        <v>0</v>
      </c>
      <c r="X415" s="174">
        <v>0.09</v>
      </c>
      <c r="Y415" s="174">
        <v>1.7936584925740021E-2</v>
      </c>
      <c r="Z415" s="175">
        <v>0</v>
      </c>
      <c r="AA415" s="168"/>
      <c r="AB415" s="176">
        <v>0</v>
      </c>
      <c r="AC415" s="177">
        <v>0</v>
      </c>
      <c r="AD415" s="134">
        <v>0</v>
      </c>
      <c r="AE415" s="177">
        <v>1.97</v>
      </c>
      <c r="AF415" s="182">
        <v>26960</v>
      </c>
      <c r="AG415" s="172"/>
    </row>
    <row r="416" spans="1:33" s="110" customFormat="1" x14ac:dyDescent="0.2">
      <c r="A416" s="138">
        <v>447</v>
      </c>
      <c r="B416" s="139">
        <v>447101187</v>
      </c>
      <c r="C416" s="140" t="s">
        <v>517</v>
      </c>
      <c r="D416" s="141">
        <v>101</v>
      </c>
      <c r="E416" s="140" t="s">
        <v>133</v>
      </c>
      <c r="F416" s="141">
        <v>187</v>
      </c>
      <c r="G416" s="142" t="s">
        <v>219</v>
      </c>
      <c r="H416" s="130"/>
      <c r="I416" s="131">
        <v>10651</v>
      </c>
      <c r="J416" s="131">
        <v>6598</v>
      </c>
      <c r="K416" s="131">
        <v>0</v>
      </c>
      <c r="L416" s="131">
        <v>938</v>
      </c>
      <c r="M416" s="131">
        <v>18187</v>
      </c>
      <c r="N416" s="130"/>
      <c r="O416" s="132">
        <v>3.41</v>
      </c>
      <c r="P416" s="132">
        <v>0</v>
      </c>
      <c r="Q416" s="133">
        <v>58819</v>
      </c>
      <c r="R416" s="133">
        <v>0</v>
      </c>
      <c r="S416" s="133">
        <v>0</v>
      </c>
      <c r="T416" s="133">
        <v>3199</v>
      </c>
      <c r="U416" s="134">
        <v>62018</v>
      </c>
      <c r="V416" s="144"/>
      <c r="W416" s="173">
        <v>0</v>
      </c>
      <c r="X416" s="174">
        <v>0.09</v>
      </c>
      <c r="Y416" s="174">
        <v>4.8426635922757862E-3</v>
      </c>
      <c r="Z416" s="175">
        <v>0</v>
      </c>
      <c r="AA416" s="168"/>
      <c r="AB416" s="176">
        <v>0</v>
      </c>
      <c r="AC416" s="177">
        <v>0</v>
      </c>
      <c r="AD416" s="134">
        <v>0</v>
      </c>
      <c r="AE416" s="177">
        <v>0</v>
      </c>
      <c r="AF416" s="182">
        <v>0</v>
      </c>
      <c r="AG416" s="172"/>
    </row>
    <row r="417" spans="1:33" s="110" customFormat="1" x14ac:dyDescent="0.2">
      <c r="A417" s="138">
        <v>447</v>
      </c>
      <c r="B417" s="139">
        <v>447101208</v>
      </c>
      <c r="C417" s="140" t="s">
        <v>517</v>
      </c>
      <c r="D417" s="141">
        <v>101</v>
      </c>
      <c r="E417" s="140" t="s">
        <v>133</v>
      </c>
      <c r="F417" s="141">
        <v>208</v>
      </c>
      <c r="G417" s="142" t="s">
        <v>240</v>
      </c>
      <c r="H417" s="130"/>
      <c r="I417" s="131">
        <v>9968</v>
      </c>
      <c r="J417" s="131">
        <v>5728</v>
      </c>
      <c r="K417" s="131">
        <v>0</v>
      </c>
      <c r="L417" s="131">
        <v>938</v>
      </c>
      <c r="M417" s="131">
        <v>16634</v>
      </c>
      <c r="N417" s="130"/>
      <c r="O417" s="132">
        <v>9</v>
      </c>
      <c r="P417" s="132">
        <v>0</v>
      </c>
      <c r="Q417" s="133">
        <v>141264</v>
      </c>
      <c r="R417" s="133">
        <v>0</v>
      </c>
      <c r="S417" s="133">
        <v>0</v>
      </c>
      <c r="T417" s="133">
        <v>8442</v>
      </c>
      <c r="U417" s="134">
        <v>149706</v>
      </c>
      <c r="V417" s="144"/>
      <c r="W417" s="173">
        <v>0</v>
      </c>
      <c r="X417" s="174">
        <v>0.09</v>
      </c>
      <c r="Y417" s="174">
        <v>1.2265043907224332E-2</v>
      </c>
      <c r="Z417" s="175">
        <v>0</v>
      </c>
      <c r="AA417" s="168"/>
      <c r="AB417" s="176">
        <v>0</v>
      </c>
      <c r="AC417" s="177">
        <v>0</v>
      </c>
      <c r="AD417" s="134">
        <v>0</v>
      </c>
      <c r="AE417" s="177">
        <v>0</v>
      </c>
      <c r="AF417" s="182">
        <v>0</v>
      </c>
      <c r="AG417" s="172"/>
    </row>
    <row r="418" spans="1:33" s="110" customFormat="1" x14ac:dyDescent="0.2">
      <c r="A418" s="138">
        <v>447</v>
      </c>
      <c r="B418" s="139">
        <v>447101212</v>
      </c>
      <c r="C418" s="140" t="s">
        <v>517</v>
      </c>
      <c r="D418" s="141">
        <v>101</v>
      </c>
      <c r="E418" s="140" t="s">
        <v>133</v>
      </c>
      <c r="F418" s="141">
        <v>212</v>
      </c>
      <c r="G418" s="142" t="s">
        <v>244</v>
      </c>
      <c r="H418" s="130"/>
      <c r="I418" s="131">
        <v>9716</v>
      </c>
      <c r="J418" s="131">
        <v>2289</v>
      </c>
      <c r="K418" s="131">
        <v>0</v>
      </c>
      <c r="L418" s="131">
        <v>938</v>
      </c>
      <c r="M418" s="131">
        <v>12943</v>
      </c>
      <c r="N418" s="130"/>
      <c r="O418" s="132">
        <v>4</v>
      </c>
      <c r="P418" s="132">
        <v>0</v>
      </c>
      <c r="Q418" s="133">
        <v>48020</v>
      </c>
      <c r="R418" s="133">
        <v>0</v>
      </c>
      <c r="S418" s="133">
        <v>0</v>
      </c>
      <c r="T418" s="133">
        <v>3752</v>
      </c>
      <c r="U418" s="134">
        <v>51772</v>
      </c>
      <c r="V418" s="144"/>
      <c r="W418" s="173">
        <v>0</v>
      </c>
      <c r="X418" s="174">
        <v>0.09</v>
      </c>
      <c r="Y418" s="174">
        <v>3.6909035797820573E-2</v>
      </c>
      <c r="Z418" s="175">
        <v>0</v>
      </c>
      <c r="AA418" s="168"/>
      <c r="AB418" s="176">
        <v>0</v>
      </c>
      <c r="AC418" s="177">
        <v>0</v>
      </c>
      <c r="AD418" s="134">
        <v>0</v>
      </c>
      <c r="AE418" s="177">
        <v>0</v>
      </c>
      <c r="AF418" s="182">
        <v>0</v>
      </c>
      <c r="AG418" s="172"/>
    </row>
    <row r="419" spans="1:33" s="110" customFormat="1" x14ac:dyDescent="0.2">
      <c r="A419" s="138">
        <v>447</v>
      </c>
      <c r="B419" s="139">
        <v>447101214</v>
      </c>
      <c r="C419" s="140" t="s">
        <v>517</v>
      </c>
      <c r="D419" s="141">
        <v>101</v>
      </c>
      <c r="E419" s="140" t="s">
        <v>133</v>
      </c>
      <c r="F419" s="141">
        <v>214</v>
      </c>
      <c r="G419" s="142" t="s">
        <v>246</v>
      </c>
      <c r="H419" s="130"/>
      <c r="I419" s="131">
        <v>16679</v>
      </c>
      <c r="J419" s="131">
        <v>3348</v>
      </c>
      <c r="K419" s="131">
        <v>0</v>
      </c>
      <c r="L419" s="131">
        <v>938</v>
      </c>
      <c r="M419" s="131">
        <v>20965</v>
      </c>
      <c r="N419" s="130"/>
      <c r="O419" s="132">
        <v>1</v>
      </c>
      <c r="P419" s="132">
        <v>0</v>
      </c>
      <c r="Q419" s="133">
        <v>20027</v>
      </c>
      <c r="R419" s="133">
        <v>0</v>
      </c>
      <c r="S419" s="133">
        <v>0</v>
      </c>
      <c r="T419" s="133">
        <v>938</v>
      </c>
      <c r="U419" s="134">
        <v>20965</v>
      </c>
      <c r="V419" s="144"/>
      <c r="W419" s="173">
        <v>0</v>
      </c>
      <c r="X419" s="174">
        <v>0.09</v>
      </c>
      <c r="Y419" s="174">
        <v>1.9340152263237411E-3</v>
      </c>
      <c r="Z419" s="175">
        <v>0</v>
      </c>
      <c r="AA419" s="168"/>
      <c r="AB419" s="176">
        <v>0</v>
      </c>
      <c r="AC419" s="177">
        <v>0</v>
      </c>
      <c r="AD419" s="134">
        <v>0</v>
      </c>
      <c r="AE419" s="177">
        <v>0</v>
      </c>
      <c r="AF419" s="182">
        <v>0</v>
      </c>
      <c r="AG419" s="172"/>
    </row>
    <row r="420" spans="1:33" s="110" customFormat="1" x14ac:dyDescent="0.2">
      <c r="A420" s="138">
        <v>447</v>
      </c>
      <c r="B420" s="139">
        <v>447101220</v>
      </c>
      <c r="C420" s="140" t="s">
        <v>517</v>
      </c>
      <c r="D420" s="141">
        <v>101</v>
      </c>
      <c r="E420" s="140" t="s">
        <v>133</v>
      </c>
      <c r="F420" s="141">
        <v>220</v>
      </c>
      <c r="G420" s="142" t="s">
        <v>252</v>
      </c>
      <c r="H420" s="130"/>
      <c r="I420" s="131">
        <v>9595</v>
      </c>
      <c r="J420" s="131">
        <v>4266</v>
      </c>
      <c r="K420" s="131">
        <v>0</v>
      </c>
      <c r="L420" s="131">
        <v>938</v>
      </c>
      <c r="M420" s="131">
        <v>14799</v>
      </c>
      <c r="N420" s="130"/>
      <c r="O420" s="132">
        <v>4</v>
      </c>
      <c r="P420" s="132">
        <v>0</v>
      </c>
      <c r="Q420" s="133">
        <v>55444</v>
      </c>
      <c r="R420" s="133">
        <v>0</v>
      </c>
      <c r="S420" s="133">
        <v>0</v>
      </c>
      <c r="T420" s="133">
        <v>3752</v>
      </c>
      <c r="U420" s="134">
        <v>59196</v>
      </c>
      <c r="V420" s="144"/>
      <c r="W420" s="173">
        <v>0</v>
      </c>
      <c r="X420" s="174">
        <v>0.09</v>
      </c>
      <c r="Y420" s="174">
        <v>1.6580394244019483E-2</v>
      </c>
      <c r="Z420" s="175">
        <v>0</v>
      </c>
      <c r="AA420" s="168"/>
      <c r="AB420" s="176">
        <v>0</v>
      </c>
      <c r="AC420" s="177">
        <v>0</v>
      </c>
      <c r="AD420" s="134">
        <v>0</v>
      </c>
      <c r="AE420" s="177">
        <v>0</v>
      </c>
      <c r="AF420" s="182">
        <v>0</v>
      </c>
      <c r="AG420" s="172"/>
    </row>
    <row r="421" spans="1:33" s="110" customFormat="1" x14ac:dyDescent="0.2">
      <c r="A421" s="138">
        <v>447</v>
      </c>
      <c r="B421" s="139">
        <v>447101238</v>
      </c>
      <c r="C421" s="140" t="s">
        <v>517</v>
      </c>
      <c r="D421" s="141">
        <v>101</v>
      </c>
      <c r="E421" s="140" t="s">
        <v>133</v>
      </c>
      <c r="F421" s="141">
        <v>238</v>
      </c>
      <c r="G421" s="142" t="s">
        <v>270</v>
      </c>
      <c r="H421" s="130"/>
      <c r="I421" s="131">
        <v>10428</v>
      </c>
      <c r="J421" s="131">
        <v>3606</v>
      </c>
      <c r="K421" s="131">
        <v>0</v>
      </c>
      <c r="L421" s="131">
        <v>938</v>
      </c>
      <c r="M421" s="131">
        <v>14972</v>
      </c>
      <c r="N421" s="130"/>
      <c r="O421" s="132">
        <v>25</v>
      </c>
      <c r="P421" s="132">
        <v>0</v>
      </c>
      <c r="Q421" s="133">
        <v>350850</v>
      </c>
      <c r="R421" s="133">
        <v>0</v>
      </c>
      <c r="S421" s="133">
        <v>0</v>
      </c>
      <c r="T421" s="133">
        <v>23450</v>
      </c>
      <c r="U421" s="134">
        <v>374300</v>
      </c>
      <c r="V421" s="144"/>
      <c r="W421" s="173">
        <v>0</v>
      </c>
      <c r="X421" s="174">
        <v>0.09</v>
      </c>
      <c r="Y421" s="174">
        <v>7.0114274770475882E-2</v>
      </c>
      <c r="Z421" s="175">
        <v>0</v>
      </c>
      <c r="AA421" s="168"/>
      <c r="AB421" s="176">
        <v>0</v>
      </c>
      <c r="AC421" s="177">
        <v>0</v>
      </c>
      <c r="AD421" s="134">
        <v>0</v>
      </c>
      <c r="AE421" s="177">
        <v>0</v>
      </c>
      <c r="AF421" s="182">
        <v>0</v>
      </c>
      <c r="AG421" s="172"/>
    </row>
    <row r="422" spans="1:33" s="110" customFormat="1" x14ac:dyDescent="0.2">
      <c r="A422" s="138">
        <v>447</v>
      </c>
      <c r="B422" s="139">
        <v>447101307</v>
      </c>
      <c r="C422" s="140" t="s">
        <v>517</v>
      </c>
      <c r="D422" s="141">
        <v>101</v>
      </c>
      <c r="E422" s="140" t="s">
        <v>133</v>
      </c>
      <c r="F422" s="141">
        <v>307</v>
      </c>
      <c r="G422" s="142" t="s">
        <v>339</v>
      </c>
      <c r="H422" s="130"/>
      <c r="I422" s="131">
        <v>10491</v>
      </c>
      <c r="J422" s="131">
        <v>4564</v>
      </c>
      <c r="K422" s="131">
        <v>0</v>
      </c>
      <c r="L422" s="131">
        <v>938</v>
      </c>
      <c r="M422" s="131">
        <v>15993</v>
      </c>
      <c r="N422" s="130"/>
      <c r="O422" s="132">
        <v>1.51</v>
      </c>
      <c r="P422" s="132">
        <v>0</v>
      </c>
      <c r="Q422" s="133">
        <v>22733</v>
      </c>
      <c r="R422" s="133">
        <v>0</v>
      </c>
      <c r="S422" s="133">
        <v>0</v>
      </c>
      <c r="T422" s="133">
        <v>1416</v>
      </c>
      <c r="U422" s="134">
        <v>24149</v>
      </c>
      <c r="V422" s="144"/>
      <c r="W422" s="173">
        <v>0</v>
      </c>
      <c r="X422" s="174">
        <v>0.09</v>
      </c>
      <c r="Y422" s="174">
        <v>1.0947957112306337E-2</v>
      </c>
      <c r="Z422" s="175">
        <v>0</v>
      </c>
      <c r="AA422" s="168"/>
      <c r="AB422" s="176">
        <v>0</v>
      </c>
      <c r="AC422" s="177">
        <v>0</v>
      </c>
      <c r="AD422" s="134">
        <v>0</v>
      </c>
      <c r="AE422" s="177">
        <v>0</v>
      </c>
      <c r="AF422" s="182">
        <v>0</v>
      </c>
      <c r="AG422" s="172"/>
    </row>
    <row r="423" spans="1:33" s="110" customFormat="1" x14ac:dyDescent="0.2">
      <c r="A423" s="138">
        <v>447</v>
      </c>
      <c r="B423" s="139">
        <v>447101350</v>
      </c>
      <c r="C423" s="140" t="s">
        <v>517</v>
      </c>
      <c r="D423" s="141">
        <v>101</v>
      </c>
      <c r="E423" s="140" t="s">
        <v>133</v>
      </c>
      <c r="F423" s="141">
        <v>350</v>
      </c>
      <c r="G423" s="142" t="s">
        <v>382</v>
      </c>
      <c r="H423" s="130"/>
      <c r="I423" s="131">
        <v>10287</v>
      </c>
      <c r="J423" s="131">
        <v>7400</v>
      </c>
      <c r="K423" s="131">
        <v>0</v>
      </c>
      <c r="L423" s="131">
        <v>938</v>
      </c>
      <c r="M423" s="131">
        <v>18625</v>
      </c>
      <c r="N423" s="130"/>
      <c r="O423" s="132">
        <v>39.35</v>
      </c>
      <c r="P423" s="132">
        <v>0</v>
      </c>
      <c r="Q423" s="133">
        <v>695983</v>
      </c>
      <c r="R423" s="133">
        <v>0</v>
      </c>
      <c r="S423" s="133">
        <v>0</v>
      </c>
      <c r="T423" s="133">
        <v>36909</v>
      </c>
      <c r="U423" s="134">
        <v>732892</v>
      </c>
      <c r="V423" s="144"/>
      <c r="W423" s="173">
        <v>0</v>
      </c>
      <c r="X423" s="174">
        <v>0.09</v>
      </c>
      <c r="Y423" s="174">
        <v>5.5355910747923273E-2</v>
      </c>
      <c r="Z423" s="175">
        <v>0</v>
      </c>
      <c r="AA423" s="168"/>
      <c r="AB423" s="176">
        <v>0</v>
      </c>
      <c r="AC423" s="177">
        <v>0</v>
      </c>
      <c r="AD423" s="134">
        <v>0</v>
      </c>
      <c r="AE423" s="177">
        <v>0</v>
      </c>
      <c r="AF423" s="182">
        <v>0</v>
      </c>
      <c r="AG423" s="172"/>
    </row>
    <row r="424" spans="1:33" s="110" customFormat="1" x14ac:dyDescent="0.2">
      <c r="A424" s="138">
        <v>447</v>
      </c>
      <c r="B424" s="139">
        <v>447101622</v>
      </c>
      <c r="C424" s="140" t="s">
        <v>517</v>
      </c>
      <c r="D424" s="141">
        <v>101</v>
      </c>
      <c r="E424" s="140" t="s">
        <v>133</v>
      </c>
      <c r="F424" s="141">
        <v>622</v>
      </c>
      <c r="G424" s="142" t="s">
        <v>394</v>
      </c>
      <c r="H424" s="130"/>
      <c r="I424" s="131">
        <v>11065</v>
      </c>
      <c r="J424" s="131">
        <v>2467</v>
      </c>
      <c r="K424" s="131">
        <v>0</v>
      </c>
      <c r="L424" s="131">
        <v>938</v>
      </c>
      <c r="M424" s="131">
        <v>14470</v>
      </c>
      <c r="N424" s="130"/>
      <c r="O424" s="132">
        <v>43.019999999999996</v>
      </c>
      <c r="P424" s="132">
        <v>0</v>
      </c>
      <c r="Q424" s="133">
        <v>582148</v>
      </c>
      <c r="R424" s="133">
        <v>0</v>
      </c>
      <c r="S424" s="133">
        <v>0</v>
      </c>
      <c r="T424" s="133">
        <v>40354</v>
      </c>
      <c r="U424" s="134">
        <v>622502</v>
      </c>
      <c r="V424" s="144"/>
      <c r="W424" s="173">
        <v>0</v>
      </c>
      <c r="X424" s="174">
        <v>0.09</v>
      </c>
      <c r="Y424" s="174">
        <v>2.4702731892261857E-2</v>
      </c>
      <c r="Z424" s="175">
        <v>0</v>
      </c>
      <c r="AA424" s="168"/>
      <c r="AB424" s="176">
        <v>0</v>
      </c>
      <c r="AC424" s="177">
        <v>0</v>
      </c>
      <c r="AD424" s="134">
        <v>0</v>
      </c>
      <c r="AE424" s="177">
        <v>0</v>
      </c>
      <c r="AF424" s="182">
        <v>0</v>
      </c>
      <c r="AG424" s="172"/>
    </row>
    <row r="425" spans="1:33" s="110" customFormat="1" x14ac:dyDescent="0.2">
      <c r="A425" s="138">
        <v>447</v>
      </c>
      <c r="B425" s="139">
        <v>447101690</v>
      </c>
      <c r="C425" s="140" t="s">
        <v>517</v>
      </c>
      <c r="D425" s="141">
        <v>101</v>
      </c>
      <c r="E425" s="140" t="s">
        <v>133</v>
      </c>
      <c r="F425" s="141">
        <v>690</v>
      </c>
      <c r="G425" s="142" t="s">
        <v>414</v>
      </c>
      <c r="H425" s="130"/>
      <c r="I425" s="131">
        <v>9352</v>
      </c>
      <c r="J425" s="131">
        <v>3372</v>
      </c>
      <c r="K425" s="131">
        <v>0</v>
      </c>
      <c r="L425" s="131">
        <v>938</v>
      </c>
      <c r="M425" s="131">
        <v>13662</v>
      </c>
      <c r="N425" s="130"/>
      <c r="O425" s="132">
        <v>6.28</v>
      </c>
      <c r="P425" s="132">
        <v>0</v>
      </c>
      <c r="Q425" s="133">
        <v>79907</v>
      </c>
      <c r="R425" s="133">
        <v>0</v>
      </c>
      <c r="S425" s="133">
        <v>0</v>
      </c>
      <c r="T425" s="133">
        <v>5891</v>
      </c>
      <c r="U425" s="134">
        <v>85798</v>
      </c>
      <c r="V425" s="144"/>
      <c r="W425" s="173">
        <v>0</v>
      </c>
      <c r="X425" s="174">
        <v>0.09</v>
      </c>
      <c r="Y425" s="174">
        <v>9.6208440323155391E-3</v>
      </c>
      <c r="Z425" s="175">
        <v>0</v>
      </c>
      <c r="AA425" s="168"/>
      <c r="AB425" s="176">
        <v>0</v>
      </c>
      <c r="AC425" s="177">
        <v>0</v>
      </c>
      <c r="AD425" s="134">
        <v>0</v>
      </c>
      <c r="AE425" s="177">
        <v>0</v>
      </c>
      <c r="AF425" s="182">
        <v>0</v>
      </c>
      <c r="AG425" s="172"/>
    </row>
    <row r="426" spans="1:33" s="110" customFormat="1" x14ac:dyDescent="0.2">
      <c r="A426" s="138">
        <v>447</v>
      </c>
      <c r="B426" s="139">
        <v>447101710</v>
      </c>
      <c r="C426" s="140" t="s">
        <v>517</v>
      </c>
      <c r="D426" s="141">
        <v>101</v>
      </c>
      <c r="E426" s="140" t="s">
        <v>133</v>
      </c>
      <c r="F426" s="141">
        <v>710</v>
      </c>
      <c r="G426" s="142" t="s">
        <v>419</v>
      </c>
      <c r="H426" s="130"/>
      <c r="I426" s="131">
        <v>10531</v>
      </c>
      <c r="J426" s="131">
        <v>4267</v>
      </c>
      <c r="K426" s="131">
        <v>0</v>
      </c>
      <c r="L426" s="131">
        <v>938</v>
      </c>
      <c r="M426" s="131">
        <v>15736</v>
      </c>
      <c r="N426" s="130"/>
      <c r="O426" s="132">
        <v>6.76</v>
      </c>
      <c r="P426" s="132">
        <v>0</v>
      </c>
      <c r="Q426" s="133">
        <v>100034</v>
      </c>
      <c r="R426" s="133">
        <v>0</v>
      </c>
      <c r="S426" s="133">
        <v>0</v>
      </c>
      <c r="T426" s="133">
        <v>6341</v>
      </c>
      <c r="U426" s="134">
        <v>106375</v>
      </c>
      <c r="V426" s="144"/>
      <c r="W426" s="173">
        <v>0</v>
      </c>
      <c r="X426" s="174">
        <v>0.09</v>
      </c>
      <c r="Y426" s="174">
        <v>5.8933946048640327E-3</v>
      </c>
      <c r="Z426" s="175">
        <v>0</v>
      </c>
      <c r="AA426" s="168"/>
      <c r="AB426" s="176">
        <v>0</v>
      </c>
      <c r="AC426" s="177">
        <v>0</v>
      </c>
      <c r="AD426" s="134">
        <v>0</v>
      </c>
      <c r="AE426" s="177">
        <v>0</v>
      </c>
      <c r="AF426" s="182">
        <v>0</v>
      </c>
      <c r="AG426" s="172"/>
    </row>
    <row r="427" spans="1:33" s="110" customFormat="1" x14ac:dyDescent="0.2">
      <c r="A427" s="138">
        <v>449</v>
      </c>
      <c r="B427" s="139">
        <v>449035035</v>
      </c>
      <c r="C427" s="140" t="s">
        <v>518</v>
      </c>
      <c r="D427" s="141">
        <v>35</v>
      </c>
      <c r="E427" s="140" t="s">
        <v>67</v>
      </c>
      <c r="F427" s="141">
        <v>35</v>
      </c>
      <c r="G427" s="142" t="s">
        <v>67</v>
      </c>
      <c r="H427" s="130"/>
      <c r="I427" s="131">
        <v>12461</v>
      </c>
      <c r="J427" s="131">
        <v>5230</v>
      </c>
      <c r="K427" s="131">
        <v>14.163502424414405</v>
      </c>
      <c r="L427" s="131">
        <v>938</v>
      </c>
      <c r="M427" s="131">
        <v>18643.163502424413</v>
      </c>
      <c r="N427" s="130"/>
      <c r="O427" s="132">
        <v>689.71000000000015</v>
      </c>
      <c r="P427" s="132">
        <v>8</v>
      </c>
      <c r="Q427" s="133">
        <v>11851283</v>
      </c>
      <c r="R427" s="133">
        <v>0</v>
      </c>
      <c r="S427" s="133">
        <v>9488</v>
      </c>
      <c r="T427" s="133">
        <v>628326</v>
      </c>
      <c r="U427" s="134">
        <v>12489097</v>
      </c>
      <c r="V427" s="144"/>
      <c r="W427" s="173">
        <v>19.819197874318714</v>
      </c>
      <c r="X427" s="174">
        <v>0.18</v>
      </c>
      <c r="Y427" s="174">
        <v>0.15581142511821139</v>
      </c>
      <c r="Z427" s="175">
        <v>0</v>
      </c>
      <c r="AA427" s="168"/>
      <c r="AB427" s="176">
        <v>1</v>
      </c>
      <c r="AC427" s="177">
        <v>0</v>
      </c>
      <c r="AD427" s="134">
        <v>0</v>
      </c>
      <c r="AE427" s="177">
        <v>26.282415950937256</v>
      </c>
      <c r="AF427" s="182">
        <v>489623</v>
      </c>
      <c r="AG427" s="172"/>
    </row>
    <row r="428" spans="1:33" s="110" customFormat="1" x14ac:dyDescent="0.2">
      <c r="A428" s="138">
        <v>449</v>
      </c>
      <c r="B428" s="139">
        <v>449035044</v>
      </c>
      <c r="C428" s="140" t="s">
        <v>518</v>
      </c>
      <c r="D428" s="141">
        <v>35</v>
      </c>
      <c r="E428" s="140" t="s">
        <v>67</v>
      </c>
      <c r="F428" s="141">
        <v>44</v>
      </c>
      <c r="G428" s="142" t="s">
        <v>76</v>
      </c>
      <c r="H428" s="130"/>
      <c r="I428" s="131">
        <v>12138</v>
      </c>
      <c r="J428" s="131">
        <v>109</v>
      </c>
      <c r="K428" s="131">
        <v>0</v>
      </c>
      <c r="L428" s="131">
        <v>938</v>
      </c>
      <c r="M428" s="131">
        <v>13185</v>
      </c>
      <c r="N428" s="130"/>
      <c r="O428" s="132">
        <v>4</v>
      </c>
      <c r="P428" s="132">
        <v>0</v>
      </c>
      <c r="Q428" s="133">
        <v>47580</v>
      </c>
      <c r="R428" s="133">
        <v>0</v>
      </c>
      <c r="S428" s="133">
        <v>0</v>
      </c>
      <c r="T428" s="133">
        <v>3644</v>
      </c>
      <c r="U428" s="134">
        <v>51224</v>
      </c>
      <c r="V428" s="144"/>
      <c r="W428" s="173">
        <v>0.11494220976537108</v>
      </c>
      <c r="X428" s="174">
        <v>0.18</v>
      </c>
      <c r="Y428" s="174">
        <v>7.2901165539567603E-2</v>
      </c>
      <c r="Z428" s="175">
        <v>0</v>
      </c>
      <c r="AA428" s="168"/>
      <c r="AB428" s="176">
        <v>0</v>
      </c>
      <c r="AC428" s="177">
        <v>0</v>
      </c>
      <c r="AD428" s="134">
        <v>0</v>
      </c>
      <c r="AE428" s="177">
        <v>0</v>
      </c>
      <c r="AF428" s="182">
        <v>0</v>
      </c>
      <c r="AG428" s="172"/>
    </row>
    <row r="429" spans="1:33" s="110" customFormat="1" x14ac:dyDescent="0.2">
      <c r="A429" s="138">
        <v>449</v>
      </c>
      <c r="B429" s="139">
        <v>449035046</v>
      </c>
      <c r="C429" s="140" t="s">
        <v>518</v>
      </c>
      <c r="D429" s="141">
        <v>35</v>
      </c>
      <c r="E429" s="140" t="s">
        <v>67</v>
      </c>
      <c r="F429" s="141">
        <v>46</v>
      </c>
      <c r="G429" s="142" t="s">
        <v>78</v>
      </c>
      <c r="H429" s="130"/>
      <c r="I429" s="131">
        <v>10966.84984485094</v>
      </c>
      <c r="J429" s="131">
        <v>8835</v>
      </c>
      <c r="K429" s="131">
        <v>0</v>
      </c>
      <c r="L429" s="131">
        <v>938</v>
      </c>
      <c r="M429" s="131">
        <v>20739.849844850942</v>
      </c>
      <c r="N429" s="130"/>
      <c r="O429" s="132">
        <v>1</v>
      </c>
      <c r="P429" s="132">
        <v>0</v>
      </c>
      <c r="Q429" s="133">
        <v>19233</v>
      </c>
      <c r="R429" s="133">
        <v>0</v>
      </c>
      <c r="S429" s="133">
        <v>0</v>
      </c>
      <c r="T429" s="133">
        <v>911</v>
      </c>
      <c r="U429" s="134">
        <v>20144</v>
      </c>
      <c r="V429" s="144"/>
      <c r="W429" s="173">
        <v>2.8735552441342769E-2</v>
      </c>
      <c r="X429" s="174">
        <v>0.09</v>
      </c>
      <c r="Y429" s="174">
        <v>5.0580242523504202E-4</v>
      </c>
      <c r="Z429" s="175">
        <v>0</v>
      </c>
      <c r="AA429" s="168"/>
      <c r="AB429" s="176">
        <v>0</v>
      </c>
      <c r="AC429" s="177">
        <v>0</v>
      </c>
      <c r="AD429" s="134">
        <v>0</v>
      </c>
      <c r="AE429" s="177">
        <v>0</v>
      </c>
      <c r="AF429" s="182">
        <v>0</v>
      </c>
      <c r="AG429" s="172"/>
    </row>
    <row r="430" spans="1:33" s="110" customFormat="1" x14ac:dyDescent="0.2">
      <c r="A430" s="138">
        <v>449</v>
      </c>
      <c r="B430" s="139">
        <v>449035073</v>
      </c>
      <c r="C430" s="140" t="s">
        <v>518</v>
      </c>
      <c r="D430" s="141">
        <v>35</v>
      </c>
      <c r="E430" s="140" t="s">
        <v>67</v>
      </c>
      <c r="F430" s="141">
        <v>73</v>
      </c>
      <c r="G430" s="142" t="s">
        <v>105</v>
      </c>
      <c r="H430" s="130"/>
      <c r="I430" s="131">
        <v>14851</v>
      </c>
      <c r="J430" s="131">
        <v>10257</v>
      </c>
      <c r="K430" s="131">
        <v>0</v>
      </c>
      <c r="L430" s="131">
        <v>938</v>
      </c>
      <c r="M430" s="131">
        <v>26046</v>
      </c>
      <c r="N430" s="130"/>
      <c r="O430" s="132">
        <v>2</v>
      </c>
      <c r="P430" s="132">
        <v>0</v>
      </c>
      <c r="Q430" s="133">
        <v>48774</v>
      </c>
      <c r="R430" s="133">
        <v>0</v>
      </c>
      <c r="S430" s="133">
        <v>0</v>
      </c>
      <c r="T430" s="133">
        <v>1822</v>
      </c>
      <c r="U430" s="134">
        <v>50596</v>
      </c>
      <c r="V430" s="144"/>
      <c r="W430" s="173">
        <v>5.7471104882685538E-2</v>
      </c>
      <c r="X430" s="174">
        <v>0.09</v>
      </c>
      <c r="Y430" s="174">
        <v>1.4802937393776692E-2</v>
      </c>
      <c r="Z430" s="175">
        <v>0</v>
      </c>
      <c r="AA430" s="168"/>
      <c r="AB430" s="176">
        <v>0</v>
      </c>
      <c r="AC430" s="177">
        <v>0</v>
      </c>
      <c r="AD430" s="134">
        <v>0</v>
      </c>
      <c r="AE430" s="177">
        <v>0</v>
      </c>
      <c r="AF430" s="182">
        <v>0</v>
      </c>
      <c r="AG430" s="172"/>
    </row>
    <row r="431" spans="1:33" s="110" customFormat="1" x14ac:dyDescent="0.2">
      <c r="A431" s="138">
        <v>449</v>
      </c>
      <c r="B431" s="139">
        <v>449035100</v>
      </c>
      <c r="C431" s="140" t="s">
        <v>518</v>
      </c>
      <c r="D431" s="141">
        <v>35</v>
      </c>
      <c r="E431" s="140" t="s">
        <v>67</v>
      </c>
      <c r="F431" s="141">
        <v>100</v>
      </c>
      <c r="G431" s="142" t="s">
        <v>132</v>
      </c>
      <c r="H431" s="130"/>
      <c r="I431" s="131">
        <v>12730.632923367111</v>
      </c>
      <c r="J431" s="131">
        <v>4712</v>
      </c>
      <c r="K431" s="131">
        <v>0</v>
      </c>
      <c r="L431" s="131">
        <v>938</v>
      </c>
      <c r="M431" s="131">
        <v>18380.632923367113</v>
      </c>
      <c r="N431" s="130"/>
      <c r="O431" s="132">
        <v>1</v>
      </c>
      <c r="P431" s="132">
        <v>0</v>
      </c>
      <c r="Q431" s="133">
        <v>16941</v>
      </c>
      <c r="R431" s="133">
        <v>0</v>
      </c>
      <c r="S431" s="133">
        <v>0</v>
      </c>
      <c r="T431" s="133">
        <v>911</v>
      </c>
      <c r="U431" s="134">
        <v>17852</v>
      </c>
      <c r="V431" s="144"/>
      <c r="W431" s="173">
        <v>2.8735552441342769E-2</v>
      </c>
      <c r="X431" s="174">
        <v>0.09</v>
      </c>
      <c r="Y431" s="174">
        <v>3.2742076932008854E-2</v>
      </c>
      <c r="Z431" s="175">
        <v>0</v>
      </c>
      <c r="AA431" s="168"/>
      <c r="AB431" s="176">
        <v>0</v>
      </c>
      <c r="AC431" s="177">
        <v>0</v>
      </c>
      <c r="AD431" s="134">
        <v>0</v>
      </c>
      <c r="AE431" s="177">
        <v>0</v>
      </c>
      <c r="AF431" s="182">
        <v>0</v>
      </c>
      <c r="AG431" s="172"/>
    </row>
    <row r="432" spans="1:33" s="110" customFormat="1" x14ac:dyDescent="0.2">
      <c r="A432" s="138">
        <v>449</v>
      </c>
      <c r="B432" s="139">
        <v>449035189</v>
      </c>
      <c r="C432" s="140" t="s">
        <v>518</v>
      </c>
      <c r="D432" s="141">
        <v>35</v>
      </c>
      <c r="E432" s="140" t="s">
        <v>67</v>
      </c>
      <c r="F432" s="141">
        <v>189</v>
      </c>
      <c r="G432" s="142" t="s">
        <v>221</v>
      </c>
      <c r="H432" s="130"/>
      <c r="I432" s="131">
        <v>10725.24691617284</v>
      </c>
      <c r="J432" s="131">
        <v>3614</v>
      </c>
      <c r="K432" s="131">
        <v>0</v>
      </c>
      <c r="L432" s="131">
        <v>938</v>
      </c>
      <c r="M432" s="131">
        <v>15277.24691617284</v>
      </c>
      <c r="N432" s="130"/>
      <c r="O432" s="132">
        <v>2</v>
      </c>
      <c r="P432" s="132">
        <v>0</v>
      </c>
      <c r="Q432" s="133">
        <v>27854</v>
      </c>
      <c r="R432" s="133">
        <v>0</v>
      </c>
      <c r="S432" s="133">
        <v>0</v>
      </c>
      <c r="T432" s="133">
        <v>1822</v>
      </c>
      <c r="U432" s="134">
        <v>29676</v>
      </c>
      <c r="V432" s="144"/>
      <c r="W432" s="173">
        <v>5.7471104882685538E-2</v>
      </c>
      <c r="X432" s="174">
        <v>0.09</v>
      </c>
      <c r="Y432" s="174">
        <v>1.733286526830293E-3</v>
      </c>
      <c r="Z432" s="175">
        <v>0</v>
      </c>
      <c r="AA432" s="168"/>
      <c r="AB432" s="176">
        <v>0</v>
      </c>
      <c r="AC432" s="177">
        <v>0</v>
      </c>
      <c r="AD432" s="134">
        <v>0</v>
      </c>
      <c r="AE432" s="177">
        <v>0</v>
      </c>
      <c r="AF432" s="182">
        <v>0</v>
      </c>
      <c r="AG432" s="172"/>
    </row>
    <row r="433" spans="1:33" s="110" customFormat="1" x14ac:dyDescent="0.2">
      <c r="A433" s="138">
        <v>449</v>
      </c>
      <c r="B433" s="139">
        <v>449035219</v>
      </c>
      <c r="C433" s="140" t="s">
        <v>518</v>
      </c>
      <c r="D433" s="141">
        <v>35</v>
      </c>
      <c r="E433" s="140" t="s">
        <v>67</v>
      </c>
      <c r="F433" s="141">
        <v>219</v>
      </c>
      <c r="G433" s="142" t="s">
        <v>251</v>
      </c>
      <c r="H433" s="130"/>
      <c r="I433" s="131">
        <v>10630.412257185322</v>
      </c>
      <c r="J433" s="131">
        <v>4860</v>
      </c>
      <c r="K433" s="131">
        <v>0</v>
      </c>
      <c r="L433" s="131">
        <v>938</v>
      </c>
      <c r="M433" s="131">
        <v>16428.412257185322</v>
      </c>
      <c r="N433" s="130"/>
      <c r="O433" s="132">
        <v>1</v>
      </c>
      <c r="P433" s="132">
        <v>0</v>
      </c>
      <c r="Q433" s="133">
        <v>15045</v>
      </c>
      <c r="R433" s="133">
        <v>0</v>
      </c>
      <c r="S433" s="133">
        <v>0</v>
      </c>
      <c r="T433" s="133">
        <v>911</v>
      </c>
      <c r="U433" s="134">
        <v>15956</v>
      </c>
      <c r="V433" s="144"/>
      <c r="W433" s="173">
        <v>2.8735552441342769E-2</v>
      </c>
      <c r="X433" s="174">
        <v>0.09</v>
      </c>
      <c r="Y433" s="174">
        <v>8.8657979448704734E-3</v>
      </c>
      <c r="Z433" s="175">
        <v>0</v>
      </c>
      <c r="AA433" s="168"/>
      <c r="AB433" s="176">
        <v>0</v>
      </c>
      <c r="AC433" s="177">
        <v>0</v>
      </c>
      <c r="AD433" s="134">
        <v>0</v>
      </c>
      <c r="AE433" s="177">
        <v>0</v>
      </c>
      <c r="AF433" s="182">
        <v>0</v>
      </c>
      <c r="AG433" s="172"/>
    </row>
    <row r="434" spans="1:33" s="110" customFormat="1" x14ac:dyDescent="0.2">
      <c r="A434" s="138">
        <v>449</v>
      </c>
      <c r="B434" s="139">
        <v>449035243</v>
      </c>
      <c r="C434" s="140" t="s">
        <v>518</v>
      </c>
      <c r="D434" s="141">
        <v>35</v>
      </c>
      <c r="E434" s="140" t="s">
        <v>67</v>
      </c>
      <c r="F434" s="141">
        <v>243</v>
      </c>
      <c r="G434" s="142" t="s">
        <v>275</v>
      </c>
      <c r="H434" s="130"/>
      <c r="I434" s="131">
        <v>11752</v>
      </c>
      <c r="J434" s="131">
        <v>2208</v>
      </c>
      <c r="K434" s="131">
        <v>0</v>
      </c>
      <c r="L434" s="131">
        <v>938</v>
      </c>
      <c r="M434" s="131">
        <v>14898</v>
      </c>
      <c r="N434" s="130"/>
      <c r="O434" s="132">
        <v>7</v>
      </c>
      <c r="P434" s="132">
        <v>0</v>
      </c>
      <c r="Q434" s="133">
        <v>94913</v>
      </c>
      <c r="R434" s="133">
        <v>0</v>
      </c>
      <c r="S434" s="133">
        <v>0</v>
      </c>
      <c r="T434" s="133">
        <v>6377</v>
      </c>
      <c r="U434" s="134">
        <v>101290</v>
      </c>
      <c r="V434" s="144"/>
      <c r="W434" s="173">
        <v>0.20114886708939939</v>
      </c>
      <c r="X434" s="174">
        <v>0.09</v>
      </c>
      <c r="Y434" s="174">
        <v>6.428262576334348E-3</v>
      </c>
      <c r="Z434" s="175">
        <v>0</v>
      </c>
      <c r="AA434" s="168"/>
      <c r="AB434" s="176">
        <v>0</v>
      </c>
      <c r="AC434" s="177">
        <v>0</v>
      </c>
      <c r="AD434" s="134">
        <v>0</v>
      </c>
      <c r="AE434" s="177">
        <v>0</v>
      </c>
      <c r="AF434" s="182">
        <v>0</v>
      </c>
      <c r="AG434" s="172"/>
    </row>
    <row r="435" spans="1:33" s="110" customFormat="1" x14ac:dyDescent="0.2">
      <c r="A435" s="138">
        <v>449</v>
      </c>
      <c r="B435" s="139">
        <v>449035244</v>
      </c>
      <c r="C435" s="140" t="s">
        <v>518</v>
      </c>
      <c r="D435" s="141">
        <v>35</v>
      </c>
      <c r="E435" s="140" t="s">
        <v>67</v>
      </c>
      <c r="F435" s="141">
        <v>244</v>
      </c>
      <c r="G435" s="142" t="s">
        <v>276</v>
      </c>
      <c r="H435" s="130"/>
      <c r="I435" s="131">
        <v>11779</v>
      </c>
      <c r="J435" s="131">
        <v>3733</v>
      </c>
      <c r="K435" s="131">
        <v>0</v>
      </c>
      <c r="L435" s="131">
        <v>938</v>
      </c>
      <c r="M435" s="131">
        <v>16450</v>
      </c>
      <c r="N435" s="130"/>
      <c r="O435" s="132">
        <v>7</v>
      </c>
      <c r="P435" s="132">
        <v>0</v>
      </c>
      <c r="Q435" s="133">
        <v>105462</v>
      </c>
      <c r="R435" s="133">
        <v>0</v>
      </c>
      <c r="S435" s="133">
        <v>0</v>
      </c>
      <c r="T435" s="133">
        <v>6377</v>
      </c>
      <c r="U435" s="134">
        <v>111839</v>
      </c>
      <c r="V435" s="144"/>
      <c r="W435" s="173">
        <v>0.20114886708939939</v>
      </c>
      <c r="X435" s="174">
        <v>0.09</v>
      </c>
      <c r="Y435" s="174">
        <v>0.1346351263518645</v>
      </c>
      <c r="Z435" s="175">
        <v>0</v>
      </c>
      <c r="AA435" s="168"/>
      <c r="AB435" s="176">
        <v>1</v>
      </c>
      <c r="AC435" s="177">
        <v>0.83408700272887337</v>
      </c>
      <c r="AD435" s="134">
        <v>13720</v>
      </c>
      <c r="AE435" s="177">
        <v>0</v>
      </c>
      <c r="AF435" s="182">
        <v>0</v>
      </c>
      <c r="AG435" s="172"/>
    </row>
    <row r="436" spans="1:33" s="110" customFormat="1" x14ac:dyDescent="0.2">
      <c r="A436" s="138">
        <v>449</v>
      </c>
      <c r="B436" s="139">
        <v>449035285</v>
      </c>
      <c r="C436" s="140" t="s">
        <v>518</v>
      </c>
      <c r="D436" s="141">
        <v>35</v>
      </c>
      <c r="E436" s="140" t="s">
        <v>67</v>
      </c>
      <c r="F436" s="141">
        <v>285</v>
      </c>
      <c r="G436" s="142" t="s">
        <v>317</v>
      </c>
      <c r="H436" s="130"/>
      <c r="I436" s="131">
        <v>13388</v>
      </c>
      <c r="J436" s="131">
        <v>3909</v>
      </c>
      <c r="K436" s="131">
        <v>0</v>
      </c>
      <c r="L436" s="131">
        <v>938</v>
      </c>
      <c r="M436" s="131">
        <v>18235</v>
      </c>
      <c r="N436" s="130"/>
      <c r="O436" s="132">
        <v>4</v>
      </c>
      <c r="P436" s="132">
        <v>0</v>
      </c>
      <c r="Q436" s="133">
        <v>67200</v>
      </c>
      <c r="R436" s="133">
        <v>0</v>
      </c>
      <c r="S436" s="133">
        <v>0</v>
      </c>
      <c r="T436" s="133">
        <v>3644</v>
      </c>
      <c r="U436" s="134">
        <v>70844</v>
      </c>
      <c r="V436" s="144"/>
      <c r="W436" s="173">
        <v>0.11494220976537108</v>
      </c>
      <c r="X436" s="174">
        <v>0.09</v>
      </c>
      <c r="Y436" s="174">
        <v>3.6707269346642001E-2</v>
      </c>
      <c r="Z436" s="175">
        <v>0</v>
      </c>
      <c r="AA436" s="168"/>
      <c r="AB436" s="176">
        <v>0</v>
      </c>
      <c r="AC436" s="177">
        <v>0</v>
      </c>
      <c r="AD436" s="134">
        <v>0</v>
      </c>
      <c r="AE436" s="177">
        <v>0</v>
      </c>
      <c r="AF436" s="182">
        <v>0</v>
      </c>
      <c r="AG436" s="172"/>
    </row>
    <row r="437" spans="1:33" s="110" customFormat="1" x14ac:dyDescent="0.2">
      <c r="A437" s="138">
        <v>449</v>
      </c>
      <c r="B437" s="139">
        <v>449035336</v>
      </c>
      <c r="C437" s="140" t="s">
        <v>518</v>
      </c>
      <c r="D437" s="141">
        <v>35</v>
      </c>
      <c r="E437" s="140" t="s">
        <v>67</v>
      </c>
      <c r="F437" s="141">
        <v>336</v>
      </c>
      <c r="G437" s="142" t="s">
        <v>368</v>
      </c>
      <c r="H437" s="130"/>
      <c r="I437" s="131">
        <v>9576</v>
      </c>
      <c r="J437" s="131">
        <v>2241</v>
      </c>
      <c r="K437" s="131">
        <v>0</v>
      </c>
      <c r="L437" s="131">
        <v>938</v>
      </c>
      <c r="M437" s="131">
        <v>12755</v>
      </c>
      <c r="N437" s="130"/>
      <c r="O437" s="132">
        <v>1</v>
      </c>
      <c r="P437" s="132">
        <v>0</v>
      </c>
      <c r="Q437" s="133">
        <v>11477</v>
      </c>
      <c r="R437" s="133">
        <v>0</v>
      </c>
      <c r="S437" s="133">
        <v>0</v>
      </c>
      <c r="T437" s="133">
        <v>911</v>
      </c>
      <c r="U437" s="134">
        <v>12388</v>
      </c>
      <c r="V437" s="144"/>
      <c r="W437" s="173">
        <v>2.8735552441342769E-2</v>
      </c>
      <c r="X437" s="174">
        <v>0.09</v>
      </c>
      <c r="Y437" s="174">
        <v>4.1024583950034284E-2</v>
      </c>
      <c r="Z437" s="175">
        <v>0</v>
      </c>
      <c r="AA437" s="168"/>
      <c r="AB437" s="176">
        <v>0</v>
      </c>
      <c r="AC437" s="177">
        <v>0</v>
      </c>
      <c r="AD437" s="134">
        <v>0</v>
      </c>
      <c r="AE437" s="177">
        <v>0</v>
      </c>
      <c r="AF437" s="182">
        <v>0</v>
      </c>
      <c r="AG437" s="172"/>
    </row>
    <row r="438" spans="1:33" s="110" customFormat="1" x14ac:dyDescent="0.2">
      <c r="A438" s="138">
        <v>449</v>
      </c>
      <c r="B438" s="139">
        <v>449035347</v>
      </c>
      <c r="C438" s="140" t="s">
        <v>518</v>
      </c>
      <c r="D438" s="141">
        <v>35</v>
      </c>
      <c r="E438" s="140" t="s">
        <v>67</v>
      </c>
      <c r="F438" s="141">
        <v>347</v>
      </c>
      <c r="G438" s="142" t="s">
        <v>379</v>
      </c>
      <c r="H438" s="130"/>
      <c r="I438" s="131">
        <v>12088.753063272085</v>
      </c>
      <c r="J438" s="131">
        <v>5473</v>
      </c>
      <c r="K438" s="131">
        <v>0</v>
      </c>
      <c r="L438" s="131">
        <v>938</v>
      </c>
      <c r="M438" s="131">
        <v>18499.753063272085</v>
      </c>
      <c r="N438" s="130"/>
      <c r="O438" s="132">
        <v>1</v>
      </c>
      <c r="P438" s="132">
        <v>0</v>
      </c>
      <c r="Q438" s="133">
        <v>17057</v>
      </c>
      <c r="R438" s="133">
        <v>0</v>
      </c>
      <c r="S438" s="133">
        <v>0</v>
      </c>
      <c r="T438" s="133">
        <v>911</v>
      </c>
      <c r="U438" s="134">
        <v>17968</v>
      </c>
      <c r="V438" s="144"/>
      <c r="W438" s="173">
        <v>2.8735552441342769E-2</v>
      </c>
      <c r="X438" s="174">
        <v>0.09</v>
      </c>
      <c r="Y438" s="174">
        <v>8.5029863963375085E-3</v>
      </c>
      <c r="Z438" s="175">
        <v>0</v>
      </c>
      <c r="AA438" s="168"/>
      <c r="AB438" s="176">
        <v>0</v>
      </c>
      <c r="AC438" s="177">
        <v>0</v>
      </c>
      <c r="AD438" s="134">
        <v>0</v>
      </c>
      <c r="AE438" s="177">
        <v>0</v>
      </c>
      <c r="AF438" s="182">
        <v>0</v>
      </c>
      <c r="AG438" s="172"/>
    </row>
    <row r="439" spans="1:33" s="110" customFormat="1" x14ac:dyDescent="0.2">
      <c r="A439" s="138">
        <v>450</v>
      </c>
      <c r="B439" s="139">
        <v>450086008</v>
      </c>
      <c r="C439" s="140" t="s">
        <v>519</v>
      </c>
      <c r="D439" s="141">
        <v>86</v>
      </c>
      <c r="E439" s="140" t="s">
        <v>118</v>
      </c>
      <c r="F439" s="141">
        <v>8</v>
      </c>
      <c r="G439" s="142" t="s">
        <v>40</v>
      </c>
      <c r="H439" s="130"/>
      <c r="I439" s="131">
        <v>9249</v>
      </c>
      <c r="J439" s="131">
        <v>9488</v>
      </c>
      <c r="K439" s="131">
        <v>0</v>
      </c>
      <c r="L439" s="131">
        <v>938</v>
      </c>
      <c r="M439" s="131">
        <v>19675</v>
      </c>
      <c r="N439" s="130"/>
      <c r="O439" s="132">
        <v>5</v>
      </c>
      <c r="P439" s="132">
        <v>0</v>
      </c>
      <c r="Q439" s="133">
        <v>93685</v>
      </c>
      <c r="R439" s="133">
        <v>0</v>
      </c>
      <c r="S439" s="133">
        <v>0</v>
      </c>
      <c r="T439" s="133">
        <v>4690</v>
      </c>
      <c r="U439" s="134">
        <v>98375</v>
      </c>
      <c r="V439" s="144"/>
      <c r="W439" s="173">
        <v>0</v>
      </c>
      <c r="X439" s="174">
        <v>0.09</v>
      </c>
      <c r="Y439" s="174">
        <v>5.8630032554497877E-2</v>
      </c>
      <c r="Z439" s="175">
        <v>0</v>
      </c>
      <c r="AA439" s="168"/>
      <c r="AB439" s="176">
        <v>3</v>
      </c>
      <c r="AC439" s="177">
        <v>0</v>
      </c>
      <c r="AD439" s="134">
        <v>0</v>
      </c>
      <c r="AE439" s="177">
        <v>0</v>
      </c>
      <c r="AF439" s="182">
        <v>0</v>
      </c>
      <c r="AG439" s="172"/>
    </row>
    <row r="440" spans="1:33" s="110" customFormat="1" x14ac:dyDescent="0.2">
      <c r="A440" s="138">
        <v>450</v>
      </c>
      <c r="B440" s="139">
        <v>450086074</v>
      </c>
      <c r="C440" s="140" t="s">
        <v>519</v>
      </c>
      <c r="D440" s="141">
        <v>86</v>
      </c>
      <c r="E440" s="140" t="s">
        <v>118</v>
      </c>
      <c r="F440" s="141">
        <v>74</v>
      </c>
      <c r="G440" s="142" t="s">
        <v>106</v>
      </c>
      <c r="H440" s="130"/>
      <c r="I440" s="131">
        <v>10694.36276190476</v>
      </c>
      <c r="J440" s="131">
        <v>7813</v>
      </c>
      <c r="K440" s="131">
        <v>0</v>
      </c>
      <c r="L440" s="131">
        <v>938</v>
      </c>
      <c r="M440" s="131">
        <v>19445.362761904762</v>
      </c>
      <c r="N440" s="130"/>
      <c r="O440" s="132">
        <v>0.5</v>
      </c>
      <c r="P440" s="132">
        <v>0</v>
      </c>
      <c r="Q440" s="133">
        <v>9254</v>
      </c>
      <c r="R440" s="133">
        <v>0</v>
      </c>
      <c r="S440" s="133">
        <v>0</v>
      </c>
      <c r="T440" s="133">
        <v>469</v>
      </c>
      <c r="U440" s="134">
        <v>9723</v>
      </c>
      <c r="V440" s="144"/>
      <c r="W440" s="173">
        <v>0</v>
      </c>
      <c r="X440" s="174">
        <v>0.09</v>
      </c>
      <c r="Y440" s="174">
        <v>2.2390850056744654E-2</v>
      </c>
      <c r="Z440" s="175">
        <v>0</v>
      </c>
      <c r="AA440" s="168"/>
      <c r="AB440" s="176">
        <v>0.5</v>
      </c>
      <c r="AC440" s="177">
        <v>0</v>
      </c>
      <c r="AD440" s="134">
        <v>0</v>
      </c>
      <c r="AE440" s="177">
        <v>0</v>
      </c>
      <c r="AF440" s="182">
        <v>0</v>
      </c>
      <c r="AG440" s="172"/>
    </row>
    <row r="441" spans="1:33" s="110" customFormat="1" x14ac:dyDescent="0.2">
      <c r="A441" s="138">
        <v>450</v>
      </c>
      <c r="B441" s="139">
        <v>450086086</v>
      </c>
      <c r="C441" s="140" t="s">
        <v>519</v>
      </c>
      <c r="D441" s="141">
        <v>86</v>
      </c>
      <c r="E441" s="140" t="s">
        <v>118</v>
      </c>
      <c r="F441" s="141">
        <v>86</v>
      </c>
      <c r="G441" s="142" t="s">
        <v>118</v>
      </c>
      <c r="H441" s="130"/>
      <c r="I441" s="131">
        <v>10279</v>
      </c>
      <c r="J441" s="131">
        <v>1624</v>
      </c>
      <c r="K441" s="131">
        <v>0</v>
      </c>
      <c r="L441" s="131">
        <v>938</v>
      </c>
      <c r="M441" s="131">
        <v>12841</v>
      </c>
      <c r="N441" s="130"/>
      <c r="O441" s="132">
        <v>72</v>
      </c>
      <c r="P441" s="132">
        <v>0</v>
      </c>
      <c r="Q441" s="133">
        <v>857023</v>
      </c>
      <c r="R441" s="133">
        <v>0</v>
      </c>
      <c r="S441" s="133">
        <v>0</v>
      </c>
      <c r="T441" s="133">
        <v>67536</v>
      </c>
      <c r="U441" s="134">
        <v>924559</v>
      </c>
      <c r="V441" s="144"/>
      <c r="W441" s="173">
        <v>0</v>
      </c>
      <c r="X441" s="174">
        <v>0.18</v>
      </c>
      <c r="Y441" s="174">
        <v>6.1123164097095603E-2</v>
      </c>
      <c r="Z441" s="175">
        <v>0</v>
      </c>
      <c r="AA441" s="168"/>
      <c r="AB441" s="176">
        <v>26.5</v>
      </c>
      <c r="AC441" s="177">
        <v>0</v>
      </c>
      <c r="AD441" s="134">
        <v>0</v>
      </c>
      <c r="AE441" s="177">
        <v>1</v>
      </c>
      <c r="AF441" s="182">
        <v>12841</v>
      </c>
      <c r="AG441" s="172"/>
    </row>
    <row r="442" spans="1:33" s="110" customFormat="1" x14ac:dyDescent="0.2">
      <c r="A442" s="138">
        <v>450</v>
      </c>
      <c r="B442" s="139">
        <v>450086117</v>
      </c>
      <c r="C442" s="140" t="s">
        <v>519</v>
      </c>
      <c r="D442" s="141">
        <v>86</v>
      </c>
      <c r="E442" s="140" t="s">
        <v>118</v>
      </c>
      <c r="F442" s="141">
        <v>117</v>
      </c>
      <c r="G442" s="142" t="s">
        <v>149</v>
      </c>
      <c r="H442" s="130"/>
      <c r="I442" s="131">
        <v>9108</v>
      </c>
      <c r="J442" s="131">
        <v>4286</v>
      </c>
      <c r="K442" s="131">
        <v>0</v>
      </c>
      <c r="L442" s="131">
        <v>938</v>
      </c>
      <c r="M442" s="131">
        <v>14332</v>
      </c>
      <c r="N442" s="130"/>
      <c r="O442" s="132">
        <v>2</v>
      </c>
      <c r="P442" s="132">
        <v>0</v>
      </c>
      <c r="Q442" s="133">
        <v>26788</v>
      </c>
      <c r="R442" s="133">
        <v>0</v>
      </c>
      <c r="S442" s="133">
        <v>0</v>
      </c>
      <c r="T442" s="133">
        <v>1876</v>
      </c>
      <c r="U442" s="134">
        <v>28664</v>
      </c>
      <c r="V442" s="144"/>
      <c r="W442" s="173">
        <v>0</v>
      </c>
      <c r="X442" s="174">
        <v>0.09</v>
      </c>
      <c r="Y442" s="174">
        <v>7.4732475361359463E-2</v>
      </c>
      <c r="Z442" s="175">
        <v>0</v>
      </c>
      <c r="AA442" s="168"/>
      <c r="AB442" s="176">
        <v>1</v>
      </c>
      <c r="AC442" s="177">
        <v>0</v>
      </c>
      <c r="AD442" s="134">
        <v>0</v>
      </c>
      <c r="AE442" s="177">
        <v>0</v>
      </c>
      <c r="AF442" s="182">
        <v>0</v>
      </c>
      <c r="AG442" s="172"/>
    </row>
    <row r="443" spans="1:33" s="110" customFormat="1" x14ac:dyDescent="0.2">
      <c r="A443" s="138">
        <v>450</v>
      </c>
      <c r="B443" s="139">
        <v>450086127</v>
      </c>
      <c r="C443" s="140" t="s">
        <v>519</v>
      </c>
      <c r="D443" s="141">
        <v>86</v>
      </c>
      <c r="E443" s="140" t="s">
        <v>118</v>
      </c>
      <c r="F443" s="141">
        <v>127</v>
      </c>
      <c r="G443" s="142" t="s">
        <v>159</v>
      </c>
      <c r="H443" s="130"/>
      <c r="I443" s="131">
        <v>9124</v>
      </c>
      <c r="J443" s="131">
        <v>4071</v>
      </c>
      <c r="K443" s="131">
        <v>0</v>
      </c>
      <c r="L443" s="131">
        <v>938</v>
      </c>
      <c r="M443" s="131">
        <v>14133</v>
      </c>
      <c r="N443" s="130"/>
      <c r="O443" s="132">
        <v>4</v>
      </c>
      <c r="P443" s="132">
        <v>0</v>
      </c>
      <c r="Q443" s="133">
        <v>52780</v>
      </c>
      <c r="R443" s="133">
        <v>0</v>
      </c>
      <c r="S443" s="133">
        <v>0</v>
      </c>
      <c r="T443" s="133">
        <v>3752</v>
      </c>
      <c r="U443" s="134">
        <v>56532</v>
      </c>
      <c r="V443" s="144"/>
      <c r="W443" s="173">
        <v>0</v>
      </c>
      <c r="X443" s="174">
        <v>0.09</v>
      </c>
      <c r="Y443" s="174">
        <v>3.0236280816072828E-2</v>
      </c>
      <c r="Z443" s="175">
        <v>0</v>
      </c>
      <c r="AA443" s="168"/>
      <c r="AB443" s="176">
        <v>2</v>
      </c>
      <c r="AC443" s="177">
        <v>0</v>
      </c>
      <c r="AD443" s="134">
        <v>0</v>
      </c>
      <c r="AE443" s="177">
        <v>0</v>
      </c>
      <c r="AF443" s="182">
        <v>0</v>
      </c>
      <c r="AG443" s="172"/>
    </row>
    <row r="444" spans="1:33" s="110" customFormat="1" x14ac:dyDescent="0.2">
      <c r="A444" s="138">
        <v>450</v>
      </c>
      <c r="B444" s="139">
        <v>450086137</v>
      </c>
      <c r="C444" s="140" t="s">
        <v>519</v>
      </c>
      <c r="D444" s="141">
        <v>86</v>
      </c>
      <c r="E444" s="140" t="s">
        <v>118</v>
      </c>
      <c r="F444" s="141">
        <v>137</v>
      </c>
      <c r="G444" s="142" t="s">
        <v>169</v>
      </c>
      <c r="H444" s="130"/>
      <c r="I444" s="131">
        <v>14182.952439830107</v>
      </c>
      <c r="J444" s="131">
        <v>0</v>
      </c>
      <c r="K444" s="131">
        <v>0</v>
      </c>
      <c r="L444" s="131">
        <v>938</v>
      </c>
      <c r="M444" s="131">
        <v>15120.952439830107</v>
      </c>
      <c r="N444" s="130"/>
      <c r="O444" s="132">
        <v>2.0499999999999998</v>
      </c>
      <c r="P444" s="132">
        <v>0</v>
      </c>
      <c r="Q444" s="133">
        <v>29074</v>
      </c>
      <c r="R444" s="133">
        <v>0</v>
      </c>
      <c r="S444" s="133">
        <v>0</v>
      </c>
      <c r="T444" s="133">
        <v>1923</v>
      </c>
      <c r="U444" s="134">
        <v>30997</v>
      </c>
      <c r="V444" s="144"/>
      <c r="W444" s="173">
        <v>0</v>
      </c>
      <c r="X444" s="174">
        <v>0.18</v>
      </c>
      <c r="Y444" s="174">
        <v>0.10833367339134427</v>
      </c>
      <c r="Z444" s="175">
        <v>0</v>
      </c>
      <c r="AA444" s="168"/>
      <c r="AB444" s="176">
        <v>0.5</v>
      </c>
      <c r="AC444" s="177">
        <v>0</v>
      </c>
      <c r="AD444" s="134">
        <v>0</v>
      </c>
      <c r="AE444" s="177">
        <v>0</v>
      </c>
      <c r="AF444" s="182">
        <v>0</v>
      </c>
      <c r="AG444" s="172"/>
    </row>
    <row r="445" spans="1:33" s="110" customFormat="1" x14ac:dyDescent="0.2">
      <c r="A445" s="138">
        <v>450</v>
      </c>
      <c r="B445" s="139">
        <v>450086210</v>
      </c>
      <c r="C445" s="140" t="s">
        <v>519</v>
      </c>
      <c r="D445" s="141">
        <v>86</v>
      </c>
      <c r="E445" s="140" t="s">
        <v>118</v>
      </c>
      <c r="F445" s="141">
        <v>210</v>
      </c>
      <c r="G445" s="142" t="s">
        <v>242</v>
      </c>
      <c r="H445" s="130"/>
      <c r="I445" s="131">
        <v>9841</v>
      </c>
      <c r="J445" s="131">
        <v>3121</v>
      </c>
      <c r="K445" s="131">
        <v>0</v>
      </c>
      <c r="L445" s="131">
        <v>938</v>
      </c>
      <c r="M445" s="131">
        <v>13900</v>
      </c>
      <c r="N445" s="130"/>
      <c r="O445" s="132">
        <v>94.95</v>
      </c>
      <c r="P445" s="132">
        <v>0</v>
      </c>
      <c r="Q445" s="133">
        <v>1230742</v>
      </c>
      <c r="R445" s="133">
        <v>0</v>
      </c>
      <c r="S445" s="133">
        <v>0</v>
      </c>
      <c r="T445" s="133">
        <v>89063</v>
      </c>
      <c r="U445" s="134">
        <v>1319805</v>
      </c>
      <c r="V445" s="144"/>
      <c r="W445" s="173">
        <v>0</v>
      </c>
      <c r="X445" s="174">
        <v>0.09</v>
      </c>
      <c r="Y445" s="174">
        <v>5.3812496132318109E-2</v>
      </c>
      <c r="Z445" s="175">
        <v>0</v>
      </c>
      <c r="AA445" s="168"/>
      <c r="AB445" s="176">
        <v>43.5</v>
      </c>
      <c r="AC445" s="177">
        <v>0</v>
      </c>
      <c r="AD445" s="134">
        <v>0</v>
      </c>
      <c r="AE445" s="177">
        <v>1</v>
      </c>
      <c r="AF445" s="182">
        <v>13900</v>
      </c>
      <c r="AG445" s="172"/>
    </row>
    <row r="446" spans="1:33" s="110" customFormat="1" x14ac:dyDescent="0.2">
      <c r="A446" s="138">
        <v>450</v>
      </c>
      <c r="B446" s="139">
        <v>450086275</v>
      </c>
      <c r="C446" s="140" t="s">
        <v>519</v>
      </c>
      <c r="D446" s="141">
        <v>86</v>
      </c>
      <c r="E446" s="140" t="s">
        <v>118</v>
      </c>
      <c r="F446" s="141">
        <v>275</v>
      </c>
      <c r="G446" s="142" t="s">
        <v>307</v>
      </c>
      <c r="H446" s="130"/>
      <c r="I446" s="131">
        <v>9931</v>
      </c>
      <c r="J446" s="131">
        <v>4072</v>
      </c>
      <c r="K446" s="131">
        <v>0</v>
      </c>
      <c r="L446" s="131">
        <v>938</v>
      </c>
      <c r="M446" s="131">
        <v>14941</v>
      </c>
      <c r="N446" s="130"/>
      <c r="O446" s="132">
        <v>5</v>
      </c>
      <c r="P446" s="132">
        <v>0</v>
      </c>
      <c r="Q446" s="133">
        <v>70015</v>
      </c>
      <c r="R446" s="133">
        <v>0</v>
      </c>
      <c r="S446" s="133">
        <v>0</v>
      </c>
      <c r="T446" s="133">
        <v>4690</v>
      </c>
      <c r="U446" s="134">
        <v>74705</v>
      </c>
      <c r="V446" s="144"/>
      <c r="W446" s="173">
        <v>0</v>
      </c>
      <c r="X446" s="174">
        <v>0.09</v>
      </c>
      <c r="Y446" s="174">
        <v>1.9799766945404057E-2</v>
      </c>
      <c r="Z446" s="175">
        <v>0</v>
      </c>
      <c r="AA446" s="168"/>
      <c r="AB446" s="176">
        <v>2</v>
      </c>
      <c r="AC446" s="177">
        <v>0</v>
      </c>
      <c r="AD446" s="134">
        <v>0</v>
      </c>
      <c r="AE446" s="177">
        <v>0</v>
      </c>
      <c r="AF446" s="182">
        <v>0</v>
      </c>
      <c r="AG446" s="172"/>
    </row>
    <row r="447" spans="1:33" s="110" customFormat="1" x14ac:dyDescent="0.2">
      <c r="A447" s="138">
        <v>450</v>
      </c>
      <c r="B447" s="139">
        <v>450086278</v>
      </c>
      <c r="C447" s="140" t="s">
        <v>519</v>
      </c>
      <c r="D447" s="141">
        <v>86</v>
      </c>
      <c r="E447" s="140" t="s">
        <v>118</v>
      </c>
      <c r="F447" s="141">
        <v>278</v>
      </c>
      <c r="G447" s="142" t="s">
        <v>310</v>
      </c>
      <c r="H447" s="130"/>
      <c r="I447" s="131">
        <v>10101</v>
      </c>
      <c r="J447" s="131">
        <v>1864</v>
      </c>
      <c r="K447" s="131">
        <v>0</v>
      </c>
      <c r="L447" s="131">
        <v>938</v>
      </c>
      <c r="M447" s="131">
        <v>12903</v>
      </c>
      <c r="N447" s="130"/>
      <c r="O447" s="132">
        <v>10</v>
      </c>
      <c r="P447" s="132">
        <v>0</v>
      </c>
      <c r="Q447" s="133">
        <v>119651</v>
      </c>
      <c r="R447" s="133">
        <v>0</v>
      </c>
      <c r="S447" s="133">
        <v>0</v>
      </c>
      <c r="T447" s="133">
        <v>9380</v>
      </c>
      <c r="U447" s="134">
        <v>129031</v>
      </c>
      <c r="V447" s="144"/>
      <c r="W447" s="173">
        <v>0</v>
      </c>
      <c r="X447" s="174">
        <v>0.09</v>
      </c>
      <c r="Y447" s="174">
        <v>6.1979332771182144E-2</v>
      </c>
      <c r="Z447" s="175">
        <v>0</v>
      </c>
      <c r="AA447" s="168"/>
      <c r="AB447" s="176">
        <v>1</v>
      </c>
      <c r="AC447" s="177">
        <v>0</v>
      </c>
      <c r="AD447" s="134">
        <v>0</v>
      </c>
      <c r="AE447" s="177">
        <v>0</v>
      </c>
      <c r="AF447" s="182">
        <v>0</v>
      </c>
      <c r="AG447" s="172"/>
    </row>
    <row r="448" spans="1:33" s="110" customFormat="1" x14ac:dyDescent="0.2">
      <c r="A448" s="138">
        <v>450</v>
      </c>
      <c r="B448" s="139">
        <v>450086327</v>
      </c>
      <c r="C448" s="140" t="s">
        <v>519</v>
      </c>
      <c r="D448" s="141">
        <v>86</v>
      </c>
      <c r="E448" s="140" t="s">
        <v>118</v>
      </c>
      <c r="F448" s="141">
        <v>327</v>
      </c>
      <c r="G448" s="142" t="s">
        <v>359</v>
      </c>
      <c r="H448" s="130"/>
      <c r="I448" s="131">
        <v>9305</v>
      </c>
      <c r="J448" s="131">
        <v>8140</v>
      </c>
      <c r="K448" s="131">
        <v>0</v>
      </c>
      <c r="L448" s="131">
        <v>938</v>
      </c>
      <c r="M448" s="131">
        <v>18383</v>
      </c>
      <c r="N448" s="130"/>
      <c r="O448" s="132">
        <v>2</v>
      </c>
      <c r="P448" s="132">
        <v>0</v>
      </c>
      <c r="Q448" s="133">
        <v>34890</v>
      </c>
      <c r="R448" s="133">
        <v>0</v>
      </c>
      <c r="S448" s="133">
        <v>0</v>
      </c>
      <c r="T448" s="133">
        <v>1876</v>
      </c>
      <c r="U448" s="134">
        <v>36766</v>
      </c>
      <c r="V448" s="144"/>
      <c r="W448" s="173">
        <v>0</v>
      </c>
      <c r="X448" s="174">
        <v>0.09</v>
      </c>
      <c r="Y448" s="174">
        <v>1.3001478282890637E-2</v>
      </c>
      <c r="Z448" s="175">
        <v>0</v>
      </c>
      <c r="AA448" s="168"/>
      <c r="AB448" s="176">
        <v>2</v>
      </c>
      <c r="AC448" s="177">
        <v>0</v>
      </c>
      <c r="AD448" s="134">
        <v>0</v>
      </c>
      <c r="AE448" s="177">
        <v>0</v>
      </c>
      <c r="AF448" s="182">
        <v>0</v>
      </c>
      <c r="AG448" s="172"/>
    </row>
    <row r="449" spans="1:33" s="110" customFormat="1" x14ac:dyDescent="0.2">
      <c r="A449" s="138">
        <v>450</v>
      </c>
      <c r="B449" s="139">
        <v>450086337</v>
      </c>
      <c r="C449" s="140" t="s">
        <v>519</v>
      </c>
      <c r="D449" s="141">
        <v>86</v>
      </c>
      <c r="E449" s="140" t="s">
        <v>118</v>
      </c>
      <c r="F449" s="141">
        <v>337</v>
      </c>
      <c r="G449" s="142" t="s">
        <v>369</v>
      </c>
      <c r="H449" s="130"/>
      <c r="I449" s="131">
        <v>13304</v>
      </c>
      <c r="J449" s="131">
        <v>17090</v>
      </c>
      <c r="K449" s="131">
        <v>0</v>
      </c>
      <c r="L449" s="131">
        <v>938</v>
      </c>
      <c r="M449" s="131">
        <v>31332</v>
      </c>
      <c r="N449" s="130"/>
      <c r="O449" s="132">
        <v>2</v>
      </c>
      <c r="P449" s="132">
        <v>0</v>
      </c>
      <c r="Q449" s="133">
        <v>60788</v>
      </c>
      <c r="R449" s="133">
        <v>0</v>
      </c>
      <c r="S449" s="133">
        <v>0</v>
      </c>
      <c r="T449" s="133">
        <v>1876</v>
      </c>
      <c r="U449" s="134">
        <v>62664</v>
      </c>
      <c r="V449" s="144"/>
      <c r="W449" s="173">
        <v>0</v>
      </c>
      <c r="X449" s="174">
        <v>0.09</v>
      </c>
      <c r="Y449" s="174">
        <v>2.9193986754423105E-2</v>
      </c>
      <c r="Z449" s="175">
        <v>0</v>
      </c>
      <c r="AA449" s="168"/>
      <c r="AB449" s="176">
        <v>1</v>
      </c>
      <c r="AC449" s="177">
        <v>0</v>
      </c>
      <c r="AD449" s="134">
        <v>0</v>
      </c>
      <c r="AE449" s="177">
        <v>0</v>
      </c>
      <c r="AF449" s="182">
        <v>0</v>
      </c>
      <c r="AG449" s="172"/>
    </row>
    <row r="450" spans="1:33" s="110" customFormat="1" x14ac:dyDescent="0.2">
      <c r="A450" s="138">
        <v>450</v>
      </c>
      <c r="B450" s="139">
        <v>450086340</v>
      </c>
      <c r="C450" s="140" t="s">
        <v>519</v>
      </c>
      <c r="D450" s="141">
        <v>86</v>
      </c>
      <c r="E450" s="140" t="s">
        <v>118</v>
      </c>
      <c r="F450" s="141">
        <v>340</v>
      </c>
      <c r="G450" s="142" t="s">
        <v>372</v>
      </c>
      <c r="H450" s="130"/>
      <c r="I450" s="131">
        <v>9179</v>
      </c>
      <c r="J450" s="131">
        <v>6983</v>
      </c>
      <c r="K450" s="131">
        <v>0</v>
      </c>
      <c r="L450" s="131">
        <v>938</v>
      </c>
      <c r="M450" s="131">
        <v>17100</v>
      </c>
      <c r="N450" s="130"/>
      <c r="O450" s="132">
        <v>7.5</v>
      </c>
      <c r="P450" s="132">
        <v>0</v>
      </c>
      <c r="Q450" s="133">
        <v>121215</v>
      </c>
      <c r="R450" s="133">
        <v>0</v>
      </c>
      <c r="S450" s="133">
        <v>0</v>
      </c>
      <c r="T450" s="133">
        <v>7035</v>
      </c>
      <c r="U450" s="134">
        <v>128250</v>
      </c>
      <c r="V450" s="144"/>
      <c r="W450" s="173">
        <v>0</v>
      </c>
      <c r="X450" s="174">
        <v>0.09</v>
      </c>
      <c r="Y450" s="174">
        <v>3.9676700247823583E-2</v>
      </c>
      <c r="Z450" s="175">
        <v>0</v>
      </c>
      <c r="AA450" s="168"/>
      <c r="AB450" s="176">
        <v>3</v>
      </c>
      <c r="AC450" s="177">
        <v>0</v>
      </c>
      <c r="AD450" s="134">
        <v>0</v>
      </c>
      <c r="AE450" s="177">
        <v>0</v>
      </c>
      <c r="AF450" s="182">
        <v>0</v>
      </c>
      <c r="AG450" s="172"/>
    </row>
    <row r="451" spans="1:33" s="110" customFormat="1" x14ac:dyDescent="0.2">
      <c r="A451" s="138">
        <v>450</v>
      </c>
      <c r="B451" s="139">
        <v>450086605</v>
      </c>
      <c r="C451" s="140" t="s">
        <v>519</v>
      </c>
      <c r="D451" s="141">
        <v>86</v>
      </c>
      <c r="E451" s="140" t="s">
        <v>118</v>
      </c>
      <c r="F451" s="141">
        <v>605</v>
      </c>
      <c r="G451" s="142" t="s">
        <v>388</v>
      </c>
      <c r="H451" s="130"/>
      <c r="I451" s="131">
        <v>8960</v>
      </c>
      <c r="J451" s="131">
        <v>6209</v>
      </c>
      <c r="K451" s="131">
        <v>0</v>
      </c>
      <c r="L451" s="131">
        <v>938</v>
      </c>
      <c r="M451" s="131">
        <v>16107</v>
      </c>
      <c r="N451" s="130"/>
      <c r="O451" s="132">
        <v>1.5</v>
      </c>
      <c r="P451" s="132">
        <v>0</v>
      </c>
      <c r="Q451" s="133">
        <v>22754</v>
      </c>
      <c r="R451" s="133">
        <v>0</v>
      </c>
      <c r="S451" s="133">
        <v>0</v>
      </c>
      <c r="T451" s="133">
        <v>1407</v>
      </c>
      <c r="U451" s="134">
        <v>24161</v>
      </c>
      <c r="V451" s="144"/>
      <c r="W451" s="173">
        <v>0</v>
      </c>
      <c r="X451" s="174">
        <v>0.09</v>
      </c>
      <c r="Y451" s="174">
        <v>5.3502166693441738E-2</v>
      </c>
      <c r="Z451" s="175">
        <v>0</v>
      </c>
      <c r="AA451" s="168"/>
      <c r="AB451" s="176">
        <v>0.5</v>
      </c>
      <c r="AC451" s="177">
        <v>0</v>
      </c>
      <c r="AD451" s="134">
        <v>0</v>
      </c>
      <c r="AE451" s="177">
        <v>0</v>
      </c>
      <c r="AF451" s="182">
        <v>0</v>
      </c>
      <c r="AG451" s="172"/>
    </row>
    <row r="452" spans="1:33" s="110" customFormat="1" x14ac:dyDescent="0.2">
      <c r="A452" s="138">
        <v>450</v>
      </c>
      <c r="B452" s="139">
        <v>450086670</v>
      </c>
      <c r="C452" s="140" t="s">
        <v>519</v>
      </c>
      <c r="D452" s="141">
        <v>86</v>
      </c>
      <c r="E452" s="140" t="s">
        <v>118</v>
      </c>
      <c r="F452" s="141">
        <v>670</v>
      </c>
      <c r="G452" s="142" t="s">
        <v>406</v>
      </c>
      <c r="H452" s="130"/>
      <c r="I452" s="131">
        <v>11517.013143350603</v>
      </c>
      <c r="J452" s="131">
        <v>8153</v>
      </c>
      <c r="K452" s="131">
        <v>0</v>
      </c>
      <c r="L452" s="131">
        <v>938</v>
      </c>
      <c r="M452" s="131">
        <v>20608.013143350603</v>
      </c>
      <c r="N452" s="130"/>
      <c r="O452" s="132">
        <v>0.5</v>
      </c>
      <c r="P452" s="132">
        <v>0</v>
      </c>
      <c r="Q452" s="133">
        <v>9835</v>
      </c>
      <c r="R452" s="133">
        <v>0</v>
      </c>
      <c r="S452" s="133">
        <v>0</v>
      </c>
      <c r="T452" s="133">
        <v>469</v>
      </c>
      <c r="U452" s="134">
        <v>10304</v>
      </c>
      <c r="V452" s="144"/>
      <c r="W452" s="173">
        <v>0</v>
      </c>
      <c r="X452" s="174">
        <v>0.09</v>
      </c>
      <c r="Y452" s="174">
        <v>6.822624834198418E-2</v>
      </c>
      <c r="Z452" s="175">
        <v>0</v>
      </c>
      <c r="AA452" s="168"/>
      <c r="AB452" s="176">
        <v>0</v>
      </c>
      <c r="AC452" s="177">
        <v>0</v>
      </c>
      <c r="AD452" s="134">
        <v>0</v>
      </c>
      <c r="AE452" s="177">
        <v>0</v>
      </c>
      <c r="AF452" s="182">
        <v>0</v>
      </c>
      <c r="AG452" s="172"/>
    </row>
    <row r="453" spans="1:33" s="110" customFormat="1" x14ac:dyDescent="0.2">
      <c r="A453" s="138">
        <v>450</v>
      </c>
      <c r="B453" s="139">
        <v>450086672</v>
      </c>
      <c r="C453" s="140" t="s">
        <v>519</v>
      </c>
      <c r="D453" s="141">
        <v>86</v>
      </c>
      <c r="E453" s="140" t="s">
        <v>118</v>
      </c>
      <c r="F453" s="141">
        <v>672</v>
      </c>
      <c r="G453" s="142" t="s">
        <v>407</v>
      </c>
      <c r="H453" s="130"/>
      <c r="I453" s="131">
        <v>11813.202455934193</v>
      </c>
      <c r="J453" s="131">
        <v>3828</v>
      </c>
      <c r="K453" s="131">
        <v>0</v>
      </c>
      <c r="L453" s="131">
        <v>938</v>
      </c>
      <c r="M453" s="131">
        <v>16579.202455934195</v>
      </c>
      <c r="N453" s="130"/>
      <c r="O453" s="132">
        <v>1</v>
      </c>
      <c r="P453" s="132">
        <v>0</v>
      </c>
      <c r="Q453" s="133">
        <v>15642</v>
      </c>
      <c r="R453" s="133">
        <v>0</v>
      </c>
      <c r="S453" s="133">
        <v>0</v>
      </c>
      <c r="T453" s="133">
        <v>938</v>
      </c>
      <c r="U453" s="134">
        <v>16580</v>
      </c>
      <c r="V453" s="144"/>
      <c r="W453" s="173">
        <v>0</v>
      </c>
      <c r="X453" s="174">
        <v>0.09</v>
      </c>
      <c r="Y453" s="174">
        <v>8.7889294540055615E-3</v>
      </c>
      <c r="Z453" s="175">
        <v>0</v>
      </c>
      <c r="AA453" s="168"/>
      <c r="AB453" s="176">
        <v>0</v>
      </c>
      <c r="AC453" s="177">
        <v>0</v>
      </c>
      <c r="AD453" s="134">
        <v>0</v>
      </c>
      <c r="AE453" s="177">
        <v>0</v>
      </c>
      <c r="AF453" s="182">
        <v>0</v>
      </c>
      <c r="AG453" s="172"/>
    </row>
    <row r="454" spans="1:33" s="110" customFormat="1" x14ac:dyDescent="0.2">
      <c r="A454" s="138">
        <v>450</v>
      </c>
      <c r="B454" s="139">
        <v>450086674</v>
      </c>
      <c r="C454" s="140" t="s">
        <v>519</v>
      </c>
      <c r="D454" s="141">
        <v>86</v>
      </c>
      <c r="E454" s="140" t="s">
        <v>118</v>
      </c>
      <c r="F454" s="141">
        <v>674</v>
      </c>
      <c r="G454" s="142" t="s">
        <v>409</v>
      </c>
      <c r="H454" s="130"/>
      <c r="I454" s="131">
        <v>12313.084702048418</v>
      </c>
      <c r="J454" s="131">
        <v>4889</v>
      </c>
      <c r="K454" s="131">
        <v>0</v>
      </c>
      <c r="L454" s="131">
        <v>938</v>
      </c>
      <c r="M454" s="131">
        <v>18140.084702048418</v>
      </c>
      <c r="N454" s="130"/>
      <c r="O454" s="132">
        <v>0.5</v>
      </c>
      <c r="P454" s="132">
        <v>0</v>
      </c>
      <c r="Q454" s="133">
        <v>8601</v>
      </c>
      <c r="R454" s="133">
        <v>0</v>
      </c>
      <c r="S454" s="133">
        <v>0</v>
      </c>
      <c r="T454" s="133">
        <v>469</v>
      </c>
      <c r="U454" s="134">
        <v>9070</v>
      </c>
      <c r="V454" s="144"/>
      <c r="W454" s="173">
        <v>0</v>
      </c>
      <c r="X454" s="174">
        <v>0.09</v>
      </c>
      <c r="Y454" s="174">
        <v>5.4925814026498251E-2</v>
      </c>
      <c r="Z454" s="175">
        <v>0</v>
      </c>
      <c r="AA454" s="168"/>
      <c r="AB454" s="176">
        <v>0.5</v>
      </c>
      <c r="AC454" s="177">
        <v>0</v>
      </c>
      <c r="AD454" s="134">
        <v>0</v>
      </c>
      <c r="AE454" s="177">
        <v>0</v>
      </c>
      <c r="AF454" s="182">
        <v>0</v>
      </c>
      <c r="AG454" s="172"/>
    </row>
    <row r="455" spans="1:33" s="110" customFormat="1" x14ac:dyDescent="0.2">
      <c r="A455" s="138">
        <v>450</v>
      </c>
      <c r="B455" s="139">
        <v>450086683</v>
      </c>
      <c r="C455" s="140" t="s">
        <v>519</v>
      </c>
      <c r="D455" s="141">
        <v>86</v>
      </c>
      <c r="E455" s="140" t="s">
        <v>118</v>
      </c>
      <c r="F455" s="141">
        <v>683</v>
      </c>
      <c r="G455" s="142" t="s">
        <v>412</v>
      </c>
      <c r="H455" s="130"/>
      <c r="I455" s="131">
        <v>8960</v>
      </c>
      <c r="J455" s="131">
        <v>6398</v>
      </c>
      <c r="K455" s="131">
        <v>0</v>
      </c>
      <c r="L455" s="131">
        <v>938</v>
      </c>
      <c r="M455" s="131">
        <v>16296</v>
      </c>
      <c r="N455" s="130"/>
      <c r="O455" s="132">
        <v>7</v>
      </c>
      <c r="P455" s="132">
        <v>0</v>
      </c>
      <c r="Q455" s="133">
        <v>107506</v>
      </c>
      <c r="R455" s="133">
        <v>0</v>
      </c>
      <c r="S455" s="133">
        <v>0</v>
      </c>
      <c r="T455" s="133">
        <v>6566</v>
      </c>
      <c r="U455" s="134">
        <v>114072</v>
      </c>
      <c r="V455" s="144"/>
      <c r="W455" s="173">
        <v>0</v>
      </c>
      <c r="X455" s="174">
        <v>0.09</v>
      </c>
      <c r="Y455" s="174">
        <v>2.5315992657768356E-2</v>
      </c>
      <c r="Z455" s="175">
        <v>0</v>
      </c>
      <c r="AA455" s="168"/>
      <c r="AB455" s="176">
        <v>3</v>
      </c>
      <c r="AC455" s="177">
        <v>0</v>
      </c>
      <c r="AD455" s="134">
        <v>0</v>
      </c>
      <c r="AE455" s="177">
        <v>0</v>
      </c>
      <c r="AF455" s="182">
        <v>0</v>
      </c>
      <c r="AG455" s="172"/>
    </row>
    <row r="456" spans="1:33" s="110" customFormat="1" x14ac:dyDescent="0.2">
      <c r="A456" s="138">
        <v>450</v>
      </c>
      <c r="B456" s="139">
        <v>450086750</v>
      </c>
      <c r="C456" s="140" t="s">
        <v>519</v>
      </c>
      <c r="D456" s="141">
        <v>86</v>
      </c>
      <c r="E456" s="140" t="s">
        <v>118</v>
      </c>
      <c r="F456" s="141">
        <v>750</v>
      </c>
      <c r="G456" s="142" t="s">
        <v>430</v>
      </c>
      <c r="H456" s="130"/>
      <c r="I456" s="131">
        <v>11266.381837349398</v>
      </c>
      <c r="J456" s="131">
        <v>7133</v>
      </c>
      <c r="K456" s="131">
        <v>0</v>
      </c>
      <c r="L456" s="131">
        <v>938</v>
      </c>
      <c r="M456" s="131">
        <v>19337.3818373494</v>
      </c>
      <c r="N456" s="130"/>
      <c r="O456" s="132">
        <v>0.5</v>
      </c>
      <c r="P456" s="132">
        <v>0</v>
      </c>
      <c r="Q456" s="133">
        <v>9200</v>
      </c>
      <c r="R456" s="133">
        <v>0</v>
      </c>
      <c r="S456" s="133">
        <v>0</v>
      </c>
      <c r="T456" s="133">
        <v>469</v>
      </c>
      <c r="U456" s="134">
        <v>9669</v>
      </c>
      <c r="V456" s="144"/>
      <c r="W456" s="173">
        <v>0</v>
      </c>
      <c r="X456" s="174">
        <v>0.09</v>
      </c>
      <c r="Y456" s="174">
        <v>3.5253468432370885E-2</v>
      </c>
      <c r="Z456" s="175">
        <v>0</v>
      </c>
      <c r="AA456" s="168"/>
      <c r="AB456" s="176">
        <v>0</v>
      </c>
      <c r="AC456" s="177">
        <v>0</v>
      </c>
      <c r="AD456" s="134">
        <v>0</v>
      </c>
      <c r="AE456" s="177">
        <v>0</v>
      </c>
      <c r="AF456" s="182">
        <v>0</v>
      </c>
      <c r="AG456" s="172"/>
    </row>
    <row r="457" spans="1:33" s="110" customFormat="1" x14ac:dyDescent="0.2">
      <c r="A457" s="138">
        <v>453</v>
      </c>
      <c r="B457" s="139">
        <v>453137005</v>
      </c>
      <c r="C457" s="140" t="s">
        <v>520</v>
      </c>
      <c r="D457" s="141">
        <v>137</v>
      </c>
      <c r="E457" s="140" t="s">
        <v>169</v>
      </c>
      <c r="F457" s="141">
        <v>5</v>
      </c>
      <c r="G457" s="142" t="s">
        <v>37</v>
      </c>
      <c r="H457" s="130"/>
      <c r="I457" s="131">
        <v>12796</v>
      </c>
      <c r="J457" s="131">
        <v>5977</v>
      </c>
      <c r="K457" s="131">
        <v>0</v>
      </c>
      <c r="L457" s="131">
        <v>938</v>
      </c>
      <c r="M457" s="131">
        <v>19711</v>
      </c>
      <c r="N457" s="130"/>
      <c r="O457" s="132">
        <v>2</v>
      </c>
      <c r="P457" s="132">
        <v>0</v>
      </c>
      <c r="Q457" s="133">
        <v>37546</v>
      </c>
      <c r="R457" s="133">
        <v>0</v>
      </c>
      <c r="S457" s="133">
        <v>0</v>
      </c>
      <c r="T457" s="133">
        <v>1876</v>
      </c>
      <c r="U457" s="134">
        <v>39422</v>
      </c>
      <c r="V457" s="144"/>
      <c r="W457" s="173">
        <v>0</v>
      </c>
      <c r="X457" s="174">
        <v>0.09</v>
      </c>
      <c r="Y457" s="174">
        <v>1.4867245081966523E-2</v>
      </c>
      <c r="Z457" s="175">
        <v>0</v>
      </c>
      <c r="AA457" s="168"/>
      <c r="AB457" s="176">
        <v>0</v>
      </c>
      <c r="AC457" s="177">
        <v>0</v>
      </c>
      <c r="AD457" s="134">
        <v>0</v>
      </c>
      <c r="AE457" s="177">
        <v>0</v>
      </c>
      <c r="AF457" s="182">
        <v>0</v>
      </c>
      <c r="AG457" s="172"/>
    </row>
    <row r="458" spans="1:33" s="110" customFormat="1" x14ac:dyDescent="0.2">
      <c r="A458" s="138">
        <v>453</v>
      </c>
      <c r="B458" s="139">
        <v>453137008</v>
      </c>
      <c r="C458" s="140" t="s">
        <v>520</v>
      </c>
      <c r="D458" s="141">
        <v>137</v>
      </c>
      <c r="E458" s="140" t="s">
        <v>169</v>
      </c>
      <c r="F458" s="141">
        <v>8</v>
      </c>
      <c r="G458" s="142" t="s">
        <v>40</v>
      </c>
      <c r="H458" s="130"/>
      <c r="I458" s="131">
        <v>11405.774448495898</v>
      </c>
      <c r="J458" s="131">
        <v>11700</v>
      </c>
      <c r="K458" s="131">
        <v>0</v>
      </c>
      <c r="L458" s="131">
        <v>938</v>
      </c>
      <c r="M458" s="131">
        <v>24043.774448495897</v>
      </c>
      <c r="N458" s="130"/>
      <c r="O458" s="132">
        <v>0.5</v>
      </c>
      <c r="P458" s="132">
        <v>0</v>
      </c>
      <c r="Q458" s="133">
        <v>11553</v>
      </c>
      <c r="R458" s="133">
        <v>0</v>
      </c>
      <c r="S458" s="133">
        <v>0</v>
      </c>
      <c r="T458" s="133">
        <v>469</v>
      </c>
      <c r="U458" s="134">
        <v>12022</v>
      </c>
      <c r="V458" s="144"/>
      <c r="W458" s="173">
        <v>0</v>
      </c>
      <c r="X458" s="174">
        <v>0.09</v>
      </c>
      <c r="Y458" s="174">
        <v>5.8630032554497877E-2</v>
      </c>
      <c r="Z458" s="175">
        <v>0</v>
      </c>
      <c r="AA458" s="168"/>
      <c r="AB458" s="176">
        <v>0</v>
      </c>
      <c r="AC458" s="177">
        <v>0</v>
      </c>
      <c r="AD458" s="134">
        <v>0</v>
      </c>
      <c r="AE458" s="177">
        <v>0</v>
      </c>
      <c r="AF458" s="182">
        <v>0</v>
      </c>
      <c r="AG458" s="172"/>
    </row>
    <row r="459" spans="1:33" s="110" customFormat="1" x14ac:dyDescent="0.2">
      <c r="A459" s="138">
        <v>453</v>
      </c>
      <c r="B459" s="139">
        <v>453137061</v>
      </c>
      <c r="C459" s="140" t="s">
        <v>520</v>
      </c>
      <c r="D459" s="141">
        <v>137</v>
      </c>
      <c r="E459" s="140" t="s">
        <v>169</v>
      </c>
      <c r="F459" s="141">
        <v>61</v>
      </c>
      <c r="G459" s="142" t="s">
        <v>93</v>
      </c>
      <c r="H459" s="130"/>
      <c r="I459" s="131">
        <v>12696</v>
      </c>
      <c r="J459" s="131">
        <v>693</v>
      </c>
      <c r="K459" s="131">
        <v>0</v>
      </c>
      <c r="L459" s="131">
        <v>938</v>
      </c>
      <c r="M459" s="131">
        <v>14327</v>
      </c>
      <c r="N459" s="130"/>
      <c r="O459" s="132">
        <v>56.67</v>
      </c>
      <c r="P459" s="132">
        <v>0</v>
      </c>
      <c r="Q459" s="133">
        <v>758756</v>
      </c>
      <c r="R459" s="133">
        <v>0</v>
      </c>
      <c r="S459" s="133">
        <v>0</v>
      </c>
      <c r="T459" s="133">
        <v>53156</v>
      </c>
      <c r="U459" s="134">
        <v>811912</v>
      </c>
      <c r="V459" s="144"/>
      <c r="W459" s="173">
        <v>0</v>
      </c>
      <c r="X459" s="174">
        <v>0.09</v>
      </c>
      <c r="Y459" s="174">
        <v>3.8456365525610617E-2</v>
      </c>
      <c r="Z459" s="175">
        <v>0</v>
      </c>
      <c r="AA459" s="168"/>
      <c r="AB459" s="176">
        <v>0</v>
      </c>
      <c r="AC459" s="177">
        <v>0</v>
      </c>
      <c r="AD459" s="134">
        <v>0</v>
      </c>
      <c r="AE459" s="177">
        <v>0</v>
      </c>
      <c r="AF459" s="182">
        <v>0</v>
      </c>
      <c r="AG459" s="172"/>
    </row>
    <row r="460" spans="1:33" s="110" customFormat="1" x14ac:dyDescent="0.2">
      <c r="A460" s="138">
        <v>453</v>
      </c>
      <c r="B460" s="139">
        <v>453137086</v>
      </c>
      <c r="C460" s="140" t="s">
        <v>520</v>
      </c>
      <c r="D460" s="141">
        <v>137</v>
      </c>
      <c r="E460" s="140" t="s">
        <v>169</v>
      </c>
      <c r="F460" s="141">
        <v>86</v>
      </c>
      <c r="G460" s="142" t="s">
        <v>118</v>
      </c>
      <c r="H460" s="130"/>
      <c r="I460" s="131">
        <v>13451</v>
      </c>
      <c r="J460" s="131">
        <v>2125</v>
      </c>
      <c r="K460" s="131">
        <v>0</v>
      </c>
      <c r="L460" s="131">
        <v>938</v>
      </c>
      <c r="M460" s="131">
        <v>16514</v>
      </c>
      <c r="N460" s="130"/>
      <c r="O460" s="132">
        <v>3.5</v>
      </c>
      <c r="P460" s="132">
        <v>0</v>
      </c>
      <c r="Q460" s="133">
        <v>54516</v>
      </c>
      <c r="R460" s="133">
        <v>0</v>
      </c>
      <c r="S460" s="133">
        <v>0</v>
      </c>
      <c r="T460" s="133">
        <v>3283</v>
      </c>
      <c r="U460" s="134">
        <v>57799</v>
      </c>
      <c r="V460" s="144"/>
      <c r="W460" s="173">
        <v>0</v>
      </c>
      <c r="X460" s="174">
        <v>0.18</v>
      </c>
      <c r="Y460" s="174">
        <v>6.1123164097095603E-2</v>
      </c>
      <c r="Z460" s="175">
        <v>0</v>
      </c>
      <c r="AA460" s="168"/>
      <c r="AB460" s="176">
        <v>0</v>
      </c>
      <c r="AC460" s="177">
        <v>0</v>
      </c>
      <c r="AD460" s="134">
        <v>0</v>
      </c>
      <c r="AE460" s="177">
        <v>0</v>
      </c>
      <c r="AF460" s="182">
        <v>0</v>
      </c>
      <c r="AG460" s="172"/>
    </row>
    <row r="461" spans="1:33" s="110" customFormat="1" x14ac:dyDescent="0.2">
      <c r="A461" s="138">
        <v>453</v>
      </c>
      <c r="B461" s="139">
        <v>453137111</v>
      </c>
      <c r="C461" s="140" t="s">
        <v>520</v>
      </c>
      <c r="D461" s="141">
        <v>137</v>
      </c>
      <c r="E461" s="140" t="s">
        <v>169</v>
      </c>
      <c r="F461" s="141">
        <v>111</v>
      </c>
      <c r="G461" s="142" t="s">
        <v>143</v>
      </c>
      <c r="H461" s="130"/>
      <c r="I461" s="131">
        <v>11523.570239436618</v>
      </c>
      <c r="J461" s="131">
        <v>2786</v>
      </c>
      <c r="K461" s="131">
        <v>0</v>
      </c>
      <c r="L461" s="131">
        <v>938</v>
      </c>
      <c r="M461" s="131">
        <v>15247.570239436618</v>
      </c>
      <c r="N461" s="130"/>
      <c r="O461" s="132">
        <v>1</v>
      </c>
      <c r="P461" s="132">
        <v>0</v>
      </c>
      <c r="Q461" s="133">
        <v>14310</v>
      </c>
      <c r="R461" s="133">
        <v>0</v>
      </c>
      <c r="S461" s="133">
        <v>0</v>
      </c>
      <c r="T461" s="133">
        <v>938</v>
      </c>
      <c r="U461" s="134">
        <v>15248</v>
      </c>
      <c r="V461" s="144"/>
      <c r="W461" s="173">
        <v>0</v>
      </c>
      <c r="X461" s="174">
        <v>0.09</v>
      </c>
      <c r="Y461" s="174">
        <v>2.7266896986125541E-2</v>
      </c>
      <c r="Z461" s="175">
        <v>0</v>
      </c>
      <c r="AA461" s="168"/>
      <c r="AB461" s="176">
        <v>0</v>
      </c>
      <c r="AC461" s="177">
        <v>0</v>
      </c>
      <c r="AD461" s="134">
        <v>0</v>
      </c>
      <c r="AE461" s="177">
        <v>0</v>
      </c>
      <c r="AF461" s="182">
        <v>0</v>
      </c>
      <c r="AG461" s="172"/>
    </row>
    <row r="462" spans="1:33" s="110" customFormat="1" x14ac:dyDescent="0.2">
      <c r="A462" s="138">
        <v>453</v>
      </c>
      <c r="B462" s="139">
        <v>453137114</v>
      </c>
      <c r="C462" s="140" t="s">
        <v>520</v>
      </c>
      <c r="D462" s="141">
        <v>137</v>
      </c>
      <c r="E462" s="140" t="s">
        <v>169</v>
      </c>
      <c r="F462" s="141">
        <v>114</v>
      </c>
      <c r="G462" s="142" t="s">
        <v>146</v>
      </c>
      <c r="H462" s="130"/>
      <c r="I462" s="131">
        <v>12294.80486005089</v>
      </c>
      <c r="J462" s="131">
        <v>3038</v>
      </c>
      <c r="K462" s="131">
        <v>0</v>
      </c>
      <c r="L462" s="131">
        <v>938</v>
      </c>
      <c r="M462" s="131">
        <v>16270.80486005089</v>
      </c>
      <c r="N462" s="130"/>
      <c r="O462" s="132">
        <v>2</v>
      </c>
      <c r="P462" s="132">
        <v>0</v>
      </c>
      <c r="Q462" s="133">
        <v>30666</v>
      </c>
      <c r="R462" s="133">
        <v>0</v>
      </c>
      <c r="S462" s="133">
        <v>0</v>
      </c>
      <c r="T462" s="133">
        <v>1876</v>
      </c>
      <c r="U462" s="134">
        <v>32542</v>
      </c>
      <c r="V462" s="144"/>
      <c r="W462" s="173">
        <v>0</v>
      </c>
      <c r="X462" s="174">
        <v>0.18</v>
      </c>
      <c r="Y462" s="174">
        <v>4.4907882076813281E-2</v>
      </c>
      <c r="Z462" s="175">
        <v>0</v>
      </c>
      <c r="AA462" s="168"/>
      <c r="AB462" s="176">
        <v>0</v>
      </c>
      <c r="AC462" s="177">
        <v>0</v>
      </c>
      <c r="AD462" s="134">
        <v>0</v>
      </c>
      <c r="AE462" s="177">
        <v>0</v>
      </c>
      <c r="AF462" s="182">
        <v>0</v>
      </c>
      <c r="AG462" s="172"/>
    </row>
    <row r="463" spans="1:33" s="110" customFormat="1" x14ac:dyDescent="0.2">
      <c r="A463" s="138">
        <v>453</v>
      </c>
      <c r="B463" s="139">
        <v>453137137</v>
      </c>
      <c r="C463" s="140" t="s">
        <v>520</v>
      </c>
      <c r="D463" s="141">
        <v>137</v>
      </c>
      <c r="E463" s="140" t="s">
        <v>169</v>
      </c>
      <c r="F463" s="141">
        <v>137</v>
      </c>
      <c r="G463" s="142" t="s">
        <v>169</v>
      </c>
      <c r="H463" s="130"/>
      <c r="I463" s="131">
        <v>13054</v>
      </c>
      <c r="J463" s="131">
        <v>0</v>
      </c>
      <c r="K463" s="131">
        <v>0</v>
      </c>
      <c r="L463" s="131">
        <v>938</v>
      </c>
      <c r="M463" s="131">
        <v>13992</v>
      </c>
      <c r="N463" s="130"/>
      <c r="O463" s="132">
        <v>500.29</v>
      </c>
      <c r="P463" s="132">
        <v>0</v>
      </c>
      <c r="Q463" s="133">
        <v>6530783</v>
      </c>
      <c r="R463" s="133">
        <v>0</v>
      </c>
      <c r="S463" s="133">
        <v>0</v>
      </c>
      <c r="T463" s="133">
        <v>469274</v>
      </c>
      <c r="U463" s="134">
        <v>7000057</v>
      </c>
      <c r="V463" s="144"/>
      <c r="W463" s="173">
        <v>0</v>
      </c>
      <c r="X463" s="174">
        <v>0.18</v>
      </c>
      <c r="Y463" s="174">
        <v>0.10833367339134427</v>
      </c>
      <c r="Z463" s="175">
        <v>0</v>
      </c>
      <c r="AA463" s="168"/>
      <c r="AB463" s="176">
        <v>0</v>
      </c>
      <c r="AC463" s="177">
        <v>0</v>
      </c>
      <c r="AD463" s="134">
        <v>0</v>
      </c>
      <c r="AE463" s="177">
        <v>0</v>
      </c>
      <c r="AF463" s="182">
        <v>0</v>
      </c>
      <c r="AG463" s="172"/>
    </row>
    <row r="464" spans="1:33" s="110" customFormat="1" x14ac:dyDescent="0.2">
      <c r="A464" s="138">
        <v>453</v>
      </c>
      <c r="B464" s="139">
        <v>453137161</v>
      </c>
      <c r="C464" s="140" t="s">
        <v>520</v>
      </c>
      <c r="D464" s="141">
        <v>137</v>
      </c>
      <c r="E464" s="140" t="s">
        <v>169</v>
      </c>
      <c r="F464" s="141">
        <v>161</v>
      </c>
      <c r="G464" s="142" t="s">
        <v>193</v>
      </c>
      <c r="H464" s="130"/>
      <c r="I464" s="131">
        <v>9305</v>
      </c>
      <c r="J464" s="131">
        <v>3904</v>
      </c>
      <c r="K464" s="131">
        <v>0</v>
      </c>
      <c r="L464" s="131">
        <v>938</v>
      </c>
      <c r="M464" s="131">
        <v>14147</v>
      </c>
      <c r="N464" s="130"/>
      <c r="O464" s="132">
        <v>3.25</v>
      </c>
      <c r="P464" s="132">
        <v>0</v>
      </c>
      <c r="Q464" s="133">
        <v>42930</v>
      </c>
      <c r="R464" s="133">
        <v>0</v>
      </c>
      <c r="S464" s="133">
        <v>0</v>
      </c>
      <c r="T464" s="133">
        <v>3049</v>
      </c>
      <c r="U464" s="134">
        <v>45979</v>
      </c>
      <c r="V464" s="144"/>
      <c r="W464" s="173">
        <v>0</v>
      </c>
      <c r="X464" s="174">
        <v>0.09</v>
      </c>
      <c r="Y464" s="174">
        <v>1.0593735185711394E-2</v>
      </c>
      <c r="Z464" s="175">
        <v>0</v>
      </c>
      <c r="AA464" s="168"/>
      <c r="AB464" s="176">
        <v>0</v>
      </c>
      <c r="AC464" s="177">
        <v>0</v>
      </c>
      <c r="AD464" s="134">
        <v>0</v>
      </c>
      <c r="AE464" s="177">
        <v>0</v>
      </c>
      <c r="AF464" s="182">
        <v>0</v>
      </c>
      <c r="AG464" s="172"/>
    </row>
    <row r="465" spans="1:33" s="110" customFormat="1" x14ac:dyDescent="0.2">
      <c r="A465" s="138">
        <v>453</v>
      </c>
      <c r="B465" s="139">
        <v>453137191</v>
      </c>
      <c r="C465" s="140" t="s">
        <v>520</v>
      </c>
      <c r="D465" s="141">
        <v>137</v>
      </c>
      <c r="E465" s="140" t="s">
        <v>169</v>
      </c>
      <c r="F465" s="141">
        <v>191</v>
      </c>
      <c r="G465" s="142" t="s">
        <v>223</v>
      </c>
      <c r="H465" s="130"/>
      <c r="I465" s="131">
        <v>11352.266788008566</v>
      </c>
      <c r="J465" s="131">
        <v>3434</v>
      </c>
      <c r="K465" s="131">
        <v>0</v>
      </c>
      <c r="L465" s="131">
        <v>938</v>
      </c>
      <c r="M465" s="131">
        <v>15724.266788008566</v>
      </c>
      <c r="N465" s="130"/>
      <c r="O465" s="132">
        <v>1</v>
      </c>
      <c r="P465" s="132">
        <v>0</v>
      </c>
      <c r="Q465" s="133">
        <v>14786</v>
      </c>
      <c r="R465" s="133">
        <v>0</v>
      </c>
      <c r="S465" s="133">
        <v>0</v>
      </c>
      <c r="T465" s="133">
        <v>938</v>
      </c>
      <c r="U465" s="134">
        <v>15724</v>
      </c>
      <c r="V465" s="144"/>
      <c r="W465" s="173">
        <v>0</v>
      </c>
      <c r="X465" s="174">
        <v>0.09</v>
      </c>
      <c r="Y465" s="174">
        <v>3.9942481527135247E-2</v>
      </c>
      <c r="Z465" s="175">
        <v>0</v>
      </c>
      <c r="AA465" s="168"/>
      <c r="AB465" s="176">
        <v>0</v>
      </c>
      <c r="AC465" s="177">
        <v>0</v>
      </c>
      <c r="AD465" s="134">
        <v>0</v>
      </c>
      <c r="AE465" s="177">
        <v>0</v>
      </c>
      <c r="AF465" s="182">
        <v>0</v>
      </c>
      <c r="AG465" s="172"/>
    </row>
    <row r="466" spans="1:33" s="110" customFormat="1" x14ac:dyDescent="0.2">
      <c r="A466" s="138">
        <v>453</v>
      </c>
      <c r="B466" s="139">
        <v>453137210</v>
      </c>
      <c r="C466" s="140" t="s">
        <v>520</v>
      </c>
      <c r="D466" s="141">
        <v>137</v>
      </c>
      <c r="E466" s="140" t="s">
        <v>169</v>
      </c>
      <c r="F466" s="141">
        <v>210</v>
      </c>
      <c r="G466" s="142" t="s">
        <v>242</v>
      </c>
      <c r="H466" s="130"/>
      <c r="I466" s="131">
        <v>13234</v>
      </c>
      <c r="J466" s="131">
        <v>4197</v>
      </c>
      <c r="K466" s="131">
        <v>0</v>
      </c>
      <c r="L466" s="131">
        <v>938</v>
      </c>
      <c r="M466" s="131">
        <v>18369</v>
      </c>
      <c r="N466" s="130"/>
      <c r="O466" s="132">
        <v>3</v>
      </c>
      <c r="P466" s="132">
        <v>0</v>
      </c>
      <c r="Q466" s="133">
        <v>52293</v>
      </c>
      <c r="R466" s="133">
        <v>0</v>
      </c>
      <c r="S466" s="133">
        <v>0</v>
      </c>
      <c r="T466" s="133">
        <v>2814</v>
      </c>
      <c r="U466" s="134">
        <v>55107</v>
      </c>
      <c r="V466" s="144"/>
      <c r="W466" s="173">
        <v>0</v>
      </c>
      <c r="X466" s="174">
        <v>0.09</v>
      </c>
      <c r="Y466" s="174">
        <v>5.3812496132318109E-2</v>
      </c>
      <c r="Z466" s="175">
        <v>0</v>
      </c>
      <c r="AA466" s="168"/>
      <c r="AB466" s="176">
        <v>0</v>
      </c>
      <c r="AC466" s="177">
        <v>0</v>
      </c>
      <c r="AD466" s="134">
        <v>0</v>
      </c>
      <c r="AE466" s="177">
        <v>0</v>
      </c>
      <c r="AF466" s="182">
        <v>0</v>
      </c>
      <c r="AG466" s="172"/>
    </row>
    <row r="467" spans="1:33" s="110" customFormat="1" x14ac:dyDescent="0.2">
      <c r="A467" s="138">
        <v>453</v>
      </c>
      <c r="B467" s="139">
        <v>453137227</v>
      </c>
      <c r="C467" s="140" t="s">
        <v>520</v>
      </c>
      <c r="D467" s="141">
        <v>137</v>
      </c>
      <c r="E467" s="140" t="s">
        <v>169</v>
      </c>
      <c r="F467" s="141">
        <v>227</v>
      </c>
      <c r="G467" s="142" t="s">
        <v>259</v>
      </c>
      <c r="H467" s="130"/>
      <c r="I467" s="131">
        <v>9257</v>
      </c>
      <c r="J467" s="131">
        <v>2789</v>
      </c>
      <c r="K467" s="131">
        <v>0</v>
      </c>
      <c r="L467" s="131">
        <v>938</v>
      </c>
      <c r="M467" s="131">
        <v>12984</v>
      </c>
      <c r="N467" s="130"/>
      <c r="O467" s="132">
        <v>1.5</v>
      </c>
      <c r="P467" s="132">
        <v>0</v>
      </c>
      <c r="Q467" s="133">
        <v>18069</v>
      </c>
      <c r="R467" s="133">
        <v>0</v>
      </c>
      <c r="S467" s="133">
        <v>0</v>
      </c>
      <c r="T467" s="133">
        <v>1407</v>
      </c>
      <c r="U467" s="134">
        <v>19476</v>
      </c>
      <c r="V467" s="144"/>
      <c r="W467" s="173">
        <v>0</v>
      </c>
      <c r="X467" s="174">
        <v>0.18</v>
      </c>
      <c r="Y467" s="174">
        <v>1.6840363184086837E-2</v>
      </c>
      <c r="Z467" s="175">
        <v>0</v>
      </c>
      <c r="AA467" s="168"/>
      <c r="AB467" s="176">
        <v>0</v>
      </c>
      <c r="AC467" s="177">
        <v>0</v>
      </c>
      <c r="AD467" s="134">
        <v>0</v>
      </c>
      <c r="AE467" s="177">
        <v>0</v>
      </c>
      <c r="AF467" s="182">
        <v>0</v>
      </c>
      <c r="AG467" s="172"/>
    </row>
    <row r="468" spans="1:33" s="110" customFormat="1" x14ac:dyDescent="0.2">
      <c r="A468" s="138">
        <v>453</v>
      </c>
      <c r="B468" s="139">
        <v>453137278</v>
      </c>
      <c r="C468" s="140" t="s">
        <v>520</v>
      </c>
      <c r="D468" s="141">
        <v>137</v>
      </c>
      <c r="E468" s="140" t="s">
        <v>169</v>
      </c>
      <c r="F468" s="141">
        <v>278</v>
      </c>
      <c r="G468" s="142" t="s">
        <v>310</v>
      </c>
      <c r="H468" s="130"/>
      <c r="I468" s="131">
        <v>13450</v>
      </c>
      <c r="J468" s="131">
        <v>2481</v>
      </c>
      <c r="K468" s="131">
        <v>0</v>
      </c>
      <c r="L468" s="131">
        <v>938</v>
      </c>
      <c r="M468" s="131">
        <v>16869</v>
      </c>
      <c r="N468" s="130"/>
      <c r="O468" s="132">
        <v>10.92</v>
      </c>
      <c r="P468" s="132">
        <v>0</v>
      </c>
      <c r="Q468" s="133">
        <v>173967</v>
      </c>
      <c r="R468" s="133">
        <v>0</v>
      </c>
      <c r="S468" s="133">
        <v>0</v>
      </c>
      <c r="T468" s="133">
        <v>10244</v>
      </c>
      <c r="U468" s="134">
        <v>184211</v>
      </c>
      <c r="V468" s="144"/>
      <c r="W468" s="173">
        <v>0</v>
      </c>
      <c r="X468" s="174">
        <v>0.09</v>
      </c>
      <c r="Y468" s="174">
        <v>6.1979332771182144E-2</v>
      </c>
      <c r="Z468" s="175">
        <v>0</v>
      </c>
      <c r="AA468" s="168"/>
      <c r="AB468" s="176">
        <v>0</v>
      </c>
      <c r="AC468" s="177">
        <v>0</v>
      </c>
      <c r="AD468" s="134">
        <v>0</v>
      </c>
      <c r="AE468" s="177">
        <v>0</v>
      </c>
      <c r="AF468" s="182">
        <v>0</v>
      </c>
      <c r="AG468" s="172"/>
    </row>
    <row r="469" spans="1:33" s="110" customFormat="1" x14ac:dyDescent="0.2">
      <c r="A469" s="138">
        <v>453</v>
      </c>
      <c r="B469" s="139">
        <v>453137281</v>
      </c>
      <c r="C469" s="140" t="s">
        <v>520</v>
      </c>
      <c r="D469" s="141">
        <v>137</v>
      </c>
      <c r="E469" s="140" t="s">
        <v>169</v>
      </c>
      <c r="F469" s="141">
        <v>281</v>
      </c>
      <c r="G469" s="142" t="s">
        <v>313</v>
      </c>
      <c r="H469" s="130"/>
      <c r="I469" s="131">
        <v>13386</v>
      </c>
      <c r="J469" s="131">
        <v>608</v>
      </c>
      <c r="K469" s="131">
        <v>0</v>
      </c>
      <c r="L469" s="131">
        <v>938</v>
      </c>
      <c r="M469" s="131">
        <v>14932</v>
      </c>
      <c r="N469" s="130"/>
      <c r="O469" s="132">
        <v>91.589999999999975</v>
      </c>
      <c r="P469" s="132">
        <v>0</v>
      </c>
      <c r="Q469" s="133">
        <v>1281713</v>
      </c>
      <c r="R469" s="133">
        <v>0</v>
      </c>
      <c r="S469" s="133">
        <v>0</v>
      </c>
      <c r="T469" s="133">
        <v>85909</v>
      </c>
      <c r="U469" s="134">
        <v>1367622</v>
      </c>
      <c r="V469" s="144"/>
      <c r="W469" s="173">
        <v>0</v>
      </c>
      <c r="X469" s="174">
        <v>0.18</v>
      </c>
      <c r="Y469" s="174">
        <v>0.13568467825628666</v>
      </c>
      <c r="Z469" s="175">
        <v>0</v>
      </c>
      <c r="AA469" s="168"/>
      <c r="AB469" s="176">
        <v>0</v>
      </c>
      <c r="AC469" s="177">
        <v>0</v>
      </c>
      <c r="AD469" s="134">
        <v>0</v>
      </c>
      <c r="AE469" s="177">
        <v>0</v>
      </c>
      <c r="AF469" s="182">
        <v>0</v>
      </c>
      <c r="AG469" s="172"/>
    </row>
    <row r="470" spans="1:33" s="110" customFormat="1" x14ac:dyDescent="0.2">
      <c r="A470" s="138">
        <v>453</v>
      </c>
      <c r="B470" s="139">
        <v>453137325</v>
      </c>
      <c r="C470" s="140" t="s">
        <v>520</v>
      </c>
      <c r="D470" s="141">
        <v>137</v>
      </c>
      <c r="E470" s="140" t="s">
        <v>169</v>
      </c>
      <c r="F470" s="141">
        <v>325</v>
      </c>
      <c r="G470" s="142" t="s">
        <v>357</v>
      </c>
      <c r="H470" s="130"/>
      <c r="I470" s="131">
        <v>12752</v>
      </c>
      <c r="J470" s="131">
        <v>1822</v>
      </c>
      <c r="K470" s="131">
        <v>0</v>
      </c>
      <c r="L470" s="131">
        <v>938</v>
      </c>
      <c r="M470" s="131">
        <v>15512</v>
      </c>
      <c r="N470" s="130"/>
      <c r="O470" s="132">
        <v>7</v>
      </c>
      <c r="P470" s="132">
        <v>0</v>
      </c>
      <c r="Q470" s="133">
        <v>102018</v>
      </c>
      <c r="R470" s="133">
        <v>0</v>
      </c>
      <c r="S470" s="133">
        <v>0</v>
      </c>
      <c r="T470" s="133">
        <v>6566</v>
      </c>
      <c r="U470" s="134">
        <v>108584</v>
      </c>
      <c r="V470" s="144"/>
      <c r="W470" s="173">
        <v>0</v>
      </c>
      <c r="X470" s="174">
        <v>0.09</v>
      </c>
      <c r="Y470" s="174">
        <v>1.2300280450022755E-2</v>
      </c>
      <c r="Z470" s="175">
        <v>0</v>
      </c>
      <c r="AA470" s="168"/>
      <c r="AB470" s="176">
        <v>0</v>
      </c>
      <c r="AC470" s="177">
        <v>0</v>
      </c>
      <c r="AD470" s="134">
        <v>0</v>
      </c>
      <c r="AE470" s="177">
        <v>0</v>
      </c>
      <c r="AF470" s="182">
        <v>0</v>
      </c>
      <c r="AG470" s="172"/>
    </row>
    <row r="471" spans="1:33" s="110" customFormat="1" x14ac:dyDescent="0.2">
      <c r="A471" s="138">
        <v>453</v>
      </c>
      <c r="B471" s="139">
        <v>453137332</v>
      </c>
      <c r="C471" s="140" t="s">
        <v>520</v>
      </c>
      <c r="D471" s="141">
        <v>137</v>
      </c>
      <c r="E471" s="140" t="s">
        <v>169</v>
      </c>
      <c r="F471" s="141">
        <v>332</v>
      </c>
      <c r="G471" s="142" t="s">
        <v>364</v>
      </c>
      <c r="H471" s="130"/>
      <c r="I471" s="131">
        <v>11334</v>
      </c>
      <c r="J471" s="131">
        <v>875</v>
      </c>
      <c r="K471" s="131">
        <v>0</v>
      </c>
      <c r="L471" s="131">
        <v>938</v>
      </c>
      <c r="M471" s="131">
        <v>13147</v>
      </c>
      <c r="N471" s="130"/>
      <c r="O471" s="132">
        <v>14</v>
      </c>
      <c r="P471" s="132">
        <v>0</v>
      </c>
      <c r="Q471" s="133">
        <v>170926</v>
      </c>
      <c r="R471" s="133">
        <v>0</v>
      </c>
      <c r="S471" s="133">
        <v>0</v>
      </c>
      <c r="T471" s="133">
        <v>13132</v>
      </c>
      <c r="U471" s="134">
        <v>184058</v>
      </c>
      <c r="V471" s="144"/>
      <c r="W471" s="173">
        <v>0</v>
      </c>
      <c r="X471" s="174">
        <v>0.09</v>
      </c>
      <c r="Y471" s="174">
        <v>1.6521733237553109E-2</v>
      </c>
      <c r="Z471" s="175">
        <v>0</v>
      </c>
      <c r="AA471" s="168"/>
      <c r="AB471" s="176">
        <v>0</v>
      </c>
      <c r="AC471" s="177">
        <v>0</v>
      </c>
      <c r="AD471" s="134">
        <v>0</v>
      </c>
      <c r="AE471" s="177">
        <v>0</v>
      </c>
      <c r="AF471" s="182">
        <v>0</v>
      </c>
      <c r="AG471" s="172"/>
    </row>
    <row r="472" spans="1:33" s="110" customFormat="1" x14ac:dyDescent="0.2">
      <c r="A472" s="138">
        <v>453</v>
      </c>
      <c r="B472" s="139">
        <v>453137605</v>
      </c>
      <c r="C472" s="140" t="s">
        <v>520</v>
      </c>
      <c r="D472" s="141">
        <v>137</v>
      </c>
      <c r="E472" s="140" t="s">
        <v>169</v>
      </c>
      <c r="F472" s="141">
        <v>605</v>
      </c>
      <c r="G472" s="142" t="s">
        <v>388</v>
      </c>
      <c r="H472" s="130"/>
      <c r="I472" s="131">
        <v>12095.238727662616</v>
      </c>
      <c r="J472" s="131">
        <v>8382</v>
      </c>
      <c r="K472" s="131">
        <v>0</v>
      </c>
      <c r="L472" s="131">
        <v>938</v>
      </c>
      <c r="M472" s="131">
        <v>21415.238727662618</v>
      </c>
      <c r="N472" s="130"/>
      <c r="O472" s="132">
        <v>0.55000000000000004</v>
      </c>
      <c r="P472" s="132">
        <v>0</v>
      </c>
      <c r="Q472" s="133">
        <v>11262</v>
      </c>
      <c r="R472" s="133">
        <v>0</v>
      </c>
      <c r="S472" s="133">
        <v>0</v>
      </c>
      <c r="T472" s="133">
        <v>516</v>
      </c>
      <c r="U472" s="134">
        <v>11778</v>
      </c>
      <c r="V472" s="144"/>
      <c r="W472" s="173">
        <v>0</v>
      </c>
      <c r="X472" s="174">
        <v>0.09</v>
      </c>
      <c r="Y472" s="174">
        <v>5.3502166693441738E-2</v>
      </c>
      <c r="Z472" s="175">
        <v>0</v>
      </c>
      <c r="AA472" s="168"/>
      <c r="AB472" s="176">
        <v>0</v>
      </c>
      <c r="AC472" s="177">
        <v>0</v>
      </c>
      <c r="AD472" s="134">
        <v>0</v>
      </c>
      <c r="AE472" s="177">
        <v>0</v>
      </c>
      <c r="AF472" s="182">
        <v>0</v>
      </c>
      <c r="AG472" s="172"/>
    </row>
    <row r="473" spans="1:33" s="110" customFormat="1" x14ac:dyDescent="0.2">
      <c r="A473" s="138">
        <v>453</v>
      </c>
      <c r="B473" s="139">
        <v>453137680</v>
      </c>
      <c r="C473" s="140" t="s">
        <v>520</v>
      </c>
      <c r="D473" s="141">
        <v>137</v>
      </c>
      <c r="E473" s="140" t="s">
        <v>169</v>
      </c>
      <c r="F473" s="141">
        <v>680</v>
      </c>
      <c r="G473" s="142" t="s">
        <v>411</v>
      </c>
      <c r="H473" s="130"/>
      <c r="I473" s="131">
        <v>10858.967824597465</v>
      </c>
      <c r="J473" s="131">
        <v>3868</v>
      </c>
      <c r="K473" s="131">
        <v>0</v>
      </c>
      <c r="L473" s="131">
        <v>938</v>
      </c>
      <c r="M473" s="131">
        <v>15664.967824597465</v>
      </c>
      <c r="N473" s="130"/>
      <c r="O473" s="132">
        <v>2</v>
      </c>
      <c r="P473" s="132">
        <v>0</v>
      </c>
      <c r="Q473" s="133">
        <v>29454</v>
      </c>
      <c r="R473" s="133">
        <v>0</v>
      </c>
      <c r="S473" s="133">
        <v>0</v>
      </c>
      <c r="T473" s="133">
        <v>1876</v>
      </c>
      <c r="U473" s="134">
        <v>31330</v>
      </c>
      <c r="V473" s="144"/>
      <c r="W473" s="173">
        <v>0</v>
      </c>
      <c r="X473" s="174">
        <v>0.09</v>
      </c>
      <c r="Y473" s="174">
        <v>4.5795888162902462E-3</v>
      </c>
      <c r="Z473" s="175">
        <v>0</v>
      </c>
      <c r="AA473" s="168"/>
      <c r="AB473" s="176">
        <v>0</v>
      </c>
      <c r="AC473" s="177">
        <v>0</v>
      </c>
      <c r="AD473" s="134">
        <v>0</v>
      </c>
      <c r="AE473" s="177">
        <v>0</v>
      </c>
      <c r="AF473" s="182">
        <v>0</v>
      </c>
      <c r="AG473" s="172"/>
    </row>
    <row r="474" spans="1:33" s="110" customFormat="1" x14ac:dyDescent="0.2">
      <c r="A474" s="138">
        <v>454</v>
      </c>
      <c r="B474" s="139">
        <v>454149009</v>
      </c>
      <c r="C474" s="140" t="s">
        <v>521</v>
      </c>
      <c r="D474" s="141">
        <v>149</v>
      </c>
      <c r="E474" s="140" t="s">
        <v>181</v>
      </c>
      <c r="F474" s="141">
        <v>9</v>
      </c>
      <c r="G474" s="142" t="s">
        <v>41</v>
      </c>
      <c r="H474" s="130"/>
      <c r="I474" s="131">
        <v>12833</v>
      </c>
      <c r="J474" s="131">
        <v>8568</v>
      </c>
      <c r="K474" s="131">
        <v>0</v>
      </c>
      <c r="L474" s="131">
        <v>938</v>
      </c>
      <c r="M474" s="131">
        <v>22339</v>
      </c>
      <c r="N474" s="130"/>
      <c r="O474" s="132">
        <v>5</v>
      </c>
      <c r="P474" s="132">
        <v>0</v>
      </c>
      <c r="Q474" s="133">
        <v>107005</v>
      </c>
      <c r="R474" s="133">
        <v>0</v>
      </c>
      <c r="S474" s="133">
        <v>0</v>
      </c>
      <c r="T474" s="133">
        <v>4690</v>
      </c>
      <c r="U474" s="134">
        <v>111695</v>
      </c>
      <c r="V474" s="144"/>
      <c r="W474" s="173">
        <v>0</v>
      </c>
      <c r="X474" s="174">
        <v>0.09</v>
      </c>
      <c r="Y474" s="174">
        <v>2.3044046509210817E-3</v>
      </c>
      <c r="Z474" s="175">
        <v>0</v>
      </c>
      <c r="AA474" s="168"/>
      <c r="AB474" s="176">
        <v>0</v>
      </c>
      <c r="AC474" s="177">
        <v>0</v>
      </c>
      <c r="AD474" s="134">
        <v>0</v>
      </c>
      <c r="AE474" s="177">
        <v>0</v>
      </c>
      <c r="AF474" s="182">
        <v>0</v>
      </c>
      <c r="AG474" s="172"/>
    </row>
    <row r="475" spans="1:33" s="110" customFormat="1" x14ac:dyDescent="0.2">
      <c r="A475" s="138">
        <v>454</v>
      </c>
      <c r="B475" s="139">
        <v>454149103</v>
      </c>
      <c r="C475" s="140" t="s">
        <v>521</v>
      </c>
      <c r="D475" s="141">
        <v>149</v>
      </c>
      <c r="E475" s="140" t="s">
        <v>181</v>
      </c>
      <c r="F475" s="141">
        <v>103</v>
      </c>
      <c r="G475" s="142" t="s">
        <v>135</v>
      </c>
      <c r="H475" s="130"/>
      <c r="I475" s="131">
        <v>12693.185529363111</v>
      </c>
      <c r="J475" s="131">
        <v>247</v>
      </c>
      <c r="K475" s="131">
        <v>0</v>
      </c>
      <c r="L475" s="131">
        <v>938</v>
      </c>
      <c r="M475" s="131">
        <v>13878.185529363111</v>
      </c>
      <c r="N475" s="130"/>
      <c r="O475" s="132">
        <v>3</v>
      </c>
      <c r="P475" s="132">
        <v>0</v>
      </c>
      <c r="Q475" s="133">
        <v>38820</v>
      </c>
      <c r="R475" s="133">
        <v>0</v>
      </c>
      <c r="S475" s="133">
        <v>0</v>
      </c>
      <c r="T475" s="133">
        <v>2814</v>
      </c>
      <c r="U475" s="134">
        <v>41634</v>
      </c>
      <c r="V475" s="144"/>
      <c r="W475" s="173">
        <v>0</v>
      </c>
      <c r="X475" s="174">
        <v>0.18</v>
      </c>
      <c r="Y475" s="174">
        <v>1.1952617925059838E-2</v>
      </c>
      <c r="Z475" s="175">
        <v>0</v>
      </c>
      <c r="AA475" s="168"/>
      <c r="AB475" s="176">
        <v>0</v>
      </c>
      <c r="AC475" s="177">
        <v>0</v>
      </c>
      <c r="AD475" s="134">
        <v>0</v>
      </c>
      <c r="AE475" s="177">
        <v>0</v>
      </c>
      <c r="AF475" s="182">
        <v>0</v>
      </c>
      <c r="AG475" s="172"/>
    </row>
    <row r="476" spans="1:33" s="110" customFormat="1" x14ac:dyDescent="0.2">
      <c r="A476" s="138">
        <v>454</v>
      </c>
      <c r="B476" s="139">
        <v>454149128</v>
      </c>
      <c r="C476" s="140" t="s">
        <v>521</v>
      </c>
      <c r="D476" s="141">
        <v>149</v>
      </c>
      <c r="E476" s="140" t="s">
        <v>181</v>
      </c>
      <c r="F476" s="141">
        <v>128</v>
      </c>
      <c r="G476" s="142" t="s">
        <v>160</v>
      </c>
      <c r="H476" s="130"/>
      <c r="I476" s="131">
        <v>11009</v>
      </c>
      <c r="J476" s="131">
        <v>635</v>
      </c>
      <c r="K476" s="131">
        <v>0</v>
      </c>
      <c r="L476" s="131">
        <v>938</v>
      </c>
      <c r="M476" s="131">
        <v>12582</v>
      </c>
      <c r="N476" s="130"/>
      <c r="O476" s="132">
        <v>11.809999999999999</v>
      </c>
      <c r="P476" s="132">
        <v>0</v>
      </c>
      <c r="Q476" s="133">
        <v>137514</v>
      </c>
      <c r="R476" s="133">
        <v>0</v>
      </c>
      <c r="S476" s="133">
        <v>0</v>
      </c>
      <c r="T476" s="133">
        <v>11078</v>
      </c>
      <c r="U476" s="134">
        <v>148592</v>
      </c>
      <c r="V476" s="144"/>
      <c r="W476" s="173">
        <v>0</v>
      </c>
      <c r="X476" s="174">
        <v>0.09</v>
      </c>
      <c r="Y476" s="174">
        <v>3.8064128146397994E-2</v>
      </c>
      <c r="Z476" s="175">
        <v>0</v>
      </c>
      <c r="AA476" s="168"/>
      <c r="AB476" s="176">
        <v>0</v>
      </c>
      <c r="AC476" s="177">
        <v>0</v>
      </c>
      <c r="AD476" s="134">
        <v>0</v>
      </c>
      <c r="AE476" s="177">
        <v>0</v>
      </c>
      <c r="AF476" s="182">
        <v>0</v>
      </c>
      <c r="AG476" s="172"/>
    </row>
    <row r="477" spans="1:33" s="110" customFormat="1" x14ac:dyDescent="0.2">
      <c r="A477" s="138">
        <v>454</v>
      </c>
      <c r="B477" s="139">
        <v>454149149</v>
      </c>
      <c r="C477" s="140" t="s">
        <v>521</v>
      </c>
      <c r="D477" s="141">
        <v>149</v>
      </c>
      <c r="E477" s="140" t="s">
        <v>181</v>
      </c>
      <c r="F477" s="141">
        <v>149</v>
      </c>
      <c r="G477" s="142" t="s">
        <v>181</v>
      </c>
      <c r="H477" s="130"/>
      <c r="I477" s="131">
        <v>12846</v>
      </c>
      <c r="J477" s="131">
        <v>475</v>
      </c>
      <c r="K477" s="131">
        <v>0</v>
      </c>
      <c r="L477" s="131">
        <v>938</v>
      </c>
      <c r="M477" s="131">
        <v>14259</v>
      </c>
      <c r="N477" s="130"/>
      <c r="O477" s="132">
        <v>709.79000000000019</v>
      </c>
      <c r="P477" s="132">
        <v>0</v>
      </c>
      <c r="Q477" s="133">
        <v>9455112</v>
      </c>
      <c r="R477" s="133">
        <v>0</v>
      </c>
      <c r="S477" s="133">
        <v>0</v>
      </c>
      <c r="T477" s="133">
        <v>665783</v>
      </c>
      <c r="U477" s="134">
        <v>10120895</v>
      </c>
      <c r="V477" s="144"/>
      <c r="W477" s="173">
        <v>0</v>
      </c>
      <c r="X477" s="174">
        <v>0.18</v>
      </c>
      <c r="Y477" s="174">
        <v>0.11469294050967058</v>
      </c>
      <c r="Z477" s="175">
        <v>0</v>
      </c>
      <c r="AA477" s="168"/>
      <c r="AB477" s="176">
        <v>0</v>
      </c>
      <c r="AC477" s="177">
        <v>0</v>
      </c>
      <c r="AD477" s="134">
        <v>0</v>
      </c>
      <c r="AE477" s="177">
        <v>0</v>
      </c>
      <c r="AF477" s="182">
        <v>0</v>
      </c>
      <c r="AG477" s="172"/>
    </row>
    <row r="478" spans="1:33" s="110" customFormat="1" x14ac:dyDescent="0.2">
      <c r="A478" s="138">
        <v>454</v>
      </c>
      <c r="B478" s="139">
        <v>454149181</v>
      </c>
      <c r="C478" s="140" t="s">
        <v>521</v>
      </c>
      <c r="D478" s="141">
        <v>149</v>
      </c>
      <c r="E478" s="140" t="s">
        <v>181</v>
      </c>
      <c r="F478" s="141">
        <v>181</v>
      </c>
      <c r="G478" s="142" t="s">
        <v>213</v>
      </c>
      <c r="H478" s="130"/>
      <c r="I478" s="131">
        <v>12156</v>
      </c>
      <c r="J478" s="131">
        <v>223</v>
      </c>
      <c r="K478" s="131">
        <v>0</v>
      </c>
      <c r="L478" s="131">
        <v>938</v>
      </c>
      <c r="M478" s="131">
        <v>13317</v>
      </c>
      <c r="N478" s="130"/>
      <c r="O478" s="132">
        <v>60.3</v>
      </c>
      <c r="P478" s="132">
        <v>0</v>
      </c>
      <c r="Q478" s="133">
        <v>746453</v>
      </c>
      <c r="R478" s="133">
        <v>0</v>
      </c>
      <c r="S478" s="133">
        <v>0</v>
      </c>
      <c r="T478" s="133">
        <v>56562</v>
      </c>
      <c r="U478" s="134">
        <v>803015</v>
      </c>
      <c r="V478" s="144"/>
      <c r="W478" s="173">
        <v>0</v>
      </c>
      <c r="X478" s="174">
        <v>0.09</v>
      </c>
      <c r="Y478" s="174">
        <v>1.9367916364146205E-2</v>
      </c>
      <c r="Z478" s="175">
        <v>0</v>
      </c>
      <c r="AA478" s="168"/>
      <c r="AB478" s="176">
        <v>0</v>
      </c>
      <c r="AC478" s="177">
        <v>0</v>
      </c>
      <c r="AD478" s="134">
        <v>0</v>
      </c>
      <c r="AE478" s="177">
        <v>0</v>
      </c>
      <c r="AF478" s="182">
        <v>0</v>
      </c>
      <c r="AG478" s="172"/>
    </row>
    <row r="479" spans="1:33" s="110" customFormat="1" x14ac:dyDescent="0.2">
      <c r="A479" s="138">
        <v>454</v>
      </c>
      <c r="B479" s="139">
        <v>454149211</v>
      </c>
      <c r="C479" s="140" t="s">
        <v>521</v>
      </c>
      <c r="D479" s="141">
        <v>149</v>
      </c>
      <c r="E479" s="140" t="s">
        <v>181</v>
      </c>
      <c r="F479" s="141">
        <v>211</v>
      </c>
      <c r="G479" s="142" t="s">
        <v>243</v>
      </c>
      <c r="H479" s="130"/>
      <c r="I479" s="131">
        <v>10661</v>
      </c>
      <c r="J479" s="131">
        <v>2423</v>
      </c>
      <c r="K479" s="131">
        <v>0</v>
      </c>
      <c r="L479" s="131">
        <v>938</v>
      </c>
      <c r="M479" s="131">
        <v>14022</v>
      </c>
      <c r="N479" s="130"/>
      <c r="O479" s="132">
        <v>3</v>
      </c>
      <c r="P479" s="132">
        <v>0</v>
      </c>
      <c r="Q479" s="133">
        <v>39252</v>
      </c>
      <c r="R479" s="133">
        <v>0</v>
      </c>
      <c r="S479" s="133">
        <v>0</v>
      </c>
      <c r="T479" s="133">
        <v>2814</v>
      </c>
      <c r="U479" s="134">
        <v>42066</v>
      </c>
      <c r="V479" s="144"/>
      <c r="W479" s="173">
        <v>0</v>
      </c>
      <c r="X479" s="174">
        <v>0.09</v>
      </c>
      <c r="Y479" s="174">
        <v>2.2377930077763565E-3</v>
      </c>
      <c r="Z479" s="175">
        <v>0</v>
      </c>
      <c r="AA479" s="168"/>
      <c r="AB479" s="176">
        <v>0</v>
      </c>
      <c r="AC479" s="177">
        <v>0</v>
      </c>
      <c r="AD479" s="134">
        <v>0</v>
      </c>
      <c r="AE479" s="177">
        <v>0</v>
      </c>
      <c r="AF479" s="182">
        <v>0</v>
      </c>
      <c r="AG479" s="172"/>
    </row>
    <row r="480" spans="1:33" s="110" customFormat="1" x14ac:dyDescent="0.2">
      <c r="A480" s="138">
        <v>454</v>
      </c>
      <c r="B480" s="139">
        <v>454149745</v>
      </c>
      <c r="C480" s="140" t="s">
        <v>521</v>
      </c>
      <c r="D480" s="141">
        <v>149</v>
      </c>
      <c r="E480" s="140" t="s">
        <v>181</v>
      </c>
      <c r="F480" s="141">
        <v>745</v>
      </c>
      <c r="G480" s="142" t="s">
        <v>429</v>
      </c>
      <c r="H480" s="130"/>
      <c r="I480" s="131">
        <v>10522.465323063756</v>
      </c>
      <c r="J480" s="131">
        <v>4546</v>
      </c>
      <c r="K480" s="131">
        <v>0</v>
      </c>
      <c r="L480" s="131">
        <v>938</v>
      </c>
      <c r="M480" s="131">
        <v>16006.465323063756</v>
      </c>
      <c r="N480" s="130"/>
      <c r="O480" s="132">
        <v>1</v>
      </c>
      <c r="P480" s="132">
        <v>0</v>
      </c>
      <c r="Q480" s="133">
        <v>15068</v>
      </c>
      <c r="R480" s="133">
        <v>0</v>
      </c>
      <c r="S480" s="133">
        <v>0</v>
      </c>
      <c r="T480" s="133">
        <v>938</v>
      </c>
      <c r="U480" s="134">
        <v>16006</v>
      </c>
      <c r="V480" s="144"/>
      <c r="W480" s="173">
        <v>0</v>
      </c>
      <c r="X480" s="174">
        <v>0.09</v>
      </c>
      <c r="Y480" s="174">
        <v>1.3730406914680552E-2</v>
      </c>
      <c r="Z480" s="175">
        <v>0</v>
      </c>
      <c r="AA480" s="168"/>
      <c r="AB480" s="176">
        <v>0</v>
      </c>
      <c r="AC480" s="177">
        <v>0</v>
      </c>
      <c r="AD480" s="134">
        <v>0</v>
      </c>
      <c r="AE480" s="177">
        <v>0</v>
      </c>
      <c r="AF480" s="182">
        <v>0</v>
      </c>
      <c r="AG480" s="172"/>
    </row>
    <row r="481" spans="1:33" s="110" customFormat="1" x14ac:dyDescent="0.2">
      <c r="A481" s="138">
        <v>455</v>
      </c>
      <c r="B481" s="139">
        <v>455128007</v>
      </c>
      <c r="C481" s="140" t="s">
        <v>522</v>
      </c>
      <c r="D481" s="141">
        <v>128</v>
      </c>
      <c r="E481" s="140" t="s">
        <v>160</v>
      </c>
      <c r="F481" s="141">
        <v>7</v>
      </c>
      <c r="G481" s="142" t="s">
        <v>39</v>
      </c>
      <c r="H481" s="130"/>
      <c r="I481" s="131">
        <v>10408</v>
      </c>
      <c r="J481" s="131">
        <v>4865</v>
      </c>
      <c r="K481" s="131">
        <v>0</v>
      </c>
      <c r="L481" s="131">
        <v>938</v>
      </c>
      <c r="M481" s="131">
        <v>16211</v>
      </c>
      <c r="N481" s="130"/>
      <c r="O481" s="132">
        <v>2</v>
      </c>
      <c r="P481" s="132">
        <v>0</v>
      </c>
      <c r="Q481" s="133">
        <v>30546</v>
      </c>
      <c r="R481" s="133">
        <v>0</v>
      </c>
      <c r="S481" s="133">
        <v>0</v>
      </c>
      <c r="T481" s="133">
        <v>1876</v>
      </c>
      <c r="U481" s="134">
        <v>32422</v>
      </c>
      <c r="V481" s="144"/>
      <c r="W481" s="173">
        <v>0</v>
      </c>
      <c r="X481" s="174">
        <v>0.09</v>
      </c>
      <c r="Y481" s="174">
        <v>2.5708886322353516E-2</v>
      </c>
      <c r="Z481" s="175">
        <v>0</v>
      </c>
      <c r="AA481" s="168"/>
      <c r="AB481" s="176">
        <v>0</v>
      </c>
      <c r="AC481" s="177">
        <v>0</v>
      </c>
      <c r="AD481" s="134">
        <v>0</v>
      </c>
      <c r="AE481" s="177">
        <v>0</v>
      </c>
      <c r="AF481" s="182">
        <v>0</v>
      </c>
      <c r="AG481" s="172"/>
    </row>
    <row r="482" spans="1:33" s="110" customFormat="1" x14ac:dyDescent="0.2">
      <c r="A482" s="138">
        <v>455</v>
      </c>
      <c r="B482" s="139">
        <v>455128128</v>
      </c>
      <c r="C482" s="140" t="s">
        <v>522</v>
      </c>
      <c r="D482" s="141">
        <v>128</v>
      </c>
      <c r="E482" s="140" t="s">
        <v>160</v>
      </c>
      <c r="F482" s="141">
        <v>128</v>
      </c>
      <c r="G482" s="142" t="s">
        <v>160</v>
      </c>
      <c r="H482" s="130"/>
      <c r="I482" s="131">
        <v>10447</v>
      </c>
      <c r="J482" s="131">
        <v>602</v>
      </c>
      <c r="K482" s="131">
        <v>0</v>
      </c>
      <c r="L482" s="131">
        <v>938</v>
      </c>
      <c r="M482" s="131">
        <v>11987</v>
      </c>
      <c r="N482" s="130"/>
      <c r="O482" s="132">
        <v>293.48</v>
      </c>
      <c r="P482" s="132">
        <v>0</v>
      </c>
      <c r="Q482" s="133">
        <v>3242662</v>
      </c>
      <c r="R482" s="133">
        <v>0</v>
      </c>
      <c r="S482" s="133">
        <v>0</v>
      </c>
      <c r="T482" s="133">
        <v>275281</v>
      </c>
      <c r="U482" s="134">
        <v>3517943</v>
      </c>
      <c r="V482" s="144"/>
      <c r="W482" s="173">
        <v>0</v>
      </c>
      <c r="X482" s="174">
        <v>0.09</v>
      </c>
      <c r="Y482" s="174">
        <v>3.8064128146397994E-2</v>
      </c>
      <c r="Z482" s="175">
        <v>0</v>
      </c>
      <c r="AA482" s="168"/>
      <c r="AB482" s="176">
        <v>3</v>
      </c>
      <c r="AC482" s="177">
        <v>0</v>
      </c>
      <c r="AD482" s="134">
        <v>0</v>
      </c>
      <c r="AE482" s="177">
        <v>0</v>
      </c>
      <c r="AF482" s="182">
        <v>0</v>
      </c>
      <c r="AG482" s="172"/>
    </row>
    <row r="483" spans="1:33" s="110" customFormat="1" x14ac:dyDescent="0.2">
      <c r="A483" s="138">
        <v>455</v>
      </c>
      <c r="B483" s="139">
        <v>455128149</v>
      </c>
      <c r="C483" s="140" t="s">
        <v>522</v>
      </c>
      <c r="D483" s="141">
        <v>128</v>
      </c>
      <c r="E483" s="140" t="s">
        <v>160</v>
      </c>
      <c r="F483" s="141">
        <v>149</v>
      </c>
      <c r="G483" s="142" t="s">
        <v>181</v>
      </c>
      <c r="H483" s="130"/>
      <c r="I483" s="131">
        <v>9305</v>
      </c>
      <c r="J483" s="131">
        <v>344</v>
      </c>
      <c r="K483" s="131">
        <v>0</v>
      </c>
      <c r="L483" s="131">
        <v>938</v>
      </c>
      <c r="M483" s="131">
        <v>10587</v>
      </c>
      <c r="N483" s="130"/>
      <c r="O483" s="132">
        <v>4</v>
      </c>
      <c r="P483" s="132">
        <v>0</v>
      </c>
      <c r="Q483" s="133">
        <v>38596</v>
      </c>
      <c r="R483" s="133">
        <v>0</v>
      </c>
      <c r="S483" s="133">
        <v>0</v>
      </c>
      <c r="T483" s="133">
        <v>3752</v>
      </c>
      <c r="U483" s="134">
        <v>42348</v>
      </c>
      <c r="V483" s="144"/>
      <c r="W483" s="173">
        <v>0</v>
      </c>
      <c r="X483" s="174">
        <v>0.18</v>
      </c>
      <c r="Y483" s="174">
        <v>0.11469294050967058</v>
      </c>
      <c r="Z483" s="175">
        <v>0</v>
      </c>
      <c r="AA483" s="168"/>
      <c r="AB483" s="176">
        <v>0</v>
      </c>
      <c r="AC483" s="177">
        <v>0</v>
      </c>
      <c r="AD483" s="134">
        <v>0</v>
      </c>
      <c r="AE483" s="177">
        <v>0</v>
      </c>
      <c r="AF483" s="182">
        <v>0</v>
      </c>
      <c r="AG483" s="172"/>
    </row>
    <row r="484" spans="1:33" s="110" customFormat="1" x14ac:dyDescent="0.2">
      <c r="A484" s="138">
        <v>455</v>
      </c>
      <c r="B484" s="139">
        <v>455128181</v>
      </c>
      <c r="C484" s="140" t="s">
        <v>522</v>
      </c>
      <c r="D484" s="141">
        <v>128</v>
      </c>
      <c r="E484" s="140" t="s">
        <v>160</v>
      </c>
      <c r="F484" s="141">
        <v>181</v>
      </c>
      <c r="G484" s="142" t="s">
        <v>213</v>
      </c>
      <c r="H484" s="130"/>
      <c r="I484" s="131">
        <v>9305</v>
      </c>
      <c r="J484" s="131">
        <v>171</v>
      </c>
      <c r="K484" s="131">
        <v>0</v>
      </c>
      <c r="L484" s="131">
        <v>938</v>
      </c>
      <c r="M484" s="131">
        <v>10414</v>
      </c>
      <c r="N484" s="130"/>
      <c r="O484" s="132">
        <v>2.66</v>
      </c>
      <c r="P484" s="132">
        <v>0</v>
      </c>
      <c r="Q484" s="133">
        <v>25206</v>
      </c>
      <c r="R484" s="133">
        <v>0</v>
      </c>
      <c r="S484" s="133">
        <v>0</v>
      </c>
      <c r="T484" s="133">
        <v>2496</v>
      </c>
      <c r="U484" s="134">
        <v>27702</v>
      </c>
      <c r="V484" s="144"/>
      <c r="W484" s="173">
        <v>0</v>
      </c>
      <c r="X484" s="174">
        <v>0.09</v>
      </c>
      <c r="Y484" s="174">
        <v>1.9367916364146205E-2</v>
      </c>
      <c r="Z484" s="175">
        <v>0</v>
      </c>
      <c r="AA484" s="168"/>
      <c r="AB484" s="176">
        <v>0</v>
      </c>
      <c r="AC484" s="177">
        <v>0</v>
      </c>
      <c r="AD484" s="134">
        <v>0</v>
      </c>
      <c r="AE484" s="177">
        <v>0</v>
      </c>
      <c r="AF484" s="182">
        <v>0</v>
      </c>
      <c r="AG484" s="172"/>
    </row>
    <row r="485" spans="1:33" s="110" customFormat="1" x14ac:dyDescent="0.2">
      <c r="A485" s="138">
        <v>455</v>
      </c>
      <c r="B485" s="139">
        <v>455128204</v>
      </c>
      <c r="C485" s="140" t="s">
        <v>522</v>
      </c>
      <c r="D485" s="141">
        <v>128</v>
      </c>
      <c r="E485" s="140" t="s">
        <v>160</v>
      </c>
      <c r="F485" s="141">
        <v>204</v>
      </c>
      <c r="G485" s="142" t="s">
        <v>236</v>
      </c>
      <c r="H485" s="130"/>
      <c r="I485" s="131">
        <v>10487.425723570192</v>
      </c>
      <c r="J485" s="131">
        <v>6346</v>
      </c>
      <c r="K485" s="131">
        <v>0</v>
      </c>
      <c r="L485" s="131">
        <v>938</v>
      </c>
      <c r="M485" s="131">
        <v>17771.425723570192</v>
      </c>
      <c r="N485" s="130"/>
      <c r="O485" s="132">
        <v>0.99</v>
      </c>
      <c r="P485" s="132">
        <v>0</v>
      </c>
      <c r="Q485" s="133">
        <v>16665</v>
      </c>
      <c r="R485" s="133">
        <v>0</v>
      </c>
      <c r="S485" s="133">
        <v>0</v>
      </c>
      <c r="T485" s="133">
        <v>929</v>
      </c>
      <c r="U485" s="134">
        <v>17594</v>
      </c>
      <c r="V485" s="144"/>
      <c r="W485" s="173">
        <v>0</v>
      </c>
      <c r="X485" s="174">
        <v>0.09</v>
      </c>
      <c r="Y485" s="174">
        <v>5.3253280599726456E-2</v>
      </c>
      <c r="Z485" s="175">
        <v>0</v>
      </c>
      <c r="AA485" s="168"/>
      <c r="AB485" s="176">
        <v>0</v>
      </c>
      <c r="AC485" s="177">
        <v>0</v>
      </c>
      <c r="AD485" s="134">
        <v>0</v>
      </c>
      <c r="AE485" s="177">
        <v>0</v>
      </c>
      <c r="AF485" s="182">
        <v>0</v>
      </c>
      <c r="AG485" s="172"/>
    </row>
    <row r="486" spans="1:33" s="110" customFormat="1" x14ac:dyDescent="0.2">
      <c r="A486" s="138">
        <v>455</v>
      </c>
      <c r="B486" s="139">
        <v>455128745</v>
      </c>
      <c r="C486" s="140" t="s">
        <v>522</v>
      </c>
      <c r="D486" s="141">
        <v>128</v>
      </c>
      <c r="E486" s="140" t="s">
        <v>160</v>
      </c>
      <c r="F486" s="141">
        <v>745</v>
      </c>
      <c r="G486" s="142" t="s">
        <v>429</v>
      </c>
      <c r="H486" s="130"/>
      <c r="I486" s="131">
        <v>10522.465323063756</v>
      </c>
      <c r="J486" s="131">
        <v>4546</v>
      </c>
      <c r="K486" s="131">
        <v>0</v>
      </c>
      <c r="L486" s="131">
        <v>938</v>
      </c>
      <c r="M486" s="131">
        <v>16006.465323063756</v>
      </c>
      <c r="N486" s="130"/>
      <c r="O486" s="132">
        <v>2</v>
      </c>
      <c r="P486" s="132">
        <v>0</v>
      </c>
      <c r="Q486" s="133">
        <v>30136</v>
      </c>
      <c r="R486" s="133">
        <v>0</v>
      </c>
      <c r="S486" s="133">
        <v>0</v>
      </c>
      <c r="T486" s="133">
        <v>1876</v>
      </c>
      <c r="U486" s="134">
        <v>32012</v>
      </c>
      <c r="V486" s="144"/>
      <c r="W486" s="173">
        <v>0</v>
      </c>
      <c r="X486" s="174">
        <v>0.09</v>
      </c>
      <c r="Y486" s="174">
        <v>1.3730406914680552E-2</v>
      </c>
      <c r="Z486" s="175">
        <v>0</v>
      </c>
      <c r="AA486" s="168"/>
      <c r="AB486" s="176">
        <v>0</v>
      </c>
      <c r="AC486" s="177">
        <v>0</v>
      </c>
      <c r="AD486" s="134">
        <v>0</v>
      </c>
      <c r="AE486" s="177">
        <v>0</v>
      </c>
      <c r="AF486" s="182">
        <v>0</v>
      </c>
      <c r="AG486" s="172"/>
    </row>
    <row r="487" spans="1:33" s="110" customFormat="1" x14ac:dyDescent="0.2">
      <c r="A487" s="138">
        <v>456</v>
      </c>
      <c r="B487" s="139">
        <v>456160009</v>
      </c>
      <c r="C487" s="140" t="s">
        <v>523</v>
      </c>
      <c r="D487" s="141">
        <v>160</v>
      </c>
      <c r="E487" s="140" t="s">
        <v>192</v>
      </c>
      <c r="F487" s="141">
        <v>9</v>
      </c>
      <c r="G487" s="142" t="s">
        <v>41</v>
      </c>
      <c r="H487" s="130"/>
      <c r="I487" s="131">
        <v>6532</v>
      </c>
      <c r="J487" s="131">
        <v>4361</v>
      </c>
      <c r="K487" s="131">
        <v>0</v>
      </c>
      <c r="L487" s="131">
        <v>938</v>
      </c>
      <c r="M487" s="131">
        <v>11831</v>
      </c>
      <c r="N487" s="130"/>
      <c r="O487" s="132">
        <v>2</v>
      </c>
      <c r="P487" s="132">
        <v>0</v>
      </c>
      <c r="Q487" s="133">
        <v>21684</v>
      </c>
      <c r="R487" s="133">
        <v>0</v>
      </c>
      <c r="S487" s="133">
        <v>0</v>
      </c>
      <c r="T487" s="133">
        <v>1868</v>
      </c>
      <c r="U487" s="134">
        <v>23552</v>
      </c>
      <c r="V487" s="144"/>
      <c r="W487" s="173">
        <v>9.3312597200624903E-3</v>
      </c>
      <c r="X487" s="174">
        <v>0.09</v>
      </c>
      <c r="Y487" s="174">
        <v>2.3044046509210817E-3</v>
      </c>
      <c r="Z487" s="175">
        <v>0</v>
      </c>
      <c r="AA487" s="168"/>
      <c r="AB487" s="176">
        <v>0</v>
      </c>
      <c r="AC487" s="177">
        <v>0</v>
      </c>
      <c r="AD487" s="134">
        <v>0</v>
      </c>
      <c r="AE487" s="177">
        <v>0</v>
      </c>
      <c r="AF487" s="182">
        <v>0</v>
      </c>
      <c r="AG487" s="172"/>
    </row>
    <row r="488" spans="1:33" s="110" customFormat="1" x14ac:dyDescent="0.2">
      <c r="A488" s="138">
        <v>456</v>
      </c>
      <c r="B488" s="139">
        <v>456160031</v>
      </c>
      <c r="C488" s="140" t="s">
        <v>523</v>
      </c>
      <c r="D488" s="141">
        <v>160</v>
      </c>
      <c r="E488" s="140" t="s">
        <v>192</v>
      </c>
      <c r="F488" s="141">
        <v>31</v>
      </c>
      <c r="G488" s="142" t="s">
        <v>63</v>
      </c>
      <c r="H488" s="130"/>
      <c r="I488" s="131">
        <v>9692</v>
      </c>
      <c r="J488" s="131">
        <v>4786</v>
      </c>
      <c r="K488" s="131">
        <v>0</v>
      </c>
      <c r="L488" s="131">
        <v>938</v>
      </c>
      <c r="M488" s="131">
        <v>15416</v>
      </c>
      <c r="N488" s="130"/>
      <c r="O488" s="132">
        <v>5</v>
      </c>
      <c r="P488" s="132">
        <v>0</v>
      </c>
      <c r="Q488" s="133">
        <v>72050</v>
      </c>
      <c r="R488" s="133">
        <v>0</v>
      </c>
      <c r="S488" s="133">
        <v>0</v>
      </c>
      <c r="T488" s="133">
        <v>4670</v>
      </c>
      <c r="U488" s="134">
        <v>76720</v>
      </c>
      <c r="V488" s="144"/>
      <c r="W488" s="173">
        <v>2.3328149300156226E-2</v>
      </c>
      <c r="X488" s="174">
        <v>0.09</v>
      </c>
      <c r="Y488" s="174">
        <v>1.8841346395931886E-2</v>
      </c>
      <c r="Z488" s="175">
        <v>0</v>
      </c>
      <c r="AA488" s="168"/>
      <c r="AB488" s="176">
        <v>2</v>
      </c>
      <c r="AC488" s="177">
        <v>0</v>
      </c>
      <c r="AD488" s="134">
        <v>0</v>
      </c>
      <c r="AE488" s="177">
        <v>0</v>
      </c>
      <c r="AF488" s="182">
        <v>0</v>
      </c>
      <c r="AG488" s="172"/>
    </row>
    <row r="489" spans="1:33" s="110" customFormat="1" x14ac:dyDescent="0.2">
      <c r="A489" s="138">
        <v>456</v>
      </c>
      <c r="B489" s="139">
        <v>456160056</v>
      </c>
      <c r="C489" s="140" t="s">
        <v>523</v>
      </c>
      <c r="D489" s="141">
        <v>160</v>
      </c>
      <c r="E489" s="140" t="s">
        <v>192</v>
      </c>
      <c r="F489" s="141">
        <v>56</v>
      </c>
      <c r="G489" s="142" t="s">
        <v>88</v>
      </c>
      <c r="H489" s="130"/>
      <c r="I489" s="131">
        <v>12278</v>
      </c>
      <c r="J489" s="131">
        <v>4356</v>
      </c>
      <c r="K489" s="131">
        <v>0</v>
      </c>
      <c r="L489" s="131">
        <v>938</v>
      </c>
      <c r="M489" s="131">
        <v>17572</v>
      </c>
      <c r="N489" s="130"/>
      <c r="O489" s="132">
        <v>7.88</v>
      </c>
      <c r="P489" s="132">
        <v>0</v>
      </c>
      <c r="Q489" s="133">
        <v>130462</v>
      </c>
      <c r="R489" s="133">
        <v>0</v>
      </c>
      <c r="S489" s="133">
        <v>0</v>
      </c>
      <c r="T489" s="133">
        <v>7360</v>
      </c>
      <c r="U489" s="134">
        <v>137822</v>
      </c>
      <c r="V489" s="144"/>
      <c r="W489" s="173">
        <v>3.6765163297046211E-2</v>
      </c>
      <c r="X489" s="174">
        <v>0.09</v>
      </c>
      <c r="Y489" s="174">
        <v>1.9986419439268925E-2</v>
      </c>
      <c r="Z489" s="175">
        <v>0</v>
      </c>
      <c r="AA489" s="168"/>
      <c r="AB489" s="176">
        <v>2.88</v>
      </c>
      <c r="AC489" s="177">
        <v>0</v>
      </c>
      <c r="AD489" s="134">
        <v>0</v>
      </c>
      <c r="AE489" s="177">
        <v>0</v>
      </c>
      <c r="AF489" s="182">
        <v>0</v>
      </c>
      <c r="AG489" s="172"/>
    </row>
    <row r="490" spans="1:33" s="110" customFormat="1" x14ac:dyDescent="0.2">
      <c r="A490" s="138">
        <v>456</v>
      </c>
      <c r="B490" s="139">
        <v>456160079</v>
      </c>
      <c r="C490" s="140" t="s">
        <v>523</v>
      </c>
      <c r="D490" s="141">
        <v>160</v>
      </c>
      <c r="E490" s="140" t="s">
        <v>192</v>
      </c>
      <c r="F490" s="141">
        <v>79</v>
      </c>
      <c r="G490" s="142" t="s">
        <v>111</v>
      </c>
      <c r="H490" s="130"/>
      <c r="I490" s="131">
        <v>13264</v>
      </c>
      <c r="J490" s="131">
        <v>75</v>
      </c>
      <c r="K490" s="131">
        <v>0</v>
      </c>
      <c r="L490" s="131">
        <v>938</v>
      </c>
      <c r="M490" s="131">
        <v>14277</v>
      </c>
      <c r="N490" s="130"/>
      <c r="O490" s="132">
        <v>37.49</v>
      </c>
      <c r="P490" s="132">
        <v>0</v>
      </c>
      <c r="Q490" s="133">
        <v>497752</v>
      </c>
      <c r="R490" s="133">
        <v>0</v>
      </c>
      <c r="S490" s="133">
        <v>0</v>
      </c>
      <c r="T490" s="133">
        <v>35015</v>
      </c>
      <c r="U490" s="134">
        <v>532767</v>
      </c>
      <c r="V490" s="144"/>
      <c r="W490" s="173">
        <v>0.17491446345257136</v>
      </c>
      <c r="X490" s="174">
        <v>0.09</v>
      </c>
      <c r="Y490" s="174">
        <v>6.7350340485647933E-2</v>
      </c>
      <c r="Z490" s="175">
        <v>0</v>
      </c>
      <c r="AA490" s="168"/>
      <c r="AB490" s="176">
        <v>13</v>
      </c>
      <c r="AC490" s="177">
        <v>0</v>
      </c>
      <c r="AD490" s="134">
        <v>0</v>
      </c>
      <c r="AE490" s="177">
        <v>0</v>
      </c>
      <c r="AF490" s="182">
        <v>0</v>
      </c>
      <c r="AG490" s="172"/>
    </row>
    <row r="491" spans="1:33" s="110" customFormat="1" x14ac:dyDescent="0.2">
      <c r="A491" s="138">
        <v>456</v>
      </c>
      <c r="B491" s="139">
        <v>456160097</v>
      </c>
      <c r="C491" s="140" t="s">
        <v>523</v>
      </c>
      <c r="D491" s="141">
        <v>160</v>
      </c>
      <c r="E491" s="140" t="s">
        <v>192</v>
      </c>
      <c r="F491" s="141">
        <v>97</v>
      </c>
      <c r="G491" s="142" t="s">
        <v>129</v>
      </c>
      <c r="H491" s="130"/>
      <c r="I491" s="131">
        <v>13248.370237317282</v>
      </c>
      <c r="J491" s="131">
        <v>6</v>
      </c>
      <c r="K491" s="131">
        <v>0</v>
      </c>
      <c r="L491" s="131">
        <v>938</v>
      </c>
      <c r="M491" s="131">
        <v>14192.370237317282</v>
      </c>
      <c r="N491" s="130"/>
      <c r="O491" s="132">
        <v>2</v>
      </c>
      <c r="P491" s="132">
        <v>0</v>
      </c>
      <c r="Q491" s="133">
        <v>26386</v>
      </c>
      <c r="R491" s="133">
        <v>0</v>
      </c>
      <c r="S491" s="133">
        <v>0</v>
      </c>
      <c r="T491" s="133">
        <v>1866</v>
      </c>
      <c r="U491" s="134">
        <v>28252</v>
      </c>
      <c r="V491" s="144"/>
      <c r="W491" s="173">
        <v>9.3312597200624903E-3</v>
      </c>
      <c r="X491" s="174">
        <v>0.18</v>
      </c>
      <c r="Y491" s="174">
        <v>3.5899941345714656E-2</v>
      </c>
      <c r="Z491" s="175">
        <v>0</v>
      </c>
      <c r="AA491" s="168"/>
      <c r="AB491" s="176">
        <v>0</v>
      </c>
      <c r="AC491" s="177">
        <v>0</v>
      </c>
      <c r="AD491" s="134">
        <v>0</v>
      </c>
      <c r="AE491" s="177">
        <v>0</v>
      </c>
      <c r="AF491" s="182">
        <v>0</v>
      </c>
      <c r="AG491" s="172"/>
    </row>
    <row r="492" spans="1:33" s="110" customFormat="1" x14ac:dyDescent="0.2">
      <c r="A492" s="138">
        <v>456</v>
      </c>
      <c r="B492" s="139">
        <v>456160128</v>
      </c>
      <c r="C492" s="140" t="s">
        <v>523</v>
      </c>
      <c r="D492" s="141">
        <v>160</v>
      </c>
      <c r="E492" s="140" t="s">
        <v>192</v>
      </c>
      <c r="F492" s="141">
        <v>128</v>
      </c>
      <c r="G492" s="142" t="s">
        <v>160</v>
      </c>
      <c r="H492" s="130"/>
      <c r="I492" s="131">
        <v>12921</v>
      </c>
      <c r="J492" s="131">
        <v>745</v>
      </c>
      <c r="K492" s="131">
        <v>0</v>
      </c>
      <c r="L492" s="131">
        <v>938</v>
      </c>
      <c r="M492" s="131">
        <v>14604</v>
      </c>
      <c r="N492" s="130"/>
      <c r="O492" s="132">
        <v>2</v>
      </c>
      <c r="P492" s="132">
        <v>0</v>
      </c>
      <c r="Q492" s="133">
        <v>27204</v>
      </c>
      <c r="R492" s="133">
        <v>0</v>
      </c>
      <c r="S492" s="133">
        <v>0</v>
      </c>
      <c r="T492" s="133">
        <v>1867</v>
      </c>
      <c r="U492" s="134">
        <v>29071</v>
      </c>
      <c r="V492" s="144"/>
      <c r="W492" s="173">
        <v>9.3312597200624903E-3</v>
      </c>
      <c r="X492" s="174">
        <v>0.09</v>
      </c>
      <c r="Y492" s="174">
        <v>3.8064128146397994E-2</v>
      </c>
      <c r="Z492" s="175">
        <v>0</v>
      </c>
      <c r="AA492" s="168"/>
      <c r="AB492" s="176">
        <v>0</v>
      </c>
      <c r="AC492" s="177">
        <v>0</v>
      </c>
      <c r="AD492" s="134">
        <v>0</v>
      </c>
      <c r="AE492" s="177">
        <v>0</v>
      </c>
      <c r="AF492" s="182">
        <v>0</v>
      </c>
      <c r="AG492" s="172"/>
    </row>
    <row r="493" spans="1:33" s="110" customFormat="1" x14ac:dyDescent="0.2">
      <c r="A493" s="138">
        <v>456</v>
      </c>
      <c r="B493" s="139">
        <v>456160149</v>
      </c>
      <c r="C493" s="140" t="s">
        <v>523</v>
      </c>
      <c r="D493" s="141">
        <v>160</v>
      </c>
      <c r="E493" s="140" t="s">
        <v>192</v>
      </c>
      <c r="F493" s="141">
        <v>149</v>
      </c>
      <c r="G493" s="142" t="s">
        <v>181</v>
      </c>
      <c r="H493" s="130"/>
      <c r="I493" s="131">
        <v>10465</v>
      </c>
      <c r="J493" s="131">
        <v>387</v>
      </c>
      <c r="K493" s="131">
        <v>0</v>
      </c>
      <c r="L493" s="131">
        <v>938</v>
      </c>
      <c r="M493" s="131">
        <v>11790</v>
      </c>
      <c r="N493" s="130"/>
      <c r="O493" s="132">
        <v>4.46</v>
      </c>
      <c r="P493" s="132">
        <v>0</v>
      </c>
      <c r="Q493" s="133">
        <v>48173</v>
      </c>
      <c r="R493" s="133">
        <v>0</v>
      </c>
      <c r="S493" s="133">
        <v>0</v>
      </c>
      <c r="T493" s="133">
        <v>4165</v>
      </c>
      <c r="U493" s="134">
        <v>52338</v>
      </c>
      <c r="V493" s="144"/>
      <c r="W493" s="173">
        <v>2.0808709175739355E-2</v>
      </c>
      <c r="X493" s="174">
        <v>0.18</v>
      </c>
      <c r="Y493" s="174">
        <v>0.11469294050967058</v>
      </c>
      <c r="Z493" s="175">
        <v>0</v>
      </c>
      <c r="AA493" s="168"/>
      <c r="AB493" s="176">
        <v>2</v>
      </c>
      <c r="AC493" s="177">
        <v>0</v>
      </c>
      <c r="AD493" s="134">
        <v>0</v>
      </c>
      <c r="AE493" s="177">
        <v>0</v>
      </c>
      <c r="AF493" s="182">
        <v>0</v>
      </c>
      <c r="AG493" s="172"/>
    </row>
    <row r="494" spans="1:33" s="110" customFormat="1" x14ac:dyDescent="0.2">
      <c r="A494" s="138">
        <v>456</v>
      </c>
      <c r="B494" s="139">
        <v>456160153</v>
      </c>
      <c r="C494" s="140" t="s">
        <v>523</v>
      </c>
      <c r="D494" s="141">
        <v>160</v>
      </c>
      <c r="E494" s="140" t="s">
        <v>192</v>
      </c>
      <c r="F494" s="141">
        <v>153</v>
      </c>
      <c r="G494" s="142" t="s">
        <v>185</v>
      </c>
      <c r="H494" s="130"/>
      <c r="I494" s="131">
        <v>15020</v>
      </c>
      <c r="J494" s="131">
        <v>254</v>
      </c>
      <c r="K494" s="131">
        <v>0</v>
      </c>
      <c r="L494" s="131">
        <v>938</v>
      </c>
      <c r="M494" s="131">
        <v>16212</v>
      </c>
      <c r="N494" s="130"/>
      <c r="O494" s="132">
        <v>2</v>
      </c>
      <c r="P494" s="132">
        <v>0</v>
      </c>
      <c r="Q494" s="133">
        <v>30406</v>
      </c>
      <c r="R494" s="133">
        <v>0</v>
      </c>
      <c r="S494" s="133">
        <v>0</v>
      </c>
      <c r="T494" s="133">
        <v>1868</v>
      </c>
      <c r="U494" s="134">
        <v>32274</v>
      </c>
      <c r="V494" s="144"/>
      <c r="W494" s="173">
        <v>9.3312597200624903E-3</v>
      </c>
      <c r="X494" s="174">
        <v>0.09</v>
      </c>
      <c r="Y494" s="174">
        <v>1.237880613035783E-2</v>
      </c>
      <c r="Z494" s="175">
        <v>0</v>
      </c>
      <c r="AA494" s="168"/>
      <c r="AB494" s="176">
        <v>0</v>
      </c>
      <c r="AC494" s="177">
        <v>0</v>
      </c>
      <c r="AD494" s="134">
        <v>0</v>
      </c>
      <c r="AE494" s="177">
        <v>0</v>
      </c>
      <c r="AF494" s="182">
        <v>0</v>
      </c>
      <c r="AG494" s="172"/>
    </row>
    <row r="495" spans="1:33" s="110" customFormat="1" x14ac:dyDescent="0.2">
      <c r="A495" s="138">
        <v>456</v>
      </c>
      <c r="B495" s="139">
        <v>456160160</v>
      </c>
      <c r="C495" s="140" t="s">
        <v>523</v>
      </c>
      <c r="D495" s="141">
        <v>160</v>
      </c>
      <c r="E495" s="140" t="s">
        <v>192</v>
      </c>
      <c r="F495" s="141">
        <v>160</v>
      </c>
      <c r="G495" s="142" t="s">
        <v>192</v>
      </c>
      <c r="H495" s="130"/>
      <c r="I495" s="131">
        <v>13217</v>
      </c>
      <c r="J495" s="131">
        <v>154</v>
      </c>
      <c r="K495" s="131">
        <v>0</v>
      </c>
      <c r="L495" s="131">
        <v>938</v>
      </c>
      <c r="M495" s="131">
        <v>14309</v>
      </c>
      <c r="N495" s="130"/>
      <c r="O495" s="132">
        <v>716.72000000000014</v>
      </c>
      <c r="P495" s="132">
        <v>0</v>
      </c>
      <c r="Q495" s="133">
        <v>9538817</v>
      </c>
      <c r="R495" s="133">
        <v>0</v>
      </c>
      <c r="S495" s="133">
        <v>0</v>
      </c>
      <c r="T495" s="133">
        <v>669406</v>
      </c>
      <c r="U495" s="134">
        <v>10208223</v>
      </c>
      <c r="V495" s="144"/>
      <c r="W495" s="173">
        <v>3.3439502332815993</v>
      </c>
      <c r="X495" s="174">
        <v>0.18</v>
      </c>
      <c r="Y495" s="174">
        <v>0.11499688577861772</v>
      </c>
      <c r="Z495" s="175">
        <v>0</v>
      </c>
      <c r="AA495" s="168"/>
      <c r="AB495" s="176">
        <v>200.81</v>
      </c>
      <c r="AC495" s="177">
        <v>0</v>
      </c>
      <c r="AD495" s="134">
        <v>0</v>
      </c>
      <c r="AE495" s="177">
        <v>0.71664074650077747</v>
      </c>
      <c r="AF495" s="182">
        <v>10254</v>
      </c>
      <c r="AG495" s="172"/>
    </row>
    <row r="496" spans="1:33" s="110" customFormat="1" x14ac:dyDescent="0.2">
      <c r="A496" s="138">
        <v>456</v>
      </c>
      <c r="B496" s="139">
        <v>456160163</v>
      </c>
      <c r="C496" s="140" t="s">
        <v>523</v>
      </c>
      <c r="D496" s="141">
        <v>160</v>
      </c>
      <c r="E496" s="140" t="s">
        <v>192</v>
      </c>
      <c r="F496" s="141">
        <v>163</v>
      </c>
      <c r="G496" s="142" t="s">
        <v>195</v>
      </c>
      <c r="H496" s="130"/>
      <c r="I496" s="131">
        <v>13963.125365179414</v>
      </c>
      <c r="J496" s="131">
        <v>133</v>
      </c>
      <c r="K496" s="131">
        <v>0</v>
      </c>
      <c r="L496" s="131">
        <v>938</v>
      </c>
      <c r="M496" s="131">
        <v>15034.125365179414</v>
      </c>
      <c r="N496" s="130"/>
      <c r="O496" s="132">
        <v>0.54</v>
      </c>
      <c r="P496" s="132">
        <v>0</v>
      </c>
      <c r="Q496" s="133">
        <v>7576</v>
      </c>
      <c r="R496" s="133">
        <v>0</v>
      </c>
      <c r="S496" s="133">
        <v>0</v>
      </c>
      <c r="T496" s="133">
        <v>504</v>
      </c>
      <c r="U496" s="134">
        <v>8080</v>
      </c>
      <c r="V496" s="144"/>
      <c r="W496" s="173">
        <v>2.5194401244168726E-3</v>
      </c>
      <c r="X496" s="174">
        <v>0.18</v>
      </c>
      <c r="Y496" s="174">
        <v>9.243456315829654E-2</v>
      </c>
      <c r="Z496" s="175">
        <v>0</v>
      </c>
      <c r="AA496" s="168"/>
      <c r="AB496" s="176">
        <v>0</v>
      </c>
      <c r="AC496" s="177">
        <v>0</v>
      </c>
      <c r="AD496" s="134">
        <v>0</v>
      </c>
      <c r="AE496" s="177">
        <v>0</v>
      </c>
      <c r="AF496" s="182">
        <v>0</v>
      </c>
      <c r="AG496" s="172"/>
    </row>
    <row r="497" spans="1:33" s="110" customFormat="1" x14ac:dyDescent="0.2">
      <c r="A497" s="138">
        <v>456</v>
      </c>
      <c r="B497" s="139">
        <v>456160170</v>
      </c>
      <c r="C497" s="140" t="s">
        <v>523</v>
      </c>
      <c r="D497" s="141">
        <v>160</v>
      </c>
      <c r="E497" s="140" t="s">
        <v>192</v>
      </c>
      <c r="F497" s="141">
        <v>170</v>
      </c>
      <c r="G497" s="142" t="s">
        <v>202</v>
      </c>
      <c r="H497" s="130"/>
      <c r="I497" s="131">
        <v>11547</v>
      </c>
      <c r="J497" s="131">
        <v>3044</v>
      </c>
      <c r="K497" s="131">
        <v>0</v>
      </c>
      <c r="L497" s="131">
        <v>938</v>
      </c>
      <c r="M497" s="131">
        <v>15529</v>
      </c>
      <c r="N497" s="130"/>
      <c r="O497" s="132">
        <v>2</v>
      </c>
      <c r="P497" s="132">
        <v>0</v>
      </c>
      <c r="Q497" s="133">
        <v>29046</v>
      </c>
      <c r="R497" s="133">
        <v>0</v>
      </c>
      <c r="S497" s="133">
        <v>0</v>
      </c>
      <c r="T497" s="133">
        <v>1868</v>
      </c>
      <c r="U497" s="134">
        <v>30914</v>
      </c>
      <c r="V497" s="144"/>
      <c r="W497" s="173">
        <v>9.3312597200624903E-3</v>
      </c>
      <c r="X497" s="174">
        <v>0.09</v>
      </c>
      <c r="Y497" s="174">
        <v>7.8484225165589255E-2</v>
      </c>
      <c r="Z497" s="175">
        <v>0</v>
      </c>
      <c r="AA497" s="168"/>
      <c r="AB497" s="176">
        <v>1</v>
      </c>
      <c r="AC497" s="177">
        <v>0</v>
      </c>
      <c r="AD497" s="134">
        <v>0</v>
      </c>
      <c r="AE497" s="177">
        <v>0</v>
      </c>
      <c r="AF497" s="182">
        <v>0</v>
      </c>
      <c r="AG497" s="172"/>
    </row>
    <row r="498" spans="1:33" s="110" customFormat="1" x14ac:dyDescent="0.2">
      <c r="A498" s="138">
        <v>456</v>
      </c>
      <c r="B498" s="139">
        <v>456160295</v>
      </c>
      <c r="C498" s="140" t="s">
        <v>523</v>
      </c>
      <c r="D498" s="141">
        <v>160</v>
      </c>
      <c r="E498" s="140" t="s">
        <v>192</v>
      </c>
      <c r="F498" s="141">
        <v>295</v>
      </c>
      <c r="G498" s="142" t="s">
        <v>327</v>
      </c>
      <c r="H498" s="130"/>
      <c r="I498" s="131">
        <v>12465</v>
      </c>
      <c r="J498" s="131">
        <v>7354</v>
      </c>
      <c r="K498" s="131">
        <v>0</v>
      </c>
      <c r="L498" s="131">
        <v>938</v>
      </c>
      <c r="M498" s="131">
        <v>20757</v>
      </c>
      <c r="N498" s="130"/>
      <c r="O498" s="132">
        <v>7</v>
      </c>
      <c r="P498" s="132">
        <v>0</v>
      </c>
      <c r="Q498" s="133">
        <v>138089</v>
      </c>
      <c r="R498" s="133">
        <v>0</v>
      </c>
      <c r="S498" s="133">
        <v>0</v>
      </c>
      <c r="T498" s="133">
        <v>6538</v>
      </c>
      <c r="U498" s="134">
        <v>144627</v>
      </c>
      <c r="V498" s="144"/>
      <c r="W498" s="173">
        <v>3.2659409020218716E-2</v>
      </c>
      <c r="X498" s="174">
        <v>0.09</v>
      </c>
      <c r="Y498" s="174">
        <v>1.5150775792533232E-2</v>
      </c>
      <c r="Z498" s="175">
        <v>0</v>
      </c>
      <c r="AA498" s="168"/>
      <c r="AB498" s="176">
        <v>2</v>
      </c>
      <c r="AC498" s="177">
        <v>0</v>
      </c>
      <c r="AD498" s="134">
        <v>0</v>
      </c>
      <c r="AE498" s="177">
        <v>0</v>
      </c>
      <c r="AF498" s="182">
        <v>0</v>
      </c>
      <c r="AG498" s="172"/>
    </row>
    <row r="499" spans="1:33" s="110" customFormat="1" x14ac:dyDescent="0.2">
      <c r="A499" s="138">
        <v>456</v>
      </c>
      <c r="B499" s="139">
        <v>456160301</v>
      </c>
      <c r="C499" s="140" t="s">
        <v>523</v>
      </c>
      <c r="D499" s="141">
        <v>160</v>
      </c>
      <c r="E499" s="140" t="s">
        <v>192</v>
      </c>
      <c r="F499" s="141">
        <v>301</v>
      </c>
      <c r="G499" s="142" t="s">
        <v>333</v>
      </c>
      <c r="H499" s="130"/>
      <c r="I499" s="131">
        <v>11507</v>
      </c>
      <c r="J499" s="131">
        <v>4149</v>
      </c>
      <c r="K499" s="131">
        <v>0</v>
      </c>
      <c r="L499" s="131">
        <v>938</v>
      </c>
      <c r="M499" s="131">
        <v>16594</v>
      </c>
      <c r="N499" s="130"/>
      <c r="O499" s="132">
        <v>2</v>
      </c>
      <c r="P499" s="132">
        <v>0</v>
      </c>
      <c r="Q499" s="133">
        <v>31166</v>
      </c>
      <c r="R499" s="133">
        <v>0</v>
      </c>
      <c r="S499" s="133">
        <v>0</v>
      </c>
      <c r="T499" s="133">
        <v>1868</v>
      </c>
      <c r="U499" s="134">
        <v>33034</v>
      </c>
      <c r="V499" s="144"/>
      <c r="W499" s="173">
        <v>9.3312597200624903E-3</v>
      </c>
      <c r="X499" s="174">
        <v>0.09</v>
      </c>
      <c r="Y499" s="174">
        <v>5.1392792653297548E-2</v>
      </c>
      <c r="Z499" s="175">
        <v>0</v>
      </c>
      <c r="AA499" s="168"/>
      <c r="AB499" s="176">
        <v>0</v>
      </c>
      <c r="AC499" s="177">
        <v>0</v>
      </c>
      <c r="AD499" s="134">
        <v>0</v>
      </c>
      <c r="AE499" s="177">
        <v>0</v>
      </c>
      <c r="AF499" s="182">
        <v>0</v>
      </c>
      <c r="AG499" s="172"/>
    </row>
    <row r="500" spans="1:33" s="110" customFormat="1" x14ac:dyDescent="0.2">
      <c r="A500" s="138">
        <v>456</v>
      </c>
      <c r="B500" s="139">
        <v>456160326</v>
      </c>
      <c r="C500" s="140" t="s">
        <v>523</v>
      </c>
      <c r="D500" s="141">
        <v>160</v>
      </c>
      <c r="E500" s="140" t="s">
        <v>192</v>
      </c>
      <c r="F500" s="141">
        <v>326</v>
      </c>
      <c r="G500" s="142" t="s">
        <v>358</v>
      </c>
      <c r="H500" s="130"/>
      <c r="I500" s="131">
        <v>10492.063201940613</v>
      </c>
      <c r="J500" s="131">
        <v>4043</v>
      </c>
      <c r="K500" s="131">
        <v>0</v>
      </c>
      <c r="L500" s="131">
        <v>938</v>
      </c>
      <c r="M500" s="131">
        <v>15473.063201940613</v>
      </c>
      <c r="N500" s="130"/>
      <c r="O500" s="132">
        <v>3.6599999999999997</v>
      </c>
      <c r="P500" s="132">
        <v>0</v>
      </c>
      <c r="Q500" s="133">
        <v>52950</v>
      </c>
      <c r="R500" s="133">
        <v>0</v>
      </c>
      <c r="S500" s="133">
        <v>0</v>
      </c>
      <c r="T500" s="133">
        <v>3417</v>
      </c>
      <c r="U500" s="134">
        <v>56367</v>
      </c>
      <c r="V500" s="144"/>
      <c r="W500" s="173">
        <v>1.7076205287714356E-2</v>
      </c>
      <c r="X500" s="174">
        <v>0.09</v>
      </c>
      <c r="Y500" s="174">
        <v>4.5713417421124353E-3</v>
      </c>
      <c r="Z500" s="175">
        <v>0</v>
      </c>
      <c r="AA500" s="168"/>
      <c r="AB500" s="176">
        <v>0.4</v>
      </c>
      <c r="AC500" s="177">
        <v>0</v>
      </c>
      <c r="AD500" s="134">
        <v>0</v>
      </c>
      <c r="AE500" s="177">
        <v>0</v>
      </c>
      <c r="AF500" s="182">
        <v>0</v>
      </c>
      <c r="AG500" s="172"/>
    </row>
    <row r="501" spans="1:33" s="110" customFormat="1" x14ac:dyDescent="0.2">
      <c r="A501" s="138">
        <v>456</v>
      </c>
      <c r="B501" s="139">
        <v>456160616</v>
      </c>
      <c r="C501" s="140" t="s">
        <v>523</v>
      </c>
      <c r="D501" s="141">
        <v>160</v>
      </c>
      <c r="E501" s="140" t="s">
        <v>192</v>
      </c>
      <c r="F501" s="141">
        <v>616</v>
      </c>
      <c r="G501" s="142" t="s">
        <v>391</v>
      </c>
      <c r="H501" s="130"/>
      <c r="I501" s="131">
        <v>11289.660213143876</v>
      </c>
      <c r="J501" s="131">
        <v>4386</v>
      </c>
      <c r="K501" s="131">
        <v>0</v>
      </c>
      <c r="L501" s="131">
        <v>938</v>
      </c>
      <c r="M501" s="131">
        <v>16613.660213143878</v>
      </c>
      <c r="N501" s="130"/>
      <c r="O501" s="132">
        <v>1</v>
      </c>
      <c r="P501" s="132">
        <v>0</v>
      </c>
      <c r="Q501" s="133">
        <v>15602</v>
      </c>
      <c r="R501" s="133">
        <v>0</v>
      </c>
      <c r="S501" s="133">
        <v>0</v>
      </c>
      <c r="T501" s="133">
        <v>934</v>
      </c>
      <c r="U501" s="134">
        <v>16536</v>
      </c>
      <c r="V501" s="144"/>
      <c r="W501" s="173">
        <v>4.6656298600312451E-3</v>
      </c>
      <c r="X501" s="174">
        <v>0.09</v>
      </c>
      <c r="Y501" s="174">
        <v>3.1031109882342155E-2</v>
      </c>
      <c r="Z501" s="175">
        <v>0</v>
      </c>
      <c r="AA501" s="168"/>
      <c r="AB501" s="176">
        <v>0.5</v>
      </c>
      <c r="AC501" s="177">
        <v>0</v>
      </c>
      <c r="AD501" s="134">
        <v>0</v>
      </c>
      <c r="AE501" s="177">
        <v>0</v>
      </c>
      <c r="AF501" s="182">
        <v>0</v>
      </c>
      <c r="AG501" s="172"/>
    </row>
    <row r="502" spans="1:33" s="110" customFormat="1" x14ac:dyDescent="0.2">
      <c r="A502" s="138">
        <v>456</v>
      </c>
      <c r="B502" s="139">
        <v>456160673</v>
      </c>
      <c r="C502" s="140" t="s">
        <v>523</v>
      </c>
      <c r="D502" s="141">
        <v>160</v>
      </c>
      <c r="E502" s="140" t="s">
        <v>192</v>
      </c>
      <c r="F502" s="141">
        <v>673</v>
      </c>
      <c r="G502" s="142" t="s">
        <v>408</v>
      </c>
      <c r="H502" s="130"/>
      <c r="I502" s="131">
        <v>11737</v>
      </c>
      <c r="J502" s="131">
        <v>6828</v>
      </c>
      <c r="K502" s="131">
        <v>0</v>
      </c>
      <c r="L502" s="131">
        <v>938</v>
      </c>
      <c r="M502" s="131">
        <v>19503</v>
      </c>
      <c r="N502" s="130"/>
      <c r="O502" s="132">
        <v>4</v>
      </c>
      <c r="P502" s="132">
        <v>0</v>
      </c>
      <c r="Q502" s="133">
        <v>73912</v>
      </c>
      <c r="R502" s="133">
        <v>0</v>
      </c>
      <c r="S502" s="133">
        <v>0</v>
      </c>
      <c r="T502" s="133">
        <v>3736</v>
      </c>
      <c r="U502" s="134">
        <v>77648</v>
      </c>
      <c r="V502" s="144"/>
      <c r="W502" s="173">
        <v>1.8662519440124981E-2</v>
      </c>
      <c r="X502" s="174">
        <v>0.09</v>
      </c>
      <c r="Y502" s="174">
        <v>1.6988757846919229E-2</v>
      </c>
      <c r="Z502" s="175">
        <v>0</v>
      </c>
      <c r="AA502" s="168"/>
      <c r="AB502" s="176">
        <v>2</v>
      </c>
      <c r="AC502" s="177">
        <v>0</v>
      </c>
      <c r="AD502" s="134">
        <v>0</v>
      </c>
      <c r="AE502" s="177">
        <v>0</v>
      </c>
      <c r="AF502" s="182">
        <v>0</v>
      </c>
      <c r="AG502" s="172"/>
    </row>
    <row r="503" spans="1:33" s="110" customFormat="1" x14ac:dyDescent="0.2">
      <c r="A503" s="138">
        <v>456</v>
      </c>
      <c r="B503" s="139">
        <v>456160735</v>
      </c>
      <c r="C503" s="140" t="s">
        <v>523</v>
      </c>
      <c r="D503" s="141">
        <v>160</v>
      </c>
      <c r="E503" s="140" t="s">
        <v>192</v>
      </c>
      <c r="F503" s="141">
        <v>735</v>
      </c>
      <c r="G503" s="142" t="s">
        <v>427</v>
      </c>
      <c r="H503" s="130"/>
      <c r="I503" s="131">
        <v>15583</v>
      </c>
      <c r="J503" s="131">
        <v>6333</v>
      </c>
      <c r="K503" s="131">
        <v>0</v>
      </c>
      <c r="L503" s="131">
        <v>938</v>
      </c>
      <c r="M503" s="131">
        <v>22854</v>
      </c>
      <c r="N503" s="130"/>
      <c r="O503" s="132">
        <v>4</v>
      </c>
      <c r="P503" s="132">
        <v>0</v>
      </c>
      <c r="Q503" s="133">
        <v>87256</v>
      </c>
      <c r="R503" s="133">
        <v>0</v>
      </c>
      <c r="S503" s="133">
        <v>0</v>
      </c>
      <c r="T503" s="133">
        <v>3736</v>
      </c>
      <c r="U503" s="134">
        <v>90992</v>
      </c>
      <c r="V503" s="144"/>
      <c r="W503" s="173">
        <v>1.8662519440124981E-2</v>
      </c>
      <c r="X503" s="174">
        <v>0.09</v>
      </c>
      <c r="Y503" s="174">
        <v>1.7691036418329566E-2</v>
      </c>
      <c r="Z503" s="175">
        <v>0</v>
      </c>
      <c r="AA503" s="168"/>
      <c r="AB503" s="176">
        <v>0</v>
      </c>
      <c r="AC503" s="177">
        <v>0</v>
      </c>
      <c r="AD503" s="134">
        <v>0</v>
      </c>
      <c r="AE503" s="177">
        <v>0</v>
      </c>
      <c r="AF503" s="182">
        <v>0</v>
      </c>
      <c r="AG503" s="172"/>
    </row>
    <row r="504" spans="1:33" s="110" customFormat="1" x14ac:dyDescent="0.2">
      <c r="A504" s="138">
        <v>458</v>
      </c>
      <c r="B504" s="139">
        <v>458160031</v>
      </c>
      <c r="C504" s="140" t="s">
        <v>524</v>
      </c>
      <c r="D504" s="141">
        <v>160</v>
      </c>
      <c r="E504" s="140" t="s">
        <v>192</v>
      </c>
      <c r="F504" s="141">
        <v>31</v>
      </c>
      <c r="G504" s="142" t="s">
        <v>63</v>
      </c>
      <c r="H504" s="130"/>
      <c r="I504" s="131">
        <v>14723</v>
      </c>
      <c r="J504" s="131">
        <v>7271</v>
      </c>
      <c r="K504" s="131">
        <v>0</v>
      </c>
      <c r="L504" s="131">
        <v>938</v>
      </c>
      <c r="M504" s="131">
        <v>22932</v>
      </c>
      <c r="N504" s="130"/>
      <c r="O504" s="132">
        <v>3</v>
      </c>
      <c r="P504" s="132">
        <v>0</v>
      </c>
      <c r="Q504" s="133">
        <v>65982</v>
      </c>
      <c r="R504" s="133">
        <v>0</v>
      </c>
      <c r="S504" s="133">
        <v>0</v>
      </c>
      <c r="T504" s="133">
        <v>2814</v>
      </c>
      <c r="U504" s="134">
        <v>68796</v>
      </c>
      <c r="V504" s="144"/>
      <c r="W504" s="173">
        <v>0</v>
      </c>
      <c r="X504" s="174">
        <v>0.09</v>
      </c>
      <c r="Y504" s="174">
        <v>1.8841346395931886E-2</v>
      </c>
      <c r="Z504" s="175">
        <v>0</v>
      </c>
      <c r="AA504" s="168"/>
      <c r="AB504" s="176">
        <v>0</v>
      </c>
      <c r="AC504" s="177">
        <v>0</v>
      </c>
      <c r="AD504" s="134">
        <v>0</v>
      </c>
      <c r="AE504" s="177">
        <v>0</v>
      </c>
      <c r="AF504" s="182">
        <v>0</v>
      </c>
      <c r="AG504" s="172"/>
    </row>
    <row r="505" spans="1:33" s="110" customFormat="1" x14ac:dyDescent="0.2">
      <c r="A505" s="138">
        <v>458</v>
      </c>
      <c r="B505" s="139">
        <v>458160056</v>
      </c>
      <c r="C505" s="140" t="s">
        <v>524</v>
      </c>
      <c r="D505" s="141">
        <v>160</v>
      </c>
      <c r="E505" s="140" t="s">
        <v>192</v>
      </c>
      <c r="F505" s="141">
        <v>56</v>
      </c>
      <c r="G505" s="142" t="s">
        <v>88</v>
      </c>
      <c r="H505" s="130"/>
      <c r="I505" s="131">
        <v>10607.145539906103</v>
      </c>
      <c r="J505" s="131">
        <v>3763</v>
      </c>
      <c r="K505" s="131">
        <v>0</v>
      </c>
      <c r="L505" s="131">
        <v>938</v>
      </c>
      <c r="M505" s="131">
        <v>15308.145539906103</v>
      </c>
      <c r="N505" s="130"/>
      <c r="O505" s="132">
        <v>1.1299999999999999</v>
      </c>
      <c r="P505" s="132">
        <v>0</v>
      </c>
      <c r="Q505" s="133">
        <v>16238</v>
      </c>
      <c r="R505" s="133">
        <v>0</v>
      </c>
      <c r="S505" s="133">
        <v>0</v>
      </c>
      <c r="T505" s="133">
        <v>1060</v>
      </c>
      <c r="U505" s="134">
        <v>17298</v>
      </c>
      <c r="V505" s="144"/>
      <c r="W505" s="173">
        <v>0</v>
      </c>
      <c r="X505" s="174">
        <v>0.09</v>
      </c>
      <c r="Y505" s="174">
        <v>1.9986419439268925E-2</v>
      </c>
      <c r="Z505" s="175">
        <v>0</v>
      </c>
      <c r="AA505" s="168"/>
      <c r="AB505" s="176">
        <v>0</v>
      </c>
      <c r="AC505" s="177">
        <v>0</v>
      </c>
      <c r="AD505" s="134">
        <v>0</v>
      </c>
      <c r="AE505" s="177">
        <v>0</v>
      </c>
      <c r="AF505" s="182">
        <v>0</v>
      </c>
      <c r="AG505" s="172"/>
    </row>
    <row r="506" spans="1:33" s="110" customFormat="1" x14ac:dyDescent="0.2">
      <c r="A506" s="138">
        <v>458</v>
      </c>
      <c r="B506" s="139">
        <v>458160079</v>
      </c>
      <c r="C506" s="140" t="s">
        <v>524</v>
      </c>
      <c r="D506" s="141">
        <v>160</v>
      </c>
      <c r="E506" s="140" t="s">
        <v>192</v>
      </c>
      <c r="F506" s="141">
        <v>79</v>
      </c>
      <c r="G506" s="142" t="s">
        <v>111</v>
      </c>
      <c r="H506" s="130"/>
      <c r="I506" s="131">
        <v>13208</v>
      </c>
      <c r="J506" s="131">
        <v>75</v>
      </c>
      <c r="K506" s="131">
        <v>0</v>
      </c>
      <c r="L506" s="131">
        <v>938</v>
      </c>
      <c r="M506" s="131">
        <v>14221</v>
      </c>
      <c r="N506" s="130"/>
      <c r="O506" s="132">
        <v>7.74</v>
      </c>
      <c r="P506" s="132">
        <v>0</v>
      </c>
      <c r="Q506" s="133">
        <v>102810</v>
      </c>
      <c r="R506" s="133">
        <v>0</v>
      </c>
      <c r="S506" s="133">
        <v>0</v>
      </c>
      <c r="T506" s="133">
        <v>7260</v>
      </c>
      <c r="U506" s="134">
        <v>110070</v>
      </c>
      <c r="V506" s="144"/>
      <c r="W506" s="173">
        <v>0</v>
      </c>
      <c r="X506" s="174">
        <v>0.09</v>
      </c>
      <c r="Y506" s="174">
        <v>6.7350340485647933E-2</v>
      </c>
      <c r="Z506" s="175">
        <v>0</v>
      </c>
      <c r="AA506" s="168"/>
      <c r="AB506" s="176">
        <v>0</v>
      </c>
      <c r="AC506" s="177">
        <v>0</v>
      </c>
      <c r="AD506" s="134">
        <v>0</v>
      </c>
      <c r="AE506" s="177">
        <v>0</v>
      </c>
      <c r="AF506" s="182">
        <v>0</v>
      </c>
      <c r="AG506" s="172"/>
    </row>
    <row r="507" spans="1:33" s="110" customFormat="1" x14ac:dyDescent="0.2">
      <c r="A507" s="138">
        <v>458</v>
      </c>
      <c r="B507" s="139">
        <v>458160103</v>
      </c>
      <c r="C507" s="140" t="s">
        <v>524</v>
      </c>
      <c r="D507" s="141">
        <v>160</v>
      </c>
      <c r="E507" s="140" t="s">
        <v>192</v>
      </c>
      <c r="F507" s="141">
        <v>103</v>
      </c>
      <c r="G507" s="142" t="s">
        <v>135</v>
      </c>
      <c r="H507" s="130"/>
      <c r="I507" s="131">
        <v>12693.185529363111</v>
      </c>
      <c r="J507" s="131">
        <v>247</v>
      </c>
      <c r="K507" s="131">
        <v>0</v>
      </c>
      <c r="L507" s="131">
        <v>938</v>
      </c>
      <c r="M507" s="131">
        <v>13878.185529363111</v>
      </c>
      <c r="N507" s="130"/>
      <c r="O507" s="132">
        <v>1</v>
      </c>
      <c r="P507" s="132">
        <v>0</v>
      </c>
      <c r="Q507" s="133">
        <v>12940</v>
      </c>
      <c r="R507" s="133">
        <v>0</v>
      </c>
      <c r="S507" s="133">
        <v>0</v>
      </c>
      <c r="T507" s="133">
        <v>938</v>
      </c>
      <c r="U507" s="134">
        <v>13878</v>
      </c>
      <c r="V507" s="144"/>
      <c r="W507" s="173">
        <v>0</v>
      </c>
      <c r="X507" s="174">
        <v>0.18</v>
      </c>
      <c r="Y507" s="174">
        <v>1.1952617925059838E-2</v>
      </c>
      <c r="Z507" s="175">
        <v>0</v>
      </c>
      <c r="AA507" s="168"/>
      <c r="AB507" s="176">
        <v>0</v>
      </c>
      <c r="AC507" s="177">
        <v>0</v>
      </c>
      <c r="AD507" s="134">
        <v>0</v>
      </c>
      <c r="AE507" s="177">
        <v>0</v>
      </c>
      <c r="AF507" s="182">
        <v>0</v>
      </c>
      <c r="AG507" s="172"/>
    </row>
    <row r="508" spans="1:33" s="110" customFormat="1" x14ac:dyDescent="0.2">
      <c r="A508" s="138">
        <v>458</v>
      </c>
      <c r="B508" s="139">
        <v>458160149</v>
      </c>
      <c r="C508" s="140" t="s">
        <v>524</v>
      </c>
      <c r="D508" s="141">
        <v>160</v>
      </c>
      <c r="E508" s="140" t="s">
        <v>192</v>
      </c>
      <c r="F508" s="141">
        <v>149</v>
      </c>
      <c r="G508" s="142" t="s">
        <v>181</v>
      </c>
      <c r="H508" s="130"/>
      <c r="I508" s="131">
        <v>14237.416310275265</v>
      </c>
      <c r="J508" s="131">
        <v>526</v>
      </c>
      <c r="K508" s="131">
        <v>0</v>
      </c>
      <c r="L508" s="131">
        <v>938</v>
      </c>
      <c r="M508" s="131">
        <v>15701.416310275265</v>
      </c>
      <c r="N508" s="130"/>
      <c r="O508" s="132">
        <v>1.02</v>
      </c>
      <c r="P508" s="132">
        <v>0</v>
      </c>
      <c r="Q508" s="133">
        <v>15059</v>
      </c>
      <c r="R508" s="133">
        <v>0</v>
      </c>
      <c r="S508" s="133">
        <v>0</v>
      </c>
      <c r="T508" s="133">
        <v>957</v>
      </c>
      <c r="U508" s="134">
        <v>16016</v>
      </c>
      <c r="V508" s="144"/>
      <c r="W508" s="173">
        <v>0</v>
      </c>
      <c r="X508" s="174">
        <v>0.18</v>
      </c>
      <c r="Y508" s="174">
        <v>0.11469294050967058</v>
      </c>
      <c r="Z508" s="175">
        <v>0</v>
      </c>
      <c r="AA508" s="168"/>
      <c r="AB508" s="176">
        <v>0</v>
      </c>
      <c r="AC508" s="177">
        <v>0</v>
      </c>
      <c r="AD508" s="134">
        <v>0</v>
      </c>
      <c r="AE508" s="177">
        <v>0.56999999999999995</v>
      </c>
      <c r="AF508" s="182">
        <v>8950</v>
      </c>
      <c r="AG508" s="172"/>
    </row>
    <row r="509" spans="1:33" s="110" customFormat="1" x14ac:dyDescent="0.2">
      <c r="A509" s="138">
        <v>458</v>
      </c>
      <c r="B509" s="139">
        <v>458160160</v>
      </c>
      <c r="C509" s="140" t="s">
        <v>524</v>
      </c>
      <c r="D509" s="141">
        <v>160</v>
      </c>
      <c r="E509" s="140" t="s">
        <v>192</v>
      </c>
      <c r="F509" s="141">
        <v>160</v>
      </c>
      <c r="G509" s="142" t="s">
        <v>192</v>
      </c>
      <c r="H509" s="130"/>
      <c r="I509" s="131">
        <v>14386</v>
      </c>
      <c r="J509" s="131">
        <v>167</v>
      </c>
      <c r="K509" s="131">
        <v>0</v>
      </c>
      <c r="L509" s="131">
        <v>938</v>
      </c>
      <c r="M509" s="131">
        <v>15491</v>
      </c>
      <c r="N509" s="130"/>
      <c r="O509" s="132">
        <v>67.730000000000018</v>
      </c>
      <c r="P509" s="132">
        <v>0</v>
      </c>
      <c r="Q509" s="133">
        <v>985675</v>
      </c>
      <c r="R509" s="133">
        <v>0</v>
      </c>
      <c r="S509" s="133">
        <v>0</v>
      </c>
      <c r="T509" s="133">
        <v>63528</v>
      </c>
      <c r="U509" s="134">
        <v>1049203</v>
      </c>
      <c r="V509" s="144"/>
      <c r="W509" s="173">
        <v>0</v>
      </c>
      <c r="X509" s="174">
        <v>0.18</v>
      </c>
      <c r="Y509" s="174">
        <v>0.11499688577861772</v>
      </c>
      <c r="Z509" s="175">
        <v>0</v>
      </c>
      <c r="AA509" s="168"/>
      <c r="AB509" s="176">
        <v>0</v>
      </c>
      <c r="AC509" s="177">
        <v>0</v>
      </c>
      <c r="AD509" s="134">
        <v>0</v>
      </c>
      <c r="AE509" s="177">
        <v>0.17</v>
      </c>
      <c r="AF509" s="182">
        <v>2633</v>
      </c>
      <c r="AG509" s="172"/>
    </row>
    <row r="510" spans="1:33" s="110" customFormat="1" x14ac:dyDescent="0.2">
      <c r="A510" s="138">
        <v>458</v>
      </c>
      <c r="B510" s="139">
        <v>458160295</v>
      </c>
      <c r="C510" s="140" t="s">
        <v>524</v>
      </c>
      <c r="D510" s="141">
        <v>160</v>
      </c>
      <c r="E510" s="140" t="s">
        <v>192</v>
      </c>
      <c r="F510" s="141">
        <v>295</v>
      </c>
      <c r="G510" s="142" t="s">
        <v>327</v>
      </c>
      <c r="H510" s="130"/>
      <c r="I510" s="131">
        <v>10657.381132580262</v>
      </c>
      <c r="J510" s="131">
        <v>6288</v>
      </c>
      <c r="K510" s="131">
        <v>0</v>
      </c>
      <c r="L510" s="131">
        <v>938</v>
      </c>
      <c r="M510" s="131">
        <v>17883.38113258026</v>
      </c>
      <c r="N510" s="130"/>
      <c r="O510" s="132">
        <v>1.1499999999999999</v>
      </c>
      <c r="P510" s="132">
        <v>0</v>
      </c>
      <c r="Q510" s="133">
        <v>19487</v>
      </c>
      <c r="R510" s="133">
        <v>0</v>
      </c>
      <c r="S510" s="133">
        <v>0</v>
      </c>
      <c r="T510" s="133">
        <v>1079</v>
      </c>
      <c r="U510" s="134">
        <v>20566</v>
      </c>
      <c r="V510" s="144"/>
      <c r="W510" s="173">
        <v>0</v>
      </c>
      <c r="X510" s="174">
        <v>0.09</v>
      </c>
      <c r="Y510" s="174">
        <v>1.5150775792533232E-2</v>
      </c>
      <c r="Z510" s="175">
        <v>0</v>
      </c>
      <c r="AA510" s="168"/>
      <c r="AB510" s="176">
        <v>0</v>
      </c>
      <c r="AC510" s="177">
        <v>0</v>
      </c>
      <c r="AD510" s="134">
        <v>0</v>
      </c>
      <c r="AE510" s="177">
        <v>0</v>
      </c>
      <c r="AF510" s="182">
        <v>0</v>
      </c>
      <c r="AG510" s="172"/>
    </row>
    <row r="511" spans="1:33" s="110" customFormat="1" x14ac:dyDescent="0.2">
      <c r="A511" s="138">
        <v>458</v>
      </c>
      <c r="B511" s="139">
        <v>458160301</v>
      </c>
      <c r="C511" s="140" t="s">
        <v>524</v>
      </c>
      <c r="D511" s="141">
        <v>160</v>
      </c>
      <c r="E511" s="140" t="s">
        <v>192</v>
      </c>
      <c r="F511" s="141">
        <v>301</v>
      </c>
      <c r="G511" s="142" t="s">
        <v>333</v>
      </c>
      <c r="H511" s="130"/>
      <c r="I511" s="131">
        <v>14680</v>
      </c>
      <c r="J511" s="131">
        <v>5293</v>
      </c>
      <c r="K511" s="131">
        <v>0</v>
      </c>
      <c r="L511" s="131">
        <v>938</v>
      </c>
      <c r="M511" s="131">
        <v>20911</v>
      </c>
      <c r="N511" s="130"/>
      <c r="O511" s="132">
        <v>0.13</v>
      </c>
      <c r="P511" s="132">
        <v>0</v>
      </c>
      <c r="Q511" s="133">
        <v>2596</v>
      </c>
      <c r="R511" s="133">
        <v>0</v>
      </c>
      <c r="S511" s="133">
        <v>0</v>
      </c>
      <c r="T511" s="133">
        <v>122</v>
      </c>
      <c r="U511" s="134">
        <v>2718</v>
      </c>
      <c r="V511" s="144"/>
      <c r="W511" s="173">
        <v>0</v>
      </c>
      <c r="X511" s="174">
        <v>0.09</v>
      </c>
      <c r="Y511" s="174">
        <v>5.1392792653297548E-2</v>
      </c>
      <c r="Z511" s="175">
        <v>0</v>
      </c>
      <c r="AA511" s="168"/>
      <c r="AB511" s="176">
        <v>0</v>
      </c>
      <c r="AC511" s="177">
        <v>0</v>
      </c>
      <c r="AD511" s="134">
        <v>0</v>
      </c>
      <c r="AE511" s="177">
        <v>0</v>
      </c>
      <c r="AF511" s="182">
        <v>0</v>
      </c>
      <c r="AG511" s="172"/>
    </row>
    <row r="512" spans="1:33" s="110" customFormat="1" x14ac:dyDescent="0.2">
      <c r="A512" s="138">
        <v>458</v>
      </c>
      <c r="B512" s="139">
        <v>458160326</v>
      </c>
      <c r="C512" s="140" t="s">
        <v>524</v>
      </c>
      <c r="D512" s="141">
        <v>160</v>
      </c>
      <c r="E512" s="140" t="s">
        <v>192</v>
      </c>
      <c r="F512" s="141">
        <v>326</v>
      </c>
      <c r="G512" s="142" t="s">
        <v>358</v>
      </c>
      <c r="H512" s="130"/>
      <c r="I512" s="131">
        <v>10766</v>
      </c>
      <c r="J512" s="131">
        <v>4148</v>
      </c>
      <c r="K512" s="131">
        <v>0</v>
      </c>
      <c r="L512" s="131">
        <v>938</v>
      </c>
      <c r="M512" s="131">
        <v>15852</v>
      </c>
      <c r="N512" s="130"/>
      <c r="O512" s="132">
        <v>1</v>
      </c>
      <c r="P512" s="132">
        <v>0</v>
      </c>
      <c r="Q512" s="133">
        <v>14914</v>
      </c>
      <c r="R512" s="133">
        <v>0</v>
      </c>
      <c r="S512" s="133">
        <v>0</v>
      </c>
      <c r="T512" s="133">
        <v>938</v>
      </c>
      <c r="U512" s="134">
        <v>15852</v>
      </c>
      <c r="V512" s="144"/>
      <c r="W512" s="173">
        <v>0</v>
      </c>
      <c r="X512" s="174">
        <v>0.09</v>
      </c>
      <c r="Y512" s="174">
        <v>4.5713417421124353E-3</v>
      </c>
      <c r="Z512" s="175">
        <v>0</v>
      </c>
      <c r="AA512" s="168"/>
      <c r="AB512" s="176">
        <v>0</v>
      </c>
      <c r="AC512" s="177">
        <v>0</v>
      </c>
      <c r="AD512" s="134">
        <v>0</v>
      </c>
      <c r="AE512" s="177">
        <v>0</v>
      </c>
      <c r="AF512" s="182">
        <v>0</v>
      </c>
      <c r="AG512" s="172"/>
    </row>
    <row r="513" spans="1:33" s="110" customFormat="1" x14ac:dyDescent="0.2">
      <c r="A513" s="138">
        <v>463</v>
      </c>
      <c r="B513" s="139">
        <v>463035035</v>
      </c>
      <c r="C513" s="140" t="s">
        <v>525</v>
      </c>
      <c r="D513" s="141">
        <v>35</v>
      </c>
      <c r="E513" s="140" t="s">
        <v>67</v>
      </c>
      <c r="F513" s="141">
        <v>35</v>
      </c>
      <c r="G513" s="142" t="s">
        <v>67</v>
      </c>
      <c r="H513" s="130"/>
      <c r="I513" s="131">
        <v>14036</v>
      </c>
      <c r="J513" s="131">
        <v>5891</v>
      </c>
      <c r="K513" s="131">
        <v>0</v>
      </c>
      <c r="L513" s="131">
        <v>938</v>
      </c>
      <c r="M513" s="131">
        <v>20865</v>
      </c>
      <c r="N513" s="130"/>
      <c r="O513" s="132">
        <v>594.7600000000001</v>
      </c>
      <c r="P513" s="132">
        <v>1</v>
      </c>
      <c r="Q513" s="133">
        <v>11215362</v>
      </c>
      <c r="R513" s="133">
        <v>0</v>
      </c>
      <c r="S513" s="133">
        <v>0</v>
      </c>
      <c r="T513" s="133">
        <v>528124</v>
      </c>
      <c r="U513" s="134">
        <v>11743486</v>
      </c>
      <c r="V513" s="144"/>
      <c r="W513" s="173">
        <v>31.949996459493384</v>
      </c>
      <c r="X513" s="174">
        <v>0.18</v>
      </c>
      <c r="Y513" s="174">
        <v>0.15581142511821139</v>
      </c>
      <c r="Z513" s="175">
        <v>0</v>
      </c>
      <c r="AA513" s="168"/>
      <c r="AB513" s="176">
        <v>0</v>
      </c>
      <c r="AC513" s="177">
        <v>0</v>
      </c>
      <c r="AD513" s="134">
        <v>0</v>
      </c>
      <c r="AE513" s="177">
        <v>0.92735524155911042</v>
      </c>
      <c r="AF513" s="182">
        <v>19349</v>
      </c>
      <c r="AG513" s="172"/>
    </row>
    <row r="514" spans="1:33" s="110" customFormat="1" x14ac:dyDescent="0.2">
      <c r="A514" s="138">
        <v>463</v>
      </c>
      <c r="B514" s="139">
        <v>463035044</v>
      </c>
      <c r="C514" s="140" t="s">
        <v>525</v>
      </c>
      <c r="D514" s="141">
        <v>35</v>
      </c>
      <c r="E514" s="140" t="s">
        <v>67</v>
      </c>
      <c r="F514" s="141">
        <v>44</v>
      </c>
      <c r="G514" s="142" t="s">
        <v>76</v>
      </c>
      <c r="H514" s="130"/>
      <c r="I514" s="131">
        <v>13567.227659367676</v>
      </c>
      <c r="J514" s="131">
        <v>122</v>
      </c>
      <c r="K514" s="131">
        <v>0</v>
      </c>
      <c r="L514" s="131">
        <v>938</v>
      </c>
      <c r="M514" s="131">
        <v>14627.227659367676</v>
      </c>
      <c r="N514" s="130"/>
      <c r="O514" s="132">
        <v>2</v>
      </c>
      <c r="P514" s="132">
        <v>0</v>
      </c>
      <c r="Q514" s="133">
        <v>25908</v>
      </c>
      <c r="R514" s="133">
        <v>0</v>
      </c>
      <c r="S514" s="133">
        <v>0</v>
      </c>
      <c r="T514" s="133">
        <v>1776</v>
      </c>
      <c r="U514" s="134">
        <v>27684</v>
      </c>
      <c r="V514" s="144"/>
      <c r="W514" s="173">
        <v>0.10743828253242781</v>
      </c>
      <c r="X514" s="174">
        <v>0.18</v>
      </c>
      <c r="Y514" s="174">
        <v>7.2901165539567603E-2</v>
      </c>
      <c r="Z514" s="175">
        <v>0</v>
      </c>
      <c r="AA514" s="168"/>
      <c r="AB514" s="176">
        <v>0</v>
      </c>
      <c r="AC514" s="177">
        <v>0</v>
      </c>
      <c r="AD514" s="134">
        <v>0</v>
      </c>
      <c r="AE514" s="177">
        <v>0</v>
      </c>
      <c r="AF514" s="182">
        <v>0</v>
      </c>
      <c r="AG514" s="172"/>
    </row>
    <row r="515" spans="1:33" s="110" customFormat="1" x14ac:dyDescent="0.2">
      <c r="A515" s="138">
        <v>463</v>
      </c>
      <c r="B515" s="139">
        <v>463035133</v>
      </c>
      <c r="C515" s="140" t="s">
        <v>525</v>
      </c>
      <c r="D515" s="141">
        <v>35</v>
      </c>
      <c r="E515" s="140" t="s">
        <v>67</v>
      </c>
      <c r="F515" s="141">
        <v>133</v>
      </c>
      <c r="G515" s="142" t="s">
        <v>165</v>
      </c>
      <c r="H515" s="130"/>
      <c r="I515" s="131">
        <v>11958.499763432394</v>
      </c>
      <c r="J515" s="131">
        <v>2082</v>
      </c>
      <c r="K515" s="131">
        <v>0</v>
      </c>
      <c r="L515" s="131">
        <v>938</v>
      </c>
      <c r="M515" s="131">
        <v>14978.499763432394</v>
      </c>
      <c r="N515" s="130"/>
      <c r="O515" s="132">
        <v>1</v>
      </c>
      <c r="P515" s="132">
        <v>0</v>
      </c>
      <c r="Q515" s="133">
        <v>13286</v>
      </c>
      <c r="R515" s="133">
        <v>0</v>
      </c>
      <c r="S515" s="133">
        <v>0</v>
      </c>
      <c r="T515" s="133">
        <v>888</v>
      </c>
      <c r="U515" s="134">
        <v>14174</v>
      </c>
      <c r="V515" s="144"/>
      <c r="W515" s="173">
        <v>5.3719141266213903E-2</v>
      </c>
      <c r="X515" s="174">
        <v>0.09</v>
      </c>
      <c r="Y515" s="174">
        <v>3.3210823591240939E-2</v>
      </c>
      <c r="Z515" s="175">
        <v>0</v>
      </c>
      <c r="AA515" s="168"/>
      <c r="AB515" s="176">
        <v>0</v>
      </c>
      <c r="AC515" s="177">
        <v>0</v>
      </c>
      <c r="AD515" s="134">
        <v>0</v>
      </c>
      <c r="AE515" s="177">
        <v>0</v>
      </c>
      <c r="AF515" s="182">
        <v>0</v>
      </c>
      <c r="AG515" s="172"/>
    </row>
    <row r="516" spans="1:33" s="110" customFormat="1" x14ac:dyDescent="0.2">
      <c r="A516" s="138">
        <v>463</v>
      </c>
      <c r="B516" s="139">
        <v>463035165</v>
      </c>
      <c r="C516" s="140" t="s">
        <v>525</v>
      </c>
      <c r="D516" s="141">
        <v>35</v>
      </c>
      <c r="E516" s="140" t="s">
        <v>67</v>
      </c>
      <c r="F516" s="141">
        <v>165</v>
      </c>
      <c r="G516" s="142" t="s">
        <v>197</v>
      </c>
      <c r="H516" s="130"/>
      <c r="I516" s="131">
        <v>13054.434495520087</v>
      </c>
      <c r="J516" s="131">
        <v>399</v>
      </c>
      <c r="K516" s="131">
        <v>0</v>
      </c>
      <c r="L516" s="131">
        <v>938</v>
      </c>
      <c r="M516" s="131">
        <v>14391.434495520087</v>
      </c>
      <c r="N516" s="130"/>
      <c r="O516" s="132">
        <v>1.1599999999999999</v>
      </c>
      <c r="P516" s="132">
        <v>0</v>
      </c>
      <c r="Q516" s="133">
        <v>14768</v>
      </c>
      <c r="R516" s="133">
        <v>0</v>
      </c>
      <c r="S516" s="133">
        <v>0</v>
      </c>
      <c r="T516" s="133">
        <v>1030</v>
      </c>
      <c r="U516" s="134">
        <v>15798</v>
      </c>
      <c r="V516" s="144"/>
      <c r="W516" s="173">
        <v>6.2314203868808121E-2</v>
      </c>
      <c r="X516" s="174">
        <v>9.8299999999999998E-2</v>
      </c>
      <c r="Y516" s="174">
        <v>9.9346710167599953E-2</v>
      </c>
      <c r="Z516" s="175">
        <v>0</v>
      </c>
      <c r="AA516" s="168"/>
      <c r="AB516" s="176">
        <v>0</v>
      </c>
      <c r="AC516" s="177">
        <v>1.5899727081845165E-2</v>
      </c>
      <c r="AD516" s="134">
        <v>229</v>
      </c>
      <c r="AE516" s="177">
        <v>0</v>
      </c>
      <c r="AF516" s="182">
        <v>0</v>
      </c>
      <c r="AG516" s="172"/>
    </row>
    <row r="517" spans="1:33" s="110" customFormat="1" x14ac:dyDescent="0.2">
      <c r="A517" s="138">
        <v>463</v>
      </c>
      <c r="B517" s="139">
        <v>463035207</v>
      </c>
      <c r="C517" s="140" t="s">
        <v>525</v>
      </c>
      <c r="D517" s="141">
        <v>35</v>
      </c>
      <c r="E517" s="140" t="s">
        <v>67</v>
      </c>
      <c r="F517" s="141">
        <v>207</v>
      </c>
      <c r="G517" s="142" t="s">
        <v>239</v>
      </c>
      <c r="H517" s="130"/>
      <c r="I517" s="131">
        <v>11191.073589537058</v>
      </c>
      <c r="J517" s="131">
        <v>7600</v>
      </c>
      <c r="K517" s="131">
        <v>0</v>
      </c>
      <c r="L517" s="131">
        <v>938</v>
      </c>
      <c r="M517" s="131">
        <v>19729.07358953706</v>
      </c>
      <c r="N517" s="130"/>
      <c r="O517" s="132">
        <v>0.99</v>
      </c>
      <c r="P517" s="132">
        <v>0</v>
      </c>
      <c r="Q517" s="133">
        <v>17604</v>
      </c>
      <c r="R517" s="133">
        <v>0</v>
      </c>
      <c r="S517" s="133">
        <v>0</v>
      </c>
      <c r="T517" s="133">
        <v>878</v>
      </c>
      <c r="U517" s="134">
        <v>18482</v>
      </c>
      <c r="V517" s="144"/>
      <c r="W517" s="173">
        <v>5.3181949853551763E-2</v>
      </c>
      <c r="X517" s="174">
        <v>0.09</v>
      </c>
      <c r="Y517" s="174">
        <v>3.3141557822774075E-4</v>
      </c>
      <c r="Z517" s="175">
        <v>0</v>
      </c>
      <c r="AA517" s="168"/>
      <c r="AB517" s="176">
        <v>0</v>
      </c>
      <c r="AC517" s="177">
        <v>0</v>
      </c>
      <c r="AD517" s="134">
        <v>0</v>
      </c>
      <c r="AE517" s="177">
        <v>0</v>
      </c>
      <c r="AF517" s="182">
        <v>0</v>
      </c>
      <c r="AG517" s="172"/>
    </row>
    <row r="518" spans="1:33" s="110" customFormat="1" x14ac:dyDescent="0.2">
      <c r="A518" s="138">
        <v>463</v>
      </c>
      <c r="B518" s="139">
        <v>463035220</v>
      </c>
      <c r="C518" s="140" t="s">
        <v>525</v>
      </c>
      <c r="D518" s="141">
        <v>35</v>
      </c>
      <c r="E518" s="140" t="s">
        <v>67</v>
      </c>
      <c r="F518" s="141">
        <v>220</v>
      </c>
      <c r="G518" s="142" t="s">
        <v>252</v>
      </c>
      <c r="H518" s="130"/>
      <c r="I518" s="131">
        <v>9576</v>
      </c>
      <c r="J518" s="131">
        <v>4258</v>
      </c>
      <c r="K518" s="131">
        <v>0</v>
      </c>
      <c r="L518" s="131">
        <v>938</v>
      </c>
      <c r="M518" s="131">
        <v>14772</v>
      </c>
      <c r="N518" s="130"/>
      <c r="O518" s="132">
        <v>2.7800000000000002</v>
      </c>
      <c r="P518" s="132">
        <v>0</v>
      </c>
      <c r="Q518" s="133">
        <v>36393</v>
      </c>
      <c r="R518" s="133">
        <v>0</v>
      </c>
      <c r="S518" s="133">
        <v>0</v>
      </c>
      <c r="T518" s="133">
        <v>2468</v>
      </c>
      <c r="U518" s="134">
        <v>38861</v>
      </c>
      <c r="V518" s="144"/>
      <c r="W518" s="173">
        <v>0.14933921272007467</v>
      </c>
      <c r="X518" s="174">
        <v>0.09</v>
      </c>
      <c r="Y518" s="174">
        <v>1.6580394244019483E-2</v>
      </c>
      <c r="Z518" s="175">
        <v>0</v>
      </c>
      <c r="AA518" s="168"/>
      <c r="AB518" s="176">
        <v>0</v>
      </c>
      <c r="AC518" s="177">
        <v>0</v>
      </c>
      <c r="AD518" s="134">
        <v>0</v>
      </c>
      <c r="AE518" s="177">
        <v>0</v>
      </c>
      <c r="AF518" s="182">
        <v>0</v>
      </c>
      <c r="AG518" s="172"/>
    </row>
    <row r="519" spans="1:33" s="110" customFormat="1" x14ac:dyDescent="0.2">
      <c r="A519" s="138">
        <v>463</v>
      </c>
      <c r="B519" s="139">
        <v>463035243</v>
      </c>
      <c r="C519" s="140" t="s">
        <v>525</v>
      </c>
      <c r="D519" s="141">
        <v>35</v>
      </c>
      <c r="E519" s="140" t="s">
        <v>67</v>
      </c>
      <c r="F519" s="141">
        <v>243</v>
      </c>
      <c r="G519" s="142" t="s">
        <v>275</v>
      </c>
      <c r="H519" s="130"/>
      <c r="I519" s="131">
        <v>13392.987389876773</v>
      </c>
      <c r="J519" s="131">
        <v>2516</v>
      </c>
      <c r="K519" s="131">
        <v>0</v>
      </c>
      <c r="L519" s="131">
        <v>938</v>
      </c>
      <c r="M519" s="131">
        <v>16846.987389876773</v>
      </c>
      <c r="N519" s="130"/>
      <c r="O519" s="132">
        <v>1.87</v>
      </c>
      <c r="P519" s="132">
        <v>0</v>
      </c>
      <c r="Q519" s="133">
        <v>28151</v>
      </c>
      <c r="R519" s="133">
        <v>0</v>
      </c>
      <c r="S519" s="133">
        <v>0</v>
      </c>
      <c r="T519" s="133">
        <v>1660</v>
      </c>
      <c r="U519" s="134">
        <v>29811</v>
      </c>
      <c r="V519" s="144"/>
      <c r="W519" s="173">
        <v>0.10045479416781999</v>
      </c>
      <c r="X519" s="174">
        <v>0.09</v>
      </c>
      <c r="Y519" s="174">
        <v>6.428262576334348E-3</v>
      </c>
      <c r="Z519" s="175">
        <v>0</v>
      </c>
      <c r="AA519" s="168"/>
      <c r="AB519" s="176">
        <v>0</v>
      </c>
      <c r="AC519" s="177">
        <v>0</v>
      </c>
      <c r="AD519" s="134">
        <v>0</v>
      </c>
      <c r="AE519" s="177">
        <v>0</v>
      </c>
      <c r="AF519" s="182">
        <v>0</v>
      </c>
      <c r="AG519" s="172"/>
    </row>
    <row r="520" spans="1:33" s="110" customFormat="1" x14ac:dyDescent="0.2">
      <c r="A520" s="138">
        <v>463</v>
      </c>
      <c r="B520" s="139">
        <v>463035244</v>
      </c>
      <c r="C520" s="140" t="s">
        <v>525</v>
      </c>
      <c r="D520" s="141">
        <v>35</v>
      </c>
      <c r="E520" s="140" t="s">
        <v>67</v>
      </c>
      <c r="F520" s="141">
        <v>244</v>
      </c>
      <c r="G520" s="142" t="s">
        <v>276</v>
      </c>
      <c r="H520" s="130"/>
      <c r="I520" s="131">
        <v>12909</v>
      </c>
      <c r="J520" s="131">
        <v>4092</v>
      </c>
      <c r="K520" s="131">
        <v>0</v>
      </c>
      <c r="L520" s="131">
        <v>938</v>
      </c>
      <c r="M520" s="131">
        <v>17939</v>
      </c>
      <c r="N520" s="130"/>
      <c r="O520" s="132">
        <v>5.73</v>
      </c>
      <c r="P520" s="132">
        <v>0</v>
      </c>
      <c r="Q520" s="133">
        <v>92184</v>
      </c>
      <c r="R520" s="133">
        <v>0</v>
      </c>
      <c r="S520" s="133">
        <v>0</v>
      </c>
      <c r="T520" s="133">
        <v>5086</v>
      </c>
      <c r="U520" s="134">
        <v>97270</v>
      </c>
      <c r="V520" s="144"/>
      <c r="W520" s="173">
        <v>0.30781067945540563</v>
      </c>
      <c r="X520" s="174">
        <v>0.09</v>
      </c>
      <c r="Y520" s="174">
        <v>0.1346351263518645</v>
      </c>
      <c r="Z520" s="175">
        <v>0</v>
      </c>
      <c r="AA520" s="168"/>
      <c r="AB520" s="176">
        <v>2</v>
      </c>
      <c r="AC520" s="177">
        <v>1.6252639889885423</v>
      </c>
      <c r="AD520" s="134">
        <v>29156</v>
      </c>
      <c r="AE520" s="177">
        <v>0</v>
      </c>
      <c r="AF520" s="182">
        <v>0</v>
      </c>
      <c r="AG520" s="172"/>
    </row>
    <row r="521" spans="1:33" s="110" customFormat="1" x14ac:dyDescent="0.2">
      <c r="A521" s="138">
        <v>463</v>
      </c>
      <c r="B521" s="139">
        <v>463035251</v>
      </c>
      <c r="C521" s="140" t="s">
        <v>525</v>
      </c>
      <c r="D521" s="141">
        <v>35</v>
      </c>
      <c r="E521" s="140" t="s">
        <v>67</v>
      </c>
      <c r="F521" s="141">
        <v>251</v>
      </c>
      <c r="G521" s="142" t="s">
        <v>283</v>
      </c>
      <c r="H521" s="130"/>
      <c r="I521" s="131">
        <v>12554.643167153912</v>
      </c>
      <c r="J521" s="131">
        <v>2517</v>
      </c>
      <c r="K521" s="131">
        <v>0</v>
      </c>
      <c r="L521" s="131">
        <v>938</v>
      </c>
      <c r="M521" s="131">
        <v>16009.643167153912</v>
      </c>
      <c r="N521" s="130"/>
      <c r="O521" s="132">
        <v>1.1000000000000001</v>
      </c>
      <c r="P521" s="132">
        <v>0</v>
      </c>
      <c r="Q521" s="133">
        <v>15688</v>
      </c>
      <c r="R521" s="133">
        <v>0</v>
      </c>
      <c r="S521" s="133">
        <v>0</v>
      </c>
      <c r="T521" s="133">
        <v>976</v>
      </c>
      <c r="U521" s="134">
        <v>16664</v>
      </c>
      <c r="V521" s="144"/>
      <c r="W521" s="173">
        <v>5.9091055392835296E-2</v>
      </c>
      <c r="X521" s="174">
        <v>0.09</v>
      </c>
      <c r="Y521" s="174">
        <v>3.7938268520678699E-2</v>
      </c>
      <c r="Z521" s="175">
        <v>0</v>
      </c>
      <c r="AA521" s="168"/>
      <c r="AB521" s="176">
        <v>0</v>
      </c>
      <c r="AC521" s="177">
        <v>0</v>
      </c>
      <c r="AD521" s="134">
        <v>0</v>
      </c>
      <c r="AE521" s="177">
        <v>0</v>
      </c>
      <c r="AF521" s="182">
        <v>0</v>
      </c>
      <c r="AG521" s="172"/>
    </row>
    <row r="522" spans="1:33" s="110" customFormat="1" x14ac:dyDescent="0.2">
      <c r="A522" s="138">
        <v>463</v>
      </c>
      <c r="B522" s="139">
        <v>463035285</v>
      </c>
      <c r="C522" s="140" t="s">
        <v>525</v>
      </c>
      <c r="D522" s="141">
        <v>35</v>
      </c>
      <c r="E522" s="140" t="s">
        <v>67</v>
      </c>
      <c r="F522" s="141">
        <v>285</v>
      </c>
      <c r="G522" s="142" t="s">
        <v>317</v>
      </c>
      <c r="H522" s="130"/>
      <c r="I522" s="131">
        <v>14608</v>
      </c>
      <c r="J522" s="131">
        <v>4265</v>
      </c>
      <c r="K522" s="131">
        <v>0</v>
      </c>
      <c r="L522" s="131">
        <v>938</v>
      </c>
      <c r="M522" s="131">
        <v>19811</v>
      </c>
      <c r="N522" s="130"/>
      <c r="O522" s="132">
        <v>3.99</v>
      </c>
      <c r="P522" s="132">
        <v>0</v>
      </c>
      <c r="Q522" s="133">
        <v>71258</v>
      </c>
      <c r="R522" s="133">
        <v>0</v>
      </c>
      <c r="S522" s="133">
        <v>0</v>
      </c>
      <c r="T522" s="133">
        <v>3542</v>
      </c>
      <c r="U522" s="134">
        <v>74800</v>
      </c>
      <c r="V522" s="144"/>
      <c r="W522" s="173">
        <v>0.21433937365219347</v>
      </c>
      <c r="X522" s="174">
        <v>0.09</v>
      </c>
      <c r="Y522" s="174">
        <v>3.6707269346642001E-2</v>
      </c>
      <c r="Z522" s="175">
        <v>0</v>
      </c>
      <c r="AA522" s="168"/>
      <c r="AB522" s="176">
        <v>0</v>
      </c>
      <c r="AC522" s="177">
        <v>0</v>
      </c>
      <c r="AD522" s="134">
        <v>0</v>
      </c>
      <c r="AE522" s="177">
        <v>0</v>
      </c>
      <c r="AF522" s="182">
        <v>0</v>
      </c>
      <c r="AG522" s="172"/>
    </row>
    <row r="523" spans="1:33" s="110" customFormat="1" x14ac:dyDescent="0.2">
      <c r="A523" s="138">
        <v>463</v>
      </c>
      <c r="B523" s="139">
        <v>463035293</v>
      </c>
      <c r="C523" s="140" t="s">
        <v>525</v>
      </c>
      <c r="D523" s="141">
        <v>35</v>
      </c>
      <c r="E523" s="140" t="s">
        <v>67</v>
      </c>
      <c r="F523" s="141">
        <v>293</v>
      </c>
      <c r="G523" s="142" t="s">
        <v>325</v>
      </c>
      <c r="H523" s="130"/>
      <c r="I523" s="131">
        <v>9926</v>
      </c>
      <c r="J523" s="131">
        <v>475</v>
      </c>
      <c r="K523" s="131">
        <v>0</v>
      </c>
      <c r="L523" s="131">
        <v>938</v>
      </c>
      <c r="M523" s="131">
        <v>11339</v>
      </c>
      <c r="N523" s="130"/>
      <c r="O523" s="132">
        <v>2</v>
      </c>
      <c r="P523" s="132">
        <v>0</v>
      </c>
      <c r="Q523" s="133">
        <v>19684</v>
      </c>
      <c r="R523" s="133">
        <v>0</v>
      </c>
      <c r="S523" s="133">
        <v>0</v>
      </c>
      <c r="T523" s="133">
        <v>1776</v>
      </c>
      <c r="U523" s="134">
        <v>21460</v>
      </c>
      <c r="V523" s="144"/>
      <c r="W523" s="173">
        <v>0.10743828253242781</v>
      </c>
      <c r="X523" s="174">
        <v>0.18</v>
      </c>
      <c r="Y523" s="174">
        <v>9.4456288817017318E-3</v>
      </c>
      <c r="Z523" s="175">
        <v>0</v>
      </c>
      <c r="AA523" s="168"/>
      <c r="AB523" s="176">
        <v>0</v>
      </c>
      <c r="AC523" s="177">
        <v>0</v>
      </c>
      <c r="AD523" s="134">
        <v>0</v>
      </c>
      <c r="AE523" s="177">
        <v>0</v>
      </c>
      <c r="AF523" s="182">
        <v>0</v>
      </c>
      <c r="AG523" s="172"/>
    </row>
    <row r="524" spans="1:33" s="110" customFormat="1" x14ac:dyDescent="0.2">
      <c r="A524" s="138">
        <v>463</v>
      </c>
      <c r="B524" s="139">
        <v>463035307</v>
      </c>
      <c r="C524" s="140" t="s">
        <v>525</v>
      </c>
      <c r="D524" s="141">
        <v>35</v>
      </c>
      <c r="E524" s="140" t="s">
        <v>67</v>
      </c>
      <c r="F524" s="141">
        <v>307</v>
      </c>
      <c r="G524" s="142" t="s">
        <v>339</v>
      </c>
      <c r="H524" s="130"/>
      <c r="I524" s="131">
        <v>14164</v>
      </c>
      <c r="J524" s="131">
        <v>6162</v>
      </c>
      <c r="K524" s="131">
        <v>0</v>
      </c>
      <c r="L524" s="131">
        <v>938</v>
      </c>
      <c r="M524" s="131">
        <v>21264</v>
      </c>
      <c r="N524" s="130"/>
      <c r="O524" s="132">
        <v>2</v>
      </c>
      <c r="P524" s="132">
        <v>0</v>
      </c>
      <c r="Q524" s="133">
        <v>38468</v>
      </c>
      <c r="R524" s="133">
        <v>0</v>
      </c>
      <c r="S524" s="133">
        <v>0</v>
      </c>
      <c r="T524" s="133">
        <v>1776</v>
      </c>
      <c r="U524" s="134">
        <v>40244</v>
      </c>
      <c r="V524" s="144"/>
      <c r="W524" s="173">
        <v>0.10743828253242781</v>
      </c>
      <c r="X524" s="174">
        <v>0.09</v>
      </c>
      <c r="Y524" s="174">
        <v>1.0947957112306337E-2</v>
      </c>
      <c r="Z524" s="175">
        <v>0</v>
      </c>
      <c r="AA524" s="168"/>
      <c r="AB524" s="176">
        <v>0</v>
      </c>
      <c r="AC524" s="177">
        <v>0</v>
      </c>
      <c r="AD524" s="134">
        <v>0</v>
      </c>
      <c r="AE524" s="177">
        <v>0</v>
      </c>
      <c r="AF524" s="182">
        <v>0</v>
      </c>
      <c r="AG524" s="172"/>
    </row>
    <row r="525" spans="1:33" s="110" customFormat="1" x14ac:dyDescent="0.2">
      <c r="A525" s="138">
        <v>463</v>
      </c>
      <c r="B525" s="139">
        <v>463035336</v>
      </c>
      <c r="C525" s="140" t="s">
        <v>525</v>
      </c>
      <c r="D525" s="141">
        <v>35</v>
      </c>
      <c r="E525" s="140" t="s">
        <v>67</v>
      </c>
      <c r="F525" s="141">
        <v>336</v>
      </c>
      <c r="G525" s="142" t="s">
        <v>368</v>
      </c>
      <c r="H525" s="130"/>
      <c r="I525" s="131">
        <v>12373.812835602095</v>
      </c>
      <c r="J525" s="131">
        <v>2896</v>
      </c>
      <c r="K525" s="131">
        <v>0</v>
      </c>
      <c r="L525" s="131">
        <v>938</v>
      </c>
      <c r="M525" s="131">
        <v>16207.812835602095</v>
      </c>
      <c r="N525" s="130"/>
      <c r="O525" s="132">
        <v>2</v>
      </c>
      <c r="P525" s="132">
        <v>0</v>
      </c>
      <c r="Q525" s="133">
        <v>28900</v>
      </c>
      <c r="R525" s="133">
        <v>0</v>
      </c>
      <c r="S525" s="133">
        <v>0</v>
      </c>
      <c r="T525" s="133">
        <v>1776</v>
      </c>
      <c r="U525" s="134">
        <v>30676</v>
      </c>
      <c r="V525" s="144"/>
      <c r="W525" s="173">
        <v>0.10743828253242781</v>
      </c>
      <c r="X525" s="174">
        <v>0.09</v>
      </c>
      <c r="Y525" s="174">
        <v>4.1024583950034284E-2</v>
      </c>
      <c r="Z525" s="175">
        <v>0</v>
      </c>
      <c r="AA525" s="168"/>
      <c r="AB525" s="176">
        <v>0</v>
      </c>
      <c r="AC525" s="177">
        <v>0</v>
      </c>
      <c r="AD525" s="134">
        <v>0</v>
      </c>
      <c r="AE525" s="177">
        <v>0</v>
      </c>
      <c r="AF525" s="182">
        <v>0</v>
      </c>
      <c r="AG525" s="172"/>
    </row>
    <row r="526" spans="1:33" s="110" customFormat="1" x14ac:dyDescent="0.2">
      <c r="A526" s="138">
        <v>464</v>
      </c>
      <c r="B526" s="139">
        <v>464168030</v>
      </c>
      <c r="C526" s="140" t="s">
        <v>526</v>
      </c>
      <c r="D526" s="141">
        <v>168</v>
      </c>
      <c r="E526" s="140" t="s">
        <v>200</v>
      </c>
      <c r="F526" s="141">
        <v>30</v>
      </c>
      <c r="G526" s="142" t="s">
        <v>62</v>
      </c>
      <c r="H526" s="130"/>
      <c r="I526" s="131">
        <v>9132</v>
      </c>
      <c r="J526" s="131">
        <v>2248</v>
      </c>
      <c r="K526" s="131">
        <v>0</v>
      </c>
      <c r="L526" s="131">
        <v>938</v>
      </c>
      <c r="M526" s="131">
        <v>12318</v>
      </c>
      <c r="N526" s="130"/>
      <c r="O526" s="132">
        <v>3</v>
      </c>
      <c r="P526" s="132">
        <v>0</v>
      </c>
      <c r="Q526" s="133">
        <v>34140</v>
      </c>
      <c r="R526" s="133">
        <v>0</v>
      </c>
      <c r="S526" s="133">
        <v>0</v>
      </c>
      <c r="T526" s="133">
        <v>2814</v>
      </c>
      <c r="U526" s="134">
        <v>36954</v>
      </c>
      <c r="V526" s="144"/>
      <c r="W526" s="173">
        <v>0</v>
      </c>
      <c r="X526" s="174">
        <v>0.09</v>
      </c>
      <c r="Y526" s="174">
        <v>2.0308216954948032E-3</v>
      </c>
      <c r="Z526" s="175">
        <v>0</v>
      </c>
      <c r="AA526" s="168"/>
      <c r="AB526" s="176">
        <v>1</v>
      </c>
      <c r="AC526" s="177">
        <v>0</v>
      </c>
      <c r="AD526" s="134">
        <v>0</v>
      </c>
      <c r="AE526" s="177">
        <v>1</v>
      </c>
      <c r="AF526" s="182">
        <v>12318</v>
      </c>
      <c r="AG526" s="172"/>
    </row>
    <row r="527" spans="1:33" s="110" customFormat="1" x14ac:dyDescent="0.2">
      <c r="A527" s="138">
        <v>464</v>
      </c>
      <c r="B527" s="139">
        <v>464168163</v>
      </c>
      <c r="C527" s="140" t="s">
        <v>526</v>
      </c>
      <c r="D527" s="141">
        <v>168</v>
      </c>
      <c r="E527" s="140" t="s">
        <v>200</v>
      </c>
      <c r="F527" s="141">
        <v>163</v>
      </c>
      <c r="G527" s="142" t="s">
        <v>195</v>
      </c>
      <c r="H527" s="130"/>
      <c r="I527" s="131">
        <v>10433</v>
      </c>
      <c r="J527" s="131">
        <v>99</v>
      </c>
      <c r="K527" s="131">
        <v>0</v>
      </c>
      <c r="L527" s="131">
        <v>938</v>
      </c>
      <c r="M527" s="131">
        <v>11470</v>
      </c>
      <c r="N527" s="130"/>
      <c r="O527" s="132">
        <v>21.490000000000002</v>
      </c>
      <c r="P527" s="132">
        <v>0</v>
      </c>
      <c r="Q527" s="133">
        <v>226333</v>
      </c>
      <c r="R527" s="133">
        <v>0</v>
      </c>
      <c r="S527" s="133">
        <v>0</v>
      </c>
      <c r="T527" s="133">
        <v>20158</v>
      </c>
      <c r="U527" s="134">
        <v>246491</v>
      </c>
      <c r="V527" s="144"/>
      <c r="W527" s="173">
        <v>0</v>
      </c>
      <c r="X527" s="174">
        <v>0.18</v>
      </c>
      <c r="Y527" s="174">
        <v>9.243456315829654E-2</v>
      </c>
      <c r="Z527" s="175">
        <v>0</v>
      </c>
      <c r="AA527" s="168"/>
      <c r="AB527" s="176">
        <v>2</v>
      </c>
      <c r="AC527" s="177">
        <v>0</v>
      </c>
      <c r="AD527" s="134">
        <v>0</v>
      </c>
      <c r="AE527" s="177">
        <v>3</v>
      </c>
      <c r="AF527" s="182">
        <v>34410</v>
      </c>
      <c r="AG527" s="172"/>
    </row>
    <row r="528" spans="1:33" s="110" customFormat="1" x14ac:dyDescent="0.2">
      <c r="A528" s="138">
        <v>464</v>
      </c>
      <c r="B528" s="139">
        <v>464168168</v>
      </c>
      <c r="C528" s="140" t="s">
        <v>526</v>
      </c>
      <c r="D528" s="141">
        <v>168</v>
      </c>
      <c r="E528" s="140" t="s">
        <v>200</v>
      </c>
      <c r="F528" s="141">
        <v>168</v>
      </c>
      <c r="G528" s="142" t="s">
        <v>200</v>
      </c>
      <c r="H528" s="130"/>
      <c r="I528" s="131">
        <v>9800</v>
      </c>
      <c r="J528" s="131">
        <v>5709</v>
      </c>
      <c r="K528" s="131">
        <v>0</v>
      </c>
      <c r="L528" s="131">
        <v>938</v>
      </c>
      <c r="M528" s="131">
        <v>16447</v>
      </c>
      <c r="N528" s="130"/>
      <c r="O528" s="132">
        <v>114.23</v>
      </c>
      <c r="P528" s="132">
        <v>0</v>
      </c>
      <c r="Q528" s="133">
        <v>1771593</v>
      </c>
      <c r="R528" s="133">
        <v>0</v>
      </c>
      <c r="S528" s="133">
        <v>0</v>
      </c>
      <c r="T528" s="133">
        <v>107147</v>
      </c>
      <c r="U528" s="134">
        <v>1878740</v>
      </c>
      <c r="V528" s="144"/>
      <c r="W528" s="173">
        <v>0</v>
      </c>
      <c r="X528" s="174">
        <v>0.09</v>
      </c>
      <c r="Y528" s="174">
        <v>2.6239070816010443E-2</v>
      </c>
      <c r="Z528" s="175">
        <v>0</v>
      </c>
      <c r="AA528" s="168"/>
      <c r="AB528" s="176">
        <v>22</v>
      </c>
      <c r="AC528" s="177">
        <v>0</v>
      </c>
      <c r="AD528" s="134">
        <v>0</v>
      </c>
      <c r="AE528" s="177">
        <v>28.509999999999998</v>
      </c>
      <c r="AF528" s="182">
        <v>468904</v>
      </c>
      <c r="AG528" s="172"/>
    </row>
    <row r="529" spans="1:33" s="110" customFormat="1" x14ac:dyDescent="0.2">
      <c r="A529" s="138">
        <v>464</v>
      </c>
      <c r="B529" s="139">
        <v>464168196</v>
      </c>
      <c r="C529" s="140" t="s">
        <v>526</v>
      </c>
      <c r="D529" s="141">
        <v>168</v>
      </c>
      <c r="E529" s="140" t="s">
        <v>200</v>
      </c>
      <c r="F529" s="141">
        <v>196</v>
      </c>
      <c r="G529" s="142" t="s">
        <v>228</v>
      </c>
      <c r="H529" s="130"/>
      <c r="I529" s="131">
        <v>9778</v>
      </c>
      <c r="J529" s="131">
        <v>6240</v>
      </c>
      <c r="K529" s="131">
        <v>0</v>
      </c>
      <c r="L529" s="131">
        <v>938</v>
      </c>
      <c r="M529" s="131">
        <v>16956</v>
      </c>
      <c r="N529" s="130"/>
      <c r="O529" s="132">
        <v>8</v>
      </c>
      <c r="P529" s="132">
        <v>0</v>
      </c>
      <c r="Q529" s="133">
        <v>128144</v>
      </c>
      <c r="R529" s="133">
        <v>0</v>
      </c>
      <c r="S529" s="133">
        <v>0</v>
      </c>
      <c r="T529" s="133">
        <v>7504</v>
      </c>
      <c r="U529" s="134">
        <v>135648</v>
      </c>
      <c r="V529" s="144"/>
      <c r="W529" s="173">
        <v>0</v>
      </c>
      <c r="X529" s="174">
        <v>0.09</v>
      </c>
      <c r="Y529" s="174">
        <v>2.3887286486267992E-2</v>
      </c>
      <c r="Z529" s="175">
        <v>0</v>
      </c>
      <c r="AA529" s="168"/>
      <c r="AB529" s="176">
        <v>0</v>
      </c>
      <c r="AC529" s="177">
        <v>0</v>
      </c>
      <c r="AD529" s="134">
        <v>0</v>
      </c>
      <c r="AE529" s="177">
        <v>1</v>
      </c>
      <c r="AF529" s="182">
        <v>16956</v>
      </c>
      <c r="AG529" s="172"/>
    </row>
    <row r="530" spans="1:33" s="110" customFormat="1" x14ac:dyDescent="0.2">
      <c r="A530" s="138">
        <v>464</v>
      </c>
      <c r="B530" s="139">
        <v>464168229</v>
      </c>
      <c r="C530" s="140" t="s">
        <v>526</v>
      </c>
      <c r="D530" s="141">
        <v>168</v>
      </c>
      <c r="E530" s="140" t="s">
        <v>200</v>
      </c>
      <c r="F530" s="141">
        <v>229</v>
      </c>
      <c r="G530" s="142" t="s">
        <v>261</v>
      </c>
      <c r="H530" s="130"/>
      <c r="I530" s="131">
        <v>12749</v>
      </c>
      <c r="J530" s="131">
        <v>1241</v>
      </c>
      <c r="K530" s="131">
        <v>0</v>
      </c>
      <c r="L530" s="131">
        <v>938</v>
      </c>
      <c r="M530" s="131">
        <v>14928</v>
      </c>
      <c r="N530" s="130"/>
      <c r="O530" s="132">
        <v>4.97</v>
      </c>
      <c r="P530" s="132">
        <v>0</v>
      </c>
      <c r="Q530" s="133">
        <v>69530</v>
      </c>
      <c r="R530" s="133">
        <v>0</v>
      </c>
      <c r="S530" s="133">
        <v>0</v>
      </c>
      <c r="T530" s="133">
        <v>4662</v>
      </c>
      <c r="U530" s="134">
        <v>74192</v>
      </c>
      <c r="V530" s="144"/>
      <c r="W530" s="173">
        <v>0</v>
      </c>
      <c r="X530" s="174">
        <v>0.09</v>
      </c>
      <c r="Y530" s="174">
        <v>1.1816383617952519E-2</v>
      </c>
      <c r="Z530" s="175">
        <v>0</v>
      </c>
      <c r="AA530" s="168"/>
      <c r="AB530" s="176">
        <v>1</v>
      </c>
      <c r="AC530" s="177">
        <v>0</v>
      </c>
      <c r="AD530" s="134">
        <v>0</v>
      </c>
      <c r="AE530" s="177">
        <v>0</v>
      </c>
      <c r="AF530" s="182">
        <v>0</v>
      </c>
      <c r="AG530" s="172"/>
    </row>
    <row r="531" spans="1:33" s="110" customFormat="1" x14ac:dyDescent="0.2">
      <c r="A531" s="138">
        <v>464</v>
      </c>
      <c r="B531" s="139">
        <v>464168248</v>
      </c>
      <c r="C531" s="140" t="s">
        <v>526</v>
      </c>
      <c r="D531" s="141">
        <v>168</v>
      </c>
      <c r="E531" s="140" t="s">
        <v>200</v>
      </c>
      <c r="F531" s="141">
        <v>248</v>
      </c>
      <c r="G531" s="142" t="s">
        <v>280</v>
      </c>
      <c r="H531" s="130"/>
      <c r="I531" s="131">
        <v>13438.066112164433</v>
      </c>
      <c r="J531" s="131">
        <v>1061</v>
      </c>
      <c r="K531" s="131">
        <v>0</v>
      </c>
      <c r="L531" s="131">
        <v>938</v>
      </c>
      <c r="M531" s="131">
        <v>15437.066112164433</v>
      </c>
      <c r="N531" s="130"/>
      <c r="O531" s="132">
        <v>1</v>
      </c>
      <c r="P531" s="132">
        <v>0</v>
      </c>
      <c r="Q531" s="133">
        <v>14499</v>
      </c>
      <c r="R531" s="133">
        <v>0</v>
      </c>
      <c r="S531" s="133">
        <v>0</v>
      </c>
      <c r="T531" s="133">
        <v>938</v>
      </c>
      <c r="U531" s="134">
        <v>15437</v>
      </c>
      <c r="V531" s="144"/>
      <c r="W531" s="173">
        <v>0</v>
      </c>
      <c r="X531" s="174">
        <v>0.09</v>
      </c>
      <c r="Y531" s="174">
        <v>5.8077757598521712E-2</v>
      </c>
      <c r="Z531" s="175">
        <v>0</v>
      </c>
      <c r="AA531" s="168"/>
      <c r="AB531" s="176">
        <v>0</v>
      </c>
      <c r="AC531" s="177">
        <v>0</v>
      </c>
      <c r="AD531" s="134">
        <v>0</v>
      </c>
      <c r="AE531" s="177">
        <v>0</v>
      </c>
      <c r="AF531" s="182">
        <v>0</v>
      </c>
      <c r="AG531" s="172"/>
    </row>
    <row r="532" spans="1:33" s="110" customFormat="1" x14ac:dyDescent="0.2">
      <c r="A532" s="138">
        <v>464</v>
      </c>
      <c r="B532" s="139">
        <v>464168258</v>
      </c>
      <c r="C532" s="140" t="s">
        <v>526</v>
      </c>
      <c r="D532" s="141">
        <v>168</v>
      </c>
      <c r="E532" s="140" t="s">
        <v>200</v>
      </c>
      <c r="F532" s="141">
        <v>258</v>
      </c>
      <c r="G532" s="142" t="s">
        <v>290</v>
      </c>
      <c r="H532" s="130"/>
      <c r="I532" s="131">
        <v>9347</v>
      </c>
      <c r="J532" s="131">
        <v>2751</v>
      </c>
      <c r="K532" s="131">
        <v>0</v>
      </c>
      <c r="L532" s="131">
        <v>938</v>
      </c>
      <c r="M532" s="131">
        <v>13036</v>
      </c>
      <c r="N532" s="130"/>
      <c r="O532" s="132">
        <v>11.34</v>
      </c>
      <c r="P532" s="132">
        <v>0</v>
      </c>
      <c r="Q532" s="133">
        <v>137191</v>
      </c>
      <c r="R532" s="133">
        <v>0</v>
      </c>
      <c r="S532" s="133">
        <v>0</v>
      </c>
      <c r="T532" s="133">
        <v>10636</v>
      </c>
      <c r="U532" s="134">
        <v>147827</v>
      </c>
      <c r="V532" s="144"/>
      <c r="W532" s="173">
        <v>0</v>
      </c>
      <c r="X532" s="174">
        <v>0.09</v>
      </c>
      <c r="Y532" s="174">
        <v>9.3651958575422065E-2</v>
      </c>
      <c r="Z532" s="175">
        <v>0</v>
      </c>
      <c r="AA532" s="168"/>
      <c r="AB532" s="176">
        <v>5.41</v>
      </c>
      <c r="AC532" s="177">
        <v>0.56407548031492771</v>
      </c>
      <c r="AD532" s="134">
        <v>7351</v>
      </c>
      <c r="AE532" s="177">
        <v>2</v>
      </c>
      <c r="AF532" s="182">
        <v>26072</v>
      </c>
      <c r="AG532" s="172"/>
    </row>
    <row r="533" spans="1:33" s="110" customFormat="1" x14ac:dyDescent="0.2">
      <c r="A533" s="138">
        <v>464</v>
      </c>
      <c r="B533" s="139">
        <v>464168262</v>
      </c>
      <c r="C533" s="140" t="s">
        <v>526</v>
      </c>
      <c r="D533" s="141">
        <v>168</v>
      </c>
      <c r="E533" s="140" t="s">
        <v>200</v>
      </c>
      <c r="F533" s="141">
        <v>262</v>
      </c>
      <c r="G533" s="142" t="s">
        <v>294</v>
      </c>
      <c r="H533" s="130"/>
      <c r="I533" s="131">
        <v>9305</v>
      </c>
      <c r="J533" s="131">
        <v>3252</v>
      </c>
      <c r="K533" s="131">
        <v>0</v>
      </c>
      <c r="L533" s="131">
        <v>938</v>
      </c>
      <c r="M533" s="131">
        <v>13495</v>
      </c>
      <c r="N533" s="130"/>
      <c r="O533" s="132">
        <v>3</v>
      </c>
      <c r="P533" s="132">
        <v>0</v>
      </c>
      <c r="Q533" s="133">
        <v>37671</v>
      </c>
      <c r="R533" s="133">
        <v>0</v>
      </c>
      <c r="S533" s="133">
        <v>0</v>
      </c>
      <c r="T533" s="133">
        <v>2814</v>
      </c>
      <c r="U533" s="134">
        <v>40485</v>
      </c>
      <c r="V533" s="144"/>
      <c r="W533" s="173">
        <v>0</v>
      </c>
      <c r="X533" s="174">
        <v>0.09</v>
      </c>
      <c r="Y533" s="174">
        <v>7.4061373245653719E-2</v>
      </c>
      <c r="Z533" s="175">
        <v>0</v>
      </c>
      <c r="AA533" s="168"/>
      <c r="AB533" s="176">
        <v>0</v>
      </c>
      <c r="AC533" s="177">
        <v>0</v>
      </c>
      <c r="AD533" s="134">
        <v>0</v>
      </c>
      <c r="AE533" s="177">
        <v>0</v>
      </c>
      <c r="AF533" s="182">
        <v>0</v>
      </c>
      <c r="AG533" s="172"/>
    </row>
    <row r="534" spans="1:33" s="110" customFormat="1" x14ac:dyDescent="0.2">
      <c r="A534" s="138">
        <v>464</v>
      </c>
      <c r="B534" s="139">
        <v>464168291</v>
      </c>
      <c r="C534" s="140" t="s">
        <v>526</v>
      </c>
      <c r="D534" s="141">
        <v>168</v>
      </c>
      <c r="E534" s="140" t="s">
        <v>200</v>
      </c>
      <c r="F534" s="141">
        <v>291</v>
      </c>
      <c r="G534" s="142" t="s">
        <v>323</v>
      </c>
      <c r="H534" s="130"/>
      <c r="I534" s="131">
        <v>9451</v>
      </c>
      <c r="J534" s="131">
        <v>3188</v>
      </c>
      <c r="K534" s="131">
        <v>0</v>
      </c>
      <c r="L534" s="131">
        <v>938</v>
      </c>
      <c r="M534" s="131">
        <v>13577</v>
      </c>
      <c r="N534" s="130"/>
      <c r="O534" s="132">
        <v>43.86</v>
      </c>
      <c r="P534" s="132">
        <v>0</v>
      </c>
      <c r="Q534" s="133">
        <v>554347</v>
      </c>
      <c r="R534" s="133">
        <v>0</v>
      </c>
      <c r="S534" s="133">
        <v>0</v>
      </c>
      <c r="T534" s="133">
        <v>41141</v>
      </c>
      <c r="U534" s="134">
        <v>595488</v>
      </c>
      <c r="V534" s="144"/>
      <c r="W534" s="173">
        <v>0</v>
      </c>
      <c r="X534" s="174">
        <v>0.09</v>
      </c>
      <c r="Y534" s="174">
        <v>2.4060340818716525E-2</v>
      </c>
      <c r="Z534" s="175">
        <v>0</v>
      </c>
      <c r="AA534" s="168"/>
      <c r="AB534" s="176">
        <v>3</v>
      </c>
      <c r="AC534" s="177">
        <v>0</v>
      </c>
      <c r="AD534" s="134">
        <v>0</v>
      </c>
      <c r="AE534" s="177">
        <v>0</v>
      </c>
      <c r="AF534" s="182">
        <v>0</v>
      </c>
      <c r="AG534" s="172"/>
    </row>
    <row r="535" spans="1:33" s="110" customFormat="1" x14ac:dyDescent="0.2">
      <c r="A535" s="138">
        <v>466</v>
      </c>
      <c r="B535" s="139">
        <v>466700096</v>
      </c>
      <c r="C535" s="140" t="s">
        <v>527</v>
      </c>
      <c r="D535" s="141">
        <v>700</v>
      </c>
      <c r="E535" s="140" t="s">
        <v>417</v>
      </c>
      <c r="F535" s="141">
        <v>96</v>
      </c>
      <c r="G535" s="142" t="s">
        <v>128</v>
      </c>
      <c r="H535" s="130"/>
      <c r="I535" s="131">
        <v>10766</v>
      </c>
      <c r="J535" s="131">
        <v>6131</v>
      </c>
      <c r="K535" s="131">
        <v>0</v>
      </c>
      <c r="L535" s="131">
        <v>938</v>
      </c>
      <c r="M535" s="131">
        <v>17835</v>
      </c>
      <c r="N535" s="130"/>
      <c r="O535" s="132">
        <v>0.45</v>
      </c>
      <c r="P535" s="132">
        <v>0</v>
      </c>
      <c r="Q535" s="133">
        <v>7604</v>
      </c>
      <c r="R535" s="133">
        <v>0</v>
      </c>
      <c r="S535" s="133">
        <v>0</v>
      </c>
      <c r="T535" s="133">
        <v>422</v>
      </c>
      <c r="U535" s="134">
        <v>8026</v>
      </c>
      <c r="V535" s="144"/>
      <c r="W535" s="173">
        <v>0</v>
      </c>
      <c r="X535" s="174">
        <v>0.09</v>
      </c>
      <c r="Y535" s="174">
        <v>3.2433297661126528E-2</v>
      </c>
      <c r="Z535" s="175">
        <v>0</v>
      </c>
      <c r="AA535" s="168"/>
      <c r="AB535" s="176">
        <v>0</v>
      </c>
      <c r="AC535" s="177">
        <v>0</v>
      </c>
      <c r="AD535" s="134">
        <v>0</v>
      </c>
      <c r="AE535" s="177">
        <v>0</v>
      </c>
      <c r="AF535" s="182">
        <v>0</v>
      </c>
      <c r="AG535" s="172"/>
    </row>
    <row r="536" spans="1:33" s="110" customFormat="1" x14ac:dyDescent="0.2">
      <c r="A536" s="138">
        <v>466</v>
      </c>
      <c r="B536" s="139">
        <v>466700700</v>
      </c>
      <c r="C536" s="140" t="s">
        <v>527</v>
      </c>
      <c r="D536" s="141">
        <v>700</v>
      </c>
      <c r="E536" s="140" t="s">
        <v>417</v>
      </c>
      <c r="F536" s="141">
        <v>700</v>
      </c>
      <c r="G536" s="142" t="s">
        <v>417</v>
      </c>
      <c r="H536" s="130"/>
      <c r="I536" s="131">
        <v>12710</v>
      </c>
      <c r="J536" s="131">
        <v>12240</v>
      </c>
      <c r="K536" s="131">
        <v>0</v>
      </c>
      <c r="L536" s="131">
        <v>938</v>
      </c>
      <c r="M536" s="131">
        <v>25888</v>
      </c>
      <c r="N536" s="130"/>
      <c r="O536" s="132">
        <v>33.94</v>
      </c>
      <c r="P536" s="132">
        <v>0</v>
      </c>
      <c r="Q536" s="133">
        <v>846805</v>
      </c>
      <c r="R536" s="133">
        <v>0</v>
      </c>
      <c r="S536" s="133">
        <v>0</v>
      </c>
      <c r="T536" s="133">
        <v>31835</v>
      </c>
      <c r="U536" s="134">
        <v>878640</v>
      </c>
      <c r="V536" s="144"/>
      <c r="W536" s="173">
        <v>0</v>
      </c>
      <c r="X536" s="174">
        <v>0.09</v>
      </c>
      <c r="Y536" s="174">
        <v>3.9533021846188031E-2</v>
      </c>
      <c r="Z536" s="175">
        <v>0</v>
      </c>
      <c r="AA536" s="168"/>
      <c r="AB536" s="176">
        <v>5.27</v>
      </c>
      <c r="AC536" s="177">
        <v>0</v>
      </c>
      <c r="AD536" s="134">
        <v>0</v>
      </c>
      <c r="AE536" s="177">
        <v>0</v>
      </c>
      <c r="AF536" s="182">
        <v>0</v>
      </c>
      <c r="AG536" s="172"/>
    </row>
    <row r="537" spans="1:33" s="110" customFormat="1" x14ac:dyDescent="0.2">
      <c r="A537" s="138">
        <v>466</v>
      </c>
      <c r="B537" s="139">
        <v>466774089</v>
      </c>
      <c r="C537" s="140" t="s">
        <v>527</v>
      </c>
      <c r="D537" s="141">
        <v>774</v>
      </c>
      <c r="E537" s="140" t="s">
        <v>440</v>
      </c>
      <c r="F537" s="141">
        <v>89</v>
      </c>
      <c r="G537" s="142" t="s">
        <v>121</v>
      </c>
      <c r="H537" s="130"/>
      <c r="I537" s="131">
        <v>11865</v>
      </c>
      <c r="J537" s="131">
        <v>14711</v>
      </c>
      <c r="K537" s="131">
        <v>0</v>
      </c>
      <c r="L537" s="131">
        <v>938</v>
      </c>
      <c r="M537" s="131">
        <v>27514</v>
      </c>
      <c r="N537" s="130"/>
      <c r="O537" s="132">
        <v>25.55</v>
      </c>
      <c r="P537" s="132">
        <v>0</v>
      </c>
      <c r="Q537" s="133">
        <v>679016</v>
      </c>
      <c r="R537" s="133">
        <v>0</v>
      </c>
      <c r="S537" s="133">
        <v>0</v>
      </c>
      <c r="T537" s="133">
        <v>23966</v>
      </c>
      <c r="U537" s="134">
        <v>702982</v>
      </c>
      <c r="V537" s="144"/>
      <c r="W537" s="173">
        <v>0</v>
      </c>
      <c r="X537" s="174">
        <v>0.09</v>
      </c>
      <c r="Y537" s="174">
        <v>5.7431785587842024E-2</v>
      </c>
      <c r="Z537" s="175">
        <v>0</v>
      </c>
      <c r="AA537" s="168"/>
      <c r="AB537" s="176">
        <v>13.049999999999999</v>
      </c>
      <c r="AC537" s="177">
        <v>0</v>
      </c>
      <c r="AD537" s="134">
        <v>0</v>
      </c>
      <c r="AE537" s="177">
        <v>0</v>
      </c>
      <c r="AF537" s="182">
        <v>0</v>
      </c>
      <c r="AG537" s="172"/>
    </row>
    <row r="538" spans="1:33" s="110" customFormat="1" x14ac:dyDescent="0.2">
      <c r="A538" s="138">
        <v>466</v>
      </c>
      <c r="B538" s="139">
        <v>466774096</v>
      </c>
      <c r="C538" s="140" t="s">
        <v>527</v>
      </c>
      <c r="D538" s="141">
        <v>774</v>
      </c>
      <c r="E538" s="140" t="s">
        <v>440</v>
      </c>
      <c r="F538" s="141">
        <v>96</v>
      </c>
      <c r="G538" s="142" t="s">
        <v>128</v>
      </c>
      <c r="H538" s="130"/>
      <c r="I538" s="131">
        <v>9305</v>
      </c>
      <c r="J538" s="131">
        <v>5299</v>
      </c>
      <c r="K538" s="131">
        <v>0</v>
      </c>
      <c r="L538" s="131">
        <v>938</v>
      </c>
      <c r="M538" s="131">
        <v>15542</v>
      </c>
      <c r="N538" s="130"/>
      <c r="O538" s="132">
        <v>9.59</v>
      </c>
      <c r="P538" s="132">
        <v>0</v>
      </c>
      <c r="Q538" s="133">
        <v>140052</v>
      </c>
      <c r="R538" s="133">
        <v>0</v>
      </c>
      <c r="S538" s="133">
        <v>0</v>
      </c>
      <c r="T538" s="133">
        <v>8995</v>
      </c>
      <c r="U538" s="134">
        <v>149047</v>
      </c>
      <c r="V538" s="144"/>
      <c r="W538" s="173">
        <v>0</v>
      </c>
      <c r="X538" s="174">
        <v>0.09</v>
      </c>
      <c r="Y538" s="174">
        <v>3.2433297661126528E-2</v>
      </c>
      <c r="Z538" s="175">
        <v>0</v>
      </c>
      <c r="AA538" s="168"/>
      <c r="AB538" s="176">
        <v>1</v>
      </c>
      <c r="AC538" s="177">
        <v>0</v>
      </c>
      <c r="AD538" s="134">
        <v>0</v>
      </c>
      <c r="AE538" s="177">
        <v>0</v>
      </c>
      <c r="AF538" s="182">
        <v>0</v>
      </c>
      <c r="AG538" s="172"/>
    </row>
    <row r="539" spans="1:33" s="110" customFormat="1" x14ac:dyDescent="0.2">
      <c r="A539" s="138">
        <v>466</v>
      </c>
      <c r="B539" s="139">
        <v>466774221</v>
      </c>
      <c r="C539" s="140" t="s">
        <v>527</v>
      </c>
      <c r="D539" s="141">
        <v>774</v>
      </c>
      <c r="E539" s="140" t="s">
        <v>440</v>
      </c>
      <c r="F539" s="141">
        <v>221</v>
      </c>
      <c r="G539" s="142" t="s">
        <v>253</v>
      </c>
      <c r="H539" s="130"/>
      <c r="I539" s="131">
        <v>11507</v>
      </c>
      <c r="J539" s="131">
        <v>13629</v>
      </c>
      <c r="K539" s="131">
        <v>0</v>
      </c>
      <c r="L539" s="131">
        <v>938</v>
      </c>
      <c r="M539" s="131">
        <v>26074</v>
      </c>
      <c r="N539" s="130"/>
      <c r="O539" s="132">
        <v>30.060000000000002</v>
      </c>
      <c r="P539" s="132">
        <v>0</v>
      </c>
      <c r="Q539" s="133">
        <v>755588</v>
      </c>
      <c r="R539" s="133">
        <v>0</v>
      </c>
      <c r="S539" s="133">
        <v>0</v>
      </c>
      <c r="T539" s="133">
        <v>28196</v>
      </c>
      <c r="U539" s="134">
        <v>783784</v>
      </c>
      <c r="V539" s="144"/>
      <c r="W539" s="173">
        <v>0</v>
      </c>
      <c r="X539" s="174">
        <v>0.09</v>
      </c>
      <c r="Y539" s="174">
        <v>6.7744753181287629E-2</v>
      </c>
      <c r="Z539" s="175">
        <v>0</v>
      </c>
      <c r="AA539" s="168"/>
      <c r="AB539" s="176">
        <v>10</v>
      </c>
      <c r="AC539" s="177">
        <v>0</v>
      </c>
      <c r="AD539" s="134">
        <v>0</v>
      </c>
      <c r="AE539" s="177">
        <v>0</v>
      </c>
      <c r="AF539" s="182">
        <v>0</v>
      </c>
      <c r="AG539" s="172"/>
    </row>
    <row r="540" spans="1:33" s="110" customFormat="1" x14ac:dyDescent="0.2">
      <c r="A540" s="138">
        <v>466</v>
      </c>
      <c r="B540" s="139">
        <v>466774296</v>
      </c>
      <c r="C540" s="140" t="s">
        <v>527</v>
      </c>
      <c r="D540" s="141">
        <v>774</v>
      </c>
      <c r="E540" s="140" t="s">
        <v>440</v>
      </c>
      <c r="F540" s="141">
        <v>296</v>
      </c>
      <c r="G540" s="142" t="s">
        <v>328</v>
      </c>
      <c r="H540" s="130"/>
      <c r="I540" s="131">
        <v>11379</v>
      </c>
      <c r="J540" s="131">
        <v>14987</v>
      </c>
      <c r="K540" s="131">
        <v>0</v>
      </c>
      <c r="L540" s="131">
        <v>938</v>
      </c>
      <c r="M540" s="131">
        <v>27304</v>
      </c>
      <c r="N540" s="130"/>
      <c r="O540" s="132">
        <v>30.45</v>
      </c>
      <c r="P540" s="132">
        <v>0</v>
      </c>
      <c r="Q540" s="133">
        <v>802845</v>
      </c>
      <c r="R540" s="133">
        <v>0</v>
      </c>
      <c r="S540" s="133">
        <v>0</v>
      </c>
      <c r="T540" s="133">
        <v>28562</v>
      </c>
      <c r="U540" s="134">
        <v>831407</v>
      </c>
      <c r="V540" s="144"/>
      <c r="W540" s="173">
        <v>0</v>
      </c>
      <c r="X540" s="174">
        <v>0.09</v>
      </c>
      <c r="Y540" s="174">
        <v>7.8679218505611076E-2</v>
      </c>
      <c r="Z540" s="175">
        <v>0</v>
      </c>
      <c r="AA540" s="168"/>
      <c r="AB540" s="176">
        <v>7.95</v>
      </c>
      <c r="AC540" s="177">
        <v>0</v>
      </c>
      <c r="AD540" s="134">
        <v>0</v>
      </c>
      <c r="AE540" s="177">
        <v>0</v>
      </c>
      <c r="AF540" s="182">
        <v>0</v>
      </c>
      <c r="AG540" s="172"/>
    </row>
    <row r="541" spans="1:33" s="110" customFormat="1" x14ac:dyDescent="0.2">
      <c r="A541" s="138">
        <v>466</v>
      </c>
      <c r="B541" s="139">
        <v>466774774</v>
      </c>
      <c r="C541" s="140" t="s">
        <v>527</v>
      </c>
      <c r="D541" s="141">
        <v>774</v>
      </c>
      <c r="E541" s="140" t="s">
        <v>440</v>
      </c>
      <c r="F541" s="141">
        <v>774</v>
      </c>
      <c r="G541" s="142" t="s">
        <v>440</v>
      </c>
      <c r="H541" s="130"/>
      <c r="I541" s="131">
        <v>11066</v>
      </c>
      <c r="J541" s="131">
        <v>19312</v>
      </c>
      <c r="K541" s="131">
        <v>0</v>
      </c>
      <c r="L541" s="131">
        <v>938</v>
      </c>
      <c r="M541" s="131">
        <v>31316</v>
      </c>
      <c r="N541" s="130"/>
      <c r="O541" s="132">
        <v>38.28</v>
      </c>
      <c r="P541" s="132">
        <v>0</v>
      </c>
      <c r="Q541" s="133">
        <v>1162871</v>
      </c>
      <c r="R541" s="133">
        <v>0</v>
      </c>
      <c r="S541" s="133">
        <v>0</v>
      </c>
      <c r="T541" s="133">
        <v>35906</v>
      </c>
      <c r="U541" s="134">
        <v>1198777</v>
      </c>
      <c r="V541" s="144"/>
      <c r="W541" s="173">
        <v>0</v>
      </c>
      <c r="X541" s="174">
        <v>0.09</v>
      </c>
      <c r="Y541" s="174">
        <v>9.4613733170054712E-2</v>
      </c>
      <c r="Z541" s="175">
        <v>0</v>
      </c>
      <c r="AA541" s="168"/>
      <c r="AB541" s="176">
        <v>15.61</v>
      </c>
      <c r="AC541" s="177">
        <v>1.8666810221693233</v>
      </c>
      <c r="AD541" s="134">
        <v>58445</v>
      </c>
      <c r="AE541" s="177">
        <v>0</v>
      </c>
      <c r="AF541" s="182">
        <v>0</v>
      </c>
      <c r="AG541" s="172"/>
    </row>
    <row r="542" spans="1:33" s="110" customFormat="1" x14ac:dyDescent="0.2">
      <c r="A542" s="138">
        <v>469</v>
      </c>
      <c r="B542" s="139">
        <v>469035016</v>
      </c>
      <c r="C542" s="140" t="s">
        <v>528</v>
      </c>
      <c r="D542" s="141">
        <v>35</v>
      </c>
      <c r="E542" s="140" t="s">
        <v>67</v>
      </c>
      <c r="F542" s="141">
        <v>16</v>
      </c>
      <c r="G542" s="142" t="s">
        <v>48</v>
      </c>
      <c r="H542" s="130"/>
      <c r="I542" s="131">
        <v>12409.098610371297</v>
      </c>
      <c r="J542" s="131">
        <v>594</v>
      </c>
      <c r="K542" s="131">
        <v>0</v>
      </c>
      <c r="L542" s="131">
        <v>938</v>
      </c>
      <c r="M542" s="131">
        <v>13941.098610371297</v>
      </c>
      <c r="N542" s="130"/>
      <c r="O542" s="132">
        <v>0.47</v>
      </c>
      <c r="P542" s="132">
        <v>0</v>
      </c>
      <c r="Q542" s="133">
        <v>6111</v>
      </c>
      <c r="R542" s="133">
        <v>0</v>
      </c>
      <c r="S542" s="133">
        <v>0</v>
      </c>
      <c r="T542" s="133">
        <v>441</v>
      </c>
      <c r="U542" s="134">
        <v>6552</v>
      </c>
      <c r="V542" s="144"/>
      <c r="W542" s="173">
        <v>0</v>
      </c>
      <c r="X542" s="174">
        <v>0.09</v>
      </c>
      <c r="Y542" s="174">
        <v>4.7137046774485984E-2</v>
      </c>
      <c r="Z542" s="175">
        <v>0</v>
      </c>
      <c r="AA542" s="168"/>
      <c r="AB542" s="176">
        <v>0</v>
      </c>
      <c r="AC542" s="177">
        <v>0</v>
      </c>
      <c r="AD542" s="134">
        <v>0</v>
      </c>
      <c r="AE542" s="177">
        <v>0</v>
      </c>
      <c r="AF542" s="182">
        <v>0</v>
      </c>
      <c r="AG542" s="172"/>
    </row>
    <row r="543" spans="1:33" s="110" customFormat="1" x14ac:dyDescent="0.2">
      <c r="A543" s="138">
        <v>469</v>
      </c>
      <c r="B543" s="139">
        <v>469035018</v>
      </c>
      <c r="C543" s="140" t="s">
        <v>528</v>
      </c>
      <c r="D543" s="141">
        <v>35</v>
      </c>
      <c r="E543" s="140" t="s">
        <v>67</v>
      </c>
      <c r="F543" s="141">
        <v>18</v>
      </c>
      <c r="G543" s="142" t="s">
        <v>50</v>
      </c>
      <c r="H543" s="130"/>
      <c r="I543" s="131">
        <v>14770</v>
      </c>
      <c r="J543" s="131">
        <v>9099</v>
      </c>
      <c r="K543" s="131">
        <v>0</v>
      </c>
      <c r="L543" s="131">
        <v>938</v>
      </c>
      <c r="M543" s="131">
        <v>24807</v>
      </c>
      <c r="N543" s="130"/>
      <c r="O543" s="132">
        <v>2.5499999999999998</v>
      </c>
      <c r="P543" s="132">
        <v>0</v>
      </c>
      <c r="Q543" s="133">
        <v>60866</v>
      </c>
      <c r="R543" s="133">
        <v>0</v>
      </c>
      <c r="S543" s="133">
        <v>0</v>
      </c>
      <c r="T543" s="133">
        <v>2392</v>
      </c>
      <c r="U543" s="134">
        <v>63258</v>
      </c>
      <c r="V543" s="144"/>
      <c r="W543" s="173">
        <v>0</v>
      </c>
      <c r="X543" s="174">
        <v>0.09</v>
      </c>
      <c r="Y543" s="174">
        <v>3.2906244359349739E-2</v>
      </c>
      <c r="Z543" s="175">
        <v>0</v>
      </c>
      <c r="AA543" s="168"/>
      <c r="AB543" s="176">
        <v>0</v>
      </c>
      <c r="AC543" s="177">
        <v>0</v>
      </c>
      <c r="AD543" s="134">
        <v>0</v>
      </c>
      <c r="AE543" s="177">
        <v>0</v>
      </c>
      <c r="AF543" s="182">
        <v>0</v>
      </c>
      <c r="AG543" s="172"/>
    </row>
    <row r="544" spans="1:33" s="110" customFormat="1" x14ac:dyDescent="0.2">
      <c r="A544" s="138">
        <v>469</v>
      </c>
      <c r="B544" s="139">
        <v>469035035</v>
      </c>
      <c r="C544" s="140" t="s">
        <v>528</v>
      </c>
      <c r="D544" s="141">
        <v>35</v>
      </c>
      <c r="E544" s="140" t="s">
        <v>67</v>
      </c>
      <c r="F544" s="141">
        <v>35</v>
      </c>
      <c r="G544" s="142" t="s">
        <v>67</v>
      </c>
      <c r="H544" s="130"/>
      <c r="I544" s="131">
        <v>14281</v>
      </c>
      <c r="J544" s="131">
        <v>5994</v>
      </c>
      <c r="K544" s="131">
        <v>0</v>
      </c>
      <c r="L544" s="131">
        <v>938</v>
      </c>
      <c r="M544" s="131">
        <v>21213</v>
      </c>
      <c r="N544" s="130"/>
      <c r="O544" s="132">
        <v>1188.9000000000005</v>
      </c>
      <c r="P544" s="132">
        <v>19.97</v>
      </c>
      <c r="Q544" s="133">
        <v>24104976</v>
      </c>
      <c r="R544" s="133">
        <v>0</v>
      </c>
      <c r="S544" s="133">
        <v>0</v>
      </c>
      <c r="T544" s="133">
        <v>1115187</v>
      </c>
      <c r="U544" s="134">
        <v>25220163</v>
      </c>
      <c r="V544" s="144"/>
      <c r="W544" s="173">
        <v>0</v>
      </c>
      <c r="X544" s="174">
        <v>0.18</v>
      </c>
      <c r="Y544" s="174">
        <v>0.15581142511821139</v>
      </c>
      <c r="Z544" s="175">
        <v>0</v>
      </c>
      <c r="AA544" s="168"/>
      <c r="AB544" s="176">
        <v>0</v>
      </c>
      <c r="AC544" s="177">
        <v>0</v>
      </c>
      <c r="AD544" s="134">
        <v>0</v>
      </c>
      <c r="AE544" s="177">
        <v>2</v>
      </c>
      <c r="AF544" s="182">
        <v>42426</v>
      </c>
      <c r="AG544" s="172"/>
    </row>
    <row r="545" spans="1:33" s="110" customFormat="1" x14ac:dyDescent="0.2">
      <c r="A545" s="138">
        <v>469</v>
      </c>
      <c r="B545" s="139">
        <v>469035044</v>
      </c>
      <c r="C545" s="140" t="s">
        <v>528</v>
      </c>
      <c r="D545" s="141">
        <v>35</v>
      </c>
      <c r="E545" s="140" t="s">
        <v>67</v>
      </c>
      <c r="F545" s="141">
        <v>44</v>
      </c>
      <c r="G545" s="142" t="s">
        <v>76</v>
      </c>
      <c r="H545" s="130"/>
      <c r="I545" s="131">
        <v>13405</v>
      </c>
      <c r="J545" s="131">
        <v>120</v>
      </c>
      <c r="K545" s="131">
        <v>0</v>
      </c>
      <c r="L545" s="131">
        <v>938</v>
      </c>
      <c r="M545" s="131">
        <v>14463</v>
      </c>
      <c r="N545" s="130"/>
      <c r="O545" s="132">
        <v>8.7999999999999989</v>
      </c>
      <c r="P545" s="132">
        <v>0</v>
      </c>
      <c r="Q545" s="133">
        <v>119023</v>
      </c>
      <c r="R545" s="133">
        <v>0</v>
      </c>
      <c r="S545" s="133">
        <v>0</v>
      </c>
      <c r="T545" s="133">
        <v>8256</v>
      </c>
      <c r="U545" s="134">
        <v>127279</v>
      </c>
      <c r="V545" s="144"/>
      <c r="W545" s="173">
        <v>0</v>
      </c>
      <c r="X545" s="174">
        <v>0.18</v>
      </c>
      <c r="Y545" s="174">
        <v>7.2901165539567603E-2</v>
      </c>
      <c r="Z545" s="175">
        <v>0</v>
      </c>
      <c r="AA545" s="168"/>
      <c r="AB545" s="176">
        <v>0</v>
      </c>
      <c r="AC545" s="177">
        <v>0</v>
      </c>
      <c r="AD545" s="134">
        <v>0</v>
      </c>
      <c r="AE545" s="177">
        <v>0</v>
      </c>
      <c r="AF545" s="182">
        <v>0</v>
      </c>
      <c r="AG545" s="172"/>
    </row>
    <row r="546" spans="1:33" s="110" customFormat="1" x14ac:dyDescent="0.2">
      <c r="A546" s="138">
        <v>469</v>
      </c>
      <c r="B546" s="139">
        <v>469035046</v>
      </c>
      <c r="C546" s="140" t="s">
        <v>528</v>
      </c>
      <c r="D546" s="141">
        <v>35</v>
      </c>
      <c r="E546" s="140" t="s">
        <v>67</v>
      </c>
      <c r="F546" s="141">
        <v>46</v>
      </c>
      <c r="G546" s="142" t="s">
        <v>78</v>
      </c>
      <c r="H546" s="130"/>
      <c r="I546" s="131">
        <v>10966.84984485094</v>
      </c>
      <c r="J546" s="131">
        <v>8835</v>
      </c>
      <c r="K546" s="131">
        <v>0</v>
      </c>
      <c r="L546" s="131">
        <v>938</v>
      </c>
      <c r="M546" s="131">
        <v>20739.849844850942</v>
      </c>
      <c r="N546" s="130"/>
      <c r="O546" s="132">
        <v>0.43</v>
      </c>
      <c r="P546" s="132">
        <v>0</v>
      </c>
      <c r="Q546" s="133">
        <v>8515</v>
      </c>
      <c r="R546" s="133">
        <v>0</v>
      </c>
      <c r="S546" s="133">
        <v>0</v>
      </c>
      <c r="T546" s="133">
        <v>403</v>
      </c>
      <c r="U546" s="134">
        <v>8918</v>
      </c>
      <c r="V546" s="144"/>
      <c r="W546" s="173">
        <v>0</v>
      </c>
      <c r="X546" s="174">
        <v>0.09</v>
      </c>
      <c r="Y546" s="174">
        <v>5.0580242523504202E-4</v>
      </c>
      <c r="Z546" s="175">
        <v>0</v>
      </c>
      <c r="AA546" s="168"/>
      <c r="AB546" s="176">
        <v>0</v>
      </c>
      <c r="AC546" s="177">
        <v>0</v>
      </c>
      <c r="AD546" s="134">
        <v>0</v>
      </c>
      <c r="AE546" s="177">
        <v>0</v>
      </c>
      <c r="AF546" s="182">
        <v>0</v>
      </c>
      <c r="AG546" s="172"/>
    </row>
    <row r="547" spans="1:33" s="110" customFormat="1" x14ac:dyDescent="0.2">
      <c r="A547" s="138">
        <v>469</v>
      </c>
      <c r="B547" s="139">
        <v>469035049</v>
      </c>
      <c r="C547" s="140" t="s">
        <v>528</v>
      </c>
      <c r="D547" s="141">
        <v>35</v>
      </c>
      <c r="E547" s="140" t="s">
        <v>67</v>
      </c>
      <c r="F547" s="141">
        <v>49</v>
      </c>
      <c r="G547" s="142" t="s">
        <v>81</v>
      </c>
      <c r="H547" s="130"/>
      <c r="I547" s="131">
        <v>13012.071563633464</v>
      </c>
      <c r="J547" s="131">
        <v>16411</v>
      </c>
      <c r="K547" s="131">
        <v>0</v>
      </c>
      <c r="L547" s="131">
        <v>938</v>
      </c>
      <c r="M547" s="131">
        <v>30361.071563633464</v>
      </c>
      <c r="N547" s="130"/>
      <c r="O547" s="132">
        <v>0.55000000000000004</v>
      </c>
      <c r="P547" s="132">
        <v>0</v>
      </c>
      <c r="Q547" s="133">
        <v>16183</v>
      </c>
      <c r="R547" s="133">
        <v>0</v>
      </c>
      <c r="S547" s="133">
        <v>0</v>
      </c>
      <c r="T547" s="133">
        <v>516</v>
      </c>
      <c r="U547" s="134">
        <v>16699</v>
      </c>
      <c r="V547" s="144"/>
      <c r="W547" s="173">
        <v>0</v>
      </c>
      <c r="X547" s="174">
        <v>0.09</v>
      </c>
      <c r="Y547" s="174">
        <v>6.8206620616839783E-2</v>
      </c>
      <c r="Z547" s="175">
        <v>0</v>
      </c>
      <c r="AA547" s="168"/>
      <c r="AB547" s="176">
        <v>0</v>
      </c>
      <c r="AC547" s="177">
        <v>0</v>
      </c>
      <c r="AD547" s="134">
        <v>0</v>
      </c>
      <c r="AE547" s="177">
        <v>0</v>
      </c>
      <c r="AF547" s="182">
        <v>0</v>
      </c>
      <c r="AG547" s="172"/>
    </row>
    <row r="548" spans="1:33" s="110" customFormat="1" x14ac:dyDescent="0.2">
      <c r="A548" s="138">
        <v>469</v>
      </c>
      <c r="B548" s="139">
        <v>469035073</v>
      </c>
      <c r="C548" s="140" t="s">
        <v>528</v>
      </c>
      <c r="D548" s="141">
        <v>35</v>
      </c>
      <c r="E548" s="140" t="s">
        <v>67</v>
      </c>
      <c r="F548" s="141">
        <v>73</v>
      </c>
      <c r="G548" s="142" t="s">
        <v>105</v>
      </c>
      <c r="H548" s="130"/>
      <c r="I548" s="131">
        <v>15822</v>
      </c>
      <c r="J548" s="131">
        <v>10928</v>
      </c>
      <c r="K548" s="131">
        <v>0</v>
      </c>
      <c r="L548" s="131">
        <v>938</v>
      </c>
      <c r="M548" s="131">
        <v>27688</v>
      </c>
      <c r="N548" s="130"/>
      <c r="O548" s="132">
        <v>1</v>
      </c>
      <c r="P548" s="132">
        <v>0</v>
      </c>
      <c r="Q548" s="133">
        <v>26750</v>
      </c>
      <c r="R548" s="133">
        <v>0</v>
      </c>
      <c r="S548" s="133">
        <v>0</v>
      </c>
      <c r="T548" s="133">
        <v>938</v>
      </c>
      <c r="U548" s="134">
        <v>27688</v>
      </c>
      <c r="V548" s="144"/>
      <c r="W548" s="173">
        <v>0</v>
      </c>
      <c r="X548" s="174">
        <v>0.09</v>
      </c>
      <c r="Y548" s="174">
        <v>1.4802937393776692E-2</v>
      </c>
      <c r="Z548" s="175">
        <v>0</v>
      </c>
      <c r="AA548" s="168"/>
      <c r="AB548" s="176">
        <v>0</v>
      </c>
      <c r="AC548" s="177">
        <v>0</v>
      </c>
      <c r="AD548" s="134">
        <v>0</v>
      </c>
      <c r="AE548" s="177">
        <v>0</v>
      </c>
      <c r="AF548" s="182">
        <v>0</v>
      </c>
      <c r="AG548" s="172"/>
    </row>
    <row r="549" spans="1:33" s="110" customFormat="1" x14ac:dyDescent="0.2">
      <c r="A549" s="138">
        <v>469</v>
      </c>
      <c r="B549" s="139">
        <v>469035097</v>
      </c>
      <c r="C549" s="140" t="s">
        <v>528</v>
      </c>
      <c r="D549" s="141">
        <v>35</v>
      </c>
      <c r="E549" s="140" t="s">
        <v>67</v>
      </c>
      <c r="F549" s="141">
        <v>97</v>
      </c>
      <c r="G549" s="142" t="s">
        <v>129</v>
      </c>
      <c r="H549" s="130"/>
      <c r="I549" s="131">
        <v>13248.370237317282</v>
      </c>
      <c r="J549" s="131">
        <v>6</v>
      </c>
      <c r="K549" s="131">
        <v>0</v>
      </c>
      <c r="L549" s="131">
        <v>938</v>
      </c>
      <c r="M549" s="131">
        <v>14192.370237317282</v>
      </c>
      <c r="N549" s="130"/>
      <c r="O549" s="132">
        <v>0.55000000000000004</v>
      </c>
      <c r="P549" s="132">
        <v>0</v>
      </c>
      <c r="Q549" s="133">
        <v>7290</v>
      </c>
      <c r="R549" s="133">
        <v>0</v>
      </c>
      <c r="S549" s="133">
        <v>0</v>
      </c>
      <c r="T549" s="133">
        <v>516</v>
      </c>
      <c r="U549" s="134">
        <v>7806</v>
      </c>
      <c r="V549" s="144"/>
      <c r="W549" s="173">
        <v>0</v>
      </c>
      <c r="X549" s="174">
        <v>0.18</v>
      </c>
      <c r="Y549" s="174">
        <v>3.5899941345714656E-2</v>
      </c>
      <c r="Z549" s="175">
        <v>0</v>
      </c>
      <c r="AA549" s="168"/>
      <c r="AB549" s="176">
        <v>0</v>
      </c>
      <c r="AC549" s="177">
        <v>0</v>
      </c>
      <c r="AD549" s="134">
        <v>0</v>
      </c>
      <c r="AE549" s="177">
        <v>0</v>
      </c>
      <c r="AF549" s="182">
        <v>0</v>
      </c>
      <c r="AG549" s="172"/>
    </row>
    <row r="550" spans="1:33" s="110" customFormat="1" x14ac:dyDescent="0.2">
      <c r="A550" s="138">
        <v>469</v>
      </c>
      <c r="B550" s="139">
        <v>469035128</v>
      </c>
      <c r="C550" s="140" t="s">
        <v>528</v>
      </c>
      <c r="D550" s="141">
        <v>35</v>
      </c>
      <c r="E550" s="140" t="s">
        <v>67</v>
      </c>
      <c r="F550" s="141">
        <v>128</v>
      </c>
      <c r="G550" s="142" t="s">
        <v>160</v>
      </c>
      <c r="H550" s="130"/>
      <c r="I550" s="131">
        <v>12549.540432084312</v>
      </c>
      <c r="J550" s="131">
        <v>724</v>
      </c>
      <c r="K550" s="131">
        <v>0</v>
      </c>
      <c r="L550" s="131">
        <v>938</v>
      </c>
      <c r="M550" s="131">
        <v>14211.540432084312</v>
      </c>
      <c r="N550" s="130"/>
      <c r="O550" s="132">
        <v>0.47</v>
      </c>
      <c r="P550" s="132">
        <v>0</v>
      </c>
      <c r="Q550" s="133">
        <v>6239</v>
      </c>
      <c r="R550" s="133">
        <v>0</v>
      </c>
      <c r="S550" s="133">
        <v>0</v>
      </c>
      <c r="T550" s="133">
        <v>441</v>
      </c>
      <c r="U550" s="134">
        <v>6680</v>
      </c>
      <c r="V550" s="144"/>
      <c r="W550" s="173">
        <v>0</v>
      </c>
      <c r="X550" s="174">
        <v>0.09</v>
      </c>
      <c r="Y550" s="174">
        <v>3.8064128146397994E-2</v>
      </c>
      <c r="Z550" s="175">
        <v>0</v>
      </c>
      <c r="AA550" s="168"/>
      <c r="AB550" s="176">
        <v>0</v>
      </c>
      <c r="AC550" s="177">
        <v>0</v>
      </c>
      <c r="AD550" s="134">
        <v>0</v>
      </c>
      <c r="AE550" s="177">
        <v>0</v>
      </c>
      <c r="AF550" s="182">
        <v>0</v>
      </c>
      <c r="AG550" s="172"/>
    </row>
    <row r="551" spans="1:33" s="110" customFormat="1" x14ac:dyDescent="0.2">
      <c r="A551" s="138">
        <v>469</v>
      </c>
      <c r="B551" s="139">
        <v>469035165</v>
      </c>
      <c r="C551" s="140" t="s">
        <v>528</v>
      </c>
      <c r="D551" s="141">
        <v>35</v>
      </c>
      <c r="E551" s="140" t="s">
        <v>67</v>
      </c>
      <c r="F551" s="141">
        <v>165</v>
      </c>
      <c r="G551" s="142" t="s">
        <v>197</v>
      </c>
      <c r="H551" s="130"/>
      <c r="I551" s="131">
        <v>12535</v>
      </c>
      <c r="J551" s="131">
        <v>383</v>
      </c>
      <c r="K551" s="131">
        <v>0</v>
      </c>
      <c r="L551" s="131">
        <v>938</v>
      </c>
      <c r="M551" s="131">
        <v>13856</v>
      </c>
      <c r="N551" s="130"/>
      <c r="O551" s="132">
        <v>1</v>
      </c>
      <c r="P551" s="132">
        <v>0</v>
      </c>
      <c r="Q551" s="133">
        <v>12918</v>
      </c>
      <c r="R551" s="133">
        <v>0</v>
      </c>
      <c r="S551" s="133">
        <v>0</v>
      </c>
      <c r="T551" s="133">
        <v>938</v>
      </c>
      <c r="U551" s="134">
        <v>13856</v>
      </c>
      <c r="V551" s="144"/>
      <c r="W551" s="173">
        <v>0</v>
      </c>
      <c r="X551" s="174">
        <v>9.8299999999999998E-2</v>
      </c>
      <c r="Y551" s="174">
        <v>9.9346710167599953E-2</v>
      </c>
      <c r="Z551" s="175">
        <v>0</v>
      </c>
      <c r="AA551" s="168"/>
      <c r="AB551" s="176">
        <v>0</v>
      </c>
      <c r="AC551" s="177">
        <v>0</v>
      </c>
      <c r="AD551" s="134">
        <v>0</v>
      </c>
      <c r="AE551" s="177">
        <v>0</v>
      </c>
      <c r="AF551" s="182">
        <v>0</v>
      </c>
      <c r="AG551" s="172"/>
    </row>
    <row r="552" spans="1:33" s="110" customFormat="1" x14ac:dyDescent="0.2">
      <c r="A552" s="138">
        <v>469</v>
      </c>
      <c r="B552" s="139">
        <v>469035189</v>
      </c>
      <c r="C552" s="140" t="s">
        <v>528</v>
      </c>
      <c r="D552" s="141">
        <v>35</v>
      </c>
      <c r="E552" s="140" t="s">
        <v>67</v>
      </c>
      <c r="F552" s="141">
        <v>189</v>
      </c>
      <c r="G552" s="142" t="s">
        <v>221</v>
      </c>
      <c r="H552" s="130"/>
      <c r="I552" s="131">
        <v>10725.24691617284</v>
      </c>
      <c r="J552" s="131">
        <v>3614</v>
      </c>
      <c r="K552" s="131">
        <v>0</v>
      </c>
      <c r="L552" s="131">
        <v>938</v>
      </c>
      <c r="M552" s="131">
        <v>15277.24691617284</v>
      </c>
      <c r="N552" s="130"/>
      <c r="O552" s="132">
        <v>1</v>
      </c>
      <c r="P552" s="132">
        <v>0</v>
      </c>
      <c r="Q552" s="133">
        <v>14339</v>
      </c>
      <c r="R552" s="133">
        <v>0</v>
      </c>
      <c r="S552" s="133">
        <v>0</v>
      </c>
      <c r="T552" s="133">
        <v>938</v>
      </c>
      <c r="U552" s="134">
        <v>15277</v>
      </c>
      <c r="V552" s="144"/>
      <c r="W552" s="173">
        <v>0</v>
      </c>
      <c r="X552" s="174">
        <v>0.09</v>
      </c>
      <c r="Y552" s="174">
        <v>1.733286526830293E-3</v>
      </c>
      <c r="Z552" s="175">
        <v>0</v>
      </c>
      <c r="AA552" s="168"/>
      <c r="AB552" s="176">
        <v>0</v>
      </c>
      <c r="AC552" s="177">
        <v>0</v>
      </c>
      <c r="AD552" s="134">
        <v>0</v>
      </c>
      <c r="AE552" s="177">
        <v>0</v>
      </c>
      <c r="AF552" s="182">
        <v>0</v>
      </c>
      <c r="AG552" s="172"/>
    </row>
    <row r="553" spans="1:33" s="110" customFormat="1" x14ac:dyDescent="0.2">
      <c r="A553" s="138">
        <v>469</v>
      </c>
      <c r="B553" s="139">
        <v>469035207</v>
      </c>
      <c r="C553" s="140" t="s">
        <v>528</v>
      </c>
      <c r="D553" s="141">
        <v>35</v>
      </c>
      <c r="E553" s="140" t="s">
        <v>67</v>
      </c>
      <c r="F553" s="141">
        <v>207</v>
      </c>
      <c r="G553" s="142" t="s">
        <v>239</v>
      </c>
      <c r="H553" s="130"/>
      <c r="I553" s="131">
        <v>13603</v>
      </c>
      <c r="J553" s="131">
        <v>9238</v>
      </c>
      <c r="K553" s="131">
        <v>0</v>
      </c>
      <c r="L553" s="131">
        <v>938</v>
      </c>
      <c r="M553" s="131">
        <v>23779</v>
      </c>
      <c r="N553" s="130"/>
      <c r="O553" s="132">
        <v>1.19</v>
      </c>
      <c r="P553" s="132">
        <v>0</v>
      </c>
      <c r="Q553" s="133">
        <v>27181</v>
      </c>
      <c r="R553" s="133">
        <v>0</v>
      </c>
      <c r="S553" s="133">
        <v>0</v>
      </c>
      <c r="T553" s="133">
        <v>1116</v>
      </c>
      <c r="U553" s="134">
        <v>28297</v>
      </c>
      <c r="V553" s="144"/>
      <c r="W553" s="173">
        <v>0</v>
      </c>
      <c r="X553" s="174">
        <v>0.09</v>
      </c>
      <c r="Y553" s="174">
        <v>3.3141557822774075E-4</v>
      </c>
      <c r="Z553" s="175">
        <v>0</v>
      </c>
      <c r="AA553" s="168"/>
      <c r="AB553" s="176">
        <v>0</v>
      </c>
      <c r="AC553" s="177">
        <v>0</v>
      </c>
      <c r="AD553" s="134">
        <v>0</v>
      </c>
      <c r="AE553" s="177">
        <v>0</v>
      </c>
      <c r="AF553" s="182">
        <v>0</v>
      </c>
      <c r="AG553" s="172"/>
    </row>
    <row r="554" spans="1:33" s="110" customFormat="1" x14ac:dyDescent="0.2">
      <c r="A554" s="138">
        <v>469</v>
      </c>
      <c r="B554" s="139">
        <v>469035220</v>
      </c>
      <c r="C554" s="140" t="s">
        <v>528</v>
      </c>
      <c r="D554" s="141">
        <v>35</v>
      </c>
      <c r="E554" s="140" t="s">
        <v>67</v>
      </c>
      <c r="F554" s="141">
        <v>220</v>
      </c>
      <c r="G554" s="142" t="s">
        <v>252</v>
      </c>
      <c r="H554" s="130"/>
      <c r="I554" s="131">
        <v>12092.12835327386</v>
      </c>
      <c r="J554" s="131">
        <v>5377</v>
      </c>
      <c r="K554" s="131">
        <v>0</v>
      </c>
      <c r="L554" s="131">
        <v>938</v>
      </c>
      <c r="M554" s="131">
        <v>18407.12835327386</v>
      </c>
      <c r="N554" s="130"/>
      <c r="O554" s="132">
        <v>1.55</v>
      </c>
      <c r="P554" s="132">
        <v>0</v>
      </c>
      <c r="Q554" s="133">
        <v>27077</v>
      </c>
      <c r="R554" s="133">
        <v>0</v>
      </c>
      <c r="S554" s="133">
        <v>0</v>
      </c>
      <c r="T554" s="133">
        <v>1454</v>
      </c>
      <c r="U554" s="134">
        <v>28531</v>
      </c>
      <c r="V554" s="144"/>
      <c r="W554" s="173">
        <v>0</v>
      </c>
      <c r="X554" s="174">
        <v>0.09</v>
      </c>
      <c r="Y554" s="174">
        <v>1.6580394244019483E-2</v>
      </c>
      <c r="Z554" s="175">
        <v>0</v>
      </c>
      <c r="AA554" s="168"/>
      <c r="AB554" s="176">
        <v>0</v>
      </c>
      <c r="AC554" s="177">
        <v>0</v>
      </c>
      <c r="AD554" s="134">
        <v>0</v>
      </c>
      <c r="AE554" s="177">
        <v>0</v>
      </c>
      <c r="AF554" s="182">
        <v>0</v>
      </c>
      <c r="AG554" s="172"/>
    </row>
    <row r="555" spans="1:33" s="110" customFormat="1" x14ac:dyDescent="0.2">
      <c r="A555" s="138">
        <v>469</v>
      </c>
      <c r="B555" s="139">
        <v>469035243</v>
      </c>
      <c r="C555" s="140" t="s">
        <v>528</v>
      </c>
      <c r="D555" s="141">
        <v>35</v>
      </c>
      <c r="E555" s="140" t="s">
        <v>67</v>
      </c>
      <c r="F555" s="141">
        <v>243</v>
      </c>
      <c r="G555" s="142" t="s">
        <v>275</v>
      </c>
      <c r="H555" s="130"/>
      <c r="I555" s="131">
        <v>12335</v>
      </c>
      <c r="J555" s="131">
        <v>2317</v>
      </c>
      <c r="K555" s="131">
        <v>0</v>
      </c>
      <c r="L555" s="131">
        <v>938</v>
      </c>
      <c r="M555" s="131">
        <v>15590</v>
      </c>
      <c r="N555" s="130"/>
      <c r="O555" s="132">
        <v>2.35</v>
      </c>
      <c r="P555" s="132">
        <v>0</v>
      </c>
      <c r="Q555" s="133">
        <v>34433</v>
      </c>
      <c r="R555" s="133">
        <v>0</v>
      </c>
      <c r="S555" s="133">
        <v>0</v>
      </c>
      <c r="T555" s="133">
        <v>2205</v>
      </c>
      <c r="U555" s="134">
        <v>36638</v>
      </c>
      <c r="V555" s="144"/>
      <c r="W555" s="173">
        <v>0</v>
      </c>
      <c r="X555" s="174">
        <v>0.09</v>
      </c>
      <c r="Y555" s="174">
        <v>6.428262576334348E-3</v>
      </c>
      <c r="Z555" s="175">
        <v>0</v>
      </c>
      <c r="AA555" s="168"/>
      <c r="AB555" s="176">
        <v>0</v>
      </c>
      <c r="AC555" s="177">
        <v>0</v>
      </c>
      <c r="AD555" s="134">
        <v>0</v>
      </c>
      <c r="AE555" s="177">
        <v>0</v>
      </c>
      <c r="AF555" s="182">
        <v>0</v>
      </c>
      <c r="AG555" s="172"/>
    </row>
    <row r="556" spans="1:33" s="110" customFormat="1" x14ac:dyDescent="0.2">
      <c r="A556" s="138">
        <v>469</v>
      </c>
      <c r="B556" s="139">
        <v>469035244</v>
      </c>
      <c r="C556" s="140" t="s">
        <v>528</v>
      </c>
      <c r="D556" s="141">
        <v>35</v>
      </c>
      <c r="E556" s="140" t="s">
        <v>67</v>
      </c>
      <c r="F556" s="141">
        <v>244</v>
      </c>
      <c r="G556" s="142" t="s">
        <v>276</v>
      </c>
      <c r="H556" s="130"/>
      <c r="I556" s="131">
        <v>13030</v>
      </c>
      <c r="J556" s="131">
        <v>4130</v>
      </c>
      <c r="K556" s="131">
        <v>0</v>
      </c>
      <c r="L556" s="131">
        <v>938</v>
      </c>
      <c r="M556" s="131">
        <v>18098</v>
      </c>
      <c r="N556" s="130"/>
      <c r="O556" s="132">
        <v>8.4699999999999989</v>
      </c>
      <c r="P556" s="132">
        <v>0</v>
      </c>
      <c r="Q556" s="133">
        <v>145345</v>
      </c>
      <c r="R556" s="133">
        <v>0</v>
      </c>
      <c r="S556" s="133">
        <v>0</v>
      </c>
      <c r="T556" s="133">
        <v>7945</v>
      </c>
      <c r="U556" s="134">
        <v>153290</v>
      </c>
      <c r="V556" s="144"/>
      <c r="W556" s="173">
        <v>0</v>
      </c>
      <c r="X556" s="174">
        <v>0.09</v>
      </c>
      <c r="Y556" s="174">
        <v>0.1346351263518645</v>
      </c>
      <c r="Z556" s="175">
        <v>0</v>
      </c>
      <c r="AA556" s="168"/>
      <c r="AB556" s="176">
        <v>1</v>
      </c>
      <c r="AC556" s="177">
        <v>1.7175281249620755</v>
      </c>
      <c r="AD556" s="134">
        <v>31084</v>
      </c>
      <c r="AE556" s="177">
        <v>0</v>
      </c>
      <c r="AF556" s="182">
        <v>0</v>
      </c>
      <c r="AG556" s="172"/>
    </row>
    <row r="557" spans="1:33" s="110" customFormat="1" x14ac:dyDescent="0.2">
      <c r="A557" s="138">
        <v>469</v>
      </c>
      <c r="B557" s="139">
        <v>469035285</v>
      </c>
      <c r="C557" s="140" t="s">
        <v>528</v>
      </c>
      <c r="D557" s="141">
        <v>35</v>
      </c>
      <c r="E557" s="140" t="s">
        <v>67</v>
      </c>
      <c r="F557" s="141">
        <v>285</v>
      </c>
      <c r="G557" s="142" t="s">
        <v>317</v>
      </c>
      <c r="H557" s="130"/>
      <c r="I557" s="131">
        <v>12090.639270142699</v>
      </c>
      <c r="J557" s="131">
        <v>3530</v>
      </c>
      <c r="K557" s="131">
        <v>0</v>
      </c>
      <c r="L557" s="131">
        <v>938</v>
      </c>
      <c r="M557" s="131">
        <v>16558.639270142699</v>
      </c>
      <c r="N557" s="130"/>
      <c r="O557" s="132">
        <v>1.7700000000000002</v>
      </c>
      <c r="P557" s="132">
        <v>0</v>
      </c>
      <c r="Q557" s="133">
        <v>27648</v>
      </c>
      <c r="R557" s="133">
        <v>0</v>
      </c>
      <c r="S557" s="133">
        <v>0</v>
      </c>
      <c r="T557" s="133">
        <v>1660</v>
      </c>
      <c r="U557" s="134">
        <v>29308</v>
      </c>
      <c r="V557" s="144"/>
      <c r="W557" s="173">
        <v>0</v>
      </c>
      <c r="X557" s="174">
        <v>0.09</v>
      </c>
      <c r="Y557" s="174">
        <v>3.6707269346642001E-2</v>
      </c>
      <c r="Z557" s="175">
        <v>0</v>
      </c>
      <c r="AA557" s="168"/>
      <c r="AB557" s="176">
        <v>0</v>
      </c>
      <c r="AC557" s="177">
        <v>0</v>
      </c>
      <c r="AD557" s="134">
        <v>0</v>
      </c>
      <c r="AE557" s="177">
        <v>0</v>
      </c>
      <c r="AF557" s="182">
        <v>0</v>
      </c>
      <c r="AG557" s="172"/>
    </row>
    <row r="558" spans="1:33" s="110" customFormat="1" x14ac:dyDescent="0.2">
      <c r="A558" s="138">
        <v>469</v>
      </c>
      <c r="B558" s="139">
        <v>469035293</v>
      </c>
      <c r="C558" s="140" t="s">
        <v>528</v>
      </c>
      <c r="D558" s="141">
        <v>35</v>
      </c>
      <c r="E558" s="140" t="s">
        <v>67</v>
      </c>
      <c r="F558" s="141">
        <v>293</v>
      </c>
      <c r="G558" s="142" t="s">
        <v>325</v>
      </c>
      <c r="H558" s="130"/>
      <c r="I558" s="131">
        <v>12760.161431036608</v>
      </c>
      <c r="J558" s="131">
        <v>611</v>
      </c>
      <c r="K558" s="131">
        <v>0</v>
      </c>
      <c r="L558" s="131">
        <v>938</v>
      </c>
      <c r="M558" s="131">
        <v>14309.161431036608</v>
      </c>
      <c r="N558" s="130"/>
      <c r="O558" s="132">
        <v>2.46</v>
      </c>
      <c r="P558" s="132">
        <v>0</v>
      </c>
      <c r="Q558" s="133">
        <v>32893</v>
      </c>
      <c r="R558" s="133">
        <v>0</v>
      </c>
      <c r="S558" s="133">
        <v>0</v>
      </c>
      <c r="T558" s="133">
        <v>2308</v>
      </c>
      <c r="U558" s="134">
        <v>35201</v>
      </c>
      <c r="V558" s="144"/>
      <c r="W558" s="173">
        <v>0</v>
      </c>
      <c r="X558" s="174">
        <v>0.18</v>
      </c>
      <c r="Y558" s="174">
        <v>9.4456288817017318E-3</v>
      </c>
      <c r="Z558" s="175">
        <v>0</v>
      </c>
      <c r="AA558" s="168"/>
      <c r="AB558" s="176">
        <v>0</v>
      </c>
      <c r="AC558" s="177">
        <v>0</v>
      </c>
      <c r="AD558" s="134">
        <v>0</v>
      </c>
      <c r="AE558" s="177">
        <v>0</v>
      </c>
      <c r="AF558" s="182">
        <v>0</v>
      </c>
      <c r="AG558" s="172"/>
    </row>
    <row r="559" spans="1:33" s="110" customFormat="1" x14ac:dyDescent="0.2">
      <c r="A559" s="138">
        <v>470</v>
      </c>
      <c r="B559" s="139">
        <v>470165009</v>
      </c>
      <c r="C559" s="140" t="s">
        <v>529</v>
      </c>
      <c r="D559" s="141">
        <v>165</v>
      </c>
      <c r="E559" s="140" t="s">
        <v>197</v>
      </c>
      <c r="F559" s="141">
        <v>9</v>
      </c>
      <c r="G559" s="142" t="s">
        <v>41</v>
      </c>
      <c r="H559" s="130"/>
      <c r="I559" s="131">
        <v>10408</v>
      </c>
      <c r="J559" s="131">
        <v>6949</v>
      </c>
      <c r="K559" s="131">
        <v>0</v>
      </c>
      <c r="L559" s="131">
        <v>938</v>
      </c>
      <c r="M559" s="131">
        <v>18295</v>
      </c>
      <c r="N559" s="130"/>
      <c r="O559" s="132">
        <v>4</v>
      </c>
      <c r="P559" s="132">
        <v>0</v>
      </c>
      <c r="Q559" s="133">
        <v>69428</v>
      </c>
      <c r="R559" s="133">
        <v>0</v>
      </c>
      <c r="S559" s="133">
        <v>0</v>
      </c>
      <c r="T559" s="133">
        <v>3752</v>
      </c>
      <c r="U559" s="134">
        <v>73180</v>
      </c>
      <c r="V559" s="144"/>
      <c r="W559" s="173">
        <v>0</v>
      </c>
      <c r="X559" s="174">
        <v>0.09</v>
      </c>
      <c r="Y559" s="174">
        <v>2.3044046509210817E-3</v>
      </c>
      <c r="Z559" s="175">
        <v>0</v>
      </c>
      <c r="AA559" s="168"/>
      <c r="AB559" s="176">
        <v>0</v>
      </c>
      <c r="AC559" s="177">
        <v>0</v>
      </c>
      <c r="AD559" s="134">
        <v>0</v>
      </c>
      <c r="AE559" s="177">
        <v>0</v>
      </c>
      <c r="AF559" s="182">
        <v>0</v>
      </c>
      <c r="AG559" s="172"/>
    </row>
    <row r="560" spans="1:33" s="110" customFormat="1" x14ac:dyDescent="0.2">
      <c r="A560" s="138">
        <v>470</v>
      </c>
      <c r="B560" s="139">
        <v>470165010</v>
      </c>
      <c r="C560" s="140" t="s">
        <v>529</v>
      </c>
      <c r="D560" s="141">
        <v>165</v>
      </c>
      <c r="E560" s="140" t="s">
        <v>197</v>
      </c>
      <c r="F560" s="141">
        <v>10</v>
      </c>
      <c r="G560" s="142" t="s">
        <v>42</v>
      </c>
      <c r="H560" s="130"/>
      <c r="I560" s="131">
        <v>10652.602813678595</v>
      </c>
      <c r="J560" s="131">
        <v>3985</v>
      </c>
      <c r="K560" s="131">
        <v>0</v>
      </c>
      <c r="L560" s="131">
        <v>938</v>
      </c>
      <c r="M560" s="131">
        <v>15575.602813678595</v>
      </c>
      <c r="N560" s="130"/>
      <c r="O560" s="132">
        <v>1</v>
      </c>
      <c r="P560" s="132">
        <v>0</v>
      </c>
      <c r="Q560" s="133">
        <v>14638</v>
      </c>
      <c r="R560" s="133">
        <v>0</v>
      </c>
      <c r="S560" s="133">
        <v>0</v>
      </c>
      <c r="T560" s="133">
        <v>938</v>
      </c>
      <c r="U560" s="134">
        <v>15576</v>
      </c>
      <c r="V560" s="144"/>
      <c r="W560" s="173">
        <v>0</v>
      </c>
      <c r="X560" s="174">
        <v>0.09</v>
      </c>
      <c r="Y560" s="174">
        <v>2.1107392352116921E-3</v>
      </c>
      <c r="Z560" s="175">
        <v>0</v>
      </c>
      <c r="AA560" s="168"/>
      <c r="AB560" s="176">
        <v>0</v>
      </c>
      <c r="AC560" s="177">
        <v>0</v>
      </c>
      <c r="AD560" s="134">
        <v>0</v>
      </c>
      <c r="AE560" s="177">
        <v>0</v>
      </c>
      <c r="AF560" s="182">
        <v>0</v>
      </c>
      <c r="AG560" s="172"/>
    </row>
    <row r="561" spans="1:33" s="110" customFormat="1" x14ac:dyDescent="0.2">
      <c r="A561" s="138">
        <v>470</v>
      </c>
      <c r="B561" s="139">
        <v>470165031</v>
      </c>
      <c r="C561" s="140" t="s">
        <v>529</v>
      </c>
      <c r="D561" s="141">
        <v>165</v>
      </c>
      <c r="E561" s="140" t="s">
        <v>197</v>
      </c>
      <c r="F561" s="141">
        <v>31</v>
      </c>
      <c r="G561" s="142" t="s">
        <v>63</v>
      </c>
      <c r="H561" s="130"/>
      <c r="I561" s="131">
        <v>10819.455736251541</v>
      </c>
      <c r="J561" s="131">
        <v>5343</v>
      </c>
      <c r="K561" s="131">
        <v>0</v>
      </c>
      <c r="L561" s="131">
        <v>938</v>
      </c>
      <c r="M561" s="131">
        <v>17100.455736251541</v>
      </c>
      <c r="N561" s="130"/>
      <c r="O561" s="132">
        <v>2</v>
      </c>
      <c r="P561" s="132">
        <v>0</v>
      </c>
      <c r="Q561" s="133">
        <v>32324</v>
      </c>
      <c r="R561" s="133">
        <v>0</v>
      </c>
      <c r="S561" s="133">
        <v>0</v>
      </c>
      <c r="T561" s="133">
        <v>1876</v>
      </c>
      <c r="U561" s="134">
        <v>34200</v>
      </c>
      <c r="V561" s="144"/>
      <c r="W561" s="173">
        <v>0</v>
      </c>
      <c r="X561" s="174">
        <v>0.09</v>
      </c>
      <c r="Y561" s="174">
        <v>1.8841346395931886E-2</v>
      </c>
      <c r="Z561" s="175">
        <v>0</v>
      </c>
      <c r="AA561" s="168"/>
      <c r="AB561" s="176">
        <v>0</v>
      </c>
      <c r="AC561" s="177">
        <v>0</v>
      </c>
      <c r="AD561" s="134">
        <v>0</v>
      </c>
      <c r="AE561" s="177">
        <v>0</v>
      </c>
      <c r="AF561" s="182">
        <v>0</v>
      </c>
      <c r="AG561" s="172"/>
    </row>
    <row r="562" spans="1:33" s="110" customFormat="1" x14ac:dyDescent="0.2">
      <c r="A562" s="138">
        <v>470</v>
      </c>
      <c r="B562" s="139">
        <v>470165035</v>
      </c>
      <c r="C562" s="140" t="s">
        <v>529</v>
      </c>
      <c r="D562" s="141">
        <v>165</v>
      </c>
      <c r="E562" s="140" t="s">
        <v>197</v>
      </c>
      <c r="F562" s="141">
        <v>35</v>
      </c>
      <c r="G562" s="142" t="s">
        <v>67</v>
      </c>
      <c r="H562" s="130"/>
      <c r="I562" s="131">
        <v>9407</v>
      </c>
      <c r="J562" s="131">
        <v>3948</v>
      </c>
      <c r="K562" s="131">
        <v>0</v>
      </c>
      <c r="L562" s="131">
        <v>938</v>
      </c>
      <c r="M562" s="131">
        <v>14293</v>
      </c>
      <c r="N562" s="130"/>
      <c r="O562" s="132">
        <v>4.42</v>
      </c>
      <c r="P562" s="132">
        <v>0</v>
      </c>
      <c r="Q562" s="133">
        <v>59030</v>
      </c>
      <c r="R562" s="133">
        <v>0</v>
      </c>
      <c r="S562" s="133">
        <v>0</v>
      </c>
      <c r="T562" s="133">
        <v>4146</v>
      </c>
      <c r="U562" s="134">
        <v>63176</v>
      </c>
      <c r="V562" s="144"/>
      <c r="W562" s="173">
        <v>0</v>
      </c>
      <c r="X562" s="174">
        <v>0.18</v>
      </c>
      <c r="Y562" s="174">
        <v>0.15581142511821139</v>
      </c>
      <c r="Z562" s="175">
        <v>0</v>
      </c>
      <c r="AA562" s="168"/>
      <c r="AB562" s="176">
        <v>0</v>
      </c>
      <c r="AC562" s="177">
        <v>0</v>
      </c>
      <c r="AD562" s="134">
        <v>0</v>
      </c>
      <c r="AE562" s="177">
        <v>0</v>
      </c>
      <c r="AF562" s="182">
        <v>0</v>
      </c>
      <c r="AG562" s="172"/>
    </row>
    <row r="563" spans="1:33" s="110" customFormat="1" x14ac:dyDescent="0.2">
      <c r="A563" s="138">
        <v>470</v>
      </c>
      <c r="B563" s="139">
        <v>470165071</v>
      </c>
      <c r="C563" s="140" t="s">
        <v>529</v>
      </c>
      <c r="D563" s="141">
        <v>165</v>
      </c>
      <c r="E563" s="140" t="s">
        <v>197</v>
      </c>
      <c r="F563" s="141">
        <v>71</v>
      </c>
      <c r="G563" s="142" t="s">
        <v>103</v>
      </c>
      <c r="H563" s="130"/>
      <c r="I563" s="131">
        <v>9348</v>
      </c>
      <c r="J563" s="131">
        <v>4509</v>
      </c>
      <c r="K563" s="131">
        <v>0</v>
      </c>
      <c r="L563" s="131">
        <v>938</v>
      </c>
      <c r="M563" s="131">
        <v>14795</v>
      </c>
      <c r="N563" s="130"/>
      <c r="O563" s="132">
        <v>3</v>
      </c>
      <c r="P563" s="132">
        <v>0</v>
      </c>
      <c r="Q563" s="133">
        <v>41571</v>
      </c>
      <c r="R563" s="133">
        <v>0</v>
      </c>
      <c r="S563" s="133">
        <v>0</v>
      </c>
      <c r="T563" s="133">
        <v>2814</v>
      </c>
      <c r="U563" s="134">
        <v>44385</v>
      </c>
      <c r="V563" s="144"/>
      <c r="W563" s="173">
        <v>0</v>
      </c>
      <c r="X563" s="174">
        <v>0.09</v>
      </c>
      <c r="Y563" s="174">
        <v>2.4042804869792893E-3</v>
      </c>
      <c r="Z563" s="175">
        <v>0</v>
      </c>
      <c r="AA563" s="168"/>
      <c r="AB563" s="176">
        <v>0</v>
      </c>
      <c r="AC563" s="177">
        <v>0</v>
      </c>
      <c r="AD563" s="134">
        <v>0</v>
      </c>
      <c r="AE563" s="177">
        <v>0</v>
      </c>
      <c r="AF563" s="182">
        <v>0</v>
      </c>
      <c r="AG563" s="172"/>
    </row>
    <row r="564" spans="1:33" s="110" customFormat="1" x14ac:dyDescent="0.2">
      <c r="A564" s="138">
        <v>470</v>
      </c>
      <c r="B564" s="139">
        <v>470165093</v>
      </c>
      <c r="C564" s="140" t="s">
        <v>529</v>
      </c>
      <c r="D564" s="141">
        <v>165</v>
      </c>
      <c r="E564" s="140" t="s">
        <v>197</v>
      </c>
      <c r="F564" s="141">
        <v>93</v>
      </c>
      <c r="G564" s="142" t="s">
        <v>125</v>
      </c>
      <c r="H564" s="130"/>
      <c r="I564" s="131">
        <v>11379</v>
      </c>
      <c r="J564" s="131">
        <v>65</v>
      </c>
      <c r="K564" s="131">
        <v>0</v>
      </c>
      <c r="L564" s="131">
        <v>938</v>
      </c>
      <c r="M564" s="131">
        <v>12382</v>
      </c>
      <c r="N564" s="130"/>
      <c r="O564" s="132">
        <v>161.22000000000003</v>
      </c>
      <c r="P564" s="132">
        <v>0</v>
      </c>
      <c r="Q564" s="133">
        <v>1844999</v>
      </c>
      <c r="R564" s="133">
        <v>0</v>
      </c>
      <c r="S564" s="133">
        <v>0</v>
      </c>
      <c r="T564" s="133">
        <v>151225</v>
      </c>
      <c r="U564" s="134">
        <v>1996224</v>
      </c>
      <c r="V564" s="144"/>
      <c r="W564" s="173">
        <v>0</v>
      </c>
      <c r="X564" s="174">
        <v>0.18</v>
      </c>
      <c r="Y564" s="174">
        <v>7.2752686670527839E-2</v>
      </c>
      <c r="Z564" s="175">
        <v>0</v>
      </c>
      <c r="AA564" s="168"/>
      <c r="AB564" s="176">
        <v>14.21</v>
      </c>
      <c r="AC564" s="177">
        <v>0</v>
      </c>
      <c r="AD564" s="134">
        <v>0</v>
      </c>
      <c r="AE564" s="177">
        <v>0.5</v>
      </c>
      <c r="AF564" s="182">
        <v>6191</v>
      </c>
      <c r="AG564" s="172"/>
    </row>
    <row r="565" spans="1:33" s="110" customFormat="1" x14ac:dyDescent="0.2">
      <c r="A565" s="138">
        <v>470</v>
      </c>
      <c r="B565" s="139">
        <v>470165100</v>
      </c>
      <c r="C565" s="140" t="s">
        <v>529</v>
      </c>
      <c r="D565" s="141">
        <v>165</v>
      </c>
      <c r="E565" s="140" t="s">
        <v>197</v>
      </c>
      <c r="F565" s="141">
        <v>100</v>
      </c>
      <c r="G565" s="142" t="s">
        <v>132</v>
      </c>
      <c r="H565" s="130"/>
      <c r="I565" s="131">
        <v>12730.632923367111</v>
      </c>
      <c r="J565" s="131">
        <v>4712</v>
      </c>
      <c r="K565" s="131">
        <v>0</v>
      </c>
      <c r="L565" s="131">
        <v>938</v>
      </c>
      <c r="M565" s="131">
        <v>18380.632923367113</v>
      </c>
      <c r="N565" s="130"/>
      <c r="O565" s="132">
        <v>1</v>
      </c>
      <c r="P565" s="132">
        <v>0</v>
      </c>
      <c r="Q565" s="133">
        <v>17443</v>
      </c>
      <c r="R565" s="133">
        <v>0</v>
      </c>
      <c r="S565" s="133">
        <v>0</v>
      </c>
      <c r="T565" s="133">
        <v>938</v>
      </c>
      <c r="U565" s="134">
        <v>18381</v>
      </c>
      <c r="V565" s="144"/>
      <c r="W565" s="173">
        <v>0</v>
      </c>
      <c r="X565" s="174">
        <v>0.09</v>
      </c>
      <c r="Y565" s="174">
        <v>3.2742076932008854E-2</v>
      </c>
      <c r="Z565" s="175">
        <v>0</v>
      </c>
      <c r="AA565" s="168"/>
      <c r="AB565" s="176">
        <v>0</v>
      </c>
      <c r="AC565" s="177">
        <v>0</v>
      </c>
      <c r="AD565" s="134">
        <v>0</v>
      </c>
      <c r="AE565" s="177">
        <v>0</v>
      </c>
      <c r="AF565" s="182">
        <v>0</v>
      </c>
      <c r="AG565" s="172"/>
    </row>
    <row r="566" spans="1:33" s="110" customFormat="1" x14ac:dyDescent="0.2">
      <c r="A566" s="138">
        <v>470</v>
      </c>
      <c r="B566" s="139">
        <v>470165107</v>
      </c>
      <c r="C566" s="140" t="s">
        <v>529</v>
      </c>
      <c r="D566" s="141">
        <v>165</v>
      </c>
      <c r="E566" s="140" t="s">
        <v>197</v>
      </c>
      <c r="F566" s="141">
        <v>107</v>
      </c>
      <c r="G566" s="142" t="s">
        <v>139</v>
      </c>
      <c r="H566" s="130"/>
      <c r="I566" s="131">
        <v>12430.589091525537</v>
      </c>
      <c r="J566" s="131">
        <v>4510</v>
      </c>
      <c r="K566" s="131">
        <v>0</v>
      </c>
      <c r="L566" s="131">
        <v>938</v>
      </c>
      <c r="M566" s="131">
        <v>17878.589091525537</v>
      </c>
      <c r="N566" s="130"/>
      <c r="O566" s="132">
        <v>1</v>
      </c>
      <c r="P566" s="132">
        <v>0</v>
      </c>
      <c r="Q566" s="133">
        <v>16941</v>
      </c>
      <c r="R566" s="133">
        <v>0</v>
      </c>
      <c r="S566" s="133">
        <v>0</v>
      </c>
      <c r="T566" s="133">
        <v>938</v>
      </c>
      <c r="U566" s="134">
        <v>17879</v>
      </c>
      <c r="V566" s="144"/>
      <c r="W566" s="173">
        <v>0</v>
      </c>
      <c r="X566" s="174">
        <v>0.09</v>
      </c>
      <c r="Y566" s="174">
        <v>7.3323711978371536E-4</v>
      </c>
      <c r="Z566" s="175">
        <v>0</v>
      </c>
      <c r="AA566" s="168"/>
      <c r="AB566" s="176">
        <v>0</v>
      </c>
      <c r="AC566" s="177">
        <v>0</v>
      </c>
      <c r="AD566" s="134">
        <v>0</v>
      </c>
      <c r="AE566" s="177">
        <v>0</v>
      </c>
      <c r="AF566" s="182">
        <v>0</v>
      </c>
      <c r="AG566" s="172"/>
    </row>
    <row r="567" spans="1:33" s="110" customFormat="1" x14ac:dyDescent="0.2">
      <c r="A567" s="138">
        <v>470</v>
      </c>
      <c r="B567" s="139">
        <v>470165128</v>
      </c>
      <c r="C567" s="140" t="s">
        <v>529</v>
      </c>
      <c r="D567" s="141">
        <v>165</v>
      </c>
      <c r="E567" s="140" t="s">
        <v>197</v>
      </c>
      <c r="F567" s="141">
        <v>128</v>
      </c>
      <c r="G567" s="142" t="s">
        <v>160</v>
      </c>
      <c r="H567" s="130"/>
      <c r="I567" s="131">
        <v>9228</v>
      </c>
      <c r="J567" s="131">
        <v>532</v>
      </c>
      <c r="K567" s="131">
        <v>0</v>
      </c>
      <c r="L567" s="131">
        <v>938</v>
      </c>
      <c r="M567" s="131">
        <v>10698</v>
      </c>
      <c r="N567" s="130"/>
      <c r="O567" s="132">
        <v>1</v>
      </c>
      <c r="P567" s="132">
        <v>0</v>
      </c>
      <c r="Q567" s="133">
        <v>9760</v>
      </c>
      <c r="R567" s="133">
        <v>0</v>
      </c>
      <c r="S567" s="133">
        <v>0</v>
      </c>
      <c r="T567" s="133">
        <v>938</v>
      </c>
      <c r="U567" s="134">
        <v>10698</v>
      </c>
      <c r="V567" s="144"/>
      <c r="W567" s="173">
        <v>0</v>
      </c>
      <c r="X567" s="174">
        <v>0.09</v>
      </c>
      <c r="Y567" s="174">
        <v>3.8064128146397994E-2</v>
      </c>
      <c r="Z567" s="175">
        <v>0</v>
      </c>
      <c r="AA567" s="168"/>
      <c r="AB567" s="176">
        <v>0</v>
      </c>
      <c r="AC567" s="177">
        <v>0</v>
      </c>
      <c r="AD567" s="134">
        <v>0</v>
      </c>
      <c r="AE567" s="177">
        <v>0</v>
      </c>
      <c r="AF567" s="182">
        <v>0</v>
      </c>
      <c r="AG567" s="172"/>
    </row>
    <row r="568" spans="1:33" s="110" customFormat="1" x14ac:dyDescent="0.2">
      <c r="A568" s="138">
        <v>470</v>
      </c>
      <c r="B568" s="139">
        <v>470165149</v>
      </c>
      <c r="C568" s="140" t="s">
        <v>529</v>
      </c>
      <c r="D568" s="141">
        <v>165</v>
      </c>
      <c r="E568" s="140" t="s">
        <v>197</v>
      </c>
      <c r="F568" s="141">
        <v>149</v>
      </c>
      <c r="G568" s="142" t="s">
        <v>181</v>
      </c>
      <c r="H568" s="130"/>
      <c r="I568" s="131">
        <v>10161</v>
      </c>
      <c r="J568" s="131">
        <v>376</v>
      </c>
      <c r="K568" s="131">
        <v>0</v>
      </c>
      <c r="L568" s="131">
        <v>938</v>
      </c>
      <c r="M568" s="131">
        <v>11475</v>
      </c>
      <c r="N568" s="130"/>
      <c r="O568" s="132">
        <v>2</v>
      </c>
      <c r="P568" s="132">
        <v>0</v>
      </c>
      <c r="Q568" s="133">
        <v>21074</v>
      </c>
      <c r="R568" s="133">
        <v>0</v>
      </c>
      <c r="S568" s="133">
        <v>0</v>
      </c>
      <c r="T568" s="133">
        <v>1876</v>
      </c>
      <c r="U568" s="134">
        <v>22950</v>
      </c>
      <c r="V568" s="144"/>
      <c r="W568" s="173">
        <v>0</v>
      </c>
      <c r="X568" s="174">
        <v>0.18</v>
      </c>
      <c r="Y568" s="174">
        <v>0.11469294050967058</v>
      </c>
      <c r="Z568" s="175">
        <v>0</v>
      </c>
      <c r="AA568" s="168"/>
      <c r="AB568" s="176">
        <v>0</v>
      </c>
      <c r="AC568" s="177">
        <v>0</v>
      </c>
      <c r="AD568" s="134">
        <v>0</v>
      </c>
      <c r="AE568" s="177">
        <v>0</v>
      </c>
      <c r="AF568" s="182">
        <v>0</v>
      </c>
      <c r="AG568" s="172"/>
    </row>
    <row r="569" spans="1:33" s="110" customFormat="1" x14ac:dyDescent="0.2">
      <c r="A569" s="138">
        <v>470</v>
      </c>
      <c r="B569" s="139">
        <v>470165155</v>
      </c>
      <c r="C569" s="140" t="s">
        <v>529</v>
      </c>
      <c r="D569" s="141">
        <v>165</v>
      </c>
      <c r="E569" s="140" t="s">
        <v>197</v>
      </c>
      <c r="F569" s="141">
        <v>155</v>
      </c>
      <c r="G569" s="142" t="s">
        <v>187</v>
      </c>
      <c r="H569" s="130"/>
      <c r="I569" s="131">
        <v>11178.378682340017</v>
      </c>
      <c r="J569" s="131">
        <v>7820</v>
      </c>
      <c r="K569" s="131">
        <v>0</v>
      </c>
      <c r="L569" s="131">
        <v>938</v>
      </c>
      <c r="M569" s="131">
        <v>19936.378682340015</v>
      </c>
      <c r="N569" s="130"/>
      <c r="O569" s="132">
        <v>0.48</v>
      </c>
      <c r="P569" s="132">
        <v>0</v>
      </c>
      <c r="Q569" s="133">
        <v>9119</v>
      </c>
      <c r="R569" s="133">
        <v>0</v>
      </c>
      <c r="S569" s="133">
        <v>0</v>
      </c>
      <c r="T569" s="133">
        <v>450</v>
      </c>
      <c r="U569" s="134">
        <v>9569</v>
      </c>
      <c r="V569" s="144"/>
      <c r="W569" s="173">
        <v>0</v>
      </c>
      <c r="X569" s="174">
        <v>0.09</v>
      </c>
      <c r="Y569" s="174">
        <v>6.9001190553130416E-4</v>
      </c>
      <c r="Z569" s="175">
        <v>0</v>
      </c>
      <c r="AA569" s="168"/>
      <c r="AB569" s="176">
        <v>0</v>
      </c>
      <c r="AC569" s="177">
        <v>0</v>
      </c>
      <c r="AD569" s="134">
        <v>0</v>
      </c>
      <c r="AE569" s="177">
        <v>0</v>
      </c>
      <c r="AF569" s="182">
        <v>0</v>
      </c>
      <c r="AG569" s="172"/>
    </row>
    <row r="570" spans="1:33" s="110" customFormat="1" x14ac:dyDescent="0.2">
      <c r="A570" s="138">
        <v>470</v>
      </c>
      <c r="B570" s="139">
        <v>470165163</v>
      </c>
      <c r="C570" s="140" t="s">
        <v>529</v>
      </c>
      <c r="D570" s="141">
        <v>165</v>
      </c>
      <c r="E570" s="140" t="s">
        <v>197</v>
      </c>
      <c r="F570" s="141">
        <v>163</v>
      </c>
      <c r="G570" s="142" t="s">
        <v>195</v>
      </c>
      <c r="H570" s="130"/>
      <c r="I570" s="131">
        <v>11413</v>
      </c>
      <c r="J570" s="131">
        <v>108</v>
      </c>
      <c r="K570" s="131">
        <v>0</v>
      </c>
      <c r="L570" s="131">
        <v>938</v>
      </c>
      <c r="M570" s="131">
        <v>12459</v>
      </c>
      <c r="N570" s="130"/>
      <c r="O570" s="132">
        <v>33</v>
      </c>
      <c r="P570" s="132">
        <v>0</v>
      </c>
      <c r="Q570" s="133">
        <v>380193</v>
      </c>
      <c r="R570" s="133">
        <v>0</v>
      </c>
      <c r="S570" s="133">
        <v>0</v>
      </c>
      <c r="T570" s="133">
        <v>30954</v>
      </c>
      <c r="U570" s="134">
        <v>411147</v>
      </c>
      <c r="V570" s="144"/>
      <c r="W570" s="173">
        <v>0</v>
      </c>
      <c r="X570" s="174">
        <v>0.18</v>
      </c>
      <c r="Y570" s="174">
        <v>9.243456315829654E-2</v>
      </c>
      <c r="Z570" s="175">
        <v>0</v>
      </c>
      <c r="AA570" s="168"/>
      <c r="AB570" s="176">
        <v>6</v>
      </c>
      <c r="AC570" s="177">
        <v>0</v>
      </c>
      <c r="AD570" s="134">
        <v>0</v>
      </c>
      <c r="AE570" s="177">
        <v>0</v>
      </c>
      <c r="AF570" s="182">
        <v>0</v>
      </c>
      <c r="AG570" s="172"/>
    </row>
    <row r="571" spans="1:33" s="110" customFormat="1" x14ac:dyDescent="0.2">
      <c r="A571" s="138">
        <v>470</v>
      </c>
      <c r="B571" s="139">
        <v>470165164</v>
      </c>
      <c r="C571" s="140" t="s">
        <v>529</v>
      </c>
      <c r="D571" s="141">
        <v>165</v>
      </c>
      <c r="E571" s="140" t="s">
        <v>197</v>
      </c>
      <c r="F571" s="141">
        <v>164</v>
      </c>
      <c r="G571" s="142" t="s">
        <v>196</v>
      </c>
      <c r="H571" s="130"/>
      <c r="I571" s="131">
        <v>12134</v>
      </c>
      <c r="J571" s="131">
        <v>5720</v>
      </c>
      <c r="K571" s="131">
        <v>0</v>
      </c>
      <c r="L571" s="131">
        <v>938</v>
      </c>
      <c r="M571" s="131">
        <v>18792</v>
      </c>
      <c r="N571" s="130"/>
      <c r="O571" s="132">
        <v>4</v>
      </c>
      <c r="P571" s="132">
        <v>0</v>
      </c>
      <c r="Q571" s="133">
        <v>71416</v>
      </c>
      <c r="R571" s="133">
        <v>0</v>
      </c>
      <c r="S571" s="133">
        <v>0</v>
      </c>
      <c r="T571" s="133">
        <v>3752</v>
      </c>
      <c r="U571" s="134">
        <v>75168</v>
      </c>
      <c r="V571" s="144"/>
      <c r="W571" s="173">
        <v>0</v>
      </c>
      <c r="X571" s="174">
        <v>0.09</v>
      </c>
      <c r="Y571" s="174">
        <v>2.6505581076119032E-3</v>
      </c>
      <c r="Z571" s="175">
        <v>0</v>
      </c>
      <c r="AA571" s="168"/>
      <c r="AB571" s="176">
        <v>0</v>
      </c>
      <c r="AC571" s="177">
        <v>0</v>
      </c>
      <c r="AD571" s="134">
        <v>0</v>
      </c>
      <c r="AE571" s="177">
        <v>0</v>
      </c>
      <c r="AF571" s="182">
        <v>0</v>
      </c>
      <c r="AG571" s="172"/>
    </row>
    <row r="572" spans="1:33" s="110" customFormat="1" x14ac:dyDescent="0.2">
      <c r="A572" s="138">
        <v>470</v>
      </c>
      <c r="B572" s="139">
        <v>470165165</v>
      </c>
      <c r="C572" s="140" t="s">
        <v>529</v>
      </c>
      <c r="D572" s="141">
        <v>165</v>
      </c>
      <c r="E572" s="140" t="s">
        <v>197</v>
      </c>
      <c r="F572" s="141">
        <v>165</v>
      </c>
      <c r="G572" s="142" t="s">
        <v>197</v>
      </c>
      <c r="H572" s="130"/>
      <c r="I572" s="131">
        <v>11432</v>
      </c>
      <c r="J572" s="131">
        <v>349</v>
      </c>
      <c r="K572" s="131">
        <v>60.887457505815007</v>
      </c>
      <c r="L572" s="131">
        <v>938</v>
      </c>
      <c r="M572" s="131">
        <v>12779.887457505814</v>
      </c>
      <c r="N572" s="130"/>
      <c r="O572" s="132">
        <v>558.89999999999986</v>
      </c>
      <c r="P572" s="132">
        <v>41</v>
      </c>
      <c r="Q572" s="133">
        <v>6584404</v>
      </c>
      <c r="R572" s="133">
        <v>0</v>
      </c>
      <c r="S572" s="133">
        <v>34030</v>
      </c>
      <c r="T572" s="133">
        <v>524252</v>
      </c>
      <c r="U572" s="134">
        <v>7142686</v>
      </c>
      <c r="V572" s="144"/>
      <c r="W572" s="173">
        <v>0</v>
      </c>
      <c r="X572" s="174">
        <v>9.8299999999999998E-2</v>
      </c>
      <c r="Y572" s="174">
        <v>9.9346710167599953E-2</v>
      </c>
      <c r="Z572" s="175">
        <v>0</v>
      </c>
      <c r="AA572" s="168"/>
      <c r="AB572" s="176">
        <v>163.5</v>
      </c>
      <c r="AC572" s="177">
        <v>5.2095926379036168</v>
      </c>
      <c r="AD572" s="134">
        <v>66613</v>
      </c>
      <c r="AE572" s="177">
        <v>0</v>
      </c>
      <c r="AF572" s="182">
        <v>0</v>
      </c>
      <c r="AG572" s="172"/>
    </row>
    <row r="573" spans="1:33" s="110" customFormat="1" x14ac:dyDescent="0.2">
      <c r="A573" s="138">
        <v>470</v>
      </c>
      <c r="B573" s="139">
        <v>470165176</v>
      </c>
      <c r="C573" s="140" t="s">
        <v>529</v>
      </c>
      <c r="D573" s="141">
        <v>165</v>
      </c>
      <c r="E573" s="140" t="s">
        <v>197</v>
      </c>
      <c r="F573" s="141">
        <v>176</v>
      </c>
      <c r="G573" s="142" t="s">
        <v>208</v>
      </c>
      <c r="H573" s="130"/>
      <c r="I573" s="131">
        <v>11065</v>
      </c>
      <c r="J573" s="131">
        <v>5504</v>
      </c>
      <c r="K573" s="131">
        <v>0</v>
      </c>
      <c r="L573" s="131">
        <v>938</v>
      </c>
      <c r="M573" s="131">
        <v>17507</v>
      </c>
      <c r="N573" s="130"/>
      <c r="O573" s="132">
        <v>288.35000000000002</v>
      </c>
      <c r="P573" s="132">
        <v>0</v>
      </c>
      <c r="Q573" s="133">
        <v>4777676</v>
      </c>
      <c r="R573" s="133">
        <v>0</v>
      </c>
      <c r="S573" s="133">
        <v>0</v>
      </c>
      <c r="T573" s="133">
        <v>270472</v>
      </c>
      <c r="U573" s="134">
        <v>5048148</v>
      </c>
      <c r="V573" s="144"/>
      <c r="W573" s="173">
        <v>0</v>
      </c>
      <c r="X573" s="174">
        <v>0.09</v>
      </c>
      <c r="Y573" s="174">
        <v>8.8705874709205212E-2</v>
      </c>
      <c r="Z573" s="175">
        <v>0</v>
      </c>
      <c r="AA573" s="168"/>
      <c r="AB573" s="176">
        <v>74.210000000000008</v>
      </c>
      <c r="AC573" s="177">
        <v>0</v>
      </c>
      <c r="AD573" s="134">
        <v>0</v>
      </c>
      <c r="AE573" s="177">
        <v>2.88</v>
      </c>
      <c r="AF573" s="182">
        <v>50419</v>
      </c>
      <c r="AG573" s="172"/>
    </row>
    <row r="574" spans="1:33" s="110" customFormat="1" x14ac:dyDescent="0.2">
      <c r="A574" s="138">
        <v>470</v>
      </c>
      <c r="B574" s="139">
        <v>470165178</v>
      </c>
      <c r="C574" s="140" t="s">
        <v>529</v>
      </c>
      <c r="D574" s="141">
        <v>165</v>
      </c>
      <c r="E574" s="140" t="s">
        <v>197</v>
      </c>
      <c r="F574" s="141">
        <v>178</v>
      </c>
      <c r="G574" s="142" t="s">
        <v>210</v>
      </c>
      <c r="H574" s="130"/>
      <c r="I574" s="131">
        <v>10186</v>
      </c>
      <c r="J574" s="131">
        <v>1714</v>
      </c>
      <c r="K574" s="131">
        <v>0</v>
      </c>
      <c r="L574" s="131">
        <v>938</v>
      </c>
      <c r="M574" s="131">
        <v>12838</v>
      </c>
      <c r="N574" s="130"/>
      <c r="O574" s="132">
        <v>244.46</v>
      </c>
      <c r="P574" s="132">
        <v>0</v>
      </c>
      <c r="Q574" s="133">
        <v>2909074</v>
      </c>
      <c r="R574" s="133">
        <v>0</v>
      </c>
      <c r="S574" s="133">
        <v>0</v>
      </c>
      <c r="T574" s="133">
        <v>229304</v>
      </c>
      <c r="U574" s="134">
        <v>3138378</v>
      </c>
      <c r="V574" s="144"/>
      <c r="W574" s="173">
        <v>0</v>
      </c>
      <c r="X574" s="174">
        <v>0.09</v>
      </c>
      <c r="Y574" s="174">
        <v>6.0124893892205454E-2</v>
      </c>
      <c r="Z574" s="175">
        <v>0</v>
      </c>
      <c r="AA574" s="168"/>
      <c r="AB574" s="176">
        <v>0</v>
      </c>
      <c r="AC574" s="177">
        <v>0</v>
      </c>
      <c r="AD574" s="134">
        <v>0</v>
      </c>
      <c r="AE574" s="177">
        <v>0</v>
      </c>
      <c r="AF574" s="182">
        <v>0</v>
      </c>
      <c r="AG574" s="172"/>
    </row>
    <row r="575" spans="1:33" s="110" customFormat="1" x14ac:dyDescent="0.2">
      <c r="A575" s="138">
        <v>470</v>
      </c>
      <c r="B575" s="139">
        <v>470165184</v>
      </c>
      <c r="C575" s="140" t="s">
        <v>529</v>
      </c>
      <c r="D575" s="141">
        <v>165</v>
      </c>
      <c r="E575" s="140" t="s">
        <v>197</v>
      </c>
      <c r="F575" s="141">
        <v>184</v>
      </c>
      <c r="G575" s="142" t="s">
        <v>216</v>
      </c>
      <c r="H575" s="130"/>
      <c r="I575" s="131">
        <v>9407</v>
      </c>
      <c r="J575" s="131">
        <v>7440</v>
      </c>
      <c r="K575" s="131">
        <v>0</v>
      </c>
      <c r="L575" s="131">
        <v>938</v>
      </c>
      <c r="M575" s="131">
        <v>17785</v>
      </c>
      <c r="N575" s="130"/>
      <c r="O575" s="132">
        <v>2.08</v>
      </c>
      <c r="P575" s="132">
        <v>0</v>
      </c>
      <c r="Q575" s="133">
        <v>35041</v>
      </c>
      <c r="R575" s="133">
        <v>0</v>
      </c>
      <c r="S575" s="133">
        <v>0</v>
      </c>
      <c r="T575" s="133">
        <v>1952</v>
      </c>
      <c r="U575" s="134">
        <v>36993</v>
      </c>
      <c r="V575" s="144"/>
      <c r="W575" s="173">
        <v>0</v>
      </c>
      <c r="X575" s="174">
        <v>0.09</v>
      </c>
      <c r="Y575" s="174">
        <v>2.742857854910723E-3</v>
      </c>
      <c r="Z575" s="175">
        <v>0</v>
      </c>
      <c r="AA575" s="168"/>
      <c r="AB575" s="176">
        <v>0</v>
      </c>
      <c r="AC575" s="177">
        <v>0</v>
      </c>
      <c r="AD575" s="134">
        <v>0</v>
      </c>
      <c r="AE575" s="177">
        <v>0</v>
      </c>
      <c r="AF575" s="182">
        <v>0</v>
      </c>
      <c r="AG575" s="172"/>
    </row>
    <row r="576" spans="1:33" s="110" customFormat="1" x14ac:dyDescent="0.2">
      <c r="A576" s="138">
        <v>470</v>
      </c>
      <c r="B576" s="139">
        <v>470165217</v>
      </c>
      <c r="C576" s="140" t="s">
        <v>529</v>
      </c>
      <c r="D576" s="141">
        <v>165</v>
      </c>
      <c r="E576" s="140" t="s">
        <v>197</v>
      </c>
      <c r="F576" s="141">
        <v>217</v>
      </c>
      <c r="G576" s="142" t="s">
        <v>249</v>
      </c>
      <c r="H576" s="130"/>
      <c r="I576" s="131">
        <v>11094</v>
      </c>
      <c r="J576" s="131">
        <v>5753</v>
      </c>
      <c r="K576" s="131">
        <v>0</v>
      </c>
      <c r="L576" s="131">
        <v>938</v>
      </c>
      <c r="M576" s="131">
        <v>17785</v>
      </c>
      <c r="N576" s="130"/>
      <c r="O576" s="132">
        <v>1</v>
      </c>
      <c r="P576" s="132">
        <v>0</v>
      </c>
      <c r="Q576" s="133">
        <v>16847</v>
      </c>
      <c r="R576" s="133">
        <v>0</v>
      </c>
      <c r="S576" s="133">
        <v>0</v>
      </c>
      <c r="T576" s="133">
        <v>938</v>
      </c>
      <c r="U576" s="134">
        <v>17785</v>
      </c>
      <c r="V576" s="144"/>
      <c r="W576" s="173">
        <v>0</v>
      </c>
      <c r="X576" s="174">
        <v>0.09</v>
      </c>
      <c r="Y576" s="174">
        <v>8.7483729825099535E-4</v>
      </c>
      <c r="Z576" s="175">
        <v>0</v>
      </c>
      <c r="AA576" s="168"/>
      <c r="AB576" s="176">
        <v>0</v>
      </c>
      <c r="AC576" s="177">
        <v>0</v>
      </c>
      <c r="AD576" s="134">
        <v>0</v>
      </c>
      <c r="AE576" s="177">
        <v>0</v>
      </c>
      <c r="AF576" s="182">
        <v>0</v>
      </c>
      <c r="AG576" s="172"/>
    </row>
    <row r="577" spans="1:33" s="110" customFormat="1" x14ac:dyDescent="0.2">
      <c r="A577" s="138">
        <v>470</v>
      </c>
      <c r="B577" s="139">
        <v>470165229</v>
      </c>
      <c r="C577" s="140" t="s">
        <v>529</v>
      </c>
      <c r="D577" s="141">
        <v>165</v>
      </c>
      <c r="E577" s="140" t="s">
        <v>197</v>
      </c>
      <c r="F577" s="141">
        <v>229</v>
      </c>
      <c r="G577" s="142" t="s">
        <v>261</v>
      </c>
      <c r="H577" s="130"/>
      <c r="I577" s="131">
        <v>10390</v>
      </c>
      <c r="J577" s="131">
        <v>1011</v>
      </c>
      <c r="K577" s="131">
        <v>0</v>
      </c>
      <c r="L577" s="131">
        <v>938</v>
      </c>
      <c r="M577" s="131">
        <v>12339</v>
      </c>
      <c r="N577" s="130"/>
      <c r="O577" s="132">
        <v>8</v>
      </c>
      <c r="P577" s="132">
        <v>0</v>
      </c>
      <c r="Q577" s="133">
        <v>91208</v>
      </c>
      <c r="R577" s="133">
        <v>0</v>
      </c>
      <c r="S577" s="133">
        <v>0</v>
      </c>
      <c r="T577" s="133">
        <v>7504</v>
      </c>
      <c r="U577" s="134">
        <v>98712</v>
      </c>
      <c r="V577" s="144"/>
      <c r="W577" s="173">
        <v>0</v>
      </c>
      <c r="X577" s="174">
        <v>0.09</v>
      </c>
      <c r="Y577" s="174">
        <v>1.1816383617952519E-2</v>
      </c>
      <c r="Z577" s="175">
        <v>0</v>
      </c>
      <c r="AA577" s="168"/>
      <c r="AB577" s="176">
        <v>1</v>
      </c>
      <c r="AC577" s="177">
        <v>0</v>
      </c>
      <c r="AD577" s="134">
        <v>0</v>
      </c>
      <c r="AE577" s="177">
        <v>0</v>
      </c>
      <c r="AF577" s="182">
        <v>0</v>
      </c>
      <c r="AG577" s="172"/>
    </row>
    <row r="578" spans="1:33" s="110" customFormat="1" x14ac:dyDescent="0.2">
      <c r="A578" s="138">
        <v>470</v>
      </c>
      <c r="B578" s="139">
        <v>470165244</v>
      </c>
      <c r="C578" s="140" t="s">
        <v>529</v>
      </c>
      <c r="D578" s="141">
        <v>165</v>
      </c>
      <c r="E578" s="140" t="s">
        <v>197</v>
      </c>
      <c r="F578" s="141">
        <v>244</v>
      </c>
      <c r="G578" s="142" t="s">
        <v>276</v>
      </c>
      <c r="H578" s="130"/>
      <c r="I578" s="131">
        <v>12923.998454132687</v>
      </c>
      <c r="J578" s="131">
        <v>4096</v>
      </c>
      <c r="K578" s="131">
        <v>0</v>
      </c>
      <c r="L578" s="131">
        <v>938</v>
      </c>
      <c r="M578" s="131">
        <v>17957.998454132685</v>
      </c>
      <c r="N578" s="130"/>
      <c r="O578" s="132">
        <v>0.09</v>
      </c>
      <c r="P578" s="132">
        <v>0</v>
      </c>
      <c r="Q578" s="133">
        <v>1532</v>
      </c>
      <c r="R578" s="133">
        <v>0</v>
      </c>
      <c r="S578" s="133">
        <v>0</v>
      </c>
      <c r="T578" s="133">
        <v>84</v>
      </c>
      <c r="U578" s="134">
        <v>1616</v>
      </c>
      <c r="V578" s="144"/>
      <c r="W578" s="173">
        <v>0</v>
      </c>
      <c r="X578" s="174">
        <v>0.09</v>
      </c>
      <c r="Y578" s="174">
        <v>0.1346351263518645</v>
      </c>
      <c r="Z578" s="175">
        <v>0</v>
      </c>
      <c r="AA578" s="168"/>
      <c r="AB578" s="176">
        <v>0</v>
      </c>
      <c r="AC578" s="177">
        <v>0</v>
      </c>
      <c r="AD578" s="134">
        <v>0</v>
      </c>
      <c r="AE578" s="177">
        <v>0</v>
      </c>
      <c r="AF578" s="182">
        <v>0</v>
      </c>
      <c r="AG578" s="172"/>
    </row>
    <row r="579" spans="1:33" s="110" customFormat="1" x14ac:dyDescent="0.2">
      <c r="A579" s="138">
        <v>470</v>
      </c>
      <c r="B579" s="139">
        <v>470165246</v>
      </c>
      <c r="C579" s="140" t="s">
        <v>529</v>
      </c>
      <c r="D579" s="141">
        <v>165</v>
      </c>
      <c r="E579" s="140" t="s">
        <v>197</v>
      </c>
      <c r="F579" s="141">
        <v>246</v>
      </c>
      <c r="G579" s="142" t="s">
        <v>278</v>
      </c>
      <c r="H579" s="130"/>
      <c r="I579" s="131">
        <v>10689.029197383648</v>
      </c>
      <c r="J579" s="131">
        <v>3924</v>
      </c>
      <c r="K579" s="131">
        <v>0</v>
      </c>
      <c r="L579" s="131">
        <v>938</v>
      </c>
      <c r="M579" s="131">
        <v>15551.029197383648</v>
      </c>
      <c r="N579" s="130"/>
      <c r="O579" s="132">
        <v>2</v>
      </c>
      <c r="P579" s="132">
        <v>0</v>
      </c>
      <c r="Q579" s="133">
        <v>29226</v>
      </c>
      <c r="R579" s="133">
        <v>0</v>
      </c>
      <c r="S579" s="133">
        <v>0</v>
      </c>
      <c r="T579" s="133">
        <v>1876</v>
      </c>
      <c r="U579" s="134">
        <v>31102</v>
      </c>
      <c r="V579" s="144"/>
      <c r="W579" s="173">
        <v>0</v>
      </c>
      <c r="X579" s="174">
        <v>0.09</v>
      </c>
      <c r="Y579" s="174">
        <v>6.8404470041756463E-4</v>
      </c>
      <c r="Z579" s="175">
        <v>0</v>
      </c>
      <c r="AA579" s="168"/>
      <c r="AB579" s="176">
        <v>0</v>
      </c>
      <c r="AC579" s="177">
        <v>0</v>
      </c>
      <c r="AD579" s="134">
        <v>0</v>
      </c>
      <c r="AE579" s="177">
        <v>0</v>
      </c>
      <c r="AF579" s="182">
        <v>0</v>
      </c>
      <c r="AG579" s="172"/>
    </row>
    <row r="580" spans="1:33" s="110" customFormat="1" x14ac:dyDescent="0.2">
      <c r="A580" s="138">
        <v>470</v>
      </c>
      <c r="B580" s="139">
        <v>470165248</v>
      </c>
      <c r="C580" s="140" t="s">
        <v>529</v>
      </c>
      <c r="D580" s="141">
        <v>165</v>
      </c>
      <c r="E580" s="140" t="s">
        <v>197</v>
      </c>
      <c r="F580" s="141">
        <v>248</v>
      </c>
      <c r="G580" s="142" t="s">
        <v>280</v>
      </c>
      <c r="H580" s="130"/>
      <c r="I580" s="131">
        <v>10520</v>
      </c>
      <c r="J580" s="131">
        <v>831</v>
      </c>
      <c r="K580" s="131">
        <v>0</v>
      </c>
      <c r="L580" s="131">
        <v>938</v>
      </c>
      <c r="M580" s="131">
        <v>12289</v>
      </c>
      <c r="N580" s="130"/>
      <c r="O580" s="132">
        <v>29.580000000000002</v>
      </c>
      <c r="P580" s="132">
        <v>0</v>
      </c>
      <c r="Q580" s="133">
        <v>335763</v>
      </c>
      <c r="R580" s="133">
        <v>0</v>
      </c>
      <c r="S580" s="133">
        <v>0</v>
      </c>
      <c r="T580" s="133">
        <v>27746</v>
      </c>
      <c r="U580" s="134">
        <v>363509</v>
      </c>
      <c r="V580" s="144"/>
      <c r="W580" s="173">
        <v>0</v>
      </c>
      <c r="X580" s="174">
        <v>0.09</v>
      </c>
      <c r="Y580" s="174">
        <v>5.8077757598521712E-2</v>
      </c>
      <c r="Z580" s="175">
        <v>0</v>
      </c>
      <c r="AA580" s="168"/>
      <c r="AB580" s="176">
        <v>0</v>
      </c>
      <c r="AC580" s="177">
        <v>0</v>
      </c>
      <c r="AD580" s="134">
        <v>0</v>
      </c>
      <c r="AE580" s="177">
        <v>0</v>
      </c>
      <c r="AF580" s="182">
        <v>0</v>
      </c>
      <c r="AG580" s="172"/>
    </row>
    <row r="581" spans="1:33" s="110" customFormat="1" x14ac:dyDescent="0.2">
      <c r="A581" s="138">
        <v>470</v>
      </c>
      <c r="B581" s="139">
        <v>470165262</v>
      </c>
      <c r="C581" s="140" t="s">
        <v>529</v>
      </c>
      <c r="D581" s="141">
        <v>165</v>
      </c>
      <c r="E581" s="140" t="s">
        <v>197</v>
      </c>
      <c r="F581" s="141">
        <v>262</v>
      </c>
      <c r="G581" s="142" t="s">
        <v>294</v>
      </c>
      <c r="H581" s="130"/>
      <c r="I581" s="131">
        <v>10958</v>
      </c>
      <c r="J581" s="131">
        <v>3830</v>
      </c>
      <c r="K581" s="131">
        <v>0</v>
      </c>
      <c r="L581" s="131">
        <v>938</v>
      </c>
      <c r="M581" s="131">
        <v>15726</v>
      </c>
      <c r="N581" s="130"/>
      <c r="O581" s="132">
        <v>83.460000000000008</v>
      </c>
      <c r="P581" s="132">
        <v>0</v>
      </c>
      <c r="Q581" s="133">
        <v>1234206</v>
      </c>
      <c r="R581" s="133">
        <v>0</v>
      </c>
      <c r="S581" s="133">
        <v>0</v>
      </c>
      <c r="T581" s="133">
        <v>78286</v>
      </c>
      <c r="U581" s="134">
        <v>1312492</v>
      </c>
      <c r="V581" s="144"/>
      <c r="W581" s="173">
        <v>0</v>
      </c>
      <c r="X581" s="174">
        <v>0.09</v>
      </c>
      <c r="Y581" s="174">
        <v>7.4061373245653719E-2</v>
      </c>
      <c r="Z581" s="175">
        <v>0</v>
      </c>
      <c r="AA581" s="168"/>
      <c r="AB581" s="176">
        <v>2</v>
      </c>
      <c r="AC581" s="177">
        <v>0</v>
      </c>
      <c r="AD581" s="134">
        <v>0</v>
      </c>
      <c r="AE581" s="177">
        <v>0</v>
      </c>
      <c r="AF581" s="182">
        <v>0</v>
      </c>
      <c r="AG581" s="172"/>
    </row>
    <row r="582" spans="1:33" s="110" customFormat="1" x14ac:dyDescent="0.2">
      <c r="A582" s="138">
        <v>470</v>
      </c>
      <c r="B582" s="139">
        <v>470165274</v>
      </c>
      <c r="C582" s="140" t="s">
        <v>529</v>
      </c>
      <c r="D582" s="141">
        <v>165</v>
      </c>
      <c r="E582" s="140" t="s">
        <v>197</v>
      </c>
      <c r="F582" s="141">
        <v>274</v>
      </c>
      <c r="G582" s="142" t="s">
        <v>306</v>
      </c>
      <c r="H582" s="130"/>
      <c r="I582" s="131">
        <v>11094</v>
      </c>
      <c r="J582" s="131">
        <v>4562</v>
      </c>
      <c r="K582" s="131">
        <v>0</v>
      </c>
      <c r="L582" s="131">
        <v>938</v>
      </c>
      <c r="M582" s="131">
        <v>16594</v>
      </c>
      <c r="N582" s="130"/>
      <c r="O582" s="132">
        <v>2.99</v>
      </c>
      <c r="P582" s="132">
        <v>0</v>
      </c>
      <c r="Q582" s="133">
        <v>46811</v>
      </c>
      <c r="R582" s="133">
        <v>0</v>
      </c>
      <c r="S582" s="133">
        <v>0</v>
      </c>
      <c r="T582" s="133">
        <v>2805</v>
      </c>
      <c r="U582" s="134">
        <v>49616</v>
      </c>
      <c r="V582" s="144"/>
      <c r="W582" s="173">
        <v>0</v>
      </c>
      <c r="X582" s="174">
        <v>0.09</v>
      </c>
      <c r="Y582" s="174">
        <v>6.7751587072622119E-2</v>
      </c>
      <c r="Z582" s="175">
        <v>0</v>
      </c>
      <c r="AA582" s="168"/>
      <c r="AB582" s="176">
        <v>0</v>
      </c>
      <c r="AC582" s="177">
        <v>0</v>
      </c>
      <c r="AD582" s="134">
        <v>0</v>
      </c>
      <c r="AE582" s="177">
        <v>0</v>
      </c>
      <c r="AF582" s="182">
        <v>0</v>
      </c>
      <c r="AG582" s="172"/>
    </row>
    <row r="583" spans="1:33" s="110" customFormat="1" x14ac:dyDescent="0.2">
      <c r="A583" s="138">
        <v>470</v>
      </c>
      <c r="B583" s="139">
        <v>470165284</v>
      </c>
      <c r="C583" s="140" t="s">
        <v>529</v>
      </c>
      <c r="D583" s="141">
        <v>165</v>
      </c>
      <c r="E583" s="140" t="s">
        <v>197</v>
      </c>
      <c r="F583" s="141">
        <v>284</v>
      </c>
      <c r="G583" s="142" t="s">
        <v>316</v>
      </c>
      <c r="H583" s="130"/>
      <c r="I583" s="131">
        <v>10310</v>
      </c>
      <c r="J583" s="131">
        <v>4107</v>
      </c>
      <c r="K583" s="131">
        <v>0</v>
      </c>
      <c r="L583" s="131">
        <v>938</v>
      </c>
      <c r="M583" s="131">
        <v>15355</v>
      </c>
      <c r="N583" s="130"/>
      <c r="O583" s="132">
        <v>106.32000000000001</v>
      </c>
      <c r="P583" s="132">
        <v>0</v>
      </c>
      <c r="Q583" s="133">
        <v>1532815</v>
      </c>
      <c r="R583" s="133">
        <v>0</v>
      </c>
      <c r="S583" s="133">
        <v>0</v>
      </c>
      <c r="T583" s="133">
        <v>99727</v>
      </c>
      <c r="U583" s="134">
        <v>1632542</v>
      </c>
      <c r="V583" s="144"/>
      <c r="W583" s="173">
        <v>0</v>
      </c>
      <c r="X583" s="174">
        <v>0.09</v>
      </c>
      <c r="Y583" s="174">
        <v>4.5234093690484034E-2</v>
      </c>
      <c r="Z583" s="175">
        <v>0</v>
      </c>
      <c r="AA583" s="168"/>
      <c r="AB583" s="176">
        <v>5</v>
      </c>
      <c r="AC583" s="177">
        <v>0</v>
      </c>
      <c r="AD583" s="134">
        <v>0</v>
      </c>
      <c r="AE583" s="177">
        <v>0</v>
      </c>
      <c r="AF583" s="182">
        <v>0</v>
      </c>
      <c r="AG583" s="172"/>
    </row>
    <row r="584" spans="1:33" s="110" customFormat="1" x14ac:dyDescent="0.2">
      <c r="A584" s="138">
        <v>470</v>
      </c>
      <c r="B584" s="139">
        <v>470165305</v>
      </c>
      <c r="C584" s="140" t="s">
        <v>529</v>
      </c>
      <c r="D584" s="141">
        <v>165</v>
      </c>
      <c r="E584" s="140" t="s">
        <v>197</v>
      </c>
      <c r="F584" s="141">
        <v>305</v>
      </c>
      <c r="G584" s="142" t="s">
        <v>337</v>
      </c>
      <c r="H584" s="130"/>
      <c r="I584" s="131">
        <v>9970</v>
      </c>
      <c r="J584" s="131">
        <v>4010</v>
      </c>
      <c r="K584" s="131">
        <v>0</v>
      </c>
      <c r="L584" s="131">
        <v>938</v>
      </c>
      <c r="M584" s="131">
        <v>14918</v>
      </c>
      <c r="N584" s="130"/>
      <c r="O584" s="132">
        <v>64.08</v>
      </c>
      <c r="P584" s="132">
        <v>0</v>
      </c>
      <c r="Q584" s="133">
        <v>895838</v>
      </c>
      <c r="R584" s="133">
        <v>0</v>
      </c>
      <c r="S584" s="133">
        <v>0</v>
      </c>
      <c r="T584" s="133">
        <v>60107</v>
      </c>
      <c r="U584" s="134">
        <v>955945</v>
      </c>
      <c r="V584" s="144"/>
      <c r="W584" s="173">
        <v>0</v>
      </c>
      <c r="X584" s="174">
        <v>0.09</v>
      </c>
      <c r="Y584" s="174">
        <v>1.7073372563208667E-2</v>
      </c>
      <c r="Z584" s="175">
        <v>0</v>
      </c>
      <c r="AA584" s="168"/>
      <c r="AB584" s="176">
        <v>1</v>
      </c>
      <c r="AC584" s="177">
        <v>0</v>
      </c>
      <c r="AD584" s="134">
        <v>0</v>
      </c>
      <c r="AE584" s="177">
        <v>0</v>
      </c>
      <c r="AF584" s="182">
        <v>0</v>
      </c>
      <c r="AG584" s="172"/>
    </row>
    <row r="585" spans="1:33" s="110" customFormat="1" x14ac:dyDescent="0.2">
      <c r="A585" s="138">
        <v>470</v>
      </c>
      <c r="B585" s="139">
        <v>470165342</v>
      </c>
      <c r="C585" s="140" t="s">
        <v>529</v>
      </c>
      <c r="D585" s="141">
        <v>165</v>
      </c>
      <c r="E585" s="140" t="s">
        <v>197</v>
      </c>
      <c r="F585" s="141">
        <v>342</v>
      </c>
      <c r="G585" s="142" t="s">
        <v>374</v>
      </c>
      <c r="H585" s="130"/>
      <c r="I585" s="131">
        <v>9407</v>
      </c>
      <c r="J585" s="131">
        <v>5955</v>
      </c>
      <c r="K585" s="131">
        <v>0</v>
      </c>
      <c r="L585" s="131">
        <v>938</v>
      </c>
      <c r="M585" s="131">
        <v>16300</v>
      </c>
      <c r="N585" s="130"/>
      <c r="O585" s="132">
        <v>4</v>
      </c>
      <c r="P585" s="132">
        <v>0</v>
      </c>
      <c r="Q585" s="133">
        <v>61448</v>
      </c>
      <c r="R585" s="133">
        <v>0</v>
      </c>
      <c r="S585" s="133">
        <v>0</v>
      </c>
      <c r="T585" s="133">
        <v>3752</v>
      </c>
      <c r="U585" s="134">
        <v>65200</v>
      </c>
      <c r="V585" s="144"/>
      <c r="W585" s="173">
        <v>0</v>
      </c>
      <c r="X585" s="174">
        <v>0.09</v>
      </c>
      <c r="Y585" s="174">
        <v>1.0303449222488488E-3</v>
      </c>
      <c r="Z585" s="175">
        <v>0</v>
      </c>
      <c r="AA585" s="168"/>
      <c r="AB585" s="176">
        <v>0</v>
      </c>
      <c r="AC585" s="177">
        <v>0</v>
      </c>
      <c r="AD585" s="134">
        <v>0</v>
      </c>
      <c r="AE585" s="177">
        <v>0</v>
      </c>
      <c r="AF585" s="182">
        <v>0</v>
      </c>
      <c r="AG585" s="172"/>
    </row>
    <row r="586" spans="1:33" s="110" customFormat="1" x14ac:dyDescent="0.2">
      <c r="A586" s="138">
        <v>470</v>
      </c>
      <c r="B586" s="139">
        <v>470165344</v>
      </c>
      <c r="C586" s="140" t="s">
        <v>529</v>
      </c>
      <c r="D586" s="141">
        <v>165</v>
      </c>
      <c r="E586" s="140" t="s">
        <v>197</v>
      </c>
      <c r="F586" s="141">
        <v>344</v>
      </c>
      <c r="G586" s="142" t="s">
        <v>376</v>
      </c>
      <c r="H586" s="130"/>
      <c r="I586" s="131">
        <v>10650.101930232659</v>
      </c>
      <c r="J586" s="131">
        <v>3622</v>
      </c>
      <c r="K586" s="131">
        <v>0</v>
      </c>
      <c r="L586" s="131">
        <v>938</v>
      </c>
      <c r="M586" s="131">
        <v>15210.101930232659</v>
      </c>
      <c r="N586" s="130"/>
      <c r="O586" s="132">
        <v>1.67</v>
      </c>
      <c r="P586" s="132">
        <v>0</v>
      </c>
      <c r="Q586" s="133">
        <v>23834</v>
      </c>
      <c r="R586" s="133">
        <v>0</v>
      </c>
      <c r="S586" s="133">
        <v>0</v>
      </c>
      <c r="T586" s="133">
        <v>1566</v>
      </c>
      <c r="U586" s="134">
        <v>25400</v>
      </c>
      <c r="V586" s="144"/>
      <c r="W586" s="173">
        <v>0</v>
      </c>
      <c r="X586" s="174">
        <v>0.09</v>
      </c>
      <c r="Y586" s="174">
        <v>5.6493059934514844E-4</v>
      </c>
      <c r="Z586" s="175">
        <v>0</v>
      </c>
      <c r="AA586" s="168"/>
      <c r="AB586" s="176">
        <v>0</v>
      </c>
      <c r="AC586" s="177">
        <v>0</v>
      </c>
      <c r="AD586" s="134">
        <v>0</v>
      </c>
      <c r="AE586" s="177">
        <v>0</v>
      </c>
      <c r="AF586" s="182">
        <v>0</v>
      </c>
      <c r="AG586" s="172"/>
    </row>
    <row r="587" spans="1:33" s="110" customFormat="1" x14ac:dyDescent="0.2">
      <c r="A587" s="138">
        <v>470</v>
      </c>
      <c r="B587" s="139">
        <v>470165346</v>
      </c>
      <c r="C587" s="140" t="s">
        <v>529</v>
      </c>
      <c r="D587" s="141">
        <v>165</v>
      </c>
      <c r="E587" s="140" t="s">
        <v>197</v>
      </c>
      <c r="F587" s="141">
        <v>346</v>
      </c>
      <c r="G587" s="142" t="s">
        <v>378</v>
      </c>
      <c r="H587" s="130"/>
      <c r="I587" s="131">
        <v>11851.653429909367</v>
      </c>
      <c r="J587" s="131">
        <v>1739</v>
      </c>
      <c r="K587" s="131">
        <v>0</v>
      </c>
      <c r="L587" s="131">
        <v>938</v>
      </c>
      <c r="M587" s="131">
        <v>14528.653429909367</v>
      </c>
      <c r="N587" s="130"/>
      <c r="O587" s="132">
        <v>1</v>
      </c>
      <c r="P587" s="132">
        <v>0</v>
      </c>
      <c r="Q587" s="133">
        <v>13591</v>
      </c>
      <c r="R587" s="133">
        <v>0</v>
      </c>
      <c r="S587" s="133">
        <v>0</v>
      </c>
      <c r="T587" s="133">
        <v>938</v>
      </c>
      <c r="U587" s="134">
        <v>14529</v>
      </c>
      <c r="V587" s="144"/>
      <c r="W587" s="173">
        <v>0</v>
      </c>
      <c r="X587" s="174">
        <v>0.09</v>
      </c>
      <c r="Y587" s="174">
        <v>1.1853968724238762E-2</v>
      </c>
      <c r="Z587" s="175">
        <v>0</v>
      </c>
      <c r="AA587" s="168"/>
      <c r="AB587" s="176">
        <v>0</v>
      </c>
      <c r="AC587" s="177">
        <v>0</v>
      </c>
      <c r="AD587" s="134">
        <v>0</v>
      </c>
      <c r="AE587" s="177">
        <v>0</v>
      </c>
      <c r="AF587" s="182">
        <v>0</v>
      </c>
      <c r="AG587" s="172"/>
    </row>
    <row r="588" spans="1:33" s="110" customFormat="1" x14ac:dyDescent="0.2">
      <c r="A588" s="138">
        <v>470</v>
      </c>
      <c r="B588" s="139">
        <v>470165347</v>
      </c>
      <c r="C588" s="140" t="s">
        <v>529</v>
      </c>
      <c r="D588" s="141">
        <v>165</v>
      </c>
      <c r="E588" s="140" t="s">
        <v>197</v>
      </c>
      <c r="F588" s="141">
        <v>347</v>
      </c>
      <c r="G588" s="142" t="s">
        <v>379</v>
      </c>
      <c r="H588" s="130"/>
      <c r="I588" s="131">
        <v>10127</v>
      </c>
      <c r="J588" s="131">
        <v>4585</v>
      </c>
      <c r="K588" s="131">
        <v>0</v>
      </c>
      <c r="L588" s="131">
        <v>938</v>
      </c>
      <c r="M588" s="131">
        <v>15650</v>
      </c>
      <c r="N588" s="130"/>
      <c r="O588" s="132">
        <v>7</v>
      </c>
      <c r="P588" s="132">
        <v>0</v>
      </c>
      <c r="Q588" s="133">
        <v>102984</v>
      </c>
      <c r="R588" s="133">
        <v>0</v>
      </c>
      <c r="S588" s="133">
        <v>0</v>
      </c>
      <c r="T588" s="133">
        <v>6566</v>
      </c>
      <c r="U588" s="134">
        <v>109550</v>
      </c>
      <c r="V588" s="144"/>
      <c r="W588" s="173">
        <v>0</v>
      </c>
      <c r="X588" s="174">
        <v>0.09</v>
      </c>
      <c r="Y588" s="174">
        <v>8.5029863963375085E-3</v>
      </c>
      <c r="Z588" s="175">
        <v>0</v>
      </c>
      <c r="AA588" s="168"/>
      <c r="AB588" s="176">
        <v>0</v>
      </c>
      <c r="AC588" s="177">
        <v>0</v>
      </c>
      <c r="AD588" s="134">
        <v>0</v>
      </c>
      <c r="AE588" s="177">
        <v>0</v>
      </c>
      <c r="AF588" s="182">
        <v>0</v>
      </c>
      <c r="AG588" s="172"/>
    </row>
    <row r="589" spans="1:33" s="110" customFormat="1" x14ac:dyDescent="0.2">
      <c r="A589" s="138">
        <v>470</v>
      </c>
      <c r="B589" s="139">
        <v>470165705</v>
      </c>
      <c r="C589" s="140" t="s">
        <v>529</v>
      </c>
      <c r="D589" s="141">
        <v>165</v>
      </c>
      <c r="E589" s="140" t="s">
        <v>197</v>
      </c>
      <c r="F589" s="141">
        <v>705</v>
      </c>
      <c r="G589" s="142" t="s">
        <v>418</v>
      </c>
      <c r="H589" s="130"/>
      <c r="I589" s="131">
        <v>11094</v>
      </c>
      <c r="J589" s="131">
        <v>7414</v>
      </c>
      <c r="K589" s="131">
        <v>0</v>
      </c>
      <c r="L589" s="131">
        <v>938</v>
      </c>
      <c r="M589" s="131">
        <v>19446</v>
      </c>
      <c r="N589" s="130"/>
      <c r="O589" s="132">
        <v>3</v>
      </c>
      <c r="P589" s="132">
        <v>0</v>
      </c>
      <c r="Q589" s="133">
        <v>55524</v>
      </c>
      <c r="R589" s="133">
        <v>0</v>
      </c>
      <c r="S589" s="133">
        <v>0</v>
      </c>
      <c r="T589" s="133">
        <v>2814</v>
      </c>
      <c r="U589" s="134">
        <v>58338</v>
      </c>
      <c r="V589" s="144"/>
      <c r="W589" s="173">
        <v>0</v>
      </c>
      <c r="X589" s="174">
        <v>0.09</v>
      </c>
      <c r="Y589" s="174">
        <v>1.8217167970368113E-3</v>
      </c>
      <c r="Z589" s="175">
        <v>0</v>
      </c>
      <c r="AA589" s="168"/>
      <c r="AB589" s="176">
        <v>0</v>
      </c>
      <c r="AC589" s="177">
        <v>0</v>
      </c>
      <c r="AD589" s="134">
        <v>0</v>
      </c>
      <c r="AE589" s="177">
        <v>0</v>
      </c>
      <c r="AF589" s="182">
        <v>0</v>
      </c>
      <c r="AG589" s="172"/>
    </row>
    <row r="590" spans="1:33" s="110" customFormat="1" x14ac:dyDescent="0.2">
      <c r="A590" s="138">
        <v>474</v>
      </c>
      <c r="B590" s="139">
        <v>474097064</v>
      </c>
      <c r="C590" s="140" t="s">
        <v>530</v>
      </c>
      <c r="D590" s="141">
        <v>97</v>
      </c>
      <c r="E590" s="140" t="s">
        <v>129</v>
      </c>
      <c r="F590" s="141">
        <v>64</v>
      </c>
      <c r="G590" s="142" t="s">
        <v>96</v>
      </c>
      <c r="H590" s="130"/>
      <c r="I590" s="131">
        <v>8960</v>
      </c>
      <c r="J590" s="131">
        <v>1114</v>
      </c>
      <c r="K590" s="131">
        <v>0</v>
      </c>
      <c r="L590" s="131">
        <v>938</v>
      </c>
      <c r="M590" s="131">
        <v>11012</v>
      </c>
      <c r="N590" s="130"/>
      <c r="O590" s="132">
        <v>1</v>
      </c>
      <c r="P590" s="132">
        <v>0</v>
      </c>
      <c r="Q590" s="133">
        <v>10074</v>
      </c>
      <c r="R590" s="133">
        <v>0</v>
      </c>
      <c r="S590" s="133">
        <v>0</v>
      </c>
      <c r="T590" s="133">
        <v>938</v>
      </c>
      <c r="U590" s="134">
        <v>11012</v>
      </c>
      <c r="V590" s="144"/>
      <c r="W590" s="173">
        <v>0</v>
      </c>
      <c r="X590" s="174">
        <v>0.09</v>
      </c>
      <c r="Y590" s="174">
        <v>3.3581130749281131E-2</v>
      </c>
      <c r="Z590" s="175">
        <v>0</v>
      </c>
      <c r="AA590" s="168"/>
      <c r="AB590" s="176">
        <v>0</v>
      </c>
      <c r="AC590" s="177">
        <v>0</v>
      </c>
      <c r="AD590" s="134">
        <v>0</v>
      </c>
      <c r="AE590" s="177">
        <v>0</v>
      </c>
      <c r="AF590" s="182">
        <v>0</v>
      </c>
      <c r="AG590" s="172"/>
    </row>
    <row r="591" spans="1:33" s="110" customFormat="1" x14ac:dyDescent="0.2">
      <c r="A591" s="138">
        <v>474</v>
      </c>
      <c r="B591" s="139">
        <v>474097097</v>
      </c>
      <c r="C591" s="140" t="s">
        <v>530</v>
      </c>
      <c r="D591" s="141">
        <v>97</v>
      </c>
      <c r="E591" s="140" t="s">
        <v>129</v>
      </c>
      <c r="F591" s="141">
        <v>97</v>
      </c>
      <c r="G591" s="142" t="s">
        <v>129</v>
      </c>
      <c r="H591" s="130"/>
      <c r="I591" s="131">
        <v>12373</v>
      </c>
      <c r="J591" s="131">
        <v>5</v>
      </c>
      <c r="K591" s="131">
        <v>0</v>
      </c>
      <c r="L591" s="131">
        <v>938</v>
      </c>
      <c r="M591" s="131">
        <v>13316</v>
      </c>
      <c r="N591" s="130"/>
      <c r="O591" s="132">
        <v>210.81</v>
      </c>
      <c r="P591" s="132">
        <v>0</v>
      </c>
      <c r="Q591" s="133">
        <v>2609409</v>
      </c>
      <c r="R591" s="133">
        <v>0</v>
      </c>
      <c r="S591" s="133">
        <v>0</v>
      </c>
      <c r="T591" s="133">
        <v>197742</v>
      </c>
      <c r="U591" s="134">
        <v>2807151</v>
      </c>
      <c r="V591" s="144"/>
      <c r="W591" s="173">
        <v>0</v>
      </c>
      <c r="X591" s="174">
        <v>0.18</v>
      </c>
      <c r="Y591" s="174">
        <v>3.5899941345714656E-2</v>
      </c>
      <c r="Z591" s="175">
        <v>0</v>
      </c>
      <c r="AA591" s="168"/>
      <c r="AB591" s="176">
        <v>5.66</v>
      </c>
      <c r="AC591" s="177">
        <v>0</v>
      </c>
      <c r="AD591" s="134">
        <v>0</v>
      </c>
      <c r="AE591" s="177">
        <v>3.45</v>
      </c>
      <c r="AF591" s="182">
        <v>45940</v>
      </c>
      <c r="AG591" s="172"/>
    </row>
    <row r="592" spans="1:33" s="110" customFormat="1" x14ac:dyDescent="0.2">
      <c r="A592" s="138">
        <v>474</v>
      </c>
      <c r="B592" s="139">
        <v>474097101</v>
      </c>
      <c r="C592" s="140" t="s">
        <v>530</v>
      </c>
      <c r="D592" s="141">
        <v>97</v>
      </c>
      <c r="E592" s="140" t="s">
        <v>129</v>
      </c>
      <c r="F592" s="141">
        <v>101</v>
      </c>
      <c r="G592" s="142" t="s">
        <v>133</v>
      </c>
      <c r="H592" s="130"/>
      <c r="I592" s="131">
        <v>10918.139429199784</v>
      </c>
      <c r="J592" s="131">
        <v>2930</v>
      </c>
      <c r="K592" s="131">
        <v>0</v>
      </c>
      <c r="L592" s="131">
        <v>938</v>
      </c>
      <c r="M592" s="131">
        <v>14786.139429199784</v>
      </c>
      <c r="N592" s="130"/>
      <c r="O592" s="132">
        <v>0.5</v>
      </c>
      <c r="P592" s="132">
        <v>0</v>
      </c>
      <c r="Q592" s="133">
        <v>6924</v>
      </c>
      <c r="R592" s="133">
        <v>0</v>
      </c>
      <c r="S592" s="133">
        <v>0</v>
      </c>
      <c r="T592" s="133">
        <v>469</v>
      </c>
      <c r="U592" s="134">
        <v>7393</v>
      </c>
      <c r="V592" s="144"/>
      <c r="W592" s="173">
        <v>0</v>
      </c>
      <c r="X592" s="174">
        <v>0.09</v>
      </c>
      <c r="Y592" s="174">
        <v>6.0055869684222205E-2</v>
      </c>
      <c r="Z592" s="175">
        <v>0</v>
      </c>
      <c r="AA592" s="168"/>
      <c r="AB592" s="176">
        <v>0</v>
      </c>
      <c r="AC592" s="177">
        <v>0</v>
      </c>
      <c r="AD592" s="134">
        <v>0</v>
      </c>
      <c r="AE592" s="177">
        <v>0</v>
      </c>
      <c r="AF592" s="182">
        <v>0</v>
      </c>
      <c r="AG592" s="172"/>
    </row>
    <row r="593" spans="1:33" s="110" customFormat="1" x14ac:dyDescent="0.2">
      <c r="A593" s="138">
        <v>474</v>
      </c>
      <c r="B593" s="139">
        <v>474097103</v>
      </c>
      <c r="C593" s="140" t="s">
        <v>530</v>
      </c>
      <c r="D593" s="141">
        <v>97</v>
      </c>
      <c r="E593" s="140" t="s">
        <v>129</v>
      </c>
      <c r="F593" s="141">
        <v>103</v>
      </c>
      <c r="G593" s="142" t="s">
        <v>135</v>
      </c>
      <c r="H593" s="130"/>
      <c r="I593" s="131">
        <v>13924</v>
      </c>
      <c r="J593" s="131">
        <v>271</v>
      </c>
      <c r="K593" s="131">
        <v>0</v>
      </c>
      <c r="L593" s="131">
        <v>938</v>
      </c>
      <c r="M593" s="131">
        <v>15133</v>
      </c>
      <c r="N593" s="130"/>
      <c r="O593" s="132">
        <v>20.399999999999999</v>
      </c>
      <c r="P593" s="132">
        <v>0</v>
      </c>
      <c r="Q593" s="133">
        <v>289579</v>
      </c>
      <c r="R593" s="133">
        <v>0</v>
      </c>
      <c r="S593" s="133">
        <v>0</v>
      </c>
      <c r="T593" s="133">
        <v>19135</v>
      </c>
      <c r="U593" s="134">
        <v>308714</v>
      </c>
      <c r="V593" s="144"/>
      <c r="W593" s="173">
        <v>0</v>
      </c>
      <c r="X593" s="174">
        <v>0.18</v>
      </c>
      <c r="Y593" s="174">
        <v>1.1952617925059838E-2</v>
      </c>
      <c r="Z593" s="175">
        <v>0</v>
      </c>
      <c r="AA593" s="168"/>
      <c r="AB593" s="176">
        <v>1</v>
      </c>
      <c r="AC593" s="177">
        <v>0</v>
      </c>
      <c r="AD593" s="134">
        <v>0</v>
      </c>
      <c r="AE593" s="177">
        <v>3.55</v>
      </c>
      <c r="AF593" s="182">
        <v>53722</v>
      </c>
      <c r="AG593" s="172"/>
    </row>
    <row r="594" spans="1:33" s="110" customFormat="1" x14ac:dyDescent="0.2">
      <c r="A594" s="138">
        <v>474</v>
      </c>
      <c r="B594" s="139">
        <v>474097141</v>
      </c>
      <c r="C594" s="140" t="s">
        <v>530</v>
      </c>
      <c r="D594" s="141">
        <v>97</v>
      </c>
      <c r="E594" s="140" t="s">
        <v>129</v>
      </c>
      <c r="F594" s="141">
        <v>141</v>
      </c>
      <c r="G594" s="142" t="s">
        <v>173</v>
      </c>
      <c r="H594" s="130"/>
      <c r="I594" s="131">
        <v>11513.751801546274</v>
      </c>
      <c r="J594" s="131">
        <v>5164</v>
      </c>
      <c r="K594" s="131">
        <v>0</v>
      </c>
      <c r="L594" s="131">
        <v>938</v>
      </c>
      <c r="M594" s="131">
        <v>17615.751801546274</v>
      </c>
      <c r="N594" s="130"/>
      <c r="O594" s="132">
        <v>0.88</v>
      </c>
      <c r="P594" s="132">
        <v>0</v>
      </c>
      <c r="Q594" s="133">
        <v>14676</v>
      </c>
      <c r="R594" s="133">
        <v>0</v>
      </c>
      <c r="S594" s="133">
        <v>0</v>
      </c>
      <c r="T594" s="133">
        <v>825</v>
      </c>
      <c r="U594" s="134">
        <v>15501</v>
      </c>
      <c r="V594" s="144"/>
      <c r="W594" s="173">
        <v>0</v>
      </c>
      <c r="X594" s="174">
        <v>0.09</v>
      </c>
      <c r="Y594" s="174">
        <v>5.8138144434092973E-2</v>
      </c>
      <c r="Z594" s="175">
        <v>0</v>
      </c>
      <c r="AA594" s="168"/>
      <c r="AB594" s="176">
        <v>0</v>
      </c>
      <c r="AC594" s="177">
        <v>0</v>
      </c>
      <c r="AD594" s="134">
        <v>0</v>
      </c>
      <c r="AE594" s="177">
        <v>0</v>
      </c>
      <c r="AF594" s="182">
        <v>0</v>
      </c>
      <c r="AG594" s="172"/>
    </row>
    <row r="595" spans="1:33" s="110" customFormat="1" x14ac:dyDescent="0.2">
      <c r="A595" s="138">
        <v>474</v>
      </c>
      <c r="B595" s="139">
        <v>474097153</v>
      </c>
      <c r="C595" s="140" t="s">
        <v>530</v>
      </c>
      <c r="D595" s="141">
        <v>97</v>
      </c>
      <c r="E595" s="140" t="s">
        <v>129</v>
      </c>
      <c r="F595" s="141">
        <v>153</v>
      </c>
      <c r="G595" s="142" t="s">
        <v>185</v>
      </c>
      <c r="H595" s="130"/>
      <c r="I595" s="131">
        <v>11569</v>
      </c>
      <c r="J595" s="131">
        <v>196</v>
      </c>
      <c r="K595" s="131">
        <v>0</v>
      </c>
      <c r="L595" s="131">
        <v>938</v>
      </c>
      <c r="M595" s="131">
        <v>12703</v>
      </c>
      <c r="N595" s="130"/>
      <c r="O595" s="132">
        <v>37.94</v>
      </c>
      <c r="P595" s="132">
        <v>0</v>
      </c>
      <c r="Q595" s="133">
        <v>446366</v>
      </c>
      <c r="R595" s="133">
        <v>0</v>
      </c>
      <c r="S595" s="133">
        <v>0</v>
      </c>
      <c r="T595" s="133">
        <v>35588</v>
      </c>
      <c r="U595" s="134">
        <v>481954</v>
      </c>
      <c r="V595" s="144"/>
      <c r="W595" s="173">
        <v>0</v>
      </c>
      <c r="X595" s="174">
        <v>0.09</v>
      </c>
      <c r="Y595" s="174">
        <v>1.237880613035783E-2</v>
      </c>
      <c r="Z595" s="175">
        <v>0</v>
      </c>
      <c r="AA595" s="168"/>
      <c r="AB595" s="176">
        <v>1</v>
      </c>
      <c r="AC595" s="177">
        <v>0</v>
      </c>
      <c r="AD595" s="134">
        <v>0</v>
      </c>
      <c r="AE595" s="177">
        <v>0</v>
      </c>
      <c r="AF595" s="182">
        <v>0</v>
      </c>
      <c r="AG595" s="172"/>
    </row>
    <row r="596" spans="1:33" s="110" customFormat="1" x14ac:dyDescent="0.2">
      <c r="A596" s="138">
        <v>474</v>
      </c>
      <c r="B596" s="139">
        <v>474097162</v>
      </c>
      <c r="C596" s="140" t="s">
        <v>530</v>
      </c>
      <c r="D596" s="141">
        <v>97</v>
      </c>
      <c r="E596" s="140" t="s">
        <v>129</v>
      </c>
      <c r="F596" s="141">
        <v>162</v>
      </c>
      <c r="G596" s="142" t="s">
        <v>194</v>
      </c>
      <c r="H596" s="130"/>
      <c r="I596" s="131">
        <v>10402</v>
      </c>
      <c r="J596" s="131">
        <v>2477</v>
      </c>
      <c r="K596" s="131">
        <v>0</v>
      </c>
      <c r="L596" s="131">
        <v>938</v>
      </c>
      <c r="M596" s="131">
        <v>13817</v>
      </c>
      <c r="N596" s="130"/>
      <c r="O596" s="132">
        <v>15.78</v>
      </c>
      <c r="P596" s="132">
        <v>0</v>
      </c>
      <c r="Q596" s="133">
        <v>203231</v>
      </c>
      <c r="R596" s="133">
        <v>0</v>
      </c>
      <c r="S596" s="133">
        <v>0</v>
      </c>
      <c r="T596" s="133">
        <v>14802</v>
      </c>
      <c r="U596" s="134">
        <v>218033</v>
      </c>
      <c r="V596" s="144"/>
      <c r="W596" s="173">
        <v>0</v>
      </c>
      <c r="X596" s="174">
        <v>0.09</v>
      </c>
      <c r="Y596" s="174">
        <v>1.8279887761099917E-2</v>
      </c>
      <c r="Z596" s="175">
        <v>0</v>
      </c>
      <c r="AA596" s="168"/>
      <c r="AB596" s="176">
        <v>0</v>
      </c>
      <c r="AC596" s="177">
        <v>0</v>
      </c>
      <c r="AD596" s="134">
        <v>0</v>
      </c>
      <c r="AE596" s="177">
        <v>1</v>
      </c>
      <c r="AF596" s="182">
        <v>13817</v>
      </c>
      <c r="AG596" s="172"/>
    </row>
    <row r="597" spans="1:33" s="110" customFormat="1" x14ac:dyDescent="0.2">
      <c r="A597" s="138">
        <v>474</v>
      </c>
      <c r="B597" s="139">
        <v>474097214</v>
      </c>
      <c r="C597" s="140" t="s">
        <v>530</v>
      </c>
      <c r="D597" s="141">
        <v>97</v>
      </c>
      <c r="E597" s="140" t="s">
        <v>129</v>
      </c>
      <c r="F597" s="141">
        <v>214</v>
      </c>
      <c r="G597" s="142" t="s">
        <v>246</v>
      </c>
      <c r="H597" s="130"/>
      <c r="I597" s="131">
        <v>11403.740747348118</v>
      </c>
      <c r="J597" s="131">
        <v>2289</v>
      </c>
      <c r="K597" s="131">
        <v>0</v>
      </c>
      <c r="L597" s="131">
        <v>938</v>
      </c>
      <c r="M597" s="131">
        <v>14630.740747348118</v>
      </c>
      <c r="N597" s="130"/>
      <c r="O597" s="132">
        <v>1</v>
      </c>
      <c r="P597" s="132">
        <v>0</v>
      </c>
      <c r="Q597" s="133">
        <v>13693</v>
      </c>
      <c r="R597" s="133">
        <v>0</v>
      </c>
      <c r="S597" s="133">
        <v>0</v>
      </c>
      <c r="T597" s="133">
        <v>938</v>
      </c>
      <c r="U597" s="134">
        <v>14631</v>
      </c>
      <c r="V597" s="144"/>
      <c r="W597" s="173">
        <v>0</v>
      </c>
      <c r="X597" s="174">
        <v>0.09</v>
      </c>
      <c r="Y597" s="174">
        <v>1.9340152263237411E-3</v>
      </c>
      <c r="Z597" s="175">
        <v>0</v>
      </c>
      <c r="AA597" s="168"/>
      <c r="AB597" s="176">
        <v>0</v>
      </c>
      <c r="AC597" s="177">
        <v>0</v>
      </c>
      <c r="AD597" s="134">
        <v>0</v>
      </c>
      <c r="AE597" s="177">
        <v>0</v>
      </c>
      <c r="AF597" s="182">
        <v>0</v>
      </c>
      <c r="AG597" s="172"/>
    </row>
    <row r="598" spans="1:33" s="110" customFormat="1" x14ac:dyDescent="0.2">
      <c r="A598" s="138">
        <v>474</v>
      </c>
      <c r="B598" s="139">
        <v>474097239</v>
      </c>
      <c r="C598" s="140" t="s">
        <v>530</v>
      </c>
      <c r="D598" s="141">
        <v>97</v>
      </c>
      <c r="E598" s="140" t="s">
        <v>129</v>
      </c>
      <c r="F598" s="141">
        <v>239</v>
      </c>
      <c r="G598" s="142" t="s">
        <v>271</v>
      </c>
      <c r="H598" s="130"/>
      <c r="I598" s="131">
        <v>11825.887254672371</v>
      </c>
      <c r="J598" s="131">
        <v>4660</v>
      </c>
      <c r="K598" s="131">
        <v>0</v>
      </c>
      <c r="L598" s="131">
        <v>938</v>
      </c>
      <c r="M598" s="131">
        <v>17423.887254672372</v>
      </c>
      <c r="N598" s="130"/>
      <c r="O598" s="132">
        <v>0.73</v>
      </c>
      <c r="P598" s="132">
        <v>0</v>
      </c>
      <c r="Q598" s="133">
        <v>12035</v>
      </c>
      <c r="R598" s="133">
        <v>0</v>
      </c>
      <c r="S598" s="133">
        <v>0</v>
      </c>
      <c r="T598" s="133">
        <v>685</v>
      </c>
      <c r="U598" s="134">
        <v>12720</v>
      </c>
      <c r="V598" s="144"/>
      <c r="W598" s="173">
        <v>0</v>
      </c>
      <c r="X598" s="174">
        <v>0.09</v>
      </c>
      <c r="Y598" s="174">
        <v>5.5906488449455644E-2</v>
      </c>
      <c r="Z598" s="175">
        <v>0</v>
      </c>
      <c r="AA598" s="168"/>
      <c r="AB598" s="176">
        <v>0</v>
      </c>
      <c r="AC598" s="177">
        <v>0</v>
      </c>
      <c r="AD598" s="134">
        <v>0</v>
      </c>
      <c r="AE598" s="177">
        <v>0</v>
      </c>
      <c r="AF598" s="182">
        <v>0</v>
      </c>
      <c r="AG598" s="172"/>
    </row>
    <row r="599" spans="1:33" s="110" customFormat="1" x14ac:dyDescent="0.2">
      <c r="A599" s="138">
        <v>474</v>
      </c>
      <c r="B599" s="139">
        <v>474097322</v>
      </c>
      <c r="C599" s="140" t="s">
        <v>530</v>
      </c>
      <c r="D599" s="141">
        <v>97</v>
      </c>
      <c r="E599" s="140" t="s">
        <v>129</v>
      </c>
      <c r="F599" s="141">
        <v>322</v>
      </c>
      <c r="G599" s="142" t="s">
        <v>354</v>
      </c>
      <c r="H599" s="130"/>
      <c r="I599" s="131">
        <v>10766</v>
      </c>
      <c r="J599" s="131">
        <v>5885</v>
      </c>
      <c r="K599" s="131">
        <v>0</v>
      </c>
      <c r="L599" s="131">
        <v>938</v>
      </c>
      <c r="M599" s="131">
        <v>17589</v>
      </c>
      <c r="N599" s="130"/>
      <c r="O599" s="132">
        <v>3</v>
      </c>
      <c r="P599" s="132">
        <v>0</v>
      </c>
      <c r="Q599" s="133">
        <v>49954</v>
      </c>
      <c r="R599" s="133">
        <v>0</v>
      </c>
      <c r="S599" s="133">
        <v>0</v>
      </c>
      <c r="T599" s="133">
        <v>2814</v>
      </c>
      <c r="U599" s="134">
        <v>52768</v>
      </c>
      <c r="V599" s="144"/>
      <c r="W599" s="173">
        <v>0</v>
      </c>
      <c r="X599" s="174">
        <v>0.09</v>
      </c>
      <c r="Y599" s="174">
        <v>9.9915918367816606E-3</v>
      </c>
      <c r="Z599" s="175">
        <v>0</v>
      </c>
      <c r="AA599" s="168"/>
      <c r="AB599" s="176">
        <v>0</v>
      </c>
      <c r="AC599" s="177">
        <v>0</v>
      </c>
      <c r="AD599" s="134">
        <v>0</v>
      </c>
      <c r="AE599" s="177">
        <v>1</v>
      </c>
      <c r="AF599" s="182">
        <v>17589</v>
      </c>
      <c r="AG599" s="172"/>
    </row>
    <row r="600" spans="1:33" s="110" customFormat="1" x14ac:dyDescent="0.2">
      <c r="A600" s="138">
        <v>474</v>
      </c>
      <c r="B600" s="139">
        <v>474097343</v>
      </c>
      <c r="C600" s="140" t="s">
        <v>530</v>
      </c>
      <c r="D600" s="141">
        <v>97</v>
      </c>
      <c r="E600" s="140" t="s">
        <v>129</v>
      </c>
      <c r="F600" s="141">
        <v>343</v>
      </c>
      <c r="G600" s="142" t="s">
        <v>375</v>
      </c>
      <c r="H600" s="130"/>
      <c r="I600" s="131">
        <v>10696</v>
      </c>
      <c r="J600" s="131">
        <v>912</v>
      </c>
      <c r="K600" s="131">
        <v>0</v>
      </c>
      <c r="L600" s="131">
        <v>938</v>
      </c>
      <c r="M600" s="131">
        <v>12546</v>
      </c>
      <c r="N600" s="130"/>
      <c r="O600" s="132">
        <v>22.71</v>
      </c>
      <c r="P600" s="132">
        <v>0</v>
      </c>
      <c r="Q600" s="133">
        <v>263618</v>
      </c>
      <c r="R600" s="133">
        <v>0</v>
      </c>
      <c r="S600" s="133">
        <v>0</v>
      </c>
      <c r="T600" s="133">
        <v>21302</v>
      </c>
      <c r="U600" s="134">
        <v>284920</v>
      </c>
      <c r="V600" s="144"/>
      <c r="W600" s="173">
        <v>0</v>
      </c>
      <c r="X600" s="174">
        <v>0.18</v>
      </c>
      <c r="Y600" s="174">
        <v>1.5326328553483865E-2</v>
      </c>
      <c r="Z600" s="175">
        <v>0</v>
      </c>
      <c r="AA600" s="168"/>
      <c r="AB600" s="176">
        <v>1</v>
      </c>
      <c r="AC600" s="177">
        <v>0</v>
      </c>
      <c r="AD600" s="134">
        <v>0</v>
      </c>
      <c r="AE600" s="177">
        <v>0</v>
      </c>
      <c r="AF600" s="182">
        <v>0</v>
      </c>
      <c r="AG600" s="172"/>
    </row>
    <row r="601" spans="1:33" s="110" customFormat="1" x14ac:dyDescent="0.2">
      <c r="A601" s="138">
        <v>474</v>
      </c>
      <c r="B601" s="139">
        <v>474097600</v>
      </c>
      <c r="C601" s="140" t="s">
        <v>530</v>
      </c>
      <c r="D601" s="141">
        <v>97</v>
      </c>
      <c r="E601" s="140" t="s">
        <v>129</v>
      </c>
      <c r="F601" s="141">
        <v>600</v>
      </c>
      <c r="G601" s="142" t="s">
        <v>386</v>
      </c>
      <c r="H601" s="130"/>
      <c r="I601" s="131">
        <v>10907.815000506233</v>
      </c>
      <c r="J601" s="131">
        <v>4608</v>
      </c>
      <c r="K601" s="131">
        <v>0</v>
      </c>
      <c r="L601" s="131">
        <v>938</v>
      </c>
      <c r="M601" s="131">
        <v>16453.815000506234</v>
      </c>
      <c r="N601" s="130"/>
      <c r="O601" s="132">
        <v>0.51</v>
      </c>
      <c r="P601" s="132">
        <v>0</v>
      </c>
      <c r="Q601" s="133">
        <v>7913</v>
      </c>
      <c r="R601" s="133">
        <v>0</v>
      </c>
      <c r="S601" s="133">
        <v>0</v>
      </c>
      <c r="T601" s="133">
        <v>478</v>
      </c>
      <c r="U601" s="134">
        <v>8391</v>
      </c>
      <c r="V601" s="144"/>
      <c r="W601" s="173">
        <v>0</v>
      </c>
      <c r="X601" s="174">
        <v>0.09</v>
      </c>
      <c r="Y601" s="174">
        <v>5.7885542647911929E-3</v>
      </c>
      <c r="Z601" s="175">
        <v>0</v>
      </c>
      <c r="AA601" s="168"/>
      <c r="AB601" s="176">
        <v>0</v>
      </c>
      <c r="AC601" s="177">
        <v>0</v>
      </c>
      <c r="AD601" s="134">
        <v>0</v>
      </c>
      <c r="AE601" s="177">
        <v>0</v>
      </c>
      <c r="AF601" s="182">
        <v>0</v>
      </c>
      <c r="AG601" s="172"/>
    </row>
    <row r="602" spans="1:33" s="110" customFormat="1" x14ac:dyDescent="0.2">
      <c r="A602" s="138">
        <v>474</v>
      </c>
      <c r="B602" s="139">
        <v>474097610</v>
      </c>
      <c r="C602" s="140" t="s">
        <v>530</v>
      </c>
      <c r="D602" s="141">
        <v>97</v>
      </c>
      <c r="E602" s="140" t="s">
        <v>129</v>
      </c>
      <c r="F602" s="141">
        <v>610</v>
      </c>
      <c r="G602" s="142" t="s">
        <v>389</v>
      </c>
      <c r="H602" s="130"/>
      <c r="I602" s="131">
        <v>11446</v>
      </c>
      <c r="J602" s="131">
        <v>2423</v>
      </c>
      <c r="K602" s="131">
        <v>0</v>
      </c>
      <c r="L602" s="131">
        <v>938</v>
      </c>
      <c r="M602" s="131">
        <v>14807</v>
      </c>
      <c r="N602" s="130"/>
      <c r="O602" s="132">
        <v>10.250000000000002</v>
      </c>
      <c r="P602" s="132">
        <v>0</v>
      </c>
      <c r="Q602" s="133">
        <v>142157</v>
      </c>
      <c r="R602" s="133">
        <v>0</v>
      </c>
      <c r="S602" s="133">
        <v>0</v>
      </c>
      <c r="T602" s="133">
        <v>9615</v>
      </c>
      <c r="U602" s="134">
        <v>151772</v>
      </c>
      <c r="V602" s="144"/>
      <c r="W602" s="173">
        <v>0</v>
      </c>
      <c r="X602" s="174">
        <v>0.09</v>
      </c>
      <c r="Y602" s="174">
        <v>8.946023118486017E-3</v>
      </c>
      <c r="Z602" s="175">
        <v>0</v>
      </c>
      <c r="AA602" s="168"/>
      <c r="AB602" s="176">
        <v>0</v>
      </c>
      <c r="AC602" s="177">
        <v>0</v>
      </c>
      <c r="AD602" s="134">
        <v>0</v>
      </c>
      <c r="AE602" s="177">
        <v>0</v>
      </c>
      <c r="AF602" s="182">
        <v>0</v>
      </c>
      <c r="AG602" s="172"/>
    </row>
    <row r="603" spans="1:33" s="110" customFormat="1" x14ac:dyDescent="0.2">
      <c r="A603" s="138">
        <v>474</v>
      </c>
      <c r="B603" s="139">
        <v>474097615</v>
      </c>
      <c r="C603" s="140" t="s">
        <v>530</v>
      </c>
      <c r="D603" s="141">
        <v>97</v>
      </c>
      <c r="E603" s="140" t="s">
        <v>129</v>
      </c>
      <c r="F603" s="141">
        <v>615</v>
      </c>
      <c r="G603" s="142" t="s">
        <v>390</v>
      </c>
      <c r="H603" s="130"/>
      <c r="I603" s="131">
        <v>9562</v>
      </c>
      <c r="J603" s="131">
        <v>574</v>
      </c>
      <c r="K603" s="131">
        <v>0</v>
      </c>
      <c r="L603" s="131">
        <v>938</v>
      </c>
      <c r="M603" s="131">
        <v>11074</v>
      </c>
      <c r="N603" s="130"/>
      <c r="O603" s="132">
        <v>3.16</v>
      </c>
      <c r="P603" s="132">
        <v>0</v>
      </c>
      <c r="Q603" s="133">
        <v>32030</v>
      </c>
      <c r="R603" s="133">
        <v>0</v>
      </c>
      <c r="S603" s="133">
        <v>0</v>
      </c>
      <c r="T603" s="133">
        <v>2964</v>
      </c>
      <c r="U603" s="134">
        <v>34994</v>
      </c>
      <c r="V603" s="144"/>
      <c r="W603" s="173">
        <v>0</v>
      </c>
      <c r="X603" s="174">
        <v>0.09</v>
      </c>
      <c r="Y603" s="174">
        <v>1.3791836619225131E-3</v>
      </c>
      <c r="Z603" s="175">
        <v>0</v>
      </c>
      <c r="AA603" s="168"/>
      <c r="AB603" s="176">
        <v>0</v>
      </c>
      <c r="AC603" s="177">
        <v>0</v>
      </c>
      <c r="AD603" s="134">
        <v>0</v>
      </c>
      <c r="AE603" s="177">
        <v>0</v>
      </c>
      <c r="AF603" s="182">
        <v>0</v>
      </c>
      <c r="AG603" s="172"/>
    </row>
    <row r="604" spans="1:33" s="110" customFormat="1" x14ac:dyDescent="0.2">
      <c r="A604" s="138">
        <v>474</v>
      </c>
      <c r="B604" s="139">
        <v>474097616</v>
      </c>
      <c r="C604" s="140" t="s">
        <v>530</v>
      </c>
      <c r="D604" s="141">
        <v>97</v>
      </c>
      <c r="E604" s="140" t="s">
        <v>129</v>
      </c>
      <c r="F604" s="141">
        <v>616</v>
      </c>
      <c r="G604" s="142" t="s">
        <v>391</v>
      </c>
      <c r="H604" s="130"/>
      <c r="I604" s="131">
        <v>9863</v>
      </c>
      <c r="J604" s="131">
        <v>3832</v>
      </c>
      <c r="K604" s="131">
        <v>0</v>
      </c>
      <c r="L604" s="131">
        <v>938</v>
      </c>
      <c r="M604" s="131">
        <v>14633</v>
      </c>
      <c r="N604" s="130"/>
      <c r="O604" s="132">
        <v>2.33</v>
      </c>
      <c r="P604" s="132">
        <v>0</v>
      </c>
      <c r="Q604" s="133">
        <v>31910</v>
      </c>
      <c r="R604" s="133">
        <v>0</v>
      </c>
      <c r="S604" s="133">
        <v>0</v>
      </c>
      <c r="T604" s="133">
        <v>2186</v>
      </c>
      <c r="U604" s="134">
        <v>34096</v>
      </c>
      <c r="V604" s="144"/>
      <c r="W604" s="173">
        <v>0</v>
      </c>
      <c r="X604" s="174">
        <v>0.09</v>
      </c>
      <c r="Y604" s="174">
        <v>3.1031109882342155E-2</v>
      </c>
      <c r="Z604" s="175">
        <v>0</v>
      </c>
      <c r="AA604" s="168"/>
      <c r="AB604" s="176">
        <v>0</v>
      </c>
      <c r="AC604" s="177">
        <v>0</v>
      </c>
      <c r="AD604" s="134">
        <v>0</v>
      </c>
      <c r="AE604" s="177">
        <v>0</v>
      </c>
      <c r="AF604" s="182">
        <v>0</v>
      </c>
      <c r="AG604" s="172"/>
    </row>
    <row r="605" spans="1:33" s="110" customFormat="1" x14ac:dyDescent="0.2">
      <c r="A605" s="138">
        <v>474</v>
      </c>
      <c r="B605" s="139">
        <v>474097620</v>
      </c>
      <c r="C605" s="140" t="s">
        <v>530</v>
      </c>
      <c r="D605" s="141">
        <v>97</v>
      </c>
      <c r="E605" s="140" t="s">
        <v>129</v>
      </c>
      <c r="F605" s="141">
        <v>620</v>
      </c>
      <c r="G605" s="142" t="s">
        <v>393</v>
      </c>
      <c r="H605" s="130"/>
      <c r="I605" s="131">
        <v>10639.492736842105</v>
      </c>
      <c r="J605" s="131">
        <v>6183</v>
      </c>
      <c r="K605" s="131">
        <v>0</v>
      </c>
      <c r="L605" s="131">
        <v>938</v>
      </c>
      <c r="M605" s="131">
        <v>17760.492736842105</v>
      </c>
      <c r="N605" s="130"/>
      <c r="O605" s="132">
        <v>0.47</v>
      </c>
      <c r="P605" s="132">
        <v>0</v>
      </c>
      <c r="Q605" s="133">
        <v>7907</v>
      </c>
      <c r="R605" s="133">
        <v>0</v>
      </c>
      <c r="S605" s="133">
        <v>0</v>
      </c>
      <c r="T605" s="133">
        <v>441</v>
      </c>
      <c r="U605" s="134">
        <v>8348</v>
      </c>
      <c r="V605" s="144"/>
      <c r="W605" s="173">
        <v>0</v>
      </c>
      <c r="X605" s="174">
        <v>0.09</v>
      </c>
      <c r="Y605" s="174">
        <v>9.9740317146889516E-3</v>
      </c>
      <c r="Z605" s="175">
        <v>0</v>
      </c>
      <c r="AA605" s="168"/>
      <c r="AB605" s="176">
        <v>0</v>
      </c>
      <c r="AC605" s="177">
        <v>0</v>
      </c>
      <c r="AD605" s="134">
        <v>0</v>
      </c>
      <c r="AE605" s="177">
        <v>0</v>
      </c>
      <c r="AF605" s="182">
        <v>0</v>
      </c>
      <c r="AG605" s="172"/>
    </row>
    <row r="606" spans="1:33" s="110" customFormat="1" x14ac:dyDescent="0.2">
      <c r="A606" s="138">
        <v>474</v>
      </c>
      <c r="B606" s="139">
        <v>474097622</v>
      </c>
      <c r="C606" s="140" t="s">
        <v>530</v>
      </c>
      <c r="D606" s="141">
        <v>97</v>
      </c>
      <c r="E606" s="140" t="s">
        <v>129</v>
      </c>
      <c r="F606" s="141">
        <v>622</v>
      </c>
      <c r="G606" s="142" t="s">
        <v>394</v>
      </c>
      <c r="H606" s="130"/>
      <c r="I606" s="131">
        <v>11114.066499712146</v>
      </c>
      <c r="J606" s="131">
        <v>2478</v>
      </c>
      <c r="K606" s="131">
        <v>0</v>
      </c>
      <c r="L606" s="131">
        <v>938</v>
      </c>
      <c r="M606" s="131">
        <v>14530.066499712146</v>
      </c>
      <c r="N606" s="130"/>
      <c r="O606" s="132">
        <v>1</v>
      </c>
      <c r="P606" s="132">
        <v>0</v>
      </c>
      <c r="Q606" s="133">
        <v>13592</v>
      </c>
      <c r="R606" s="133">
        <v>0</v>
      </c>
      <c r="S606" s="133">
        <v>0</v>
      </c>
      <c r="T606" s="133">
        <v>938</v>
      </c>
      <c r="U606" s="134">
        <v>14530</v>
      </c>
      <c r="V606" s="144"/>
      <c r="W606" s="173">
        <v>0</v>
      </c>
      <c r="X606" s="174">
        <v>0.09</v>
      </c>
      <c r="Y606" s="174">
        <v>2.4702731892261857E-2</v>
      </c>
      <c r="Z606" s="175">
        <v>0</v>
      </c>
      <c r="AA606" s="168"/>
      <c r="AB606" s="176">
        <v>0</v>
      </c>
      <c r="AC606" s="177">
        <v>0</v>
      </c>
      <c r="AD606" s="134">
        <v>0</v>
      </c>
      <c r="AE606" s="177">
        <v>0</v>
      </c>
      <c r="AF606" s="182">
        <v>0</v>
      </c>
      <c r="AG606" s="172"/>
    </row>
    <row r="607" spans="1:33" s="110" customFormat="1" x14ac:dyDescent="0.2">
      <c r="A607" s="138">
        <v>474</v>
      </c>
      <c r="B607" s="139">
        <v>474097673</v>
      </c>
      <c r="C607" s="140" t="s">
        <v>530</v>
      </c>
      <c r="D607" s="141">
        <v>97</v>
      </c>
      <c r="E607" s="140" t="s">
        <v>129</v>
      </c>
      <c r="F607" s="141">
        <v>673</v>
      </c>
      <c r="G607" s="142" t="s">
        <v>408</v>
      </c>
      <c r="H607" s="130"/>
      <c r="I607" s="131">
        <v>10373.290496331463</v>
      </c>
      <c r="J607" s="131">
        <v>6034</v>
      </c>
      <c r="K607" s="131">
        <v>0</v>
      </c>
      <c r="L607" s="131">
        <v>938</v>
      </c>
      <c r="M607" s="131">
        <v>17345.290496331465</v>
      </c>
      <c r="N607" s="130"/>
      <c r="O607" s="132">
        <v>1.08</v>
      </c>
      <c r="P607" s="132">
        <v>0</v>
      </c>
      <c r="Q607" s="133">
        <v>17720</v>
      </c>
      <c r="R607" s="133">
        <v>0</v>
      </c>
      <c r="S607" s="133">
        <v>0</v>
      </c>
      <c r="T607" s="133">
        <v>1013</v>
      </c>
      <c r="U607" s="134">
        <v>18733</v>
      </c>
      <c r="V607" s="144"/>
      <c r="W607" s="173">
        <v>0</v>
      </c>
      <c r="X607" s="174">
        <v>0.09</v>
      </c>
      <c r="Y607" s="174">
        <v>1.6988757846919229E-2</v>
      </c>
      <c r="Z607" s="175">
        <v>0</v>
      </c>
      <c r="AA607" s="168"/>
      <c r="AB607" s="176">
        <v>0</v>
      </c>
      <c r="AC607" s="177">
        <v>0</v>
      </c>
      <c r="AD607" s="134">
        <v>0</v>
      </c>
      <c r="AE607" s="177">
        <v>0</v>
      </c>
      <c r="AF607" s="182">
        <v>0</v>
      </c>
      <c r="AG607" s="172"/>
    </row>
    <row r="608" spans="1:33" s="110" customFormat="1" x14ac:dyDescent="0.2">
      <c r="A608" s="138">
        <v>474</v>
      </c>
      <c r="B608" s="139">
        <v>474097720</v>
      </c>
      <c r="C608" s="140" t="s">
        <v>530</v>
      </c>
      <c r="D608" s="141">
        <v>97</v>
      </c>
      <c r="E608" s="140" t="s">
        <v>129</v>
      </c>
      <c r="F608" s="141">
        <v>720</v>
      </c>
      <c r="G608" s="142" t="s">
        <v>423</v>
      </c>
      <c r="H608" s="130"/>
      <c r="I608" s="131">
        <v>11867</v>
      </c>
      <c r="J608" s="131">
        <v>1944</v>
      </c>
      <c r="K608" s="131">
        <v>0</v>
      </c>
      <c r="L608" s="131">
        <v>938</v>
      </c>
      <c r="M608" s="131">
        <v>14749</v>
      </c>
      <c r="N608" s="130"/>
      <c r="O608" s="132">
        <v>10.5</v>
      </c>
      <c r="P608" s="132">
        <v>0</v>
      </c>
      <c r="Q608" s="133">
        <v>145016</v>
      </c>
      <c r="R608" s="133">
        <v>0</v>
      </c>
      <c r="S608" s="133">
        <v>0</v>
      </c>
      <c r="T608" s="133">
        <v>9849</v>
      </c>
      <c r="U608" s="134">
        <v>154865</v>
      </c>
      <c r="V608" s="144"/>
      <c r="W608" s="173">
        <v>0</v>
      </c>
      <c r="X608" s="174">
        <v>0.09</v>
      </c>
      <c r="Y608" s="174">
        <v>7.2356150222646519E-3</v>
      </c>
      <c r="Z608" s="175">
        <v>0</v>
      </c>
      <c r="AA608" s="168"/>
      <c r="AB608" s="176">
        <v>1</v>
      </c>
      <c r="AC608" s="177">
        <v>0</v>
      </c>
      <c r="AD608" s="134">
        <v>0</v>
      </c>
      <c r="AE608" s="177">
        <v>2</v>
      </c>
      <c r="AF608" s="182">
        <v>29498</v>
      </c>
      <c r="AG608" s="172"/>
    </row>
    <row r="609" spans="1:33" s="110" customFormat="1" x14ac:dyDescent="0.2">
      <c r="A609" s="138">
        <v>474</v>
      </c>
      <c r="B609" s="139">
        <v>474097725</v>
      </c>
      <c r="C609" s="140" t="s">
        <v>530</v>
      </c>
      <c r="D609" s="141">
        <v>97</v>
      </c>
      <c r="E609" s="140" t="s">
        <v>129</v>
      </c>
      <c r="F609" s="141">
        <v>725</v>
      </c>
      <c r="G609" s="142" t="s">
        <v>424</v>
      </c>
      <c r="H609" s="130"/>
      <c r="I609" s="131">
        <v>10786.613150755757</v>
      </c>
      <c r="J609" s="131">
        <v>3904</v>
      </c>
      <c r="K609" s="131">
        <v>0</v>
      </c>
      <c r="L609" s="131">
        <v>938</v>
      </c>
      <c r="M609" s="131">
        <v>15628.613150755757</v>
      </c>
      <c r="N609" s="130"/>
      <c r="O609" s="132">
        <v>1</v>
      </c>
      <c r="P609" s="132">
        <v>0</v>
      </c>
      <c r="Q609" s="133">
        <v>14691</v>
      </c>
      <c r="R609" s="133">
        <v>0</v>
      </c>
      <c r="S609" s="133">
        <v>0</v>
      </c>
      <c r="T609" s="133">
        <v>938</v>
      </c>
      <c r="U609" s="134">
        <v>15629</v>
      </c>
      <c r="V609" s="144"/>
      <c r="W609" s="173">
        <v>0</v>
      </c>
      <c r="X609" s="174">
        <v>0.09</v>
      </c>
      <c r="Y609" s="174">
        <v>1.0209563850235005E-2</v>
      </c>
      <c r="Z609" s="175">
        <v>0</v>
      </c>
      <c r="AA609" s="168"/>
      <c r="AB609" s="176">
        <v>0</v>
      </c>
      <c r="AC609" s="177">
        <v>0</v>
      </c>
      <c r="AD609" s="134">
        <v>0</v>
      </c>
      <c r="AE609" s="177">
        <v>0</v>
      </c>
      <c r="AF609" s="182">
        <v>0</v>
      </c>
      <c r="AG609" s="172"/>
    </row>
    <row r="610" spans="1:33" s="110" customFormat="1" x14ac:dyDescent="0.2">
      <c r="A610" s="138">
        <v>474</v>
      </c>
      <c r="B610" s="139">
        <v>474097735</v>
      </c>
      <c r="C610" s="140" t="s">
        <v>530</v>
      </c>
      <c r="D610" s="141">
        <v>97</v>
      </c>
      <c r="E610" s="140" t="s">
        <v>129</v>
      </c>
      <c r="F610" s="141">
        <v>735</v>
      </c>
      <c r="G610" s="142" t="s">
        <v>427</v>
      </c>
      <c r="H610" s="130"/>
      <c r="I610" s="131">
        <v>11970</v>
      </c>
      <c r="J610" s="131">
        <v>4865</v>
      </c>
      <c r="K610" s="131">
        <v>0</v>
      </c>
      <c r="L610" s="131">
        <v>938</v>
      </c>
      <c r="M610" s="131">
        <v>17773</v>
      </c>
      <c r="N610" s="130"/>
      <c r="O610" s="132">
        <v>13.24</v>
      </c>
      <c r="P610" s="132">
        <v>0</v>
      </c>
      <c r="Q610" s="133">
        <v>222897</v>
      </c>
      <c r="R610" s="133">
        <v>0</v>
      </c>
      <c r="S610" s="133">
        <v>0</v>
      </c>
      <c r="T610" s="133">
        <v>12419</v>
      </c>
      <c r="U610" s="134">
        <v>235316</v>
      </c>
      <c r="V610" s="144"/>
      <c r="W610" s="173">
        <v>0</v>
      </c>
      <c r="X610" s="174">
        <v>0.09</v>
      </c>
      <c r="Y610" s="174">
        <v>1.7691036418329566E-2</v>
      </c>
      <c r="Z610" s="175">
        <v>0</v>
      </c>
      <c r="AA610" s="168"/>
      <c r="AB610" s="176">
        <v>0</v>
      </c>
      <c r="AC610" s="177">
        <v>0</v>
      </c>
      <c r="AD610" s="134">
        <v>0</v>
      </c>
      <c r="AE610" s="177">
        <v>0</v>
      </c>
      <c r="AF610" s="182">
        <v>0</v>
      </c>
      <c r="AG610" s="172"/>
    </row>
    <row r="611" spans="1:33" s="110" customFormat="1" x14ac:dyDescent="0.2">
      <c r="A611" s="138">
        <v>474</v>
      </c>
      <c r="B611" s="139">
        <v>474097753</v>
      </c>
      <c r="C611" s="140" t="s">
        <v>530</v>
      </c>
      <c r="D611" s="141">
        <v>97</v>
      </c>
      <c r="E611" s="140" t="s">
        <v>129</v>
      </c>
      <c r="F611" s="141">
        <v>753</v>
      </c>
      <c r="G611" s="142" t="s">
        <v>431</v>
      </c>
      <c r="H611" s="130"/>
      <c r="I611" s="131">
        <v>10164</v>
      </c>
      <c r="J611" s="131">
        <v>4198</v>
      </c>
      <c r="K611" s="131">
        <v>0</v>
      </c>
      <c r="L611" s="131">
        <v>938</v>
      </c>
      <c r="M611" s="131">
        <v>15300</v>
      </c>
      <c r="N611" s="130"/>
      <c r="O611" s="132">
        <v>5</v>
      </c>
      <c r="P611" s="132">
        <v>0</v>
      </c>
      <c r="Q611" s="133">
        <v>71810</v>
      </c>
      <c r="R611" s="133">
        <v>0</v>
      </c>
      <c r="S611" s="133">
        <v>0</v>
      </c>
      <c r="T611" s="133">
        <v>4690</v>
      </c>
      <c r="U611" s="134">
        <v>76500</v>
      </c>
      <c r="V611" s="144"/>
      <c r="W611" s="173">
        <v>0</v>
      </c>
      <c r="X611" s="174">
        <v>0.09</v>
      </c>
      <c r="Y611" s="174">
        <v>5.9789794294628799E-3</v>
      </c>
      <c r="Z611" s="175">
        <v>0</v>
      </c>
      <c r="AA611" s="168"/>
      <c r="AB611" s="176">
        <v>0</v>
      </c>
      <c r="AC611" s="177">
        <v>0</v>
      </c>
      <c r="AD611" s="134">
        <v>0</v>
      </c>
      <c r="AE611" s="177">
        <v>0</v>
      </c>
      <c r="AF611" s="182">
        <v>0</v>
      </c>
      <c r="AG611" s="172"/>
    </row>
    <row r="612" spans="1:33" s="110" customFormat="1" x14ac:dyDescent="0.2">
      <c r="A612" s="138">
        <v>474</v>
      </c>
      <c r="B612" s="139">
        <v>474097755</v>
      </c>
      <c r="C612" s="140" t="s">
        <v>530</v>
      </c>
      <c r="D612" s="141">
        <v>97</v>
      </c>
      <c r="E612" s="140" t="s">
        <v>129</v>
      </c>
      <c r="F612" s="141">
        <v>755</v>
      </c>
      <c r="G612" s="142" t="s">
        <v>432</v>
      </c>
      <c r="H612" s="130"/>
      <c r="I612" s="131">
        <v>15345</v>
      </c>
      <c r="J612" s="131">
        <v>7257</v>
      </c>
      <c r="K612" s="131">
        <v>0</v>
      </c>
      <c r="L612" s="131">
        <v>938</v>
      </c>
      <c r="M612" s="131">
        <v>23540</v>
      </c>
      <c r="N612" s="130"/>
      <c r="O612" s="132">
        <v>0.09</v>
      </c>
      <c r="P612" s="132">
        <v>0</v>
      </c>
      <c r="Q612" s="133">
        <v>2034</v>
      </c>
      <c r="R612" s="133">
        <v>0</v>
      </c>
      <c r="S612" s="133">
        <v>0</v>
      </c>
      <c r="T612" s="133">
        <v>84</v>
      </c>
      <c r="U612" s="134">
        <v>2118</v>
      </c>
      <c r="V612" s="144"/>
      <c r="W612" s="173">
        <v>0</v>
      </c>
      <c r="X612" s="174">
        <v>0.09</v>
      </c>
      <c r="Y612" s="174">
        <v>1.529541214349762E-2</v>
      </c>
      <c r="Z612" s="175">
        <v>0</v>
      </c>
      <c r="AA612" s="168"/>
      <c r="AB612" s="176">
        <v>0</v>
      </c>
      <c r="AC612" s="177">
        <v>0</v>
      </c>
      <c r="AD612" s="134">
        <v>0</v>
      </c>
      <c r="AE612" s="177">
        <v>0</v>
      </c>
      <c r="AF612" s="182">
        <v>0</v>
      </c>
      <c r="AG612" s="172"/>
    </row>
    <row r="613" spans="1:33" s="110" customFormat="1" x14ac:dyDescent="0.2">
      <c r="A613" s="138">
        <v>474</v>
      </c>
      <c r="B613" s="139">
        <v>474097770</v>
      </c>
      <c r="C613" s="140" t="s">
        <v>530</v>
      </c>
      <c r="D613" s="141">
        <v>97</v>
      </c>
      <c r="E613" s="140" t="s">
        <v>129</v>
      </c>
      <c r="F613" s="141">
        <v>770</v>
      </c>
      <c r="G613" s="142" t="s">
        <v>438</v>
      </c>
      <c r="H613" s="130"/>
      <c r="I613" s="131">
        <v>12761.948015267173</v>
      </c>
      <c r="J613" s="131">
        <v>1982</v>
      </c>
      <c r="K613" s="131">
        <v>0</v>
      </c>
      <c r="L613" s="131">
        <v>938</v>
      </c>
      <c r="M613" s="131">
        <v>15681.948015267173</v>
      </c>
      <c r="N613" s="130"/>
      <c r="O613" s="132">
        <v>1</v>
      </c>
      <c r="P613" s="132">
        <v>0</v>
      </c>
      <c r="Q613" s="133">
        <v>14744</v>
      </c>
      <c r="R613" s="133">
        <v>0</v>
      </c>
      <c r="S613" s="133">
        <v>0</v>
      </c>
      <c r="T613" s="133">
        <v>938</v>
      </c>
      <c r="U613" s="134">
        <v>15682</v>
      </c>
      <c r="V613" s="144"/>
      <c r="W613" s="173">
        <v>0</v>
      </c>
      <c r="X613" s="174">
        <v>0.09</v>
      </c>
      <c r="Y613" s="174">
        <v>1.1713969867921995E-3</v>
      </c>
      <c r="Z613" s="175">
        <v>0</v>
      </c>
      <c r="AA613" s="168"/>
      <c r="AB613" s="176">
        <v>0</v>
      </c>
      <c r="AC613" s="177">
        <v>0</v>
      </c>
      <c r="AD613" s="134">
        <v>0</v>
      </c>
      <c r="AE613" s="177">
        <v>0</v>
      </c>
      <c r="AF613" s="182">
        <v>0</v>
      </c>
      <c r="AG613" s="172"/>
    </row>
    <row r="614" spans="1:33" s="110" customFormat="1" x14ac:dyDescent="0.2">
      <c r="A614" s="138">
        <v>474</v>
      </c>
      <c r="B614" s="139">
        <v>474097775</v>
      </c>
      <c r="C614" s="140" t="s">
        <v>530</v>
      </c>
      <c r="D614" s="141">
        <v>97</v>
      </c>
      <c r="E614" s="140" t="s">
        <v>129</v>
      </c>
      <c r="F614" s="141">
        <v>775</v>
      </c>
      <c r="G614" s="142" t="s">
        <v>441</v>
      </c>
      <c r="H614" s="130"/>
      <c r="I614" s="131">
        <v>11820</v>
      </c>
      <c r="J614" s="131">
        <v>2808</v>
      </c>
      <c r="K614" s="131">
        <v>0</v>
      </c>
      <c r="L614" s="131">
        <v>938</v>
      </c>
      <c r="M614" s="131">
        <v>15566</v>
      </c>
      <c r="N614" s="130"/>
      <c r="O614" s="132">
        <v>4</v>
      </c>
      <c r="P614" s="132">
        <v>0</v>
      </c>
      <c r="Q614" s="133">
        <v>58512</v>
      </c>
      <c r="R614" s="133">
        <v>0</v>
      </c>
      <c r="S614" s="133">
        <v>0</v>
      </c>
      <c r="T614" s="133">
        <v>3752</v>
      </c>
      <c r="U614" s="134">
        <v>62264</v>
      </c>
      <c r="V614" s="144"/>
      <c r="W614" s="173">
        <v>0</v>
      </c>
      <c r="X614" s="174">
        <v>0.09</v>
      </c>
      <c r="Y614" s="174">
        <v>6.5472928800603073E-3</v>
      </c>
      <c r="Z614" s="175">
        <v>0</v>
      </c>
      <c r="AA614" s="168"/>
      <c r="AB614" s="176">
        <v>1</v>
      </c>
      <c r="AC614" s="177">
        <v>0</v>
      </c>
      <c r="AD614" s="134">
        <v>0</v>
      </c>
      <c r="AE614" s="177">
        <v>0</v>
      </c>
      <c r="AF614" s="182">
        <v>0</v>
      </c>
      <c r="AG614" s="172"/>
    </row>
    <row r="615" spans="1:33" s="110" customFormat="1" x14ac:dyDescent="0.2">
      <c r="A615" s="138">
        <v>478</v>
      </c>
      <c r="B615" s="139">
        <v>478352023</v>
      </c>
      <c r="C615" s="140" t="s">
        <v>531</v>
      </c>
      <c r="D615" s="141">
        <v>352</v>
      </c>
      <c r="E615" s="140" t="s">
        <v>384</v>
      </c>
      <c r="F615" s="141">
        <v>23</v>
      </c>
      <c r="G615" s="142" t="s">
        <v>55</v>
      </c>
      <c r="H615" s="130"/>
      <c r="I615" s="131">
        <v>11268.079635448836</v>
      </c>
      <c r="J615" s="131">
        <v>6248</v>
      </c>
      <c r="K615" s="131">
        <v>0</v>
      </c>
      <c r="L615" s="131">
        <v>938</v>
      </c>
      <c r="M615" s="131">
        <v>18454.079635448834</v>
      </c>
      <c r="N615" s="130"/>
      <c r="O615" s="132">
        <v>0.59</v>
      </c>
      <c r="P615" s="132">
        <v>0</v>
      </c>
      <c r="Q615" s="133">
        <v>10334</v>
      </c>
      <c r="R615" s="133">
        <v>0</v>
      </c>
      <c r="S615" s="133">
        <v>0</v>
      </c>
      <c r="T615" s="133">
        <v>553</v>
      </c>
      <c r="U615" s="134">
        <v>10887</v>
      </c>
      <c r="V615" s="144"/>
      <c r="W615" s="173">
        <v>0</v>
      </c>
      <c r="X615" s="174">
        <v>0.09</v>
      </c>
      <c r="Y615" s="174">
        <v>3.7777662191567751E-4</v>
      </c>
      <c r="Z615" s="175">
        <v>0</v>
      </c>
      <c r="AA615" s="168"/>
      <c r="AB615" s="176">
        <v>0</v>
      </c>
      <c r="AC615" s="177">
        <v>0</v>
      </c>
      <c r="AD615" s="134">
        <v>0</v>
      </c>
      <c r="AE615" s="177">
        <v>0.59</v>
      </c>
      <c r="AF615" s="182">
        <v>10887</v>
      </c>
      <c r="AG615" s="172"/>
    </row>
    <row r="616" spans="1:33" s="110" customFormat="1" x14ac:dyDescent="0.2">
      <c r="A616" s="138">
        <v>478</v>
      </c>
      <c r="B616" s="139">
        <v>478352064</v>
      </c>
      <c r="C616" s="140" t="s">
        <v>531</v>
      </c>
      <c r="D616" s="141">
        <v>352</v>
      </c>
      <c r="E616" s="140" t="s">
        <v>384</v>
      </c>
      <c r="F616" s="141">
        <v>64</v>
      </c>
      <c r="G616" s="142" t="s">
        <v>96</v>
      </c>
      <c r="H616" s="130"/>
      <c r="I616" s="131">
        <v>10766</v>
      </c>
      <c r="J616" s="131">
        <v>1338</v>
      </c>
      <c r="K616" s="131">
        <v>0</v>
      </c>
      <c r="L616" s="131">
        <v>938</v>
      </c>
      <c r="M616" s="131">
        <v>13042</v>
      </c>
      <c r="N616" s="130"/>
      <c r="O616" s="132">
        <v>2</v>
      </c>
      <c r="P616" s="132">
        <v>0</v>
      </c>
      <c r="Q616" s="133">
        <v>24208</v>
      </c>
      <c r="R616" s="133">
        <v>0</v>
      </c>
      <c r="S616" s="133">
        <v>0</v>
      </c>
      <c r="T616" s="133">
        <v>1876</v>
      </c>
      <c r="U616" s="134">
        <v>26084</v>
      </c>
      <c r="V616" s="144"/>
      <c r="W616" s="173">
        <v>0</v>
      </c>
      <c r="X616" s="174">
        <v>0.09</v>
      </c>
      <c r="Y616" s="174">
        <v>3.3581130749281131E-2</v>
      </c>
      <c r="Z616" s="175">
        <v>0</v>
      </c>
      <c r="AA616" s="168"/>
      <c r="AB616" s="176">
        <v>0</v>
      </c>
      <c r="AC616" s="177">
        <v>0</v>
      </c>
      <c r="AD616" s="134">
        <v>0</v>
      </c>
      <c r="AE616" s="177">
        <v>0</v>
      </c>
      <c r="AF616" s="182">
        <v>0</v>
      </c>
      <c r="AG616" s="172"/>
    </row>
    <row r="617" spans="1:33" s="110" customFormat="1" x14ac:dyDescent="0.2">
      <c r="A617" s="138">
        <v>478</v>
      </c>
      <c r="B617" s="139">
        <v>478352067</v>
      </c>
      <c r="C617" s="140" t="s">
        <v>531</v>
      </c>
      <c r="D617" s="141">
        <v>352</v>
      </c>
      <c r="E617" s="140" t="s">
        <v>384</v>
      </c>
      <c r="F617" s="141">
        <v>67</v>
      </c>
      <c r="G617" s="142" t="s">
        <v>99</v>
      </c>
      <c r="H617" s="130"/>
      <c r="I617" s="131">
        <v>8960</v>
      </c>
      <c r="J617" s="131">
        <v>8828</v>
      </c>
      <c r="K617" s="131">
        <v>0</v>
      </c>
      <c r="L617" s="131">
        <v>938</v>
      </c>
      <c r="M617" s="131">
        <v>18726</v>
      </c>
      <c r="N617" s="130"/>
      <c r="O617" s="132">
        <v>1</v>
      </c>
      <c r="P617" s="132">
        <v>0</v>
      </c>
      <c r="Q617" s="133">
        <v>17788</v>
      </c>
      <c r="R617" s="133">
        <v>0</v>
      </c>
      <c r="S617" s="133">
        <v>0</v>
      </c>
      <c r="T617" s="133">
        <v>938</v>
      </c>
      <c r="U617" s="134">
        <v>18726</v>
      </c>
      <c r="V617" s="144"/>
      <c r="W617" s="173">
        <v>0</v>
      </c>
      <c r="X617" s="174">
        <v>0.09</v>
      </c>
      <c r="Y617" s="174">
        <v>8.7894127973922706E-4</v>
      </c>
      <c r="Z617" s="175">
        <v>0</v>
      </c>
      <c r="AA617" s="168"/>
      <c r="AB617" s="176">
        <v>0</v>
      </c>
      <c r="AC617" s="177">
        <v>0</v>
      </c>
      <c r="AD617" s="134">
        <v>0</v>
      </c>
      <c r="AE617" s="177">
        <v>0</v>
      </c>
      <c r="AF617" s="182">
        <v>0</v>
      </c>
      <c r="AG617" s="172"/>
    </row>
    <row r="618" spans="1:33" s="110" customFormat="1" x14ac:dyDescent="0.2">
      <c r="A618" s="138">
        <v>478</v>
      </c>
      <c r="B618" s="139">
        <v>478352097</v>
      </c>
      <c r="C618" s="140" t="s">
        <v>531</v>
      </c>
      <c r="D618" s="141">
        <v>352</v>
      </c>
      <c r="E618" s="140" t="s">
        <v>384</v>
      </c>
      <c r="F618" s="141">
        <v>97</v>
      </c>
      <c r="G618" s="142" t="s">
        <v>129</v>
      </c>
      <c r="H618" s="130"/>
      <c r="I618" s="131">
        <v>12683</v>
      </c>
      <c r="J618" s="131">
        <v>5</v>
      </c>
      <c r="K618" s="131">
        <v>0</v>
      </c>
      <c r="L618" s="131">
        <v>938</v>
      </c>
      <c r="M618" s="131">
        <v>13626</v>
      </c>
      <c r="N618" s="130"/>
      <c r="O618" s="132">
        <v>8.67</v>
      </c>
      <c r="P618" s="132">
        <v>0</v>
      </c>
      <c r="Q618" s="133">
        <v>110005</v>
      </c>
      <c r="R618" s="133">
        <v>0</v>
      </c>
      <c r="S618" s="133">
        <v>0</v>
      </c>
      <c r="T618" s="133">
        <v>8132</v>
      </c>
      <c r="U618" s="134">
        <v>118137</v>
      </c>
      <c r="V618" s="144"/>
      <c r="W618" s="173">
        <v>0</v>
      </c>
      <c r="X618" s="174">
        <v>0.18</v>
      </c>
      <c r="Y618" s="174">
        <v>3.5899941345714656E-2</v>
      </c>
      <c r="Z618" s="175">
        <v>0</v>
      </c>
      <c r="AA618" s="168"/>
      <c r="AB618" s="176">
        <v>0</v>
      </c>
      <c r="AC618" s="177">
        <v>0</v>
      </c>
      <c r="AD618" s="134">
        <v>0</v>
      </c>
      <c r="AE618" s="177">
        <v>1</v>
      </c>
      <c r="AF618" s="182">
        <v>13626</v>
      </c>
      <c r="AG618" s="172"/>
    </row>
    <row r="619" spans="1:33" s="110" customFormat="1" x14ac:dyDescent="0.2">
      <c r="A619" s="138">
        <v>478</v>
      </c>
      <c r="B619" s="139">
        <v>478352103</v>
      </c>
      <c r="C619" s="140" t="s">
        <v>531</v>
      </c>
      <c r="D619" s="141">
        <v>352</v>
      </c>
      <c r="E619" s="140" t="s">
        <v>384</v>
      </c>
      <c r="F619" s="141">
        <v>103</v>
      </c>
      <c r="G619" s="142" t="s">
        <v>135</v>
      </c>
      <c r="H619" s="130"/>
      <c r="I619" s="131">
        <v>10766</v>
      </c>
      <c r="J619" s="131">
        <v>209</v>
      </c>
      <c r="K619" s="131">
        <v>0</v>
      </c>
      <c r="L619" s="131">
        <v>938</v>
      </c>
      <c r="M619" s="131">
        <v>11913</v>
      </c>
      <c r="N619" s="130"/>
      <c r="O619" s="132">
        <v>2</v>
      </c>
      <c r="P619" s="132">
        <v>0</v>
      </c>
      <c r="Q619" s="133">
        <v>21950</v>
      </c>
      <c r="R619" s="133">
        <v>0</v>
      </c>
      <c r="S619" s="133">
        <v>0</v>
      </c>
      <c r="T619" s="133">
        <v>1876</v>
      </c>
      <c r="U619" s="134">
        <v>23826</v>
      </c>
      <c r="V619" s="144"/>
      <c r="W619" s="173">
        <v>0</v>
      </c>
      <c r="X619" s="174">
        <v>0.18</v>
      </c>
      <c r="Y619" s="174">
        <v>1.1952617925059838E-2</v>
      </c>
      <c r="Z619" s="175">
        <v>0</v>
      </c>
      <c r="AA619" s="168"/>
      <c r="AB619" s="176">
        <v>0</v>
      </c>
      <c r="AC619" s="177">
        <v>0</v>
      </c>
      <c r="AD619" s="134">
        <v>0</v>
      </c>
      <c r="AE619" s="177">
        <v>0</v>
      </c>
      <c r="AF619" s="182">
        <v>0</v>
      </c>
      <c r="AG619" s="172"/>
    </row>
    <row r="620" spans="1:33" s="110" customFormat="1" x14ac:dyDescent="0.2">
      <c r="A620" s="138">
        <v>478</v>
      </c>
      <c r="B620" s="139">
        <v>478352107</v>
      </c>
      <c r="C620" s="140" t="s">
        <v>531</v>
      </c>
      <c r="D620" s="141">
        <v>352</v>
      </c>
      <c r="E620" s="140" t="s">
        <v>384</v>
      </c>
      <c r="F620" s="141">
        <v>107</v>
      </c>
      <c r="G620" s="142" t="s">
        <v>139</v>
      </c>
      <c r="H620" s="130"/>
      <c r="I620" s="131">
        <v>12430.589091525537</v>
      </c>
      <c r="J620" s="131">
        <v>4510</v>
      </c>
      <c r="K620" s="131">
        <v>0</v>
      </c>
      <c r="L620" s="131">
        <v>938</v>
      </c>
      <c r="M620" s="131">
        <v>17878.589091525537</v>
      </c>
      <c r="N620" s="130"/>
      <c r="O620" s="132">
        <v>0.5</v>
      </c>
      <c r="P620" s="132">
        <v>0</v>
      </c>
      <c r="Q620" s="133">
        <v>8470</v>
      </c>
      <c r="R620" s="133">
        <v>0</v>
      </c>
      <c r="S620" s="133">
        <v>0</v>
      </c>
      <c r="T620" s="133">
        <v>469</v>
      </c>
      <c r="U620" s="134">
        <v>8939</v>
      </c>
      <c r="V620" s="144"/>
      <c r="W620" s="173">
        <v>0</v>
      </c>
      <c r="X620" s="174">
        <v>0.09</v>
      </c>
      <c r="Y620" s="174">
        <v>7.3323711978371536E-4</v>
      </c>
      <c r="Z620" s="175">
        <v>0</v>
      </c>
      <c r="AA620" s="168"/>
      <c r="AB620" s="176">
        <v>0</v>
      </c>
      <c r="AC620" s="177">
        <v>0</v>
      </c>
      <c r="AD620" s="134">
        <v>0</v>
      </c>
      <c r="AE620" s="177">
        <v>0</v>
      </c>
      <c r="AF620" s="182">
        <v>0</v>
      </c>
      <c r="AG620" s="172"/>
    </row>
    <row r="621" spans="1:33" s="110" customFormat="1" x14ac:dyDescent="0.2">
      <c r="A621" s="138">
        <v>478</v>
      </c>
      <c r="B621" s="139">
        <v>478352125</v>
      </c>
      <c r="C621" s="140" t="s">
        <v>531</v>
      </c>
      <c r="D621" s="141">
        <v>352</v>
      </c>
      <c r="E621" s="140" t="s">
        <v>384</v>
      </c>
      <c r="F621" s="141">
        <v>125</v>
      </c>
      <c r="G621" s="142" t="s">
        <v>157</v>
      </c>
      <c r="H621" s="130"/>
      <c r="I621" s="131">
        <v>10129</v>
      </c>
      <c r="J621" s="131">
        <v>6298</v>
      </c>
      <c r="K621" s="131">
        <v>0</v>
      </c>
      <c r="L621" s="131">
        <v>938</v>
      </c>
      <c r="M621" s="131">
        <v>17365</v>
      </c>
      <c r="N621" s="130"/>
      <c r="O621" s="132">
        <v>24.7</v>
      </c>
      <c r="P621" s="132">
        <v>0</v>
      </c>
      <c r="Q621" s="133">
        <v>405750</v>
      </c>
      <c r="R621" s="133">
        <v>0</v>
      </c>
      <c r="S621" s="133">
        <v>0</v>
      </c>
      <c r="T621" s="133">
        <v>23169</v>
      </c>
      <c r="U621" s="134">
        <v>428919</v>
      </c>
      <c r="V621" s="144"/>
      <c r="W621" s="173">
        <v>0</v>
      </c>
      <c r="X621" s="174">
        <v>0.09</v>
      </c>
      <c r="Y621" s="174">
        <v>2.5113048425858275E-2</v>
      </c>
      <c r="Z621" s="175">
        <v>0</v>
      </c>
      <c r="AA621" s="168"/>
      <c r="AB621" s="176">
        <v>0</v>
      </c>
      <c r="AC621" s="177">
        <v>0</v>
      </c>
      <c r="AD621" s="134">
        <v>0</v>
      </c>
      <c r="AE621" s="177">
        <v>0.41</v>
      </c>
      <c r="AF621" s="182">
        <v>7120</v>
      </c>
      <c r="AG621" s="172"/>
    </row>
    <row r="622" spans="1:33" s="110" customFormat="1" x14ac:dyDescent="0.2">
      <c r="A622" s="138">
        <v>478</v>
      </c>
      <c r="B622" s="139">
        <v>478352141</v>
      </c>
      <c r="C622" s="140" t="s">
        <v>531</v>
      </c>
      <c r="D622" s="141">
        <v>352</v>
      </c>
      <c r="E622" s="140" t="s">
        <v>384</v>
      </c>
      <c r="F622" s="141">
        <v>141</v>
      </c>
      <c r="G622" s="142" t="s">
        <v>173</v>
      </c>
      <c r="H622" s="130"/>
      <c r="I622" s="131">
        <v>9412</v>
      </c>
      <c r="J622" s="131">
        <v>4222</v>
      </c>
      <c r="K622" s="131">
        <v>0</v>
      </c>
      <c r="L622" s="131">
        <v>938</v>
      </c>
      <c r="M622" s="131">
        <v>14572</v>
      </c>
      <c r="N622" s="130"/>
      <c r="O622" s="132">
        <v>5</v>
      </c>
      <c r="P622" s="132">
        <v>0</v>
      </c>
      <c r="Q622" s="133">
        <v>68170</v>
      </c>
      <c r="R622" s="133">
        <v>0</v>
      </c>
      <c r="S622" s="133">
        <v>0</v>
      </c>
      <c r="T622" s="133">
        <v>4690</v>
      </c>
      <c r="U622" s="134">
        <v>72860</v>
      </c>
      <c r="V622" s="144"/>
      <c r="W622" s="173">
        <v>0</v>
      </c>
      <c r="X622" s="174">
        <v>0.09</v>
      </c>
      <c r="Y622" s="174">
        <v>5.8138144434092973E-2</v>
      </c>
      <c r="Z622" s="175">
        <v>0</v>
      </c>
      <c r="AA622" s="168"/>
      <c r="AB622" s="176">
        <v>0</v>
      </c>
      <c r="AC622" s="177">
        <v>0</v>
      </c>
      <c r="AD622" s="134">
        <v>0</v>
      </c>
      <c r="AE622" s="177">
        <v>0</v>
      </c>
      <c r="AF622" s="182">
        <v>0</v>
      </c>
      <c r="AG622" s="172"/>
    </row>
    <row r="623" spans="1:33" s="110" customFormat="1" x14ac:dyDescent="0.2">
      <c r="A623" s="138">
        <v>478</v>
      </c>
      <c r="B623" s="139">
        <v>478352153</v>
      </c>
      <c r="C623" s="140" t="s">
        <v>531</v>
      </c>
      <c r="D623" s="141">
        <v>352</v>
      </c>
      <c r="E623" s="140" t="s">
        <v>384</v>
      </c>
      <c r="F623" s="141">
        <v>153</v>
      </c>
      <c r="G623" s="142" t="s">
        <v>185</v>
      </c>
      <c r="H623" s="130"/>
      <c r="I623" s="131">
        <v>10600</v>
      </c>
      <c r="J623" s="131">
        <v>179</v>
      </c>
      <c r="K623" s="131">
        <v>0</v>
      </c>
      <c r="L623" s="131">
        <v>938</v>
      </c>
      <c r="M623" s="131">
        <v>11717</v>
      </c>
      <c r="N623" s="130"/>
      <c r="O623" s="132">
        <v>48.470000000000006</v>
      </c>
      <c r="P623" s="132">
        <v>0</v>
      </c>
      <c r="Q623" s="133">
        <v>522463</v>
      </c>
      <c r="R623" s="133">
        <v>0</v>
      </c>
      <c r="S623" s="133">
        <v>0</v>
      </c>
      <c r="T623" s="133">
        <v>45466</v>
      </c>
      <c r="U623" s="134">
        <v>567929</v>
      </c>
      <c r="V623" s="144"/>
      <c r="W623" s="173">
        <v>0</v>
      </c>
      <c r="X623" s="174">
        <v>0.09</v>
      </c>
      <c r="Y623" s="174">
        <v>1.237880613035783E-2</v>
      </c>
      <c r="Z623" s="175">
        <v>0</v>
      </c>
      <c r="AA623" s="168"/>
      <c r="AB623" s="176">
        <v>0</v>
      </c>
      <c r="AC623" s="177">
        <v>0</v>
      </c>
      <c r="AD623" s="134">
        <v>0</v>
      </c>
      <c r="AE623" s="177">
        <v>4</v>
      </c>
      <c r="AF623" s="182">
        <v>46869</v>
      </c>
      <c r="AG623" s="172"/>
    </row>
    <row r="624" spans="1:33" s="110" customFormat="1" x14ac:dyDescent="0.2">
      <c r="A624" s="138">
        <v>478</v>
      </c>
      <c r="B624" s="139">
        <v>478352158</v>
      </c>
      <c r="C624" s="140" t="s">
        <v>531</v>
      </c>
      <c r="D624" s="141">
        <v>352</v>
      </c>
      <c r="E624" s="140" t="s">
        <v>384</v>
      </c>
      <c r="F624" s="141">
        <v>158</v>
      </c>
      <c r="G624" s="142" t="s">
        <v>190</v>
      </c>
      <c r="H624" s="130"/>
      <c r="I624" s="131">
        <v>10662</v>
      </c>
      <c r="J624" s="131">
        <v>5572</v>
      </c>
      <c r="K624" s="131">
        <v>0</v>
      </c>
      <c r="L624" s="131">
        <v>938</v>
      </c>
      <c r="M624" s="131">
        <v>17172</v>
      </c>
      <c r="N624" s="130"/>
      <c r="O624" s="132">
        <v>47.99</v>
      </c>
      <c r="P624" s="132">
        <v>0</v>
      </c>
      <c r="Q624" s="133">
        <v>779070</v>
      </c>
      <c r="R624" s="133">
        <v>0</v>
      </c>
      <c r="S624" s="133">
        <v>0</v>
      </c>
      <c r="T624" s="133">
        <v>45015</v>
      </c>
      <c r="U624" s="134">
        <v>824085</v>
      </c>
      <c r="V624" s="144"/>
      <c r="W624" s="173">
        <v>0</v>
      </c>
      <c r="X624" s="174">
        <v>0.09</v>
      </c>
      <c r="Y624" s="174">
        <v>2.9765143509905626E-2</v>
      </c>
      <c r="Z624" s="175">
        <v>0</v>
      </c>
      <c r="AA624" s="168"/>
      <c r="AB624" s="176">
        <v>0</v>
      </c>
      <c r="AC624" s="177">
        <v>0</v>
      </c>
      <c r="AD624" s="134">
        <v>0</v>
      </c>
      <c r="AE624" s="177">
        <v>0</v>
      </c>
      <c r="AF624" s="182">
        <v>0</v>
      </c>
      <c r="AG624" s="172"/>
    </row>
    <row r="625" spans="1:33" s="110" customFormat="1" x14ac:dyDescent="0.2">
      <c r="A625" s="138">
        <v>478</v>
      </c>
      <c r="B625" s="139">
        <v>478352162</v>
      </c>
      <c r="C625" s="140" t="s">
        <v>531</v>
      </c>
      <c r="D625" s="141">
        <v>352</v>
      </c>
      <c r="E625" s="140" t="s">
        <v>384</v>
      </c>
      <c r="F625" s="141">
        <v>162</v>
      </c>
      <c r="G625" s="142" t="s">
        <v>194</v>
      </c>
      <c r="H625" s="130"/>
      <c r="I625" s="131">
        <v>10343</v>
      </c>
      <c r="J625" s="131">
        <v>2463</v>
      </c>
      <c r="K625" s="131">
        <v>0</v>
      </c>
      <c r="L625" s="131">
        <v>938</v>
      </c>
      <c r="M625" s="131">
        <v>13744</v>
      </c>
      <c r="N625" s="130"/>
      <c r="O625" s="132">
        <v>16.490000000000002</v>
      </c>
      <c r="P625" s="132">
        <v>0</v>
      </c>
      <c r="Q625" s="133">
        <v>211171</v>
      </c>
      <c r="R625" s="133">
        <v>0</v>
      </c>
      <c r="S625" s="133">
        <v>0</v>
      </c>
      <c r="T625" s="133">
        <v>15468</v>
      </c>
      <c r="U625" s="134">
        <v>226639</v>
      </c>
      <c r="V625" s="144"/>
      <c r="W625" s="173">
        <v>0</v>
      </c>
      <c r="X625" s="174">
        <v>0.09</v>
      </c>
      <c r="Y625" s="174">
        <v>1.8279887761099917E-2</v>
      </c>
      <c r="Z625" s="175">
        <v>0</v>
      </c>
      <c r="AA625" s="168"/>
      <c r="AB625" s="176">
        <v>0</v>
      </c>
      <c r="AC625" s="177">
        <v>0</v>
      </c>
      <c r="AD625" s="134">
        <v>0</v>
      </c>
      <c r="AE625" s="177">
        <v>0</v>
      </c>
      <c r="AF625" s="182">
        <v>0</v>
      </c>
      <c r="AG625" s="172"/>
    </row>
    <row r="626" spans="1:33" s="110" customFormat="1" x14ac:dyDescent="0.2">
      <c r="A626" s="138">
        <v>478</v>
      </c>
      <c r="B626" s="139">
        <v>478352174</v>
      </c>
      <c r="C626" s="140" t="s">
        <v>531</v>
      </c>
      <c r="D626" s="141">
        <v>352</v>
      </c>
      <c r="E626" s="140" t="s">
        <v>384</v>
      </c>
      <c r="F626" s="141">
        <v>174</v>
      </c>
      <c r="G626" s="142" t="s">
        <v>206</v>
      </c>
      <c r="H626" s="130"/>
      <c r="I626" s="131">
        <v>9863</v>
      </c>
      <c r="J626" s="131">
        <v>6337</v>
      </c>
      <c r="K626" s="131">
        <v>0</v>
      </c>
      <c r="L626" s="131">
        <v>938</v>
      </c>
      <c r="M626" s="131">
        <v>17138</v>
      </c>
      <c r="N626" s="130"/>
      <c r="O626" s="132">
        <v>9.1999999999999993</v>
      </c>
      <c r="P626" s="132">
        <v>0</v>
      </c>
      <c r="Q626" s="133">
        <v>149040</v>
      </c>
      <c r="R626" s="133">
        <v>0</v>
      </c>
      <c r="S626" s="133">
        <v>0</v>
      </c>
      <c r="T626" s="133">
        <v>8630</v>
      </c>
      <c r="U626" s="134">
        <v>157670</v>
      </c>
      <c r="V626" s="144"/>
      <c r="W626" s="173">
        <v>0</v>
      </c>
      <c r="X626" s="174">
        <v>0.18</v>
      </c>
      <c r="Y626" s="174">
        <v>4.7645786222890847E-2</v>
      </c>
      <c r="Z626" s="175">
        <v>0</v>
      </c>
      <c r="AA626" s="168"/>
      <c r="AB626" s="176">
        <v>0</v>
      </c>
      <c r="AC626" s="177">
        <v>0</v>
      </c>
      <c r="AD626" s="134">
        <v>0</v>
      </c>
      <c r="AE626" s="177">
        <v>0</v>
      </c>
      <c r="AF626" s="182">
        <v>0</v>
      </c>
      <c r="AG626" s="172"/>
    </row>
    <row r="627" spans="1:33" s="110" customFormat="1" x14ac:dyDescent="0.2">
      <c r="A627" s="138">
        <v>478</v>
      </c>
      <c r="B627" s="139">
        <v>478352288</v>
      </c>
      <c r="C627" s="140" t="s">
        <v>531</v>
      </c>
      <c r="D627" s="141">
        <v>352</v>
      </c>
      <c r="E627" s="140" t="s">
        <v>384</v>
      </c>
      <c r="F627" s="141">
        <v>288</v>
      </c>
      <c r="G627" s="142" t="s">
        <v>320</v>
      </c>
      <c r="H627" s="130"/>
      <c r="I627" s="131">
        <v>8960</v>
      </c>
      <c r="J627" s="131">
        <v>6114</v>
      </c>
      <c r="K627" s="131">
        <v>0</v>
      </c>
      <c r="L627" s="131">
        <v>938</v>
      </c>
      <c r="M627" s="131">
        <v>16012</v>
      </c>
      <c r="N627" s="130"/>
      <c r="O627" s="132">
        <v>2</v>
      </c>
      <c r="P627" s="132">
        <v>0</v>
      </c>
      <c r="Q627" s="133">
        <v>30148</v>
      </c>
      <c r="R627" s="133">
        <v>0</v>
      </c>
      <c r="S627" s="133">
        <v>0</v>
      </c>
      <c r="T627" s="133">
        <v>1876</v>
      </c>
      <c r="U627" s="134">
        <v>32024</v>
      </c>
      <c r="V627" s="144"/>
      <c r="W627" s="173">
        <v>0</v>
      </c>
      <c r="X627" s="174">
        <v>0.09</v>
      </c>
      <c r="Y627" s="174">
        <v>2.7336172807899809E-3</v>
      </c>
      <c r="Z627" s="175">
        <v>0</v>
      </c>
      <c r="AA627" s="168"/>
      <c r="AB627" s="176">
        <v>0</v>
      </c>
      <c r="AC627" s="177">
        <v>0</v>
      </c>
      <c r="AD627" s="134">
        <v>0</v>
      </c>
      <c r="AE627" s="177">
        <v>0</v>
      </c>
      <c r="AF627" s="182">
        <v>0</v>
      </c>
      <c r="AG627" s="172"/>
    </row>
    <row r="628" spans="1:33" s="110" customFormat="1" x14ac:dyDescent="0.2">
      <c r="A628" s="138">
        <v>478</v>
      </c>
      <c r="B628" s="139">
        <v>478352290</v>
      </c>
      <c r="C628" s="140" t="s">
        <v>531</v>
      </c>
      <c r="D628" s="141">
        <v>352</v>
      </c>
      <c r="E628" s="140" t="s">
        <v>384</v>
      </c>
      <c r="F628" s="141">
        <v>290</v>
      </c>
      <c r="G628" s="142" t="s">
        <v>322</v>
      </c>
      <c r="H628" s="130"/>
      <c r="I628" s="131">
        <v>10534.585071915217</v>
      </c>
      <c r="J628" s="131">
        <v>4014</v>
      </c>
      <c r="K628" s="131">
        <v>0</v>
      </c>
      <c r="L628" s="131">
        <v>938</v>
      </c>
      <c r="M628" s="131">
        <v>15486.585071915217</v>
      </c>
      <c r="N628" s="130"/>
      <c r="O628" s="132">
        <v>0.5</v>
      </c>
      <c r="P628" s="132">
        <v>0</v>
      </c>
      <c r="Q628" s="133">
        <v>7274</v>
      </c>
      <c r="R628" s="133">
        <v>0</v>
      </c>
      <c r="S628" s="133">
        <v>0</v>
      </c>
      <c r="T628" s="133">
        <v>469</v>
      </c>
      <c r="U628" s="134">
        <v>7743</v>
      </c>
      <c r="V628" s="144"/>
      <c r="W628" s="173">
        <v>0</v>
      </c>
      <c r="X628" s="174">
        <v>0.09</v>
      </c>
      <c r="Y628" s="174">
        <v>1.0383303590985762E-3</v>
      </c>
      <c r="Z628" s="175">
        <v>0</v>
      </c>
      <c r="AA628" s="168"/>
      <c r="AB628" s="176">
        <v>0</v>
      </c>
      <c r="AC628" s="177">
        <v>0</v>
      </c>
      <c r="AD628" s="134">
        <v>0</v>
      </c>
      <c r="AE628" s="177">
        <v>0</v>
      </c>
      <c r="AF628" s="182">
        <v>0</v>
      </c>
      <c r="AG628" s="172"/>
    </row>
    <row r="629" spans="1:33" s="110" customFormat="1" x14ac:dyDescent="0.2">
      <c r="A629" s="138">
        <v>478</v>
      </c>
      <c r="B629" s="139">
        <v>478352321</v>
      </c>
      <c r="C629" s="140" t="s">
        <v>531</v>
      </c>
      <c r="D629" s="141">
        <v>352</v>
      </c>
      <c r="E629" s="140" t="s">
        <v>384</v>
      </c>
      <c r="F629" s="141">
        <v>321</v>
      </c>
      <c r="G629" s="142" t="s">
        <v>353</v>
      </c>
      <c r="H629" s="130"/>
      <c r="I629" s="131">
        <v>10711.900348929423</v>
      </c>
      <c r="J629" s="131">
        <v>5429</v>
      </c>
      <c r="K629" s="131">
        <v>0</v>
      </c>
      <c r="L629" s="131">
        <v>938</v>
      </c>
      <c r="M629" s="131">
        <v>17078.900348929423</v>
      </c>
      <c r="N629" s="130"/>
      <c r="O629" s="132">
        <v>0.48</v>
      </c>
      <c r="P629" s="132">
        <v>0</v>
      </c>
      <c r="Q629" s="133">
        <v>7748</v>
      </c>
      <c r="R629" s="133">
        <v>0</v>
      </c>
      <c r="S629" s="133">
        <v>0</v>
      </c>
      <c r="T629" s="133">
        <v>450</v>
      </c>
      <c r="U629" s="134">
        <v>8198</v>
      </c>
      <c r="V629" s="144"/>
      <c r="W629" s="173">
        <v>0</v>
      </c>
      <c r="X629" s="174">
        <v>0.09</v>
      </c>
      <c r="Y629" s="174">
        <v>3.297330193271197E-3</v>
      </c>
      <c r="Z629" s="175">
        <v>0</v>
      </c>
      <c r="AA629" s="168"/>
      <c r="AB629" s="176">
        <v>0</v>
      </c>
      <c r="AC629" s="177">
        <v>0</v>
      </c>
      <c r="AD629" s="134">
        <v>0</v>
      </c>
      <c r="AE629" s="177">
        <v>0</v>
      </c>
      <c r="AF629" s="182">
        <v>0</v>
      </c>
      <c r="AG629" s="172"/>
    </row>
    <row r="630" spans="1:33" s="110" customFormat="1" x14ac:dyDescent="0.2">
      <c r="A630" s="138">
        <v>478</v>
      </c>
      <c r="B630" s="139">
        <v>478352322</v>
      </c>
      <c r="C630" s="140" t="s">
        <v>531</v>
      </c>
      <c r="D630" s="141">
        <v>352</v>
      </c>
      <c r="E630" s="140" t="s">
        <v>384</v>
      </c>
      <c r="F630" s="141">
        <v>322</v>
      </c>
      <c r="G630" s="142" t="s">
        <v>354</v>
      </c>
      <c r="H630" s="130"/>
      <c r="I630" s="131">
        <v>8960</v>
      </c>
      <c r="J630" s="131">
        <v>4897</v>
      </c>
      <c r="K630" s="131">
        <v>0</v>
      </c>
      <c r="L630" s="131">
        <v>938</v>
      </c>
      <c r="M630" s="131">
        <v>14795</v>
      </c>
      <c r="N630" s="130"/>
      <c r="O630" s="132">
        <v>1</v>
      </c>
      <c r="P630" s="132">
        <v>0</v>
      </c>
      <c r="Q630" s="133">
        <v>13857</v>
      </c>
      <c r="R630" s="133">
        <v>0</v>
      </c>
      <c r="S630" s="133">
        <v>0</v>
      </c>
      <c r="T630" s="133">
        <v>938</v>
      </c>
      <c r="U630" s="134">
        <v>14795</v>
      </c>
      <c r="V630" s="144"/>
      <c r="W630" s="173">
        <v>0</v>
      </c>
      <c r="X630" s="174">
        <v>0.09</v>
      </c>
      <c r="Y630" s="174">
        <v>9.9915918367816606E-3</v>
      </c>
      <c r="Z630" s="175">
        <v>0</v>
      </c>
      <c r="AA630" s="168"/>
      <c r="AB630" s="176">
        <v>0</v>
      </c>
      <c r="AC630" s="177">
        <v>0</v>
      </c>
      <c r="AD630" s="134">
        <v>0</v>
      </c>
      <c r="AE630" s="177">
        <v>0</v>
      </c>
      <c r="AF630" s="182">
        <v>0</v>
      </c>
      <c r="AG630" s="172"/>
    </row>
    <row r="631" spans="1:33" s="110" customFormat="1" x14ac:dyDescent="0.2">
      <c r="A631" s="138">
        <v>478</v>
      </c>
      <c r="B631" s="139">
        <v>478352326</v>
      </c>
      <c r="C631" s="140" t="s">
        <v>531</v>
      </c>
      <c r="D631" s="141">
        <v>352</v>
      </c>
      <c r="E631" s="140" t="s">
        <v>384</v>
      </c>
      <c r="F631" s="141">
        <v>326</v>
      </c>
      <c r="G631" s="142" t="s">
        <v>358</v>
      </c>
      <c r="H631" s="130"/>
      <c r="I631" s="131">
        <v>10043</v>
      </c>
      <c r="J631" s="131">
        <v>3870</v>
      </c>
      <c r="K631" s="131">
        <v>0</v>
      </c>
      <c r="L631" s="131">
        <v>938</v>
      </c>
      <c r="M631" s="131">
        <v>14851</v>
      </c>
      <c r="N631" s="130"/>
      <c r="O631" s="132">
        <v>6</v>
      </c>
      <c r="P631" s="132">
        <v>0</v>
      </c>
      <c r="Q631" s="133">
        <v>83478</v>
      </c>
      <c r="R631" s="133">
        <v>0</v>
      </c>
      <c r="S631" s="133">
        <v>0</v>
      </c>
      <c r="T631" s="133">
        <v>5628</v>
      </c>
      <c r="U631" s="134">
        <v>89106</v>
      </c>
      <c r="V631" s="144"/>
      <c r="W631" s="173">
        <v>0</v>
      </c>
      <c r="X631" s="174">
        <v>0.09</v>
      </c>
      <c r="Y631" s="174">
        <v>4.5713417421124353E-3</v>
      </c>
      <c r="Z631" s="175">
        <v>0</v>
      </c>
      <c r="AA631" s="168"/>
      <c r="AB631" s="176">
        <v>0</v>
      </c>
      <c r="AC631" s="177">
        <v>0</v>
      </c>
      <c r="AD631" s="134">
        <v>0</v>
      </c>
      <c r="AE631" s="177">
        <v>0</v>
      </c>
      <c r="AF631" s="182">
        <v>0</v>
      </c>
      <c r="AG631" s="172"/>
    </row>
    <row r="632" spans="1:33" s="110" customFormat="1" x14ac:dyDescent="0.2">
      <c r="A632" s="138">
        <v>478</v>
      </c>
      <c r="B632" s="139">
        <v>478352348</v>
      </c>
      <c r="C632" s="140" t="s">
        <v>531</v>
      </c>
      <c r="D632" s="141">
        <v>352</v>
      </c>
      <c r="E632" s="140" t="s">
        <v>384</v>
      </c>
      <c r="F632" s="141">
        <v>348</v>
      </c>
      <c r="G632" s="142" t="s">
        <v>380</v>
      </c>
      <c r="H632" s="130"/>
      <c r="I632" s="131">
        <v>10873</v>
      </c>
      <c r="J632" s="131">
        <v>213</v>
      </c>
      <c r="K632" s="131">
        <v>0</v>
      </c>
      <c r="L632" s="131">
        <v>938</v>
      </c>
      <c r="M632" s="131">
        <v>12024</v>
      </c>
      <c r="N632" s="130"/>
      <c r="O632" s="132">
        <v>9</v>
      </c>
      <c r="P632" s="132">
        <v>0</v>
      </c>
      <c r="Q632" s="133">
        <v>99774</v>
      </c>
      <c r="R632" s="133">
        <v>0</v>
      </c>
      <c r="S632" s="133">
        <v>0</v>
      </c>
      <c r="T632" s="133">
        <v>8442</v>
      </c>
      <c r="U632" s="134">
        <v>108216</v>
      </c>
      <c r="V632" s="144"/>
      <c r="W632" s="173">
        <v>0</v>
      </c>
      <c r="X632" s="174">
        <v>0.18</v>
      </c>
      <c r="Y632" s="174">
        <v>6.3497397744491174E-2</v>
      </c>
      <c r="Z632" s="175">
        <v>0</v>
      </c>
      <c r="AA632" s="168"/>
      <c r="AB632" s="176">
        <v>0</v>
      </c>
      <c r="AC632" s="177">
        <v>0</v>
      </c>
      <c r="AD632" s="134">
        <v>0</v>
      </c>
      <c r="AE632" s="177">
        <v>0</v>
      </c>
      <c r="AF632" s="182">
        <v>0</v>
      </c>
      <c r="AG632" s="172"/>
    </row>
    <row r="633" spans="1:33" s="110" customFormat="1" x14ac:dyDescent="0.2">
      <c r="A633" s="138">
        <v>478</v>
      </c>
      <c r="B633" s="139">
        <v>478352352</v>
      </c>
      <c r="C633" s="140" t="s">
        <v>531</v>
      </c>
      <c r="D633" s="141">
        <v>352</v>
      </c>
      <c r="E633" s="140" t="s">
        <v>384</v>
      </c>
      <c r="F633" s="141">
        <v>352</v>
      </c>
      <c r="G633" s="142" t="s">
        <v>384</v>
      </c>
      <c r="H633" s="130"/>
      <c r="I633" s="131">
        <v>11891</v>
      </c>
      <c r="J633" s="131">
        <v>7394</v>
      </c>
      <c r="K633" s="131">
        <v>0</v>
      </c>
      <c r="L633" s="131">
        <v>938</v>
      </c>
      <c r="M633" s="131">
        <v>20223</v>
      </c>
      <c r="N633" s="130"/>
      <c r="O633" s="132">
        <v>7</v>
      </c>
      <c r="P633" s="132">
        <v>0</v>
      </c>
      <c r="Q633" s="133">
        <v>134996</v>
      </c>
      <c r="R633" s="133">
        <v>0</v>
      </c>
      <c r="S633" s="133">
        <v>0</v>
      </c>
      <c r="T633" s="133">
        <v>6566</v>
      </c>
      <c r="U633" s="134">
        <v>141562</v>
      </c>
      <c r="V633" s="144"/>
      <c r="W633" s="173">
        <v>0</v>
      </c>
      <c r="X633" s="174">
        <v>0.09</v>
      </c>
      <c r="Y633" s="174">
        <v>1.34996E-2</v>
      </c>
      <c r="Z633" s="175">
        <v>0</v>
      </c>
      <c r="AA633" s="168"/>
      <c r="AB633" s="176">
        <v>0</v>
      </c>
      <c r="AC633" s="177">
        <v>0</v>
      </c>
      <c r="AD633" s="134">
        <v>0</v>
      </c>
      <c r="AE633" s="177">
        <v>0</v>
      </c>
      <c r="AF633" s="182">
        <v>0</v>
      </c>
      <c r="AG633" s="172"/>
    </row>
    <row r="634" spans="1:33" s="110" customFormat="1" x14ac:dyDescent="0.2">
      <c r="A634" s="138">
        <v>478</v>
      </c>
      <c r="B634" s="139">
        <v>478352600</v>
      </c>
      <c r="C634" s="140" t="s">
        <v>531</v>
      </c>
      <c r="D634" s="141">
        <v>352</v>
      </c>
      <c r="E634" s="140" t="s">
        <v>384</v>
      </c>
      <c r="F634" s="141">
        <v>600</v>
      </c>
      <c r="G634" s="142" t="s">
        <v>386</v>
      </c>
      <c r="H634" s="130"/>
      <c r="I634" s="131">
        <v>10081</v>
      </c>
      <c r="J634" s="131">
        <v>4259</v>
      </c>
      <c r="K634" s="131">
        <v>0</v>
      </c>
      <c r="L634" s="131">
        <v>938</v>
      </c>
      <c r="M634" s="131">
        <v>15278</v>
      </c>
      <c r="N634" s="130"/>
      <c r="O634" s="132">
        <v>29.990000000000002</v>
      </c>
      <c r="P634" s="132">
        <v>0</v>
      </c>
      <c r="Q634" s="133">
        <v>430057</v>
      </c>
      <c r="R634" s="133">
        <v>0</v>
      </c>
      <c r="S634" s="133">
        <v>0</v>
      </c>
      <c r="T634" s="133">
        <v>28131</v>
      </c>
      <c r="U634" s="134">
        <v>458188</v>
      </c>
      <c r="V634" s="144"/>
      <c r="W634" s="173">
        <v>0</v>
      </c>
      <c r="X634" s="174">
        <v>0.09</v>
      </c>
      <c r="Y634" s="174">
        <v>5.7885542647911929E-3</v>
      </c>
      <c r="Z634" s="175">
        <v>0</v>
      </c>
      <c r="AA634" s="168"/>
      <c r="AB634" s="176">
        <v>0</v>
      </c>
      <c r="AC634" s="177">
        <v>0</v>
      </c>
      <c r="AD634" s="134">
        <v>0</v>
      </c>
      <c r="AE634" s="177">
        <v>1</v>
      </c>
      <c r="AF634" s="182">
        <v>15278</v>
      </c>
      <c r="AG634" s="172"/>
    </row>
    <row r="635" spans="1:33" s="110" customFormat="1" x14ac:dyDescent="0.2">
      <c r="A635" s="138">
        <v>478</v>
      </c>
      <c r="B635" s="139">
        <v>478352610</v>
      </c>
      <c r="C635" s="140" t="s">
        <v>531</v>
      </c>
      <c r="D635" s="141">
        <v>352</v>
      </c>
      <c r="E635" s="140" t="s">
        <v>384</v>
      </c>
      <c r="F635" s="141">
        <v>610</v>
      </c>
      <c r="G635" s="142" t="s">
        <v>389</v>
      </c>
      <c r="H635" s="130"/>
      <c r="I635" s="131">
        <v>11043</v>
      </c>
      <c r="J635" s="131">
        <v>2337</v>
      </c>
      <c r="K635" s="131">
        <v>0</v>
      </c>
      <c r="L635" s="131">
        <v>938</v>
      </c>
      <c r="M635" s="131">
        <v>14318</v>
      </c>
      <c r="N635" s="130"/>
      <c r="O635" s="132">
        <v>9.48</v>
      </c>
      <c r="P635" s="132">
        <v>0</v>
      </c>
      <c r="Q635" s="133">
        <v>126842</v>
      </c>
      <c r="R635" s="133">
        <v>0</v>
      </c>
      <c r="S635" s="133">
        <v>0</v>
      </c>
      <c r="T635" s="133">
        <v>8892</v>
      </c>
      <c r="U635" s="134">
        <v>135734</v>
      </c>
      <c r="V635" s="144"/>
      <c r="W635" s="173">
        <v>0</v>
      </c>
      <c r="X635" s="174">
        <v>0.09</v>
      </c>
      <c r="Y635" s="174">
        <v>8.946023118486017E-3</v>
      </c>
      <c r="Z635" s="175">
        <v>0</v>
      </c>
      <c r="AA635" s="168"/>
      <c r="AB635" s="176">
        <v>0</v>
      </c>
      <c r="AC635" s="177">
        <v>0</v>
      </c>
      <c r="AD635" s="134">
        <v>0</v>
      </c>
      <c r="AE635" s="177">
        <v>0</v>
      </c>
      <c r="AF635" s="182">
        <v>0</v>
      </c>
      <c r="AG635" s="172"/>
    </row>
    <row r="636" spans="1:33" s="110" customFormat="1" x14ac:dyDescent="0.2">
      <c r="A636" s="138">
        <v>478</v>
      </c>
      <c r="B636" s="139">
        <v>478352616</v>
      </c>
      <c r="C636" s="140" t="s">
        <v>531</v>
      </c>
      <c r="D636" s="141">
        <v>352</v>
      </c>
      <c r="E636" s="140" t="s">
        <v>384</v>
      </c>
      <c r="F636" s="141">
        <v>616</v>
      </c>
      <c r="G636" s="142" t="s">
        <v>391</v>
      </c>
      <c r="H636" s="130"/>
      <c r="I636" s="131">
        <v>10782</v>
      </c>
      <c r="J636" s="131">
        <v>4189</v>
      </c>
      <c r="K636" s="131">
        <v>0</v>
      </c>
      <c r="L636" s="131">
        <v>938</v>
      </c>
      <c r="M636" s="131">
        <v>15909</v>
      </c>
      <c r="N636" s="130"/>
      <c r="O636" s="132">
        <v>55.459999999999994</v>
      </c>
      <c r="P636" s="132">
        <v>0</v>
      </c>
      <c r="Q636" s="133">
        <v>830295</v>
      </c>
      <c r="R636" s="133">
        <v>0</v>
      </c>
      <c r="S636" s="133">
        <v>0</v>
      </c>
      <c r="T636" s="133">
        <v>52021</v>
      </c>
      <c r="U636" s="134">
        <v>882316</v>
      </c>
      <c r="V636" s="144"/>
      <c r="W636" s="173">
        <v>0</v>
      </c>
      <c r="X636" s="174">
        <v>0.09</v>
      </c>
      <c r="Y636" s="174">
        <v>3.1031109882342155E-2</v>
      </c>
      <c r="Z636" s="175">
        <v>0</v>
      </c>
      <c r="AA636" s="168"/>
      <c r="AB636" s="176">
        <v>0</v>
      </c>
      <c r="AC636" s="177">
        <v>0</v>
      </c>
      <c r="AD636" s="134">
        <v>0</v>
      </c>
      <c r="AE636" s="177">
        <v>3</v>
      </c>
      <c r="AF636" s="182">
        <v>47727</v>
      </c>
      <c r="AG636" s="172"/>
    </row>
    <row r="637" spans="1:33" s="110" customFormat="1" x14ac:dyDescent="0.2">
      <c r="A637" s="138">
        <v>478</v>
      </c>
      <c r="B637" s="139">
        <v>478352620</v>
      </c>
      <c r="C637" s="140" t="s">
        <v>531</v>
      </c>
      <c r="D637" s="141">
        <v>352</v>
      </c>
      <c r="E637" s="140" t="s">
        <v>384</v>
      </c>
      <c r="F637" s="141">
        <v>620</v>
      </c>
      <c r="G637" s="142" t="s">
        <v>393</v>
      </c>
      <c r="H637" s="130"/>
      <c r="I637" s="131">
        <v>10766</v>
      </c>
      <c r="J637" s="131">
        <v>6256</v>
      </c>
      <c r="K637" s="131">
        <v>0</v>
      </c>
      <c r="L637" s="131">
        <v>938</v>
      </c>
      <c r="M637" s="131">
        <v>17960</v>
      </c>
      <c r="N637" s="130"/>
      <c r="O637" s="132">
        <v>2</v>
      </c>
      <c r="P637" s="132">
        <v>0</v>
      </c>
      <c r="Q637" s="133">
        <v>34044</v>
      </c>
      <c r="R637" s="133">
        <v>0</v>
      </c>
      <c r="S637" s="133">
        <v>0</v>
      </c>
      <c r="T637" s="133">
        <v>1876</v>
      </c>
      <c r="U637" s="134">
        <v>35920</v>
      </c>
      <c r="V637" s="144"/>
      <c r="W637" s="173">
        <v>0</v>
      </c>
      <c r="X637" s="174">
        <v>0.09</v>
      </c>
      <c r="Y637" s="174">
        <v>9.9740317146889516E-3</v>
      </c>
      <c r="Z637" s="175">
        <v>0</v>
      </c>
      <c r="AA637" s="168"/>
      <c r="AB637" s="176">
        <v>0</v>
      </c>
      <c r="AC637" s="177">
        <v>0</v>
      </c>
      <c r="AD637" s="134">
        <v>0</v>
      </c>
      <c r="AE637" s="177">
        <v>0</v>
      </c>
      <c r="AF637" s="182">
        <v>0</v>
      </c>
      <c r="AG637" s="172"/>
    </row>
    <row r="638" spans="1:33" s="110" customFormat="1" x14ac:dyDescent="0.2">
      <c r="A638" s="138">
        <v>478</v>
      </c>
      <c r="B638" s="139">
        <v>478352640</v>
      </c>
      <c r="C638" s="140" t="s">
        <v>531</v>
      </c>
      <c r="D638" s="141">
        <v>352</v>
      </c>
      <c r="E638" s="140" t="s">
        <v>384</v>
      </c>
      <c r="F638" s="141">
        <v>640</v>
      </c>
      <c r="G638" s="142" t="s">
        <v>398</v>
      </c>
      <c r="H638" s="130"/>
      <c r="I638" s="131">
        <v>10766</v>
      </c>
      <c r="J638" s="131">
        <v>7852</v>
      </c>
      <c r="K638" s="131">
        <v>0</v>
      </c>
      <c r="L638" s="131">
        <v>938</v>
      </c>
      <c r="M638" s="131">
        <v>19556</v>
      </c>
      <c r="N638" s="130"/>
      <c r="O638" s="132">
        <v>1</v>
      </c>
      <c r="P638" s="132">
        <v>0</v>
      </c>
      <c r="Q638" s="133">
        <v>18618</v>
      </c>
      <c r="R638" s="133">
        <v>0</v>
      </c>
      <c r="S638" s="133">
        <v>0</v>
      </c>
      <c r="T638" s="133">
        <v>938</v>
      </c>
      <c r="U638" s="134">
        <v>19556</v>
      </c>
      <c r="V638" s="144"/>
      <c r="W638" s="173">
        <v>0</v>
      </c>
      <c r="X638" s="174">
        <v>0.09</v>
      </c>
      <c r="Y638" s="174">
        <v>6.6407665594708505E-4</v>
      </c>
      <c r="Z638" s="175">
        <v>0</v>
      </c>
      <c r="AA638" s="168"/>
      <c r="AB638" s="176">
        <v>0</v>
      </c>
      <c r="AC638" s="177">
        <v>0</v>
      </c>
      <c r="AD638" s="134">
        <v>0</v>
      </c>
      <c r="AE638" s="177">
        <v>0</v>
      </c>
      <c r="AF638" s="182">
        <v>0</v>
      </c>
      <c r="AG638" s="172"/>
    </row>
    <row r="639" spans="1:33" s="110" customFormat="1" x14ac:dyDescent="0.2">
      <c r="A639" s="138">
        <v>478</v>
      </c>
      <c r="B639" s="139">
        <v>478352673</v>
      </c>
      <c r="C639" s="140" t="s">
        <v>531</v>
      </c>
      <c r="D639" s="141">
        <v>352</v>
      </c>
      <c r="E639" s="140" t="s">
        <v>384</v>
      </c>
      <c r="F639" s="141">
        <v>673</v>
      </c>
      <c r="G639" s="142" t="s">
        <v>408</v>
      </c>
      <c r="H639" s="130"/>
      <c r="I639" s="131">
        <v>10220</v>
      </c>
      <c r="J639" s="131">
        <v>5945</v>
      </c>
      <c r="K639" s="131">
        <v>0</v>
      </c>
      <c r="L639" s="131">
        <v>938</v>
      </c>
      <c r="M639" s="131">
        <v>17103</v>
      </c>
      <c r="N639" s="130"/>
      <c r="O639" s="132">
        <v>21.46</v>
      </c>
      <c r="P639" s="132">
        <v>0</v>
      </c>
      <c r="Q639" s="133">
        <v>346903</v>
      </c>
      <c r="R639" s="133">
        <v>0</v>
      </c>
      <c r="S639" s="133">
        <v>0</v>
      </c>
      <c r="T639" s="133">
        <v>20129</v>
      </c>
      <c r="U639" s="134">
        <v>367032</v>
      </c>
      <c r="V639" s="144"/>
      <c r="W639" s="173">
        <v>0</v>
      </c>
      <c r="X639" s="174">
        <v>0.09</v>
      </c>
      <c r="Y639" s="174">
        <v>1.6988757846919229E-2</v>
      </c>
      <c r="Z639" s="175">
        <v>0</v>
      </c>
      <c r="AA639" s="168"/>
      <c r="AB639" s="176">
        <v>0</v>
      </c>
      <c r="AC639" s="177">
        <v>0</v>
      </c>
      <c r="AD639" s="134">
        <v>0</v>
      </c>
      <c r="AE639" s="177">
        <v>1</v>
      </c>
      <c r="AF639" s="182">
        <v>17103</v>
      </c>
      <c r="AG639" s="172"/>
    </row>
    <row r="640" spans="1:33" s="110" customFormat="1" x14ac:dyDescent="0.2">
      <c r="A640" s="138">
        <v>478</v>
      </c>
      <c r="B640" s="139">
        <v>478352695</v>
      </c>
      <c r="C640" s="140" t="s">
        <v>531</v>
      </c>
      <c r="D640" s="141">
        <v>352</v>
      </c>
      <c r="E640" s="140" t="s">
        <v>384</v>
      </c>
      <c r="F640" s="141">
        <v>695</v>
      </c>
      <c r="G640" s="142" t="s">
        <v>415</v>
      </c>
      <c r="H640" s="130"/>
      <c r="I640" s="131">
        <v>10766</v>
      </c>
      <c r="J640" s="131">
        <v>7051</v>
      </c>
      <c r="K640" s="131">
        <v>0</v>
      </c>
      <c r="L640" s="131">
        <v>938</v>
      </c>
      <c r="M640" s="131">
        <v>18755</v>
      </c>
      <c r="N640" s="130"/>
      <c r="O640" s="132">
        <v>1.1599999999999999</v>
      </c>
      <c r="P640" s="132">
        <v>0</v>
      </c>
      <c r="Q640" s="133">
        <v>20668</v>
      </c>
      <c r="R640" s="133">
        <v>0</v>
      </c>
      <c r="S640" s="133">
        <v>0</v>
      </c>
      <c r="T640" s="133">
        <v>1088</v>
      </c>
      <c r="U640" s="134">
        <v>21756</v>
      </c>
      <c r="V640" s="144"/>
      <c r="W640" s="173">
        <v>0</v>
      </c>
      <c r="X640" s="174">
        <v>0.09</v>
      </c>
      <c r="Y640" s="174">
        <v>2.3682874302164221E-3</v>
      </c>
      <c r="Z640" s="175">
        <v>0</v>
      </c>
      <c r="AA640" s="168"/>
      <c r="AB640" s="176">
        <v>0</v>
      </c>
      <c r="AC640" s="177">
        <v>0</v>
      </c>
      <c r="AD640" s="134">
        <v>0</v>
      </c>
      <c r="AE640" s="177">
        <v>0</v>
      </c>
      <c r="AF640" s="182">
        <v>0</v>
      </c>
      <c r="AG640" s="172"/>
    </row>
    <row r="641" spans="1:33" s="110" customFormat="1" x14ac:dyDescent="0.2">
      <c r="A641" s="138">
        <v>478</v>
      </c>
      <c r="B641" s="139">
        <v>478352720</v>
      </c>
      <c r="C641" s="140" t="s">
        <v>531</v>
      </c>
      <c r="D641" s="141">
        <v>352</v>
      </c>
      <c r="E641" s="140" t="s">
        <v>384</v>
      </c>
      <c r="F641" s="141">
        <v>720</v>
      </c>
      <c r="G641" s="142" t="s">
        <v>423</v>
      </c>
      <c r="H641" s="130"/>
      <c r="I641" s="131">
        <v>10766</v>
      </c>
      <c r="J641" s="131">
        <v>1763</v>
      </c>
      <c r="K641" s="131">
        <v>0</v>
      </c>
      <c r="L641" s="131">
        <v>938</v>
      </c>
      <c r="M641" s="131">
        <v>13467</v>
      </c>
      <c r="N641" s="130"/>
      <c r="O641" s="132">
        <v>3</v>
      </c>
      <c r="P641" s="132">
        <v>0</v>
      </c>
      <c r="Q641" s="133">
        <v>37587</v>
      </c>
      <c r="R641" s="133">
        <v>0</v>
      </c>
      <c r="S641" s="133">
        <v>0</v>
      </c>
      <c r="T641" s="133">
        <v>2814</v>
      </c>
      <c r="U641" s="134">
        <v>40401</v>
      </c>
      <c r="V641" s="144"/>
      <c r="W641" s="173">
        <v>0</v>
      </c>
      <c r="X641" s="174">
        <v>0.09</v>
      </c>
      <c r="Y641" s="174">
        <v>7.2356150222646519E-3</v>
      </c>
      <c r="Z641" s="175">
        <v>0</v>
      </c>
      <c r="AA641" s="168"/>
      <c r="AB641" s="176">
        <v>0</v>
      </c>
      <c r="AC641" s="177">
        <v>0</v>
      </c>
      <c r="AD641" s="134">
        <v>0</v>
      </c>
      <c r="AE641" s="177">
        <v>2</v>
      </c>
      <c r="AF641" s="182">
        <v>26934</v>
      </c>
      <c r="AG641" s="172"/>
    </row>
    <row r="642" spans="1:33" s="110" customFormat="1" x14ac:dyDescent="0.2">
      <c r="A642" s="138">
        <v>478</v>
      </c>
      <c r="B642" s="139">
        <v>478352725</v>
      </c>
      <c r="C642" s="140" t="s">
        <v>531</v>
      </c>
      <c r="D642" s="141">
        <v>352</v>
      </c>
      <c r="E642" s="140" t="s">
        <v>384</v>
      </c>
      <c r="F642" s="141">
        <v>725</v>
      </c>
      <c r="G642" s="142" t="s">
        <v>424</v>
      </c>
      <c r="H642" s="130"/>
      <c r="I642" s="131">
        <v>10285</v>
      </c>
      <c r="J642" s="131">
        <v>3722</v>
      </c>
      <c r="K642" s="131">
        <v>0</v>
      </c>
      <c r="L642" s="131">
        <v>938</v>
      </c>
      <c r="M642" s="131">
        <v>14945</v>
      </c>
      <c r="N642" s="130"/>
      <c r="O642" s="132">
        <v>16.5</v>
      </c>
      <c r="P642" s="132">
        <v>0</v>
      </c>
      <c r="Q642" s="133">
        <v>231119</v>
      </c>
      <c r="R642" s="133">
        <v>0</v>
      </c>
      <c r="S642" s="133">
        <v>0</v>
      </c>
      <c r="T642" s="133">
        <v>15477</v>
      </c>
      <c r="U642" s="134">
        <v>246596</v>
      </c>
      <c r="V642" s="144"/>
      <c r="W642" s="173">
        <v>0</v>
      </c>
      <c r="X642" s="174">
        <v>0.09</v>
      </c>
      <c r="Y642" s="174">
        <v>1.0209563850235005E-2</v>
      </c>
      <c r="Z642" s="175">
        <v>0</v>
      </c>
      <c r="AA642" s="168"/>
      <c r="AB642" s="176">
        <v>0</v>
      </c>
      <c r="AC642" s="177">
        <v>0</v>
      </c>
      <c r="AD642" s="134">
        <v>0</v>
      </c>
      <c r="AE642" s="177">
        <v>1</v>
      </c>
      <c r="AF642" s="182">
        <v>14945</v>
      </c>
      <c r="AG642" s="172"/>
    </row>
    <row r="643" spans="1:33" s="110" customFormat="1" x14ac:dyDescent="0.2">
      <c r="A643" s="138">
        <v>478</v>
      </c>
      <c r="B643" s="139">
        <v>478352735</v>
      </c>
      <c r="C643" s="140" t="s">
        <v>531</v>
      </c>
      <c r="D643" s="141">
        <v>352</v>
      </c>
      <c r="E643" s="140" t="s">
        <v>384</v>
      </c>
      <c r="F643" s="141">
        <v>735</v>
      </c>
      <c r="G643" s="142" t="s">
        <v>427</v>
      </c>
      <c r="H643" s="130"/>
      <c r="I643" s="131">
        <v>10654</v>
      </c>
      <c r="J643" s="131">
        <v>4330</v>
      </c>
      <c r="K643" s="131">
        <v>0</v>
      </c>
      <c r="L643" s="131">
        <v>938</v>
      </c>
      <c r="M643" s="131">
        <v>15922</v>
      </c>
      <c r="N643" s="130"/>
      <c r="O643" s="132">
        <v>30.48</v>
      </c>
      <c r="P643" s="132">
        <v>0</v>
      </c>
      <c r="Q643" s="133">
        <v>456712</v>
      </c>
      <c r="R643" s="133">
        <v>0</v>
      </c>
      <c r="S643" s="133">
        <v>0</v>
      </c>
      <c r="T643" s="133">
        <v>28591</v>
      </c>
      <c r="U643" s="134">
        <v>485303</v>
      </c>
      <c r="V643" s="144"/>
      <c r="W643" s="173">
        <v>0</v>
      </c>
      <c r="X643" s="174">
        <v>0.09</v>
      </c>
      <c r="Y643" s="174">
        <v>1.7691036418329566E-2</v>
      </c>
      <c r="Z643" s="175">
        <v>0</v>
      </c>
      <c r="AA643" s="168"/>
      <c r="AB643" s="176">
        <v>0</v>
      </c>
      <c r="AC643" s="177">
        <v>0</v>
      </c>
      <c r="AD643" s="134">
        <v>0</v>
      </c>
      <c r="AE643" s="177">
        <v>0.49</v>
      </c>
      <c r="AF643" s="182">
        <v>7802</v>
      </c>
      <c r="AG643" s="172"/>
    </row>
    <row r="644" spans="1:33" s="110" customFormat="1" x14ac:dyDescent="0.2">
      <c r="A644" s="138">
        <v>478</v>
      </c>
      <c r="B644" s="139">
        <v>478352753</v>
      </c>
      <c r="C644" s="140" t="s">
        <v>531</v>
      </c>
      <c r="D644" s="141">
        <v>352</v>
      </c>
      <c r="E644" s="140" t="s">
        <v>384</v>
      </c>
      <c r="F644" s="141">
        <v>753</v>
      </c>
      <c r="G644" s="142" t="s">
        <v>431</v>
      </c>
      <c r="H644" s="130"/>
      <c r="I644" s="131">
        <v>10508</v>
      </c>
      <c r="J644" s="131">
        <v>4340</v>
      </c>
      <c r="K644" s="131">
        <v>0</v>
      </c>
      <c r="L644" s="131">
        <v>938</v>
      </c>
      <c r="M644" s="131">
        <v>15786</v>
      </c>
      <c r="N644" s="130"/>
      <c r="O644" s="132">
        <v>5.5</v>
      </c>
      <c r="P644" s="132">
        <v>0</v>
      </c>
      <c r="Q644" s="133">
        <v>81664</v>
      </c>
      <c r="R644" s="133">
        <v>0</v>
      </c>
      <c r="S644" s="133">
        <v>0</v>
      </c>
      <c r="T644" s="133">
        <v>5159</v>
      </c>
      <c r="U644" s="134">
        <v>86823</v>
      </c>
      <c r="V644" s="144"/>
      <c r="W644" s="173">
        <v>0</v>
      </c>
      <c r="X644" s="174">
        <v>0.09</v>
      </c>
      <c r="Y644" s="174">
        <v>5.9789794294628799E-3</v>
      </c>
      <c r="Z644" s="175">
        <v>0</v>
      </c>
      <c r="AA644" s="168"/>
      <c r="AB644" s="176">
        <v>0</v>
      </c>
      <c r="AC644" s="177">
        <v>0</v>
      </c>
      <c r="AD644" s="134">
        <v>0</v>
      </c>
      <c r="AE644" s="177">
        <v>0</v>
      </c>
      <c r="AF644" s="182">
        <v>0</v>
      </c>
      <c r="AG644" s="172"/>
    </row>
    <row r="645" spans="1:33" s="110" customFormat="1" x14ac:dyDescent="0.2">
      <c r="A645" s="138">
        <v>478</v>
      </c>
      <c r="B645" s="139">
        <v>478352755</v>
      </c>
      <c r="C645" s="140" t="s">
        <v>531</v>
      </c>
      <c r="D645" s="141">
        <v>352</v>
      </c>
      <c r="E645" s="140" t="s">
        <v>384</v>
      </c>
      <c r="F645" s="141">
        <v>755</v>
      </c>
      <c r="G645" s="142" t="s">
        <v>432</v>
      </c>
      <c r="H645" s="130"/>
      <c r="I645" s="131">
        <v>10766</v>
      </c>
      <c r="J645" s="131">
        <v>5091</v>
      </c>
      <c r="K645" s="131">
        <v>0</v>
      </c>
      <c r="L645" s="131">
        <v>938</v>
      </c>
      <c r="M645" s="131">
        <v>16795</v>
      </c>
      <c r="N645" s="130"/>
      <c r="O645" s="132">
        <v>0.55000000000000004</v>
      </c>
      <c r="P645" s="132">
        <v>0</v>
      </c>
      <c r="Q645" s="133">
        <v>8721</v>
      </c>
      <c r="R645" s="133">
        <v>0</v>
      </c>
      <c r="S645" s="133">
        <v>0</v>
      </c>
      <c r="T645" s="133">
        <v>516</v>
      </c>
      <c r="U645" s="134">
        <v>9237</v>
      </c>
      <c r="V645" s="144"/>
      <c r="W645" s="173">
        <v>0</v>
      </c>
      <c r="X645" s="174">
        <v>0.09</v>
      </c>
      <c r="Y645" s="174">
        <v>1.529541214349762E-2</v>
      </c>
      <c r="Z645" s="175">
        <v>0</v>
      </c>
      <c r="AA645" s="168"/>
      <c r="AB645" s="176">
        <v>0</v>
      </c>
      <c r="AC645" s="177">
        <v>0</v>
      </c>
      <c r="AD645" s="134">
        <v>0</v>
      </c>
      <c r="AE645" s="177">
        <v>0</v>
      </c>
      <c r="AF645" s="182">
        <v>0</v>
      </c>
      <c r="AG645" s="172"/>
    </row>
    <row r="646" spans="1:33" s="110" customFormat="1" x14ac:dyDescent="0.2">
      <c r="A646" s="138">
        <v>478</v>
      </c>
      <c r="B646" s="139">
        <v>478352770</v>
      </c>
      <c r="C646" s="140" t="s">
        <v>531</v>
      </c>
      <c r="D646" s="141">
        <v>352</v>
      </c>
      <c r="E646" s="140" t="s">
        <v>384</v>
      </c>
      <c r="F646" s="141">
        <v>770</v>
      </c>
      <c r="G646" s="142" t="s">
        <v>438</v>
      </c>
      <c r="H646" s="130"/>
      <c r="I646" s="131">
        <v>10766</v>
      </c>
      <c r="J646" s="131">
        <v>1672</v>
      </c>
      <c r="K646" s="131">
        <v>0</v>
      </c>
      <c r="L646" s="131">
        <v>938</v>
      </c>
      <c r="M646" s="131">
        <v>13376</v>
      </c>
      <c r="N646" s="130"/>
      <c r="O646" s="132">
        <v>1</v>
      </c>
      <c r="P646" s="132">
        <v>0</v>
      </c>
      <c r="Q646" s="133">
        <v>12438</v>
      </c>
      <c r="R646" s="133">
        <v>0</v>
      </c>
      <c r="S646" s="133">
        <v>0</v>
      </c>
      <c r="T646" s="133">
        <v>938</v>
      </c>
      <c r="U646" s="134">
        <v>13376</v>
      </c>
      <c r="V646" s="144"/>
      <c r="W646" s="173">
        <v>0</v>
      </c>
      <c r="X646" s="174">
        <v>0.09</v>
      </c>
      <c r="Y646" s="174">
        <v>1.1713969867921995E-3</v>
      </c>
      <c r="Z646" s="175">
        <v>0</v>
      </c>
      <c r="AA646" s="168"/>
      <c r="AB646" s="176">
        <v>0</v>
      </c>
      <c r="AC646" s="177">
        <v>0</v>
      </c>
      <c r="AD646" s="134">
        <v>0</v>
      </c>
      <c r="AE646" s="177">
        <v>0</v>
      </c>
      <c r="AF646" s="182">
        <v>0</v>
      </c>
      <c r="AG646" s="172"/>
    </row>
    <row r="647" spans="1:33" s="110" customFormat="1" x14ac:dyDescent="0.2">
      <c r="A647" s="138">
        <v>478</v>
      </c>
      <c r="B647" s="139">
        <v>478352775</v>
      </c>
      <c r="C647" s="140" t="s">
        <v>531</v>
      </c>
      <c r="D647" s="141">
        <v>352</v>
      </c>
      <c r="E647" s="140" t="s">
        <v>384</v>
      </c>
      <c r="F647" s="141">
        <v>775</v>
      </c>
      <c r="G647" s="142" t="s">
        <v>441</v>
      </c>
      <c r="H647" s="130"/>
      <c r="I647" s="131">
        <v>9963</v>
      </c>
      <c r="J647" s="131">
        <v>2367</v>
      </c>
      <c r="K647" s="131">
        <v>0</v>
      </c>
      <c r="L647" s="131">
        <v>938</v>
      </c>
      <c r="M647" s="131">
        <v>13268</v>
      </c>
      <c r="N647" s="130"/>
      <c r="O647" s="132">
        <v>24.5</v>
      </c>
      <c r="P647" s="132">
        <v>0</v>
      </c>
      <c r="Q647" s="133">
        <v>302085</v>
      </c>
      <c r="R647" s="133">
        <v>0</v>
      </c>
      <c r="S647" s="133">
        <v>0</v>
      </c>
      <c r="T647" s="133">
        <v>22981</v>
      </c>
      <c r="U647" s="134">
        <v>325066</v>
      </c>
      <c r="V647" s="144"/>
      <c r="W647" s="173">
        <v>0</v>
      </c>
      <c r="X647" s="174">
        <v>0.09</v>
      </c>
      <c r="Y647" s="174">
        <v>6.5472928800603073E-3</v>
      </c>
      <c r="Z647" s="175">
        <v>0</v>
      </c>
      <c r="AA647" s="168"/>
      <c r="AB647" s="176">
        <v>0</v>
      </c>
      <c r="AC647" s="177">
        <v>0</v>
      </c>
      <c r="AD647" s="134">
        <v>0</v>
      </c>
      <c r="AE647" s="177">
        <v>1</v>
      </c>
      <c r="AF647" s="182">
        <v>13268</v>
      </c>
      <c r="AG647" s="172"/>
    </row>
    <row r="648" spans="1:33" s="110" customFormat="1" x14ac:dyDescent="0.2">
      <c r="A648" s="138">
        <v>479</v>
      </c>
      <c r="B648" s="139">
        <v>479278005</v>
      </c>
      <c r="C648" s="140" t="s">
        <v>532</v>
      </c>
      <c r="D648" s="141">
        <v>278</v>
      </c>
      <c r="E648" s="140" t="s">
        <v>310</v>
      </c>
      <c r="F648" s="141">
        <v>5</v>
      </c>
      <c r="G648" s="142" t="s">
        <v>37</v>
      </c>
      <c r="H648" s="130"/>
      <c r="I648" s="131">
        <v>10766</v>
      </c>
      <c r="J648" s="131">
        <v>5028</v>
      </c>
      <c r="K648" s="131">
        <v>0</v>
      </c>
      <c r="L648" s="131">
        <v>938</v>
      </c>
      <c r="M648" s="131">
        <v>16732</v>
      </c>
      <c r="N648" s="130"/>
      <c r="O648" s="132">
        <v>5.16</v>
      </c>
      <c r="P648" s="132">
        <v>0</v>
      </c>
      <c r="Q648" s="133">
        <v>81498</v>
      </c>
      <c r="R648" s="133">
        <v>0</v>
      </c>
      <c r="S648" s="133">
        <v>0</v>
      </c>
      <c r="T648" s="133">
        <v>4840</v>
      </c>
      <c r="U648" s="134">
        <v>86338</v>
      </c>
      <c r="V648" s="144"/>
      <c r="W648" s="173">
        <v>0</v>
      </c>
      <c r="X648" s="174">
        <v>0.09</v>
      </c>
      <c r="Y648" s="174">
        <v>1.4867245081966523E-2</v>
      </c>
      <c r="Z648" s="175">
        <v>0</v>
      </c>
      <c r="AA648" s="168"/>
      <c r="AB648" s="176">
        <v>0.57999999999999996</v>
      </c>
      <c r="AC648" s="177">
        <v>0</v>
      </c>
      <c r="AD648" s="134">
        <v>0</v>
      </c>
      <c r="AE648" s="177">
        <v>0</v>
      </c>
      <c r="AF648" s="182">
        <v>0</v>
      </c>
      <c r="AG648" s="172"/>
    </row>
    <row r="649" spans="1:33" s="110" customFormat="1" x14ac:dyDescent="0.2">
      <c r="A649" s="138">
        <v>479</v>
      </c>
      <c r="B649" s="139">
        <v>479278024</v>
      </c>
      <c r="C649" s="140" t="s">
        <v>532</v>
      </c>
      <c r="D649" s="141">
        <v>278</v>
      </c>
      <c r="E649" s="140" t="s">
        <v>310</v>
      </c>
      <c r="F649" s="141">
        <v>24</v>
      </c>
      <c r="G649" s="142" t="s">
        <v>56</v>
      </c>
      <c r="H649" s="130"/>
      <c r="I649" s="131">
        <v>10524</v>
      </c>
      <c r="J649" s="131">
        <v>2099</v>
      </c>
      <c r="K649" s="131">
        <v>0</v>
      </c>
      <c r="L649" s="131">
        <v>938</v>
      </c>
      <c r="M649" s="131">
        <v>13561</v>
      </c>
      <c r="N649" s="130"/>
      <c r="O649" s="132">
        <v>20.919999999999998</v>
      </c>
      <c r="P649" s="132">
        <v>0</v>
      </c>
      <c r="Q649" s="133">
        <v>264073</v>
      </c>
      <c r="R649" s="133">
        <v>0</v>
      </c>
      <c r="S649" s="133">
        <v>0</v>
      </c>
      <c r="T649" s="133">
        <v>19623</v>
      </c>
      <c r="U649" s="134">
        <v>283696</v>
      </c>
      <c r="V649" s="144"/>
      <c r="W649" s="173">
        <v>0</v>
      </c>
      <c r="X649" s="174">
        <v>0.09</v>
      </c>
      <c r="Y649" s="174">
        <v>1.949504205310321E-2</v>
      </c>
      <c r="Z649" s="175">
        <v>0</v>
      </c>
      <c r="AA649" s="168"/>
      <c r="AB649" s="176">
        <v>1</v>
      </c>
      <c r="AC649" s="177">
        <v>0</v>
      </c>
      <c r="AD649" s="134">
        <v>0</v>
      </c>
      <c r="AE649" s="177">
        <v>1.7</v>
      </c>
      <c r="AF649" s="182">
        <v>23054</v>
      </c>
      <c r="AG649" s="172"/>
    </row>
    <row r="650" spans="1:33" s="110" customFormat="1" x14ac:dyDescent="0.2">
      <c r="A650" s="138">
        <v>479</v>
      </c>
      <c r="B650" s="139">
        <v>479278061</v>
      </c>
      <c r="C650" s="140" t="s">
        <v>532</v>
      </c>
      <c r="D650" s="141">
        <v>278</v>
      </c>
      <c r="E650" s="140" t="s">
        <v>310</v>
      </c>
      <c r="F650" s="141">
        <v>61</v>
      </c>
      <c r="G650" s="142" t="s">
        <v>93</v>
      </c>
      <c r="H650" s="130"/>
      <c r="I650" s="131">
        <v>12564</v>
      </c>
      <c r="J650" s="131">
        <v>686</v>
      </c>
      <c r="K650" s="131">
        <v>0</v>
      </c>
      <c r="L650" s="131">
        <v>938</v>
      </c>
      <c r="M650" s="131">
        <v>14188</v>
      </c>
      <c r="N650" s="130"/>
      <c r="O650" s="132">
        <v>34.49</v>
      </c>
      <c r="P650" s="132">
        <v>0</v>
      </c>
      <c r="Q650" s="133">
        <v>456995</v>
      </c>
      <c r="R650" s="133">
        <v>0</v>
      </c>
      <c r="S650" s="133">
        <v>0</v>
      </c>
      <c r="T650" s="133">
        <v>32352</v>
      </c>
      <c r="U650" s="134">
        <v>489347</v>
      </c>
      <c r="V650" s="144"/>
      <c r="W650" s="173">
        <v>0</v>
      </c>
      <c r="X650" s="174">
        <v>0.09</v>
      </c>
      <c r="Y650" s="174">
        <v>3.8456365525610617E-2</v>
      </c>
      <c r="Z650" s="175">
        <v>0</v>
      </c>
      <c r="AA650" s="168"/>
      <c r="AB650" s="176">
        <v>0.55000000000000004</v>
      </c>
      <c r="AC650" s="177">
        <v>0</v>
      </c>
      <c r="AD650" s="134">
        <v>0</v>
      </c>
      <c r="AE650" s="177">
        <v>1</v>
      </c>
      <c r="AF650" s="182">
        <v>14188</v>
      </c>
      <c r="AG650" s="172"/>
    </row>
    <row r="651" spans="1:33" s="110" customFormat="1" x14ac:dyDescent="0.2">
      <c r="A651" s="138">
        <v>479</v>
      </c>
      <c r="B651" s="139">
        <v>479278086</v>
      </c>
      <c r="C651" s="140" t="s">
        <v>532</v>
      </c>
      <c r="D651" s="141">
        <v>278</v>
      </c>
      <c r="E651" s="140" t="s">
        <v>310</v>
      </c>
      <c r="F651" s="141">
        <v>86</v>
      </c>
      <c r="G651" s="142" t="s">
        <v>118</v>
      </c>
      <c r="H651" s="130"/>
      <c r="I651" s="131">
        <v>9963</v>
      </c>
      <c r="J651" s="131">
        <v>1574</v>
      </c>
      <c r="K651" s="131">
        <v>0</v>
      </c>
      <c r="L651" s="131">
        <v>938</v>
      </c>
      <c r="M651" s="131">
        <v>12475</v>
      </c>
      <c r="N651" s="130"/>
      <c r="O651" s="132">
        <v>19.579999999999998</v>
      </c>
      <c r="P651" s="132">
        <v>0</v>
      </c>
      <c r="Q651" s="133">
        <v>225895</v>
      </c>
      <c r="R651" s="133">
        <v>0</v>
      </c>
      <c r="S651" s="133">
        <v>0</v>
      </c>
      <c r="T651" s="133">
        <v>18366</v>
      </c>
      <c r="U651" s="134">
        <v>244261</v>
      </c>
      <c r="V651" s="144"/>
      <c r="W651" s="173">
        <v>0</v>
      </c>
      <c r="X651" s="174">
        <v>0.18</v>
      </c>
      <c r="Y651" s="174">
        <v>6.1123164097095603E-2</v>
      </c>
      <c r="Z651" s="175">
        <v>0</v>
      </c>
      <c r="AA651" s="168"/>
      <c r="AB651" s="176">
        <v>2</v>
      </c>
      <c r="AC651" s="177">
        <v>0</v>
      </c>
      <c r="AD651" s="134">
        <v>0</v>
      </c>
      <c r="AE651" s="177">
        <v>1</v>
      </c>
      <c r="AF651" s="182">
        <v>12475</v>
      </c>
      <c r="AG651" s="172"/>
    </row>
    <row r="652" spans="1:33" s="110" customFormat="1" x14ac:dyDescent="0.2">
      <c r="A652" s="138">
        <v>479</v>
      </c>
      <c r="B652" s="139">
        <v>479278087</v>
      </c>
      <c r="C652" s="140" t="s">
        <v>532</v>
      </c>
      <c r="D652" s="141">
        <v>278</v>
      </c>
      <c r="E652" s="140" t="s">
        <v>310</v>
      </c>
      <c r="F652" s="141">
        <v>87</v>
      </c>
      <c r="G652" s="142" t="s">
        <v>119</v>
      </c>
      <c r="H652" s="130"/>
      <c r="I652" s="131">
        <v>12164</v>
      </c>
      <c r="J652" s="131">
        <v>4374</v>
      </c>
      <c r="K652" s="131">
        <v>0</v>
      </c>
      <c r="L652" s="131">
        <v>938</v>
      </c>
      <c r="M652" s="131">
        <v>17476</v>
      </c>
      <c r="N652" s="130"/>
      <c r="O652" s="132">
        <v>2.96</v>
      </c>
      <c r="P652" s="132">
        <v>0</v>
      </c>
      <c r="Q652" s="133">
        <v>48953</v>
      </c>
      <c r="R652" s="133">
        <v>0</v>
      </c>
      <c r="S652" s="133">
        <v>0</v>
      </c>
      <c r="T652" s="133">
        <v>2777</v>
      </c>
      <c r="U652" s="134">
        <v>51730</v>
      </c>
      <c r="V652" s="144"/>
      <c r="W652" s="173">
        <v>0</v>
      </c>
      <c r="X652" s="174">
        <v>0.09</v>
      </c>
      <c r="Y652" s="174">
        <v>4.2711366611567301E-3</v>
      </c>
      <c r="Z652" s="175">
        <v>0</v>
      </c>
      <c r="AA652" s="168"/>
      <c r="AB652" s="176">
        <v>0</v>
      </c>
      <c r="AC652" s="177">
        <v>0</v>
      </c>
      <c r="AD652" s="134">
        <v>0</v>
      </c>
      <c r="AE652" s="177">
        <v>0</v>
      </c>
      <c r="AF652" s="182">
        <v>0</v>
      </c>
      <c r="AG652" s="172"/>
    </row>
    <row r="653" spans="1:33" s="110" customFormat="1" x14ac:dyDescent="0.2">
      <c r="A653" s="138">
        <v>479</v>
      </c>
      <c r="B653" s="139">
        <v>479278091</v>
      </c>
      <c r="C653" s="140" t="s">
        <v>532</v>
      </c>
      <c r="D653" s="141">
        <v>278</v>
      </c>
      <c r="E653" s="140" t="s">
        <v>310</v>
      </c>
      <c r="F653" s="141">
        <v>91</v>
      </c>
      <c r="G653" s="142" t="s">
        <v>123</v>
      </c>
      <c r="H653" s="130"/>
      <c r="I653" s="131">
        <v>8960</v>
      </c>
      <c r="J653" s="131">
        <v>12429</v>
      </c>
      <c r="K653" s="131">
        <v>0</v>
      </c>
      <c r="L653" s="131">
        <v>938</v>
      </c>
      <c r="M653" s="131">
        <v>22327</v>
      </c>
      <c r="N653" s="130"/>
      <c r="O653" s="132">
        <v>2</v>
      </c>
      <c r="P653" s="132">
        <v>0</v>
      </c>
      <c r="Q653" s="133">
        <v>42778</v>
      </c>
      <c r="R653" s="133">
        <v>0</v>
      </c>
      <c r="S653" s="133">
        <v>0</v>
      </c>
      <c r="T653" s="133">
        <v>1876</v>
      </c>
      <c r="U653" s="134">
        <v>44654</v>
      </c>
      <c r="V653" s="144"/>
      <c r="W653" s="173">
        <v>0</v>
      </c>
      <c r="X653" s="174">
        <v>0.09</v>
      </c>
      <c r="Y653" s="174">
        <v>1.3152528580808651E-2</v>
      </c>
      <c r="Z653" s="175">
        <v>0</v>
      </c>
      <c r="AA653" s="168"/>
      <c r="AB653" s="176">
        <v>0</v>
      </c>
      <c r="AC653" s="177">
        <v>0</v>
      </c>
      <c r="AD653" s="134">
        <v>0</v>
      </c>
      <c r="AE653" s="177">
        <v>0</v>
      </c>
      <c r="AF653" s="182">
        <v>0</v>
      </c>
      <c r="AG653" s="172"/>
    </row>
    <row r="654" spans="1:33" s="110" customFormat="1" x14ac:dyDescent="0.2">
      <c r="A654" s="138">
        <v>479</v>
      </c>
      <c r="B654" s="139">
        <v>479278111</v>
      </c>
      <c r="C654" s="140" t="s">
        <v>532</v>
      </c>
      <c r="D654" s="141">
        <v>278</v>
      </c>
      <c r="E654" s="140" t="s">
        <v>310</v>
      </c>
      <c r="F654" s="141">
        <v>111</v>
      </c>
      <c r="G654" s="142" t="s">
        <v>143</v>
      </c>
      <c r="H654" s="130"/>
      <c r="I654" s="131">
        <v>11863</v>
      </c>
      <c r="J654" s="131">
        <v>2868</v>
      </c>
      <c r="K654" s="131">
        <v>0</v>
      </c>
      <c r="L654" s="131">
        <v>938</v>
      </c>
      <c r="M654" s="131">
        <v>15669</v>
      </c>
      <c r="N654" s="130"/>
      <c r="O654" s="132">
        <v>8.49</v>
      </c>
      <c r="P654" s="132">
        <v>0</v>
      </c>
      <c r="Q654" s="133">
        <v>125066</v>
      </c>
      <c r="R654" s="133">
        <v>0</v>
      </c>
      <c r="S654" s="133">
        <v>0</v>
      </c>
      <c r="T654" s="133">
        <v>7964</v>
      </c>
      <c r="U654" s="134">
        <v>133030</v>
      </c>
      <c r="V654" s="144"/>
      <c r="W654" s="173">
        <v>0</v>
      </c>
      <c r="X654" s="174">
        <v>0.09</v>
      </c>
      <c r="Y654" s="174">
        <v>2.7266896986125541E-2</v>
      </c>
      <c r="Z654" s="175">
        <v>0</v>
      </c>
      <c r="AA654" s="168"/>
      <c r="AB654" s="176">
        <v>0</v>
      </c>
      <c r="AC654" s="177">
        <v>0</v>
      </c>
      <c r="AD654" s="134">
        <v>0</v>
      </c>
      <c r="AE654" s="177">
        <v>1</v>
      </c>
      <c r="AF654" s="182">
        <v>15669</v>
      </c>
      <c r="AG654" s="172"/>
    </row>
    <row r="655" spans="1:33" s="110" customFormat="1" x14ac:dyDescent="0.2">
      <c r="A655" s="138">
        <v>479</v>
      </c>
      <c r="B655" s="139">
        <v>479278114</v>
      </c>
      <c r="C655" s="140" t="s">
        <v>532</v>
      </c>
      <c r="D655" s="141">
        <v>278</v>
      </c>
      <c r="E655" s="140" t="s">
        <v>310</v>
      </c>
      <c r="F655" s="141">
        <v>114</v>
      </c>
      <c r="G655" s="142" t="s">
        <v>146</v>
      </c>
      <c r="H655" s="130"/>
      <c r="I655" s="131">
        <v>11484</v>
      </c>
      <c r="J655" s="131">
        <v>2838</v>
      </c>
      <c r="K655" s="131">
        <v>0</v>
      </c>
      <c r="L655" s="131">
        <v>938</v>
      </c>
      <c r="M655" s="131">
        <v>15260</v>
      </c>
      <c r="N655" s="130"/>
      <c r="O655" s="132">
        <v>2</v>
      </c>
      <c r="P655" s="132">
        <v>0</v>
      </c>
      <c r="Q655" s="133">
        <v>28644</v>
      </c>
      <c r="R655" s="133">
        <v>0</v>
      </c>
      <c r="S655" s="133">
        <v>0</v>
      </c>
      <c r="T655" s="133">
        <v>1876</v>
      </c>
      <c r="U655" s="134">
        <v>30520</v>
      </c>
      <c r="V655" s="144"/>
      <c r="W655" s="173">
        <v>0</v>
      </c>
      <c r="X655" s="174">
        <v>0.18</v>
      </c>
      <c r="Y655" s="174">
        <v>4.4907882076813281E-2</v>
      </c>
      <c r="Z655" s="175">
        <v>0</v>
      </c>
      <c r="AA655" s="168"/>
      <c r="AB655" s="176">
        <v>0</v>
      </c>
      <c r="AC655" s="177">
        <v>0</v>
      </c>
      <c r="AD655" s="134">
        <v>0</v>
      </c>
      <c r="AE655" s="177">
        <v>0</v>
      </c>
      <c r="AF655" s="182">
        <v>0</v>
      </c>
      <c r="AG655" s="172"/>
    </row>
    <row r="656" spans="1:33" s="110" customFormat="1" x14ac:dyDescent="0.2">
      <c r="A656" s="138">
        <v>479</v>
      </c>
      <c r="B656" s="139">
        <v>479278117</v>
      </c>
      <c r="C656" s="140" t="s">
        <v>532</v>
      </c>
      <c r="D656" s="141">
        <v>278</v>
      </c>
      <c r="E656" s="140" t="s">
        <v>310</v>
      </c>
      <c r="F656" s="141">
        <v>117</v>
      </c>
      <c r="G656" s="142" t="s">
        <v>149</v>
      </c>
      <c r="H656" s="130"/>
      <c r="I656" s="131">
        <v>11424</v>
      </c>
      <c r="J656" s="131">
        <v>5376</v>
      </c>
      <c r="K656" s="131">
        <v>0</v>
      </c>
      <c r="L656" s="131">
        <v>938</v>
      </c>
      <c r="M656" s="131">
        <v>17738</v>
      </c>
      <c r="N656" s="130"/>
      <c r="O656" s="132">
        <v>10</v>
      </c>
      <c r="P656" s="132">
        <v>0</v>
      </c>
      <c r="Q656" s="133">
        <v>168000</v>
      </c>
      <c r="R656" s="133">
        <v>0</v>
      </c>
      <c r="S656" s="133">
        <v>0</v>
      </c>
      <c r="T656" s="133">
        <v>9380</v>
      </c>
      <c r="U656" s="134">
        <v>177380</v>
      </c>
      <c r="V656" s="144"/>
      <c r="W656" s="173">
        <v>0</v>
      </c>
      <c r="X656" s="174">
        <v>0.09</v>
      </c>
      <c r="Y656" s="174">
        <v>7.4732475361359463E-2</v>
      </c>
      <c r="Z656" s="175">
        <v>0</v>
      </c>
      <c r="AA656" s="168"/>
      <c r="AB656" s="176">
        <v>1</v>
      </c>
      <c r="AC656" s="177">
        <v>0</v>
      </c>
      <c r="AD656" s="134">
        <v>0</v>
      </c>
      <c r="AE656" s="177">
        <v>0</v>
      </c>
      <c r="AF656" s="182">
        <v>0</v>
      </c>
      <c r="AG656" s="172"/>
    </row>
    <row r="657" spans="1:33" s="110" customFormat="1" x14ac:dyDescent="0.2">
      <c r="A657" s="138">
        <v>479</v>
      </c>
      <c r="B657" s="139">
        <v>479278127</v>
      </c>
      <c r="C657" s="140" t="s">
        <v>532</v>
      </c>
      <c r="D657" s="141">
        <v>278</v>
      </c>
      <c r="E657" s="140" t="s">
        <v>310</v>
      </c>
      <c r="F657" s="141">
        <v>127</v>
      </c>
      <c r="G657" s="142" t="s">
        <v>159</v>
      </c>
      <c r="H657" s="130"/>
      <c r="I657" s="131">
        <v>10113</v>
      </c>
      <c r="J657" s="131">
        <v>4513</v>
      </c>
      <c r="K657" s="131">
        <v>0</v>
      </c>
      <c r="L657" s="131">
        <v>938</v>
      </c>
      <c r="M657" s="131">
        <v>15564</v>
      </c>
      <c r="N657" s="130"/>
      <c r="O657" s="132">
        <v>5</v>
      </c>
      <c r="P657" s="132">
        <v>0</v>
      </c>
      <c r="Q657" s="133">
        <v>73130</v>
      </c>
      <c r="R657" s="133">
        <v>0</v>
      </c>
      <c r="S657" s="133">
        <v>0</v>
      </c>
      <c r="T657" s="133">
        <v>4690</v>
      </c>
      <c r="U657" s="134">
        <v>77820</v>
      </c>
      <c r="V657" s="144"/>
      <c r="W657" s="173">
        <v>0</v>
      </c>
      <c r="X657" s="174">
        <v>0.09</v>
      </c>
      <c r="Y657" s="174">
        <v>3.0236280816072828E-2</v>
      </c>
      <c r="Z657" s="175">
        <v>0</v>
      </c>
      <c r="AA657" s="168"/>
      <c r="AB657" s="176">
        <v>0</v>
      </c>
      <c r="AC657" s="177">
        <v>0</v>
      </c>
      <c r="AD657" s="134">
        <v>0</v>
      </c>
      <c r="AE657" s="177">
        <v>0</v>
      </c>
      <c r="AF657" s="182">
        <v>0</v>
      </c>
      <c r="AG657" s="172"/>
    </row>
    <row r="658" spans="1:33" s="110" customFormat="1" x14ac:dyDescent="0.2">
      <c r="A658" s="138">
        <v>479</v>
      </c>
      <c r="B658" s="139">
        <v>479278136</v>
      </c>
      <c r="C658" s="140" t="s">
        <v>532</v>
      </c>
      <c r="D658" s="141">
        <v>278</v>
      </c>
      <c r="E658" s="140" t="s">
        <v>310</v>
      </c>
      <c r="F658" s="141">
        <v>136</v>
      </c>
      <c r="G658" s="142" t="s">
        <v>168</v>
      </c>
      <c r="H658" s="130"/>
      <c r="I658" s="131">
        <v>10596.38600082779</v>
      </c>
      <c r="J658" s="131">
        <v>3160</v>
      </c>
      <c r="K658" s="131">
        <v>0</v>
      </c>
      <c r="L658" s="131">
        <v>938</v>
      </c>
      <c r="M658" s="131">
        <v>14694.38600082779</v>
      </c>
      <c r="N658" s="130"/>
      <c r="O658" s="132">
        <v>0.89</v>
      </c>
      <c r="P658" s="132">
        <v>0</v>
      </c>
      <c r="Q658" s="133">
        <v>12243</v>
      </c>
      <c r="R658" s="133">
        <v>0</v>
      </c>
      <c r="S658" s="133">
        <v>0</v>
      </c>
      <c r="T658" s="133">
        <v>835</v>
      </c>
      <c r="U658" s="134">
        <v>13078</v>
      </c>
      <c r="V658" s="144"/>
      <c r="W658" s="173">
        <v>0</v>
      </c>
      <c r="X658" s="174">
        <v>0.09</v>
      </c>
      <c r="Y658" s="174">
        <v>6.159762380538206E-3</v>
      </c>
      <c r="Z658" s="175">
        <v>0</v>
      </c>
      <c r="AA658" s="168"/>
      <c r="AB658" s="176">
        <v>0</v>
      </c>
      <c r="AC658" s="177">
        <v>0</v>
      </c>
      <c r="AD658" s="134">
        <v>0</v>
      </c>
      <c r="AE658" s="177">
        <v>0</v>
      </c>
      <c r="AF658" s="182">
        <v>0</v>
      </c>
      <c r="AG658" s="172"/>
    </row>
    <row r="659" spans="1:33" s="110" customFormat="1" x14ac:dyDescent="0.2">
      <c r="A659" s="138">
        <v>479</v>
      </c>
      <c r="B659" s="139">
        <v>479278137</v>
      </c>
      <c r="C659" s="140" t="s">
        <v>532</v>
      </c>
      <c r="D659" s="141">
        <v>278</v>
      </c>
      <c r="E659" s="140" t="s">
        <v>310</v>
      </c>
      <c r="F659" s="141">
        <v>137</v>
      </c>
      <c r="G659" s="142" t="s">
        <v>169</v>
      </c>
      <c r="H659" s="130"/>
      <c r="I659" s="131">
        <v>11813</v>
      </c>
      <c r="J659" s="131">
        <v>0</v>
      </c>
      <c r="K659" s="131">
        <v>0</v>
      </c>
      <c r="L659" s="131">
        <v>938</v>
      </c>
      <c r="M659" s="131">
        <v>12751</v>
      </c>
      <c r="N659" s="130"/>
      <c r="O659" s="132">
        <v>28.550000000000008</v>
      </c>
      <c r="P659" s="132">
        <v>0</v>
      </c>
      <c r="Q659" s="133">
        <v>337261</v>
      </c>
      <c r="R659" s="133">
        <v>0</v>
      </c>
      <c r="S659" s="133">
        <v>0</v>
      </c>
      <c r="T659" s="133">
        <v>26779</v>
      </c>
      <c r="U659" s="134">
        <v>364040</v>
      </c>
      <c r="V659" s="144"/>
      <c r="W659" s="173">
        <v>0</v>
      </c>
      <c r="X659" s="174">
        <v>0.18</v>
      </c>
      <c r="Y659" s="174">
        <v>0.10833367339134427</v>
      </c>
      <c r="Z659" s="175">
        <v>0</v>
      </c>
      <c r="AA659" s="168"/>
      <c r="AB659" s="176">
        <v>0</v>
      </c>
      <c r="AC659" s="177">
        <v>0</v>
      </c>
      <c r="AD659" s="134">
        <v>0</v>
      </c>
      <c r="AE659" s="177">
        <v>4</v>
      </c>
      <c r="AF659" s="182">
        <v>51004</v>
      </c>
      <c r="AG659" s="172"/>
    </row>
    <row r="660" spans="1:33" s="110" customFormat="1" x14ac:dyDescent="0.2">
      <c r="A660" s="138">
        <v>479</v>
      </c>
      <c r="B660" s="139">
        <v>479278159</v>
      </c>
      <c r="C660" s="140" t="s">
        <v>532</v>
      </c>
      <c r="D660" s="141">
        <v>278</v>
      </c>
      <c r="E660" s="140" t="s">
        <v>310</v>
      </c>
      <c r="F660" s="141">
        <v>159</v>
      </c>
      <c r="G660" s="142" t="s">
        <v>191</v>
      </c>
      <c r="H660" s="130"/>
      <c r="I660" s="131">
        <v>10766</v>
      </c>
      <c r="J660" s="131">
        <v>4988</v>
      </c>
      <c r="K660" s="131">
        <v>0</v>
      </c>
      <c r="L660" s="131">
        <v>938</v>
      </c>
      <c r="M660" s="131">
        <v>16692</v>
      </c>
      <c r="N660" s="130"/>
      <c r="O660" s="132">
        <v>1.99</v>
      </c>
      <c r="P660" s="132">
        <v>0</v>
      </c>
      <c r="Q660" s="133">
        <v>31350</v>
      </c>
      <c r="R660" s="133">
        <v>0</v>
      </c>
      <c r="S660" s="133">
        <v>0</v>
      </c>
      <c r="T660" s="133">
        <v>1866</v>
      </c>
      <c r="U660" s="134">
        <v>33216</v>
      </c>
      <c r="V660" s="144"/>
      <c r="W660" s="173">
        <v>0</v>
      </c>
      <c r="X660" s="174">
        <v>0.09</v>
      </c>
      <c r="Y660" s="174">
        <v>2.9971063621841458E-3</v>
      </c>
      <c r="Z660" s="175">
        <v>0</v>
      </c>
      <c r="AA660" s="168"/>
      <c r="AB660" s="176">
        <v>0</v>
      </c>
      <c r="AC660" s="177">
        <v>0</v>
      </c>
      <c r="AD660" s="134">
        <v>0</v>
      </c>
      <c r="AE660" s="177">
        <v>0</v>
      </c>
      <c r="AF660" s="182">
        <v>0</v>
      </c>
      <c r="AG660" s="172"/>
    </row>
    <row r="661" spans="1:33" s="110" customFormat="1" x14ac:dyDescent="0.2">
      <c r="A661" s="138">
        <v>479</v>
      </c>
      <c r="B661" s="139">
        <v>479278161</v>
      </c>
      <c r="C661" s="140" t="s">
        <v>532</v>
      </c>
      <c r="D661" s="141">
        <v>278</v>
      </c>
      <c r="E661" s="140" t="s">
        <v>310</v>
      </c>
      <c r="F661" s="141">
        <v>161</v>
      </c>
      <c r="G661" s="142" t="s">
        <v>193</v>
      </c>
      <c r="H661" s="130"/>
      <c r="I661" s="131">
        <v>11955</v>
      </c>
      <c r="J661" s="131">
        <v>5016</v>
      </c>
      <c r="K661" s="131">
        <v>0</v>
      </c>
      <c r="L661" s="131">
        <v>938</v>
      </c>
      <c r="M661" s="131">
        <v>17909</v>
      </c>
      <c r="N661" s="130"/>
      <c r="O661" s="132">
        <v>5.8</v>
      </c>
      <c r="P661" s="132">
        <v>0</v>
      </c>
      <c r="Q661" s="133">
        <v>98432</v>
      </c>
      <c r="R661" s="133">
        <v>0</v>
      </c>
      <c r="S661" s="133">
        <v>0</v>
      </c>
      <c r="T661" s="133">
        <v>5440</v>
      </c>
      <c r="U661" s="134">
        <v>103872</v>
      </c>
      <c r="V661" s="144"/>
      <c r="W661" s="173">
        <v>0</v>
      </c>
      <c r="X661" s="174">
        <v>0.09</v>
      </c>
      <c r="Y661" s="174">
        <v>1.0593735185711394E-2</v>
      </c>
      <c r="Z661" s="175">
        <v>0</v>
      </c>
      <c r="AA661" s="168"/>
      <c r="AB661" s="176">
        <v>0</v>
      </c>
      <c r="AC661" s="177">
        <v>0</v>
      </c>
      <c r="AD661" s="134">
        <v>0</v>
      </c>
      <c r="AE661" s="177">
        <v>0</v>
      </c>
      <c r="AF661" s="182">
        <v>0</v>
      </c>
      <c r="AG661" s="172"/>
    </row>
    <row r="662" spans="1:33" s="110" customFormat="1" x14ac:dyDescent="0.2">
      <c r="A662" s="138">
        <v>479</v>
      </c>
      <c r="B662" s="139">
        <v>479278191</v>
      </c>
      <c r="C662" s="140" t="s">
        <v>532</v>
      </c>
      <c r="D662" s="141">
        <v>278</v>
      </c>
      <c r="E662" s="140" t="s">
        <v>310</v>
      </c>
      <c r="F662" s="141">
        <v>191</v>
      </c>
      <c r="G662" s="142" t="s">
        <v>223</v>
      </c>
      <c r="H662" s="130"/>
      <c r="I662" s="131">
        <v>12224</v>
      </c>
      <c r="J662" s="131">
        <v>3698</v>
      </c>
      <c r="K662" s="131">
        <v>0</v>
      </c>
      <c r="L662" s="131">
        <v>938</v>
      </c>
      <c r="M662" s="131">
        <v>16860</v>
      </c>
      <c r="N662" s="130"/>
      <c r="O662" s="132">
        <v>5</v>
      </c>
      <c r="P662" s="132">
        <v>0</v>
      </c>
      <c r="Q662" s="133">
        <v>79610</v>
      </c>
      <c r="R662" s="133">
        <v>0</v>
      </c>
      <c r="S662" s="133">
        <v>0</v>
      </c>
      <c r="T662" s="133">
        <v>4690</v>
      </c>
      <c r="U662" s="134">
        <v>84300</v>
      </c>
      <c r="V662" s="144"/>
      <c r="W662" s="173">
        <v>0</v>
      </c>
      <c r="X662" s="174">
        <v>0.09</v>
      </c>
      <c r="Y662" s="174">
        <v>3.9942481527135247E-2</v>
      </c>
      <c r="Z662" s="175">
        <v>0</v>
      </c>
      <c r="AA662" s="168"/>
      <c r="AB662" s="176">
        <v>1</v>
      </c>
      <c r="AC662" s="177">
        <v>0</v>
      </c>
      <c r="AD662" s="134">
        <v>0</v>
      </c>
      <c r="AE662" s="177">
        <v>1</v>
      </c>
      <c r="AF662" s="182">
        <v>16860</v>
      </c>
      <c r="AG662" s="172"/>
    </row>
    <row r="663" spans="1:33" s="110" customFormat="1" x14ac:dyDescent="0.2">
      <c r="A663" s="138">
        <v>479</v>
      </c>
      <c r="B663" s="139">
        <v>479278210</v>
      </c>
      <c r="C663" s="140" t="s">
        <v>532</v>
      </c>
      <c r="D663" s="141">
        <v>278</v>
      </c>
      <c r="E663" s="140" t="s">
        <v>310</v>
      </c>
      <c r="F663" s="141">
        <v>210</v>
      </c>
      <c r="G663" s="142" t="s">
        <v>242</v>
      </c>
      <c r="H663" s="130"/>
      <c r="I663" s="131">
        <v>11522</v>
      </c>
      <c r="J663" s="131">
        <v>3654</v>
      </c>
      <c r="K663" s="131">
        <v>0</v>
      </c>
      <c r="L663" s="131">
        <v>938</v>
      </c>
      <c r="M663" s="131">
        <v>16114</v>
      </c>
      <c r="N663" s="130"/>
      <c r="O663" s="132">
        <v>27.58</v>
      </c>
      <c r="P663" s="132">
        <v>0</v>
      </c>
      <c r="Q663" s="133">
        <v>418553</v>
      </c>
      <c r="R663" s="133">
        <v>0</v>
      </c>
      <c r="S663" s="133">
        <v>0</v>
      </c>
      <c r="T663" s="133">
        <v>25871</v>
      </c>
      <c r="U663" s="134">
        <v>444424</v>
      </c>
      <c r="V663" s="144"/>
      <c r="W663" s="173">
        <v>0</v>
      </c>
      <c r="X663" s="174">
        <v>0.09</v>
      </c>
      <c r="Y663" s="174">
        <v>5.3812496132318109E-2</v>
      </c>
      <c r="Z663" s="175">
        <v>0</v>
      </c>
      <c r="AA663" s="168"/>
      <c r="AB663" s="176">
        <v>1</v>
      </c>
      <c r="AC663" s="177">
        <v>0</v>
      </c>
      <c r="AD663" s="134">
        <v>0</v>
      </c>
      <c r="AE663" s="177">
        <v>3.44</v>
      </c>
      <c r="AF663" s="182">
        <v>55432</v>
      </c>
      <c r="AG663" s="172"/>
    </row>
    <row r="664" spans="1:33" s="110" customFormat="1" x14ac:dyDescent="0.2">
      <c r="A664" s="138">
        <v>479</v>
      </c>
      <c r="B664" s="139">
        <v>479278227</v>
      </c>
      <c r="C664" s="140" t="s">
        <v>532</v>
      </c>
      <c r="D664" s="141">
        <v>278</v>
      </c>
      <c r="E664" s="140" t="s">
        <v>310</v>
      </c>
      <c r="F664" s="141">
        <v>227</v>
      </c>
      <c r="G664" s="142" t="s">
        <v>259</v>
      </c>
      <c r="H664" s="130"/>
      <c r="I664" s="131">
        <v>12236</v>
      </c>
      <c r="J664" s="131">
        <v>3687</v>
      </c>
      <c r="K664" s="131">
        <v>0</v>
      </c>
      <c r="L664" s="131">
        <v>938</v>
      </c>
      <c r="M664" s="131">
        <v>16861</v>
      </c>
      <c r="N664" s="130"/>
      <c r="O664" s="132">
        <v>7.83</v>
      </c>
      <c r="P664" s="132">
        <v>0</v>
      </c>
      <c r="Q664" s="133">
        <v>124677</v>
      </c>
      <c r="R664" s="133">
        <v>0</v>
      </c>
      <c r="S664" s="133">
        <v>0</v>
      </c>
      <c r="T664" s="133">
        <v>7345</v>
      </c>
      <c r="U664" s="134">
        <v>132022</v>
      </c>
      <c r="V664" s="144"/>
      <c r="W664" s="173">
        <v>0</v>
      </c>
      <c r="X664" s="174">
        <v>0.18</v>
      </c>
      <c r="Y664" s="174">
        <v>1.6840363184086837E-2</v>
      </c>
      <c r="Z664" s="175">
        <v>0</v>
      </c>
      <c r="AA664" s="168"/>
      <c r="AB664" s="176">
        <v>0</v>
      </c>
      <c r="AC664" s="177">
        <v>0</v>
      </c>
      <c r="AD664" s="134">
        <v>0</v>
      </c>
      <c r="AE664" s="177">
        <v>0</v>
      </c>
      <c r="AF664" s="182">
        <v>0</v>
      </c>
      <c r="AG664" s="172"/>
    </row>
    <row r="665" spans="1:33" s="110" customFormat="1" x14ac:dyDescent="0.2">
      <c r="A665" s="138">
        <v>479</v>
      </c>
      <c r="B665" s="139">
        <v>479278278</v>
      </c>
      <c r="C665" s="140" t="s">
        <v>532</v>
      </c>
      <c r="D665" s="141">
        <v>278</v>
      </c>
      <c r="E665" s="140" t="s">
        <v>310</v>
      </c>
      <c r="F665" s="141">
        <v>278</v>
      </c>
      <c r="G665" s="142" t="s">
        <v>310</v>
      </c>
      <c r="H665" s="130"/>
      <c r="I665" s="131">
        <v>11197</v>
      </c>
      <c r="J665" s="131">
        <v>2066</v>
      </c>
      <c r="K665" s="131">
        <v>0</v>
      </c>
      <c r="L665" s="131">
        <v>938</v>
      </c>
      <c r="M665" s="131">
        <v>14201</v>
      </c>
      <c r="N665" s="130"/>
      <c r="O665" s="132">
        <v>52.739999999999995</v>
      </c>
      <c r="P665" s="132">
        <v>0</v>
      </c>
      <c r="Q665" s="133">
        <v>699490</v>
      </c>
      <c r="R665" s="133">
        <v>0</v>
      </c>
      <c r="S665" s="133">
        <v>0</v>
      </c>
      <c r="T665" s="133">
        <v>49471</v>
      </c>
      <c r="U665" s="134">
        <v>748961</v>
      </c>
      <c r="V665" s="144"/>
      <c r="W665" s="173">
        <v>0</v>
      </c>
      <c r="X665" s="174">
        <v>0.09</v>
      </c>
      <c r="Y665" s="174">
        <v>6.1979332771182144E-2</v>
      </c>
      <c r="Z665" s="175">
        <v>0</v>
      </c>
      <c r="AA665" s="168"/>
      <c r="AB665" s="176">
        <v>2</v>
      </c>
      <c r="AC665" s="177">
        <v>0</v>
      </c>
      <c r="AD665" s="134">
        <v>0</v>
      </c>
      <c r="AE665" s="177">
        <v>1</v>
      </c>
      <c r="AF665" s="182">
        <v>14201</v>
      </c>
      <c r="AG665" s="172"/>
    </row>
    <row r="666" spans="1:33" s="110" customFormat="1" x14ac:dyDescent="0.2">
      <c r="A666" s="138">
        <v>479</v>
      </c>
      <c r="B666" s="139">
        <v>479278281</v>
      </c>
      <c r="C666" s="140" t="s">
        <v>532</v>
      </c>
      <c r="D666" s="141">
        <v>278</v>
      </c>
      <c r="E666" s="140" t="s">
        <v>310</v>
      </c>
      <c r="F666" s="141">
        <v>281</v>
      </c>
      <c r="G666" s="142" t="s">
        <v>313</v>
      </c>
      <c r="H666" s="130"/>
      <c r="I666" s="131">
        <v>13191</v>
      </c>
      <c r="J666" s="131">
        <v>599</v>
      </c>
      <c r="K666" s="131">
        <v>0</v>
      </c>
      <c r="L666" s="131">
        <v>938</v>
      </c>
      <c r="M666" s="131">
        <v>14728</v>
      </c>
      <c r="N666" s="130"/>
      <c r="O666" s="132">
        <v>54.47</v>
      </c>
      <c r="P666" s="132">
        <v>0</v>
      </c>
      <c r="Q666" s="133">
        <v>751142</v>
      </c>
      <c r="R666" s="133">
        <v>0</v>
      </c>
      <c r="S666" s="133">
        <v>0</v>
      </c>
      <c r="T666" s="133">
        <v>51092</v>
      </c>
      <c r="U666" s="134">
        <v>802234</v>
      </c>
      <c r="V666" s="144"/>
      <c r="W666" s="173">
        <v>0</v>
      </c>
      <c r="X666" s="174">
        <v>0.18</v>
      </c>
      <c r="Y666" s="174">
        <v>0.13568467825628666</v>
      </c>
      <c r="Z666" s="175">
        <v>0</v>
      </c>
      <c r="AA666" s="168"/>
      <c r="AB666" s="176">
        <v>4.4000000000000004</v>
      </c>
      <c r="AC666" s="177">
        <v>0</v>
      </c>
      <c r="AD666" s="134">
        <v>0</v>
      </c>
      <c r="AE666" s="177">
        <v>2.9</v>
      </c>
      <c r="AF666" s="182">
        <v>42711</v>
      </c>
      <c r="AG666" s="172"/>
    </row>
    <row r="667" spans="1:33" s="110" customFormat="1" x14ac:dyDescent="0.2">
      <c r="A667" s="138">
        <v>479</v>
      </c>
      <c r="B667" s="139">
        <v>479278309</v>
      </c>
      <c r="C667" s="140" t="s">
        <v>532</v>
      </c>
      <c r="D667" s="141">
        <v>278</v>
      </c>
      <c r="E667" s="140" t="s">
        <v>310</v>
      </c>
      <c r="F667" s="141">
        <v>309</v>
      </c>
      <c r="G667" s="142" t="s">
        <v>341</v>
      </c>
      <c r="H667" s="130"/>
      <c r="I667" s="131">
        <v>12683</v>
      </c>
      <c r="J667" s="131">
        <v>1343</v>
      </c>
      <c r="K667" s="131">
        <v>0</v>
      </c>
      <c r="L667" s="131">
        <v>938</v>
      </c>
      <c r="M667" s="131">
        <v>14964</v>
      </c>
      <c r="N667" s="130"/>
      <c r="O667" s="132">
        <v>4.32</v>
      </c>
      <c r="P667" s="132">
        <v>0</v>
      </c>
      <c r="Q667" s="133">
        <v>60592</v>
      </c>
      <c r="R667" s="133">
        <v>0</v>
      </c>
      <c r="S667" s="133">
        <v>0</v>
      </c>
      <c r="T667" s="133">
        <v>4052</v>
      </c>
      <c r="U667" s="134">
        <v>64644</v>
      </c>
      <c r="V667" s="144"/>
      <c r="W667" s="173">
        <v>0</v>
      </c>
      <c r="X667" s="174">
        <v>0.18</v>
      </c>
      <c r="Y667" s="174">
        <v>3.4563246148101704E-3</v>
      </c>
      <c r="Z667" s="175">
        <v>0</v>
      </c>
      <c r="AA667" s="168"/>
      <c r="AB667" s="176">
        <v>1</v>
      </c>
      <c r="AC667" s="177">
        <v>0</v>
      </c>
      <c r="AD667" s="134">
        <v>0</v>
      </c>
      <c r="AE667" s="177">
        <v>0</v>
      </c>
      <c r="AF667" s="182">
        <v>0</v>
      </c>
      <c r="AG667" s="172"/>
    </row>
    <row r="668" spans="1:33" s="110" customFormat="1" x14ac:dyDescent="0.2">
      <c r="A668" s="138">
        <v>479</v>
      </c>
      <c r="B668" s="139">
        <v>479278325</v>
      </c>
      <c r="C668" s="140" t="s">
        <v>532</v>
      </c>
      <c r="D668" s="141">
        <v>278</v>
      </c>
      <c r="E668" s="140" t="s">
        <v>310</v>
      </c>
      <c r="F668" s="141">
        <v>325</v>
      </c>
      <c r="G668" s="142" t="s">
        <v>357</v>
      </c>
      <c r="H668" s="130"/>
      <c r="I668" s="131">
        <v>10673</v>
      </c>
      <c r="J668" s="131">
        <v>1525</v>
      </c>
      <c r="K668" s="131">
        <v>0</v>
      </c>
      <c r="L668" s="131">
        <v>938</v>
      </c>
      <c r="M668" s="131">
        <v>13136</v>
      </c>
      <c r="N668" s="130"/>
      <c r="O668" s="132">
        <v>11.790000000000001</v>
      </c>
      <c r="P668" s="132">
        <v>0</v>
      </c>
      <c r="Q668" s="133">
        <v>143814</v>
      </c>
      <c r="R668" s="133">
        <v>0</v>
      </c>
      <c r="S668" s="133">
        <v>0</v>
      </c>
      <c r="T668" s="133">
        <v>11059</v>
      </c>
      <c r="U668" s="134">
        <v>154873</v>
      </c>
      <c r="V668" s="144"/>
      <c r="W668" s="173">
        <v>0</v>
      </c>
      <c r="X668" s="174">
        <v>0.09</v>
      </c>
      <c r="Y668" s="174">
        <v>1.2300280450022755E-2</v>
      </c>
      <c r="Z668" s="175">
        <v>0</v>
      </c>
      <c r="AA668" s="168"/>
      <c r="AB668" s="176">
        <v>0.8</v>
      </c>
      <c r="AC668" s="177">
        <v>0</v>
      </c>
      <c r="AD668" s="134">
        <v>0</v>
      </c>
      <c r="AE668" s="177">
        <v>0</v>
      </c>
      <c r="AF668" s="182">
        <v>0</v>
      </c>
      <c r="AG668" s="172"/>
    </row>
    <row r="669" spans="1:33" s="110" customFormat="1" x14ac:dyDescent="0.2">
      <c r="A669" s="138">
        <v>479</v>
      </c>
      <c r="B669" s="139">
        <v>479278332</v>
      </c>
      <c r="C669" s="140" t="s">
        <v>532</v>
      </c>
      <c r="D669" s="141">
        <v>278</v>
      </c>
      <c r="E669" s="140" t="s">
        <v>310</v>
      </c>
      <c r="F669" s="141">
        <v>332</v>
      </c>
      <c r="G669" s="142" t="s">
        <v>364</v>
      </c>
      <c r="H669" s="130"/>
      <c r="I669" s="131">
        <v>11686</v>
      </c>
      <c r="J669" s="131">
        <v>902</v>
      </c>
      <c r="K669" s="131">
        <v>0</v>
      </c>
      <c r="L669" s="131">
        <v>938</v>
      </c>
      <c r="M669" s="131">
        <v>13526</v>
      </c>
      <c r="N669" s="130"/>
      <c r="O669" s="132">
        <v>11</v>
      </c>
      <c r="P669" s="132">
        <v>0</v>
      </c>
      <c r="Q669" s="133">
        <v>138468</v>
      </c>
      <c r="R669" s="133">
        <v>0</v>
      </c>
      <c r="S669" s="133">
        <v>0</v>
      </c>
      <c r="T669" s="133">
        <v>10318</v>
      </c>
      <c r="U669" s="134">
        <v>148786</v>
      </c>
      <c r="V669" s="144"/>
      <c r="W669" s="173">
        <v>0</v>
      </c>
      <c r="X669" s="174">
        <v>0.09</v>
      </c>
      <c r="Y669" s="174">
        <v>1.6521733237553109E-2</v>
      </c>
      <c r="Z669" s="175">
        <v>0</v>
      </c>
      <c r="AA669" s="168"/>
      <c r="AB669" s="176">
        <v>1</v>
      </c>
      <c r="AC669" s="177">
        <v>0</v>
      </c>
      <c r="AD669" s="134">
        <v>0</v>
      </c>
      <c r="AE669" s="177">
        <v>0</v>
      </c>
      <c r="AF669" s="182">
        <v>0</v>
      </c>
      <c r="AG669" s="172"/>
    </row>
    <row r="670" spans="1:33" s="110" customFormat="1" x14ac:dyDescent="0.2">
      <c r="A670" s="138">
        <v>479</v>
      </c>
      <c r="B670" s="139">
        <v>479278605</v>
      </c>
      <c r="C670" s="140" t="s">
        <v>532</v>
      </c>
      <c r="D670" s="141">
        <v>278</v>
      </c>
      <c r="E670" s="140" t="s">
        <v>310</v>
      </c>
      <c r="F670" s="141">
        <v>605</v>
      </c>
      <c r="G670" s="142" t="s">
        <v>388</v>
      </c>
      <c r="H670" s="130"/>
      <c r="I670" s="131">
        <v>10838</v>
      </c>
      <c r="J670" s="131">
        <v>7511</v>
      </c>
      <c r="K670" s="131">
        <v>0</v>
      </c>
      <c r="L670" s="131">
        <v>938</v>
      </c>
      <c r="M670" s="131">
        <v>19287</v>
      </c>
      <c r="N670" s="130"/>
      <c r="O670" s="132">
        <v>30.200000000000003</v>
      </c>
      <c r="P670" s="132">
        <v>0</v>
      </c>
      <c r="Q670" s="133">
        <v>554140</v>
      </c>
      <c r="R670" s="133">
        <v>0</v>
      </c>
      <c r="S670" s="133">
        <v>0</v>
      </c>
      <c r="T670" s="133">
        <v>28328</v>
      </c>
      <c r="U670" s="134">
        <v>582468</v>
      </c>
      <c r="V670" s="144"/>
      <c r="W670" s="173">
        <v>0</v>
      </c>
      <c r="X670" s="174">
        <v>0.09</v>
      </c>
      <c r="Y670" s="174">
        <v>5.3502166693441738E-2</v>
      </c>
      <c r="Z670" s="175">
        <v>0</v>
      </c>
      <c r="AA670" s="168"/>
      <c r="AB670" s="176">
        <v>1</v>
      </c>
      <c r="AC670" s="177">
        <v>0</v>
      </c>
      <c r="AD670" s="134">
        <v>0</v>
      </c>
      <c r="AE670" s="177">
        <v>4</v>
      </c>
      <c r="AF670" s="182">
        <v>77148</v>
      </c>
      <c r="AG670" s="172"/>
    </row>
    <row r="671" spans="1:33" s="110" customFormat="1" x14ac:dyDescent="0.2">
      <c r="A671" s="138">
        <v>479</v>
      </c>
      <c r="B671" s="139">
        <v>479278635</v>
      </c>
      <c r="C671" s="140" t="s">
        <v>532</v>
      </c>
      <c r="D671" s="141">
        <v>278</v>
      </c>
      <c r="E671" s="140" t="s">
        <v>310</v>
      </c>
      <c r="F671" s="141">
        <v>635</v>
      </c>
      <c r="G671" s="142" t="s">
        <v>397</v>
      </c>
      <c r="H671" s="130"/>
      <c r="I671" s="131">
        <v>12953</v>
      </c>
      <c r="J671" s="131">
        <v>5753</v>
      </c>
      <c r="K671" s="131">
        <v>0</v>
      </c>
      <c r="L671" s="131">
        <v>938</v>
      </c>
      <c r="M671" s="131">
        <v>19644</v>
      </c>
      <c r="N671" s="130"/>
      <c r="O671" s="132">
        <v>2</v>
      </c>
      <c r="P671" s="132">
        <v>0</v>
      </c>
      <c r="Q671" s="133">
        <v>37412</v>
      </c>
      <c r="R671" s="133">
        <v>0</v>
      </c>
      <c r="S671" s="133">
        <v>0</v>
      </c>
      <c r="T671" s="133">
        <v>1876</v>
      </c>
      <c r="U671" s="134">
        <v>39288</v>
      </c>
      <c r="V671" s="144"/>
      <c r="W671" s="173">
        <v>0</v>
      </c>
      <c r="X671" s="174">
        <v>0.09</v>
      </c>
      <c r="Y671" s="174">
        <v>1.6231783363047234E-2</v>
      </c>
      <c r="Z671" s="175">
        <v>0</v>
      </c>
      <c r="AA671" s="168"/>
      <c r="AB671" s="176">
        <v>0</v>
      </c>
      <c r="AC671" s="177">
        <v>0</v>
      </c>
      <c r="AD671" s="134">
        <v>0</v>
      </c>
      <c r="AE671" s="177">
        <v>0</v>
      </c>
      <c r="AF671" s="182">
        <v>0</v>
      </c>
      <c r="AG671" s="172"/>
    </row>
    <row r="672" spans="1:33" s="110" customFormat="1" x14ac:dyDescent="0.2">
      <c r="A672" s="138">
        <v>479</v>
      </c>
      <c r="B672" s="139">
        <v>479278670</v>
      </c>
      <c r="C672" s="140" t="s">
        <v>532</v>
      </c>
      <c r="D672" s="141">
        <v>278</v>
      </c>
      <c r="E672" s="140" t="s">
        <v>310</v>
      </c>
      <c r="F672" s="141">
        <v>670</v>
      </c>
      <c r="G672" s="142" t="s">
        <v>406</v>
      </c>
      <c r="H672" s="130"/>
      <c r="I672" s="131">
        <v>10958</v>
      </c>
      <c r="J672" s="131">
        <v>7757</v>
      </c>
      <c r="K672" s="131">
        <v>0</v>
      </c>
      <c r="L672" s="131">
        <v>938</v>
      </c>
      <c r="M672" s="131">
        <v>19653</v>
      </c>
      <c r="N672" s="130"/>
      <c r="O672" s="132">
        <v>11.51</v>
      </c>
      <c r="P672" s="132">
        <v>0</v>
      </c>
      <c r="Q672" s="133">
        <v>215410</v>
      </c>
      <c r="R672" s="133">
        <v>0</v>
      </c>
      <c r="S672" s="133">
        <v>0</v>
      </c>
      <c r="T672" s="133">
        <v>10796</v>
      </c>
      <c r="U672" s="134">
        <v>226206</v>
      </c>
      <c r="V672" s="144"/>
      <c r="W672" s="173">
        <v>0</v>
      </c>
      <c r="X672" s="174">
        <v>0.09</v>
      </c>
      <c r="Y672" s="174">
        <v>6.822624834198418E-2</v>
      </c>
      <c r="Z672" s="175">
        <v>0</v>
      </c>
      <c r="AA672" s="168"/>
      <c r="AB672" s="176">
        <v>0</v>
      </c>
      <c r="AC672" s="177">
        <v>0</v>
      </c>
      <c r="AD672" s="134">
        <v>0</v>
      </c>
      <c r="AE672" s="177">
        <v>0</v>
      </c>
      <c r="AF672" s="182">
        <v>0</v>
      </c>
      <c r="AG672" s="172"/>
    </row>
    <row r="673" spans="1:33" s="110" customFormat="1" x14ac:dyDescent="0.2">
      <c r="A673" s="138">
        <v>479</v>
      </c>
      <c r="B673" s="139">
        <v>479278672</v>
      </c>
      <c r="C673" s="140" t="s">
        <v>532</v>
      </c>
      <c r="D673" s="141">
        <v>278</v>
      </c>
      <c r="E673" s="140" t="s">
        <v>310</v>
      </c>
      <c r="F673" s="141">
        <v>672</v>
      </c>
      <c r="G673" s="142" t="s">
        <v>407</v>
      </c>
      <c r="H673" s="130"/>
      <c r="I673" s="131">
        <v>14340</v>
      </c>
      <c r="J673" s="131">
        <v>4647</v>
      </c>
      <c r="K673" s="131">
        <v>0</v>
      </c>
      <c r="L673" s="131">
        <v>938</v>
      </c>
      <c r="M673" s="131">
        <v>19925</v>
      </c>
      <c r="N673" s="130"/>
      <c r="O673" s="132">
        <v>3.7</v>
      </c>
      <c r="P673" s="132">
        <v>0</v>
      </c>
      <c r="Q673" s="133">
        <v>70252</v>
      </c>
      <c r="R673" s="133">
        <v>0</v>
      </c>
      <c r="S673" s="133">
        <v>0</v>
      </c>
      <c r="T673" s="133">
        <v>3471</v>
      </c>
      <c r="U673" s="134">
        <v>73723</v>
      </c>
      <c r="V673" s="144"/>
      <c r="W673" s="173">
        <v>0</v>
      </c>
      <c r="X673" s="174">
        <v>0.09</v>
      </c>
      <c r="Y673" s="174">
        <v>8.7889294540055615E-3</v>
      </c>
      <c r="Z673" s="175">
        <v>0</v>
      </c>
      <c r="AA673" s="168"/>
      <c r="AB673" s="176">
        <v>0</v>
      </c>
      <c r="AC673" s="177">
        <v>0</v>
      </c>
      <c r="AD673" s="134">
        <v>0</v>
      </c>
      <c r="AE673" s="177">
        <v>1</v>
      </c>
      <c r="AF673" s="182">
        <v>19925</v>
      </c>
      <c r="AG673" s="172"/>
    </row>
    <row r="674" spans="1:33" s="110" customFormat="1" x14ac:dyDescent="0.2">
      <c r="A674" s="138">
        <v>479</v>
      </c>
      <c r="B674" s="139">
        <v>479278674</v>
      </c>
      <c r="C674" s="140" t="s">
        <v>532</v>
      </c>
      <c r="D674" s="141">
        <v>278</v>
      </c>
      <c r="E674" s="140" t="s">
        <v>310</v>
      </c>
      <c r="F674" s="141">
        <v>674</v>
      </c>
      <c r="G674" s="142" t="s">
        <v>409</v>
      </c>
      <c r="H674" s="130"/>
      <c r="I674" s="131">
        <v>11484</v>
      </c>
      <c r="J674" s="131">
        <v>4560</v>
      </c>
      <c r="K674" s="131">
        <v>0</v>
      </c>
      <c r="L674" s="131">
        <v>938</v>
      </c>
      <c r="M674" s="131">
        <v>16982</v>
      </c>
      <c r="N674" s="130"/>
      <c r="O674" s="132">
        <v>5</v>
      </c>
      <c r="P674" s="132">
        <v>0</v>
      </c>
      <c r="Q674" s="133">
        <v>80220</v>
      </c>
      <c r="R674" s="133">
        <v>0</v>
      </c>
      <c r="S674" s="133">
        <v>0</v>
      </c>
      <c r="T674" s="133">
        <v>4690</v>
      </c>
      <c r="U674" s="134">
        <v>84910</v>
      </c>
      <c r="V674" s="144"/>
      <c r="W674" s="173">
        <v>0</v>
      </c>
      <c r="X674" s="174">
        <v>0.09</v>
      </c>
      <c r="Y674" s="174">
        <v>5.4925814026498251E-2</v>
      </c>
      <c r="Z674" s="175">
        <v>0</v>
      </c>
      <c r="AA674" s="168"/>
      <c r="AB674" s="176">
        <v>0</v>
      </c>
      <c r="AC674" s="177">
        <v>0</v>
      </c>
      <c r="AD674" s="134">
        <v>0</v>
      </c>
      <c r="AE674" s="177">
        <v>0</v>
      </c>
      <c r="AF674" s="182">
        <v>0</v>
      </c>
      <c r="AG674" s="172"/>
    </row>
    <row r="675" spans="1:33" s="110" customFormat="1" x14ac:dyDescent="0.2">
      <c r="A675" s="138">
        <v>479</v>
      </c>
      <c r="B675" s="139">
        <v>479278680</v>
      </c>
      <c r="C675" s="140" t="s">
        <v>532</v>
      </c>
      <c r="D675" s="141">
        <v>278</v>
      </c>
      <c r="E675" s="140" t="s">
        <v>310</v>
      </c>
      <c r="F675" s="141">
        <v>680</v>
      </c>
      <c r="G675" s="142" t="s">
        <v>411</v>
      </c>
      <c r="H675" s="130"/>
      <c r="I675" s="131">
        <v>11304</v>
      </c>
      <c r="J675" s="131">
        <v>4026</v>
      </c>
      <c r="K675" s="131">
        <v>0</v>
      </c>
      <c r="L675" s="131">
        <v>938</v>
      </c>
      <c r="M675" s="131">
        <v>16268</v>
      </c>
      <c r="N675" s="130"/>
      <c r="O675" s="132">
        <v>4.49</v>
      </c>
      <c r="P675" s="132">
        <v>0</v>
      </c>
      <c r="Q675" s="133">
        <v>68832</v>
      </c>
      <c r="R675" s="133">
        <v>0</v>
      </c>
      <c r="S675" s="133">
        <v>0</v>
      </c>
      <c r="T675" s="133">
        <v>4212</v>
      </c>
      <c r="U675" s="134">
        <v>73044</v>
      </c>
      <c r="V675" s="144"/>
      <c r="W675" s="173">
        <v>0</v>
      </c>
      <c r="X675" s="174">
        <v>0.09</v>
      </c>
      <c r="Y675" s="174">
        <v>4.5795888162902462E-3</v>
      </c>
      <c r="Z675" s="175">
        <v>0</v>
      </c>
      <c r="AA675" s="168"/>
      <c r="AB675" s="176">
        <v>0</v>
      </c>
      <c r="AC675" s="177">
        <v>0</v>
      </c>
      <c r="AD675" s="134">
        <v>0</v>
      </c>
      <c r="AE675" s="177">
        <v>0</v>
      </c>
      <c r="AF675" s="182">
        <v>0</v>
      </c>
      <c r="AG675" s="172"/>
    </row>
    <row r="676" spans="1:33" s="110" customFormat="1" x14ac:dyDescent="0.2">
      <c r="A676" s="138">
        <v>479</v>
      </c>
      <c r="B676" s="139">
        <v>479278683</v>
      </c>
      <c r="C676" s="140" t="s">
        <v>532</v>
      </c>
      <c r="D676" s="141">
        <v>278</v>
      </c>
      <c r="E676" s="140" t="s">
        <v>310</v>
      </c>
      <c r="F676" s="141">
        <v>683</v>
      </c>
      <c r="G676" s="142" t="s">
        <v>412</v>
      </c>
      <c r="H676" s="130"/>
      <c r="I676" s="131">
        <v>11483</v>
      </c>
      <c r="J676" s="131">
        <v>8199</v>
      </c>
      <c r="K676" s="131">
        <v>0</v>
      </c>
      <c r="L676" s="131">
        <v>938</v>
      </c>
      <c r="M676" s="131">
        <v>20620</v>
      </c>
      <c r="N676" s="130"/>
      <c r="O676" s="132">
        <v>9.86</v>
      </c>
      <c r="P676" s="132">
        <v>0</v>
      </c>
      <c r="Q676" s="133">
        <v>194064</v>
      </c>
      <c r="R676" s="133">
        <v>0</v>
      </c>
      <c r="S676" s="133">
        <v>0</v>
      </c>
      <c r="T676" s="133">
        <v>9248</v>
      </c>
      <c r="U676" s="134">
        <v>203312</v>
      </c>
      <c r="V676" s="144"/>
      <c r="W676" s="173">
        <v>0</v>
      </c>
      <c r="X676" s="174">
        <v>0.09</v>
      </c>
      <c r="Y676" s="174">
        <v>2.5315992657768356E-2</v>
      </c>
      <c r="Z676" s="175">
        <v>0</v>
      </c>
      <c r="AA676" s="168"/>
      <c r="AB676" s="176">
        <v>0</v>
      </c>
      <c r="AC676" s="177">
        <v>0</v>
      </c>
      <c r="AD676" s="134">
        <v>0</v>
      </c>
      <c r="AE676" s="177">
        <v>2</v>
      </c>
      <c r="AF676" s="182">
        <v>41240</v>
      </c>
      <c r="AG676" s="172"/>
    </row>
    <row r="677" spans="1:33" s="110" customFormat="1" x14ac:dyDescent="0.2">
      <c r="A677" s="138">
        <v>479</v>
      </c>
      <c r="B677" s="139">
        <v>479278717</v>
      </c>
      <c r="C677" s="140" t="s">
        <v>532</v>
      </c>
      <c r="D677" s="141">
        <v>278</v>
      </c>
      <c r="E677" s="140" t="s">
        <v>310</v>
      </c>
      <c r="F677" s="141">
        <v>717</v>
      </c>
      <c r="G677" s="142" t="s">
        <v>422</v>
      </c>
      <c r="H677" s="130"/>
      <c r="I677" s="131">
        <v>10766</v>
      </c>
      <c r="J677" s="131">
        <v>4452</v>
      </c>
      <c r="K677" s="131">
        <v>0</v>
      </c>
      <c r="L677" s="131">
        <v>938</v>
      </c>
      <c r="M677" s="131">
        <v>16156</v>
      </c>
      <c r="N677" s="130"/>
      <c r="O677" s="132">
        <v>0.69</v>
      </c>
      <c r="P677" s="132">
        <v>0</v>
      </c>
      <c r="Q677" s="133">
        <v>10500</v>
      </c>
      <c r="R677" s="133">
        <v>0</v>
      </c>
      <c r="S677" s="133">
        <v>0</v>
      </c>
      <c r="T677" s="133">
        <v>647</v>
      </c>
      <c r="U677" s="134">
        <v>11147</v>
      </c>
      <c r="V677" s="144"/>
      <c r="W677" s="173">
        <v>0</v>
      </c>
      <c r="X677" s="174">
        <v>0.09</v>
      </c>
      <c r="Y677" s="174">
        <v>3.9622146697127388E-2</v>
      </c>
      <c r="Z677" s="175">
        <v>0</v>
      </c>
      <c r="AA677" s="168"/>
      <c r="AB677" s="176">
        <v>0</v>
      </c>
      <c r="AC677" s="177">
        <v>0</v>
      </c>
      <c r="AD677" s="134">
        <v>0</v>
      </c>
      <c r="AE677" s="177">
        <v>0</v>
      </c>
      <c r="AF677" s="182">
        <v>0</v>
      </c>
      <c r="AG677" s="172"/>
    </row>
    <row r="678" spans="1:33" s="110" customFormat="1" x14ac:dyDescent="0.2">
      <c r="A678" s="138">
        <v>479</v>
      </c>
      <c r="B678" s="139">
        <v>479278750</v>
      </c>
      <c r="C678" s="140" t="s">
        <v>532</v>
      </c>
      <c r="D678" s="141">
        <v>278</v>
      </c>
      <c r="E678" s="140" t="s">
        <v>310</v>
      </c>
      <c r="F678" s="141">
        <v>750</v>
      </c>
      <c r="G678" s="142" t="s">
        <v>430</v>
      </c>
      <c r="H678" s="130"/>
      <c r="I678" s="131">
        <v>11266.381837349398</v>
      </c>
      <c r="J678" s="131">
        <v>7133</v>
      </c>
      <c r="K678" s="131">
        <v>0</v>
      </c>
      <c r="L678" s="131">
        <v>938</v>
      </c>
      <c r="M678" s="131">
        <v>19337.3818373494</v>
      </c>
      <c r="N678" s="130"/>
      <c r="O678" s="132">
        <v>1</v>
      </c>
      <c r="P678" s="132">
        <v>0</v>
      </c>
      <c r="Q678" s="133">
        <v>18399</v>
      </c>
      <c r="R678" s="133">
        <v>0</v>
      </c>
      <c r="S678" s="133">
        <v>0</v>
      </c>
      <c r="T678" s="133">
        <v>938</v>
      </c>
      <c r="U678" s="134">
        <v>19337</v>
      </c>
      <c r="V678" s="144"/>
      <c r="W678" s="173">
        <v>0</v>
      </c>
      <c r="X678" s="174">
        <v>0.09</v>
      </c>
      <c r="Y678" s="174">
        <v>3.5253468432370885E-2</v>
      </c>
      <c r="Z678" s="175">
        <v>0</v>
      </c>
      <c r="AA678" s="168"/>
      <c r="AB678" s="176">
        <v>0</v>
      </c>
      <c r="AC678" s="177">
        <v>0</v>
      </c>
      <c r="AD678" s="134">
        <v>0</v>
      </c>
      <c r="AE678" s="177">
        <v>0</v>
      </c>
      <c r="AF678" s="182">
        <v>0</v>
      </c>
      <c r="AG678" s="172"/>
    </row>
    <row r="679" spans="1:33" s="110" customFormat="1" x14ac:dyDescent="0.2">
      <c r="A679" s="138">
        <v>479</v>
      </c>
      <c r="B679" s="139">
        <v>479278753</v>
      </c>
      <c r="C679" s="140" t="s">
        <v>532</v>
      </c>
      <c r="D679" s="141">
        <v>278</v>
      </c>
      <c r="E679" s="140" t="s">
        <v>310</v>
      </c>
      <c r="F679" s="141">
        <v>753</v>
      </c>
      <c r="G679" s="142" t="s">
        <v>431</v>
      </c>
      <c r="H679" s="130"/>
      <c r="I679" s="131">
        <v>11327.914636785163</v>
      </c>
      <c r="J679" s="131">
        <v>4679</v>
      </c>
      <c r="K679" s="131">
        <v>0</v>
      </c>
      <c r="L679" s="131">
        <v>938</v>
      </c>
      <c r="M679" s="131">
        <v>16944.914636785164</v>
      </c>
      <c r="N679" s="130"/>
      <c r="O679" s="132">
        <v>0.67</v>
      </c>
      <c r="P679" s="132">
        <v>0</v>
      </c>
      <c r="Q679" s="133">
        <v>10725</v>
      </c>
      <c r="R679" s="133">
        <v>0</v>
      </c>
      <c r="S679" s="133">
        <v>0</v>
      </c>
      <c r="T679" s="133">
        <v>628</v>
      </c>
      <c r="U679" s="134">
        <v>11353</v>
      </c>
      <c r="V679" s="144"/>
      <c r="W679" s="173">
        <v>0</v>
      </c>
      <c r="X679" s="174">
        <v>0.09</v>
      </c>
      <c r="Y679" s="174">
        <v>5.9789794294628799E-3</v>
      </c>
      <c r="Z679" s="175">
        <v>0</v>
      </c>
      <c r="AA679" s="168"/>
      <c r="AB679" s="176">
        <v>0</v>
      </c>
      <c r="AC679" s="177">
        <v>0</v>
      </c>
      <c r="AD679" s="134">
        <v>0</v>
      </c>
      <c r="AE679" s="177">
        <v>0</v>
      </c>
      <c r="AF679" s="182">
        <v>0</v>
      </c>
      <c r="AG679" s="172"/>
    </row>
    <row r="680" spans="1:33" s="110" customFormat="1" x14ac:dyDescent="0.2">
      <c r="A680" s="138">
        <v>479</v>
      </c>
      <c r="B680" s="139">
        <v>479278755</v>
      </c>
      <c r="C680" s="140" t="s">
        <v>532</v>
      </c>
      <c r="D680" s="141">
        <v>278</v>
      </c>
      <c r="E680" s="140" t="s">
        <v>310</v>
      </c>
      <c r="F680" s="141">
        <v>755</v>
      </c>
      <c r="G680" s="142" t="s">
        <v>432</v>
      </c>
      <c r="H680" s="130"/>
      <c r="I680" s="131">
        <v>12013</v>
      </c>
      <c r="J680" s="131">
        <v>5681</v>
      </c>
      <c r="K680" s="131">
        <v>0</v>
      </c>
      <c r="L680" s="131">
        <v>938</v>
      </c>
      <c r="M680" s="131">
        <v>18632</v>
      </c>
      <c r="N680" s="130"/>
      <c r="O680" s="132">
        <v>3</v>
      </c>
      <c r="P680" s="132">
        <v>0</v>
      </c>
      <c r="Q680" s="133">
        <v>53082</v>
      </c>
      <c r="R680" s="133">
        <v>0</v>
      </c>
      <c r="S680" s="133">
        <v>0</v>
      </c>
      <c r="T680" s="133">
        <v>2814</v>
      </c>
      <c r="U680" s="134">
        <v>55896</v>
      </c>
      <c r="V680" s="144"/>
      <c r="W680" s="173">
        <v>0</v>
      </c>
      <c r="X680" s="174">
        <v>0.09</v>
      </c>
      <c r="Y680" s="174">
        <v>1.529541214349762E-2</v>
      </c>
      <c r="Z680" s="175">
        <v>0</v>
      </c>
      <c r="AA680" s="168"/>
      <c r="AB680" s="176">
        <v>0</v>
      </c>
      <c r="AC680" s="177">
        <v>0</v>
      </c>
      <c r="AD680" s="134">
        <v>0</v>
      </c>
      <c r="AE680" s="177">
        <v>0</v>
      </c>
      <c r="AF680" s="182">
        <v>0</v>
      </c>
      <c r="AG680" s="172"/>
    </row>
    <row r="681" spans="1:33" s="110" customFormat="1" x14ac:dyDescent="0.2">
      <c r="A681" s="138">
        <v>479</v>
      </c>
      <c r="B681" s="139">
        <v>479278766</v>
      </c>
      <c r="C681" s="140" t="s">
        <v>532</v>
      </c>
      <c r="D681" s="141">
        <v>278</v>
      </c>
      <c r="E681" s="140" t="s">
        <v>310</v>
      </c>
      <c r="F681" s="141">
        <v>766</v>
      </c>
      <c r="G681" s="142" t="s">
        <v>436</v>
      </c>
      <c r="H681" s="130"/>
      <c r="I681" s="131">
        <v>13615</v>
      </c>
      <c r="J681" s="131">
        <v>4103</v>
      </c>
      <c r="K681" s="131">
        <v>0</v>
      </c>
      <c r="L681" s="131">
        <v>938</v>
      </c>
      <c r="M681" s="131">
        <v>18656</v>
      </c>
      <c r="N681" s="130"/>
      <c r="O681" s="132">
        <v>2</v>
      </c>
      <c r="P681" s="132">
        <v>0</v>
      </c>
      <c r="Q681" s="133">
        <v>35436</v>
      </c>
      <c r="R681" s="133">
        <v>0</v>
      </c>
      <c r="S681" s="133">
        <v>0</v>
      </c>
      <c r="T681" s="133">
        <v>1876</v>
      </c>
      <c r="U681" s="134">
        <v>37312</v>
      </c>
      <c r="V681" s="144"/>
      <c r="W681" s="173">
        <v>0</v>
      </c>
      <c r="X681" s="174">
        <v>0.09</v>
      </c>
      <c r="Y681" s="174">
        <v>5.0098728473906926E-3</v>
      </c>
      <c r="Z681" s="175">
        <v>0</v>
      </c>
      <c r="AA681" s="168"/>
      <c r="AB681" s="176">
        <v>0</v>
      </c>
      <c r="AC681" s="177">
        <v>0</v>
      </c>
      <c r="AD681" s="134">
        <v>0</v>
      </c>
      <c r="AE681" s="177">
        <v>0</v>
      </c>
      <c r="AF681" s="182">
        <v>0</v>
      </c>
      <c r="AG681" s="172"/>
    </row>
    <row r="682" spans="1:33" s="110" customFormat="1" x14ac:dyDescent="0.2">
      <c r="A682" s="138">
        <v>481</v>
      </c>
      <c r="B682" s="139">
        <v>481035016</v>
      </c>
      <c r="C682" s="140" t="s">
        <v>533</v>
      </c>
      <c r="D682" s="141">
        <v>35</v>
      </c>
      <c r="E682" s="140" t="s">
        <v>67</v>
      </c>
      <c r="F682" s="141">
        <v>16</v>
      </c>
      <c r="G682" s="142" t="s">
        <v>48</v>
      </c>
      <c r="H682" s="130"/>
      <c r="I682" s="131">
        <v>14608</v>
      </c>
      <c r="J682" s="131">
        <v>700</v>
      </c>
      <c r="K682" s="131">
        <v>0</v>
      </c>
      <c r="L682" s="131">
        <v>938</v>
      </c>
      <c r="M682" s="131">
        <v>16246</v>
      </c>
      <c r="N682" s="130"/>
      <c r="O682" s="132">
        <v>1</v>
      </c>
      <c r="P682" s="132">
        <v>0</v>
      </c>
      <c r="Q682" s="133">
        <v>15289</v>
      </c>
      <c r="R682" s="133">
        <v>0</v>
      </c>
      <c r="S682" s="133">
        <v>0</v>
      </c>
      <c r="T682" s="133">
        <v>937</v>
      </c>
      <c r="U682" s="134">
        <v>16226</v>
      </c>
      <c r="V682" s="144"/>
      <c r="W682" s="173">
        <v>1.2167380839020021E-3</v>
      </c>
      <c r="X682" s="174">
        <v>0.09</v>
      </c>
      <c r="Y682" s="174">
        <v>4.7137046774485984E-2</v>
      </c>
      <c r="Z682" s="175">
        <v>0</v>
      </c>
      <c r="AA682" s="168"/>
      <c r="AB682" s="176">
        <v>0</v>
      </c>
      <c r="AC682" s="177">
        <v>0</v>
      </c>
      <c r="AD682" s="134">
        <v>0</v>
      </c>
      <c r="AE682" s="177">
        <v>0</v>
      </c>
      <c r="AF682" s="182">
        <v>0</v>
      </c>
      <c r="AG682" s="172"/>
    </row>
    <row r="683" spans="1:33" s="110" customFormat="1" x14ac:dyDescent="0.2">
      <c r="A683" s="138">
        <v>481</v>
      </c>
      <c r="B683" s="139">
        <v>481035018</v>
      </c>
      <c r="C683" s="140" t="s">
        <v>533</v>
      </c>
      <c r="D683" s="141">
        <v>35</v>
      </c>
      <c r="E683" s="140" t="s">
        <v>67</v>
      </c>
      <c r="F683" s="141">
        <v>18</v>
      </c>
      <c r="G683" s="142" t="s">
        <v>50</v>
      </c>
      <c r="H683" s="130"/>
      <c r="I683" s="131">
        <v>9952</v>
      </c>
      <c r="J683" s="131">
        <v>6131</v>
      </c>
      <c r="K683" s="131">
        <v>0</v>
      </c>
      <c r="L683" s="131">
        <v>938</v>
      </c>
      <c r="M683" s="131">
        <v>17021</v>
      </c>
      <c r="N683" s="130"/>
      <c r="O683" s="132">
        <v>1</v>
      </c>
      <c r="P683" s="132">
        <v>0</v>
      </c>
      <c r="Q683" s="133">
        <v>16063</v>
      </c>
      <c r="R683" s="133">
        <v>0</v>
      </c>
      <c r="S683" s="133">
        <v>0</v>
      </c>
      <c r="T683" s="133">
        <v>937</v>
      </c>
      <c r="U683" s="134">
        <v>17000</v>
      </c>
      <c r="V683" s="144"/>
      <c r="W683" s="173">
        <v>1.2167380839020021E-3</v>
      </c>
      <c r="X683" s="174">
        <v>0.09</v>
      </c>
      <c r="Y683" s="174">
        <v>3.2906244359349739E-2</v>
      </c>
      <c r="Z683" s="175">
        <v>0</v>
      </c>
      <c r="AA683" s="168"/>
      <c r="AB683" s="176">
        <v>0</v>
      </c>
      <c r="AC683" s="177">
        <v>0</v>
      </c>
      <c r="AD683" s="134">
        <v>0</v>
      </c>
      <c r="AE683" s="177">
        <v>0</v>
      </c>
      <c r="AF683" s="182">
        <v>0</v>
      </c>
      <c r="AG683" s="172"/>
    </row>
    <row r="684" spans="1:33" s="110" customFormat="1" x14ac:dyDescent="0.2">
      <c r="A684" s="138">
        <v>481</v>
      </c>
      <c r="B684" s="139">
        <v>481035035</v>
      </c>
      <c r="C684" s="140" t="s">
        <v>533</v>
      </c>
      <c r="D684" s="141">
        <v>35</v>
      </c>
      <c r="E684" s="140" t="s">
        <v>67</v>
      </c>
      <c r="F684" s="141">
        <v>35</v>
      </c>
      <c r="G684" s="142" t="s">
        <v>67</v>
      </c>
      <c r="H684" s="130"/>
      <c r="I684" s="131">
        <v>13292</v>
      </c>
      <c r="J684" s="131">
        <v>5579</v>
      </c>
      <c r="K684" s="131">
        <v>0</v>
      </c>
      <c r="L684" s="131">
        <v>938</v>
      </c>
      <c r="M684" s="131">
        <v>19809</v>
      </c>
      <c r="N684" s="130"/>
      <c r="O684" s="132">
        <v>882.80000000000041</v>
      </c>
      <c r="P684" s="132">
        <v>0</v>
      </c>
      <c r="Q684" s="133">
        <v>16639025</v>
      </c>
      <c r="R684" s="133">
        <v>0</v>
      </c>
      <c r="S684" s="133">
        <v>0</v>
      </c>
      <c r="T684" s="133">
        <v>827179</v>
      </c>
      <c r="U684" s="134">
        <v>17466204</v>
      </c>
      <c r="V684" s="144"/>
      <c r="W684" s="173">
        <v>1.0741363804686865</v>
      </c>
      <c r="X684" s="174">
        <v>0.18</v>
      </c>
      <c r="Y684" s="174">
        <v>0.15581142511821139</v>
      </c>
      <c r="Z684" s="175">
        <v>0</v>
      </c>
      <c r="AA684" s="168"/>
      <c r="AB684" s="176">
        <v>0</v>
      </c>
      <c r="AC684" s="177">
        <v>0</v>
      </c>
      <c r="AD684" s="134">
        <v>0</v>
      </c>
      <c r="AE684" s="177">
        <v>1.8777125324022641</v>
      </c>
      <c r="AF684" s="182">
        <v>37196</v>
      </c>
      <c r="AG684" s="172"/>
    </row>
    <row r="685" spans="1:33" s="110" customFormat="1" x14ac:dyDescent="0.2">
      <c r="A685" s="138">
        <v>481</v>
      </c>
      <c r="B685" s="139">
        <v>481035040</v>
      </c>
      <c r="C685" s="140" t="s">
        <v>533</v>
      </c>
      <c r="D685" s="141">
        <v>35</v>
      </c>
      <c r="E685" s="140" t="s">
        <v>67</v>
      </c>
      <c r="F685" s="141">
        <v>40</v>
      </c>
      <c r="G685" s="142" t="s">
        <v>72</v>
      </c>
      <c r="H685" s="130"/>
      <c r="I685" s="131">
        <v>11339.378843972818</v>
      </c>
      <c r="J685" s="131">
        <v>3132</v>
      </c>
      <c r="K685" s="131">
        <v>0</v>
      </c>
      <c r="L685" s="131">
        <v>938</v>
      </c>
      <c r="M685" s="131">
        <v>15409.378843972818</v>
      </c>
      <c r="N685" s="130"/>
      <c r="O685" s="132">
        <v>0.79</v>
      </c>
      <c r="P685" s="132">
        <v>0</v>
      </c>
      <c r="Q685" s="133">
        <v>11418</v>
      </c>
      <c r="R685" s="133">
        <v>0</v>
      </c>
      <c r="S685" s="133">
        <v>0</v>
      </c>
      <c r="T685" s="133">
        <v>740</v>
      </c>
      <c r="U685" s="134">
        <v>12158</v>
      </c>
      <c r="V685" s="144"/>
      <c r="W685" s="173">
        <v>9.6122308628258165E-4</v>
      </c>
      <c r="X685" s="174">
        <v>0.09</v>
      </c>
      <c r="Y685" s="174">
        <v>2.4124629974567172E-3</v>
      </c>
      <c r="Z685" s="175">
        <v>0</v>
      </c>
      <c r="AA685" s="168"/>
      <c r="AB685" s="176">
        <v>0</v>
      </c>
      <c r="AC685" s="177">
        <v>0</v>
      </c>
      <c r="AD685" s="134">
        <v>0</v>
      </c>
      <c r="AE685" s="177">
        <v>0</v>
      </c>
      <c r="AF685" s="182">
        <v>0</v>
      </c>
      <c r="AG685" s="172"/>
    </row>
    <row r="686" spans="1:33" s="110" customFormat="1" x14ac:dyDescent="0.2">
      <c r="A686" s="138">
        <v>481</v>
      </c>
      <c r="B686" s="139">
        <v>481035044</v>
      </c>
      <c r="C686" s="140" t="s">
        <v>533</v>
      </c>
      <c r="D686" s="141">
        <v>35</v>
      </c>
      <c r="E686" s="140" t="s">
        <v>67</v>
      </c>
      <c r="F686" s="141">
        <v>44</v>
      </c>
      <c r="G686" s="142" t="s">
        <v>76</v>
      </c>
      <c r="H686" s="130"/>
      <c r="I686" s="131">
        <v>14038</v>
      </c>
      <c r="J686" s="131">
        <v>126</v>
      </c>
      <c r="K686" s="131">
        <v>0</v>
      </c>
      <c r="L686" s="131">
        <v>938</v>
      </c>
      <c r="M686" s="131">
        <v>15102</v>
      </c>
      <c r="N686" s="130"/>
      <c r="O686" s="132">
        <v>10.74</v>
      </c>
      <c r="P686" s="132">
        <v>0</v>
      </c>
      <c r="Q686" s="133">
        <v>151938</v>
      </c>
      <c r="R686" s="133">
        <v>0</v>
      </c>
      <c r="S686" s="133">
        <v>0</v>
      </c>
      <c r="T686" s="133">
        <v>10063</v>
      </c>
      <c r="U686" s="134">
        <v>162001</v>
      </c>
      <c r="V686" s="144"/>
      <c r="W686" s="173">
        <v>1.30677670211075E-2</v>
      </c>
      <c r="X686" s="174">
        <v>0.18</v>
      </c>
      <c r="Y686" s="174">
        <v>7.2901165539567603E-2</v>
      </c>
      <c r="Z686" s="175">
        <v>0</v>
      </c>
      <c r="AA686" s="168"/>
      <c r="AB686" s="176">
        <v>0</v>
      </c>
      <c r="AC686" s="177">
        <v>0</v>
      </c>
      <c r="AD686" s="134">
        <v>0</v>
      </c>
      <c r="AE686" s="177">
        <v>0</v>
      </c>
      <c r="AF686" s="182">
        <v>0</v>
      </c>
      <c r="AG686" s="172"/>
    </row>
    <row r="687" spans="1:33" s="110" customFormat="1" x14ac:dyDescent="0.2">
      <c r="A687" s="138">
        <v>481</v>
      </c>
      <c r="B687" s="139">
        <v>481035050</v>
      </c>
      <c r="C687" s="140" t="s">
        <v>533</v>
      </c>
      <c r="D687" s="141">
        <v>35</v>
      </c>
      <c r="E687" s="140" t="s">
        <v>67</v>
      </c>
      <c r="F687" s="141">
        <v>50</v>
      </c>
      <c r="G687" s="142" t="s">
        <v>82</v>
      </c>
      <c r="H687" s="130"/>
      <c r="I687" s="131">
        <v>14164</v>
      </c>
      <c r="J687" s="131">
        <v>6303</v>
      </c>
      <c r="K687" s="131">
        <v>0</v>
      </c>
      <c r="L687" s="131">
        <v>938</v>
      </c>
      <c r="M687" s="131">
        <v>21405</v>
      </c>
      <c r="N687" s="130"/>
      <c r="O687" s="132">
        <v>4</v>
      </c>
      <c r="P687" s="132">
        <v>0</v>
      </c>
      <c r="Q687" s="133">
        <v>81768</v>
      </c>
      <c r="R687" s="133">
        <v>0</v>
      </c>
      <c r="S687" s="133">
        <v>0</v>
      </c>
      <c r="T687" s="133">
        <v>3748</v>
      </c>
      <c r="U687" s="134">
        <v>85516</v>
      </c>
      <c r="V687" s="144"/>
      <c r="W687" s="173">
        <v>4.8669523356080083E-3</v>
      </c>
      <c r="X687" s="174">
        <v>0.09</v>
      </c>
      <c r="Y687" s="174">
        <v>7.0171866245590771E-3</v>
      </c>
      <c r="Z687" s="175">
        <v>0</v>
      </c>
      <c r="AA687" s="168"/>
      <c r="AB687" s="176">
        <v>0</v>
      </c>
      <c r="AC687" s="177">
        <v>0</v>
      </c>
      <c r="AD687" s="134">
        <v>0</v>
      </c>
      <c r="AE687" s="177">
        <v>0</v>
      </c>
      <c r="AF687" s="182">
        <v>0</v>
      </c>
      <c r="AG687" s="172"/>
    </row>
    <row r="688" spans="1:33" s="110" customFormat="1" x14ac:dyDescent="0.2">
      <c r="A688" s="138">
        <v>481</v>
      </c>
      <c r="B688" s="139">
        <v>481035057</v>
      </c>
      <c r="C688" s="140" t="s">
        <v>533</v>
      </c>
      <c r="D688" s="141">
        <v>35</v>
      </c>
      <c r="E688" s="140" t="s">
        <v>67</v>
      </c>
      <c r="F688" s="141">
        <v>57</v>
      </c>
      <c r="G688" s="142" t="s">
        <v>89</v>
      </c>
      <c r="H688" s="130"/>
      <c r="I688" s="131">
        <v>14497.297146590754</v>
      </c>
      <c r="J688" s="131">
        <v>453</v>
      </c>
      <c r="K688" s="131">
        <v>0</v>
      </c>
      <c r="L688" s="131">
        <v>938</v>
      </c>
      <c r="M688" s="131">
        <v>15888.297146590754</v>
      </c>
      <c r="N688" s="130"/>
      <c r="O688" s="132">
        <v>1</v>
      </c>
      <c r="P688" s="132">
        <v>0</v>
      </c>
      <c r="Q688" s="133">
        <v>14932</v>
      </c>
      <c r="R688" s="133">
        <v>0</v>
      </c>
      <c r="S688" s="133">
        <v>0</v>
      </c>
      <c r="T688" s="133">
        <v>937</v>
      </c>
      <c r="U688" s="134">
        <v>15869</v>
      </c>
      <c r="V688" s="144"/>
      <c r="W688" s="173">
        <v>1.2167380839020021E-3</v>
      </c>
      <c r="X688" s="174">
        <v>0.18</v>
      </c>
      <c r="Y688" s="174">
        <v>0.12433807264603146</v>
      </c>
      <c r="Z688" s="175">
        <v>0</v>
      </c>
      <c r="AA688" s="168"/>
      <c r="AB688" s="176">
        <v>0</v>
      </c>
      <c r="AC688" s="177">
        <v>0</v>
      </c>
      <c r="AD688" s="134">
        <v>0</v>
      </c>
      <c r="AE688" s="177">
        <v>0</v>
      </c>
      <c r="AF688" s="182">
        <v>0</v>
      </c>
      <c r="AG688" s="172"/>
    </row>
    <row r="689" spans="1:33" s="110" customFormat="1" x14ac:dyDescent="0.2">
      <c r="A689" s="138">
        <v>481</v>
      </c>
      <c r="B689" s="139">
        <v>481035073</v>
      </c>
      <c r="C689" s="140" t="s">
        <v>533</v>
      </c>
      <c r="D689" s="141">
        <v>35</v>
      </c>
      <c r="E689" s="140" t="s">
        <v>67</v>
      </c>
      <c r="F689" s="141">
        <v>73</v>
      </c>
      <c r="G689" s="142" t="s">
        <v>105</v>
      </c>
      <c r="H689" s="130"/>
      <c r="I689" s="131">
        <v>14392</v>
      </c>
      <c r="J689" s="131">
        <v>9940</v>
      </c>
      <c r="K689" s="131">
        <v>0</v>
      </c>
      <c r="L689" s="131">
        <v>938</v>
      </c>
      <c r="M689" s="131">
        <v>25270</v>
      </c>
      <c r="N689" s="130"/>
      <c r="O689" s="132">
        <v>2.96</v>
      </c>
      <c r="P689" s="132">
        <v>0</v>
      </c>
      <c r="Q689" s="133">
        <v>71934</v>
      </c>
      <c r="R689" s="133">
        <v>0</v>
      </c>
      <c r="S689" s="133">
        <v>0</v>
      </c>
      <c r="T689" s="133">
        <v>2773</v>
      </c>
      <c r="U689" s="134">
        <v>74707</v>
      </c>
      <c r="V689" s="144"/>
      <c r="W689" s="173">
        <v>3.6015447283499263E-3</v>
      </c>
      <c r="X689" s="174">
        <v>0.09</v>
      </c>
      <c r="Y689" s="174">
        <v>1.4802937393776692E-2</v>
      </c>
      <c r="Z689" s="175">
        <v>0</v>
      </c>
      <c r="AA689" s="168"/>
      <c r="AB689" s="176">
        <v>0</v>
      </c>
      <c r="AC689" s="177">
        <v>0</v>
      </c>
      <c r="AD689" s="134">
        <v>0</v>
      </c>
      <c r="AE689" s="177">
        <v>0</v>
      </c>
      <c r="AF689" s="182">
        <v>0</v>
      </c>
      <c r="AG689" s="172"/>
    </row>
    <row r="690" spans="1:33" s="110" customFormat="1" x14ac:dyDescent="0.2">
      <c r="A690" s="138">
        <v>481</v>
      </c>
      <c r="B690" s="139">
        <v>481035189</v>
      </c>
      <c r="C690" s="140" t="s">
        <v>533</v>
      </c>
      <c r="D690" s="141">
        <v>35</v>
      </c>
      <c r="E690" s="140" t="s">
        <v>67</v>
      </c>
      <c r="F690" s="141">
        <v>189</v>
      </c>
      <c r="G690" s="142" t="s">
        <v>221</v>
      </c>
      <c r="H690" s="130"/>
      <c r="I690" s="131">
        <v>9900</v>
      </c>
      <c r="J690" s="131">
        <v>3336</v>
      </c>
      <c r="K690" s="131">
        <v>0</v>
      </c>
      <c r="L690" s="131">
        <v>938</v>
      </c>
      <c r="M690" s="131">
        <v>14174</v>
      </c>
      <c r="N690" s="130"/>
      <c r="O690" s="132">
        <v>2</v>
      </c>
      <c r="P690" s="132">
        <v>0</v>
      </c>
      <c r="Q690" s="133">
        <v>26440</v>
      </c>
      <c r="R690" s="133">
        <v>0</v>
      </c>
      <c r="S690" s="133">
        <v>0</v>
      </c>
      <c r="T690" s="133">
        <v>1874</v>
      </c>
      <c r="U690" s="134">
        <v>28314</v>
      </c>
      <c r="V690" s="144"/>
      <c r="W690" s="173">
        <v>2.4334761678040042E-3</v>
      </c>
      <c r="X690" s="174">
        <v>0.09</v>
      </c>
      <c r="Y690" s="174">
        <v>1.733286526830293E-3</v>
      </c>
      <c r="Z690" s="175">
        <v>0</v>
      </c>
      <c r="AA690" s="168"/>
      <c r="AB690" s="176">
        <v>0</v>
      </c>
      <c r="AC690" s="177">
        <v>0</v>
      </c>
      <c r="AD690" s="134">
        <v>0</v>
      </c>
      <c r="AE690" s="177">
        <v>0</v>
      </c>
      <c r="AF690" s="182">
        <v>0</v>
      </c>
      <c r="AG690" s="172"/>
    </row>
    <row r="691" spans="1:33" s="110" customFormat="1" x14ac:dyDescent="0.2">
      <c r="A691" s="138">
        <v>481</v>
      </c>
      <c r="B691" s="139">
        <v>481035212</v>
      </c>
      <c r="C691" s="140" t="s">
        <v>533</v>
      </c>
      <c r="D691" s="141">
        <v>35</v>
      </c>
      <c r="E691" s="140" t="s">
        <v>67</v>
      </c>
      <c r="F691" s="141">
        <v>212</v>
      </c>
      <c r="G691" s="142" t="s">
        <v>244</v>
      </c>
      <c r="H691" s="130"/>
      <c r="I691" s="131">
        <v>9926</v>
      </c>
      <c r="J691" s="131">
        <v>2338</v>
      </c>
      <c r="K691" s="131">
        <v>0</v>
      </c>
      <c r="L691" s="131">
        <v>938</v>
      </c>
      <c r="M691" s="131">
        <v>13202</v>
      </c>
      <c r="N691" s="130"/>
      <c r="O691" s="132">
        <v>2</v>
      </c>
      <c r="P691" s="132">
        <v>0</v>
      </c>
      <c r="Q691" s="133">
        <v>24498</v>
      </c>
      <c r="R691" s="133">
        <v>0</v>
      </c>
      <c r="S691" s="133">
        <v>0</v>
      </c>
      <c r="T691" s="133">
        <v>1874</v>
      </c>
      <c r="U691" s="134">
        <v>26372</v>
      </c>
      <c r="V691" s="144"/>
      <c r="W691" s="173">
        <v>2.4334761678040042E-3</v>
      </c>
      <c r="X691" s="174">
        <v>0.09</v>
      </c>
      <c r="Y691" s="174">
        <v>3.6909035797820573E-2</v>
      </c>
      <c r="Z691" s="175">
        <v>0</v>
      </c>
      <c r="AA691" s="168"/>
      <c r="AB691" s="176">
        <v>0</v>
      </c>
      <c r="AC691" s="177">
        <v>0</v>
      </c>
      <c r="AD691" s="134">
        <v>0</v>
      </c>
      <c r="AE691" s="177">
        <v>0</v>
      </c>
      <c r="AF691" s="182">
        <v>0</v>
      </c>
      <c r="AG691" s="172"/>
    </row>
    <row r="692" spans="1:33" s="110" customFormat="1" x14ac:dyDescent="0.2">
      <c r="A692" s="138">
        <v>481</v>
      </c>
      <c r="B692" s="139">
        <v>481035218</v>
      </c>
      <c r="C692" s="140" t="s">
        <v>533</v>
      </c>
      <c r="D692" s="141">
        <v>35</v>
      </c>
      <c r="E692" s="140" t="s">
        <v>67</v>
      </c>
      <c r="F692" s="141">
        <v>218</v>
      </c>
      <c r="G692" s="142" t="s">
        <v>250</v>
      </c>
      <c r="H692" s="130"/>
      <c r="I692" s="131">
        <v>9952</v>
      </c>
      <c r="J692" s="131">
        <v>3602</v>
      </c>
      <c r="K692" s="131">
        <v>0</v>
      </c>
      <c r="L692" s="131">
        <v>938</v>
      </c>
      <c r="M692" s="131">
        <v>14492</v>
      </c>
      <c r="N692" s="130"/>
      <c r="O692" s="132">
        <v>1</v>
      </c>
      <c r="P692" s="132">
        <v>0</v>
      </c>
      <c r="Q692" s="133">
        <v>13538</v>
      </c>
      <c r="R692" s="133">
        <v>0</v>
      </c>
      <c r="S692" s="133">
        <v>0</v>
      </c>
      <c r="T692" s="133">
        <v>937</v>
      </c>
      <c r="U692" s="134">
        <v>14475</v>
      </c>
      <c r="V692" s="144"/>
      <c r="W692" s="173">
        <v>1.2167380839020021E-3</v>
      </c>
      <c r="X692" s="174">
        <v>0.09</v>
      </c>
      <c r="Y692" s="174">
        <v>3.1918113672817515E-2</v>
      </c>
      <c r="Z692" s="175">
        <v>0</v>
      </c>
      <c r="AA692" s="168"/>
      <c r="AB692" s="176">
        <v>0</v>
      </c>
      <c r="AC692" s="177">
        <v>0</v>
      </c>
      <c r="AD692" s="134">
        <v>0</v>
      </c>
      <c r="AE692" s="177">
        <v>0</v>
      </c>
      <c r="AF692" s="182">
        <v>0</v>
      </c>
      <c r="AG692" s="172"/>
    </row>
    <row r="693" spans="1:33" s="110" customFormat="1" x14ac:dyDescent="0.2">
      <c r="A693" s="138">
        <v>481</v>
      </c>
      <c r="B693" s="139">
        <v>481035220</v>
      </c>
      <c r="C693" s="140" t="s">
        <v>533</v>
      </c>
      <c r="D693" s="141">
        <v>35</v>
      </c>
      <c r="E693" s="140" t="s">
        <v>67</v>
      </c>
      <c r="F693" s="141">
        <v>220</v>
      </c>
      <c r="G693" s="142" t="s">
        <v>252</v>
      </c>
      <c r="H693" s="130"/>
      <c r="I693" s="131">
        <v>11134</v>
      </c>
      <c r="J693" s="131">
        <v>4951</v>
      </c>
      <c r="K693" s="131">
        <v>0</v>
      </c>
      <c r="L693" s="131">
        <v>938</v>
      </c>
      <c r="M693" s="131">
        <v>17023</v>
      </c>
      <c r="N693" s="130"/>
      <c r="O693" s="132">
        <v>7</v>
      </c>
      <c r="P693" s="132">
        <v>0</v>
      </c>
      <c r="Q693" s="133">
        <v>112455</v>
      </c>
      <c r="R693" s="133">
        <v>0</v>
      </c>
      <c r="S693" s="133">
        <v>0</v>
      </c>
      <c r="T693" s="133">
        <v>6559</v>
      </c>
      <c r="U693" s="134">
        <v>119014</v>
      </c>
      <c r="V693" s="144"/>
      <c r="W693" s="173">
        <v>8.5171665873140148E-3</v>
      </c>
      <c r="X693" s="174">
        <v>0.09</v>
      </c>
      <c r="Y693" s="174">
        <v>1.6580394244019483E-2</v>
      </c>
      <c r="Z693" s="175">
        <v>0</v>
      </c>
      <c r="AA693" s="168"/>
      <c r="AB693" s="176">
        <v>0</v>
      </c>
      <c r="AC693" s="177">
        <v>0</v>
      </c>
      <c r="AD693" s="134">
        <v>0</v>
      </c>
      <c r="AE693" s="177">
        <v>0</v>
      </c>
      <c r="AF693" s="182">
        <v>0</v>
      </c>
      <c r="AG693" s="172"/>
    </row>
    <row r="694" spans="1:33" s="110" customFormat="1" x14ac:dyDescent="0.2">
      <c r="A694" s="138">
        <v>481</v>
      </c>
      <c r="B694" s="139">
        <v>481035243</v>
      </c>
      <c r="C694" s="140" t="s">
        <v>533</v>
      </c>
      <c r="D694" s="141">
        <v>35</v>
      </c>
      <c r="E694" s="140" t="s">
        <v>67</v>
      </c>
      <c r="F694" s="141">
        <v>243</v>
      </c>
      <c r="G694" s="142" t="s">
        <v>275</v>
      </c>
      <c r="H694" s="130"/>
      <c r="I694" s="131">
        <v>14770</v>
      </c>
      <c r="J694" s="131">
        <v>2774</v>
      </c>
      <c r="K694" s="131">
        <v>0</v>
      </c>
      <c r="L694" s="131">
        <v>938</v>
      </c>
      <c r="M694" s="131">
        <v>18482</v>
      </c>
      <c r="N694" s="130"/>
      <c r="O694" s="132">
        <v>3</v>
      </c>
      <c r="P694" s="132">
        <v>0</v>
      </c>
      <c r="Q694" s="133">
        <v>52569</v>
      </c>
      <c r="R694" s="133">
        <v>0</v>
      </c>
      <c r="S694" s="133">
        <v>0</v>
      </c>
      <c r="T694" s="133">
        <v>2811</v>
      </c>
      <c r="U694" s="134">
        <v>55380</v>
      </c>
      <c r="V694" s="144"/>
      <c r="W694" s="173">
        <v>3.6502142517060064E-3</v>
      </c>
      <c r="X694" s="174">
        <v>0.09</v>
      </c>
      <c r="Y694" s="174">
        <v>6.428262576334348E-3</v>
      </c>
      <c r="Z694" s="175">
        <v>0</v>
      </c>
      <c r="AA694" s="168"/>
      <c r="AB694" s="176">
        <v>0</v>
      </c>
      <c r="AC694" s="177">
        <v>0</v>
      </c>
      <c r="AD694" s="134">
        <v>0</v>
      </c>
      <c r="AE694" s="177">
        <v>0</v>
      </c>
      <c r="AF694" s="182">
        <v>0</v>
      </c>
      <c r="AG694" s="172"/>
    </row>
    <row r="695" spans="1:33" s="110" customFormat="1" x14ac:dyDescent="0.2">
      <c r="A695" s="138">
        <v>481</v>
      </c>
      <c r="B695" s="139">
        <v>481035244</v>
      </c>
      <c r="C695" s="140" t="s">
        <v>533</v>
      </c>
      <c r="D695" s="141">
        <v>35</v>
      </c>
      <c r="E695" s="140" t="s">
        <v>67</v>
      </c>
      <c r="F695" s="141">
        <v>244</v>
      </c>
      <c r="G695" s="142" t="s">
        <v>276</v>
      </c>
      <c r="H695" s="130"/>
      <c r="I695" s="131">
        <v>11782</v>
      </c>
      <c r="J695" s="131">
        <v>3734</v>
      </c>
      <c r="K695" s="131">
        <v>0</v>
      </c>
      <c r="L695" s="131">
        <v>938</v>
      </c>
      <c r="M695" s="131">
        <v>16454</v>
      </c>
      <c r="N695" s="130"/>
      <c r="O695" s="132">
        <v>15</v>
      </c>
      <c r="P695" s="132">
        <v>0</v>
      </c>
      <c r="Q695" s="133">
        <v>232455</v>
      </c>
      <c r="R695" s="133">
        <v>0</v>
      </c>
      <c r="S695" s="133">
        <v>0</v>
      </c>
      <c r="T695" s="133">
        <v>14055</v>
      </c>
      <c r="U695" s="134">
        <v>246510</v>
      </c>
      <c r="V695" s="144"/>
      <c r="W695" s="173">
        <v>1.8251071258530031E-2</v>
      </c>
      <c r="X695" s="174">
        <v>0.09</v>
      </c>
      <c r="Y695" s="174">
        <v>0.1346351263518645</v>
      </c>
      <c r="Z695" s="175">
        <v>0</v>
      </c>
      <c r="AA695" s="168"/>
      <c r="AB695" s="176">
        <v>3</v>
      </c>
      <c r="AC695" s="177">
        <v>4.2885958577056531</v>
      </c>
      <c r="AD695" s="134">
        <v>70565</v>
      </c>
      <c r="AE695" s="177">
        <v>0</v>
      </c>
      <c r="AF695" s="182">
        <v>0</v>
      </c>
      <c r="AG695" s="172"/>
    </row>
    <row r="696" spans="1:33" s="110" customFormat="1" x14ac:dyDescent="0.2">
      <c r="A696" s="138">
        <v>481</v>
      </c>
      <c r="B696" s="139">
        <v>481035251</v>
      </c>
      <c r="C696" s="140" t="s">
        <v>533</v>
      </c>
      <c r="D696" s="141">
        <v>35</v>
      </c>
      <c r="E696" s="140" t="s">
        <v>67</v>
      </c>
      <c r="F696" s="141">
        <v>251</v>
      </c>
      <c r="G696" s="142" t="s">
        <v>283</v>
      </c>
      <c r="H696" s="130"/>
      <c r="I696" s="131">
        <v>14718</v>
      </c>
      <c r="J696" s="131">
        <v>2951</v>
      </c>
      <c r="K696" s="131">
        <v>0</v>
      </c>
      <c r="L696" s="131">
        <v>938</v>
      </c>
      <c r="M696" s="131">
        <v>18607</v>
      </c>
      <c r="N696" s="130"/>
      <c r="O696" s="132">
        <v>1</v>
      </c>
      <c r="P696" s="132">
        <v>0</v>
      </c>
      <c r="Q696" s="133">
        <v>17648</v>
      </c>
      <c r="R696" s="133">
        <v>0</v>
      </c>
      <c r="S696" s="133">
        <v>0</v>
      </c>
      <c r="T696" s="133">
        <v>937</v>
      </c>
      <c r="U696" s="134">
        <v>18585</v>
      </c>
      <c r="V696" s="144"/>
      <c r="W696" s="173">
        <v>1.2167380839020021E-3</v>
      </c>
      <c r="X696" s="174">
        <v>0.09</v>
      </c>
      <c r="Y696" s="174">
        <v>3.7938268520678699E-2</v>
      </c>
      <c r="Z696" s="175">
        <v>0</v>
      </c>
      <c r="AA696" s="168"/>
      <c r="AB696" s="176">
        <v>0</v>
      </c>
      <c r="AC696" s="177">
        <v>0</v>
      </c>
      <c r="AD696" s="134">
        <v>0</v>
      </c>
      <c r="AE696" s="177">
        <v>0</v>
      </c>
      <c r="AF696" s="182">
        <v>0</v>
      </c>
      <c r="AG696" s="172"/>
    </row>
    <row r="697" spans="1:33" s="110" customFormat="1" x14ac:dyDescent="0.2">
      <c r="A697" s="138">
        <v>481</v>
      </c>
      <c r="B697" s="139">
        <v>481035285</v>
      </c>
      <c r="C697" s="140" t="s">
        <v>533</v>
      </c>
      <c r="D697" s="141">
        <v>35</v>
      </c>
      <c r="E697" s="140" t="s">
        <v>67</v>
      </c>
      <c r="F697" s="141">
        <v>285</v>
      </c>
      <c r="G697" s="142" t="s">
        <v>317</v>
      </c>
      <c r="H697" s="130"/>
      <c r="I697" s="131">
        <v>10278</v>
      </c>
      <c r="J697" s="131">
        <v>3001</v>
      </c>
      <c r="K697" s="131">
        <v>0</v>
      </c>
      <c r="L697" s="131">
        <v>938</v>
      </c>
      <c r="M697" s="131">
        <v>14217</v>
      </c>
      <c r="N697" s="130"/>
      <c r="O697" s="132">
        <v>7.3</v>
      </c>
      <c r="P697" s="132">
        <v>0</v>
      </c>
      <c r="Q697" s="133">
        <v>96820</v>
      </c>
      <c r="R697" s="133">
        <v>0</v>
      </c>
      <c r="S697" s="133">
        <v>0</v>
      </c>
      <c r="T697" s="133">
        <v>6840</v>
      </c>
      <c r="U697" s="134">
        <v>103660</v>
      </c>
      <c r="V697" s="144"/>
      <c r="W697" s="173">
        <v>8.882188012484615E-3</v>
      </c>
      <c r="X697" s="174">
        <v>0.09</v>
      </c>
      <c r="Y697" s="174">
        <v>3.6707269346642001E-2</v>
      </c>
      <c r="Z697" s="175">
        <v>0</v>
      </c>
      <c r="AA697" s="168"/>
      <c r="AB697" s="176">
        <v>0</v>
      </c>
      <c r="AC697" s="177">
        <v>0</v>
      </c>
      <c r="AD697" s="134">
        <v>0</v>
      </c>
      <c r="AE697" s="177">
        <v>0</v>
      </c>
      <c r="AF697" s="182">
        <v>0</v>
      </c>
      <c r="AG697" s="172"/>
    </row>
    <row r="698" spans="1:33" s="110" customFormat="1" x14ac:dyDescent="0.2">
      <c r="A698" s="138">
        <v>481</v>
      </c>
      <c r="B698" s="139">
        <v>481035307</v>
      </c>
      <c r="C698" s="140" t="s">
        <v>533</v>
      </c>
      <c r="D698" s="141">
        <v>35</v>
      </c>
      <c r="E698" s="140" t="s">
        <v>67</v>
      </c>
      <c r="F698" s="141">
        <v>307</v>
      </c>
      <c r="G698" s="142" t="s">
        <v>339</v>
      </c>
      <c r="H698" s="130"/>
      <c r="I698" s="131">
        <v>9900</v>
      </c>
      <c r="J698" s="131">
        <v>4307</v>
      </c>
      <c r="K698" s="131">
        <v>0</v>
      </c>
      <c r="L698" s="131">
        <v>938</v>
      </c>
      <c r="M698" s="131">
        <v>15145</v>
      </c>
      <c r="N698" s="130"/>
      <c r="O698" s="132">
        <v>1</v>
      </c>
      <c r="P698" s="132">
        <v>0</v>
      </c>
      <c r="Q698" s="133">
        <v>14190</v>
      </c>
      <c r="R698" s="133">
        <v>0</v>
      </c>
      <c r="S698" s="133">
        <v>0</v>
      </c>
      <c r="T698" s="133">
        <v>937</v>
      </c>
      <c r="U698" s="134">
        <v>15127</v>
      </c>
      <c r="V698" s="144"/>
      <c r="W698" s="173">
        <v>1.2167380839020021E-3</v>
      </c>
      <c r="X698" s="174">
        <v>0.09</v>
      </c>
      <c r="Y698" s="174">
        <v>1.0947957112306337E-2</v>
      </c>
      <c r="Z698" s="175">
        <v>0</v>
      </c>
      <c r="AA698" s="168"/>
      <c r="AB698" s="176">
        <v>0</v>
      </c>
      <c r="AC698" s="177">
        <v>0</v>
      </c>
      <c r="AD698" s="134">
        <v>0</v>
      </c>
      <c r="AE698" s="177">
        <v>0</v>
      </c>
      <c r="AF698" s="182">
        <v>0</v>
      </c>
      <c r="AG698" s="172"/>
    </row>
    <row r="699" spans="1:33" s="110" customFormat="1" x14ac:dyDescent="0.2">
      <c r="A699" s="138">
        <v>481</v>
      </c>
      <c r="B699" s="139">
        <v>481035336</v>
      </c>
      <c r="C699" s="140" t="s">
        <v>533</v>
      </c>
      <c r="D699" s="141">
        <v>35</v>
      </c>
      <c r="E699" s="140" t="s">
        <v>67</v>
      </c>
      <c r="F699" s="141">
        <v>336</v>
      </c>
      <c r="G699" s="142" t="s">
        <v>368</v>
      </c>
      <c r="H699" s="130"/>
      <c r="I699" s="131">
        <v>12373.812835602095</v>
      </c>
      <c r="J699" s="131">
        <v>2896</v>
      </c>
      <c r="K699" s="131">
        <v>0</v>
      </c>
      <c r="L699" s="131">
        <v>938</v>
      </c>
      <c r="M699" s="131">
        <v>16207.812835602095</v>
      </c>
      <c r="N699" s="130"/>
      <c r="O699" s="132">
        <v>1.56</v>
      </c>
      <c r="P699" s="132">
        <v>0</v>
      </c>
      <c r="Q699" s="133">
        <v>23792</v>
      </c>
      <c r="R699" s="133">
        <v>0</v>
      </c>
      <c r="S699" s="133">
        <v>0</v>
      </c>
      <c r="T699" s="133">
        <v>1462</v>
      </c>
      <c r="U699" s="134">
        <v>25254</v>
      </c>
      <c r="V699" s="144"/>
      <c r="W699" s="173">
        <v>1.8981114108871234E-3</v>
      </c>
      <c r="X699" s="174">
        <v>0.09</v>
      </c>
      <c r="Y699" s="174">
        <v>4.1024583950034284E-2</v>
      </c>
      <c r="Z699" s="175">
        <v>0</v>
      </c>
      <c r="AA699" s="168"/>
      <c r="AB699" s="176">
        <v>0</v>
      </c>
      <c r="AC699" s="177">
        <v>0</v>
      </c>
      <c r="AD699" s="134">
        <v>0</v>
      </c>
      <c r="AE699" s="177">
        <v>0</v>
      </c>
      <c r="AF699" s="182">
        <v>0</v>
      </c>
      <c r="AG699" s="172"/>
    </row>
    <row r="700" spans="1:33" s="110" customFormat="1" x14ac:dyDescent="0.2">
      <c r="A700" s="138">
        <v>482</v>
      </c>
      <c r="B700" s="139">
        <v>482204007</v>
      </c>
      <c r="C700" s="140" t="s">
        <v>534</v>
      </c>
      <c r="D700" s="141">
        <v>204</v>
      </c>
      <c r="E700" s="140" t="s">
        <v>236</v>
      </c>
      <c r="F700" s="141">
        <v>7</v>
      </c>
      <c r="G700" s="142" t="s">
        <v>39</v>
      </c>
      <c r="H700" s="130"/>
      <c r="I700" s="131">
        <v>9783</v>
      </c>
      <c r="J700" s="131">
        <v>4573</v>
      </c>
      <c r="K700" s="131">
        <v>0</v>
      </c>
      <c r="L700" s="131">
        <v>938</v>
      </c>
      <c r="M700" s="131">
        <v>15294</v>
      </c>
      <c r="N700" s="130"/>
      <c r="O700" s="132">
        <v>60.93</v>
      </c>
      <c r="P700" s="132">
        <v>0</v>
      </c>
      <c r="Q700" s="133">
        <v>874711</v>
      </c>
      <c r="R700" s="133">
        <v>0</v>
      </c>
      <c r="S700" s="133">
        <v>0</v>
      </c>
      <c r="T700" s="133">
        <v>57154</v>
      </c>
      <c r="U700" s="134">
        <v>931865</v>
      </c>
      <c r="V700" s="144"/>
      <c r="W700" s="173">
        <v>0</v>
      </c>
      <c r="X700" s="174">
        <v>0.09</v>
      </c>
      <c r="Y700" s="174">
        <v>2.5708886322353516E-2</v>
      </c>
      <c r="Z700" s="175">
        <v>0</v>
      </c>
      <c r="AA700" s="168"/>
      <c r="AB700" s="176">
        <v>0</v>
      </c>
      <c r="AC700" s="177">
        <v>0</v>
      </c>
      <c r="AD700" s="134">
        <v>0</v>
      </c>
      <c r="AE700" s="177">
        <v>0.7</v>
      </c>
      <c r="AF700" s="182">
        <v>10706</v>
      </c>
      <c r="AG700" s="172"/>
    </row>
    <row r="701" spans="1:33" s="110" customFormat="1" x14ac:dyDescent="0.2">
      <c r="A701" s="138">
        <v>482</v>
      </c>
      <c r="B701" s="139">
        <v>482204030</v>
      </c>
      <c r="C701" s="140" t="s">
        <v>534</v>
      </c>
      <c r="D701" s="141">
        <v>204</v>
      </c>
      <c r="E701" s="140" t="s">
        <v>236</v>
      </c>
      <c r="F701" s="141">
        <v>30</v>
      </c>
      <c r="G701" s="142" t="s">
        <v>62</v>
      </c>
      <c r="H701" s="130"/>
      <c r="I701" s="131">
        <v>8960</v>
      </c>
      <c r="J701" s="131">
        <v>2206</v>
      </c>
      <c r="K701" s="131">
        <v>0</v>
      </c>
      <c r="L701" s="131">
        <v>938</v>
      </c>
      <c r="M701" s="131">
        <v>12104</v>
      </c>
      <c r="N701" s="130"/>
      <c r="O701" s="132">
        <v>2</v>
      </c>
      <c r="P701" s="132">
        <v>0</v>
      </c>
      <c r="Q701" s="133">
        <v>22332</v>
      </c>
      <c r="R701" s="133">
        <v>0</v>
      </c>
      <c r="S701" s="133">
        <v>0</v>
      </c>
      <c r="T701" s="133">
        <v>1876</v>
      </c>
      <c r="U701" s="134">
        <v>24208</v>
      </c>
      <c r="V701" s="144"/>
      <c r="W701" s="173">
        <v>0</v>
      </c>
      <c r="X701" s="174">
        <v>0.09</v>
      </c>
      <c r="Y701" s="174">
        <v>2.0308216954948032E-3</v>
      </c>
      <c r="Z701" s="175">
        <v>0</v>
      </c>
      <c r="AA701" s="168"/>
      <c r="AB701" s="176">
        <v>0</v>
      </c>
      <c r="AC701" s="177">
        <v>0</v>
      </c>
      <c r="AD701" s="134">
        <v>0</v>
      </c>
      <c r="AE701" s="177">
        <v>0</v>
      </c>
      <c r="AF701" s="182">
        <v>0</v>
      </c>
      <c r="AG701" s="172"/>
    </row>
    <row r="702" spans="1:33" s="110" customFormat="1" x14ac:dyDescent="0.2">
      <c r="A702" s="138">
        <v>482</v>
      </c>
      <c r="B702" s="139">
        <v>482204038</v>
      </c>
      <c r="C702" s="140" t="s">
        <v>534</v>
      </c>
      <c r="D702" s="141">
        <v>204</v>
      </c>
      <c r="E702" s="140" t="s">
        <v>236</v>
      </c>
      <c r="F702" s="141">
        <v>38</v>
      </c>
      <c r="G702" s="142" t="s">
        <v>70</v>
      </c>
      <c r="H702" s="130"/>
      <c r="I702" s="131">
        <v>10177.574972839508</v>
      </c>
      <c r="J702" s="131">
        <v>7482</v>
      </c>
      <c r="K702" s="131">
        <v>0</v>
      </c>
      <c r="L702" s="131">
        <v>938</v>
      </c>
      <c r="M702" s="131">
        <v>18597.574972839509</v>
      </c>
      <c r="N702" s="130"/>
      <c r="O702" s="132">
        <v>1</v>
      </c>
      <c r="P702" s="132">
        <v>0</v>
      </c>
      <c r="Q702" s="133">
        <v>17660</v>
      </c>
      <c r="R702" s="133">
        <v>0</v>
      </c>
      <c r="S702" s="133">
        <v>0</v>
      </c>
      <c r="T702" s="133">
        <v>938</v>
      </c>
      <c r="U702" s="134">
        <v>18598</v>
      </c>
      <c r="V702" s="144"/>
      <c r="W702" s="173">
        <v>0</v>
      </c>
      <c r="X702" s="174">
        <v>0.09</v>
      </c>
      <c r="Y702" s="174">
        <v>1.3299933379835403E-3</v>
      </c>
      <c r="Z702" s="175">
        <v>0</v>
      </c>
      <c r="AA702" s="168"/>
      <c r="AB702" s="176">
        <v>0</v>
      </c>
      <c r="AC702" s="177">
        <v>0</v>
      </c>
      <c r="AD702" s="134">
        <v>0</v>
      </c>
      <c r="AE702" s="177">
        <v>0</v>
      </c>
      <c r="AF702" s="182">
        <v>0</v>
      </c>
      <c r="AG702" s="172"/>
    </row>
    <row r="703" spans="1:33" s="110" customFormat="1" x14ac:dyDescent="0.2">
      <c r="A703" s="138">
        <v>482</v>
      </c>
      <c r="B703" s="139">
        <v>482204105</v>
      </c>
      <c r="C703" s="140" t="s">
        <v>534</v>
      </c>
      <c r="D703" s="141">
        <v>204</v>
      </c>
      <c r="E703" s="140" t="s">
        <v>236</v>
      </c>
      <c r="F703" s="141">
        <v>105</v>
      </c>
      <c r="G703" s="142" t="s">
        <v>137</v>
      </c>
      <c r="H703" s="130"/>
      <c r="I703" s="131">
        <v>9174</v>
      </c>
      <c r="J703" s="131">
        <v>3681</v>
      </c>
      <c r="K703" s="131">
        <v>0</v>
      </c>
      <c r="L703" s="131">
        <v>938</v>
      </c>
      <c r="M703" s="131">
        <v>13793</v>
      </c>
      <c r="N703" s="130"/>
      <c r="O703" s="132">
        <v>2.7</v>
      </c>
      <c r="P703" s="132">
        <v>0</v>
      </c>
      <c r="Q703" s="133">
        <v>34709</v>
      </c>
      <c r="R703" s="133">
        <v>0</v>
      </c>
      <c r="S703" s="133">
        <v>0</v>
      </c>
      <c r="T703" s="133">
        <v>2533</v>
      </c>
      <c r="U703" s="134">
        <v>37242</v>
      </c>
      <c r="V703" s="144"/>
      <c r="W703" s="173">
        <v>0</v>
      </c>
      <c r="X703" s="174">
        <v>0.09</v>
      </c>
      <c r="Y703" s="174">
        <v>1.7875647521627916E-3</v>
      </c>
      <c r="Z703" s="175">
        <v>0</v>
      </c>
      <c r="AA703" s="168"/>
      <c r="AB703" s="176">
        <v>0</v>
      </c>
      <c r="AC703" s="177">
        <v>0</v>
      </c>
      <c r="AD703" s="134">
        <v>0</v>
      </c>
      <c r="AE703" s="177">
        <v>0</v>
      </c>
      <c r="AF703" s="182">
        <v>0</v>
      </c>
      <c r="AG703" s="172"/>
    </row>
    <row r="704" spans="1:33" s="110" customFormat="1" x14ac:dyDescent="0.2">
      <c r="A704" s="138">
        <v>482</v>
      </c>
      <c r="B704" s="139">
        <v>482204128</v>
      </c>
      <c r="C704" s="140" t="s">
        <v>534</v>
      </c>
      <c r="D704" s="141">
        <v>204</v>
      </c>
      <c r="E704" s="140" t="s">
        <v>236</v>
      </c>
      <c r="F704" s="141">
        <v>128</v>
      </c>
      <c r="G704" s="142" t="s">
        <v>160</v>
      </c>
      <c r="H704" s="130"/>
      <c r="I704" s="131">
        <v>9257</v>
      </c>
      <c r="J704" s="131">
        <v>534</v>
      </c>
      <c r="K704" s="131">
        <v>0</v>
      </c>
      <c r="L704" s="131">
        <v>938</v>
      </c>
      <c r="M704" s="131">
        <v>10729</v>
      </c>
      <c r="N704" s="130"/>
      <c r="O704" s="132">
        <v>3</v>
      </c>
      <c r="P704" s="132">
        <v>0</v>
      </c>
      <c r="Q704" s="133">
        <v>29375</v>
      </c>
      <c r="R704" s="133">
        <v>0</v>
      </c>
      <c r="S704" s="133">
        <v>0</v>
      </c>
      <c r="T704" s="133">
        <v>2814</v>
      </c>
      <c r="U704" s="134">
        <v>32189</v>
      </c>
      <c r="V704" s="144"/>
      <c r="W704" s="173">
        <v>0</v>
      </c>
      <c r="X704" s="174">
        <v>0.09</v>
      </c>
      <c r="Y704" s="174">
        <v>3.8064128146397994E-2</v>
      </c>
      <c r="Z704" s="175">
        <v>0</v>
      </c>
      <c r="AA704" s="168"/>
      <c r="AB704" s="176">
        <v>0</v>
      </c>
      <c r="AC704" s="177">
        <v>0</v>
      </c>
      <c r="AD704" s="134">
        <v>0</v>
      </c>
      <c r="AE704" s="177">
        <v>0</v>
      </c>
      <c r="AF704" s="182">
        <v>0</v>
      </c>
      <c r="AG704" s="172"/>
    </row>
    <row r="705" spans="1:33" s="110" customFormat="1" x14ac:dyDescent="0.2">
      <c r="A705" s="138">
        <v>482</v>
      </c>
      <c r="B705" s="139">
        <v>482204204</v>
      </c>
      <c r="C705" s="140" t="s">
        <v>534</v>
      </c>
      <c r="D705" s="141">
        <v>204</v>
      </c>
      <c r="E705" s="140" t="s">
        <v>236</v>
      </c>
      <c r="F705" s="141">
        <v>204</v>
      </c>
      <c r="G705" s="142" t="s">
        <v>236</v>
      </c>
      <c r="H705" s="130"/>
      <c r="I705" s="131">
        <v>9519</v>
      </c>
      <c r="J705" s="131">
        <v>5760</v>
      </c>
      <c r="K705" s="131">
        <v>0</v>
      </c>
      <c r="L705" s="131">
        <v>938</v>
      </c>
      <c r="M705" s="131">
        <v>16217</v>
      </c>
      <c r="N705" s="130"/>
      <c r="O705" s="132">
        <v>139.35</v>
      </c>
      <c r="P705" s="132">
        <v>0</v>
      </c>
      <c r="Q705" s="133">
        <v>2129133</v>
      </c>
      <c r="R705" s="133">
        <v>0</v>
      </c>
      <c r="S705" s="133">
        <v>0</v>
      </c>
      <c r="T705" s="133">
        <v>130712</v>
      </c>
      <c r="U705" s="134">
        <v>2259845</v>
      </c>
      <c r="V705" s="144"/>
      <c r="W705" s="173">
        <v>0</v>
      </c>
      <c r="X705" s="174">
        <v>0.09</v>
      </c>
      <c r="Y705" s="174">
        <v>5.3253280599726456E-2</v>
      </c>
      <c r="Z705" s="175">
        <v>0</v>
      </c>
      <c r="AA705" s="168"/>
      <c r="AB705" s="176">
        <v>0</v>
      </c>
      <c r="AC705" s="177">
        <v>0</v>
      </c>
      <c r="AD705" s="134">
        <v>0</v>
      </c>
      <c r="AE705" s="177">
        <v>1</v>
      </c>
      <c r="AF705" s="182">
        <v>16217</v>
      </c>
      <c r="AG705" s="172"/>
    </row>
    <row r="706" spans="1:33" s="110" customFormat="1" x14ac:dyDescent="0.2">
      <c r="A706" s="138">
        <v>482</v>
      </c>
      <c r="B706" s="139">
        <v>482204705</v>
      </c>
      <c r="C706" s="140" t="s">
        <v>534</v>
      </c>
      <c r="D706" s="141">
        <v>204</v>
      </c>
      <c r="E706" s="140" t="s">
        <v>236</v>
      </c>
      <c r="F706" s="141">
        <v>705</v>
      </c>
      <c r="G706" s="142" t="s">
        <v>418</v>
      </c>
      <c r="H706" s="130"/>
      <c r="I706" s="131">
        <v>8960</v>
      </c>
      <c r="J706" s="131">
        <v>5988</v>
      </c>
      <c r="K706" s="131">
        <v>0</v>
      </c>
      <c r="L706" s="131">
        <v>938</v>
      </c>
      <c r="M706" s="131">
        <v>15886</v>
      </c>
      <c r="N706" s="130"/>
      <c r="O706" s="132">
        <v>0.5</v>
      </c>
      <c r="P706" s="132">
        <v>0</v>
      </c>
      <c r="Q706" s="133">
        <v>7474</v>
      </c>
      <c r="R706" s="133">
        <v>0</v>
      </c>
      <c r="S706" s="133">
        <v>0</v>
      </c>
      <c r="T706" s="133">
        <v>469</v>
      </c>
      <c r="U706" s="134">
        <v>7943</v>
      </c>
      <c r="V706" s="144"/>
      <c r="W706" s="173">
        <v>0</v>
      </c>
      <c r="X706" s="174">
        <v>0.09</v>
      </c>
      <c r="Y706" s="174">
        <v>1.8217167970368113E-3</v>
      </c>
      <c r="Z706" s="175">
        <v>0</v>
      </c>
      <c r="AA706" s="168"/>
      <c r="AB706" s="176">
        <v>0</v>
      </c>
      <c r="AC706" s="177">
        <v>0</v>
      </c>
      <c r="AD706" s="134">
        <v>0</v>
      </c>
      <c r="AE706" s="177">
        <v>0</v>
      </c>
      <c r="AF706" s="182">
        <v>0</v>
      </c>
      <c r="AG706" s="172"/>
    </row>
    <row r="707" spans="1:33" s="110" customFormat="1" x14ac:dyDescent="0.2">
      <c r="A707" s="138">
        <v>482</v>
      </c>
      <c r="B707" s="139">
        <v>482204745</v>
      </c>
      <c r="C707" s="140" t="s">
        <v>534</v>
      </c>
      <c r="D707" s="141">
        <v>204</v>
      </c>
      <c r="E707" s="140" t="s">
        <v>236</v>
      </c>
      <c r="F707" s="141">
        <v>745</v>
      </c>
      <c r="G707" s="142" t="s">
        <v>429</v>
      </c>
      <c r="H707" s="130"/>
      <c r="I707" s="131">
        <v>9470</v>
      </c>
      <c r="J707" s="131">
        <v>4091</v>
      </c>
      <c r="K707" s="131">
        <v>0</v>
      </c>
      <c r="L707" s="131">
        <v>938</v>
      </c>
      <c r="M707" s="131">
        <v>14499</v>
      </c>
      <c r="N707" s="130"/>
      <c r="O707" s="132">
        <v>32.56</v>
      </c>
      <c r="P707" s="132">
        <v>0</v>
      </c>
      <c r="Q707" s="133">
        <v>441548</v>
      </c>
      <c r="R707" s="133">
        <v>0</v>
      </c>
      <c r="S707" s="133">
        <v>0</v>
      </c>
      <c r="T707" s="133">
        <v>30541</v>
      </c>
      <c r="U707" s="134">
        <v>472089</v>
      </c>
      <c r="V707" s="144"/>
      <c r="W707" s="173">
        <v>0</v>
      </c>
      <c r="X707" s="174">
        <v>0.09</v>
      </c>
      <c r="Y707" s="174">
        <v>1.3730406914680552E-2</v>
      </c>
      <c r="Z707" s="175">
        <v>0</v>
      </c>
      <c r="AA707" s="168"/>
      <c r="AB707" s="176">
        <v>0</v>
      </c>
      <c r="AC707" s="177">
        <v>0</v>
      </c>
      <c r="AD707" s="134">
        <v>0</v>
      </c>
      <c r="AE707" s="177">
        <v>0</v>
      </c>
      <c r="AF707" s="182">
        <v>0</v>
      </c>
      <c r="AG707" s="172"/>
    </row>
    <row r="708" spans="1:33" s="110" customFormat="1" x14ac:dyDescent="0.2">
      <c r="A708" s="138">
        <v>482</v>
      </c>
      <c r="B708" s="139">
        <v>482204773</v>
      </c>
      <c r="C708" s="140" t="s">
        <v>534</v>
      </c>
      <c r="D708" s="141">
        <v>204</v>
      </c>
      <c r="E708" s="140" t="s">
        <v>236</v>
      </c>
      <c r="F708" s="141">
        <v>773</v>
      </c>
      <c r="G708" s="142" t="s">
        <v>439</v>
      </c>
      <c r="H708" s="130"/>
      <c r="I708" s="131">
        <v>9641</v>
      </c>
      <c r="J708" s="131">
        <v>5142</v>
      </c>
      <c r="K708" s="131">
        <v>0</v>
      </c>
      <c r="L708" s="131">
        <v>938</v>
      </c>
      <c r="M708" s="131">
        <v>15721</v>
      </c>
      <c r="N708" s="130"/>
      <c r="O708" s="132">
        <v>45.82</v>
      </c>
      <c r="P708" s="132">
        <v>0</v>
      </c>
      <c r="Q708" s="133">
        <v>677360</v>
      </c>
      <c r="R708" s="133">
        <v>0</v>
      </c>
      <c r="S708" s="133">
        <v>0</v>
      </c>
      <c r="T708" s="133">
        <v>42980</v>
      </c>
      <c r="U708" s="134">
        <v>720340</v>
      </c>
      <c r="V708" s="144"/>
      <c r="W708" s="173">
        <v>0</v>
      </c>
      <c r="X708" s="174">
        <v>0.09</v>
      </c>
      <c r="Y708" s="174">
        <v>1.6968412858106061E-2</v>
      </c>
      <c r="Z708" s="175">
        <v>0</v>
      </c>
      <c r="AA708" s="168"/>
      <c r="AB708" s="176">
        <v>0</v>
      </c>
      <c r="AC708" s="177">
        <v>0</v>
      </c>
      <c r="AD708" s="134">
        <v>0</v>
      </c>
      <c r="AE708" s="177">
        <v>0</v>
      </c>
      <c r="AF708" s="182">
        <v>0</v>
      </c>
      <c r="AG708" s="172"/>
    </row>
    <row r="709" spans="1:33" s="110" customFormat="1" x14ac:dyDescent="0.2">
      <c r="A709" s="138">
        <v>483</v>
      </c>
      <c r="B709" s="139">
        <v>483239020</v>
      </c>
      <c r="C709" s="140" t="s">
        <v>535</v>
      </c>
      <c r="D709" s="141">
        <v>239</v>
      </c>
      <c r="E709" s="140" t="s">
        <v>271</v>
      </c>
      <c r="F709" s="141">
        <v>20</v>
      </c>
      <c r="G709" s="142" t="s">
        <v>52</v>
      </c>
      <c r="H709" s="130"/>
      <c r="I709" s="131">
        <v>11683</v>
      </c>
      <c r="J709" s="131">
        <v>3268</v>
      </c>
      <c r="K709" s="131">
        <v>0</v>
      </c>
      <c r="L709" s="131">
        <v>938</v>
      </c>
      <c r="M709" s="131">
        <v>15889</v>
      </c>
      <c r="N709" s="130"/>
      <c r="O709" s="132">
        <v>16.32</v>
      </c>
      <c r="P709" s="132">
        <v>0</v>
      </c>
      <c r="Q709" s="133">
        <v>244001</v>
      </c>
      <c r="R709" s="133">
        <v>0</v>
      </c>
      <c r="S709" s="133">
        <v>0</v>
      </c>
      <c r="T709" s="133">
        <v>15308</v>
      </c>
      <c r="U709" s="134">
        <v>259309</v>
      </c>
      <c r="V709" s="144"/>
      <c r="W709" s="173">
        <v>0</v>
      </c>
      <c r="X709" s="174">
        <v>0.09</v>
      </c>
      <c r="Y709" s="174">
        <v>4.8857999828816452E-2</v>
      </c>
      <c r="Z709" s="175">
        <v>0</v>
      </c>
      <c r="AA709" s="168"/>
      <c r="AB709" s="176">
        <v>3.83</v>
      </c>
      <c r="AC709" s="177">
        <v>0</v>
      </c>
      <c r="AD709" s="134">
        <v>0</v>
      </c>
      <c r="AE709" s="177">
        <v>0</v>
      </c>
      <c r="AF709" s="182">
        <v>0</v>
      </c>
      <c r="AG709" s="172"/>
    </row>
    <row r="710" spans="1:33" s="110" customFormat="1" x14ac:dyDescent="0.2">
      <c r="A710" s="138">
        <v>483</v>
      </c>
      <c r="B710" s="139">
        <v>483239036</v>
      </c>
      <c r="C710" s="140" t="s">
        <v>535</v>
      </c>
      <c r="D710" s="141">
        <v>239</v>
      </c>
      <c r="E710" s="140" t="s">
        <v>271</v>
      </c>
      <c r="F710" s="141">
        <v>36</v>
      </c>
      <c r="G710" s="142" t="s">
        <v>68</v>
      </c>
      <c r="H710" s="130"/>
      <c r="I710" s="131">
        <v>10677</v>
      </c>
      <c r="J710" s="131">
        <v>3857</v>
      </c>
      <c r="K710" s="131">
        <v>0</v>
      </c>
      <c r="L710" s="131">
        <v>938</v>
      </c>
      <c r="M710" s="131">
        <v>15472</v>
      </c>
      <c r="N710" s="130"/>
      <c r="O710" s="132">
        <v>30.910000000000004</v>
      </c>
      <c r="P710" s="132">
        <v>0</v>
      </c>
      <c r="Q710" s="133">
        <v>449246</v>
      </c>
      <c r="R710" s="133">
        <v>0</v>
      </c>
      <c r="S710" s="133">
        <v>0</v>
      </c>
      <c r="T710" s="133">
        <v>28994</v>
      </c>
      <c r="U710" s="134">
        <v>478240</v>
      </c>
      <c r="V710" s="144"/>
      <c r="W710" s="173">
        <v>0</v>
      </c>
      <c r="X710" s="174">
        <v>0.09</v>
      </c>
      <c r="Y710" s="174">
        <v>6.7588447715652436E-2</v>
      </c>
      <c r="Z710" s="175">
        <v>0</v>
      </c>
      <c r="AA710" s="168"/>
      <c r="AB710" s="176">
        <v>4.05</v>
      </c>
      <c r="AC710" s="177">
        <v>0</v>
      </c>
      <c r="AD710" s="134">
        <v>0</v>
      </c>
      <c r="AE710" s="177">
        <v>0</v>
      </c>
      <c r="AF710" s="182">
        <v>0</v>
      </c>
      <c r="AG710" s="172"/>
    </row>
    <row r="711" spans="1:33" s="110" customFormat="1" x14ac:dyDescent="0.2">
      <c r="A711" s="138">
        <v>483</v>
      </c>
      <c r="B711" s="139">
        <v>483239044</v>
      </c>
      <c r="C711" s="140" t="s">
        <v>535</v>
      </c>
      <c r="D711" s="141">
        <v>239</v>
      </c>
      <c r="E711" s="140" t="s">
        <v>271</v>
      </c>
      <c r="F711" s="141">
        <v>44</v>
      </c>
      <c r="G711" s="142" t="s">
        <v>76</v>
      </c>
      <c r="H711" s="130"/>
      <c r="I711" s="131">
        <v>13567.227659367676</v>
      </c>
      <c r="J711" s="131">
        <v>122</v>
      </c>
      <c r="K711" s="131">
        <v>0</v>
      </c>
      <c r="L711" s="131">
        <v>938</v>
      </c>
      <c r="M711" s="131">
        <v>14627.227659367676</v>
      </c>
      <c r="N711" s="130"/>
      <c r="O711" s="132">
        <v>0.5</v>
      </c>
      <c r="P711" s="132">
        <v>0</v>
      </c>
      <c r="Q711" s="133">
        <v>6845</v>
      </c>
      <c r="R711" s="133">
        <v>0</v>
      </c>
      <c r="S711" s="133">
        <v>0</v>
      </c>
      <c r="T711" s="133">
        <v>469</v>
      </c>
      <c r="U711" s="134">
        <v>7314</v>
      </c>
      <c r="V711" s="144"/>
      <c r="W711" s="173">
        <v>0</v>
      </c>
      <c r="X711" s="174">
        <v>0.18</v>
      </c>
      <c r="Y711" s="174">
        <v>7.2901165539567603E-2</v>
      </c>
      <c r="Z711" s="175">
        <v>0</v>
      </c>
      <c r="AA711" s="168"/>
      <c r="AB711" s="176">
        <v>0</v>
      </c>
      <c r="AC711" s="177">
        <v>0</v>
      </c>
      <c r="AD711" s="134">
        <v>0</v>
      </c>
      <c r="AE711" s="177">
        <v>0</v>
      </c>
      <c r="AF711" s="182">
        <v>0</v>
      </c>
      <c r="AG711" s="172"/>
    </row>
    <row r="712" spans="1:33" s="110" customFormat="1" x14ac:dyDescent="0.2">
      <c r="A712" s="138">
        <v>483</v>
      </c>
      <c r="B712" s="139">
        <v>483239052</v>
      </c>
      <c r="C712" s="140" t="s">
        <v>535</v>
      </c>
      <c r="D712" s="141">
        <v>239</v>
      </c>
      <c r="E712" s="140" t="s">
        <v>271</v>
      </c>
      <c r="F712" s="141">
        <v>52</v>
      </c>
      <c r="G712" s="142" t="s">
        <v>84</v>
      </c>
      <c r="H712" s="130"/>
      <c r="I712" s="131">
        <v>10651</v>
      </c>
      <c r="J712" s="131">
        <v>3159</v>
      </c>
      <c r="K712" s="131">
        <v>0</v>
      </c>
      <c r="L712" s="131">
        <v>938</v>
      </c>
      <c r="M712" s="131">
        <v>14748</v>
      </c>
      <c r="N712" s="130"/>
      <c r="O712" s="132">
        <v>39.959999999999994</v>
      </c>
      <c r="P712" s="132">
        <v>0</v>
      </c>
      <c r="Q712" s="133">
        <v>551847</v>
      </c>
      <c r="R712" s="133">
        <v>0</v>
      </c>
      <c r="S712" s="133">
        <v>0</v>
      </c>
      <c r="T712" s="133">
        <v>37483</v>
      </c>
      <c r="U712" s="134">
        <v>589330</v>
      </c>
      <c r="V712" s="144"/>
      <c r="W712" s="173">
        <v>0</v>
      </c>
      <c r="X712" s="174">
        <v>0.09</v>
      </c>
      <c r="Y712" s="174">
        <v>3.9913279720629115E-2</v>
      </c>
      <c r="Z712" s="175">
        <v>0</v>
      </c>
      <c r="AA712" s="168"/>
      <c r="AB712" s="176">
        <v>2</v>
      </c>
      <c r="AC712" s="177">
        <v>0</v>
      </c>
      <c r="AD712" s="134">
        <v>0</v>
      </c>
      <c r="AE712" s="177">
        <v>1</v>
      </c>
      <c r="AF712" s="182">
        <v>14748</v>
      </c>
      <c r="AG712" s="172"/>
    </row>
    <row r="713" spans="1:33" s="110" customFormat="1" x14ac:dyDescent="0.2">
      <c r="A713" s="138">
        <v>483</v>
      </c>
      <c r="B713" s="139">
        <v>483239082</v>
      </c>
      <c r="C713" s="140" t="s">
        <v>535</v>
      </c>
      <c r="D713" s="141">
        <v>239</v>
      </c>
      <c r="E713" s="140" t="s">
        <v>271</v>
      </c>
      <c r="F713" s="141">
        <v>82</v>
      </c>
      <c r="G713" s="142" t="s">
        <v>114</v>
      </c>
      <c r="H713" s="130"/>
      <c r="I713" s="131">
        <v>10729</v>
      </c>
      <c r="J713" s="131">
        <v>4507</v>
      </c>
      <c r="K713" s="131">
        <v>0</v>
      </c>
      <c r="L713" s="131">
        <v>938</v>
      </c>
      <c r="M713" s="131">
        <v>16174</v>
      </c>
      <c r="N713" s="130"/>
      <c r="O713" s="132">
        <v>5.3599999999999994</v>
      </c>
      <c r="P713" s="132">
        <v>0</v>
      </c>
      <c r="Q713" s="133">
        <v>81665</v>
      </c>
      <c r="R713" s="133">
        <v>0</v>
      </c>
      <c r="S713" s="133">
        <v>0</v>
      </c>
      <c r="T713" s="133">
        <v>5028</v>
      </c>
      <c r="U713" s="134">
        <v>86693</v>
      </c>
      <c r="V713" s="144"/>
      <c r="W713" s="173">
        <v>0</v>
      </c>
      <c r="X713" s="174">
        <v>0.09</v>
      </c>
      <c r="Y713" s="174">
        <v>2.9658926876329748E-3</v>
      </c>
      <c r="Z713" s="175">
        <v>0</v>
      </c>
      <c r="AA713" s="168"/>
      <c r="AB713" s="176">
        <v>0</v>
      </c>
      <c r="AC713" s="177">
        <v>0</v>
      </c>
      <c r="AD713" s="134">
        <v>0</v>
      </c>
      <c r="AE713" s="177">
        <v>0</v>
      </c>
      <c r="AF713" s="182">
        <v>0</v>
      </c>
      <c r="AG713" s="172"/>
    </row>
    <row r="714" spans="1:33" s="110" customFormat="1" x14ac:dyDescent="0.2">
      <c r="A714" s="138">
        <v>483</v>
      </c>
      <c r="B714" s="139">
        <v>483239083</v>
      </c>
      <c r="C714" s="140" t="s">
        <v>535</v>
      </c>
      <c r="D714" s="141">
        <v>239</v>
      </c>
      <c r="E714" s="140" t="s">
        <v>271</v>
      </c>
      <c r="F714" s="141">
        <v>83</v>
      </c>
      <c r="G714" s="142" t="s">
        <v>115</v>
      </c>
      <c r="H714" s="130"/>
      <c r="I714" s="131">
        <v>11076</v>
      </c>
      <c r="J714" s="131">
        <v>1941</v>
      </c>
      <c r="K714" s="131">
        <v>0</v>
      </c>
      <c r="L714" s="131">
        <v>938</v>
      </c>
      <c r="M714" s="131">
        <v>13955</v>
      </c>
      <c r="N714" s="130"/>
      <c r="O714" s="132">
        <v>1</v>
      </c>
      <c r="P714" s="132">
        <v>0</v>
      </c>
      <c r="Q714" s="133">
        <v>13017</v>
      </c>
      <c r="R714" s="133">
        <v>0</v>
      </c>
      <c r="S714" s="133">
        <v>0</v>
      </c>
      <c r="T714" s="133">
        <v>938</v>
      </c>
      <c r="U714" s="134">
        <v>13955</v>
      </c>
      <c r="V714" s="144"/>
      <c r="W714" s="173">
        <v>0</v>
      </c>
      <c r="X714" s="174">
        <v>0.09</v>
      </c>
      <c r="Y714" s="174">
        <v>5.9452410155325904E-3</v>
      </c>
      <c r="Z714" s="175">
        <v>0</v>
      </c>
      <c r="AA714" s="168"/>
      <c r="AB714" s="176">
        <v>0</v>
      </c>
      <c r="AC714" s="177">
        <v>0</v>
      </c>
      <c r="AD714" s="134">
        <v>0</v>
      </c>
      <c r="AE714" s="177">
        <v>0</v>
      </c>
      <c r="AF714" s="182">
        <v>0</v>
      </c>
      <c r="AG714" s="172"/>
    </row>
    <row r="715" spans="1:33" s="110" customFormat="1" x14ac:dyDescent="0.2">
      <c r="A715" s="138">
        <v>483</v>
      </c>
      <c r="B715" s="139">
        <v>483239096</v>
      </c>
      <c r="C715" s="140" t="s">
        <v>535</v>
      </c>
      <c r="D715" s="141">
        <v>239</v>
      </c>
      <c r="E715" s="140" t="s">
        <v>271</v>
      </c>
      <c r="F715" s="141">
        <v>96</v>
      </c>
      <c r="G715" s="142" t="s">
        <v>128</v>
      </c>
      <c r="H715" s="130"/>
      <c r="I715" s="131">
        <v>12580</v>
      </c>
      <c r="J715" s="131">
        <v>7164</v>
      </c>
      <c r="K715" s="131">
        <v>0</v>
      </c>
      <c r="L715" s="131">
        <v>938</v>
      </c>
      <c r="M715" s="131">
        <v>20682</v>
      </c>
      <c r="N715" s="130"/>
      <c r="O715" s="132">
        <v>1.5</v>
      </c>
      <c r="P715" s="132">
        <v>0</v>
      </c>
      <c r="Q715" s="133">
        <v>29616</v>
      </c>
      <c r="R715" s="133">
        <v>0</v>
      </c>
      <c r="S715" s="133">
        <v>0</v>
      </c>
      <c r="T715" s="133">
        <v>1407</v>
      </c>
      <c r="U715" s="134">
        <v>31023</v>
      </c>
      <c r="V715" s="144"/>
      <c r="W715" s="173">
        <v>0</v>
      </c>
      <c r="X715" s="174">
        <v>0.09</v>
      </c>
      <c r="Y715" s="174">
        <v>3.2433297661126528E-2</v>
      </c>
      <c r="Z715" s="175">
        <v>0</v>
      </c>
      <c r="AA715" s="168"/>
      <c r="AB715" s="176">
        <v>0</v>
      </c>
      <c r="AC715" s="177">
        <v>0</v>
      </c>
      <c r="AD715" s="134">
        <v>0</v>
      </c>
      <c r="AE715" s="177">
        <v>0</v>
      </c>
      <c r="AF715" s="182">
        <v>0</v>
      </c>
      <c r="AG715" s="172"/>
    </row>
    <row r="716" spans="1:33" s="110" customFormat="1" x14ac:dyDescent="0.2">
      <c r="A716" s="138">
        <v>483</v>
      </c>
      <c r="B716" s="139">
        <v>483239118</v>
      </c>
      <c r="C716" s="140" t="s">
        <v>535</v>
      </c>
      <c r="D716" s="141">
        <v>239</v>
      </c>
      <c r="E716" s="140" t="s">
        <v>271</v>
      </c>
      <c r="F716" s="141">
        <v>118</v>
      </c>
      <c r="G716" s="142" t="s">
        <v>150</v>
      </c>
      <c r="H716" s="130"/>
      <c r="I716" s="131">
        <v>11455</v>
      </c>
      <c r="J716" s="131">
        <v>2429</v>
      </c>
      <c r="K716" s="131">
        <v>0</v>
      </c>
      <c r="L716" s="131">
        <v>938</v>
      </c>
      <c r="M716" s="131">
        <v>14822</v>
      </c>
      <c r="N716" s="130"/>
      <c r="O716" s="132">
        <v>2</v>
      </c>
      <c r="P716" s="132">
        <v>0</v>
      </c>
      <c r="Q716" s="133">
        <v>27768</v>
      </c>
      <c r="R716" s="133">
        <v>0</v>
      </c>
      <c r="S716" s="133">
        <v>0</v>
      </c>
      <c r="T716" s="133">
        <v>1876</v>
      </c>
      <c r="U716" s="134">
        <v>29644</v>
      </c>
      <c r="V716" s="144"/>
      <c r="W716" s="173">
        <v>0</v>
      </c>
      <c r="X716" s="174">
        <v>0.09</v>
      </c>
      <c r="Y716" s="174">
        <v>3.9009610299614596E-3</v>
      </c>
      <c r="Z716" s="175">
        <v>0</v>
      </c>
      <c r="AA716" s="168"/>
      <c r="AB716" s="176">
        <v>0</v>
      </c>
      <c r="AC716" s="177">
        <v>0</v>
      </c>
      <c r="AD716" s="134">
        <v>0</v>
      </c>
      <c r="AE716" s="177">
        <v>0</v>
      </c>
      <c r="AF716" s="182">
        <v>0</v>
      </c>
      <c r="AG716" s="172"/>
    </row>
    <row r="717" spans="1:33" s="110" customFormat="1" x14ac:dyDescent="0.2">
      <c r="A717" s="138">
        <v>483</v>
      </c>
      <c r="B717" s="139">
        <v>483239131</v>
      </c>
      <c r="C717" s="140" t="s">
        <v>535</v>
      </c>
      <c r="D717" s="141">
        <v>239</v>
      </c>
      <c r="E717" s="140" t="s">
        <v>271</v>
      </c>
      <c r="F717" s="141">
        <v>131</v>
      </c>
      <c r="G717" s="142" t="s">
        <v>163</v>
      </c>
      <c r="H717" s="130"/>
      <c r="I717" s="131">
        <v>10599.371377747728</v>
      </c>
      <c r="J717" s="131">
        <v>3449</v>
      </c>
      <c r="K717" s="131">
        <v>0</v>
      </c>
      <c r="L717" s="131">
        <v>938</v>
      </c>
      <c r="M717" s="131">
        <v>14986.371377747728</v>
      </c>
      <c r="N717" s="130"/>
      <c r="O717" s="132">
        <v>1</v>
      </c>
      <c r="P717" s="132">
        <v>0</v>
      </c>
      <c r="Q717" s="133">
        <v>14048</v>
      </c>
      <c r="R717" s="133">
        <v>0</v>
      </c>
      <c r="S717" s="133">
        <v>0</v>
      </c>
      <c r="T717" s="133">
        <v>938</v>
      </c>
      <c r="U717" s="134">
        <v>14986</v>
      </c>
      <c r="V717" s="144"/>
      <c r="W717" s="173">
        <v>0</v>
      </c>
      <c r="X717" s="174">
        <v>0.09</v>
      </c>
      <c r="Y717" s="174">
        <v>2.811920240498545E-3</v>
      </c>
      <c r="Z717" s="175">
        <v>0</v>
      </c>
      <c r="AA717" s="168"/>
      <c r="AB717" s="176">
        <v>0</v>
      </c>
      <c r="AC717" s="177">
        <v>0</v>
      </c>
      <c r="AD717" s="134">
        <v>0</v>
      </c>
      <c r="AE717" s="177">
        <v>1</v>
      </c>
      <c r="AF717" s="182">
        <v>14986</v>
      </c>
      <c r="AG717" s="172"/>
    </row>
    <row r="718" spans="1:33" s="110" customFormat="1" x14ac:dyDescent="0.2">
      <c r="A718" s="138">
        <v>483</v>
      </c>
      <c r="B718" s="139">
        <v>483239145</v>
      </c>
      <c r="C718" s="140" t="s">
        <v>535</v>
      </c>
      <c r="D718" s="141">
        <v>239</v>
      </c>
      <c r="E718" s="140" t="s">
        <v>271</v>
      </c>
      <c r="F718" s="141">
        <v>145</v>
      </c>
      <c r="G718" s="142" t="s">
        <v>177</v>
      </c>
      <c r="H718" s="130"/>
      <c r="I718" s="131">
        <v>9872</v>
      </c>
      <c r="J718" s="131">
        <v>2153</v>
      </c>
      <c r="K718" s="131">
        <v>0</v>
      </c>
      <c r="L718" s="131">
        <v>938</v>
      </c>
      <c r="M718" s="131">
        <v>12963</v>
      </c>
      <c r="N718" s="130"/>
      <c r="O718" s="132">
        <v>11.31</v>
      </c>
      <c r="P718" s="132">
        <v>0</v>
      </c>
      <c r="Q718" s="133">
        <v>136003</v>
      </c>
      <c r="R718" s="133">
        <v>0</v>
      </c>
      <c r="S718" s="133">
        <v>0</v>
      </c>
      <c r="T718" s="133">
        <v>10608</v>
      </c>
      <c r="U718" s="134">
        <v>146611</v>
      </c>
      <c r="V718" s="144"/>
      <c r="W718" s="173">
        <v>0</v>
      </c>
      <c r="X718" s="174">
        <v>0.09</v>
      </c>
      <c r="Y718" s="174">
        <v>1.4288501217200232E-2</v>
      </c>
      <c r="Z718" s="175">
        <v>0</v>
      </c>
      <c r="AA718" s="168"/>
      <c r="AB718" s="176">
        <v>3.88</v>
      </c>
      <c r="AC718" s="177">
        <v>0</v>
      </c>
      <c r="AD718" s="134">
        <v>0</v>
      </c>
      <c r="AE718" s="177">
        <v>2.52</v>
      </c>
      <c r="AF718" s="182">
        <v>32667</v>
      </c>
      <c r="AG718" s="172"/>
    </row>
    <row r="719" spans="1:33" s="110" customFormat="1" x14ac:dyDescent="0.2">
      <c r="A719" s="138">
        <v>483</v>
      </c>
      <c r="B719" s="139">
        <v>483239171</v>
      </c>
      <c r="C719" s="140" t="s">
        <v>535</v>
      </c>
      <c r="D719" s="141">
        <v>239</v>
      </c>
      <c r="E719" s="140" t="s">
        <v>271</v>
      </c>
      <c r="F719" s="141">
        <v>171</v>
      </c>
      <c r="G719" s="142" t="s">
        <v>203</v>
      </c>
      <c r="H719" s="130"/>
      <c r="I719" s="131">
        <v>11019</v>
      </c>
      <c r="J719" s="131">
        <v>3261</v>
      </c>
      <c r="K719" s="131">
        <v>0</v>
      </c>
      <c r="L719" s="131">
        <v>938</v>
      </c>
      <c r="M719" s="131">
        <v>15218</v>
      </c>
      <c r="N719" s="130"/>
      <c r="O719" s="132">
        <v>18.940000000000001</v>
      </c>
      <c r="P719" s="132">
        <v>0</v>
      </c>
      <c r="Q719" s="133">
        <v>270462</v>
      </c>
      <c r="R719" s="133">
        <v>0</v>
      </c>
      <c r="S719" s="133">
        <v>0</v>
      </c>
      <c r="T719" s="133">
        <v>17765</v>
      </c>
      <c r="U719" s="134">
        <v>288227</v>
      </c>
      <c r="V719" s="144"/>
      <c r="W719" s="173">
        <v>0</v>
      </c>
      <c r="X719" s="174">
        <v>0.09</v>
      </c>
      <c r="Y719" s="174">
        <v>8.4008667480796814E-3</v>
      </c>
      <c r="Z719" s="175">
        <v>0</v>
      </c>
      <c r="AA719" s="168"/>
      <c r="AB719" s="176">
        <v>0</v>
      </c>
      <c r="AC719" s="177">
        <v>0</v>
      </c>
      <c r="AD719" s="134">
        <v>0</v>
      </c>
      <c r="AE719" s="177">
        <v>2</v>
      </c>
      <c r="AF719" s="182">
        <v>30436</v>
      </c>
      <c r="AG719" s="172"/>
    </row>
    <row r="720" spans="1:33" s="110" customFormat="1" x14ac:dyDescent="0.2">
      <c r="A720" s="138">
        <v>483</v>
      </c>
      <c r="B720" s="139">
        <v>483239172</v>
      </c>
      <c r="C720" s="140" t="s">
        <v>535</v>
      </c>
      <c r="D720" s="141">
        <v>239</v>
      </c>
      <c r="E720" s="140" t="s">
        <v>271</v>
      </c>
      <c r="F720" s="141">
        <v>172</v>
      </c>
      <c r="G720" s="142" t="s">
        <v>204</v>
      </c>
      <c r="H720" s="130"/>
      <c r="I720" s="131">
        <v>12079</v>
      </c>
      <c r="J720" s="131">
        <v>8138</v>
      </c>
      <c r="K720" s="131">
        <v>0</v>
      </c>
      <c r="L720" s="131">
        <v>938</v>
      </c>
      <c r="M720" s="131">
        <v>21155</v>
      </c>
      <c r="N720" s="130"/>
      <c r="O720" s="132">
        <v>3.49</v>
      </c>
      <c r="P720" s="132">
        <v>0</v>
      </c>
      <c r="Q720" s="133">
        <v>70558</v>
      </c>
      <c r="R720" s="133">
        <v>0</v>
      </c>
      <c r="S720" s="133">
        <v>0</v>
      </c>
      <c r="T720" s="133">
        <v>3273</v>
      </c>
      <c r="U720" s="134">
        <v>73831</v>
      </c>
      <c r="V720" s="144"/>
      <c r="W720" s="173">
        <v>0</v>
      </c>
      <c r="X720" s="174">
        <v>0.09</v>
      </c>
      <c r="Y720" s="174">
        <v>3.033106838310088E-2</v>
      </c>
      <c r="Z720" s="175">
        <v>0</v>
      </c>
      <c r="AA720" s="168"/>
      <c r="AB720" s="176">
        <v>0.96</v>
      </c>
      <c r="AC720" s="177">
        <v>0</v>
      </c>
      <c r="AD720" s="134">
        <v>0</v>
      </c>
      <c r="AE720" s="177">
        <v>0</v>
      </c>
      <c r="AF720" s="182">
        <v>0</v>
      </c>
      <c r="AG720" s="172"/>
    </row>
    <row r="721" spans="1:33" s="110" customFormat="1" x14ac:dyDescent="0.2">
      <c r="A721" s="138">
        <v>483</v>
      </c>
      <c r="B721" s="139">
        <v>483239182</v>
      </c>
      <c r="C721" s="140" t="s">
        <v>535</v>
      </c>
      <c r="D721" s="141">
        <v>239</v>
      </c>
      <c r="E721" s="140" t="s">
        <v>271</v>
      </c>
      <c r="F721" s="141">
        <v>182</v>
      </c>
      <c r="G721" s="142" t="s">
        <v>214</v>
      </c>
      <c r="H721" s="130"/>
      <c r="I721" s="131">
        <v>10957</v>
      </c>
      <c r="J721" s="131">
        <v>2615</v>
      </c>
      <c r="K721" s="131">
        <v>0</v>
      </c>
      <c r="L721" s="131">
        <v>938</v>
      </c>
      <c r="M721" s="131">
        <v>14510</v>
      </c>
      <c r="N721" s="130"/>
      <c r="O721" s="132">
        <v>40.450000000000003</v>
      </c>
      <c r="P721" s="132">
        <v>0</v>
      </c>
      <c r="Q721" s="133">
        <v>548988</v>
      </c>
      <c r="R721" s="133">
        <v>0</v>
      </c>
      <c r="S721" s="133">
        <v>0</v>
      </c>
      <c r="T721" s="133">
        <v>37942</v>
      </c>
      <c r="U721" s="134">
        <v>586930</v>
      </c>
      <c r="V721" s="144"/>
      <c r="W721" s="173">
        <v>0</v>
      </c>
      <c r="X721" s="174">
        <v>0.09</v>
      </c>
      <c r="Y721" s="174">
        <v>1.9857956629044372E-2</v>
      </c>
      <c r="Z721" s="175">
        <v>0</v>
      </c>
      <c r="AA721" s="168"/>
      <c r="AB721" s="176">
        <v>4.7699999999999996</v>
      </c>
      <c r="AC721" s="177">
        <v>0</v>
      </c>
      <c r="AD721" s="134">
        <v>0</v>
      </c>
      <c r="AE721" s="177">
        <v>2</v>
      </c>
      <c r="AF721" s="182">
        <v>29020</v>
      </c>
      <c r="AG721" s="172"/>
    </row>
    <row r="722" spans="1:33" s="110" customFormat="1" x14ac:dyDescent="0.2">
      <c r="A722" s="138">
        <v>483</v>
      </c>
      <c r="B722" s="139">
        <v>483239231</v>
      </c>
      <c r="C722" s="140" t="s">
        <v>535</v>
      </c>
      <c r="D722" s="141">
        <v>239</v>
      </c>
      <c r="E722" s="140" t="s">
        <v>271</v>
      </c>
      <c r="F722" s="141">
        <v>231</v>
      </c>
      <c r="G722" s="142" t="s">
        <v>263</v>
      </c>
      <c r="H722" s="130"/>
      <c r="I722" s="131">
        <v>10858</v>
      </c>
      <c r="J722" s="131">
        <v>2699</v>
      </c>
      <c r="K722" s="131">
        <v>0</v>
      </c>
      <c r="L722" s="131">
        <v>938</v>
      </c>
      <c r="M722" s="131">
        <v>14495</v>
      </c>
      <c r="N722" s="130"/>
      <c r="O722" s="132">
        <v>15</v>
      </c>
      <c r="P722" s="132">
        <v>0</v>
      </c>
      <c r="Q722" s="133">
        <v>203355</v>
      </c>
      <c r="R722" s="133">
        <v>0</v>
      </c>
      <c r="S722" s="133">
        <v>0</v>
      </c>
      <c r="T722" s="133">
        <v>14070</v>
      </c>
      <c r="U722" s="134">
        <v>217425</v>
      </c>
      <c r="V722" s="144"/>
      <c r="W722" s="173">
        <v>0</v>
      </c>
      <c r="X722" s="174">
        <v>0.09</v>
      </c>
      <c r="Y722" s="174">
        <v>1.9238942850324067E-2</v>
      </c>
      <c r="Z722" s="175">
        <v>0</v>
      </c>
      <c r="AA722" s="168"/>
      <c r="AB722" s="176">
        <v>1</v>
      </c>
      <c r="AC722" s="177">
        <v>0</v>
      </c>
      <c r="AD722" s="134">
        <v>0</v>
      </c>
      <c r="AE722" s="177">
        <v>1</v>
      </c>
      <c r="AF722" s="182">
        <v>14495</v>
      </c>
      <c r="AG722" s="172"/>
    </row>
    <row r="723" spans="1:33" s="110" customFormat="1" x14ac:dyDescent="0.2">
      <c r="A723" s="138">
        <v>483</v>
      </c>
      <c r="B723" s="139">
        <v>483239239</v>
      </c>
      <c r="C723" s="140" t="s">
        <v>535</v>
      </c>
      <c r="D723" s="141">
        <v>239</v>
      </c>
      <c r="E723" s="140" t="s">
        <v>271</v>
      </c>
      <c r="F723" s="141">
        <v>239</v>
      </c>
      <c r="G723" s="142" t="s">
        <v>271</v>
      </c>
      <c r="H723" s="130"/>
      <c r="I723" s="131">
        <v>10596</v>
      </c>
      <c r="J723" s="131">
        <v>4175</v>
      </c>
      <c r="K723" s="131">
        <v>0</v>
      </c>
      <c r="L723" s="131">
        <v>938</v>
      </c>
      <c r="M723" s="131">
        <v>15709</v>
      </c>
      <c r="N723" s="130"/>
      <c r="O723" s="132">
        <v>347.61</v>
      </c>
      <c r="P723" s="132">
        <v>0</v>
      </c>
      <c r="Q723" s="133">
        <v>5134551</v>
      </c>
      <c r="R723" s="133">
        <v>0</v>
      </c>
      <c r="S723" s="133">
        <v>0</v>
      </c>
      <c r="T723" s="133">
        <v>326056</v>
      </c>
      <c r="U723" s="134">
        <v>5460607</v>
      </c>
      <c r="V723" s="144"/>
      <c r="W723" s="173">
        <v>0</v>
      </c>
      <c r="X723" s="174">
        <v>0.09</v>
      </c>
      <c r="Y723" s="174">
        <v>5.5906488449455644E-2</v>
      </c>
      <c r="Z723" s="175">
        <v>0</v>
      </c>
      <c r="AA723" s="168"/>
      <c r="AB723" s="176">
        <v>19.93</v>
      </c>
      <c r="AC723" s="177">
        <v>0</v>
      </c>
      <c r="AD723" s="134">
        <v>0</v>
      </c>
      <c r="AE723" s="177">
        <v>11</v>
      </c>
      <c r="AF723" s="182">
        <v>172799</v>
      </c>
      <c r="AG723" s="172"/>
    </row>
    <row r="724" spans="1:33" s="110" customFormat="1" x14ac:dyDescent="0.2">
      <c r="A724" s="138">
        <v>483</v>
      </c>
      <c r="B724" s="139">
        <v>483239261</v>
      </c>
      <c r="C724" s="140" t="s">
        <v>535</v>
      </c>
      <c r="D724" s="141">
        <v>239</v>
      </c>
      <c r="E724" s="140" t="s">
        <v>271</v>
      </c>
      <c r="F724" s="141">
        <v>261</v>
      </c>
      <c r="G724" s="142" t="s">
        <v>293</v>
      </c>
      <c r="H724" s="130"/>
      <c r="I724" s="131">
        <v>10487</v>
      </c>
      <c r="J724" s="131">
        <v>6768</v>
      </c>
      <c r="K724" s="131">
        <v>0</v>
      </c>
      <c r="L724" s="131">
        <v>938</v>
      </c>
      <c r="M724" s="131">
        <v>18193</v>
      </c>
      <c r="N724" s="130"/>
      <c r="O724" s="132">
        <v>7.86</v>
      </c>
      <c r="P724" s="132">
        <v>0</v>
      </c>
      <c r="Q724" s="133">
        <v>135625</v>
      </c>
      <c r="R724" s="133">
        <v>0</v>
      </c>
      <c r="S724" s="133">
        <v>0</v>
      </c>
      <c r="T724" s="133">
        <v>7373</v>
      </c>
      <c r="U724" s="134">
        <v>142998</v>
      </c>
      <c r="V724" s="144"/>
      <c r="W724" s="173">
        <v>0</v>
      </c>
      <c r="X724" s="174">
        <v>0.09</v>
      </c>
      <c r="Y724" s="174">
        <v>7.5857128468455173E-2</v>
      </c>
      <c r="Z724" s="175">
        <v>0</v>
      </c>
      <c r="AA724" s="168"/>
      <c r="AB724" s="176">
        <v>0</v>
      </c>
      <c r="AC724" s="177">
        <v>0</v>
      </c>
      <c r="AD724" s="134">
        <v>0</v>
      </c>
      <c r="AE724" s="177">
        <v>0</v>
      </c>
      <c r="AF724" s="182">
        <v>0</v>
      </c>
      <c r="AG724" s="172"/>
    </row>
    <row r="725" spans="1:33" s="110" customFormat="1" x14ac:dyDescent="0.2">
      <c r="A725" s="138">
        <v>483</v>
      </c>
      <c r="B725" s="139">
        <v>483239264</v>
      </c>
      <c r="C725" s="140" t="s">
        <v>535</v>
      </c>
      <c r="D725" s="141">
        <v>239</v>
      </c>
      <c r="E725" s="140" t="s">
        <v>271</v>
      </c>
      <c r="F725" s="141">
        <v>264</v>
      </c>
      <c r="G725" s="142" t="s">
        <v>296</v>
      </c>
      <c r="H725" s="130"/>
      <c r="I725" s="131">
        <v>10731.874150274156</v>
      </c>
      <c r="J725" s="131">
        <v>4464</v>
      </c>
      <c r="K725" s="131">
        <v>0</v>
      </c>
      <c r="L725" s="131">
        <v>938</v>
      </c>
      <c r="M725" s="131">
        <v>16133.874150274156</v>
      </c>
      <c r="N725" s="130"/>
      <c r="O725" s="132">
        <v>0.5</v>
      </c>
      <c r="P725" s="132">
        <v>0</v>
      </c>
      <c r="Q725" s="133">
        <v>7598</v>
      </c>
      <c r="R725" s="133">
        <v>0</v>
      </c>
      <c r="S725" s="133">
        <v>0</v>
      </c>
      <c r="T725" s="133">
        <v>469</v>
      </c>
      <c r="U725" s="134">
        <v>8067</v>
      </c>
      <c r="V725" s="144"/>
      <c r="W725" s="173">
        <v>0</v>
      </c>
      <c r="X725" s="174">
        <v>0.09</v>
      </c>
      <c r="Y725" s="174">
        <v>5.7747912900730268E-3</v>
      </c>
      <c r="Z725" s="175">
        <v>0</v>
      </c>
      <c r="AA725" s="168"/>
      <c r="AB725" s="176">
        <v>0</v>
      </c>
      <c r="AC725" s="177">
        <v>0</v>
      </c>
      <c r="AD725" s="134">
        <v>0</v>
      </c>
      <c r="AE725" s="177">
        <v>0</v>
      </c>
      <c r="AF725" s="182">
        <v>0</v>
      </c>
      <c r="AG725" s="172"/>
    </row>
    <row r="726" spans="1:33" s="110" customFormat="1" x14ac:dyDescent="0.2">
      <c r="A726" s="138">
        <v>483</v>
      </c>
      <c r="B726" s="139">
        <v>483239293</v>
      </c>
      <c r="C726" s="140" t="s">
        <v>535</v>
      </c>
      <c r="D726" s="141">
        <v>239</v>
      </c>
      <c r="E726" s="140" t="s">
        <v>271</v>
      </c>
      <c r="F726" s="141">
        <v>293</v>
      </c>
      <c r="G726" s="142" t="s">
        <v>325</v>
      </c>
      <c r="H726" s="130"/>
      <c r="I726" s="131">
        <v>12760.161431036608</v>
      </c>
      <c r="J726" s="131">
        <v>611</v>
      </c>
      <c r="K726" s="131">
        <v>0</v>
      </c>
      <c r="L726" s="131">
        <v>938</v>
      </c>
      <c r="M726" s="131">
        <v>14309.161431036608</v>
      </c>
      <c r="N726" s="130"/>
      <c r="O726" s="132">
        <v>1</v>
      </c>
      <c r="P726" s="132">
        <v>0</v>
      </c>
      <c r="Q726" s="133">
        <v>13371</v>
      </c>
      <c r="R726" s="133">
        <v>0</v>
      </c>
      <c r="S726" s="133">
        <v>0</v>
      </c>
      <c r="T726" s="133">
        <v>938</v>
      </c>
      <c r="U726" s="134">
        <v>14309</v>
      </c>
      <c r="V726" s="144"/>
      <c r="W726" s="173">
        <v>0</v>
      </c>
      <c r="X726" s="174">
        <v>0.18</v>
      </c>
      <c r="Y726" s="174">
        <v>9.4456288817017318E-3</v>
      </c>
      <c r="Z726" s="175">
        <v>0</v>
      </c>
      <c r="AA726" s="168"/>
      <c r="AB726" s="176">
        <v>0</v>
      </c>
      <c r="AC726" s="177">
        <v>0</v>
      </c>
      <c r="AD726" s="134">
        <v>0</v>
      </c>
      <c r="AE726" s="177">
        <v>1</v>
      </c>
      <c r="AF726" s="182">
        <v>14309</v>
      </c>
      <c r="AG726" s="172"/>
    </row>
    <row r="727" spans="1:33" s="110" customFormat="1" x14ac:dyDescent="0.2">
      <c r="A727" s="138">
        <v>483</v>
      </c>
      <c r="B727" s="139">
        <v>483239310</v>
      </c>
      <c r="C727" s="140" t="s">
        <v>535</v>
      </c>
      <c r="D727" s="141">
        <v>239</v>
      </c>
      <c r="E727" s="140" t="s">
        <v>271</v>
      </c>
      <c r="F727" s="141">
        <v>310</v>
      </c>
      <c r="G727" s="142" t="s">
        <v>342</v>
      </c>
      <c r="H727" s="130"/>
      <c r="I727" s="131">
        <v>11681</v>
      </c>
      <c r="J727" s="131">
        <v>3025</v>
      </c>
      <c r="K727" s="131">
        <v>0</v>
      </c>
      <c r="L727" s="131">
        <v>938</v>
      </c>
      <c r="M727" s="131">
        <v>15644</v>
      </c>
      <c r="N727" s="130"/>
      <c r="O727" s="132">
        <v>58.09</v>
      </c>
      <c r="P727" s="132">
        <v>0</v>
      </c>
      <c r="Q727" s="133">
        <v>854271</v>
      </c>
      <c r="R727" s="133">
        <v>0</v>
      </c>
      <c r="S727" s="133">
        <v>0</v>
      </c>
      <c r="T727" s="133">
        <v>54488</v>
      </c>
      <c r="U727" s="134">
        <v>908759</v>
      </c>
      <c r="V727" s="144"/>
      <c r="W727" s="173">
        <v>0</v>
      </c>
      <c r="X727" s="174">
        <v>0.09</v>
      </c>
      <c r="Y727" s="174">
        <v>3.893142774764468E-2</v>
      </c>
      <c r="Z727" s="175">
        <v>0</v>
      </c>
      <c r="AA727" s="168"/>
      <c r="AB727" s="176">
        <v>4</v>
      </c>
      <c r="AC727" s="177">
        <v>0</v>
      </c>
      <c r="AD727" s="134">
        <v>0</v>
      </c>
      <c r="AE727" s="177">
        <v>2.2400000000000002</v>
      </c>
      <c r="AF727" s="182">
        <v>35042</v>
      </c>
      <c r="AG727" s="172"/>
    </row>
    <row r="728" spans="1:33" s="110" customFormat="1" x14ac:dyDescent="0.2">
      <c r="A728" s="138">
        <v>483</v>
      </c>
      <c r="B728" s="139">
        <v>483239336</v>
      </c>
      <c r="C728" s="140" t="s">
        <v>535</v>
      </c>
      <c r="D728" s="141">
        <v>239</v>
      </c>
      <c r="E728" s="140" t="s">
        <v>271</v>
      </c>
      <c r="F728" s="141">
        <v>336</v>
      </c>
      <c r="G728" s="142" t="s">
        <v>368</v>
      </c>
      <c r="H728" s="130"/>
      <c r="I728" s="131">
        <v>11076</v>
      </c>
      <c r="J728" s="131">
        <v>2592</v>
      </c>
      <c r="K728" s="131">
        <v>0</v>
      </c>
      <c r="L728" s="131">
        <v>938</v>
      </c>
      <c r="M728" s="131">
        <v>14606</v>
      </c>
      <c r="N728" s="130"/>
      <c r="O728" s="132">
        <v>2</v>
      </c>
      <c r="P728" s="132">
        <v>0</v>
      </c>
      <c r="Q728" s="133">
        <v>27336</v>
      </c>
      <c r="R728" s="133">
        <v>0</v>
      </c>
      <c r="S728" s="133">
        <v>0</v>
      </c>
      <c r="T728" s="133">
        <v>1876</v>
      </c>
      <c r="U728" s="134">
        <v>29212</v>
      </c>
      <c r="V728" s="144"/>
      <c r="W728" s="173">
        <v>0</v>
      </c>
      <c r="X728" s="174">
        <v>0.09</v>
      </c>
      <c r="Y728" s="174">
        <v>4.1024583950034284E-2</v>
      </c>
      <c r="Z728" s="175">
        <v>0</v>
      </c>
      <c r="AA728" s="168"/>
      <c r="AB728" s="176">
        <v>0</v>
      </c>
      <c r="AC728" s="177">
        <v>0</v>
      </c>
      <c r="AD728" s="134">
        <v>0</v>
      </c>
      <c r="AE728" s="177">
        <v>1</v>
      </c>
      <c r="AF728" s="182">
        <v>14606</v>
      </c>
      <c r="AG728" s="172"/>
    </row>
    <row r="729" spans="1:33" s="110" customFormat="1" x14ac:dyDescent="0.2">
      <c r="A729" s="138">
        <v>483</v>
      </c>
      <c r="B729" s="139">
        <v>483239625</v>
      </c>
      <c r="C729" s="140" t="s">
        <v>535</v>
      </c>
      <c r="D729" s="141">
        <v>239</v>
      </c>
      <c r="E729" s="140" t="s">
        <v>271</v>
      </c>
      <c r="F729" s="141">
        <v>625</v>
      </c>
      <c r="G729" s="142" t="s">
        <v>395</v>
      </c>
      <c r="H729" s="130"/>
      <c r="I729" s="131">
        <v>11076</v>
      </c>
      <c r="J729" s="131">
        <v>1672</v>
      </c>
      <c r="K729" s="131">
        <v>0</v>
      </c>
      <c r="L729" s="131">
        <v>938</v>
      </c>
      <c r="M729" s="131">
        <v>13686</v>
      </c>
      <c r="N729" s="130"/>
      <c r="O729" s="132">
        <v>1</v>
      </c>
      <c r="P729" s="132">
        <v>0</v>
      </c>
      <c r="Q729" s="133">
        <v>12748</v>
      </c>
      <c r="R729" s="133">
        <v>0</v>
      </c>
      <c r="S729" s="133">
        <v>0</v>
      </c>
      <c r="T729" s="133">
        <v>938</v>
      </c>
      <c r="U729" s="134">
        <v>13686</v>
      </c>
      <c r="V729" s="144"/>
      <c r="W729" s="173">
        <v>0</v>
      </c>
      <c r="X729" s="174">
        <v>0.09</v>
      </c>
      <c r="Y729" s="174">
        <v>4.7576308067565189E-3</v>
      </c>
      <c r="Z729" s="175">
        <v>0</v>
      </c>
      <c r="AA729" s="168"/>
      <c r="AB729" s="176">
        <v>0</v>
      </c>
      <c r="AC729" s="177">
        <v>0</v>
      </c>
      <c r="AD729" s="134">
        <v>0</v>
      </c>
      <c r="AE729" s="177">
        <v>0</v>
      </c>
      <c r="AF729" s="182">
        <v>0</v>
      </c>
      <c r="AG729" s="172"/>
    </row>
    <row r="730" spans="1:33" s="110" customFormat="1" x14ac:dyDescent="0.2">
      <c r="A730" s="138">
        <v>483</v>
      </c>
      <c r="B730" s="139">
        <v>483239665</v>
      </c>
      <c r="C730" s="140" t="s">
        <v>535</v>
      </c>
      <c r="D730" s="141">
        <v>239</v>
      </c>
      <c r="E730" s="140" t="s">
        <v>271</v>
      </c>
      <c r="F730" s="141">
        <v>665</v>
      </c>
      <c r="G730" s="142" t="s">
        <v>405</v>
      </c>
      <c r="H730" s="130"/>
      <c r="I730" s="131">
        <v>12229</v>
      </c>
      <c r="J730" s="131">
        <v>2164</v>
      </c>
      <c r="K730" s="131">
        <v>0</v>
      </c>
      <c r="L730" s="131">
        <v>938</v>
      </c>
      <c r="M730" s="131">
        <v>15331</v>
      </c>
      <c r="N730" s="130"/>
      <c r="O730" s="132">
        <v>9</v>
      </c>
      <c r="P730" s="132">
        <v>0</v>
      </c>
      <c r="Q730" s="133">
        <v>129537</v>
      </c>
      <c r="R730" s="133">
        <v>0</v>
      </c>
      <c r="S730" s="133">
        <v>0</v>
      </c>
      <c r="T730" s="133">
        <v>8442</v>
      </c>
      <c r="U730" s="134">
        <v>137979</v>
      </c>
      <c r="V730" s="144"/>
      <c r="W730" s="173">
        <v>0</v>
      </c>
      <c r="X730" s="174">
        <v>0.09</v>
      </c>
      <c r="Y730" s="174">
        <v>5.551926316429312E-3</v>
      </c>
      <c r="Z730" s="175">
        <v>0</v>
      </c>
      <c r="AA730" s="168"/>
      <c r="AB730" s="176">
        <v>0</v>
      </c>
      <c r="AC730" s="177">
        <v>0</v>
      </c>
      <c r="AD730" s="134">
        <v>0</v>
      </c>
      <c r="AE730" s="177">
        <v>0</v>
      </c>
      <c r="AF730" s="182">
        <v>0</v>
      </c>
      <c r="AG730" s="172"/>
    </row>
    <row r="731" spans="1:33" s="110" customFormat="1" x14ac:dyDescent="0.2">
      <c r="A731" s="138">
        <v>483</v>
      </c>
      <c r="B731" s="139">
        <v>483239740</v>
      </c>
      <c r="C731" s="140" t="s">
        <v>535</v>
      </c>
      <c r="D731" s="141">
        <v>239</v>
      </c>
      <c r="E731" s="140" t="s">
        <v>271</v>
      </c>
      <c r="F731" s="141">
        <v>740</v>
      </c>
      <c r="G731" s="142" t="s">
        <v>428</v>
      </c>
      <c r="H731" s="130"/>
      <c r="I731" s="131">
        <v>10145</v>
      </c>
      <c r="J731" s="131">
        <v>5085</v>
      </c>
      <c r="K731" s="131">
        <v>0</v>
      </c>
      <c r="L731" s="131">
        <v>938</v>
      </c>
      <c r="M731" s="131">
        <v>16168</v>
      </c>
      <c r="N731" s="130"/>
      <c r="O731" s="132">
        <v>3.7800000000000002</v>
      </c>
      <c r="P731" s="132">
        <v>0</v>
      </c>
      <c r="Q731" s="133">
        <v>57570</v>
      </c>
      <c r="R731" s="133">
        <v>0</v>
      </c>
      <c r="S731" s="133">
        <v>0</v>
      </c>
      <c r="T731" s="133">
        <v>3545</v>
      </c>
      <c r="U731" s="134">
        <v>61115</v>
      </c>
      <c r="V731" s="144"/>
      <c r="W731" s="173">
        <v>0</v>
      </c>
      <c r="X731" s="174">
        <v>0.09</v>
      </c>
      <c r="Y731" s="174">
        <v>5.2701937178476219E-3</v>
      </c>
      <c r="Z731" s="175">
        <v>0</v>
      </c>
      <c r="AA731" s="168"/>
      <c r="AB731" s="176">
        <v>0</v>
      </c>
      <c r="AC731" s="177">
        <v>0</v>
      </c>
      <c r="AD731" s="134">
        <v>0</v>
      </c>
      <c r="AE731" s="177">
        <v>0</v>
      </c>
      <c r="AF731" s="182">
        <v>0</v>
      </c>
      <c r="AG731" s="172"/>
    </row>
    <row r="732" spans="1:33" s="110" customFormat="1" x14ac:dyDescent="0.2">
      <c r="A732" s="138">
        <v>483</v>
      </c>
      <c r="B732" s="139">
        <v>483239760</v>
      </c>
      <c r="C732" s="140" t="s">
        <v>535</v>
      </c>
      <c r="D732" s="141">
        <v>239</v>
      </c>
      <c r="E732" s="140" t="s">
        <v>271</v>
      </c>
      <c r="F732" s="141">
        <v>760</v>
      </c>
      <c r="G732" s="142" t="s">
        <v>433</v>
      </c>
      <c r="H732" s="130"/>
      <c r="I732" s="131">
        <v>11021</v>
      </c>
      <c r="J732" s="131">
        <v>2803</v>
      </c>
      <c r="K732" s="131">
        <v>0</v>
      </c>
      <c r="L732" s="131">
        <v>938</v>
      </c>
      <c r="M732" s="131">
        <v>14762</v>
      </c>
      <c r="N732" s="130"/>
      <c r="O732" s="132">
        <v>47.519999999999996</v>
      </c>
      <c r="P732" s="132">
        <v>0</v>
      </c>
      <c r="Q732" s="133">
        <v>656917</v>
      </c>
      <c r="R732" s="133">
        <v>0</v>
      </c>
      <c r="S732" s="133">
        <v>0</v>
      </c>
      <c r="T732" s="133">
        <v>44573</v>
      </c>
      <c r="U732" s="134">
        <v>701490</v>
      </c>
      <c r="V732" s="144"/>
      <c r="W732" s="173">
        <v>0</v>
      </c>
      <c r="X732" s="174">
        <v>0.09</v>
      </c>
      <c r="Y732" s="174">
        <v>3.6874590328142998E-2</v>
      </c>
      <c r="Z732" s="175">
        <v>0</v>
      </c>
      <c r="AA732" s="168"/>
      <c r="AB732" s="176">
        <v>2</v>
      </c>
      <c r="AC732" s="177">
        <v>0</v>
      </c>
      <c r="AD732" s="134">
        <v>0</v>
      </c>
      <c r="AE732" s="177">
        <v>5</v>
      </c>
      <c r="AF732" s="182">
        <v>73810</v>
      </c>
      <c r="AG732" s="172"/>
    </row>
    <row r="733" spans="1:33" s="110" customFormat="1" x14ac:dyDescent="0.2">
      <c r="A733" s="138">
        <v>483</v>
      </c>
      <c r="B733" s="139">
        <v>483239780</v>
      </c>
      <c r="C733" s="140" t="s">
        <v>535</v>
      </c>
      <c r="D733" s="141">
        <v>239</v>
      </c>
      <c r="E733" s="140" t="s">
        <v>271</v>
      </c>
      <c r="F733" s="141">
        <v>780</v>
      </c>
      <c r="G733" s="142" t="s">
        <v>443</v>
      </c>
      <c r="H733" s="130"/>
      <c r="I733" s="131">
        <v>15200</v>
      </c>
      <c r="J733" s="131">
        <v>3639</v>
      </c>
      <c r="K733" s="131">
        <v>0</v>
      </c>
      <c r="L733" s="131">
        <v>938</v>
      </c>
      <c r="M733" s="131">
        <v>19777</v>
      </c>
      <c r="N733" s="130"/>
      <c r="O733" s="132">
        <v>2</v>
      </c>
      <c r="P733" s="132">
        <v>0</v>
      </c>
      <c r="Q733" s="133">
        <v>37678</v>
      </c>
      <c r="R733" s="133">
        <v>0</v>
      </c>
      <c r="S733" s="133">
        <v>0</v>
      </c>
      <c r="T733" s="133">
        <v>1876</v>
      </c>
      <c r="U733" s="134">
        <v>39554</v>
      </c>
      <c r="V733" s="144"/>
      <c r="W733" s="173">
        <v>0</v>
      </c>
      <c r="X733" s="174">
        <v>0.09</v>
      </c>
      <c r="Y733" s="174">
        <v>1.3589288547838524E-2</v>
      </c>
      <c r="Z733" s="175">
        <v>0</v>
      </c>
      <c r="AA733" s="168"/>
      <c r="AB733" s="176">
        <v>0</v>
      </c>
      <c r="AC733" s="177">
        <v>0</v>
      </c>
      <c r="AD733" s="134">
        <v>0</v>
      </c>
      <c r="AE733" s="177">
        <v>0</v>
      </c>
      <c r="AF733" s="182">
        <v>0</v>
      </c>
      <c r="AG733" s="172"/>
    </row>
    <row r="734" spans="1:33" s="110" customFormat="1" x14ac:dyDescent="0.2">
      <c r="A734" s="138">
        <v>484</v>
      </c>
      <c r="B734" s="139">
        <v>484035001</v>
      </c>
      <c r="C734" s="140" t="s">
        <v>536</v>
      </c>
      <c r="D734" s="141">
        <v>35</v>
      </c>
      <c r="E734" s="140" t="s">
        <v>67</v>
      </c>
      <c r="F734" s="141">
        <v>1</v>
      </c>
      <c r="G734" s="142" t="s">
        <v>33</v>
      </c>
      <c r="H734" s="130"/>
      <c r="I734" s="131">
        <v>11530.517394155666</v>
      </c>
      <c r="J734" s="131">
        <v>2040</v>
      </c>
      <c r="K734" s="131">
        <v>0</v>
      </c>
      <c r="L734" s="131">
        <v>938</v>
      </c>
      <c r="M734" s="131">
        <v>14508.517394155666</v>
      </c>
      <c r="N734" s="130"/>
      <c r="O734" s="132">
        <v>0.78</v>
      </c>
      <c r="P734" s="132">
        <v>0</v>
      </c>
      <c r="Q734" s="133">
        <v>10585</v>
      </c>
      <c r="R734" s="133">
        <v>0</v>
      </c>
      <c r="S734" s="133">
        <v>0</v>
      </c>
      <c r="T734" s="133">
        <v>732</v>
      </c>
      <c r="U734" s="134">
        <v>11317</v>
      </c>
      <c r="V734" s="144"/>
      <c r="W734" s="173">
        <v>0</v>
      </c>
      <c r="X734" s="174">
        <v>0.09</v>
      </c>
      <c r="Y734" s="174">
        <v>1.3355256496601202E-2</v>
      </c>
      <c r="Z734" s="175">
        <v>0</v>
      </c>
      <c r="AA734" s="168"/>
      <c r="AB734" s="176">
        <v>0</v>
      </c>
      <c r="AC734" s="177">
        <v>0</v>
      </c>
      <c r="AD734" s="134">
        <v>0</v>
      </c>
      <c r="AE734" s="177">
        <v>0</v>
      </c>
      <c r="AF734" s="182">
        <v>0</v>
      </c>
      <c r="AG734" s="172"/>
    </row>
    <row r="735" spans="1:33" s="110" customFormat="1" x14ac:dyDescent="0.2">
      <c r="A735" s="138">
        <v>484</v>
      </c>
      <c r="B735" s="139">
        <v>484035016</v>
      </c>
      <c r="C735" s="140" t="s">
        <v>536</v>
      </c>
      <c r="D735" s="141">
        <v>35</v>
      </c>
      <c r="E735" s="140" t="s">
        <v>67</v>
      </c>
      <c r="F735" s="141">
        <v>16</v>
      </c>
      <c r="G735" s="142" t="s">
        <v>48</v>
      </c>
      <c r="H735" s="130"/>
      <c r="I735" s="131">
        <v>12409.098610371297</v>
      </c>
      <c r="J735" s="131">
        <v>594</v>
      </c>
      <c r="K735" s="131">
        <v>0</v>
      </c>
      <c r="L735" s="131">
        <v>938</v>
      </c>
      <c r="M735" s="131">
        <v>13941.098610371297</v>
      </c>
      <c r="N735" s="130"/>
      <c r="O735" s="132">
        <v>1</v>
      </c>
      <c r="P735" s="132">
        <v>0</v>
      </c>
      <c r="Q735" s="133">
        <v>13003</v>
      </c>
      <c r="R735" s="133">
        <v>0</v>
      </c>
      <c r="S735" s="133">
        <v>0</v>
      </c>
      <c r="T735" s="133">
        <v>938</v>
      </c>
      <c r="U735" s="134">
        <v>13941</v>
      </c>
      <c r="V735" s="144"/>
      <c r="W735" s="173">
        <v>0</v>
      </c>
      <c r="X735" s="174">
        <v>0.09</v>
      </c>
      <c r="Y735" s="174">
        <v>4.7137046774485984E-2</v>
      </c>
      <c r="Z735" s="175">
        <v>0</v>
      </c>
      <c r="AA735" s="168"/>
      <c r="AB735" s="176">
        <v>0</v>
      </c>
      <c r="AC735" s="177">
        <v>0</v>
      </c>
      <c r="AD735" s="134">
        <v>0</v>
      </c>
      <c r="AE735" s="177">
        <v>0</v>
      </c>
      <c r="AF735" s="182">
        <v>0</v>
      </c>
      <c r="AG735" s="172"/>
    </row>
    <row r="736" spans="1:33" s="110" customFormat="1" x14ac:dyDescent="0.2">
      <c r="A736" s="138">
        <v>484</v>
      </c>
      <c r="B736" s="139">
        <v>484035035</v>
      </c>
      <c r="C736" s="140" t="s">
        <v>536</v>
      </c>
      <c r="D736" s="141">
        <v>35</v>
      </c>
      <c r="E736" s="140" t="s">
        <v>67</v>
      </c>
      <c r="F736" s="141">
        <v>35</v>
      </c>
      <c r="G736" s="142" t="s">
        <v>67</v>
      </c>
      <c r="H736" s="130"/>
      <c r="I736" s="131">
        <v>14241</v>
      </c>
      <c r="J736" s="131">
        <v>5977</v>
      </c>
      <c r="K736" s="131">
        <v>0</v>
      </c>
      <c r="L736" s="131">
        <v>938</v>
      </c>
      <c r="M736" s="131">
        <v>21156</v>
      </c>
      <c r="N736" s="130"/>
      <c r="O736" s="132">
        <v>1555.75</v>
      </c>
      <c r="P736" s="132">
        <v>0</v>
      </c>
      <c r="Q736" s="133">
        <v>31454161</v>
      </c>
      <c r="R736" s="133">
        <v>0</v>
      </c>
      <c r="S736" s="133">
        <v>0</v>
      </c>
      <c r="T736" s="133">
        <v>1459290</v>
      </c>
      <c r="U736" s="134">
        <v>32913451</v>
      </c>
      <c r="V736" s="144"/>
      <c r="W736" s="173">
        <v>0</v>
      </c>
      <c r="X736" s="174">
        <v>0.18</v>
      </c>
      <c r="Y736" s="174">
        <v>0.15581142511821139</v>
      </c>
      <c r="Z736" s="175">
        <v>0</v>
      </c>
      <c r="AA736" s="168"/>
      <c r="AB736" s="176">
        <v>0</v>
      </c>
      <c r="AC736" s="177">
        <v>0</v>
      </c>
      <c r="AD736" s="134">
        <v>0</v>
      </c>
      <c r="AE736" s="177">
        <v>15.74</v>
      </c>
      <c r="AF736" s="182">
        <v>332996</v>
      </c>
      <c r="AG736" s="172"/>
    </row>
    <row r="737" spans="1:33" s="110" customFormat="1" x14ac:dyDescent="0.2">
      <c r="A737" s="138">
        <v>484</v>
      </c>
      <c r="B737" s="139">
        <v>484035044</v>
      </c>
      <c r="C737" s="140" t="s">
        <v>536</v>
      </c>
      <c r="D737" s="141">
        <v>35</v>
      </c>
      <c r="E737" s="140" t="s">
        <v>67</v>
      </c>
      <c r="F737" s="141">
        <v>44</v>
      </c>
      <c r="G737" s="142" t="s">
        <v>76</v>
      </c>
      <c r="H737" s="130"/>
      <c r="I737" s="131">
        <v>11971</v>
      </c>
      <c r="J737" s="131">
        <v>107</v>
      </c>
      <c r="K737" s="131">
        <v>0</v>
      </c>
      <c r="L737" s="131">
        <v>938</v>
      </c>
      <c r="M737" s="131">
        <v>13016</v>
      </c>
      <c r="N737" s="130"/>
      <c r="O737" s="132">
        <v>3.3200000000000003</v>
      </c>
      <c r="P737" s="132">
        <v>0</v>
      </c>
      <c r="Q737" s="133">
        <v>40099</v>
      </c>
      <c r="R737" s="133">
        <v>0</v>
      </c>
      <c r="S737" s="133">
        <v>0</v>
      </c>
      <c r="T737" s="133">
        <v>3114</v>
      </c>
      <c r="U737" s="134">
        <v>43213</v>
      </c>
      <c r="V737" s="144"/>
      <c r="W737" s="173">
        <v>0</v>
      </c>
      <c r="X737" s="174">
        <v>0.18</v>
      </c>
      <c r="Y737" s="174">
        <v>7.2901165539567603E-2</v>
      </c>
      <c r="Z737" s="175">
        <v>0</v>
      </c>
      <c r="AA737" s="168"/>
      <c r="AB737" s="176">
        <v>0</v>
      </c>
      <c r="AC737" s="177">
        <v>0</v>
      </c>
      <c r="AD737" s="134">
        <v>0</v>
      </c>
      <c r="AE737" s="177">
        <v>0</v>
      </c>
      <c r="AF737" s="182">
        <v>0</v>
      </c>
      <c r="AG737" s="172"/>
    </row>
    <row r="738" spans="1:33" s="110" customFormat="1" x14ac:dyDescent="0.2">
      <c r="A738" s="138">
        <v>484</v>
      </c>
      <c r="B738" s="139">
        <v>484035046</v>
      </c>
      <c r="C738" s="140" t="s">
        <v>536</v>
      </c>
      <c r="D738" s="141">
        <v>35</v>
      </c>
      <c r="E738" s="140" t="s">
        <v>67</v>
      </c>
      <c r="F738" s="141">
        <v>46</v>
      </c>
      <c r="G738" s="142" t="s">
        <v>78</v>
      </c>
      <c r="H738" s="130"/>
      <c r="I738" s="131">
        <v>13743</v>
      </c>
      <c r="J738" s="131">
        <v>11072</v>
      </c>
      <c r="K738" s="131">
        <v>0</v>
      </c>
      <c r="L738" s="131">
        <v>938</v>
      </c>
      <c r="M738" s="131">
        <v>25753</v>
      </c>
      <c r="N738" s="130"/>
      <c r="O738" s="132">
        <v>1</v>
      </c>
      <c r="P738" s="132">
        <v>0</v>
      </c>
      <c r="Q738" s="133">
        <v>24815</v>
      </c>
      <c r="R738" s="133">
        <v>0</v>
      </c>
      <c r="S738" s="133">
        <v>0</v>
      </c>
      <c r="T738" s="133">
        <v>938</v>
      </c>
      <c r="U738" s="134">
        <v>25753</v>
      </c>
      <c r="V738" s="144"/>
      <c r="W738" s="173">
        <v>0</v>
      </c>
      <c r="X738" s="174">
        <v>0.09</v>
      </c>
      <c r="Y738" s="174">
        <v>5.0580242523504202E-4</v>
      </c>
      <c r="Z738" s="175">
        <v>0</v>
      </c>
      <c r="AA738" s="168"/>
      <c r="AB738" s="176">
        <v>0</v>
      </c>
      <c r="AC738" s="177">
        <v>0</v>
      </c>
      <c r="AD738" s="134">
        <v>0</v>
      </c>
      <c r="AE738" s="177">
        <v>0</v>
      </c>
      <c r="AF738" s="182">
        <v>0</v>
      </c>
      <c r="AG738" s="172"/>
    </row>
    <row r="739" spans="1:33" s="110" customFormat="1" x14ac:dyDescent="0.2">
      <c r="A739" s="138">
        <v>484</v>
      </c>
      <c r="B739" s="139">
        <v>484035050</v>
      </c>
      <c r="C739" s="140" t="s">
        <v>536</v>
      </c>
      <c r="D739" s="141">
        <v>35</v>
      </c>
      <c r="E739" s="140" t="s">
        <v>67</v>
      </c>
      <c r="F739" s="141">
        <v>50</v>
      </c>
      <c r="G739" s="142" t="s">
        <v>82</v>
      </c>
      <c r="H739" s="130"/>
      <c r="I739" s="131">
        <v>16390</v>
      </c>
      <c r="J739" s="131">
        <v>7293</v>
      </c>
      <c r="K739" s="131">
        <v>0</v>
      </c>
      <c r="L739" s="131">
        <v>938</v>
      </c>
      <c r="M739" s="131">
        <v>24621</v>
      </c>
      <c r="N739" s="130"/>
      <c r="O739" s="132">
        <v>1</v>
      </c>
      <c r="P739" s="132">
        <v>0</v>
      </c>
      <c r="Q739" s="133">
        <v>23683</v>
      </c>
      <c r="R739" s="133">
        <v>0</v>
      </c>
      <c r="S739" s="133">
        <v>0</v>
      </c>
      <c r="T739" s="133">
        <v>938</v>
      </c>
      <c r="U739" s="134">
        <v>24621</v>
      </c>
      <c r="V739" s="144"/>
      <c r="W739" s="173">
        <v>0</v>
      </c>
      <c r="X739" s="174">
        <v>0.09</v>
      </c>
      <c r="Y739" s="174">
        <v>7.0171866245590771E-3</v>
      </c>
      <c r="Z739" s="175">
        <v>0</v>
      </c>
      <c r="AA739" s="168"/>
      <c r="AB739" s="176">
        <v>0</v>
      </c>
      <c r="AC739" s="177">
        <v>0</v>
      </c>
      <c r="AD739" s="134">
        <v>0</v>
      </c>
      <c r="AE739" s="177">
        <v>0</v>
      </c>
      <c r="AF739" s="182">
        <v>0</v>
      </c>
      <c r="AG739" s="172"/>
    </row>
    <row r="740" spans="1:33" s="110" customFormat="1" x14ac:dyDescent="0.2">
      <c r="A740" s="138">
        <v>484</v>
      </c>
      <c r="B740" s="139">
        <v>484035073</v>
      </c>
      <c r="C740" s="140" t="s">
        <v>536</v>
      </c>
      <c r="D740" s="141">
        <v>35</v>
      </c>
      <c r="E740" s="140" t="s">
        <v>67</v>
      </c>
      <c r="F740" s="141">
        <v>73</v>
      </c>
      <c r="G740" s="142" t="s">
        <v>105</v>
      </c>
      <c r="H740" s="130"/>
      <c r="I740" s="131">
        <v>13740</v>
      </c>
      <c r="J740" s="131">
        <v>9490</v>
      </c>
      <c r="K740" s="131">
        <v>0</v>
      </c>
      <c r="L740" s="131">
        <v>938</v>
      </c>
      <c r="M740" s="131">
        <v>24168</v>
      </c>
      <c r="N740" s="130"/>
      <c r="O740" s="132">
        <v>1</v>
      </c>
      <c r="P740" s="132">
        <v>0</v>
      </c>
      <c r="Q740" s="133">
        <v>23230</v>
      </c>
      <c r="R740" s="133">
        <v>0</v>
      </c>
      <c r="S740" s="133">
        <v>0</v>
      </c>
      <c r="T740" s="133">
        <v>938</v>
      </c>
      <c r="U740" s="134">
        <v>24168</v>
      </c>
      <c r="V740" s="144"/>
      <c r="W740" s="173">
        <v>0</v>
      </c>
      <c r="X740" s="174">
        <v>0.09</v>
      </c>
      <c r="Y740" s="174">
        <v>1.4802937393776692E-2</v>
      </c>
      <c r="Z740" s="175">
        <v>0</v>
      </c>
      <c r="AA740" s="168"/>
      <c r="AB740" s="176">
        <v>0</v>
      </c>
      <c r="AC740" s="177">
        <v>0</v>
      </c>
      <c r="AD740" s="134">
        <v>0</v>
      </c>
      <c r="AE740" s="177">
        <v>0</v>
      </c>
      <c r="AF740" s="182">
        <v>0</v>
      </c>
      <c r="AG740" s="172"/>
    </row>
    <row r="741" spans="1:33" s="110" customFormat="1" x14ac:dyDescent="0.2">
      <c r="A741" s="138">
        <v>484</v>
      </c>
      <c r="B741" s="139">
        <v>484035093</v>
      </c>
      <c r="C741" s="140" t="s">
        <v>536</v>
      </c>
      <c r="D741" s="141">
        <v>35</v>
      </c>
      <c r="E741" s="140" t="s">
        <v>67</v>
      </c>
      <c r="F741" s="141">
        <v>93</v>
      </c>
      <c r="G741" s="142" t="s">
        <v>125</v>
      </c>
      <c r="H741" s="130"/>
      <c r="I741" s="131">
        <v>14613</v>
      </c>
      <c r="J741" s="131">
        <v>83</v>
      </c>
      <c r="K741" s="131">
        <v>0</v>
      </c>
      <c r="L741" s="131">
        <v>938</v>
      </c>
      <c r="M741" s="131">
        <v>15634</v>
      </c>
      <c r="N741" s="130"/>
      <c r="O741" s="132">
        <v>1.06</v>
      </c>
      <c r="P741" s="132">
        <v>0</v>
      </c>
      <c r="Q741" s="133">
        <v>15578</v>
      </c>
      <c r="R741" s="133">
        <v>0</v>
      </c>
      <c r="S741" s="133">
        <v>0</v>
      </c>
      <c r="T741" s="133">
        <v>994</v>
      </c>
      <c r="U741" s="134">
        <v>16572</v>
      </c>
      <c r="V741" s="144"/>
      <c r="W741" s="173">
        <v>0</v>
      </c>
      <c r="X741" s="174">
        <v>0.18</v>
      </c>
      <c r="Y741" s="174">
        <v>7.2752686670527839E-2</v>
      </c>
      <c r="Z741" s="175">
        <v>0</v>
      </c>
      <c r="AA741" s="168"/>
      <c r="AB741" s="176">
        <v>0</v>
      </c>
      <c r="AC741" s="177">
        <v>0</v>
      </c>
      <c r="AD741" s="134">
        <v>0</v>
      </c>
      <c r="AE741" s="177">
        <v>0</v>
      </c>
      <c r="AF741" s="182">
        <v>0</v>
      </c>
      <c r="AG741" s="172"/>
    </row>
    <row r="742" spans="1:33" s="110" customFormat="1" x14ac:dyDescent="0.2">
      <c r="A742" s="138">
        <v>484</v>
      </c>
      <c r="B742" s="139">
        <v>484035095</v>
      </c>
      <c r="C742" s="140" t="s">
        <v>536</v>
      </c>
      <c r="D742" s="141">
        <v>35</v>
      </c>
      <c r="E742" s="140" t="s">
        <v>67</v>
      </c>
      <c r="F742" s="141">
        <v>95</v>
      </c>
      <c r="G742" s="142" t="s">
        <v>127</v>
      </c>
      <c r="H742" s="130"/>
      <c r="I742" s="131">
        <v>9576</v>
      </c>
      <c r="J742" s="131">
        <v>70</v>
      </c>
      <c r="K742" s="131">
        <v>0</v>
      </c>
      <c r="L742" s="131">
        <v>938</v>
      </c>
      <c r="M742" s="131">
        <v>10584</v>
      </c>
      <c r="N742" s="130"/>
      <c r="O742" s="132">
        <v>1.95</v>
      </c>
      <c r="P742" s="132">
        <v>0</v>
      </c>
      <c r="Q742" s="133">
        <v>18810</v>
      </c>
      <c r="R742" s="133">
        <v>0</v>
      </c>
      <c r="S742" s="133">
        <v>0</v>
      </c>
      <c r="T742" s="133">
        <v>1829</v>
      </c>
      <c r="U742" s="134">
        <v>20639</v>
      </c>
      <c r="V742" s="144"/>
      <c r="W742" s="173">
        <v>0</v>
      </c>
      <c r="X742" s="174">
        <v>0.18</v>
      </c>
      <c r="Y742" s="174">
        <v>0.13176468501831626</v>
      </c>
      <c r="Z742" s="175">
        <v>0</v>
      </c>
      <c r="AA742" s="168"/>
      <c r="AB742" s="176">
        <v>0</v>
      </c>
      <c r="AC742" s="177">
        <v>0</v>
      </c>
      <c r="AD742" s="134">
        <v>0</v>
      </c>
      <c r="AE742" s="177">
        <v>0</v>
      </c>
      <c r="AF742" s="182">
        <v>0</v>
      </c>
      <c r="AG742" s="172"/>
    </row>
    <row r="743" spans="1:33" s="110" customFormat="1" x14ac:dyDescent="0.2">
      <c r="A743" s="138">
        <v>484</v>
      </c>
      <c r="B743" s="139">
        <v>484035131</v>
      </c>
      <c r="C743" s="140" t="s">
        <v>536</v>
      </c>
      <c r="D743" s="141">
        <v>35</v>
      </c>
      <c r="E743" s="140" t="s">
        <v>67</v>
      </c>
      <c r="F743" s="141">
        <v>131</v>
      </c>
      <c r="G743" s="142" t="s">
        <v>163</v>
      </c>
      <c r="H743" s="130"/>
      <c r="I743" s="131">
        <v>10599.371377747728</v>
      </c>
      <c r="J743" s="131">
        <v>3449</v>
      </c>
      <c r="K743" s="131">
        <v>0</v>
      </c>
      <c r="L743" s="131">
        <v>938</v>
      </c>
      <c r="M743" s="131">
        <v>14986.371377747728</v>
      </c>
      <c r="N743" s="130"/>
      <c r="O743" s="132">
        <v>0.99</v>
      </c>
      <c r="P743" s="132">
        <v>0</v>
      </c>
      <c r="Q743" s="133">
        <v>13908</v>
      </c>
      <c r="R743" s="133">
        <v>0</v>
      </c>
      <c r="S743" s="133">
        <v>0</v>
      </c>
      <c r="T743" s="133">
        <v>929</v>
      </c>
      <c r="U743" s="134">
        <v>14837</v>
      </c>
      <c r="V743" s="144"/>
      <c r="W743" s="173">
        <v>0</v>
      </c>
      <c r="X743" s="174">
        <v>0.09</v>
      </c>
      <c r="Y743" s="174">
        <v>2.811920240498545E-3</v>
      </c>
      <c r="Z743" s="175">
        <v>0</v>
      </c>
      <c r="AA743" s="168"/>
      <c r="AB743" s="176">
        <v>0</v>
      </c>
      <c r="AC743" s="177">
        <v>0</v>
      </c>
      <c r="AD743" s="134">
        <v>0</v>
      </c>
      <c r="AE743" s="177">
        <v>0.99</v>
      </c>
      <c r="AF743" s="182">
        <v>14837</v>
      </c>
      <c r="AG743" s="172"/>
    </row>
    <row r="744" spans="1:33" s="110" customFormat="1" x14ac:dyDescent="0.2">
      <c r="A744" s="138">
        <v>484</v>
      </c>
      <c r="B744" s="139">
        <v>484035167</v>
      </c>
      <c r="C744" s="140" t="s">
        <v>536</v>
      </c>
      <c r="D744" s="141">
        <v>35</v>
      </c>
      <c r="E744" s="140" t="s">
        <v>67</v>
      </c>
      <c r="F744" s="141">
        <v>167</v>
      </c>
      <c r="G744" s="142" t="s">
        <v>199</v>
      </c>
      <c r="H744" s="130"/>
      <c r="I744" s="131">
        <v>11172.043142155497</v>
      </c>
      <c r="J744" s="131">
        <v>5028</v>
      </c>
      <c r="K744" s="131">
        <v>0</v>
      </c>
      <c r="L744" s="131">
        <v>938</v>
      </c>
      <c r="M744" s="131">
        <v>17138.043142155497</v>
      </c>
      <c r="N744" s="130"/>
      <c r="O744" s="132">
        <v>1</v>
      </c>
      <c r="P744" s="132">
        <v>0</v>
      </c>
      <c r="Q744" s="133">
        <v>16200</v>
      </c>
      <c r="R744" s="133">
        <v>0</v>
      </c>
      <c r="S744" s="133">
        <v>0</v>
      </c>
      <c r="T744" s="133">
        <v>938</v>
      </c>
      <c r="U744" s="134">
        <v>17138</v>
      </c>
      <c r="V744" s="144"/>
      <c r="W744" s="173">
        <v>0</v>
      </c>
      <c r="X744" s="174">
        <v>0.09</v>
      </c>
      <c r="Y744" s="174">
        <v>2.151362196075917E-2</v>
      </c>
      <c r="Z744" s="175">
        <v>0</v>
      </c>
      <c r="AA744" s="168"/>
      <c r="AB744" s="176">
        <v>0</v>
      </c>
      <c r="AC744" s="177">
        <v>0</v>
      </c>
      <c r="AD744" s="134">
        <v>0</v>
      </c>
      <c r="AE744" s="177">
        <v>0</v>
      </c>
      <c r="AF744" s="182">
        <v>0</v>
      </c>
      <c r="AG744" s="172"/>
    </row>
    <row r="745" spans="1:33" s="110" customFormat="1" x14ac:dyDescent="0.2">
      <c r="A745" s="138">
        <v>484</v>
      </c>
      <c r="B745" s="139">
        <v>484035185</v>
      </c>
      <c r="C745" s="140" t="s">
        <v>536</v>
      </c>
      <c r="D745" s="141">
        <v>35</v>
      </c>
      <c r="E745" s="140" t="s">
        <v>67</v>
      </c>
      <c r="F745" s="141">
        <v>185</v>
      </c>
      <c r="G745" s="142" t="s">
        <v>217</v>
      </c>
      <c r="H745" s="130"/>
      <c r="I745" s="131">
        <v>12629.320364962072</v>
      </c>
      <c r="J745" s="131">
        <v>1608</v>
      </c>
      <c r="K745" s="131">
        <v>0</v>
      </c>
      <c r="L745" s="131">
        <v>938</v>
      </c>
      <c r="M745" s="131">
        <v>15175.320364962072</v>
      </c>
      <c r="N745" s="130"/>
      <c r="O745" s="132">
        <v>1</v>
      </c>
      <c r="P745" s="132">
        <v>0</v>
      </c>
      <c r="Q745" s="133">
        <v>14237</v>
      </c>
      <c r="R745" s="133">
        <v>0</v>
      </c>
      <c r="S745" s="133">
        <v>0</v>
      </c>
      <c r="T745" s="133">
        <v>938</v>
      </c>
      <c r="U745" s="134">
        <v>15175</v>
      </c>
      <c r="V745" s="144"/>
      <c r="W745" s="173">
        <v>0</v>
      </c>
      <c r="X745" s="174">
        <v>0.09</v>
      </c>
      <c r="Y745" s="174">
        <v>1.7936584925740021E-2</v>
      </c>
      <c r="Z745" s="175">
        <v>0</v>
      </c>
      <c r="AA745" s="168"/>
      <c r="AB745" s="176">
        <v>0</v>
      </c>
      <c r="AC745" s="177">
        <v>0</v>
      </c>
      <c r="AD745" s="134">
        <v>0</v>
      </c>
      <c r="AE745" s="177">
        <v>0</v>
      </c>
      <c r="AF745" s="182">
        <v>0</v>
      </c>
      <c r="AG745" s="172"/>
    </row>
    <row r="746" spans="1:33" s="110" customFormat="1" x14ac:dyDescent="0.2">
      <c r="A746" s="138">
        <v>484</v>
      </c>
      <c r="B746" s="139">
        <v>484035207</v>
      </c>
      <c r="C746" s="140" t="s">
        <v>536</v>
      </c>
      <c r="D746" s="141">
        <v>35</v>
      </c>
      <c r="E746" s="140" t="s">
        <v>67</v>
      </c>
      <c r="F746" s="141">
        <v>207</v>
      </c>
      <c r="G746" s="142" t="s">
        <v>239</v>
      </c>
      <c r="H746" s="130"/>
      <c r="I746" s="131">
        <v>11191.073589537058</v>
      </c>
      <c r="J746" s="131">
        <v>7600</v>
      </c>
      <c r="K746" s="131">
        <v>0</v>
      </c>
      <c r="L746" s="131">
        <v>938</v>
      </c>
      <c r="M746" s="131">
        <v>19729.07358953706</v>
      </c>
      <c r="N746" s="130"/>
      <c r="O746" s="132">
        <v>1</v>
      </c>
      <c r="P746" s="132">
        <v>0</v>
      </c>
      <c r="Q746" s="133">
        <v>18791</v>
      </c>
      <c r="R746" s="133">
        <v>0</v>
      </c>
      <c r="S746" s="133">
        <v>0</v>
      </c>
      <c r="T746" s="133">
        <v>938</v>
      </c>
      <c r="U746" s="134">
        <v>19729</v>
      </c>
      <c r="V746" s="144"/>
      <c r="W746" s="173">
        <v>0</v>
      </c>
      <c r="X746" s="174">
        <v>0.09</v>
      </c>
      <c r="Y746" s="174">
        <v>3.3141557822774075E-4</v>
      </c>
      <c r="Z746" s="175">
        <v>0</v>
      </c>
      <c r="AA746" s="168"/>
      <c r="AB746" s="176">
        <v>0</v>
      </c>
      <c r="AC746" s="177">
        <v>0</v>
      </c>
      <c r="AD746" s="134">
        <v>0</v>
      </c>
      <c r="AE746" s="177">
        <v>0</v>
      </c>
      <c r="AF746" s="182">
        <v>0</v>
      </c>
      <c r="AG746" s="172"/>
    </row>
    <row r="747" spans="1:33" s="110" customFormat="1" x14ac:dyDescent="0.2">
      <c r="A747" s="138">
        <v>484</v>
      </c>
      <c r="B747" s="139">
        <v>484035220</v>
      </c>
      <c r="C747" s="140" t="s">
        <v>536</v>
      </c>
      <c r="D747" s="141">
        <v>35</v>
      </c>
      <c r="E747" s="140" t="s">
        <v>67</v>
      </c>
      <c r="F747" s="141">
        <v>220</v>
      </c>
      <c r="G747" s="142" t="s">
        <v>252</v>
      </c>
      <c r="H747" s="130"/>
      <c r="I747" s="131">
        <v>12092.12835327386</v>
      </c>
      <c r="J747" s="131">
        <v>5377</v>
      </c>
      <c r="K747" s="131">
        <v>0</v>
      </c>
      <c r="L747" s="131">
        <v>938</v>
      </c>
      <c r="M747" s="131">
        <v>18407.12835327386</v>
      </c>
      <c r="N747" s="130"/>
      <c r="O747" s="132">
        <v>1</v>
      </c>
      <c r="P747" s="132">
        <v>0</v>
      </c>
      <c r="Q747" s="133">
        <v>17469</v>
      </c>
      <c r="R747" s="133">
        <v>0</v>
      </c>
      <c r="S747" s="133">
        <v>0</v>
      </c>
      <c r="T747" s="133">
        <v>938</v>
      </c>
      <c r="U747" s="134">
        <v>18407</v>
      </c>
      <c r="V747" s="144"/>
      <c r="W747" s="173">
        <v>0</v>
      </c>
      <c r="X747" s="174">
        <v>0.09</v>
      </c>
      <c r="Y747" s="174">
        <v>1.6580394244019483E-2</v>
      </c>
      <c r="Z747" s="175">
        <v>0</v>
      </c>
      <c r="AA747" s="168"/>
      <c r="AB747" s="176">
        <v>0</v>
      </c>
      <c r="AC747" s="177">
        <v>0</v>
      </c>
      <c r="AD747" s="134">
        <v>0</v>
      </c>
      <c r="AE747" s="177">
        <v>0</v>
      </c>
      <c r="AF747" s="182">
        <v>0</v>
      </c>
      <c r="AG747" s="172"/>
    </row>
    <row r="748" spans="1:33" s="110" customFormat="1" x14ac:dyDescent="0.2">
      <c r="A748" s="138">
        <v>484</v>
      </c>
      <c r="B748" s="139">
        <v>484035243</v>
      </c>
      <c r="C748" s="140" t="s">
        <v>536</v>
      </c>
      <c r="D748" s="141">
        <v>35</v>
      </c>
      <c r="E748" s="140" t="s">
        <v>67</v>
      </c>
      <c r="F748" s="141">
        <v>243</v>
      </c>
      <c r="G748" s="142" t="s">
        <v>275</v>
      </c>
      <c r="H748" s="130"/>
      <c r="I748" s="131">
        <v>11955</v>
      </c>
      <c r="J748" s="131">
        <v>2246</v>
      </c>
      <c r="K748" s="131">
        <v>0</v>
      </c>
      <c r="L748" s="131">
        <v>938</v>
      </c>
      <c r="M748" s="131">
        <v>15139</v>
      </c>
      <c r="N748" s="130"/>
      <c r="O748" s="132">
        <v>7</v>
      </c>
      <c r="P748" s="132">
        <v>0</v>
      </c>
      <c r="Q748" s="133">
        <v>99407</v>
      </c>
      <c r="R748" s="133">
        <v>0</v>
      </c>
      <c r="S748" s="133">
        <v>0</v>
      </c>
      <c r="T748" s="133">
        <v>6566</v>
      </c>
      <c r="U748" s="134">
        <v>105973</v>
      </c>
      <c r="V748" s="144"/>
      <c r="W748" s="173">
        <v>0</v>
      </c>
      <c r="X748" s="174">
        <v>0.09</v>
      </c>
      <c r="Y748" s="174">
        <v>6.428262576334348E-3</v>
      </c>
      <c r="Z748" s="175">
        <v>0</v>
      </c>
      <c r="AA748" s="168"/>
      <c r="AB748" s="176">
        <v>0</v>
      </c>
      <c r="AC748" s="177">
        <v>0</v>
      </c>
      <c r="AD748" s="134">
        <v>0</v>
      </c>
      <c r="AE748" s="177">
        <v>0</v>
      </c>
      <c r="AF748" s="182">
        <v>0</v>
      </c>
      <c r="AG748" s="172"/>
    </row>
    <row r="749" spans="1:33" s="110" customFormat="1" x14ac:dyDescent="0.2">
      <c r="A749" s="138">
        <v>484</v>
      </c>
      <c r="B749" s="139">
        <v>484035244</v>
      </c>
      <c r="C749" s="140" t="s">
        <v>536</v>
      </c>
      <c r="D749" s="141">
        <v>35</v>
      </c>
      <c r="E749" s="140" t="s">
        <v>67</v>
      </c>
      <c r="F749" s="141">
        <v>244</v>
      </c>
      <c r="G749" s="142" t="s">
        <v>276</v>
      </c>
      <c r="H749" s="130"/>
      <c r="I749" s="131">
        <v>11854</v>
      </c>
      <c r="J749" s="131">
        <v>3757</v>
      </c>
      <c r="K749" s="131">
        <v>0</v>
      </c>
      <c r="L749" s="131">
        <v>938</v>
      </c>
      <c r="M749" s="131">
        <v>16549</v>
      </c>
      <c r="N749" s="130"/>
      <c r="O749" s="132">
        <v>8.4699999999999989</v>
      </c>
      <c r="P749" s="132">
        <v>0</v>
      </c>
      <c r="Q749" s="133">
        <v>132225</v>
      </c>
      <c r="R749" s="133">
        <v>0</v>
      </c>
      <c r="S749" s="133">
        <v>0</v>
      </c>
      <c r="T749" s="133">
        <v>7945</v>
      </c>
      <c r="U749" s="134">
        <v>140170</v>
      </c>
      <c r="V749" s="144"/>
      <c r="W749" s="173">
        <v>0</v>
      </c>
      <c r="X749" s="174">
        <v>0.09</v>
      </c>
      <c r="Y749" s="174">
        <v>0.1346351263518645</v>
      </c>
      <c r="Z749" s="175">
        <v>0</v>
      </c>
      <c r="AA749" s="168"/>
      <c r="AB749" s="176">
        <v>0</v>
      </c>
      <c r="AC749" s="177">
        <v>0</v>
      </c>
      <c r="AD749" s="134">
        <v>0</v>
      </c>
      <c r="AE749" s="177">
        <v>0</v>
      </c>
      <c r="AF749" s="182">
        <v>0</v>
      </c>
      <c r="AG749" s="172"/>
    </row>
    <row r="750" spans="1:33" s="110" customFormat="1" x14ac:dyDescent="0.2">
      <c r="A750" s="138">
        <v>484</v>
      </c>
      <c r="B750" s="139">
        <v>484035248</v>
      </c>
      <c r="C750" s="140" t="s">
        <v>536</v>
      </c>
      <c r="D750" s="141">
        <v>35</v>
      </c>
      <c r="E750" s="140" t="s">
        <v>67</v>
      </c>
      <c r="F750" s="141">
        <v>248</v>
      </c>
      <c r="G750" s="142" t="s">
        <v>280</v>
      </c>
      <c r="H750" s="130"/>
      <c r="I750" s="131">
        <v>13438.066112164433</v>
      </c>
      <c r="J750" s="131">
        <v>1061</v>
      </c>
      <c r="K750" s="131">
        <v>0</v>
      </c>
      <c r="L750" s="131">
        <v>938</v>
      </c>
      <c r="M750" s="131">
        <v>15437.066112164433</v>
      </c>
      <c r="N750" s="130"/>
      <c r="O750" s="132">
        <v>1</v>
      </c>
      <c r="P750" s="132">
        <v>0</v>
      </c>
      <c r="Q750" s="133">
        <v>14499</v>
      </c>
      <c r="R750" s="133">
        <v>0</v>
      </c>
      <c r="S750" s="133">
        <v>0</v>
      </c>
      <c r="T750" s="133">
        <v>938</v>
      </c>
      <c r="U750" s="134">
        <v>15437</v>
      </c>
      <c r="V750" s="144"/>
      <c r="W750" s="173">
        <v>0</v>
      </c>
      <c r="X750" s="174">
        <v>0.09</v>
      </c>
      <c r="Y750" s="174">
        <v>5.8077757598521712E-2</v>
      </c>
      <c r="Z750" s="175">
        <v>0</v>
      </c>
      <c r="AA750" s="168"/>
      <c r="AB750" s="176">
        <v>0</v>
      </c>
      <c r="AC750" s="177">
        <v>0</v>
      </c>
      <c r="AD750" s="134">
        <v>0</v>
      </c>
      <c r="AE750" s="177">
        <v>0</v>
      </c>
      <c r="AF750" s="182">
        <v>0</v>
      </c>
      <c r="AG750" s="172"/>
    </row>
    <row r="751" spans="1:33" s="110" customFormat="1" x14ac:dyDescent="0.2">
      <c r="A751" s="138">
        <v>484</v>
      </c>
      <c r="B751" s="139">
        <v>484035251</v>
      </c>
      <c r="C751" s="140" t="s">
        <v>536</v>
      </c>
      <c r="D751" s="141">
        <v>35</v>
      </c>
      <c r="E751" s="140" t="s">
        <v>67</v>
      </c>
      <c r="F751" s="141">
        <v>251</v>
      </c>
      <c r="G751" s="142" t="s">
        <v>283</v>
      </c>
      <c r="H751" s="130"/>
      <c r="I751" s="131">
        <v>12554.643167153912</v>
      </c>
      <c r="J751" s="131">
        <v>2517</v>
      </c>
      <c r="K751" s="131">
        <v>0</v>
      </c>
      <c r="L751" s="131">
        <v>938</v>
      </c>
      <c r="M751" s="131">
        <v>16009.643167153912</v>
      </c>
      <c r="N751" s="130"/>
      <c r="O751" s="132">
        <v>1</v>
      </c>
      <c r="P751" s="132">
        <v>0</v>
      </c>
      <c r="Q751" s="133">
        <v>15072</v>
      </c>
      <c r="R751" s="133">
        <v>0</v>
      </c>
      <c r="S751" s="133">
        <v>0</v>
      </c>
      <c r="T751" s="133">
        <v>938</v>
      </c>
      <c r="U751" s="134">
        <v>16010</v>
      </c>
      <c r="V751" s="144"/>
      <c r="W751" s="173">
        <v>0</v>
      </c>
      <c r="X751" s="174">
        <v>0.09</v>
      </c>
      <c r="Y751" s="174">
        <v>3.7938268520678699E-2</v>
      </c>
      <c r="Z751" s="175">
        <v>0</v>
      </c>
      <c r="AA751" s="168"/>
      <c r="AB751" s="176">
        <v>0</v>
      </c>
      <c r="AC751" s="177">
        <v>0</v>
      </c>
      <c r="AD751" s="134">
        <v>0</v>
      </c>
      <c r="AE751" s="177">
        <v>0</v>
      </c>
      <c r="AF751" s="182">
        <v>0</v>
      </c>
      <c r="AG751" s="172"/>
    </row>
    <row r="752" spans="1:33" s="110" customFormat="1" x14ac:dyDescent="0.2">
      <c r="A752" s="138">
        <v>484</v>
      </c>
      <c r="B752" s="139">
        <v>484035285</v>
      </c>
      <c r="C752" s="140" t="s">
        <v>536</v>
      </c>
      <c r="D752" s="141">
        <v>35</v>
      </c>
      <c r="E752" s="140" t="s">
        <v>67</v>
      </c>
      <c r="F752" s="141">
        <v>285</v>
      </c>
      <c r="G752" s="142" t="s">
        <v>317</v>
      </c>
      <c r="H752" s="130"/>
      <c r="I752" s="131">
        <v>12786</v>
      </c>
      <c r="J752" s="131">
        <v>3733</v>
      </c>
      <c r="K752" s="131">
        <v>0</v>
      </c>
      <c r="L752" s="131">
        <v>938</v>
      </c>
      <c r="M752" s="131">
        <v>17457</v>
      </c>
      <c r="N752" s="130"/>
      <c r="O752" s="132">
        <v>4.78</v>
      </c>
      <c r="P752" s="132">
        <v>0</v>
      </c>
      <c r="Q752" s="133">
        <v>78961</v>
      </c>
      <c r="R752" s="133">
        <v>0</v>
      </c>
      <c r="S752" s="133">
        <v>0</v>
      </c>
      <c r="T752" s="133">
        <v>4484</v>
      </c>
      <c r="U752" s="134">
        <v>83445</v>
      </c>
      <c r="V752" s="144"/>
      <c r="W752" s="173">
        <v>0</v>
      </c>
      <c r="X752" s="174">
        <v>0.09</v>
      </c>
      <c r="Y752" s="174">
        <v>3.6707269346642001E-2</v>
      </c>
      <c r="Z752" s="175">
        <v>0</v>
      </c>
      <c r="AA752" s="168"/>
      <c r="AB752" s="176">
        <v>0</v>
      </c>
      <c r="AC752" s="177">
        <v>0</v>
      </c>
      <c r="AD752" s="134">
        <v>0</v>
      </c>
      <c r="AE752" s="177">
        <v>0</v>
      </c>
      <c r="AF752" s="182">
        <v>0</v>
      </c>
      <c r="AG752" s="172"/>
    </row>
    <row r="753" spans="1:33" s="110" customFormat="1" x14ac:dyDescent="0.2">
      <c r="A753" s="138">
        <v>484</v>
      </c>
      <c r="B753" s="139">
        <v>484035293</v>
      </c>
      <c r="C753" s="140" t="s">
        <v>536</v>
      </c>
      <c r="D753" s="141">
        <v>35</v>
      </c>
      <c r="E753" s="140" t="s">
        <v>67</v>
      </c>
      <c r="F753" s="141">
        <v>293</v>
      </c>
      <c r="G753" s="142" t="s">
        <v>325</v>
      </c>
      <c r="H753" s="130"/>
      <c r="I753" s="131">
        <v>12760.161431036608</v>
      </c>
      <c r="J753" s="131">
        <v>611</v>
      </c>
      <c r="K753" s="131">
        <v>0</v>
      </c>
      <c r="L753" s="131">
        <v>938</v>
      </c>
      <c r="M753" s="131">
        <v>14309.161431036608</v>
      </c>
      <c r="N753" s="130"/>
      <c r="O753" s="132">
        <v>1</v>
      </c>
      <c r="P753" s="132">
        <v>0</v>
      </c>
      <c r="Q753" s="133">
        <v>13371</v>
      </c>
      <c r="R753" s="133">
        <v>0</v>
      </c>
      <c r="S753" s="133">
        <v>0</v>
      </c>
      <c r="T753" s="133">
        <v>938</v>
      </c>
      <c r="U753" s="134">
        <v>14309</v>
      </c>
      <c r="V753" s="144"/>
      <c r="W753" s="173">
        <v>0</v>
      </c>
      <c r="X753" s="174">
        <v>0.18</v>
      </c>
      <c r="Y753" s="174">
        <v>9.4456288817017318E-3</v>
      </c>
      <c r="Z753" s="175">
        <v>0</v>
      </c>
      <c r="AA753" s="168"/>
      <c r="AB753" s="176">
        <v>0</v>
      </c>
      <c r="AC753" s="177">
        <v>0</v>
      </c>
      <c r="AD753" s="134">
        <v>0</v>
      </c>
      <c r="AE753" s="177">
        <v>0</v>
      </c>
      <c r="AF753" s="182">
        <v>0</v>
      </c>
      <c r="AG753" s="172"/>
    </row>
    <row r="754" spans="1:33" s="110" customFormat="1" x14ac:dyDescent="0.2">
      <c r="A754" s="138">
        <v>484</v>
      </c>
      <c r="B754" s="139">
        <v>484035307</v>
      </c>
      <c r="C754" s="140" t="s">
        <v>536</v>
      </c>
      <c r="D754" s="141">
        <v>35</v>
      </c>
      <c r="E754" s="140" t="s">
        <v>67</v>
      </c>
      <c r="F754" s="141">
        <v>307</v>
      </c>
      <c r="G754" s="142" t="s">
        <v>339</v>
      </c>
      <c r="H754" s="130"/>
      <c r="I754" s="131">
        <v>15731</v>
      </c>
      <c r="J754" s="131">
        <v>6844</v>
      </c>
      <c r="K754" s="131">
        <v>0</v>
      </c>
      <c r="L754" s="131">
        <v>938</v>
      </c>
      <c r="M754" s="131">
        <v>23513</v>
      </c>
      <c r="N754" s="130"/>
      <c r="O754" s="132">
        <v>1</v>
      </c>
      <c r="P754" s="132">
        <v>0</v>
      </c>
      <c r="Q754" s="133">
        <v>22575</v>
      </c>
      <c r="R754" s="133">
        <v>0</v>
      </c>
      <c r="S754" s="133">
        <v>0</v>
      </c>
      <c r="T754" s="133">
        <v>938</v>
      </c>
      <c r="U754" s="134">
        <v>23513</v>
      </c>
      <c r="V754" s="144"/>
      <c r="W754" s="173">
        <v>0</v>
      </c>
      <c r="X754" s="174">
        <v>0.09</v>
      </c>
      <c r="Y754" s="174">
        <v>1.0947957112306337E-2</v>
      </c>
      <c r="Z754" s="175">
        <v>0</v>
      </c>
      <c r="AA754" s="168"/>
      <c r="AB754" s="176">
        <v>0</v>
      </c>
      <c r="AC754" s="177">
        <v>0</v>
      </c>
      <c r="AD754" s="134">
        <v>0</v>
      </c>
      <c r="AE754" s="177">
        <v>0</v>
      </c>
      <c r="AF754" s="182">
        <v>0</v>
      </c>
      <c r="AG754" s="172"/>
    </row>
    <row r="755" spans="1:33" s="110" customFormat="1" x14ac:dyDescent="0.2">
      <c r="A755" s="138">
        <v>484</v>
      </c>
      <c r="B755" s="139">
        <v>484035314</v>
      </c>
      <c r="C755" s="140" t="s">
        <v>536</v>
      </c>
      <c r="D755" s="141">
        <v>35</v>
      </c>
      <c r="E755" s="140" t="s">
        <v>67</v>
      </c>
      <c r="F755" s="141">
        <v>314</v>
      </c>
      <c r="G755" s="142" t="s">
        <v>346</v>
      </c>
      <c r="H755" s="130"/>
      <c r="I755" s="131">
        <v>12378.014752158331</v>
      </c>
      <c r="J755" s="131">
        <v>9293</v>
      </c>
      <c r="K755" s="131">
        <v>0</v>
      </c>
      <c r="L755" s="131">
        <v>938</v>
      </c>
      <c r="M755" s="131">
        <v>22609.014752158331</v>
      </c>
      <c r="N755" s="130"/>
      <c r="O755" s="132">
        <v>1.96</v>
      </c>
      <c r="P755" s="132">
        <v>0</v>
      </c>
      <c r="Q755" s="133">
        <v>42475</v>
      </c>
      <c r="R755" s="133">
        <v>0</v>
      </c>
      <c r="S755" s="133">
        <v>0</v>
      </c>
      <c r="T755" s="133">
        <v>1838</v>
      </c>
      <c r="U755" s="134">
        <v>44313</v>
      </c>
      <c r="V755" s="144"/>
      <c r="W755" s="173">
        <v>0</v>
      </c>
      <c r="X755" s="174">
        <v>0.09</v>
      </c>
      <c r="Y755" s="174">
        <v>3.6922775094928788E-3</v>
      </c>
      <c r="Z755" s="175">
        <v>0</v>
      </c>
      <c r="AA755" s="168"/>
      <c r="AB755" s="176">
        <v>0</v>
      </c>
      <c r="AC755" s="177">
        <v>0</v>
      </c>
      <c r="AD755" s="134">
        <v>0</v>
      </c>
      <c r="AE755" s="177">
        <v>0</v>
      </c>
      <c r="AF755" s="182">
        <v>0</v>
      </c>
      <c r="AG755" s="172"/>
    </row>
    <row r="756" spans="1:33" s="110" customFormat="1" x14ac:dyDescent="0.2">
      <c r="A756" s="138">
        <v>484</v>
      </c>
      <c r="B756" s="139">
        <v>484035336</v>
      </c>
      <c r="C756" s="140" t="s">
        <v>536</v>
      </c>
      <c r="D756" s="141">
        <v>35</v>
      </c>
      <c r="E756" s="140" t="s">
        <v>67</v>
      </c>
      <c r="F756" s="141">
        <v>336</v>
      </c>
      <c r="G756" s="142" t="s">
        <v>368</v>
      </c>
      <c r="H756" s="130"/>
      <c r="I756" s="131">
        <v>12373.812835602095</v>
      </c>
      <c r="J756" s="131">
        <v>2896</v>
      </c>
      <c r="K756" s="131">
        <v>0</v>
      </c>
      <c r="L756" s="131">
        <v>938</v>
      </c>
      <c r="M756" s="131">
        <v>16207.812835602095</v>
      </c>
      <c r="N756" s="130"/>
      <c r="O756" s="132">
        <v>2</v>
      </c>
      <c r="P756" s="132">
        <v>0</v>
      </c>
      <c r="Q756" s="133">
        <v>30540</v>
      </c>
      <c r="R756" s="133">
        <v>0</v>
      </c>
      <c r="S756" s="133">
        <v>0</v>
      </c>
      <c r="T756" s="133">
        <v>1876</v>
      </c>
      <c r="U756" s="134">
        <v>32416</v>
      </c>
      <c r="V756" s="144"/>
      <c r="W756" s="173">
        <v>0</v>
      </c>
      <c r="X756" s="174">
        <v>0.09</v>
      </c>
      <c r="Y756" s="174">
        <v>4.1024583950034284E-2</v>
      </c>
      <c r="Z756" s="175">
        <v>0</v>
      </c>
      <c r="AA756" s="168"/>
      <c r="AB756" s="176">
        <v>0</v>
      </c>
      <c r="AC756" s="177">
        <v>0</v>
      </c>
      <c r="AD756" s="134">
        <v>0</v>
      </c>
      <c r="AE756" s="177">
        <v>0</v>
      </c>
      <c r="AF756" s="182">
        <v>0</v>
      </c>
      <c r="AG756" s="172"/>
    </row>
    <row r="757" spans="1:33" s="110" customFormat="1" x14ac:dyDescent="0.2">
      <c r="A757" s="138">
        <v>484</v>
      </c>
      <c r="B757" s="139">
        <v>484035780</v>
      </c>
      <c r="C757" s="140" t="s">
        <v>536</v>
      </c>
      <c r="D757" s="141">
        <v>35</v>
      </c>
      <c r="E757" s="140" t="s">
        <v>67</v>
      </c>
      <c r="F757" s="141">
        <v>780</v>
      </c>
      <c r="G757" s="142" t="s">
        <v>443</v>
      </c>
      <c r="H757" s="130"/>
      <c r="I757" s="131">
        <v>10982.094290789833</v>
      </c>
      <c r="J757" s="131">
        <v>2630</v>
      </c>
      <c r="K757" s="131">
        <v>0</v>
      </c>
      <c r="L757" s="131">
        <v>938</v>
      </c>
      <c r="M757" s="131">
        <v>14550.094290789833</v>
      </c>
      <c r="N757" s="130"/>
      <c r="O757" s="132">
        <v>1</v>
      </c>
      <c r="P757" s="132">
        <v>0</v>
      </c>
      <c r="Q757" s="133">
        <v>13612</v>
      </c>
      <c r="R757" s="133">
        <v>0</v>
      </c>
      <c r="S757" s="133">
        <v>0</v>
      </c>
      <c r="T757" s="133">
        <v>938</v>
      </c>
      <c r="U757" s="134">
        <v>14550</v>
      </c>
      <c r="V757" s="144"/>
      <c r="W757" s="173">
        <v>0</v>
      </c>
      <c r="X757" s="174">
        <v>0.09</v>
      </c>
      <c r="Y757" s="174">
        <v>1.3589288547838524E-2</v>
      </c>
      <c r="Z757" s="175">
        <v>0</v>
      </c>
      <c r="AA757" s="168"/>
      <c r="AB757" s="176">
        <v>0</v>
      </c>
      <c r="AC757" s="177">
        <v>0</v>
      </c>
      <c r="AD757" s="134">
        <v>0</v>
      </c>
      <c r="AE757" s="177">
        <v>0</v>
      </c>
      <c r="AF757" s="182">
        <v>0</v>
      </c>
      <c r="AG757" s="172"/>
    </row>
    <row r="758" spans="1:33" s="110" customFormat="1" x14ac:dyDescent="0.2">
      <c r="A758" s="138">
        <v>485</v>
      </c>
      <c r="B758" s="139">
        <v>485258030</v>
      </c>
      <c r="C758" s="140" t="s">
        <v>537</v>
      </c>
      <c r="D758" s="141">
        <v>258</v>
      </c>
      <c r="E758" s="140" t="s">
        <v>290</v>
      </c>
      <c r="F758" s="141">
        <v>30</v>
      </c>
      <c r="G758" s="142" t="s">
        <v>62</v>
      </c>
      <c r="H758" s="130"/>
      <c r="I758" s="131">
        <v>11349.293461706782</v>
      </c>
      <c r="J758" s="131">
        <v>2794</v>
      </c>
      <c r="K758" s="131">
        <v>0</v>
      </c>
      <c r="L758" s="131">
        <v>938</v>
      </c>
      <c r="M758" s="131">
        <v>15081.293461706782</v>
      </c>
      <c r="N758" s="130"/>
      <c r="O758" s="132">
        <v>2</v>
      </c>
      <c r="P758" s="132">
        <v>0</v>
      </c>
      <c r="Q758" s="133">
        <v>27532</v>
      </c>
      <c r="R758" s="133">
        <v>0</v>
      </c>
      <c r="S758" s="133">
        <v>0</v>
      </c>
      <c r="T758" s="133">
        <v>1826</v>
      </c>
      <c r="U758" s="134">
        <v>29358</v>
      </c>
      <c r="V758" s="144"/>
      <c r="W758" s="173">
        <v>5.3330629625874613E-2</v>
      </c>
      <c r="X758" s="174">
        <v>0.09</v>
      </c>
      <c r="Y758" s="174">
        <v>2.0308216954948032E-3</v>
      </c>
      <c r="Z758" s="175">
        <v>0</v>
      </c>
      <c r="AA758" s="168"/>
      <c r="AB758" s="176">
        <v>0</v>
      </c>
      <c r="AC758" s="177">
        <v>0</v>
      </c>
      <c r="AD758" s="134">
        <v>0</v>
      </c>
      <c r="AE758" s="177">
        <v>0</v>
      </c>
      <c r="AF758" s="182">
        <v>0</v>
      </c>
      <c r="AG758" s="172"/>
    </row>
    <row r="759" spans="1:33" s="110" customFormat="1" x14ac:dyDescent="0.2">
      <c r="A759" s="138">
        <v>485</v>
      </c>
      <c r="B759" s="139">
        <v>485258071</v>
      </c>
      <c r="C759" s="140" t="s">
        <v>537</v>
      </c>
      <c r="D759" s="141">
        <v>258</v>
      </c>
      <c r="E759" s="140" t="s">
        <v>290</v>
      </c>
      <c r="F759" s="141">
        <v>71</v>
      </c>
      <c r="G759" s="142" t="s">
        <v>103</v>
      </c>
      <c r="H759" s="130"/>
      <c r="I759" s="131">
        <v>10766</v>
      </c>
      <c r="J759" s="131">
        <v>5193</v>
      </c>
      <c r="K759" s="131">
        <v>0</v>
      </c>
      <c r="L759" s="131">
        <v>938</v>
      </c>
      <c r="M759" s="131">
        <v>16897</v>
      </c>
      <c r="N759" s="130"/>
      <c r="O759" s="132">
        <v>1</v>
      </c>
      <c r="P759" s="132">
        <v>0</v>
      </c>
      <c r="Q759" s="133">
        <v>15533</v>
      </c>
      <c r="R759" s="133">
        <v>0</v>
      </c>
      <c r="S759" s="133">
        <v>0</v>
      </c>
      <c r="T759" s="133">
        <v>913</v>
      </c>
      <c r="U759" s="134">
        <v>16446</v>
      </c>
      <c r="V759" s="144"/>
      <c r="W759" s="173">
        <v>2.6665314812937307E-2</v>
      </c>
      <c r="X759" s="174">
        <v>0.09</v>
      </c>
      <c r="Y759" s="174">
        <v>2.4042804869792893E-3</v>
      </c>
      <c r="Z759" s="175">
        <v>0</v>
      </c>
      <c r="AA759" s="168"/>
      <c r="AB759" s="176">
        <v>0</v>
      </c>
      <c r="AC759" s="177">
        <v>0</v>
      </c>
      <c r="AD759" s="134">
        <v>0</v>
      </c>
      <c r="AE759" s="177">
        <v>0</v>
      </c>
      <c r="AF759" s="182">
        <v>0</v>
      </c>
      <c r="AG759" s="172"/>
    </row>
    <row r="760" spans="1:33" s="110" customFormat="1" x14ac:dyDescent="0.2">
      <c r="A760" s="138">
        <v>485</v>
      </c>
      <c r="B760" s="139">
        <v>485258107</v>
      </c>
      <c r="C760" s="140" t="s">
        <v>537</v>
      </c>
      <c r="D760" s="141">
        <v>258</v>
      </c>
      <c r="E760" s="140" t="s">
        <v>290</v>
      </c>
      <c r="F760" s="141">
        <v>107</v>
      </c>
      <c r="G760" s="142" t="s">
        <v>139</v>
      </c>
      <c r="H760" s="130"/>
      <c r="I760" s="131">
        <v>10766</v>
      </c>
      <c r="J760" s="131">
        <v>3906</v>
      </c>
      <c r="K760" s="131">
        <v>0</v>
      </c>
      <c r="L760" s="131">
        <v>938</v>
      </c>
      <c r="M760" s="131">
        <v>15610</v>
      </c>
      <c r="N760" s="130"/>
      <c r="O760" s="132">
        <v>2</v>
      </c>
      <c r="P760" s="132">
        <v>0</v>
      </c>
      <c r="Q760" s="133">
        <v>28562</v>
      </c>
      <c r="R760" s="133">
        <v>0</v>
      </c>
      <c r="S760" s="133">
        <v>0</v>
      </c>
      <c r="T760" s="133">
        <v>1826</v>
      </c>
      <c r="U760" s="134">
        <v>30388</v>
      </c>
      <c r="V760" s="144"/>
      <c r="W760" s="173">
        <v>5.3330629625874613E-2</v>
      </c>
      <c r="X760" s="174">
        <v>0.09</v>
      </c>
      <c r="Y760" s="174">
        <v>7.3323711978371536E-4</v>
      </c>
      <c r="Z760" s="175">
        <v>0</v>
      </c>
      <c r="AA760" s="168"/>
      <c r="AB760" s="176">
        <v>1</v>
      </c>
      <c r="AC760" s="177">
        <v>0</v>
      </c>
      <c r="AD760" s="134">
        <v>0</v>
      </c>
      <c r="AE760" s="177">
        <v>0.97333468518706268</v>
      </c>
      <c r="AF760" s="182">
        <v>15194</v>
      </c>
      <c r="AG760" s="172"/>
    </row>
    <row r="761" spans="1:33" s="110" customFormat="1" x14ac:dyDescent="0.2">
      <c r="A761" s="138">
        <v>485</v>
      </c>
      <c r="B761" s="139">
        <v>485258163</v>
      </c>
      <c r="C761" s="140" t="s">
        <v>537</v>
      </c>
      <c r="D761" s="141">
        <v>258</v>
      </c>
      <c r="E761" s="140" t="s">
        <v>290</v>
      </c>
      <c r="F761" s="141">
        <v>163</v>
      </c>
      <c r="G761" s="142" t="s">
        <v>195</v>
      </c>
      <c r="H761" s="130"/>
      <c r="I761" s="131">
        <v>12256</v>
      </c>
      <c r="J761" s="131">
        <v>116</v>
      </c>
      <c r="K761" s="131">
        <v>0</v>
      </c>
      <c r="L761" s="131">
        <v>938</v>
      </c>
      <c r="M761" s="131">
        <v>13310</v>
      </c>
      <c r="N761" s="130"/>
      <c r="O761" s="132">
        <v>15.83</v>
      </c>
      <c r="P761" s="132">
        <v>0</v>
      </c>
      <c r="Q761" s="133">
        <v>190625</v>
      </c>
      <c r="R761" s="133">
        <v>0</v>
      </c>
      <c r="S761" s="133">
        <v>0</v>
      </c>
      <c r="T761" s="133">
        <v>14453</v>
      </c>
      <c r="U761" s="134">
        <v>205078</v>
      </c>
      <c r="V761" s="144"/>
      <c r="W761" s="173">
        <v>0.42211193348879761</v>
      </c>
      <c r="X761" s="174">
        <v>0.18</v>
      </c>
      <c r="Y761" s="174">
        <v>9.243456315829654E-2</v>
      </c>
      <c r="Z761" s="175">
        <v>0</v>
      </c>
      <c r="AA761" s="168"/>
      <c r="AB761" s="176">
        <v>4</v>
      </c>
      <c r="AC761" s="177">
        <v>0</v>
      </c>
      <c r="AD761" s="134">
        <v>0</v>
      </c>
      <c r="AE761" s="177">
        <v>0</v>
      </c>
      <c r="AF761" s="182">
        <v>0</v>
      </c>
      <c r="AG761" s="172"/>
    </row>
    <row r="762" spans="1:33" s="110" customFormat="1" x14ac:dyDescent="0.2">
      <c r="A762" s="138">
        <v>485</v>
      </c>
      <c r="B762" s="139">
        <v>485258229</v>
      </c>
      <c r="C762" s="140" t="s">
        <v>537</v>
      </c>
      <c r="D762" s="141">
        <v>258</v>
      </c>
      <c r="E762" s="140" t="s">
        <v>290</v>
      </c>
      <c r="F762" s="141">
        <v>229</v>
      </c>
      <c r="G762" s="142" t="s">
        <v>261</v>
      </c>
      <c r="H762" s="130"/>
      <c r="I762" s="131">
        <v>12009</v>
      </c>
      <c r="J762" s="131">
        <v>1169</v>
      </c>
      <c r="K762" s="131">
        <v>0</v>
      </c>
      <c r="L762" s="131">
        <v>938</v>
      </c>
      <c r="M762" s="131">
        <v>14116</v>
      </c>
      <c r="N762" s="130"/>
      <c r="O762" s="132">
        <v>13.53</v>
      </c>
      <c r="P762" s="132">
        <v>0</v>
      </c>
      <c r="Q762" s="133">
        <v>173549</v>
      </c>
      <c r="R762" s="133">
        <v>0</v>
      </c>
      <c r="S762" s="133">
        <v>0</v>
      </c>
      <c r="T762" s="133">
        <v>12353</v>
      </c>
      <c r="U762" s="134">
        <v>185902</v>
      </c>
      <c r="V762" s="144"/>
      <c r="W762" s="173">
        <v>0.36078170941904175</v>
      </c>
      <c r="X762" s="174">
        <v>0.09</v>
      </c>
      <c r="Y762" s="174">
        <v>1.1816383617952519E-2</v>
      </c>
      <c r="Z762" s="175">
        <v>0</v>
      </c>
      <c r="AA762" s="168"/>
      <c r="AB762" s="176">
        <v>6</v>
      </c>
      <c r="AC762" s="177">
        <v>0</v>
      </c>
      <c r="AD762" s="134">
        <v>0</v>
      </c>
      <c r="AE762" s="177">
        <v>0</v>
      </c>
      <c r="AF762" s="182">
        <v>0</v>
      </c>
      <c r="AG762" s="172"/>
    </row>
    <row r="763" spans="1:33" s="110" customFormat="1" x14ac:dyDescent="0.2">
      <c r="A763" s="138">
        <v>485</v>
      </c>
      <c r="B763" s="139">
        <v>485258248</v>
      </c>
      <c r="C763" s="140" t="s">
        <v>537</v>
      </c>
      <c r="D763" s="141">
        <v>258</v>
      </c>
      <c r="E763" s="140" t="s">
        <v>290</v>
      </c>
      <c r="F763" s="141">
        <v>248</v>
      </c>
      <c r="G763" s="142" t="s">
        <v>280</v>
      </c>
      <c r="H763" s="130"/>
      <c r="I763" s="131">
        <v>9863</v>
      </c>
      <c r="J763" s="131">
        <v>779</v>
      </c>
      <c r="K763" s="131">
        <v>0</v>
      </c>
      <c r="L763" s="131">
        <v>938</v>
      </c>
      <c r="M763" s="131">
        <v>11580</v>
      </c>
      <c r="N763" s="130"/>
      <c r="O763" s="132">
        <v>1</v>
      </c>
      <c r="P763" s="132">
        <v>0</v>
      </c>
      <c r="Q763" s="133">
        <v>10358</v>
      </c>
      <c r="R763" s="133">
        <v>0</v>
      </c>
      <c r="S763" s="133">
        <v>0</v>
      </c>
      <c r="T763" s="133">
        <v>913</v>
      </c>
      <c r="U763" s="134">
        <v>11271</v>
      </c>
      <c r="V763" s="144"/>
      <c r="W763" s="173">
        <v>2.6665314812937307E-2</v>
      </c>
      <c r="X763" s="174">
        <v>0.09</v>
      </c>
      <c r="Y763" s="174">
        <v>5.8077757598521712E-2</v>
      </c>
      <c r="Z763" s="175">
        <v>0</v>
      </c>
      <c r="AA763" s="168"/>
      <c r="AB763" s="176">
        <v>1</v>
      </c>
      <c r="AC763" s="177">
        <v>0</v>
      </c>
      <c r="AD763" s="134">
        <v>0</v>
      </c>
      <c r="AE763" s="177">
        <v>0</v>
      </c>
      <c r="AF763" s="182">
        <v>0</v>
      </c>
      <c r="AG763" s="172"/>
    </row>
    <row r="764" spans="1:33" s="110" customFormat="1" x14ac:dyDescent="0.2">
      <c r="A764" s="138">
        <v>485</v>
      </c>
      <c r="B764" s="139">
        <v>485258258</v>
      </c>
      <c r="C764" s="140" t="s">
        <v>537</v>
      </c>
      <c r="D764" s="141">
        <v>258</v>
      </c>
      <c r="E764" s="140" t="s">
        <v>290</v>
      </c>
      <c r="F764" s="141">
        <v>258</v>
      </c>
      <c r="G764" s="142" t="s">
        <v>290</v>
      </c>
      <c r="H764" s="130"/>
      <c r="I764" s="131">
        <v>11934</v>
      </c>
      <c r="J764" s="131">
        <v>3513</v>
      </c>
      <c r="K764" s="131">
        <v>0</v>
      </c>
      <c r="L764" s="131">
        <v>938</v>
      </c>
      <c r="M764" s="131">
        <v>16385</v>
      </c>
      <c r="N764" s="130"/>
      <c r="O764" s="132">
        <v>449.79000000000008</v>
      </c>
      <c r="P764" s="132">
        <v>0</v>
      </c>
      <c r="Q764" s="133">
        <v>6762594</v>
      </c>
      <c r="R764" s="133">
        <v>0</v>
      </c>
      <c r="S764" s="133">
        <v>0</v>
      </c>
      <c r="T764" s="133">
        <v>410658</v>
      </c>
      <c r="U764" s="134">
        <v>7173252</v>
      </c>
      <c r="V764" s="144"/>
      <c r="W764" s="173">
        <v>11.993791949711113</v>
      </c>
      <c r="X764" s="174">
        <v>0.09</v>
      </c>
      <c r="Y764" s="174">
        <v>9.3651958575422065E-2</v>
      </c>
      <c r="Z764" s="175">
        <v>0</v>
      </c>
      <c r="AA764" s="168"/>
      <c r="AB764" s="176">
        <v>137</v>
      </c>
      <c r="AC764" s="177">
        <v>16.931667865613068</v>
      </c>
      <c r="AD764" s="134">
        <v>277440</v>
      </c>
      <c r="AE764" s="177">
        <v>3.8933387407482507</v>
      </c>
      <c r="AF764" s="182">
        <v>63792</v>
      </c>
      <c r="AG764" s="172"/>
    </row>
    <row r="765" spans="1:33" s="110" customFormat="1" x14ac:dyDescent="0.2">
      <c r="A765" s="138">
        <v>485</v>
      </c>
      <c r="B765" s="139">
        <v>485258291</v>
      </c>
      <c r="C765" s="140" t="s">
        <v>537</v>
      </c>
      <c r="D765" s="141">
        <v>258</v>
      </c>
      <c r="E765" s="140" t="s">
        <v>290</v>
      </c>
      <c r="F765" s="141">
        <v>291</v>
      </c>
      <c r="G765" s="142" t="s">
        <v>323</v>
      </c>
      <c r="H765" s="130"/>
      <c r="I765" s="131">
        <v>12802</v>
      </c>
      <c r="J765" s="131">
        <v>4319</v>
      </c>
      <c r="K765" s="131">
        <v>0</v>
      </c>
      <c r="L765" s="131">
        <v>938</v>
      </c>
      <c r="M765" s="131">
        <v>18059</v>
      </c>
      <c r="N765" s="130"/>
      <c r="O765" s="132">
        <v>7</v>
      </c>
      <c r="P765" s="132">
        <v>0</v>
      </c>
      <c r="Q765" s="133">
        <v>116648</v>
      </c>
      <c r="R765" s="133">
        <v>0</v>
      </c>
      <c r="S765" s="133">
        <v>0</v>
      </c>
      <c r="T765" s="133">
        <v>6391</v>
      </c>
      <c r="U765" s="134">
        <v>123039</v>
      </c>
      <c r="V765" s="144"/>
      <c r="W765" s="173">
        <v>0.18665720369056113</v>
      </c>
      <c r="X765" s="174">
        <v>0.09</v>
      </c>
      <c r="Y765" s="174">
        <v>2.4060340818716525E-2</v>
      </c>
      <c r="Z765" s="175">
        <v>0</v>
      </c>
      <c r="AA765" s="168"/>
      <c r="AB765" s="176">
        <v>2</v>
      </c>
      <c r="AC765" s="177">
        <v>0</v>
      </c>
      <c r="AD765" s="134">
        <v>0</v>
      </c>
      <c r="AE765" s="177">
        <v>0</v>
      </c>
      <c r="AF765" s="182">
        <v>0</v>
      </c>
      <c r="AG765" s="172"/>
    </row>
    <row r="766" spans="1:33" s="110" customFormat="1" x14ac:dyDescent="0.2">
      <c r="A766" s="138">
        <v>485</v>
      </c>
      <c r="B766" s="139">
        <v>485258305</v>
      </c>
      <c r="C766" s="140" t="s">
        <v>537</v>
      </c>
      <c r="D766" s="141">
        <v>258</v>
      </c>
      <c r="E766" s="140" t="s">
        <v>290</v>
      </c>
      <c r="F766" s="141">
        <v>305</v>
      </c>
      <c r="G766" s="142" t="s">
        <v>337</v>
      </c>
      <c r="H766" s="130"/>
      <c r="I766" s="131">
        <v>8960</v>
      </c>
      <c r="J766" s="131">
        <v>3604</v>
      </c>
      <c r="K766" s="131">
        <v>0</v>
      </c>
      <c r="L766" s="131">
        <v>938</v>
      </c>
      <c r="M766" s="131">
        <v>13502</v>
      </c>
      <c r="N766" s="130"/>
      <c r="O766" s="132">
        <v>1</v>
      </c>
      <c r="P766" s="132">
        <v>0</v>
      </c>
      <c r="Q766" s="133">
        <v>12229</v>
      </c>
      <c r="R766" s="133">
        <v>0</v>
      </c>
      <c r="S766" s="133">
        <v>0</v>
      </c>
      <c r="T766" s="133">
        <v>913</v>
      </c>
      <c r="U766" s="134">
        <v>13142</v>
      </c>
      <c r="V766" s="144"/>
      <c r="W766" s="173">
        <v>2.6665314812937307E-2</v>
      </c>
      <c r="X766" s="174">
        <v>0.09</v>
      </c>
      <c r="Y766" s="174">
        <v>1.7073372563208667E-2</v>
      </c>
      <c r="Z766" s="175">
        <v>0</v>
      </c>
      <c r="AA766" s="168"/>
      <c r="AB766" s="176">
        <v>0</v>
      </c>
      <c r="AC766" s="177">
        <v>0</v>
      </c>
      <c r="AD766" s="134">
        <v>0</v>
      </c>
      <c r="AE766" s="177">
        <v>0</v>
      </c>
      <c r="AF766" s="182">
        <v>0</v>
      </c>
      <c r="AG766" s="172"/>
    </row>
    <row r="767" spans="1:33" s="110" customFormat="1" x14ac:dyDescent="0.2">
      <c r="A767" s="138">
        <v>486</v>
      </c>
      <c r="B767" s="139">
        <v>486348017</v>
      </c>
      <c r="C767" s="140" t="s">
        <v>601</v>
      </c>
      <c r="D767" s="141">
        <v>348</v>
      </c>
      <c r="E767" s="140" t="s">
        <v>380</v>
      </c>
      <c r="F767" s="141">
        <v>17</v>
      </c>
      <c r="G767" s="142" t="s">
        <v>49</v>
      </c>
      <c r="H767" s="130"/>
      <c r="I767" s="131">
        <v>12515</v>
      </c>
      <c r="J767" s="131">
        <v>3111</v>
      </c>
      <c r="K767" s="131">
        <v>0</v>
      </c>
      <c r="L767" s="131">
        <v>938</v>
      </c>
      <c r="M767" s="131">
        <v>16564</v>
      </c>
      <c r="N767" s="130"/>
      <c r="O767" s="132">
        <v>2</v>
      </c>
      <c r="P767" s="132">
        <v>0</v>
      </c>
      <c r="Q767" s="133">
        <v>31132</v>
      </c>
      <c r="R767" s="133">
        <v>0</v>
      </c>
      <c r="S767" s="133">
        <v>0</v>
      </c>
      <c r="T767" s="133">
        <v>1868</v>
      </c>
      <c r="U767" s="134">
        <v>33000</v>
      </c>
      <c r="V767" s="144"/>
      <c r="W767" s="173">
        <v>7.6284496297963685E-3</v>
      </c>
      <c r="X767" s="174">
        <v>0.09</v>
      </c>
      <c r="Y767" s="174">
        <v>3.9634029476798118E-3</v>
      </c>
      <c r="Z767" s="175">
        <v>0</v>
      </c>
      <c r="AA767" s="168"/>
      <c r="AB767" s="176">
        <v>0</v>
      </c>
      <c r="AC767" s="177">
        <v>0</v>
      </c>
      <c r="AD767" s="134">
        <v>0</v>
      </c>
      <c r="AE767" s="177">
        <v>0</v>
      </c>
      <c r="AF767" s="182">
        <v>0</v>
      </c>
      <c r="AG767" s="172"/>
    </row>
    <row r="768" spans="1:33" s="110" customFormat="1" x14ac:dyDescent="0.2">
      <c r="A768" s="138">
        <v>486</v>
      </c>
      <c r="B768" s="139">
        <v>486348151</v>
      </c>
      <c r="C768" s="140" t="s">
        <v>601</v>
      </c>
      <c r="D768" s="141">
        <v>348</v>
      </c>
      <c r="E768" s="140" t="s">
        <v>380</v>
      </c>
      <c r="F768" s="141">
        <v>151</v>
      </c>
      <c r="G768" s="142" t="s">
        <v>183</v>
      </c>
      <c r="H768" s="130"/>
      <c r="I768" s="131">
        <v>12091</v>
      </c>
      <c r="J768" s="131">
        <v>1411</v>
      </c>
      <c r="K768" s="131">
        <v>0</v>
      </c>
      <c r="L768" s="131">
        <v>938</v>
      </c>
      <c r="M768" s="131">
        <v>14440</v>
      </c>
      <c r="N768" s="130"/>
      <c r="O768" s="132">
        <v>3.92</v>
      </c>
      <c r="P768" s="132">
        <v>0</v>
      </c>
      <c r="Q768" s="133">
        <v>52728</v>
      </c>
      <c r="R768" s="133">
        <v>0</v>
      </c>
      <c r="S768" s="133">
        <v>0</v>
      </c>
      <c r="T768" s="133">
        <v>3661</v>
      </c>
      <c r="U768" s="134">
        <v>56389</v>
      </c>
      <c r="V768" s="144"/>
      <c r="W768" s="173">
        <v>1.4951761274400881E-2</v>
      </c>
      <c r="X768" s="174">
        <v>0.09</v>
      </c>
      <c r="Y768" s="174">
        <v>1.6514403935692472E-2</v>
      </c>
      <c r="Z768" s="175">
        <v>0</v>
      </c>
      <c r="AA768" s="168"/>
      <c r="AB768" s="176">
        <v>0</v>
      </c>
      <c r="AC768" s="177">
        <v>0</v>
      </c>
      <c r="AD768" s="134">
        <v>0</v>
      </c>
      <c r="AE768" s="177">
        <v>0</v>
      </c>
      <c r="AF768" s="182">
        <v>0</v>
      </c>
      <c r="AG768" s="172"/>
    </row>
    <row r="769" spans="1:33" s="110" customFormat="1" x14ac:dyDescent="0.2">
      <c r="A769" s="138">
        <v>486</v>
      </c>
      <c r="B769" s="139">
        <v>486348153</v>
      </c>
      <c r="C769" s="140" t="s">
        <v>601</v>
      </c>
      <c r="D769" s="141">
        <v>348</v>
      </c>
      <c r="E769" s="140" t="s">
        <v>380</v>
      </c>
      <c r="F769" s="141">
        <v>153</v>
      </c>
      <c r="G769" s="142" t="s">
        <v>185</v>
      </c>
      <c r="H769" s="130"/>
      <c r="I769" s="131">
        <v>12895.517110247692</v>
      </c>
      <c r="J769" s="131">
        <v>218</v>
      </c>
      <c r="K769" s="131">
        <v>0</v>
      </c>
      <c r="L769" s="131">
        <v>938</v>
      </c>
      <c r="M769" s="131">
        <v>14051.517110247692</v>
      </c>
      <c r="N769" s="130"/>
      <c r="O769" s="132">
        <v>0.98</v>
      </c>
      <c r="P769" s="132">
        <v>0</v>
      </c>
      <c r="Q769" s="133">
        <v>12802</v>
      </c>
      <c r="R769" s="133">
        <v>0</v>
      </c>
      <c r="S769" s="133">
        <v>0</v>
      </c>
      <c r="T769" s="133">
        <v>916</v>
      </c>
      <c r="U769" s="134">
        <v>13718</v>
      </c>
      <c r="V769" s="144"/>
      <c r="W769" s="173">
        <v>3.7379403186002204E-3</v>
      </c>
      <c r="X769" s="174">
        <v>0.09</v>
      </c>
      <c r="Y769" s="174">
        <v>1.237880613035783E-2</v>
      </c>
      <c r="Z769" s="175">
        <v>0</v>
      </c>
      <c r="AA769" s="168"/>
      <c r="AB769" s="176">
        <v>0</v>
      </c>
      <c r="AC769" s="177">
        <v>0</v>
      </c>
      <c r="AD769" s="134">
        <v>0</v>
      </c>
      <c r="AE769" s="177">
        <v>0</v>
      </c>
      <c r="AF769" s="182">
        <v>0</v>
      </c>
      <c r="AG769" s="172"/>
    </row>
    <row r="770" spans="1:33" s="110" customFormat="1" x14ac:dyDescent="0.2">
      <c r="A770" s="138">
        <v>486</v>
      </c>
      <c r="B770" s="139">
        <v>486348170</v>
      </c>
      <c r="C770" s="140" t="s">
        <v>601</v>
      </c>
      <c r="D770" s="141">
        <v>348</v>
      </c>
      <c r="E770" s="140" t="s">
        <v>380</v>
      </c>
      <c r="F770" s="141">
        <v>170</v>
      </c>
      <c r="G770" s="142" t="s">
        <v>202</v>
      </c>
      <c r="H770" s="130"/>
      <c r="I770" s="131">
        <v>12736.082427286357</v>
      </c>
      <c r="J770" s="131">
        <v>3358</v>
      </c>
      <c r="K770" s="131">
        <v>0</v>
      </c>
      <c r="L770" s="131">
        <v>938</v>
      </c>
      <c r="M770" s="131">
        <v>17032.082427286357</v>
      </c>
      <c r="N770" s="130"/>
      <c r="O770" s="132">
        <v>0.69</v>
      </c>
      <c r="P770" s="132">
        <v>0</v>
      </c>
      <c r="Q770" s="133">
        <v>11063</v>
      </c>
      <c r="R770" s="133">
        <v>0</v>
      </c>
      <c r="S770" s="133">
        <v>0</v>
      </c>
      <c r="T770" s="133">
        <v>645</v>
      </c>
      <c r="U770" s="134">
        <v>11708</v>
      </c>
      <c r="V770" s="144"/>
      <c r="W770" s="173">
        <v>2.6318151222797471E-3</v>
      </c>
      <c r="X770" s="174">
        <v>0.09</v>
      </c>
      <c r="Y770" s="174">
        <v>7.8484225165589255E-2</v>
      </c>
      <c r="Z770" s="175">
        <v>0</v>
      </c>
      <c r="AA770" s="168"/>
      <c r="AB770" s="176">
        <v>0</v>
      </c>
      <c r="AC770" s="177">
        <v>0</v>
      </c>
      <c r="AD770" s="134">
        <v>0</v>
      </c>
      <c r="AE770" s="177">
        <v>0</v>
      </c>
      <c r="AF770" s="182">
        <v>0</v>
      </c>
      <c r="AG770" s="172"/>
    </row>
    <row r="771" spans="1:33" s="110" customFormat="1" x14ac:dyDescent="0.2">
      <c r="A771" s="138">
        <v>486</v>
      </c>
      <c r="B771" s="139">
        <v>486348186</v>
      </c>
      <c r="C771" s="140" t="s">
        <v>601</v>
      </c>
      <c r="D771" s="141">
        <v>348</v>
      </c>
      <c r="E771" s="140" t="s">
        <v>380</v>
      </c>
      <c r="F771" s="141">
        <v>186</v>
      </c>
      <c r="G771" s="142" t="s">
        <v>218</v>
      </c>
      <c r="H771" s="130"/>
      <c r="I771" s="131">
        <v>15781</v>
      </c>
      <c r="J771" s="131">
        <v>5698</v>
      </c>
      <c r="K771" s="131">
        <v>0</v>
      </c>
      <c r="L771" s="131">
        <v>938</v>
      </c>
      <c r="M771" s="131">
        <v>22417</v>
      </c>
      <c r="N771" s="130"/>
      <c r="O771" s="132">
        <v>5.84</v>
      </c>
      <c r="P771" s="132">
        <v>0</v>
      </c>
      <c r="Q771" s="133">
        <v>124960</v>
      </c>
      <c r="R771" s="133">
        <v>0</v>
      </c>
      <c r="S771" s="133">
        <v>0</v>
      </c>
      <c r="T771" s="133">
        <v>5455</v>
      </c>
      <c r="U771" s="134">
        <v>130415</v>
      </c>
      <c r="V771" s="144"/>
      <c r="W771" s="173">
        <v>2.2275072919005399E-2</v>
      </c>
      <c r="X771" s="174">
        <v>0.09</v>
      </c>
      <c r="Y771" s="174">
        <v>8.4820272600340425E-3</v>
      </c>
      <c r="Z771" s="175">
        <v>0</v>
      </c>
      <c r="AA771" s="168"/>
      <c r="AB771" s="176">
        <v>0</v>
      </c>
      <c r="AC771" s="177">
        <v>0</v>
      </c>
      <c r="AD771" s="134">
        <v>0</v>
      </c>
      <c r="AE771" s="177">
        <v>0</v>
      </c>
      <c r="AF771" s="182">
        <v>0</v>
      </c>
      <c r="AG771" s="172"/>
    </row>
    <row r="772" spans="1:33" s="110" customFormat="1" x14ac:dyDescent="0.2">
      <c r="A772" s="138">
        <v>486</v>
      </c>
      <c r="B772" s="139">
        <v>486348214</v>
      </c>
      <c r="C772" s="140" t="s">
        <v>601</v>
      </c>
      <c r="D772" s="141">
        <v>348</v>
      </c>
      <c r="E772" s="140" t="s">
        <v>380</v>
      </c>
      <c r="F772" s="141">
        <v>214</v>
      </c>
      <c r="G772" s="142" t="s">
        <v>246</v>
      </c>
      <c r="H772" s="130"/>
      <c r="I772" s="131">
        <v>9132</v>
      </c>
      <c r="J772" s="131">
        <v>1833</v>
      </c>
      <c r="K772" s="131">
        <v>0</v>
      </c>
      <c r="L772" s="131">
        <v>938</v>
      </c>
      <c r="M772" s="131">
        <v>11903</v>
      </c>
      <c r="N772" s="130"/>
      <c r="O772" s="132">
        <v>2</v>
      </c>
      <c r="P772" s="132">
        <v>0</v>
      </c>
      <c r="Q772" s="133">
        <v>21846</v>
      </c>
      <c r="R772" s="133">
        <v>0</v>
      </c>
      <c r="S772" s="133">
        <v>0</v>
      </c>
      <c r="T772" s="133">
        <v>1868</v>
      </c>
      <c r="U772" s="134">
        <v>23714</v>
      </c>
      <c r="V772" s="144"/>
      <c r="W772" s="173">
        <v>7.6284496297963685E-3</v>
      </c>
      <c r="X772" s="174">
        <v>0.09</v>
      </c>
      <c r="Y772" s="174">
        <v>1.9340152263237411E-3</v>
      </c>
      <c r="Z772" s="175">
        <v>0</v>
      </c>
      <c r="AA772" s="168"/>
      <c r="AB772" s="176">
        <v>0</v>
      </c>
      <c r="AC772" s="177">
        <v>0</v>
      </c>
      <c r="AD772" s="134">
        <v>0</v>
      </c>
      <c r="AE772" s="177">
        <v>0</v>
      </c>
      <c r="AF772" s="182">
        <v>0</v>
      </c>
      <c r="AG772" s="172"/>
    </row>
    <row r="773" spans="1:33" s="110" customFormat="1" x14ac:dyDescent="0.2">
      <c r="A773" s="138">
        <v>486</v>
      </c>
      <c r="B773" s="139">
        <v>486348226</v>
      </c>
      <c r="C773" s="140" t="s">
        <v>601</v>
      </c>
      <c r="D773" s="141">
        <v>348</v>
      </c>
      <c r="E773" s="140" t="s">
        <v>380</v>
      </c>
      <c r="F773" s="141">
        <v>226</v>
      </c>
      <c r="G773" s="142" t="s">
        <v>258</v>
      </c>
      <c r="H773" s="130"/>
      <c r="I773" s="131">
        <v>10568</v>
      </c>
      <c r="J773" s="131">
        <v>1294</v>
      </c>
      <c r="K773" s="131">
        <v>0</v>
      </c>
      <c r="L773" s="131">
        <v>938</v>
      </c>
      <c r="M773" s="131">
        <v>12800</v>
      </c>
      <c r="N773" s="130"/>
      <c r="O773" s="132">
        <v>1</v>
      </c>
      <c r="P773" s="132">
        <v>0</v>
      </c>
      <c r="Q773" s="133">
        <v>11817</v>
      </c>
      <c r="R773" s="133">
        <v>0</v>
      </c>
      <c r="S773" s="133">
        <v>0</v>
      </c>
      <c r="T773" s="133">
        <v>934</v>
      </c>
      <c r="U773" s="134">
        <v>12751</v>
      </c>
      <c r="V773" s="144"/>
      <c r="W773" s="173">
        <v>3.8142248148981843E-3</v>
      </c>
      <c r="X773" s="174">
        <v>0.09</v>
      </c>
      <c r="Y773" s="174">
        <v>1.6055567548525478E-2</v>
      </c>
      <c r="Z773" s="175">
        <v>0</v>
      </c>
      <c r="AA773" s="168"/>
      <c r="AB773" s="176">
        <v>0</v>
      </c>
      <c r="AC773" s="177">
        <v>0</v>
      </c>
      <c r="AD773" s="134">
        <v>0</v>
      </c>
      <c r="AE773" s="177">
        <v>0</v>
      </c>
      <c r="AF773" s="182">
        <v>0</v>
      </c>
      <c r="AG773" s="172"/>
    </row>
    <row r="774" spans="1:33" s="110" customFormat="1" x14ac:dyDescent="0.2">
      <c r="A774" s="138">
        <v>486</v>
      </c>
      <c r="B774" s="139">
        <v>486348227</v>
      </c>
      <c r="C774" s="140" t="s">
        <v>601</v>
      </c>
      <c r="D774" s="141">
        <v>348</v>
      </c>
      <c r="E774" s="140" t="s">
        <v>380</v>
      </c>
      <c r="F774" s="141">
        <v>227</v>
      </c>
      <c r="G774" s="142" t="s">
        <v>259</v>
      </c>
      <c r="H774" s="130"/>
      <c r="I774" s="131">
        <v>12081.55337579618</v>
      </c>
      <c r="J774" s="131">
        <v>3640</v>
      </c>
      <c r="K774" s="131">
        <v>0</v>
      </c>
      <c r="L774" s="131">
        <v>938</v>
      </c>
      <c r="M774" s="131">
        <v>16659.553375796182</v>
      </c>
      <c r="N774" s="130"/>
      <c r="O774" s="132">
        <v>1</v>
      </c>
      <c r="P774" s="132">
        <v>0</v>
      </c>
      <c r="Q774" s="133">
        <v>15662</v>
      </c>
      <c r="R774" s="133">
        <v>0</v>
      </c>
      <c r="S774" s="133">
        <v>0</v>
      </c>
      <c r="T774" s="133">
        <v>934</v>
      </c>
      <c r="U774" s="134">
        <v>16596</v>
      </c>
      <c r="V774" s="144"/>
      <c r="W774" s="173">
        <v>3.8142248148981843E-3</v>
      </c>
      <c r="X774" s="174">
        <v>0.18</v>
      </c>
      <c r="Y774" s="174">
        <v>1.6840363184086837E-2</v>
      </c>
      <c r="Z774" s="175">
        <v>0</v>
      </c>
      <c r="AA774" s="168"/>
      <c r="AB774" s="176">
        <v>0</v>
      </c>
      <c r="AC774" s="177">
        <v>0</v>
      </c>
      <c r="AD774" s="134">
        <v>0</v>
      </c>
      <c r="AE774" s="177">
        <v>0</v>
      </c>
      <c r="AF774" s="182">
        <v>0</v>
      </c>
      <c r="AG774" s="172"/>
    </row>
    <row r="775" spans="1:33" s="110" customFormat="1" x14ac:dyDescent="0.2">
      <c r="A775" s="138">
        <v>486</v>
      </c>
      <c r="B775" s="139">
        <v>486348271</v>
      </c>
      <c r="C775" s="140" t="s">
        <v>601</v>
      </c>
      <c r="D775" s="141">
        <v>348</v>
      </c>
      <c r="E775" s="140" t="s">
        <v>380</v>
      </c>
      <c r="F775" s="141">
        <v>271</v>
      </c>
      <c r="G775" s="142" t="s">
        <v>303</v>
      </c>
      <c r="H775" s="130"/>
      <c r="I775" s="131">
        <v>11792</v>
      </c>
      <c r="J775" s="131">
        <v>2726</v>
      </c>
      <c r="K775" s="131">
        <v>0</v>
      </c>
      <c r="L775" s="131">
        <v>938</v>
      </c>
      <c r="M775" s="131">
        <v>15456</v>
      </c>
      <c r="N775" s="130"/>
      <c r="O775" s="132">
        <v>2</v>
      </c>
      <c r="P775" s="132">
        <v>0</v>
      </c>
      <c r="Q775" s="133">
        <v>28926</v>
      </c>
      <c r="R775" s="133">
        <v>0</v>
      </c>
      <c r="S775" s="133">
        <v>0</v>
      </c>
      <c r="T775" s="133">
        <v>1868</v>
      </c>
      <c r="U775" s="134">
        <v>30794</v>
      </c>
      <c r="V775" s="144"/>
      <c r="W775" s="173">
        <v>7.6284496297963685E-3</v>
      </c>
      <c r="X775" s="174">
        <v>0.09</v>
      </c>
      <c r="Y775" s="174">
        <v>5.2128660280761855E-3</v>
      </c>
      <c r="Z775" s="175">
        <v>0</v>
      </c>
      <c r="AA775" s="168"/>
      <c r="AB775" s="176">
        <v>0</v>
      </c>
      <c r="AC775" s="177">
        <v>0</v>
      </c>
      <c r="AD775" s="134">
        <v>0</v>
      </c>
      <c r="AE775" s="177">
        <v>0</v>
      </c>
      <c r="AF775" s="182">
        <v>0</v>
      </c>
      <c r="AG775" s="172"/>
    </row>
    <row r="776" spans="1:33" s="110" customFormat="1" x14ac:dyDescent="0.2">
      <c r="A776" s="138">
        <v>486</v>
      </c>
      <c r="B776" s="139">
        <v>486348277</v>
      </c>
      <c r="C776" s="140" t="s">
        <v>601</v>
      </c>
      <c r="D776" s="141">
        <v>348</v>
      </c>
      <c r="E776" s="140" t="s">
        <v>380</v>
      </c>
      <c r="F776" s="141">
        <v>277</v>
      </c>
      <c r="G776" s="142" t="s">
        <v>309</v>
      </c>
      <c r="H776" s="130"/>
      <c r="I776" s="131">
        <v>13641</v>
      </c>
      <c r="J776" s="131">
        <v>1315</v>
      </c>
      <c r="K776" s="131">
        <v>0</v>
      </c>
      <c r="L776" s="131">
        <v>938</v>
      </c>
      <c r="M776" s="131">
        <v>15894</v>
      </c>
      <c r="N776" s="130"/>
      <c r="O776" s="132">
        <v>4.1499999999999995</v>
      </c>
      <c r="P776" s="132">
        <v>0</v>
      </c>
      <c r="Q776" s="133">
        <v>61830</v>
      </c>
      <c r="R776" s="133">
        <v>0</v>
      </c>
      <c r="S776" s="133">
        <v>0</v>
      </c>
      <c r="T776" s="133">
        <v>3878</v>
      </c>
      <c r="U776" s="134">
        <v>65708</v>
      </c>
      <c r="V776" s="144"/>
      <c r="W776" s="173">
        <v>1.5829032981827466E-2</v>
      </c>
      <c r="X776" s="174">
        <v>0.18</v>
      </c>
      <c r="Y776" s="174">
        <v>4.2119132748543821E-2</v>
      </c>
      <c r="Z776" s="175">
        <v>0</v>
      </c>
      <c r="AA776" s="168"/>
      <c r="AB776" s="176">
        <v>0</v>
      </c>
      <c r="AC776" s="177">
        <v>0</v>
      </c>
      <c r="AD776" s="134">
        <v>0</v>
      </c>
      <c r="AE776" s="177">
        <v>0</v>
      </c>
      <c r="AF776" s="182">
        <v>0</v>
      </c>
      <c r="AG776" s="172"/>
    </row>
    <row r="777" spans="1:33" s="110" customFormat="1" x14ac:dyDescent="0.2">
      <c r="A777" s="138">
        <v>486</v>
      </c>
      <c r="B777" s="139">
        <v>486348316</v>
      </c>
      <c r="C777" s="140" t="s">
        <v>601</v>
      </c>
      <c r="D777" s="141">
        <v>348</v>
      </c>
      <c r="E777" s="140" t="s">
        <v>380</v>
      </c>
      <c r="F777" s="141">
        <v>316</v>
      </c>
      <c r="G777" s="142" t="s">
        <v>348</v>
      </c>
      <c r="H777" s="130"/>
      <c r="I777" s="131">
        <v>13641</v>
      </c>
      <c r="J777" s="131">
        <v>1031</v>
      </c>
      <c r="K777" s="131">
        <v>0</v>
      </c>
      <c r="L777" s="131">
        <v>938</v>
      </c>
      <c r="M777" s="131">
        <v>15610</v>
      </c>
      <c r="N777" s="130"/>
      <c r="O777" s="132">
        <v>5</v>
      </c>
      <c r="P777" s="132">
        <v>0</v>
      </c>
      <c r="Q777" s="133">
        <v>73080</v>
      </c>
      <c r="R777" s="133">
        <v>0</v>
      </c>
      <c r="S777" s="133">
        <v>0</v>
      </c>
      <c r="T777" s="133">
        <v>4670</v>
      </c>
      <c r="U777" s="134">
        <v>77750</v>
      </c>
      <c r="V777" s="144"/>
      <c r="W777" s="173">
        <v>1.9071124074490922E-2</v>
      </c>
      <c r="X777" s="174">
        <v>0.18</v>
      </c>
      <c r="Y777" s="174">
        <v>1.1387214373551018E-2</v>
      </c>
      <c r="Z777" s="175">
        <v>0</v>
      </c>
      <c r="AA777" s="168"/>
      <c r="AB777" s="176">
        <v>0</v>
      </c>
      <c r="AC777" s="177">
        <v>0</v>
      </c>
      <c r="AD777" s="134">
        <v>0</v>
      </c>
      <c r="AE777" s="177">
        <v>0</v>
      </c>
      <c r="AF777" s="182">
        <v>0</v>
      </c>
      <c r="AG777" s="172"/>
    </row>
    <row r="778" spans="1:33" s="110" customFormat="1" x14ac:dyDescent="0.2">
      <c r="A778" s="138">
        <v>486</v>
      </c>
      <c r="B778" s="139">
        <v>486348348</v>
      </c>
      <c r="C778" s="140" t="s">
        <v>601</v>
      </c>
      <c r="D778" s="141">
        <v>348</v>
      </c>
      <c r="E778" s="140" t="s">
        <v>380</v>
      </c>
      <c r="F778" s="141">
        <v>348</v>
      </c>
      <c r="G778" s="142" t="s">
        <v>380</v>
      </c>
      <c r="H778" s="130"/>
      <c r="I778" s="131">
        <v>13079</v>
      </c>
      <c r="J778" s="131">
        <v>256</v>
      </c>
      <c r="K778" s="131">
        <v>0</v>
      </c>
      <c r="L778" s="131">
        <v>938</v>
      </c>
      <c r="M778" s="131">
        <v>14273</v>
      </c>
      <c r="N778" s="130"/>
      <c r="O778" s="132">
        <v>624.15000000000009</v>
      </c>
      <c r="P778" s="132">
        <v>0</v>
      </c>
      <c r="Q778" s="133">
        <v>8291222</v>
      </c>
      <c r="R778" s="133">
        <v>0</v>
      </c>
      <c r="S778" s="133">
        <v>0</v>
      </c>
      <c r="T778" s="133">
        <v>582975</v>
      </c>
      <c r="U778" s="134">
        <v>8874197</v>
      </c>
      <c r="V778" s="144"/>
      <c r="W778" s="173">
        <v>2.3806484182186995</v>
      </c>
      <c r="X778" s="174">
        <v>0.18</v>
      </c>
      <c r="Y778" s="174">
        <v>6.3497397744491174E-2</v>
      </c>
      <c r="Z778" s="175">
        <v>0</v>
      </c>
      <c r="AA778" s="168"/>
      <c r="AB778" s="176">
        <v>0</v>
      </c>
      <c r="AC778" s="177">
        <v>0</v>
      </c>
      <c r="AD778" s="134">
        <v>0</v>
      </c>
      <c r="AE778" s="177">
        <v>0</v>
      </c>
      <c r="AF778" s="182">
        <v>0</v>
      </c>
      <c r="AG778" s="172"/>
    </row>
    <row r="779" spans="1:33" s="110" customFormat="1" x14ac:dyDescent="0.2">
      <c r="A779" s="138">
        <v>486</v>
      </c>
      <c r="B779" s="139">
        <v>486348658</v>
      </c>
      <c r="C779" s="140" t="s">
        <v>601</v>
      </c>
      <c r="D779" s="141">
        <v>348</v>
      </c>
      <c r="E779" s="140" t="s">
        <v>380</v>
      </c>
      <c r="F779" s="141">
        <v>658</v>
      </c>
      <c r="G779" s="142" t="s">
        <v>402</v>
      </c>
      <c r="H779" s="130"/>
      <c r="I779" s="131">
        <v>11050.223610798652</v>
      </c>
      <c r="J779" s="131">
        <v>2096</v>
      </c>
      <c r="K779" s="131">
        <v>0</v>
      </c>
      <c r="L779" s="131">
        <v>938</v>
      </c>
      <c r="M779" s="131">
        <v>14084.223610798652</v>
      </c>
      <c r="N779" s="130"/>
      <c r="O779" s="132">
        <v>0.56999999999999995</v>
      </c>
      <c r="P779" s="132">
        <v>0</v>
      </c>
      <c r="Q779" s="133">
        <v>7465</v>
      </c>
      <c r="R779" s="133">
        <v>0</v>
      </c>
      <c r="S779" s="133">
        <v>0</v>
      </c>
      <c r="T779" s="133">
        <v>533</v>
      </c>
      <c r="U779" s="134">
        <v>7998</v>
      </c>
      <c r="V779" s="144"/>
      <c r="W779" s="173">
        <v>2.174108144491965E-3</v>
      </c>
      <c r="X779" s="174">
        <v>0.09</v>
      </c>
      <c r="Y779" s="174">
        <v>4.1487589273396797E-3</v>
      </c>
      <c r="Z779" s="175">
        <v>0</v>
      </c>
      <c r="AA779" s="168"/>
      <c r="AB779" s="176">
        <v>0</v>
      </c>
      <c r="AC779" s="177">
        <v>0</v>
      </c>
      <c r="AD779" s="134">
        <v>0</v>
      </c>
      <c r="AE779" s="177">
        <v>0</v>
      </c>
      <c r="AF779" s="182">
        <v>0</v>
      </c>
      <c r="AG779" s="172"/>
    </row>
    <row r="780" spans="1:33" s="110" customFormat="1" x14ac:dyDescent="0.2">
      <c r="A780" s="138">
        <v>486</v>
      </c>
      <c r="B780" s="139">
        <v>486348753</v>
      </c>
      <c r="C780" s="140" t="s">
        <v>601</v>
      </c>
      <c r="D780" s="141">
        <v>348</v>
      </c>
      <c r="E780" s="140" t="s">
        <v>380</v>
      </c>
      <c r="F780" s="141">
        <v>753</v>
      </c>
      <c r="G780" s="142" t="s">
        <v>431</v>
      </c>
      <c r="H780" s="130"/>
      <c r="I780" s="131">
        <v>9305</v>
      </c>
      <c r="J780" s="131">
        <v>3843</v>
      </c>
      <c r="K780" s="131">
        <v>0</v>
      </c>
      <c r="L780" s="131">
        <v>938</v>
      </c>
      <c r="M780" s="131">
        <v>14086</v>
      </c>
      <c r="N780" s="130"/>
      <c r="O780" s="132">
        <v>1</v>
      </c>
      <c r="P780" s="132">
        <v>0</v>
      </c>
      <c r="Q780" s="133">
        <v>13098</v>
      </c>
      <c r="R780" s="133">
        <v>0</v>
      </c>
      <c r="S780" s="133">
        <v>0</v>
      </c>
      <c r="T780" s="133">
        <v>934</v>
      </c>
      <c r="U780" s="134">
        <v>14032</v>
      </c>
      <c r="V780" s="144"/>
      <c r="W780" s="173">
        <v>3.8142248148981843E-3</v>
      </c>
      <c r="X780" s="174">
        <v>0.09</v>
      </c>
      <c r="Y780" s="174">
        <v>5.9789794294628799E-3</v>
      </c>
      <c r="Z780" s="175">
        <v>0</v>
      </c>
      <c r="AA780" s="168"/>
      <c r="AB780" s="176">
        <v>0</v>
      </c>
      <c r="AC780" s="177">
        <v>0</v>
      </c>
      <c r="AD780" s="134">
        <v>0</v>
      </c>
      <c r="AE780" s="177">
        <v>0</v>
      </c>
      <c r="AF780" s="182">
        <v>0</v>
      </c>
      <c r="AG780" s="172"/>
    </row>
    <row r="781" spans="1:33" s="110" customFormat="1" x14ac:dyDescent="0.2">
      <c r="A781" s="138">
        <v>486</v>
      </c>
      <c r="B781" s="139">
        <v>486348767</v>
      </c>
      <c r="C781" s="140" t="s">
        <v>601</v>
      </c>
      <c r="D781" s="141">
        <v>348</v>
      </c>
      <c r="E781" s="140" t="s">
        <v>380</v>
      </c>
      <c r="F781" s="141">
        <v>767</v>
      </c>
      <c r="G781" s="142" t="s">
        <v>437</v>
      </c>
      <c r="H781" s="130"/>
      <c r="I781" s="131">
        <v>12912</v>
      </c>
      <c r="J781" s="131">
        <v>3153</v>
      </c>
      <c r="K781" s="131">
        <v>0</v>
      </c>
      <c r="L781" s="131">
        <v>938</v>
      </c>
      <c r="M781" s="131">
        <v>17003</v>
      </c>
      <c r="N781" s="130"/>
      <c r="O781" s="132">
        <v>12.25</v>
      </c>
      <c r="P781" s="132">
        <v>0</v>
      </c>
      <c r="Q781" s="133">
        <v>196047</v>
      </c>
      <c r="R781" s="133">
        <v>0</v>
      </c>
      <c r="S781" s="133">
        <v>0</v>
      </c>
      <c r="T781" s="133">
        <v>11443</v>
      </c>
      <c r="U781" s="134">
        <v>207490</v>
      </c>
      <c r="V781" s="144"/>
      <c r="W781" s="173">
        <v>4.6724253982502753E-2</v>
      </c>
      <c r="X781" s="174">
        <v>0.09</v>
      </c>
      <c r="Y781" s="174">
        <v>3.7331776458117541E-2</v>
      </c>
      <c r="Z781" s="175">
        <v>0</v>
      </c>
      <c r="AA781" s="168"/>
      <c r="AB781" s="176">
        <v>0</v>
      </c>
      <c r="AC781" s="177">
        <v>0</v>
      </c>
      <c r="AD781" s="134">
        <v>0</v>
      </c>
      <c r="AE781" s="177">
        <v>0</v>
      </c>
      <c r="AF781" s="182">
        <v>0</v>
      </c>
      <c r="AG781" s="172"/>
    </row>
    <row r="782" spans="1:33" s="110" customFormat="1" x14ac:dyDescent="0.2">
      <c r="A782" s="138">
        <v>486</v>
      </c>
      <c r="B782" s="139">
        <v>486348775</v>
      </c>
      <c r="C782" s="140" t="s">
        <v>601</v>
      </c>
      <c r="D782" s="141">
        <v>348</v>
      </c>
      <c r="E782" s="140" t="s">
        <v>380</v>
      </c>
      <c r="F782" s="141">
        <v>775</v>
      </c>
      <c r="G782" s="142" t="s">
        <v>441</v>
      </c>
      <c r="H782" s="130"/>
      <c r="I782" s="131">
        <v>9305</v>
      </c>
      <c r="J782" s="131">
        <v>2211</v>
      </c>
      <c r="K782" s="131">
        <v>0</v>
      </c>
      <c r="L782" s="131">
        <v>938</v>
      </c>
      <c r="M782" s="131">
        <v>12454</v>
      </c>
      <c r="N782" s="130"/>
      <c r="O782" s="132">
        <v>2</v>
      </c>
      <c r="P782" s="132">
        <v>0</v>
      </c>
      <c r="Q782" s="133">
        <v>22944</v>
      </c>
      <c r="R782" s="133">
        <v>0</v>
      </c>
      <c r="S782" s="133">
        <v>0</v>
      </c>
      <c r="T782" s="133">
        <v>1868</v>
      </c>
      <c r="U782" s="134">
        <v>24812</v>
      </c>
      <c r="V782" s="144"/>
      <c r="W782" s="173">
        <v>7.6284496297963685E-3</v>
      </c>
      <c r="X782" s="174">
        <v>0.09</v>
      </c>
      <c r="Y782" s="174">
        <v>6.5472928800603073E-3</v>
      </c>
      <c r="Z782" s="175">
        <v>0</v>
      </c>
      <c r="AA782" s="168"/>
      <c r="AB782" s="176">
        <v>0</v>
      </c>
      <c r="AC782" s="177">
        <v>0</v>
      </c>
      <c r="AD782" s="134">
        <v>0</v>
      </c>
      <c r="AE782" s="177">
        <v>0</v>
      </c>
      <c r="AF782" s="182">
        <v>0</v>
      </c>
      <c r="AG782" s="172"/>
    </row>
    <row r="783" spans="1:33" s="110" customFormat="1" x14ac:dyDescent="0.2">
      <c r="A783" s="138">
        <v>487</v>
      </c>
      <c r="B783" s="139">
        <v>487049016</v>
      </c>
      <c r="C783" s="140" t="s">
        <v>539</v>
      </c>
      <c r="D783" s="141">
        <v>49</v>
      </c>
      <c r="E783" s="140" t="s">
        <v>81</v>
      </c>
      <c r="F783" s="141">
        <v>16</v>
      </c>
      <c r="G783" s="142" t="s">
        <v>48</v>
      </c>
      <c r="H783" s="130"/>
      <c r="I783" s="131">
        <v>12409.098610371297</v>
      </c>
      <c r="J783" s="131">
        <v>594</v>
      </c>
      <c r="K783" s="131">
        <v>0</v>
      </c>
      <c r="L783" s="131">
        <v>938</v>
      </c>
      <c r="M783" s="131">
        <v>13941.098610371297</v>
      </c>
      <c r="N783" s="130"/>
      <c r="O783" s="132">
        <v>1</v>
      </c>
      <c r="P783" s="132">
        <v>0</v>
      </c>
      <c r="Q783" s="133">
        <v>13003</v>
      </c>
      <c r="R783" s="133">
        <v>0</v>
      </c>
      <c r="S783" s="133">
        <v>0</v>
      </c>
      <c r="T783" s="133">
        <v>938</v>
      </c>
      <c r="U783" s="134">
        <v>13941</v>
      </c>
      <c r="V783" s="144"/>
      <c r="W783" s="173">
        <v>0</v>
      </c>
      <c r="X783" s="174">
        <v>0.09</v>
      </c>
      <c r="Y783" s="174">
        <v>4.7137046774485984E-2</v>
      </c>
      <c r="Z783" s="175">
        <v>0</v>
      </c>
      <c r="AA783" s="168"/>
      <c r="AB783" s="176">
        <v>0</v>
      </c>
      <c r="AC783" s="177">
        <v>0</v>
      </c>
      <c r="AD783" s="134">
        <v>0</v>
      </c>
      <c r="AE783" s="177">
        <v>0</v>
      </c>
      <c r="AF783" s="182">
        <v>0</v>
      </c>
      <c r="AG783" s="172"/>
    </row>
    <row r="784" spans="1:33" s="110" customFormat="1" x14ac:dyDescent="0.2">
      <c r="A784" s="138">
        <v>487</v>
      </c>
      <c r="B784" s="139">
        <v>487049018</v>
      </c>
      <c r="C784" s="140" t="s">
        <v>539</v>
      </c>
      <c r="D784" s="141">
        <v>49</v>
      </c>
      <c r="E784" s="140" t="s">
        <v>81</v>
      </c>
      <c r="F784" s="141">
        <v>18</v>
      </c>
      <c r="G784" s="142" t="s">
        <v>50</v>
      </c>
      <c r="H784" s="130"/>
      <c r="I784" s="131">
        <v>12023.62817406143</v>
      </c>
      <c r="J784" s="131">
        <v>7407</v>
      </c>
      <c r="K784" s="131">
        <v>0</v>
      </c>
      <c r="L784" s="131">
        <v>938</v>
      </c>
      <c r="M784" s="131">
        <v>20368.628174061429</v>
      </c>
      <c r="N784" s="130"/>
      <c r="O784" s="132">
        <v>1</v>
      </c>
      <c r="P784" s="132">
        <v>0</v>
      </c>
      <c r="Q784" s="133">
        <v>19431</v>
      </c>
      <c r="R784" s="133">
        <v>0</v>
      </c>
      <c r="S784" s="133">
        <v>0</v>
      </c>
      <c r="T784" s="133">
        <v>938</v>
      </c>
      <c r="U784" s="134">
        <v>20369</v>
      </c>
      <c r="V784" s="144"/>
      <c r="W784" s="173">
        <v>0</v>
      </c>
      <c r="X784" s="174">
        <v>0.09</v>
      </c>
      <c r="Y784" s="174">
        <v>3.2906244359349739E-2</v>
      </c>
      <c r="Z784" s="175">
        <v>0</v>
      </c>
      <c r="AA784" s="168"/>
      <c r="AB784" s="176">
        <v>0</v>
      </c>
      <c r="AC784" s="177">
        <v>0</v>
      </c>
      <c r="AD784" s="134">
        <v>0</v>
      </c>
      <c r="AE784" s="177">
        <v>0</v>
      </c>
      <c r="AF784" s="182">
        <v>0</v>
      </c>
      <c r="AG784" s="172"/>
    </row>
    <row r="785" spans="1:33" s="110" customFormat="1" x14ac:dyDescent="0.2">
      <c r="A785" s="138">
        <v>487</v>
      </c>
      <c r="B785" s="139">
        <v>487049031</v>
      </c>
      <c r="C785" s="140" t="s">
        <v>539</v>
      </c>
      <c r="D785" s="141">
        <v>49</v>
      </c>
      <c r="E785" s="140" t="s">
        <v>81</v>
      </c>
      <c r="F785" s="141">
        <v>31</v>
      </c>
      <c r="G785" s="142" t="s">
        <v>63</v>
      </c>
      <c r="H785" s="130"/>
      <c r="I785" s="131">
        <v>10733</v>
      </c>
      <c r="J785" s="131">
        <v>5300</v>
      </c>
      <c r="K785" s="131">
        <v>0</v>
      </c>
      <c r="L785" s="131">
        <v>938</v>
      </c>
      <c r="M785" s="131">
        <v>16971</v>
      </c>
      <c r="N785" s="130"/>
      <c r="O785" s="132">
        <v>1</v>
      </c>
      <c r="P785" s="132">
        <v>0</v>
      </c>
      <c r="Q785" s="133">
        <v>16033</v>
      </c>
      <c r="R785" s="133">
        <v>0</v>
      </c>
      <c r="S785" s="133">
        <v>0</v>
      </c>
      <c r="T785" s="133">
        <v>938</v>
      </c>
      <c r="U785" s="134">
        <v>16971</v>
      </c>
      <c r="V785" s="144"/>
      <c r="W785" s="173">
        <v>0</v>
      </c>
      <c r="X785" s="174">
        <v>0.09</v>
      </c>
      <c r="Y785" s="174">
        <v>1.8841346395931886E-2</v>
      </c>
      <c r="Z785" s="175">
        <v>0</v>
      </c>
      <c r="AA785" s="168"/>
      <c r="AB785" s="176">
        <v>0</v>
      </c>
      <c r="AC785" s="177">
        <v>0</v>
      </c>
      <c r="AD785" s="134">
        <v>0</v>
      </c>
      <c r="AE785" s="177">
        <v>0</v>
      </c>
      <c r="AF785" s="182">
        <v>0</v>
      </c>
      <c r="AG785" s="172"/>
    </row>
    <row r="786" spans="1:33" s="110" customFormat="1" x14ac:dyDescent="0.2">
      <c r="A786" s="138">
        <v>487</v>
      </c>
      <c r="B786" s="139">
        <v>487049035</v>
      </c>
      <c r="C786" s="140" t="s">
        <v>539</v>
      </c>
      <c r="D786" s="141">
        <v>49</v>
      </c>
      <c r="E786" s="140" t="s">
        <v>81</v>
      </c>
      <c r="F786" s="141">
        <v>35</v>
      </c>
      <c r="G786" s="142" t="s">
        <v>67</v>
      </c>
      <c r="H786" s="130"/>
      <c r="I786" s="131">
        <v>14098</v>
      </c>
      <c r="J786" s="131">
        <v>5917</v>
      </c>
      <c r="K786" s="131">
        <v>0</v>
      </c>
      <c r="L786" s="131">
        <v>938</v>
      </c>
      <c r="M786" s="131">
        <v>20953</v>
      </c>
      <c r="N786" s="130"/>
      <c r="O786" s="132">
        <v>50.28</v>
      </c>
      <c r="P786" s="132">
        <v>0</v>
      </c>
      <c r="Q786" s="133">
        <v>1006354</v>
      </c>
      <c r="R786" s="133">
        <v>0</v>
      </c>
      <c r="S786" s="133">
        <v>0</v>
      </c>
      <c r="T786" s="133">
        <v>47163</v>
      </c>
      <c r="U786" s="134">
        <v>1053517</v>
      </c>
      <c r="V786" s="144"/>
      <c r="W786" s="173">
        <v>0</v>
      </c>
      <c r="X786" s="174">
        <v>0.18</v>
      </c>
      <c r="Y786" s="174">
        <v>0.15581142511821139</v>
      </c>
      <c r="Z786" s="175">
        <v>0</v>
      </c>
      <c r="AA786" s="168"/>
      <c r="AB786" s="176">
        <v>3</v>
      </c>
      <c r="AC786" s="177">
        <v>0</v>
      </c>
      <c r="AD786" s="134">
        <v>0</v>
      </c>
      <c r="AE786" s="177">
        <v>1</v>
      </c>
      <c r="AF786" s="182">
        <v>20953</v>
      </c>
      <c r="AG786" s="172"/>
    </row>
    <row r="787" spans="1:33" s="110" customFormat="1" x14ac:dyDescent="0.2">
      <c r="A787" s="138">
        <v>487</v>
      </c>
      <c r="B787" s="139">
        <v>487049044</v>
      </c>
      <c r="C787" s="140" t="s">
        <v>539</v>
      </c>
      <c r="D787" s="141">
        <v>49</v>
      </c>
      <c r="E787" s="140" t="s">
        <v>81</v>
      </c>
      <c r="F787" s="141">
        <v>44</v>
      </c>
      <c r="G787" s="142" t="s">
        <v>76</v>
      </c>
      <c r="H787" s="130"/>
      <c r="I787" s="131">
        <v>9743</v>
      </c>
      <c r="J787" s="131">
        <v>87</v>
      </c>
      <c r="K787" s="131">
        <v>0</v>
      </c>
      <c r="L787" s="131">
        <v>938</v>
      </c>
      <c r="M787" s="131">
        <v>10768</v>
      </c>
      <c r="N787" s="130"/>
      <c r="O787" s="132">
        <v>6</v>
      </c>
      <c r="P787" s="132">
        <v>0</v>
      </c>
      <c r="Q787" s="133">
        <v>58980</v>
      </c>
      <c r="R787" s="133">
        <v>0</v>
      </c>
      <c r="S787" s="133">
        <v>0</v>
      </c>
      <c r="T787" s="133">
        <v>5628</v>
      </c>
      <c r="U787" s="134">
        <v>64608</v>
      </c>
      <c r="V787" s="144"/>
      <c r="W787" s="173">
        <v>0</v>
      </c>
      <c r="X787" s="174">
        <v>0.18</v>
      </c>
      <c r="Y787" s="174">
        <v>7.2901165539567603E-2</v>
      </c>
      <c r="Z787" s="175">
        <v>0</v>
      </c>
      <c r="AA787" s="168"/>
      <c r="AB787" s="176">
        <v>1</v>
      </c>
      <c r="AC787" s="177">
        <v>0</v>
      </c>
      <c r="AD787" s="134">
        <v>0</v>
      </c>
      <c r="AE787" s="177">
        <v>0</v>
      </c>
      <c r="AF787" s="182">
        <v>0</v>
      </c>
      <c r="AG787" s="172"/>
    </row>
    <row r="788" spans="1:33" s="110" customFormat="1" x14ac:dyDescent="0.2">
      <c r="A788" s="138">
        <v>487</v>
      </c>
      <c r="B788" s="139">
        <v>487049046</v>
      </c>
      <c r="C788" s="140" t="s">
        <v>539</v>
      </c>
      <c r="D788" s="141">
        <v>49</v>
      </c>
      <c r="E788" s="140" t="s">
        <v>81</v>
      </c>
      <c r="F788" s="141">
        <v>46</v>
      </c>
      <c r="G788" s="142" t="s">
        <v>78</v>
      </c>
      <c r="H788" s="130"/>
      <c r="I788" s="131">
        <v>13989</v>
      </c>
      <c r="J788" s="131">
        <v>11270</v>
      </c>
      <c r="K788" s="131">
        <v>0</v>
      </c>
      <c r="L788" s="131">
        <v>938</v>
      </c>
      <c r="M788" s="131">
        <v>26197</v>
      </c>
      <c r="N788" s="130"/>
      <c r="O788" s="132">
        <v>1</v>
      </c>
      <c r="P788" s="132">
        <v>0</v>
      </c>
      <c r="Q788" s="133">
        <v>25259</v>
      </c>
      <c r="R788" s="133">
        <v>0</v>
      </c>
      <c r="S788" s="133">
        <v>0</v>
      </c>
      <c r="T788" s="133">
        <v>938</v>
      </c>
      <c r="U788" s="134">
        <v>26197</v>
      </c>
      <c r="V788" s="144"/>
      <c r="W788" s="173">
        <v>0</v>
      </c>
      <c r="X788" s="174">
        <v>0.09</v>
      </c>
      <c r="Y788" s="174">
        <v>5.0580242523504202E-4</v>
      </c>
      <c r="Z788" s="175">
        <v>0</v>
      </c>
      <c r="AA788" s="168"/>
      <c r="AB788" s="176">
        <v>0</v>
      </c>
      <c r="AC788" s="177">
        <v>0</v>
      </c>
      <c r="AD788" s="134">
        <v>0</v>
      </c>
      <c r="AE788" s="177">
        <v>0</v>
      </c>
      <c r="AF788" s="182">
        <v>0</v>
      </c>
      <c r="AG788" s="172"/>
    </row>
    <row r="789" spans="1:33" s="110" customFormat="1" x14ac:dyDescent="0.2">
      <c r="A789" s="138">
        <v>487</v>
      </c>
      <c r="B789" s="139">
        <v>487049048</v>
      </c>
      <c r="C789" s="140" t="s">
        <v>539</v>
      </c>
      <c r="D789" s="141">
        <v>49</v>
      </c>
      <c r="E789" s="140" t="s">
        <v>81</v>
      </c>
      <c r="F789" s="141">
        <v>48</v>
      </c>
      <c r="G789" s="142" t="s">
        <v>80</v>
      </c>
      <c r="H789" s="130"/>
      <c r="I789" s="131">
        <v>9743</v>
      </c>
      <c r="J789" s="131">
        <v>8150</v>
      </c>
      <c r="K789" s="131">
        <v>0</v>
      </c>
      <c r="L789" s="131">
        <v>938</v>
      </c>
      <c r="M789" s="131">
        <v>18831</v>
      </c>
      <c r="N789" s="130"/>
      <c r="O789" s="132">
        <v>1</v>
      </c>
      <c r="P789" s="132">
        <v>0</v>
      </c>
      <c r="Q789" s="133">
        <v>17893</v>
      </c>
      <c r="R789" s="133">
        <v>0</v>
      </c>
      <c r="S789" s="133">
        <v>0</v>
      </c>
      <c r="T789" s="133">
        <v>938</v>
      </c>
      <c r="U789" s="134">
        <v>18831</v>
      </c>
      <c r="V789" s="144"/>
      <c r="W789" s="173">
        <v>0</v>
      </c>
      <c r="X789" s="174">
        <v>0.09</v>
      </c>
      <c r="Y789" s="174">
        <v>2.0976129831208465E-3</v>
      </c>
      <c r="Z789" s="175">
        <v>0</v>
      </c>
      <c r="AA789" s="168"/>
      <c r="AB789" s="176">
        <v>0</v>
      </c>
      <c r="AC789" s="177">
        <v>0</v>
      </c>
      <c r="AD789" s="134">
        <v>0</v>
      </c>
      <c r="AE789" s="177">
        <v>0</v>
      </c>
      <c r="AF789" s="182">
        <v>0</v>
      </c>
      <c r="AG789" s="172"/>
    </row>
    <row r="790" spans="1:33" s="110" customFormat="1" x14ac:dyDescent="0.2">
      <c r="A790" s="138">
        <v>487</v>
      </c>
      <c r="B790" s="139">
        <v>487049049</v>
      </c>
      <c r="C790" s="140" t="s">
        <v>539</v>
      </c>
      <c r="D790" s="141">
        <v>49</v>
      </c>
      <c r="E790" s="140" t="s">
        <v>81</v>
      </c>
      <c r="F790" s="141">
        <v>49</v>
      </c>
      <c r="G790" s="142" t="s">
        <v>81</v>
      </c>
      <c r="H790" s="130"/>
      <c r="I790" s="131">
        <v>14092</v>
      </c>
      <c r="J790" s="131">
        <v>17773</v>
      </c>
      <c r="K790" s="131">
        <v>0</v>
      </c>
      <c r="L790" s="131">
        <v>938</v>
      </c>
      <c r="M790" s="131">
        <v>32803</v>
      </c>
      <c r="N790" s="130"/>
      <c r="O790" s="132">
        <v>56.44</v>
      </c>
      <c r="P790" s="132">
        <v>0</v>
      </c>
      <c r="Q790" s="133">
        <v>1798463</v>
      </c>
      <c r="R790" s="133">
        <v>0</v>
      </c>
      <c r="S790" s="133">
        <v>0</v>
      </c>
      <c r="T790" s="133">
        <v>52941</v>
      </c>
      <c r="U790" s="134">
        <v>1851404</v>
      </c>
      <c r="V790" s="144"/>
      <c r="W790" s="173">
        <v>0</v>
      </c>
      <c r="X790" s="174">
        <v>0.09</v>
      </c>
      <c r="Y790" s="174">
        <v>6.8206620616839783E-2</v>
      </c>
      <c r="Z790" s="175">
        <v>0</v>
      </c>
      <c r="AA790" s="168"/>
      <c r="AB790" s="176">
        <v>1</v>
      </c>
      <c r="AC790" s="177">
        <v>0</v>
      </c>
      <c r="AD790" s="134">
        <v>0</v>
      </c>
      <c r="AE790" s="177">
        <v>0</v>
      </c>
      <c r="AF790" s="182">
        <v>0</v>
      </c>
      <c r="AG790" s="172"/>
    </row>
    <row r="791" spans="1:33" s="110" customFormat="1" x14ac:dyDescent="0.2">
      <c r="A791" s="138">
        <v>487</v>
      </c>
      <c r="B791" s="139">
        <v>487049057</v>
      </c>
      <c r="C791" s="140" t="s">
        <v>539</v>
      </c>
      <c r="D791" s="141">
        <v>49</v>
      </c>
      <c r="E791" s="140" t="s">
        <v>81</v>
      </c>
      <c r="F791" s="141">
        <v>57</v>
      </c>
      <c r="G791" s="142" t="s">
        <v>89</v>
      </c>
      <c r="H791" s="130"/>
      <c r="I791" s="131">
        <v>12511</v>
      </c>
      <c r="J791" s="131">
        <v>391</v>
      </c>
      <c r="K791" s="131">
        <v>0</v>
      </c>
      <c r="L791" s="131">
        <v>938</v>
      </c>
      <c r="M791" s="131">
        <v>13840</v>
      </c>
      <c r="N791" s="130"/>
      <c r="O791" s="132">
        <v>7.5</v>
      </c>
      <c r="P791" s="132">
        <v>0</v>
      </c>
      <c r="Q791" s="133">
        <v>96765</v>
      </c>
      <c r="R791" s="133">
        <v>0</v>
      </c>
      <c r="S791" s="133">
        <v>0</v>
      </c>
      <c r="T791" s="133">
        <v>7035</v>
      </c>
      <c r="U791" s="134">
        <v>103800</v>
      </c>
      <c r="V791" s="144"/>
      <c r="W791" s="173">
        <v>0</v>
      </c>
      <c r="X791" s="174">
        <v>0.18</v>
      </c>
      <c r="Y791" s="174">
        <v>0.12433807264603146</v>
      </c>
      <c r="Z791" s="175">
        <v>0</v>
      </c>
      <c r="AA791" s="168"/>
      <c r="AB791" s="176">
        <v>0</v>
      </c>
      <c r="AC791" s="177">
        <v>0</v>
      </c>
      <c r="AD791" s="134">
        <v>0</v>
      </c>
      <c r="AE791" s="177">
        <v>0</v>
      </c>
      <c r="AF791" s="182">
        <v>0</v>
      </c>
      <c r="AG791" s="172"/>
    </row>
    <row r="792" spans="1:33" s="110" customFormat="1" x14ac:dyDescent="0.2">
      <c r="A792" s="138">
        <v>487</v>
      </c>
      <c r="B792" s="139">
        <v>487049093</v>
      </c>
      <c r="C792" s="140" t="s">
        <v>539</v>
      </c>
      <c r="D792" s="141">
        <v>49</v>
      </c>
      <c r="E792" s="140" t="s">
        <v>81</v>
      </c>
      <c r="F792" s="141">
        <v>93</v>
      </c>
      <c r="G792" s="142" t="s">
        <v>125</v>
      </c>
      <c r="H792" s="130"/>
      <c r="I792" s="131">
        <v>12099</v>
      </c>
      <c r="J792" s="131">
        <v>69</v>
      </c>
      <c r="K792" s="131">
        <v>0</v>
      </c>
      <c r="L792" s="131">
        <v>938</v>
      </c>
      <c r="M792" s="131">
        <v>13106</v>
      </c>
      <c r="N792" s="130"/>
      <c r="O792" s="132">
        <v>53.29</v>
      </c>
      <c r="P792" s="132">
        <v>0</v>
      </c>
      <c r="Q792" s="133">
        <v>648432</v>
      </c>
      <c r="R792" s="133">
        <v>0</v>
      </c>
      <c r="S792" s="133">
        <v>0</v>
      </c>
      <c r="T792" s="133">
        <v>49987</v>
      </c>
      <c r="U792" s="134">
        <v>698419</v>
      </c>
      <c r="V792" s="144"/>
      <c r="W792" s="173">
        <v>0</v>
      </c>
      <c r="X792" s="174">
        <v>0.18</v>
      </c>
      <c r="Y792" s="174">
        <v>7.2752686670527839E-2</v>
      </c>
      <c r="Z792" s="175">
        <v>0</v>
      </c>
      <c r="AA792" s="168"/>
      <c r="AB792" s="176">
        <v>27</v>
      </c>
      <c r="AC792" s="177">
        <v>0</v>
      </c>
      <c r="AD792" s="134">
        <v>0</v>
      </c>
      <c r="AE792" s="177">
        <v>1</v>
      </c>
      <c r="AF792" s="182">
        <v>13106</v>
      </c>
      <c r="AG792" s="172"/>
    </row>
    <row r="793" spans="1:33" s="110" customFormat="1" x14ac:dyDescent="0.2">
      <c r="A793" s="138">
        <v>487</v>
      </c>
      <c r="B793" s="139">
        <v>487049095</v>
      </c>
      <c r="C793" s="140" t="s">
        <v>539</v>
      </c>
      <c r="D793" s="141">
        <v>49</v>
      </c>
      <c r="E793" s="140" t="s">
        <v>81</v>
      </c>
      <c r="F793" s="141">
        <v>95</v>
      </c>
      <c r="G793" s="142" t="s">
        <v>127</v>
      </c>
      <c r="H793" s="130"/>
      <c r="I793" s="131">
        <v>14875</v>
      </c>
      <c r="J793" s="131">
        <v>109</v>
      </c>
      <c r="K793" s="131">
        <v>0</v>
      </c>
      <c r="L793" s="131">
        <v>938</v>
      </c>
      <c r="M793" s="131">
        <v>15922</v>
      </c>
      <c r="N793" s="130"/>
      <c r="O793" s="132">
        <v>1</v>
      </c>
      <c r="P793" s="132">
        <v>0</v>
      </c>
      <c r="Q793" s="133">
        <v>14984</v>
      </c>
      <c r="R793" s="133">
        <v>0</v>
      </c>
      <c r="S793" s="133">
        <v>0</v>
      </c>
      <c r="T793" s="133">
        <v>938</v>
      </c>
      <c r="U793" s="134">
        <v>15922</v>
      </c>
      <c r="V793" s="144"/>
      <c r="W793" s="173">
        <v>0</v>
      </c>
      <c r="X793" s="174">
        <v>0.18</v>
      </c>
      <c r="Y793" s="174">
        <v>0.13176468501831626</v>
      </c>
      <c r="Z793" s="175">
        <v>0</v>
      </c>
      <c r="AA793" s="168"/>
      <c r="AB793" s="176">
        <v>0</v>
      </c>
      <c r="AC793" s="177">
        <v>0</v>
      </c>
      <c r="AD793" s="134">
        <v>0</v>
      </c>
      <c r="AE793" s="177">
        <v>0</v>
      </c>
      <c r="AF793" s="182">
        <v>0</v>
      </c>
      <c r="AG793" s="172"/>
    </row>
    <row r="794" spans="1:33" s="110" customFormat="1" x14ac:dyDescent="0.2">
      <c r="A794" s="138">
        <v>487</v>
      </c>
      <c r="B794" s="139">
        <v>487049100</v>
      </c>
      <c r="C794" s="140" t="s">
        <v>539</v>
      </c>
      <c r="D794" s="141">
        <v>49</v>
      </c>
      <c r="E794" s="140" t="s">
        <v>81</v>
      </c>
      <c r="F794" s="141">
        <v>100</v>
      </c>
      <c r="G794" s="142" t="s">
        <v>132</v>
      </c>
      <c r="H794" s="130"/>
      <c r="I794" s="131">
        <v>12730.632923367111</v>
      </c>
      <c r="J794" s="131">
        <v>4712</v>
      </c>
      <c r="K794" s="131">
        <v>0</v>
      </c>
      <c r="L794" s="131">
        <v>938</v>
      </c>
      <c r="M794" s="131">
        <v>18380.632923367113</v>
      </c>
      <c r="N794" s="130"/>
      <c r="O794" s="132">
        <v>0.77</v>
      </c>
      <c r="P794" s="132">
        <v>0</v>
      </c>
      <c r="Q794" s="133">
        <v>13431</v>
      </c>
      <c r="R794" s="133">
        <v>0</v>
      </c>
      <c r="S794" s="133">
        <v>0</v>
      </c>
      <c r="T794" s="133">
        <v>722</v>
      </c>
      <c r="U794" s="134">
        <v>14153</v>
      </c>
      <c r="V794" s="144"/>
      <c r="W794" s="173">
        <v>0</v>
      </c>
      <c r="X794" s="174">
        <v>0.09</v>
      </c>
      <c r="Y794" s="174">
        <v>3.2742076932008854E-2</v>
      </c>
      <c r="Z794" s="175">
        <v>0</v>
      </c>
      <c r="AA794" s="168"/>
      <c r="AB794" s="176">
        <v>0.77</v>
      </c>
      <c r="AC794" s="177">
        <v>0</v>
      </c>
      <c r="AD794" s="134">
        <v>0</v>
      </c>
      <c r="AE794" s="177">
        <v>0</v>
      </c>
      <c r="AF794" s="182">
        <v>0</v>
      </c>
      <c r="AG794" s="172"/>
    </row>
    <row r="795" spans="1:33" s="110" customFormat="1" x14ac:dyDescent="0.2">
      <c r="A795" s="138">
        <v>487</v>
      </c>
      <c r="B795" s="139">
        <v>487049128</v>
      </c>
      <c r="C795" s="140" t="s">
        <v>539</v>
      </c>
      <c r="D795" s="141">
        <v>49</v>
      </c>
      <c r="E795" s="140" t="s">
        <v>81</v>
      </c>
      <c r="F795" s="141">
        <v>128</v>
      </c>
      <c r="G795" s="142" t="s">
        <v>160</v>
      </c>
      <c r="H795" s="130"/>
      <c r="I795" s="131">
        <v>11723</v>
      </c>
      <c r="J795" s="131">
        <v>676</v>
      </c>
      <c r="K795" s="131">
        <v>0</v>
      </c>
      <c r="L795" s="131">
        <v>938</v>
      </c>
      <c r="M795" s="131">
        <v>13337</v>
      </c>
      <c r="N795" s="130"/>
      <c r="O795" s="132">
        <v>2</v>
      </c>
      <c r="P795" s="132">
        <v>0</v>
      </c>
      <c r="Q795" s="133">
        <v>24798</v>
      </c>
      <c r="R795" s="133">
        <v>0</v>
      </c>
      <c r="S795" s="133">
        <v>0</v>
      </c>
      <c r="T795" s="133">
        <v>1876</v>
      </c>
      <c r="U795" s="134">
        <v>26674</v>
      </c>
      <c r="V795" s="144"/>
      <c r="W795" s="173">
        <v>0</v>
      </c>
      <c r="X795" s="174">
        <v>0.09</v>
      </c>
      <c r="Y795" s="174">
        <v>3.8064128146397994E-2</v>
      </c>
      <c r="Z795" s="175">
        <v>0</v>
      </c>
      <c r="AA795" s="168"/>
      <c r="AB795" s="176">
        <v>0</v>
      </c>
      <c r="AC795" s="177">
        <v>0</v>
      </c>
      <c r="AD795" s="134">
        <v>0</v>
      </c>
      <c r="AE795" s="177">
        <v>0</v>
      </c>
      <c r="AF795" s="182">
        <v>0</v>
      </c>
      <c r="AG795" s="172"/>
    </row>
    <row r="796" spans="1:33" s="110" customFormat="1" x14ac:dyDescent="0.2">
      <c r="A796" s="138">
        <v>487</v>
      </c>
      <c r="B796" s="139">
        <v>487049155</v>
      </c>
      <c r="C796" s="140" t="s">
        <v>539</v>
      </c>
      <c r="D796" s="141">
        <v>49</v>
      </c>
      <c r="E796" s="140" t="s">
        <v>81</v>
      </c>
      <c r="F796" s="141">
        <v>155</v>
      </c>
      <c r="G796" s="142" t="s">
        <v>187</v>
      </c>
      <c r="H796" s="130"/>
      <c r="I796" s="131">
        <v>11178.378682340017</v>
      </c>
      <c r="J796" s="131">
        <v>7820</v>
      </c>
      <c r="K796" s="131">
        <v>0</v>
      </c>
      <c r="L796" s="131">
        <v>938</v>
      </c>
      <c r="M796" s="131">
        <v>19936.378682340015</v>
      </c>
      <c r="N796" s="130"/>
      <c r="O796" s="132">
        <v>1</v>
      </c>
      <c r="P796" s="132">
        <v>0</v>
      </c>
      <c r="Q796" s="133">
        <v>18998</v>
      </c>
      <c r="R796" s="133">
        <v>0</v>
      </c>
      <c r="S796" s="133">
        <v>0</v>
      </c>
      <c r="T796" s="133">
        <v>938</v>
      </c>
      <c r="U796" s="134">
        <v>19936</v>
      </c>
      <c r="V796" s="144"/>
      <c r="W796" s="173">
        <v>0</v>
      </c>
      <c r="X796" s="174">
        <v>0.09</v>
      </c>
      <c r="Y796" s="174">
        <v>6.9001190553130416E-4</v>
      </c>
      <c r="Z796" s="175">
        <v>0</v>
      </c>
      <c r="AA796" s="168"/>
      <c r="AB796" s="176">
        <v>0</v>
      </c>
      <c r="AC796" s="177">
        <v>0</v>
      </c>
      <c r="AD796" s="134">
        <v>0</v>
      </c>
      <c r="AE796" s="177">
        <v>0</v>
      </c>
      <c r="AF796" s="182">
        <v>0</v>
      </c>
      <c r="AG796" s="172"/>
    </row>
    <row r="797" spans="1:33" s="110" customFormat="1" x14ac:dyDescent="0.2">
      <c r="A797" s="138">
        <v>487</v>
      </c>
      <c r="B797" s="139">
        <v>487049160</v>
      </c>
      <c r="C797" s="140" t="s">
        <v>539</v>
      </c>
      <c r="D797" s="141">
        <v>49</v>
      </c>
      <c r="E797" s="140" t="s">
        <v>81</v>
      </c>
      <c r="F797" s="141">
        <v>160</v>
      </c>
      <c r="G797" s="142" t="s">
        <v>192</v>
      </c>
      <c r="H797" s="130"/>
      <c r="I797" s="131">
        <v>13377.211333781801</v>
      </c>
      <c r="J797" s="131">
        <v>156</v>
      </c>
      <c r="K797" s="131">
        <v>0</v>
      </c>
      <c r="L797" s="131">
        <v>938</v>
      </c>
      <c r="M797" s="131">
        <v>14471.211333781801</v>
      </c>
      <c r="N797" s="130"/>
      <c r="O797" s="132">
        <v>1</v>
      </c>
      <c r="P797" s="132">
        <v>0</v>
      </c>
      <c r="Q797" s="133">
        <v>13533</v>
      </c>
      <c r="R797" s="133">
        <v>0</v>
      </c>
      <c r="S797" s="133">
        <v>0</v>
      </c>
      <c r="T797" s="133">
        <v>938</v>
      </c>
      <c r="U797" s="134">
        <v>14471</v>
      </c>
      <c r="V797" s="144"/>
      <c r="W797" s="173">
        <v>0</v>
      </c>
      <c r="X797" s="174">
        <v>0.18</v>
      </c>
      <c r="Y797" s="174">
        <v>0.11499688577861772</v>
      </c>
      <c r="Z797" s="175">
        <v>0</v>
      </c>
      <c r="AA797" s="168"/>
      <c r="AB797" s="176">
        <v>0</v>
      </c>
      <c r="AC797" s="177">
        <v>0</v>
      </c>
      <c r="AD797" s="134">
        <v>0</v>
      </c>
      <c r="AE797" s="177">
        <v>0</v>
      </c>
      <c r="AF797" s="182">
        <v>0</v>
      </c>
      <c r="AG797" s="172"/>
    </row>
    <row r="798" spans="1:33" s="110" customFormat="1" x14ac:dyDescent="0.2">
      <c r="A798" s="138">
        <v>487</v>
      </c>
      <c r="B798" s="139">
        <v>487049163</v>
      </c>
      <c r="C798" s="140" t="s">
        <v>539</v>
      </c>
      <c r="D798" s="141">
        <v>49</v>
      </c>
      <c r="E798" s="140" t="s">
        <v>81</v>
      </c>
      <c r="F798" s="141">
        <v>163</v>
      </c>
      <c r="G798" s="142" t="s">
        <v>195</v>
      </c>
      <c r="H798" s="130"/>
      <c r="I798" s="131">
        <v>13980</v>
      </c>
      <c r="J798" s="131">
        <v>133</v>
      </c>
      <c r="K798" s="131">
        <v>0</v>
      </c>
      <c r="L798" s="131">
        <v>938</v>
      </c>
      <c r="M798" s="131">
        <v>15051</v>
      </c>
      <c r="N798" s="130"/>
      <c r="O798" s="132">
        <v>21.490000000000002</v>
      </c>
      <c r="P798" s="132">
        <v>0</v>
      </c>
      <c r="Q798" s="133">
        <v>303288</v>
      </c>
      <c r="R798" s="133">
        <v>0</v>
      </c>
      <c r="S798" s="133">
        <v>0</v>
      </c>
      <c r="T798" s="133">
        <v>20158</v>
      </c>
      <c r="U798" s="134">
        <v>323446</v>
      </c>
      <c r="V798" s="144"/>
      <c r="W798" s="173">
        <v>0</v>
      </c>
      <c r="X798" s="174">
        <v>0.18</v>
      </c>
      <c r="Y798" s="174">
        <v>9.243456315829654E-2</v>
      </c>
      <c r="Z798" s="175">
        <v>0</v>
      </c>
      <c r="AA798" s="168"/>
      <c r="AB798" s="176">
        <v>10</v>
      </c>
      <c r="AC798" s="177">
        <v>0</v>
      </c>
      <c r="AD798" s="134">
        <v>0</v>
      </c>
      <c r="AE798" s="177">
        <v>0</v>
      </c>
      <c r="AF798" s="182">
        <v>0</v>
      </c>
      <c r="AG798" s="172"/>
    </row>
    <row r="799" spans="1:33" s="110" customFormat="1" x14ac:dyDescent="0.2">
      <c r="A799" s="138">
        <v>487</v>
      </c>
      <c r="B799" s="139">
        <v>487049165</v>
      </c>
      <c r="C799" s="140" t="s">
        <v>539</v>
      </c>
      <c r="D799" s="141">
        <v>49</v>
      </c>
      <c r="E799" s="140" t="s">
        <v>81</v>
      </c>
      <c r="F799" s="141">
        <v>165</v>
      </c>
      <c r="G799" s="142" t="s">
        <v>197</v>
      </c>
      <c r="H799" s="130"/>
      <c r="I799" s="131">
        <v>12590</v>
      </c>
      <c r="J799" s="131">
        <v>384</v>
      </c>
      <c r="K799" s="131">
        <v>0</v>
      </c>
      <c r="L799" s="131">
        <v>938</v>
      </c>
      <c r="M799" s="131">
        <v>13912</v>
      </c>
      <c r="N799" s="130"/>
      <c r="O799" s="132">
        <v>47.61</v>
      </c>
      <c r="P799" s="132">
        <v>0</v>
      </c>
      <c r="Q799" s="133">
        <v>617692</v>
      </c>
      <c r="R799" s="133">
        <v>0</v>
      </c>
      <c r="S799" s="133">
        <v>0</v>
      </c>
      <c r="T799" s="133">
        <v>44658</v>
      </c>
      <c r="U799" s="134">
        <v>662350</v>
      </c>
      <c r="V799" s="144"/>
      <c r="W799" s="173">
        <v>0</v>
      </c>
      <c r="X799" s="174">
        <v>9.8299999999999998E-2</v>
      </c>
      <c r="Y799" s="174">
        <v>9.9346710167599953E-2</v>
      </c>
      <c r="Z799" s="175">
        <v>0</v>
      </c>
      <c r="AA799" s="168"/>
      <c r="AB799" s="176">
        <v>24.22</v>
      </c>
      <c r="AC799" s="177">
        <v>0.70164229377759946</v>
      </c>
      <c r="AD799" s="134">
        <v>9761</v>
      </c>
      <c r="AE799" s="177">
        <v>0</v>
      </c>
      <c r="AF799" s="182">
        <v>0</v>
      </c>
      <c r="AG799" s="172"/>
    </row>
    <row r="800" spans="1:33" s="110" customFormat="1" x14ac:dyDescent="0.2">
      <c r="A800" s="138">
        <v>487</v>
      </c>
      <c r="B800" s="139">
        <v>487049176</v>
      </c>
      <c r="C800" s="140" t="s">
        <v>539</v>
      </c>
      <c r="D800" s="141">
        <v>49</v>
      </c>
      <c r="E800" s="140" t="s">
        <v>81</v>
      </c>
      <c r="F800" s="141">
        <v>176</v>
      </c>
      <c r="G800" s="142" t="s">
        <v>208</v>
      </c>
      <c r="H800" s="130"/>
      <c r="I800" s="131">
        <v>13645</v>
      </c>
      <c r="J800" s="131">
        <v>6787</v>
      </c>
      <c r="K800" s="131">
        <v>0</v>
      </c>
      <c r="L800" s="131">
        <v>938</v>
      </c>
      <c r="M800" s="131">
        <v>21370</v>
      </c>
      <c r="N800" s="130"/>
      <c r="O800" s="132">
        <v>49</v>
      </c>
      <c r="P800" s="132">
        <v>0</v>
      </c>
      <c r="Q800" s="133">
        <v>1001168</v>
      </c>
      <c r="R800" s="133">
        <v>0</v>
      </c>
      <c r="S800" s="133">
        <v>0</v>
      </c>
      <c r="T800" s="133">
        <v>45962</v>
      </c>
      <c r="U800" s="134">
        <v>1047130</v>
      </c>
      <c r="V800" s="144"/>
      <c r="W800" s="173">
        <v>0</v>
      </c>
      <c r="X800" s="174">
        <v>0.09</v>
      </c>
      <c r="Y800" s="174">
        <v>8.8705874709205212E-2</v>
      </c>
      <c r="Z800" s="175">
        <v>0</v>
      </c>
      <c r="AA800" s="168"/>
      <c r="AB800" s="176">
        <v>1</v>
      </c>
      <c r="AC800" s="177">
        <v>0</v>
      </c>
      <c r="AD800" s="134">
        <v>0</v>
      </c>
      <c r="AE800" s="177">
        <v>0</v>
      </c>
      <c r="AF800" s="182">
        <v>0</v>
      </c>
      <c r="AG800" s="172"/>
    </row>
    <row r="801" spans="1:33" s="110" customFormat="1" x14ac:dyDescent="0.2">
      <c r="A801" s="138">
        <v>487</v>
      </c>
      <c r="B801" s="139">
        <v>487049178</v>
      </c>
      <c r="C801" s="140" t="s">
        <v>539</v>
      </c>
      <c r="D801" s="141">
        <v>49</v>
      </c>
      <c r="E801" s="140" t="s">
        <v>81</v>
      </c>
      <c r="F801" s="141">
        <v>178</v>
      </c>
      <c r="G801" s="142" t="s">
        <v>210</v>
      </c>
      <c r="H801" s="130"/>
      <c r="I801" s="131">
        <v>12478</v>
      </c>
      <c r="J801" s="131">
        <v>2100</v>
      </c>
      <c r="K801" s="131">
        <v>0</v>
      </c>
      <c r="L801" s="131">
        <v>938</v>
      </c>
      <c r="M801" s="131">
        <v>15516</v>
      </c>
      <c r="N801" s="130"/>
      <c r="O801" s="132">
        <v>3</v>
      </c>
      <c r="P801" s="132">
        <v>0</v>
      </c>
      <c r="Q801" s="133">
        <v>43734</v>
      </c>
      <c r="R801" s="133">
        <v>0</v>
      </c>
      <c r="S801" s="133">
        <v>0</v>
      </c>
      <c r="T801" s="133">
        <v>2814</v>
      </c>
      <c r="U801" s="134">
        <v>46548</v>
      </c>
      <c r="V801" s="144"/>
      <c r="W801" s="173">
        <v>0</v>
      </c>
      <c r="X801" s="174">
        <v>0.09</v>
      </c>
      <c r="Y801" s="174">
        <v>6.0124893892205454E-2</v>
      </c>
      <c r="Z801" s="175">
        <v>0</v>
      </c>
      <c r="AA801" s="168"/>
      <c r="AB801" s="176">
        <v>0</v>
      </c>
      <c r="AC801" s="177">
        <v>0</v>
      </c>
      <c r="AD801" s="134">
        <v>0</v>
      </c>
      <c r="AE801" s="177">
        <v>0</v>
      </c>
      <c r="AF801" s="182">
        <v>0</v>
      </c>
      <c r="AG801" s="172"/>
    </row>
    <row r="802" spans="1:33" s="110" customFormat="1" x14ac:dyDescent="0.2">
      <c r="A802" s="138">
        <v>487</v>
      </c>
      <c r="B802" s="139">
        <v>487049181</v>
      </c>
      <c r="C802" s="140" t="s">
        <v>539</v>
      </c>
      <c r="D802" s="141">
        <v>49</v>
      </c>
      <c r="E802" s="140" t="s">
        <v>81</v>
      </c>
      <c r="F802" s="141">
        <v>181</v>
      </c>
      <c r="G802" s="142" t="s">
        <v>213</v>
      </c>
      <c r="H802" s="130"/>
      <c r="I802" s="131">
        <v>12253</v>
      </c>
      <c r="J802" s="131">
        <v>225</v>
      </c>
      <c r="K802" s="131">
        <v>0</v>
      </c>
      <c r="L802" s="131">
        <v>938</v>
      </c>
      <c r="M802" s="131">
        <v>13416</v>
      </c>
      <c r="N802" s="130"/>
      <c r="O802" s="132">
        <v>1</v>
      </c>
      <c r="P802" s="132">
        <v>0</v>
      </c>
      <c r="Q802" s="133">
        <v>12478</v>
      </c>
      <c r="R802" s="133">
        <v>0</v>
      </c>
      <c r="S802" s="133">
        <v>0</v>
      </c>
      <c r="T802" s="133">
        <v>938</v>
      </c>
      <c r="U802" s="134">
        <v>13416</v>
      </c>
      <c r="V802" s="144"/>
      <c r="W802" s="173">
        <v>0</v>
      </c>
      <c r="X802" s="174">
        <v>0.09</v>
      </c>
      <c r="Y802" s="174">
        <v>1.9367916364146205E-2</v>
      </c>
      <c r="Z802" s="175">
        <v>0</v>
      </c>
      <c r="AA802" s="168"/>
      <c r="AB802" s="176">
        <v>0</v>
      </c>
      <c r="AC802" s="177">
        <v>0</v>
      </c>
      <c r="AD802" s="134">
        <v>0</v>
      </c>
      <c r="AE802" s="177">
        <v>0</v>
      </c>
      <c r="AF802" s="182">
        <v>0</v>
      </c>
      <c r="AG802" s="172"/>
    </row>
    <row r="803" spans="1:33" s="110" customFormat="1" x14ac:dyDescent="0.2">
      <c r="A803" s="138">
        <v>487</v>
      </c>
      <c r="B803" s="139">
        <v>487049201</v>
      </c>
      <c r="C803" s="140" t="s">
        <v>539</v>
      </c>
      <c r="D803" s="141">
        <v>49</v>
      </c>
      <c r="E803" s="140" t="s">
        <v>81</v>
      </c>
      <c r="F803" s="141">
        <v>201</v>
      </c>
      <c r="G803" s="142" t="s">
        <v>233</v>
      </c>
      <c r="H803" s="130"/>
      <c r="I803" s="131">
        <v>13845.041456828223</v>
      </c>
      <c r="J803" s="131">
        <v>485</v>
      </c>
      <c r="K803" s="131">
        <v>0</v>
      </c>
      <c r="L803" s="131">
        <v>938</v>
      </c>
      <c r="M803" s="131">
        <v>15268.041456828223</v>
      </c>
      <c r="N803" s="130"/>
      <c r="O803" s="132">
        <v>0.99</v>
      </c>
      <c r="P803" s="132">
        <v>0</v>
      </c>
      <c r="Q803" s="133">
        <v>14187</v>
      </c>
      <c r="R803" s="133">
        <v>0</v>
      </c>
      <c r="S803" s="133">
        <v>0</v>
      </c>
      <c r="T803" s="133">
        <v>929</v>
      </c>
      <c r="U803" s="134">
        <v>15116</v>
      </c>
      <c r="V803" s="144"/>
      <c r="W803" s="173">
        <v>0</v>
      </c>
      <c r="X803" s="174">
        <v>0.18</v>
      </c>
      <c r="Y803" s="174">
        <v>8.4128092809029539E-2</v>
      </c>
      <c r="Z803" s="175">
        <v>0</v>
      </c>
      <c r="AA803" s="168"/>
      <c r="AB803" s="176">
        <v>0</v>
      </c>
      <c r="AC803" s="177">
        <v>0</v>
      </c>
      <c r="AD803" s="134">
        <v>0</v>
      </c>
      <c r="AE803" s="177">
        <v>0</v>
      </c>
      <c r="AF803" s="182">
        <v>0</v>
      </c>
      <c r="AG803" s="172"/>
    </row>
    <row r="804" spans="1:33" s="110" customFormat="1" x14ac:dyDescent="0.2">
      <c r="A804" s="138">
        <v>487</v>
      </c>
      <c r="B804" s="139">
        <v>487049211</v>
      </c>
      <c r="C804" s="140" t="s">
        <v>539</v>
      </c>
      <c r="D804" s="141">
        <v>49</v>
      </c>
      <c r="E804" s="140" t="s">
        <v>81</v>
      </c>
      <c r="F804" s="141">
        <v>211</v>
      </c>
      <c r="G804" s="142" t="s">
        <v>243</v>
      </c>
      <c r="H804" s="130"/>
      <c r="I804" s="131">
        <v>16062</v>
      </c>
      <c r="J804" s="131">
        <v>3650</v>
      </c>
      <c r="K804" s="131">
        <v>0</v>
      </c>
      <c r="L804" s="131">
        <v>938</v>
      </c>
      <c r="M804" s="131">
        <v>20650</v>
      </c>
      <c r="N804" s="130"/>
      <c r="O804" s="132">
        <v>1</v>
      </c>
      <c r="P804" s="132">
        <v>0</v>
      </c>
      <c r="Q804" s="133">
        <v>19712</v>
      </c>
      <c r="R804" s="133">
        <v>0</v>
      </c>
      <c r="S804" s="133">
        <v>0</v>
      </c>
      <c r="T804" s="133">
        <v>938</v>
      </c>
      <c r="U804" s="134">
        <v>20650</v>
      </c>
      <c r="V804" s="144"/>
      <c r="W804" s="173">
        <v>0</v>
      </c>
      <c r="X804" s="174">
        <v>0.09</v>
      </c>
      <c r="Y804" s="174">
        <v>2.2377930077763565E-3</v>
      </c>
      <c r="Z804" s="175">
        <v>0</v>
      </c>
      <c r="AA804" s="168"/>
      <c r="AB804" s="176">
        <v>0</v>
      </c>
      <c r="AC804" s="177">
        <v>0</v>
      </c>
      <c r="AD804" s="134">
        <v>0</v>
      </c>
      <c r="AE804" s="177">
        <v>0</v>
      </c>
      <c r="AF804" s="182">
        <v>0</v>
      </c>
      <c r="AG804" s="172"/>
    </row>
    <row r="805" spans="1:33" s="110" customFormat="1" x14ac:dyDescent="0.2">
      <c r="A805" s="138">
        <v>487</v>
      </c>
      <c r="B805" s="139">
        <v>487049229</v>
      </c>
      <c r="C805" s="140" t="s">
        <v>539</v>
      </c>
      <c r="D805" s="141">
        <v>49</v>
      </c>
      <c r="E805" s="140" t="s">
        <v>81</v>
      </c>
      <c r="F805" s="141">
        <v>229</v>
      </c>
      <c r="G805" s="142" t="s">
        <v>261</v>
      </c>
      <c r="H805" s="130"/>
      <c r="I805" s="131">
        <v>9743</v>
      </c>
      <c r="J805" s="131">
        <v>948</v>
      </c>
      <c r="K805" s="131">
        <v>0</v>
      </c>
      <c r="L805" s="131">
        <v>938</v>
      </c>
      <c r="M805" s="131">
        <v>11629</v>
      </c>
      <c r="N805" s="130"/>
      <c r="O805" s="132">
        <v>1</v>
      </c>
      <c r="P805" s="132">
        <v>0</v>
      </c>
      <c r="Q805" s="133">
        <v>10691</v>
      </c>
      <c r="R805" s="133">
        <v>0</v>
      </c>
      <c r="S805" s="133">
        <v>0</v>
      </c>
      <c r="T805" s="133">
        <v>938</v>
      </c>
      <c r="U805" s="134">
        <v>11629</v>
      </c>
      <c r="V805" s="144"/>
      <c r="W805" s="173">
        <v>0</v>
      </c>
      <c r="X805" s="174">
        <v>0.09</v>
      </c>
      <c r="Y805" s="174">
        <v>1.1816383617952519E-2</v>
      </c>
      <c r="Z805" s="175">
        <v>0</v>
      </c>
      <c r="AA805" s="168"/>
      <c r="AB805" s="176">
        <v>0</v>
      </c>
      <c r="AC805" s="177">
        <v>0</v>
      </c>
      <c r="AD805" s="134">
        <v>0</v>
      </c>
      <c r="AE805" s="177">
        <v>0</v>
      </c>
      <c r="AF805" s="182">
        <v>0</v>
      </c>
      <c r="AG805" s="172"/>
    </row>
    <row r="806" spans="1:33" s="110" customFormat="1" x14ac:dyDescent="0.2">
      <c r="A806" s="138">
        <v>487</v>
      </c>
      <c r="B806" s="139">
        <v>487049243</v>
      </c>
      <c r="C806" s="140" t="s">
        <v>539</v>
      </c>
      <c r="D806" s="141">
        <v>49</v>
      </c>
      <c r="E806" s="140" t="s">
        <v>81</v>
      </c>
      <c r="F806" s="141">
        <v>243</v>
      </c>
      <c r="G806" s="142" t="s">
        <v>275</v>
      </c>
      <c r="H806" s="130"/>
      <c r="I806" s="131">
        <v>16633</v>
      </c>
      <c r="J806" s="131">
        <v>3124</v>
      </c>
      <c r="K806" s="131">
        <v>0</v>
      </c>
      <c r="L806" s="131">
        <v>938</v>
      </c>
      <c r="M806" s="131">
        <v>20695</v>
      </c>
      <c r="N806" s="130"/>
      <c r="O806" s="132">
        <v>0.3</v>
      </c>
      <c r="P806" s="132">
        <v>0</v>
      </c>
      <c r="Q806" s="133">
        <v>5927</v>
      </c>
      <c r="R806" s="133">
        <v>0</v>
      </c>
      <c r="S806" s="133">
        <v>0</v>
      </c>
      <c r="T806" s="133">
        <v>281</v>
      </c>
      <c r="U806" s="134">
        <v>6208</v>
      </c>
      <c r="V806" s="144"/>
      <c r="W806" s="173">
        <v>0</v>
      </c>
      <c r="X806" s="174">
        <v>0.09</v>
      </c>
      <c r="Y806" s="174">
        <v>6.428262576334348E-3</v>
      </c>
      <c r="Z806" s="175">
        <v>0</v>
      </c>
      <c r="AA806" s="168"/>
      <c r="AB806" s="176">
        <v>0</v>
      </c>
      <c r="AC806" s="177">
        <v>0</v>
      </c>
      <c r="AD806" s="134">
        <v>0</v>
      </c>
      <c r="AE806" s="177">
        <v>0</v>
      </c>
      <c r="AF806" s="182">
        <v>0</v>
      </c>
      <c r="AG806" s="172"/>
    </row>
    <row r="807" spans="1:33" s="110" customFormat="1" x14ac:dyDescent="0.2">
      <c r="A807" s="138">
        <v>487</v>
      </c>
      <c r="B807" s="139">
        <v>487049244</v>
      </c>
      <c r="C807" s="140" t="s">
        <v>539</v>
      </c>
      <c r="D807" s="141">
        <v>49</v>
      </c>
      <c r="E807" s="140" t="s">
        <v>81</v>
      </c>
      <c r="F807" s="141">
        <v>244</v>
      </c>
      <c r="G807" s="142" t="s">
        <v>276</v>
      </c>
      <c r="H807" s="130"/>
      <c r="I807" s="131">
        <v>13009</v>
      </c>
      <c r="J807" s="131">
        <v>4123</v>
      </c>
      <c r="K807" s="131">
        <v>0</v>
      </c>
      <c r="L807" s="131">
        <v>938</v>
      </c>
      <c r="M807" s="131">
        <v>18070</v>
      </c>
      <c r="N807" s="130"/>
      <c r="O807" s="132">
        <v>10</v>
      </c>
      <c r="P807" s="132">
        <v>0</v>
      </c>
      <c r="Q807" s="133">
        <v>171320</v>
      </c>
      <c r="R807" s="133">
        <v>0</v>
      </c>
      <c r="S807" s="133">
        <v>0</v>
      </c>
      <c r="T807" s="133">
        <v>9380</v>
      </c>
      <c r="U807" s="134">
        <v>180700</v>
      </c>
      <c r="V807" s="144"/>
      <c r="W807" s="173">
        <v>0</v>
      </c>
      <c r="X807" s="174">
        <v>0.09</v>
      </c>
      <c r="Y807" s="174">
        <v>0.1346351263518645</v>
      </c>
      <c r="Z807" s="175">
        <v>0</v>
      </c>
      <c r="AA807" s="168"/>
      <c r="AB807" s="176">
        <v>4</v>
      </c>
      <c r="AC807" s="177">
        <v>3.435056249924151</v>
      </c>
      <c r="AD807" s="134">
        <v>62072</v>
      </c>
      <c r="AE807" s="177">
        <v>0</v>
      </c>
      <c r="AF807" s="182">
        <v>0</v>
      </c>
      <c r="AG807" s="172"/>
    </row>
    <row r="808" spans="1:33" s="110" customFormat="1" x14ac:dyDescent="0.2">
      <c r="A808" s="138">
        <v>487</v>
      </c>
      <c r="B808" s="139">
        <v>487049248</v>
      </c>
      <c r="C808" s="140" t="s">
        <v>539</v>
      </c>
      <c r="D808" s="141">
        <v>49</v>
      </c>
      <c r="E808" s="140" t="s">
        <v>81</v>
      </c>
      <c r="F808" s="141">
        <v>248</v>
      </c>
      <c r="G808" s="142" t="s">
        <v>280</v>
      </c>
      <c r="H808" s="130"/>
      <c r="I808" s="131">
        <v>14274</v>
      </c>
      <c r="J808" s="131">
        <v>1127</v>
      </c>
      <c r="K808" s="131">
        <v>0</v>
      </c>
      <c r="L808" s="131">
        <v>938</v>
      </c>
      <c r="M808" s="131">
        <v>16339</v>
      </c>
      <c r="N808" s="130"/>
      <c r="O808" s="132">
        <v>14</v>
      </c>
      <c r="P808" s="132">
        <v>0</v>
      </c>
      <c r="Q808" s="133">
        <v>215614</v>
      </c>
      <c r="R808" s="133">
        <v>0</v>
      </c>
      <c r="S808" s="133">
        <v>0</v>
      </c>
      <c r="T808" s="133">
        <v>13132</v>
      </c>
      <c r="U808" s="134">
        <v>228746</v>
      </c>
      <c r="V808" s="144"/>
      <c r="W808" s="173">
        <v>0</v>
      </c>
      <c r="X808" s="174">
        <v>0.09</v>
      </c>
      <c r="Y808" s="174">
        <v>5.8077757598521712E-2</v>
      </c>
      <c r="Z808" s="175">
        <v>0</v>
      </c>
      <c r="AA808" s="168"/>
      <c r="AB808" s="176">
        <v>0</v>
      </c>
      <c r="AC808" s="177">
        <v>0</v>
      </c>
      <c r="AD808" s="134">
        <v>0</v>
      </c>
      <c r="AE808" s="177">
        <v>0</v>
      </c>
      <c r="AF808" s="182">
        <v>0</v>
      </c>
      <c r="AG808" s="172"/>
    </row>
    <row r="809" spans="1:33" s="110" customFormat="1" x14ac:dyDescent="0.2">
      <c r="A809" s="138">
        <v>487</v>
      </c>
      <c r="B809" s="139">
        <v>487049262</v>
      </c>
      <c r="C809" s="140" t="s">
        <v>539</v>
      </c>
      <c r="D809" s="141">
        <v>49</v>
      </c>
      <c r="E809" s="140" t="s">
        <v>81</v>
      </c>
      <c r="F809" s="141">
        <v>262</v>
      </c>
      <c r="G809" s="142" t="s">
        <v>294</v>
      </c>
      <c r="H809" s="130"/>
      <c r="I809" s="131">
        <v>13571</v>
      </c>
      <c r="J809" s="131">
        <v>4743</v>
      </c>
      <c r="K809" s="131">
        <v>0</v>
      </c>
      <c r="L809" s="131">
        <v>938</v>
      </c>
      <c r="M809" s="131">
        <v>19252</v>
      </c>
      <c r="N809" s="130"/>
      <c r="O809" s="132">
        <v>10</v>
      </c>
      <c r="P809" s="132">
        <v>0</v>
      </c>
      <c r="Q809" s="133">
        <v>183140</v>
      </c>
      <c r="R809" s="133">
        <v>0</v>
      </c>
      <c r="S809" s="133">
        <v>0</v>
      </c>
      <c r="T809" s="133">
        <v>9380</v>
      </c>
      <c r="U809" s="134">
        <v>192520</v>
      </c>
      <c r="V809" s="144"/>
      <c r="W809" s="173">
        <v>0</v>
      </c>
      <c r="X809" s="174">
        <v>0.09</v>
      </c>
      <c r="Y809" s="174">
        <v>7.4061373245653719E-2</v>
      </c>
      <c r="Z809" s="175">
        <v>0</v>
      </c>
      <c r="AA809" s="168"/>
      <c r="AB809" s="176">
        <v>0</v>
      </c>
      <c r="AC809" s="177">
        <v>0</v>
      </c>
      <c r="AD809" s="134">
        <v>0</v>
      </c>
      <c r="AE809" s="177">
        <v>0</v>
      </c>
      <c r="AF809" s="182">
        <v>0</v>
      </c>
      <c r="AG809" s="172"/>
    </row>
    <row r="810" spans="1:33" s="110" customFormat="1" x14ac:dyDescent="0.2">
      <c r="A810" s="138">
        <v>487</v>
      </c>
      <c r="B810" s="139">
        <v>487049274</v>
      </c>
      <c r="C810" s="140" t="s">
        <v>539</v>
      </c>
      <c r="D810" s="141">
        <v>49</v>
      </c>
      <c r="E810" s="140" t="s">
        <v>81</v>
      </c>
      <c r="F810" s="141">
        <v>274</v>
      </c>
      <c r="G810" s="142" t="s">
        <v>306</v>
      </c>
      <c r="H810" s="130"/>
      <c r="I810" s="131">
        <v>13649</v>
      </c>
      <c r="J810" s="131">
        <v>5613</v>
      </c>
      <c r="K810" s="131">
        <v>0</v>
      </c>
      <c r="L810" s="131">
        <v>938</v>
      </c>
      <c r="M810" s="131">
        <v>20200</v>
      </c>
      <c r="N810" s="130"/>
      <c r="O810" s="132">
        <v>151</v>
      </c>
      <c r="P810" s="132">
        <v>0</v>
      </c>
      <c r="Q810" s="133">
        <v>2908562</v>
      </c>
      <c r="R810" s="133">
        <v>0</v>
      </c>
      <c r="S810" s="133">
        <v>0</v>
      </c>
      <c r="T810" s="133">
        <v>141638</v>
      </c>
      <c r="U810" s="134">
        <v>3050200</v>
      </c>
      <c r="V810" s="144"/>
      <c r="W810" s="173">
        <v>0</v>
      </c>
      <c r="X810" s="174">
        <v>0.09</v>
      </c>
      <c r="Y810" s="174">
        <v>6.7751587072622119E-2</v>
      </c>
      <c r="Z810" s="175">
        <v>0</v>
      </c>
      <c r="AA810" s="168"/>
      <c r="AB810" s="176">
        <v>4</v>
      </c>
      <c r="AC810" s="177">
        <v>0</v>
      </c>
      <c r="AD810" s="134">
        <v>0</v>
      </c>
      <c r="AE810" s="177">
        <v>0</v>
      </c>
      <c r="AF810" s="182">
        <v>0</v>
      </c>
      <c r="AG810" s="172"/>
    </row>
    <row r="811" spans="1:33" s="110" customFormat="1" x14ac:dyDescent="0.2">
      <c r="A811" s="138">
        <v>487</v>
      </c>
      <c r="B811" s="139">
        <v>487049284</v>
      </c>
      <c r="C811" s="140" t="s">
        <v>539</v>
      </c>
      <c r="D811" s="141">
        <v>49</v>
      </c>
      <c r="E811" s="140" t="s">
        <v>81</v>
      </c>
      <c r="F811" s="141">
        <v>284</v>
      </c>
      <c r="G811" s="142" t="s">
        <v>316</v>
      </c>
      <c r="H811" s="130"/>
      <c r="I811" s="131">
        <v>11142.294935999998</v>
      </c>
      <c r="J811" s="131">
        <v>4438</v>
      </c>
      <c r="K811" s="131">
        <v>0</v>
      </c>
      <c r="L811" s="131">
        <v>938</v>
      </c>
      <c r="M811" s="131">
        <v>16518.294935999998</v>
      </c>
      <c r="N811" s="130"/>
      <c r="O811" s="132">
        <v>1</v>
      </c>
      <c r="P811" s="132">
        <v>0</v>
      </c>
      <c r="Q811" s="133">
        <v>15580</v>
      </c>
      <c r="R811" s="133">
        <v>0</v>
      </c>
      <c r="S811" s="133">
        <v>0</v>
      </c>
      <c r="T811" s="133">
        <v>938</v>
      </c>
      <c r="U811" s="134">
        <v>16518</v>
      </c>
      <c r="V811" s="144"/>
      <c r="W811" s="173">
        <v>0</v>
      </c>
      <c r="X811" s="174">
        <v>0.09</v>
      </c>
      <c r="Y811" s="174">
        <v>4.5234093690484034E-2</v>
      </c>
      <c r="Z811" s="175">
        <v>0</v>
      </c>
      <c r="AA811" s="168"/>
      <c r="AB811" s="176">
        <v>0</v>
      </c>
      <c r="AC811" s="177">
        <v>0</v>
      </c>
      <c r="AD811" s="134">
        <v>0</v>
      </c>
      <c r="AE811" s="177">
        <v>0</v>
      </c>
      <c r="AF811" s="182">
        <v>0</v>
      </c>
      <c r="AG811" s="172"/>
    </row>
    <row r="812" spans="1:33" s="110" customFormat="1" x14ac:dyDescent="0.2">
      <c r="A812" s="138">
        <v>487</v>
      </c>
      <c r="B812" s="139">
        <v>487049285</v>
      </c>
      <c r="C812" s="140" t="s">
        <v>539</v>
      </c>
      <c r="D812" s="141">
        <v>49</v>
      </c>
      <c r="E812" s="140" t="s">
        <v>81</v>
      </c>
      <c r="F812" s="141">
        <v>285</v>
      </c>
      <c r="G812" s="142" t="s">
        <v>317</v>
      </c>
      <c r="H812" s="130"/>
      <c r="I812" s="131">
        <v>9743</v>
      </c>
      <c r="J812" s="131">
        <v>2844</v>
      </c>
      <c r="K812" s="131">
        <v>0</v>
      </c>
      <c r="L812" s="131">
        <v>938</v>
      </c>
      <c r="M812" s="131">
        <v>13525</v>
      </c>
      <c r="N812" s="130"/>
      <c r="O812" s="132">
        <v>3</v>
      </c>
      <c r="P812" s="132">
        <v>0</v>
      </c>
      <c r="Q812" s="133">
        <v>37761</v>
      </c>
      <c r="R812" s="133">
        <v>0</v>
      </c>
      <c r="S812" s="133">
        <v>0</v>
      </c>
      <c r="T812" s="133">
        <v>2814</v>
      </c>
      <c r="U812" s="134">
        <v>40575</v>
      </c>
      <c r="V812" s="144"/>
      <c r="W812" s="173">
        <v>0</v>
      </c>
      <c r="X812" s="174">
        <v>0.09</v>
      </c>
      <c r="Y812" s="174">
        <v>3.6707269346642001E-2</v>
      </c>
      <c r="Z812" s="175">
        <v>0</v>
      </c>
      <c r="AA812" s="168"/>
      <c r="AB812" s="176">
        <v>0</v>
      </c>
      <c r="AC812" s="177">
        <v>0</v>
      </c>
      <c r="AD812" s="134">
        <v>0</v>
      </c>
      <c r="AE812" s="177">
        <v>0</v>
      </c>
      <c r="AF812" s="182">
        <v>0</v>
      </c>
      <c r="AG812" s="172"/>
    </row>
    <row r="813" spans="1:33" s="110" customFormat="1" x14ac:dyDescent="0.2">
      <c r="A813" s="138">
        <v>487</v>
      </c>
      <c r="B813" s="139">
        <v>487049305</v>
      </c>
      <c r="C813" s="140" t="s">
        <v>539</v>
      </c>
      <c r="D813" s="141">
        <v>49</v>
      </c>
      <c r="E813" s="140" t="s">
        <v>81</v>
      </c>
      <c r="F813" s="141">
        <v>305</v>
      </c>
      <c r="G813" s="142" t="s">
        <v>337</v>
      </c>
      <c r="H813" s="130"/>
      <c r="I813" s="131">
        <v>11076.189061882187</v>
      </c>
      <c r="J813" s="131">
        <v>4455</v>
      </c>
      <c r="K813" s="131">
        <v>0</v>
      </c>
      <c r="L813" s="131">
        <v>938</v>
      </c>
      <c r="M813" s="131">
        <v>16469.189061882185</v>
      </c>
      <c r="N813" s="130"/>
      <c r="O813" s="132">
        <v>1</v>
      </c>
      <c r="P813" s="132">
        <v>0</v>
      </c>
      <c r="Q813" s="133">
        <v>15531</v>
      </c>
      <c r="R813" s="133">
        <v>0</v>
      </c>
      <c r="S813" s="133">
        <v>0</v>
      </c>
      <c r="T813" s="133">
        <v>938</v>
      </c>
      <c r="U813" s="134">
        <v>16469</v>
      </c>
      <c r="V813" s="144"/>
      <c r="W813" s="173">
        <v>0</v>
      </c>
      <c r="X813" s="174">
        <v>0.09</v>
      </c>
      <c r="Y813" s="174">
        <v>1.7073372563208667E-2</v>
      </c>
      <c r="Z813" s="175">
        <v>0</v>
      </c>
      <c r="AA813" s="168"/>
      <c r="AB813" s="176">
        <v>0</v>
      </c>
      <c r="AC813" s="177">
        <v>0</v>
      </c>
      <c r="AD813" s="134">
        <v>0</v>
      </c>
      <c r="AE813" s="177">
        <v>0</v>
      </c>
      <c r="AF813" s="182">
        <v>0</v>
      </c>
      <c r="AG813" s="172"/>
    </row>
    <row r="814" spans="1:33" s="110" customFormat="1" x14ac:dyDescent="0.2">
      <c r="A814" s="138">
        <v>487</v>
      </c>
      <c r="B814" s="139">
        <v>487049308</v>
      </c>
      <c r="C814" s="140" t="s">
        <v>539</v>
      </c>
      <c r="D814" s="141">
        <v>49</v>
      </c>
      <c r="E814" s="140" t="s">
        <v>81</v>
      </c>
      <c r="F814" s="141">
        <v>308</v>
      </c>
      <c r="G814" s="142" t="s">
        <v>340</v>
      </c>
      <c r="H814" s="130"/>
      <c r="I814" s="131">
        <v>12077</v>
      </c>
      <c r="J814" s="131">
        <v>5527</v>
      </c>
      <c r="K814" s="131">
        <v>0</v>
      </c>
      <c r="L814" s="131">
        <v>938</v>
      </c>
      <c r="M814" s="131">
        <v>18542</v>
      </c>
      <c r="N814" s="130"/>
      <c r="O814" s="132">
        <v>4</v>
      </c>
      <c r="P814" s="132">
        <v>0</v>
      </c>
      <c r="Q814" s="133">
        <v>70416</v>
      </c>
      <c r="R814" s="133">
        <v>0</v>
      </c>
      <c r="S814" s="133">
        <v>0</v>
      </c>
      <c r="T814" s="133">
        <v>3752</v>
      </c>
      <c r="U814" s="134">
        <v>74168</v>
      </c>
      <c r="V814" s="144"/>
      <c r="W814" s="173">
        <v>0</v>
      </c>
      <c r="X814" s="174">
        <v>0.09</v>
      </c>
      <c r="Y814" s="174">
        <v>2.4358258082762783E-3</v>
      </c>
      <c r="Z814" s="175">
        <v>0</v>
      </c>
      <c r="AA814" s="168"/>
      <c r="AB814" s="176">
        <v>0</v>
      </c>
      <c r="AC814" s="177">
        <v>0</v>
      </c>
      <c r="AD814" s="134">
        <v>0</v>
      </c>
      <c r="AE814" s="177">
        <v>0</v>
      </c>
      <c r="AF814" s="182">
        <v>0</v>
      </c>
      <c r="AG814" s="172"/>
    </row>
    <row r="815" spans="1:33" s="110" customFormat="1" x14ac:dyDescent="0.2">
      <c r="A815" s="138">
        <v>487</v>
      </c>
      <c r="B815" s="139">
        <v>487049314</v>
      </c>
      <c r="C815" s="140" t="s">
        <v>539</v>
      </c>
      <c r="D815" s="141">
        <v>49</v>
      </c>
      <c r="E815" s="140" t="s">
        <v>81</v>
      </c>
      <c r="F815" s="141">
        <v>314</v>
      </c>
      <c r="G815" s="142" t="s">
        <v>346</v>
      </c>
      <c r="H815" s="130"/>
      <c r="I815" s="131">
        <v>11723</v>
      </c>
      <c r="J815" s="131">
        <v>8802</v>
      </c>
      <c r="K815" s="131">
        <v>0</v>
      </c>
      <c r="L815" s="131">
        <v>938</v>
      </c>
      <c r="M815" s="131">
        <v>21463</v>
      </c>
      <c r="N815" s="130"/>
      <c r="O815" s="132">
        <v>1</v>
      </c>
      <c r="P815" s="132">
        <v>0</v>
      </c>
      <c r="Q815" s="133">
        <v>20525</v>
      </c>
      <c r="R815" s="133">
        <v>0</v>
      </c>
      <c r="S815" s="133">
        <v>0</v>
      </c>
      <c r="T815" s="133">
        <v>938</v>
      </c>
      <c r="U815" s="134">
        <v>21463</v>
      </c>
      <c r="V815" s="144"/>
      <c r="W815" s="173">
        <v>0</v>
      </c>
      <c r="X815" s="174">
        <v>0.09</v>
      </c>
      <c r="Y815" s="174">
        <v>3.6922775094928788E-3</v>
      </c>
      <c r="Z815" s="175">
        <v>0</v>
      </c>
      <c r="AA815" s="168"/>
      <c r="AB815" s="176">
        <v>0</v>
      </c>
      <c r="AC815" s="177">
        <v>0</v>
      </c>
      <c r="AD815" s="134">
        <v>0</v>
      </c>
      <c r="AE815" s="177">
        <v>0</v>
      </c>
      <c r="AF815" s="182">
        <v>0</v>
      </c>
      <c r="AG815" s="172"/>
    </row>
    <row r="816" spans="1:33" s="110" customFormat="1" x14ac:dyDescent="0.2">
      <c r="A816" s="138">
        <v>487</v>
      </c>
      <c r="B816" s="139">
        <v>487049344</v>
      </c>
      <c r="C816" s="140" t="s">
        <v>539</v>
      </c>
      <c r="D816" s="141">
        <v>49</v>
      </c>
      <c r="E816" s="140" t="s">
        <v>81</v>
      </c>
      <c r="F816" s="141">
        <v>344</v>
      </c>
      <c r="G816" s="142" t="s">
        <v>376</v>
      </c>
      <c r="H816" s="130"/>
      <c r="I816" s="131">
        <v>10650.101930232659</v>
      </c>
      <c r="J816" s="131">
        <v>3622</v>
      </c>
      <c r="K816" s="131">
        <v>0</v>
      </c>
      <c r="L816" s="131">
        <v>938</v>
      </c>
      <c r="M816" s="131">
        <v>15210.101930232659</v>
      </c>
      <c r="N816" s="130"/>
      <c r="O816" s="132">
        <v>1</v>
      </c>
      <c r="P816" s="132">
        <v>0</v>
      </c>
      <c r="Q816" s="133">
        <v>14272</v>
      </c>
      <c r="R816" s="133">
        <v>0</v>
      </c>
      <c r="S816" s="133">
        <v>0</v>
      </c>
      <c r="T816" s="133">
        <v>938</v>
      </c>
      <c r="U816" s="134">
        <v>15210</v>
      </c>
      <c r="V816" s="144"/>
      <c r="W816" s="173">
        <v>0</v>
      </c>
      <c r="X816" s="174">
        <v>0.09</v>
      </c>
      <c r="Y816" s="174">
        <v>5.6493059934514844E-4</v>
      </c>
      <c r="Z816" s="175">
        <v>0</v>
      </c>
      <c r="AA816" s="168"/>
      <c r="AB816" s="176">
        <v>0</v>
      </c>
      <c r="AC816" s="177">
        <v>0</v>
      </c>
      <c r="AD816" s="134">
        <v>0</v>
      </c>
      <c r="AE816" s="177">
        <v>0</v>
      </c>
      <c r="AF816" s="182">
        <v>0</v>
      </c>
      <c r="AG816" s="172"/>
    </row>
    <row r="817" spans="1:33" s="110" customFormat="1" x14ac:dyDescent="0.2">
      <c r="A817" s="138">
        <v>487</v>
      </c>
      <c r="B817" s="139">
        <v>487049347</v>
      </c>
      <c r="C817" s="140" t="s">
        <v>539</v>
      </c>
      <c r="D817" s="141">
        <v>49</v>
      </c>
      <c r="E817" s="140" t="s">
        <v>81</v>
      </c>
      <c r="F817" s="141">
        <v>347</v>
      </c>
      <c r="G817" s="142" t="s">
        <v>379</v>
      </c>
      <c r="H817" s="130"/>
      <c r="I817" s="131">
        <v>13810</v>
      </c>
      <c r="J817" s="131">
        <v>6252</v>
      </c>
      <c r="K817" s="131">
        <v>0</v>
      </c>
      <c r="L817" s="131">
        <v>938</v>
      </c>
      <c r="M817" s="131">
        <v>21000</v>
      </c>
      <c r="N817" s="130"/>
      <c r="O817" s="132">
        <v>9</v>
      </c>
      <c r="P817" s="132">
        <v>0</v>
      </c>
      <c r="Q817" s="133">
        <v>180558</v>
      </c>
      <c r="R817" s="133">
        <v>0</v>
      </c>
      <c r="S817" s="133">
        <v>0</v>
      </c>
      <c r="T817" s="133">
        <v>8442</v>
      </c>
      <c r="U817" s="134">
        <v>189000</v>
      </c>
      <c r="V817" s="144"/>
      <c r="W817" s="173">
        <v>0</v>
      </c>
      <c r="X817" s="174">
        <v>0.09</v>
      </c>
      <c r="Y817" s="174">
        <v>8.5029863963375085E-3</v>
      </c>
      <c r="Z817" s="175">
        <v>0</v>
      </c>
      <c r="AA817" s="168"/>
      <c r="AB817" s="176">
        <v>1</v>
      </c>
      <c r="AC817" s="177">
        <v>0</v>
      </c>
      <c r="AD817" s="134">
        <v>0</v>
      </c>
      <c r="AE817" s="177">
        <v>0</v>
      </c>
      <c r="AF817" s="182">
        <v>0</v>
      </c>
      <c r="AG817" s="172"/>
    </row>
    <row r="818" spans="1:33" s="110" customFormat="1" x14ac:dyDescent="0.2">
      <c r="A818" s="138">
        <v>487</v>
      </c>
      <c r="B818" s="139">
        <v>487274010</v>
      </c>
      <c r="C818" s="140" t="s">
        <v>539</v>
      </c>
      <c r="D818" s="141">
        <v>274</v>
      </c>
      <c r="E818" s="140" t="s">
        <v>306</v>
      </c>
      <c r="F818" s="141">
        <v>10</v>
      </c>
      <c r="G818" s="142" t="s">
        <v>42</v>
      </c>
      <c r="H818" s="130"/>
      <c r="I818" s="131">
        <v>11002</v>
      </c>
      <c r="J818" s="131">
        <v>4116</v>
      </c>
      <c r="K818" s="131">
        <v>0</v>
      </c>
      <c r="L818" s="131">
        <v>938</v>
      </c>
      <c r="M818" s="131">
        <v>16056</v>
      </c>
      <c r="N818" s="130"/>
      <c r="O818" s="132">
        <v>6</v>
      </c>
      <c r="P818" s="132">
        <v>0</v>
      </c>
      <c r="Q818" s="133">
        <v>90708</v>
      </c>
      <c r="R818" s="133">
        <v>0</v>
      </c>
      <c r="S818" s="133">
        <v>0</v>
      </c>
      <c r="T818" s="133">
        <v>5628</v>
      </c>
      <c r="U818" s="134">
        <v>96336</v>
      </c>
      <c r="V818" s="144"/>
      <c r="W818" s="173">
        <v>0</v>
      </c>
      <c r="X818" s="174">
        <v>0.09</v>
      </c>
      <c r="Y818" s="174">
        <v>2.1107392352116921E-3</v>
      </c>
      <c r="Z818" s="175">
        <v>0</v>
      </c>
      <c r="AA818" s="168"/>
      <c r="AB818" s="176">
        <v>0</v>
      </c>
      <c r="AC818" s="177">
        <v>0</v>
      </c>
      <c r="AD818" s="134">
        <v>0</v>
      </c>
      <c r="AE818" s="177">
        <v>0</v>
      </c>
      <c r="AF818" s="182">
        <v>0</v>
      </c>
      <c r="AG818" s="172"/>
    </row>
    <row r="819" spans="1:33" s="110" customFormat="1" x14ac:dyDescent="0.2">
      <c r="A819" s="138">
        <v>487</v>
      </c>
      <c r="B819" s="139">
        <v>487274016</v>
      </c>
      <c r="C819" s="140" t="s">
        <v>539</v>
      </c>
      <c r="D819" s="141">
        <v>274</v>
      </c>
      <c r="E819" s="140" t="s">
        <v>306</v>
      </c>
      <c r="F819" s="141">
        <v>16</v>
      </c>
      <c r="G819" s="142" t="s">
        <v>48</v>
      </c>
      <c r="H819" s="130"/>
      <c r="I819" s="131">
        <v>12409.098610371297</v>
      </c>
      <c r="J819" s="131">
        <v>594</v>
      </c>
      <c r="K819" s="131">
        <v>0</v>
      </c>
      <c r="L819" s="131">
        <v>938</v>
      </c>
      <c r="M819" s="131">
        <v>13941.098610371297</v>
      </c>
      <c r="N819" s="130"/>
      <c r="O819" s="132">
        <v>1</v>
      </c>
      <c r="P819" s="132">
        <v>0</v>
      </c>
      <c r="Q819" s="133">
        <v>13003</v>
      </c>
      <c r="R819" s="133">
        <v>0</v>
      </c>
      <c r="S819" s="133">
        <v>0</v>
      </c>
      <c r="T819" s="133">
        <v>938</v>
      </c>
      <c r="U819" s="134">
        <v>13941</v>
      </c>
      <c r="V819" s="144"/>
      <c r="W819" s="173">
        <v>0</v>
      </c>
      <c r="X819" s="174">
        <v>0.09</v>
      </c>
      <c r="Y819" s="174">
        <v>4.7137046774485984E-2</v>
      </c>
      <c r="Z819" s="175">
        <v>0</v>
      </c>
      <c r="AA819" s="168"/>
      <c r="AB819" s="176">
        <v>0</v>
      </c>
      <c r="AC819" s="177">
        <v>0</v>
      </c>
      <c r="AD819" s="134">
        <v>0</v>
      </c>
      <c r="AE819" s="177">
        <v>0</v>
      </c>
      <c r="AF819" s="182">
        <v>0</v>
      </c>
      <c r="AG819" s="172"/>
    </row>
    <row r="820" spans="1:33" s="110" customFormat="1" x14ac:dyDescent="0.2">
      <c r="A820" s="138">
        <v>487</v>
      </c>
      <c r="B820" s="139">
        <v>487274023</v>
      </c>
      <c r="C820" s="140" t="s">
        <v>539</v>
      </c>
      <c r="D820" s="141">
        <v>274</v>
      </c>
      <c r="E820" s="140" t="s">
        <v>306</v>
      </c>
      <c r="F820" s="141">
        <v>23</v>
      </c>
      <c r="G820" s="142" t="s">
        <v>55</v>
      </c>
      <c r="H820" s="130"/>
      <c r="I820" s="131">
        <v>11268.079635448836</v>
      </c>
      <c r="J820" s="131">
        <v>6248</v>
      </c>
      <c r="K820" s="131">
        <v>0</v>
      </c>
      <c r="L820" s="131">
        <v>938</v>
      </c>
      <c r="M820" s="131">
        <v>18454.079635448834</v>
      </c>
      <c r="N820" s="130"/>
      <c r="O820" s="132">
        <v>1</v>
      </c>
      <c r="P820" s="132">
        <v>0</v>
      </c>
      <c r="Q820" s="133">
        <v>17516</v>
      </c>
      <c r="R820" s="133">
        <v>0</v>
      </c>
      <c r="S820" s="133">
        <v>0</v>
      </c>
      <c r="T820" s="133">
        <v>938</v>
      </c>
      <c r="U820" s="134">
        <v>18454</v>
      </c>
      <c r="V820" s="144"/>
      <c r="W820" s="173">
        <v>0</v>
      </c>
      <c r="X820" s="174">
        <v>0.09</v>
      </c>
      <c r="Y820" s="174">
        <v>3.7777662191567751E-4</v>
      </c>
      <c r="Z820" s="175">
        <v>0</v>
      </c>
      <c r="AA820" s="168"/>
      <c r="AB820" s="176">
        <v>0</v>
      </c>
      <c r="AC820" s="177">
        <v>0</v>
      </c>
      <c r="AD820" s="134">
        <v>0</v>
      </c>
      <c r="AE820" s="177">
        <v>0</v>
      </c>
      <c r="AF820" s="182">
        <v>0</v>
      </c>
      <c r="AG820" s="172"/>
    </row>
    <row r="821" spans="1:33" s="110" customFormat="1" x14ac:dyDescent="0.2">
      <c r="A821" s="138">
        <v>487</v>
      </c>
      <c r="B821" s="139">
        <v>487274031</v>
      </c>
      <c r="C821" s="140" t="s">
        <v>539</v>
      </c>
      <c r="D821" s="141">
        <v>274</v>
      </c>
      <c r="E821" s="140" t="s">
        <v>306</v>
      </c>
      <c r="F821" s="141">
        <v>31</v>
      </c>
      <c r="G821" s="142" t="s">
        <v>63</v>
      </c>
      <c r="H821" s="130"/>
      <c r="I821" s="131">
        <v>9677</v>
      </c>
      <c r="J821" s="131">
        <v>4779</v>
      </c>
      <c r="K821" s="131">
        <v>0</v>
      </c>
      <c r="L821" s="131">
        <v>938</v>
      </c>
      <c r="M821" s="131">
        <v>15394</v>
      </c>
      <c r="N821" s="130"/>
      <c r="O821" s="132">
        <v>4</v>
      </c>
      <c r="P821" s="132">
        <v>0</v>
      </c>
      <c r="Q821" s="133">
        <v>57824</v>
      </c>
      <c r="R821" s="133">
        <v>0</v>
      </c>
      <c r="S821" s="133">
        <v>0</v>
      </c>
      <c r="T821" s="133">
        <v>3752</v>
      </c>
      <c r="U821" s="134">
        <v>61576</v>
      </c>
      <c r="V821" s="144"/>
      <c r="W821" s="173">
        <v>0</v>
      </c>
      <c r="X821" s="174">
        <v>0.09</v>
      </c>
      <c r="Y821" s="174">
        <v>1.8841346395931886E-2</v>
      </c>
      <c r="Z821" s="175">
        <v>0</v>
      </c>
      <c r="AA821" s="168"/>
      <c r="AB821" s="176">
        <v>0</v>
      </c>
      <c r="AC821" s="177">
        <v>0</v>
      </c>
      <c r="AD821" s="134">
        <v>0</v>
      </c>
      <c r="AE821" s="177">
        <v>0</v>
      </c>
      <c r="AF821" s="182">
        <v>0</v>
      </c>
      <c r="AG821" s="172"/>
    </row>
    <row r="822" spans="1:33" s="110" customFormat="1" x14ac:dyDescent="0.2">
      <c r="A822" s="138">
        <v>487</v>
      </c>
      <c r="B822" s="139">
        <v>487274035</v>
      </c>
      <c r="C822" s="140" t="s">
        <v>539</v>
      </c>
      <c r="D822" s="141">
        <v>274</v>
      </c>
      <c r="E822" s="140" t="s">
        <v>306</v>
      </c>
      <c r="F822" s="141">
        <v>35</v>
      </c>
      <c r="G822" s="142" t="s">
        <v>67</v>
      </c>
      <c r="H822" s="130"/>
      <c r="I822" s="131">
        <v>12892</v>
      </c>
      <c r="J822" s="131">
        <v>5411</v>
      </c>
      <c r="K822" s="131">
        <v>0</v>
      </c>
      <c r="L822" s="131">
        <v>938</v>
      </c>
      <c r="M822" s="131">
        <v>19241</v>
      </c>
      <c r="N822" s="130"/>
      <c r="O822" s="132">
        <v>25.700000000000003</v>
      </c>
      <c r="P822" s="132">
        <v>0</v>
      </c>
      <c r="Q822" s="133">
        <v>470387</v>
      </c>
      <c r="R822" s="133">
        <v>0</v>
      </c>
      <c r="S822" s="133">
        <v>0</v>
      </c>
      <c r="T822" s="133">
        <v>24107</v>
      </c>
      <c r="U822" s="134">
        <v>494494</v>
      </c>
      <c r="V822" s="144"/>
      <c r="W822" s="173">
        <v>0</v>
      </c>
      <c r="X822" s="174">
        <v>0.18</v>
      </c>
      <c r="Y822" s="174">
        <v>0.15581142511821139</v>
      </c>
      <c r="Z822" s="175">
        <v>0</v>
      </c>
      <c r="AA822" s="168"/>
      <c r="AB822" s="176">
        <v>1</v>
      </c>
      <c r="AC822" s="177">
        <v>0</v>
      </c>
      <c r="AD822" s="134">
        <v>0</v>
      </c>
      <c r="AE822" s="177">
        <v>0</v>
      </c>
      <c r="AF822" s="182">
        <v>0</v>
      </c>
      <c r="AG822" s="172"/>
    </row>
    <row r="823" spans="1:33" s="110" customFormat="1" x14ac:dyDescent="0.2">
      <c r="A823" s="138">
        <v>487</v>
      </c>
      <c r="B823" s="139">
        <v>487274044</v>
      </c>
      <c r="C823" s="140" t="s">
        <v>539</v>
      </c>
      <c r="D823" s="141">
        <v>274</v>
      </c>
      <c r="E823" s="140" t="s">
        <v>306</v>
      </c>
      <c r="F823" s="141">
        <v>44</v>
      </c>
      <c r="G823" s="142" t="s">
        <v>76</v>
      </c>
      <c r="H823" s="130"/>
      <c r="I823" s="131">
        <v>13567.227659367676</v>
      </c>
      <c r="J823" s="131">
        <v>122</v>
      </c>
      <c r="K823" s="131">
        <v>0</v>
      </c>
      <c r="L823" s="131">
        <v>938</v>
      </c>
      <c r="M823" s="131">
        <v>14627.227659367676</v>
      </c>
      <c r="N823" s="130"/>
      <c r="O823" s="132">
        <v>3.33</v>
      </c>
      <c r="P823" s="132">
        <v>0</v>
      </c>
      <c r="Q823" s="133">
        <v>45584</v>
      </c>
      <c r="R823" s="133">
        <v>0</v>
      </c>
      <c r="S823" s="133">
        <v>0</v>
      </c>
      <c r="T823" s="133">
        <v>3124</v>
      </c>
      <c r="U823" s="134">
        <v>48708</v>
      </c>
      <c r="V823" s="144"/>
      <c r="W823" s="173">
        <v>0</v>
      </c>
      <c r="X823" s="174">
        <v>0.18</v>
      </c>
      <c r="Y823" s="174">
        <v>7.2901165539567603E-2</v>
      </c>
      <c r="Z823" s="175">
        <v>0</v>
      </c>
      <c r="AA823" s="168"/>
      <c r="AB823" s="176">
        <v>0</v>
      </c>
      <c r="AC823" s="177">
        <v>0</v>
      </c>
      <c r="AD823" s="134">
        <v>0</v>
      </c>
      <c r="AE823" s="177">
        <v>0</v>
      </c>
      <c r="AF823" s="182">
        <v>0</v>
      </c>
      <c r="AG823" s="172"/>
    </row>
    <row r="824" spans="1:33" s="110" customFormat="1" x14ac:dyDescent="0.2">
      <c r="A824" s="138">
        <v>487</v>
      </c>
      <c r="B824" s="139">
        <v>487274048</v>
      </c>
      <c r="C824" s="140" t="s">
        <v>539</v>
      </c>
      <c r="D824" s="141">
        <v>274</v>
      </c>
      <c r="E824" s="140" t="s">
        <v>306</v>
      </c>
      <c r="F824" s="141">
        <v>48</v>
      </c>
      <c r="G824" s="142" t="s">
        <v>80</v>
      </c>
      <c r="H824" s="130"/>
      <c r="I824" s="131">
        <v>9693</v>
      </c>
      <c r="J824" s="131">
        <v>8108</v>
      </c>
      <c r="K824" s="131">
        <v>0</v>
      </c>
      <c r="L824" s="131">
        <v>938</v>
      </c>
      <c r="M824" s="131">
        <v>18739</v>
      </c>
      <c r="N824" s="130"/>
      <c r="O824" s="132">
        <v>1</v>
      </c>
      <c r="P824" s="132">
        <v>0</v>
      </c>
      <c r="Q824" s="133">
        <v>17801</v>
      </c>
      <c r="R824" s="133">
        <v>0</v>
      </c>
      <c r="S824" s="133">
        <v>0</v>
      </c>
      <c r="T824" s="133">
        <v>938</v>
      </c>
      <c r="U824" s="134">
        <v>18739</v>
      </c>
      <c r="V824" s="144"/>
      <c r="W824" s="173">
        <v>0</v>
      </c>
      <c r="X824" s="174">
        <v>0.09</v>
      </c>
      <c r="Y824" s="174">
        <v>2.0976129831208465E-3</v>
      </c>
      <c r="Z824" s="175">
        <v>0</v>
      </c>
      <c r="AA824" s="168"/>
      <c r="AB824" s="176">
        <v>0</v>
      </c>
      <c r="AC824" s="177">
        <v>0</v>
      </c>
      <c r="AD824" s="134">
        <v>0</v>
      </c>
      <c r="AE824" s="177">
        <v>0</v>
      </c>
      <c r="AF824" s="182">
        <v>0</v>
      </c>
      <c r="AG824" s="172"/>
    </row>
    <row r="825" spans="1:33" s="110" customFormat="1" x14ac:dyDescent="0.2">
      <c r="A825" s="138">
        <v>487</v>
      </c>
      <c r="B825" s="139">
        <v>487274049</v>
      </c>
      <c r="C825" s="140" t="s">
        <v>539</v>
      </c>
      <c r="D825" s="141">
        <v>274</v>
      </c>
      <c r="E825" s="140" t="s">
        <v>306</v>
      </c>
      <c r="F825" s="141">
        <v>49</v>
      </c>
      <c r="G825" s="142" t="s">
        <v>81</v>
      </c>
      <c r="H825" s="130"/>
      <c r="I825" s="131">
        <v>13323</v>
      </c>
      <c r="J825" s="131">
        <v>16803</v>
      </c>
      <c r="K825" s="131">
        <v>0</v>
      </c>
      <c r="L825" s="131">
        <v>938</v>
      </c>
      <c r="M825" s="131">
        <v>31064</v>
      </c>
      <c r="N825" s="130"/>
      <c r="O825" s="132">
        <v>66.77</v>
      </c>
      <c r="P825" s="132">
        <v>0</v>
      </c>
      <c r="Q825" s="133">
        <v>2011513</v>
      </c>
      <c r="R825" s="133">
        <v>0</v>
      </c>
      <c r="S825" s="133">
        <v>0</v>
      </c>
      <c r="T825" s="133">
        <v>62631</v>
      </c>
      <c r="U825" s="134">
        <v>2074144</v>
      </c>
      <c r="V825" s="144"/>
      <c r="W825" s="173">
        <v>0</v>
      </c>
      <c r="X825" s="174">
        <v>0.09</v>
      </c>
      <c r="Y825" s="174">
        <v>6.8206620616839783E-2</v>
      </c>
      <c r="Z825" s="175">
        <v>0</v>
      </c>
      <c r="AA825" s="168"/>
      <c r="AB825" s="176">
        <v>2</v>
      </c>
      <c r="AC825" s="177">
        <v>0</v>
      </c>
      <c r="AD825" s="134">
        <v>0</v>
      </c>
      <c r="AE825" s="177">
        <v>0</v>
      </c>
      <c r="AF825" s="182">
        <v>0</v>
      </c>
      <c r="AG825" s="172"/>
    </row>
    <row r="826" spans="1:33" s="110" customFormat="1" x14ac:dyDescent="0.2">
      <c r="A826" s="138">
        <v>487</v>
      </c>
      <c r="B826" s="139">
        <v>487274057</v>
      </c>
      <c r="C826" s="140" t="s">
        <v>539</v>
      </c>
      <c r="D826" s="141">
        <v>274</v>
      </c>
      <c r="E826" s="140" t="s">
        <v>306</v>
      </c>
      <c r="F826" s="141">
        <v>57</v>
      </c>
      <c r="G826" s="142" t="s">
        <v>89</v>
      </c>
      <c r="H826" s="130"/>
      <c r="I826" s="131">
        <v>12334</v>
      </c>
      <c r="J826" s="131">
        <v>386</v>
      </c>
      <c r="K826" s="131">
        <v>0</v>
      </c>
      <c r="L826" s="131">
        <v>938</v>
      </c>
      <c r="M826" s="131">
        <v>13658</v>
      </c>
      <c r="N826" s="130"/>
      <c r="O826" s="132">
        <v>10.969999999999999</v>
      </c>
      <c r="P826" s="132">
        <v>0</v>
      </c>
      <c r="Q826" s="133">
        <v>139538</v>
      </c>
      <c r="R826" s="133">
        <v>0</v>
      </c>
      <c r="S826" s="133">
        <v>0</v>
      </c>
      <c r="T826" s="133">
        <v>10290</v>
      </c>
      <c r="U826" s="134">
        <v>149828</v>
      </c>
      <c r="V826" s="144"/>
      <c r="W826" s="173">
        <v>0</v>
      </c>
      <c r="X826" s="174">
        <v>0.18</v>
      </c>
      <c r="Y826" s="174">
        <v>0.12433807264603146</v>
      </c>
      <c r="Z826" s="175">
        <v>0</v>
      </c>
      <c r="AA826" s="168"/>
      <c r="AB826" s="176">
        <v>0</v>
      </c>
      <c r="AC826" s="177">
        <v>0</v>
      </c>
      <c r="AD826" s="134">
        <v>0</v>
      </c>
      <c r="AE826" s="177">
        <v>0</v>
      </c>
      <c r="AF826" s="182">
        <v>0</v>
      </c>
      <c r="AG826" s="172"/>
    </row>
    <row r="827" spans="1:33" s="110" customFormat="1" x14ac:dyDescent="0.2">
      <c r="A827" s="138">
        <v>487</v>
      </c>
      <c r="B827" s="139">
        <v>487274093</v>
      </c>
      <c r="C827" s="140" t="s">
        <v>539</v>
      </c>
      <c r="D827" s="141">
        <v>274</v>
      </c>
      <c r="E827" s="140" t="s">
        <v>306</v>
      </c>
      <c r="F827" s="141">
        <v>93</v>
      </c>
      <c r="G827" s="142" t="s">
        <v>125</v>
      </c>
      <c r="H827" s="130"/>
      <c r="I827" s="131">
        <v>12788</v>
      </c>
      <c r="J827" s="131">
        <v>73</v>
      </c>
      <c r="K827" s="131">
        <v>0</v>
      </c>
      <c r="L827" s="131">
        <v>938</v>
      </c>
      <c r="M827" s="131">
        <v>13799</v>
      </c>
      <c r="N827" s="130"/>
      <c r="O827" s="132">
        <v>47.769999999999996</v>
      </c>
      <c r="P827" s="132">
        <v>0</v>
      </c>
      <c r="Q827" s="133">
        <v>614370</v>
      </c>
      <c r="R827" s="133">
        <v>0</v>
      </c>
      <c r="S827" s="133">
        <v>0</v>
      </c>
      <c r="T827" s="133">
        <v>44809</v>
      </c>
      <c r="U827" s="134">
        <v>659179</v>
      </c>
      <c r="V827" s="144"/>
      <c r="W827" s="173">
        <v>0</v>
      </c>
      <c r="X827" s="174">
        <v>0.18</v>
      </c>
      <c r="Y827" s="174">
        <v>7.2752686670527839E-2</v>
      </c>
      <c r="Z827" s="175">
        <v>0</v>
      </c>
      <c r="AA827" s="168"/>
      <c r="AB827" s="176">
        <v>10.879999999999999</v>
      </c>
      <c r="AC827" s="177">
        <v>0</v>
      </c>
      <c r="AD827" s="134">
        <v>0</v>
      </c>
      <c r="AE827" s="177">
        <v>1</v>
      </c>
      <c r="AF827" s="182">
        <v>13799</v>
      </c>
      <c r="AG827" s="172"/>
    </row>
    <row r="828" spans="1:33" s="110" customFormat="1" x14ac:dyDescent="0.2">
      <c r="A828" s="138">
        <v>487</v>
      </c>
      <c r="B828" s="139">
        <v>487274095</v>
      </c>
      <c r="C828" s="140" t="s">
        <v>539</v>
      </c>
      <c r="D828" s="141">
        <v>274</v>
      </c>
      <c r="E828" s="140" t="s">
        <v>306</v>
      </c>
      <c r="F828" s="141">
        <v>95</v>
      </c>
      <c r="G828" s="142" t="s">
        <v>127</v>
      </c>
      <c r="H828" s="130"/>
      <c r="I828" s="131">
        <v>15747</v>
      </c>
      <c r="J828" s="131">
        <v>115</v>
      </c>
      <c r="K828" s="131">
        <v>0</v>
      </c>
      <c r="L828" s="131">
        <v>938</v>
      </c>
      <c r="M828" s="131">
        <v>16800</v>
      </c>
      <c r="N828" s="130"/>
      <c r="O828" s="132">
        <v>2</v>
      </c>
      <c r="P828" s="132">
        <v>0</v>
      </c>
      <c r="Q828" s="133">
        <v>31724</v>
      </c>
      <c r="R828" s="133">
        <v>0</v>
      </c>
      <c r="S828" s="133">
        <v>0</v>
      </c>
      <c r="T828" s="133">
        <v>1876</v>
      </c>
      <c r="U828" s="134">
        <v>33600</v>
      </c>
      <c r="V828" s="144"/>
      <c r="W828" s="173">
        <v>0</v>
      </c>
      <c r="X828" s="174">
        <v>0.18</v>
      </c>
      <c r="Y828" s="174">
        <v>0.13176468501831626</v>
      </c>
      <c r="Z828" s="175">
        <v>0</v>
      </c>
      <c r="AA828" s="168"/>
      <c r="AB828" s="176">
        <v>0</v>
      </c>
      <c r="AC828" s="177">
        <v>0</v>
      </c>
      <c r="AD828" s="134">
        <v>0</v>
      </c>
      <c r="AE828" s="177">
        <v>0</v>
      </c>
      <c r="AF828" s="182">
        <v>0</v>
      </c>
      <c r="AG828" s="172"/>
    </row>
    <row r="829" spans="1:33" s="110" customFormat="1" x14ac:dyDescent="0.2">
      <c r="A829" s="138">
        <v>487</v>
      </c>
      <c r="B829" s="139">
        <v>487274100</v>
      </c>
      <c r="C829" s="140" t="s">
        <v>539</v>
      </c>
      <c r="D829" s="141">
        <v>274</v>
      </c>
      <c r="E829" s="140" t="s">
        <v>306</v>
      </c>
      <c r="F829" s="141">
        <v>100</v>
      </c>
      <c r="G829" s="142" t="s">
        <v>132</v>
      </c>
      <c r="H829" s="130"/>
      <c r="I829" s="131">
        <v>12730.632923367111</v>
      </c>
      <c r="J829" s="131">
        <v>4712</v>
      </c>
      <c r="K829" s="131">
        <v>0</v>
      </c>
      <c r="L829" s="131">
        <v>938</v>
      </c>
      <c r="M829" s="131">
        <v>18380.632923367113</v>
      </c>
      <c r="N829" s="130"/>
      <c r="O829" s="132">
        <v>0.77</v>
      </c>
      <c r="P829" s="132">
        <v>0</v>
      </c>
      <c r="Q829" s="133">
        <v>13431</v>
      </c>
      <c r="R829" s="133">
        <v>0</v>
      </c>
      <c r="S829" s="133">
        <v>0</v>
      </c>
      <c r="T829" s="133">
        <v>722</v>
      </c>
      <c r="U829" s="134">
        <v>14153</v>
      </c>
      <c r="V829" s="144"/>
      <c r="W829" s="173">
        <v>0</v>
      </c>
      <c r="X829" s="174">
        <v>0.09</v>
      </c>
      <c r="Y829" s="174">
        <v>3.2742076932008854E-2</v>
      </c>
      <c r="Z829" s="175">
        <v>0</v>
      </c>
      <c r="AA829" s="168"/>
      <c r="AB829" s="176">
        <v>0</v>
      </c>
      <c r="AC829" s="177">
        <v>0</v>
      </c>
      <c r="AD829" s="134">
        <v>0</v>
      </c>
      <c r="AE829" s="177">
        <v>0</v>
      </c>
      <c r="AF829" s="182">
        <v>0</v>
      </c>
      <c r="AG829" s="172"/>
    </row>
    <row r="830" spans="1:33" s="110" customFormat="1" x14ac:dyDescent="0.2">
      <c r="A830" s="138">
        <v>487</v>
      </c>
      <c r="B830" s="139">
        <v>487274103</v>
      </c>
      <c r="C830" s="140" t="s">
        <v>539</v>
      </c>
      <c r="D830" s="141">
        <v>274</v>
      </c>
      <c r="E830" s="140" t="s">
        <v>306</v>
      </c>
      <c r="F830" s="141">
        <v>103</v>
      </c>
      <c r="G830" s="142" t="s">
        <v>135</v>
      </c>
      <c r="H830" s="130"/>
      <c r="I830" s="131">
        <v>9693</v>
      </c>
      <c r="J830" s="131">
        <v>189</v>
      </c>
      <c r="K830" s="131">
        <v>0</v>
      </c>
      <c r="L830" s="131">
        <v>938</v>
      </c>
      <c r="M830" s="131">
        <v>10820</v>
      </c>
      <c r="N830" s="130"/>
      <c r="O830" s="132">
        <v>1</v>
      </c>
      <c r="P830" s="132">
        <v>0</v>
      </c>
      <c r="Q830" s="133">
        <v>9882</v>
      </c>
      <c r="R830" s="133">
        <v>0</v>
      </c>
      <c r="S830" s="133">
        <v>0</v>
      </c>
      <c r="T830" s="133">
        <v>938</v>
      </c>
      <c r="U830" s="134">
        <v>10820</v>
      </c>
      <c r="V830" s="144"/>
      <c r="W830" s="173">
        <v>0</v>
      </c>
      <c r="X830" s="174">
        <v>0.18</v>
      </c>
      <c r="Y830" s="174">
        <v>1.1952617925059838E-2</v>
      </c>
      <c r="Z830" s="175">
        <v>0</v>
      </c>
      <c r="AA830" s="168"/>
      <c r="AB830" s="176">
        <v>0</v>
      </c>
      <c r="AC830" s="177">
        <v>0</v>
      </c>
      <c r="AD830" s="134">
        <v>0</v>
      </c>
      <c r="AE830" s="177">
        <v>0</v>
      </c>
      <c r="AF830" s="182">
        <v>0</v>
      </c>
      <c r="AG830" s="172"/>
    </row>
    <row r="831" spans="1:33" s="110" customFormat="1" x14ac:dyDescent="0.2">
      <c r="A831" s="138">
        <v>487</v>
      </c>
      <c r="B831" s="139">
        <v>487274128</v>
      </c>
      <c r="C831" s="140" t="s">
        <v>539</v>
      </c>
      <c r="D831" s="141">
        <v>274</v>
      </c>
      <c r="E831" s="140" t="s">
        <v>306</v>
      </c>
      <c r="F831" s="141">
        <v>128</v>
      </c>
      <c r="G831" s="142" t="s">
        <v>160</v>
      </c>
      <c r="H831" s="130"/>
      <c r="I831" s="131">
        <v>12549.540432084312</v>
      </c>
      <c r="J831" s="131">
        <v>724</v>
      </c>
      <c r="K831" s="131">
        <v>0</v>
      </c>
      <c r="L831" s="131">
        <v>938</v>
      </c>
      <c r="M831" s="131">
        <v>14211.540432084312</v>
      </c>
      <c r="N831" s="130"/>
      <c r="O831" s="132">
        <v>3</v>
      </c>
      <c r="P831" s="132">
        <v>0</v>
      </c>
      <c r="Q831" s="133">
        <v>39822</v>
      </c>
      <c r="R831" s="133">
        <v>0</v>
      </c>
      <c r="S831" s="133">
        <v>0</v>
      </c>
      <c r="T831" s="133">
        <v>2814</v>
      </c>
      <c r="U831" s="134">
        <v>42636</v>
      </c>
      <c r="V831" s="144"/>
      <c r="W831" s="173">
        <v>0</v>
      </c>
      <c r="X831" s="174">
        <v>0.09</v>
      </c>
      <c r="Y831" s="174">
        <v>3.8064128146397994E-2</v>
      </c>
      <c r="Z831" s="175">
        <v>0</v>
      </c>
      <c r="AA831" s="168"/>
      <c r="AB831" s="176">
        <v>0</v>
      </c>
      <c r="AC831" s="177">
        <v>0</v>
      </c>
      <c r="AD831" s="134">
        <v>0</v>
      </c>
      <c r="AE831" s="177">
        <v>0</v>
      </c>
      <c r="AF831" s="182">
        <v>0</v>
      </c>
      <c r="AG831" s="172"/>
    </row>
    <row r="832" spans="1:33" s="110" customFormat="1" x14ac:dyDescent="0.2">
      <c r="A832" s="138">
        <v>487</v>
      </c>
      <c r="B832" s="139">
        <v>487274149</v>
      </c>
      <c r="C832" s="140" t="s">
        <v>539</v>
      </c>
      <c r="D832" s="141">
        <v>274</v>
      </c>
      <c r="E832" s="140" t="s">
        <v>306</v>
      </c>
      <c r="F832" s="141">
        <v>149</v>
      </c>
      <c r="G832" s="142" t="s">
        <v>181</v>
      </c>
      <c r="H832" s="130"/>
      <c r="I832" s="131">
        <v>11959</v>
      </c>
      <c r="J832" s="131">
        <v>442</v>
      </c>
      <c r="K832" s="131">
        <v>0</v>
      </c>
      <c r="L832" s="131">
        <v>938</v>
      </c>
      <c r="M832" s="131">
        <v>13339</v>
      </c>
      <c r="N832" s="130"/>
      <c r="O832" s="132">
        <v>1</v>
      </c>
      <c r="P832" s="132">
        <v>0</v>
      </c>
      <c r="Q832" s="133">
        <v>12401</v>
      </c>
      <c r="R832" s="133">
        <v>0</v>
      </c>
      <c r="S832" s="133">
        <v>0</v>
      </c>
      <c r="T832" s="133">
        <v>938</v>
      </c>
      <c r="U832" s="134">
        <v>13339</v>
      </c>
      <c r="V832" s="144"/>
      <c r="W832" s="173">
        <v>0</v>
      </c>
      <c r="X832" s="174">
        <v>0.18</v>
      </c>
      <c r="Y832" s="174">
        <v>0.11469294050967058</v>
      </c>
      <c r="Z832" s="175">
        <v>0</v>
      </c>
      <c r="AA832" s="168"/>
      <c r="AB832" s="176">
        <v>0</v>
      </c>
      <c r="AC832" s="177">
        <v>0</v>
      </c>
      <c r="AD832" s="134">
        <v>0</v>
      </c>
      <c r="AE832" s="177">
        <v>0</v>
      </c>
      <c r="AF832" s="182">
        <v>0</v>
      </c>
      <c r="AG832" s="172"/>
    </row>
    <row r="833" spans="1:33" s="110" customFormat="1" x14ac:dyDescent="0.2">
      <c r="A833" s="138">
        <v>487</v>
      </c>
      <c r="B833" s="139">
        <v>487274163</v>
      </c>
      <c r="C833" s="140" t="s">
        <v>539</v>
      </c>
      <c r="D833" s="141">
        <v>274</v>
      </c>
      <c r="E833" s="140" t="s">
        <v>306</v>
      </c>
      <c r="F833" s="141">
        <v>163</v>
      </c>
      <c r="G833" s="142" t="s">
        <v>195</v>
      </c>
      <c r="H833" s="130"/>
      <c r="I833" s="131">
        <v>11698</v>
      </c>
      <c r="J833" s="131">
        <v>111</v>
      </c>
      <c r="K833" s="131">
        <v>0</v>
      </c>
      <c r="L833" s="131">
        <v>938</v>
      </c>
      <c r="M833" s="131">
        <v>12747</v>
      </c>
      <c r="N833" s="130"/>
      <c r="O833" s="132">
        <v>15</v>
      </c>
      <c r="P833" s="132">
        <v>0</v>
      </c>
      <c r="Q833" s="133">
        <v>177135</v>
      </c>
      <c r="R833" s="133">
        <v>0</v>
      </c>
      <c r="S833" s="133">
        <v>0</v>
      </c>
      <c r="T833" s="133">
        <v>14070</v>
      </c>
      <c r="U833" s="134">
        <v>191205</v>
      </c>
      <c r="V833" s="144"/>
      <c r="W833" s="173">
        <v>0</v>
      </c>
      <c r="X833" s="174">
        <v>0.18</v>
      </c>
      <c r="Y833" s="174">
        <v>9.243456315829654E-2</v>
      </c>
      <c r="Z833" s="175">
        <v>0</v>
      </c>
      <c r="AA833" s="168"/>
      <c r="AB833" s="176">
        <v>6</v>
      </c>
      <c r="AC833" s="177">
        <v>0</v>
      </c>
      <c r="AD833" s="134">
        <v>0</v>
      </c>
      <c r="AE833" s="177">
        <v>0</v>
      </c>
      <c r="AF833" s="182">
        <v>0</v>
      </c>
      <c r="AG833" s="172"/>
    </row>
    <row r="834" spans="1:33" s="110" customFormat="1" x14ac:dyDescent="0.2">
      <c r="A834" s="138">
        <v>487</v>
      </c>
      <c r="B834" s="139">
        <v>487274165</v>
      </c>
      <c r="C834" s="140" t="s">
        <v>539</v>
      </c>
      <c r="D834" s="141">
        <v>274</v>
      </c>
      <c r="E834" s="140" t="s">
        <v>306</v>
      </c>
      <c r="F834" s="141">
        <v>165</v>
      </c>
      <c r="G834" s="142" t="s">
        <v>197</v>
      </c>
      <c r="H834" s="130"/>
      <c r="I834" s="131">
        <v>12181</v>
      </c>
      <c r="J834" s="131">
        <v>372</v>
      </c>
      <c r="K834" s="131">
        <v>0</v>
      </c>
      <c r="L834" s="131">
        <v>938</v>
      </c>
      <c r="M834" s="131">
        <v>13491</v>
      </c>
      <c r="N834" s="130"/>
      <c r="O834" s="132">
        <v>40.14</v>
      </c>
      <c r="P834" s="132">
        <v>0</v>
      </c>
      <c r="Q834" s="133">
        <v>503879</v>
      </c>
      <c r="R834" s="133">
        <v>0</v>
      </c>
      <c r="S834" s="133">
        <v>0</v>
      </c>
      <c r="T834" s="133">
        <v>37652</v>
      </c>
      <c r="U834" s="134">
        <v>541531</v>
      </c>
      <c r="V834" s="144"/>
      <c r="W834" s="173">
        <v>0</v>
      </c>
      <c r="X834" s="174">
        <v>9.8299999999999998E-2</v>
      </c>
      <c r="Y834" s="174">
        <v>9.9346710167599953E-2</v>
      </c>
      <c r="Z834" s="175">
        <v>0</v>
      </c>
      <c r="AA834" s="168"/>
      <c r="AB834" s="176">
        <v>11</v>
      </c>
      <c r="AC834" s="177">
        <v>0.46351266310658906</v>
      </c>
      <c r="AD834" s="134">
        <v>6256</v>
      </c>
      <c r="AE834" s="177">
        <v>0</v>
      </c>
      <c r="AF834" s="182">
        <v>0</v>
      </c>
      <c r="AG834" s="172"/>
    </row>
    <row r="835" spans="1:33" s="110" customFormat="1" x14ac:dyDescent="0.2">
      <c r="A835" s="138">
        <v>487</v>
      </c>
      <c r="B835" s="139">
        <v>487274176</v>
      </c>
      <c r="C835" s="140" t="s">
        <v>539</v>
      </c>
      <c r="D835" s="141">
        <v>274</v>
      </c>
      <c r="E835" s="140" t="s">
        <v>306</v>
      </c>
      <c r="F835" s="141">
        <v>176</v>
      </c>
      <c r="G835" s="142" t="s">
        <v>208</v>
      </c>
      <c r="H835" s="130"/>
      <c r="I835" s="131">
        <v>13244</v>
      </c>
      <c r="J835" s="131">
        <v>6588</v>
      </c>
      <c r="K835" s="131">
        <v>0</v>
      </c>
      <c r="L835" s="131">
        <v>938</v>
      </c>
      <c r="M835" s="131">
        <v>20770</v>
      </c>
      <c r="N835" s="130"/>
      <c r="O835" s="132">
        <v>76.430000000000007</v>
      </c>
      <c r="P835" s="132">
        <v>0</v>
      </c>
      <c r="Q835" s="133">
        <v>1515760</v>
      </c>
      <c r="R835" s="133">
        <v>0</v>
      </c>
      <c r="S835" s="133">
        <v>0</v>
      </c>
      <c r="T835" s="133">
        <v>71691</v>
      </c>
      <c r="U835" s="134">
        <v>1587451</v>
      </c>
      <c r="V835" s="144"/>
      <c r="W835" s="173">
        <v>0</v>
      </c>
      <c r="X835" s="174">
        <v>0.09</v>
      </c>
      <c r="Y835" s="174">
        <v>8.8705874709205212E-2</v>
      </c>
      <c r="Z835" s="175">
        <v>0</v>
      </c>
      <c r="AA835" s="168"/>
      <c r="AB835" s="176">
        <v>4</v>
      </c>
      <c r="AC835" s="177">
        <v>0</v>
      </c>
      <c r="AD835" s="134">
        <v>0</v>
      </c>
      <c r="AE835" s="177">
        <v>1</v>
      </c>
      <c r="AF835" s="182">
        <v>20770</v>
      </c>
      <c r="AG835" s="172"/>
    </row>
    <row r="836" spans="1:33" s="110" customFormat="1" x14ac:dyDescent="0.2">
      <c r="A836" s="138">
        <v>487</v>
      </c>
      <c r="B836" s="139">
        <v>487274178</v>
      </c>
      <c r="C836" s="140" t="s">
        <v>539</v>
      </c>
      <c r="D836" s="141">
        <v>274</v>
      </c>
      <c r="E836" s="140" t="s">
        <v>306</v>
      </c>
      <c r="F836" s="141">
        <v>178</v>
      </c>
      <c r="G836" s="142" t="s">
        <v>210</v>
      </c>
      <c r="H836" s="130"/>
      <c r="I836" s="131">
        <v>13742</v>
      </c>
      <c r="J836" s="131">
        <v>2313</v>
      </c>
      <c r="K836" s="131">
        <v>0</v>
      </c>
      <c r="L836" s="131">
        <v>938</v>
      </c>
      <c r="M836" s="131">
        <v>16993</v>
      </c>
      <c r="N836" s="130"/>
      <c r="O836" s="132">
        <v>3</v>
      </c>
      <c r="P836" s="132">
        <v>0</v>
      </c>
      <c r="Q836" s="133">
        <v>48165</v>
      </c>
      <c r="R836" s="133">
        <v>0</v>
      </c>
      <c r="S836" s="133">
        <v>0</v>
      </c>
      <c r="T836" s="133">
        <v>2814</v>
      </c>
      <c r="U836" s="134">
        <v>50979</v>
      </c>
      <c r="V836" s="144"/>
      <c r="W836" s="173">
        <v>0</v>
      </c>
      <c r="X836" s="174">
        <v>0.09</v>
      </c>
      <c r="Y836" s="174">
        <v>6.0124893892205454E-2</v>
      </c>
      <c r="Z836" s="175">
        <v>0</v>
      </c>
      <c r="AA836" s="168"/>
      <c r="AB836" s="176">
        <v>0</v>
      </c>
      <c r="AC836" s="177">
        <v>0</v>
      </c>
      <c r="AD836" s="134">
        <v>0</v>
      </c>
      <c r="AE836" s="177">
        <v>0</v>
      </c>
      <c r="AF836" s="182">
        <v>0</v>
      </c>
      <c r="AG836" s="172"/>
    </row>
    <row r="837" spans="1:33" s="110" customFormat="1" x14ac:dyDescent="0.2">
      <c r="A837" s="138">
        <v>487</v>
      </c>
      <c r="B837" s="139">
        <v>487274181</v>
      </c>
      <c r="C837" s="140" t="s">
        <v>539</v>
      </c>
      <c r="D837" s="141">
        <v>274</v>
      </c>
      <c r="E837" s="140" t="s">
        <v>306</v>
      </c>
      <c r="F837" s="141">
        <v>181</v>
      </c>
      <c r="G837" s="142" t="s">
        <v>213</v>
      </c>
      <c r="H837" s="130"/>
      <c r="I837" s="131">
        <v>12764</v>
      </c>
      <c r="J837" s="131">
        <v>234</v>
      </c>
      <c r="K837" s="131">
        <v>0</v>
      </c>
      <c r="L837" s="131">
        <v>938</v>
      </c>
      <c r="M837" s="131">
        <v>13936</v>
      </c>
      <c r="N837" s="130"/>
      <c r="O837" s="132">
        <v>2.4900000000000002</v>
      </c>
      <c r="P837" s="132">
        <v>0</v>
      </c>
      <c r="Q837" s="133">
        <v>32365</v>
      </c>
      <c r="R837" s="133">
        <v>0</v>
      </c>
      <c r="S837" s="133">
        <v>0</v>
      </c>
      <c r="T837" s="133">
        <v>2336</v>
      </c>
      <c r="U837" s="134">
        <v>34701</v>
      </c>
      <c r="V837" s="144"/>
      <c r="W837" s="173">
        <v>0</v>
      </c>
      <c r="X837" s="174">
        <v>0.09</v>
      </c>
      <c r="Y837" s="174">
        <v>1.9367916364146205E-2</v>
      </c>
      <c r="Z837" s="175">
        <v>0</v>
      </c>
      <c r="AA837" s="168"/>
      <c r="AB837" s="176">
        <v>0</v>
      </c>
      <c r="AC837" s="177">
        <v>0</v>
      </c>
      <c r="AD837" s="134">
        <v>0</v>
      </c>
      <c r="AE837" s="177">
        <v>0</v>
      </c>
      <c r="AF837" s="182">
        <v>0</v>
      </c>
      <c r="AG837" s="172"/>
    </row>
    <row r="838" spans="1:33" s="110" customFormat="1" x14ac:dyDescent="0.2">
      <c r="A838" s="138">
        <v>487</v>
      </c>
      <c r="B838" s="139">
        <v>487274182</v>
      </c>
      <c r="C838" s="140" t="s">
        <v>539</v>
      </c>
      <c r="D838" s="141">
        <v>274</v>
      </c>
      <c r="E838" s="140" t="s">
        <v>306</v>
      </c>
      <c r="F838" s="141">
        <v>182</v>
      </c>
      <c r="G838" s="142" t="s">
        <v>214</v>
      </c>
      <c r="H838" s="130"/>
      <c r="I838" s="131">
        <v>9693</v>
      </c>
      <c r="J838" s="131">
        <v>2313</v>
      </c>
      <c r="K838" s="131">
        <v>0</v>
      </c>
      <c r="L838" s="131">
        <v>938</v>
      </c>
      <c r="M838" s="131">
        <v>12944</v>
      </c>
      <c r="N838" s="130"/>
      <c r="O838" s="132">
        <v>3</v>
      </c>
      <c r="P838" s="132">
        <v>0</v>
      </c>
      <c r="Q838" s="133">
        <v>36018</v>
      </c>
      <c r="R838" s="133">
        <v>0</v>
      </c>
      <c r="S838" s="133">
        <v>0</v>
      </c>
      <c r="T838" s="133">
        <v>2814</v>
      </c>
      <c r="U838" s="134">
        <v>38832</v>
      </c>
      <c r="V838" s="144"/>
      <c r="W838" s="173">
        <v>0</v>
      </c>
      <c r="X838" s="174">
        <v>0.09</v>
      </c>
      <c r="Y838" s="174">
        <v>1.9857956629044372E-2</v>
      </c>
      <c r="Z838" s="175">
        <v>0</v>
      </c>
      <c r="AA838" s="168"/>
      <c r="AB838" s="176">
        <v>0</v>
      </c>
      <c r="AC838" s="177">
        <v>0</v>
      </c>
      <c r="AD838" s="134">
        <v>0</v>
      </c>
      <c r="AE838" s="177">
        <v>0</v>
      </c>
      <c r="AF838" s="182">
        <v>0</v>
      </c>
      <c r="AG838" s="172"/>
    </row>
    <row r="839" spans="1:33" s="110" customFormat="1" x14ac:dyDescent="0.2">
      <c r="A839" s="138">
        <v>487</v>
      </c>
      <c r="B839" s="139">
        <v>487274220</v>
      </c>
      <c r="C839" s="140" t="s">
        <v>539</v>
      </c>
      <c r="D839" s="141">
        <v>274</v>
      </c>
      <c r="E839" s="140" t="s">
        <v>306</v>
      </c>
      <c r="F839" s="141">
        <v>220</v>
      </c>
      <c r="G839" s="142" t="s">
        <v>252</v>
      </c>
      <c r="H839" s="130"/>
      <c r="I839" s="131">
        <v>14162</v>
      </c>
      <c r="J839" s="131">
        <v>6297</v>
      </c>
      <c r="K839" s="131">
        <v>0</v>
      </c>
      <c r="L839" s="131">
        <v>938</v>
      </c>
      <c r="M839" s="131">
        <v>21397</v>
      </c>
      <c r="N839" s="130"/>
      <c r="O839" s="132">
        <v>2</v>
      </c>
      <c r="P839" s="132">
        <v>0</v>
      </c>
      <c r="Q839" s="133">
        <v>40918</v>
      </c>
      <c r="R839" s="133">
        <v>0</v>
      </c>
      <c r="S839" s="133">
        <v>0</v>
      </c>
      <c r="T839" s="133">
        <v>1876</v>
      </c>
      <c r="U839" s="134">
        <v>42794</v>
      </c>
      <c r="V839" s="144"/>
      <c r="W839" s="173">
        <v>0</v>
      </c>
      <c r="X839" s="174">
        <v>0.09</v>
      </c>
      <c r="Y839" s="174">
        <v>1.6580394244019483E-2</v>
      </c>
      <c r="Z839" s="175">
        <v>0</v>
      </c>
      <c r="AA839" s="168"/>
      <c r="AB839" s="176">
        <v>0</v>
      </c>
      <c r="AC839" s="177">
        <v>0</v>
      </c>
      <c r="AD839" s="134">
        <v>0</v>
      </c>
      <c r="AE839" s="177">
        <v>0</v>
      </c>
      <c r="AF839" s="182">
        <v>0</v>
      </c>
      <c r="AG839" s="172"/>
    </row>
    <row r="840" spans="1:33" s="110" customFormat="1" x14ac:dyDescent="0.2">
      <c r="A840" s="138">
        <v>487</v>
      </c>
      <c r="B840" s="139">
        <v>487274229</v>
      </c>
      <c r="C840" s="140" t="s">
        <v>539</v>
      </c>
      <c r="D840" s="141">
        <v>274</v>
      </c>
      <c r="E840" s="140" t="s">
        <v>306</v>
      </c>
      <c r="F840" s="141">
        <v>229</v>
      </c>
      <c r="G840" s="142" t="s">
        <v>261</v>
      </c>
      <c r="H840" s="130"/>
      <c r="I840" s="131">
        <v>11307</v>
      </c>
      <c r="J840" s="131">
        <v>1101</v>
      </c>
      <c r="K840" s="131">
        <v>0</v>
      </c>
      <c r="L840" s="131">
        <v>938</v>
      </c>
      <c r="M840" s="131">
        <v>13346</v>
      </c>
      <c r="N840" s="130"/>
      <c r="O840" s="132">
        <v>4.13</v>
      </c>
      <c r="P840" s="132">
        <v>0</v>
      </c>
      <c r="Q840" s="133">
        <v>51245</v>
      </c>
      <c r="R840" s="133">
        <v>0</v>
      </c>
      <c r="S840" s="133">
        <v>0</v>
      </c>
      <c r="T840" s="133">
        <v>3874</v>
      </c>
      <c r="U840" s="134">
        <v>55119</v>
      </c>
      <c r="V840" s="144"/>
      <c r="W840" s="173">
        <v>0</v>
      </c>
      <c r="X840" s="174">
        <v>0.09</v>
      </c>
      <c r="Y840" s="174">
        <v>1.1816383617952519E-2</v>
      </c>
      <c r="Z840" s="175">
        <v>0</v>
      </c>
      <c r="AA840" s="168"/>
      <c r="AB840" s="176">
        <v>0</v>
      </c>
      <c r="AC840" s="177">
        <v>0</v>
      </c>
      <c r="AD840" s="134">
        <v>0</v>
      </c>
      <c r="AE840" s="177">
        <v>0</v>
      </c>
      <c r="AF840" s="182">
        <v>0</v>
      </c>
      <c r="AG840" s="172"/>
    </row>
    <row r="841" spans="1:33" s="110" customFormat="1" x14ac:dyDescent="0.2">
      <c r="A841" s="138">
        <v>487</v>
      </c>
      <c r="B841" s="139">
        <v>487274243</v>
      </c>
      <c r="C841" s="140" t="s">
        <v>539</v>
      </c>
      <c r="D841" s="141">
        <v>274</v>
      </c>
      <c r="E841" s="140" t="s">
        <v>306</v>
      </c>
      <c r="F841" s="141">
        <v>243</v>
      </c>
      <c r="G841" s="142" t="s">
        <v>275</v>
      </c>
      <c r="H841" s="130"/>
      <c r="I841" s="131">
        <v>11254</v>
      </c>
      <c r="J841" s="131">
        <v>2114</v>
      </c>
      <c r="K841" s="131">
        <v>0</v>
      </c>
      <c r="L841" s="131">
        <v>938</v>
      </c>
      <c r="M841" s="131">
        <v>14306</v>
      </c>
      <c r="N841" s="130"/>
      <c r="O841" s="132">
        <v>1.3</v>
      </c>
      <c r="P841" s="132">
        <v>0</v>
      </c>
      <c r="Q841" s="133">
        <v>17378</v>
      </c>
      <c r="R841" s="133">
        <v>0</v>
      </c>
      <c r="S841" s="133">
        <v>0</v>
      </c>
      <c r="T841" s="133">
        <v>1219</v>
      </c>
      <c r="U841" s="134">
        <v>18597</v>
      </c>
      <c r="V841" s="144"/>
      <c r="W841" s="173">
        <v>0</v>
      </c>
      <c r="X841" s="174">
        <v>0.09</v>
      </c>
      <c r="Y841" s="174">
        <v>6.428262576334348E-3</v>
      </c>
      <c r="Z841" s="175">
        <v>0</v>
      </c>
      <c r="AA841" s="168"/>
      <c r="AB841" s="176">
        <v>0</v>
      </c>
      <c r="AC841" s="177">
        <v>0</v>
      </c>
      <c r="AD841" s="134">
        <v>0</v>
      </c>
      <c r="AE841" s="177">
        <v>0</v>
      </c>
      <c r="AF841" s="182">
        <v>0</v>
      </c>
      <c r="AG841" s="172"/>
    </row>
    <row r="842" spans="1:33" s="110" customFormat="1" x14ac:dyDescent="0.2">
      <c r="A842" s="138">
        <v>487</v>
      </c>
      <c r="B842" s="139">
        <v>487274244</v>
      </c>
      <c r="C842" s="140" t="s">
        <v>539</v>
      </c>
      <c r="D842" s="141">
        <v>274</v>
      </c>
      <c r="E842" s="140" t="s">
        <v>306</v>
      </c>
      <c r="F842" s="141">
        <v>244</v>
      </c>
      <c r="G842" s="142" t="s">
        <v>276</v>
      </c>
      <c r="H842" s="130"/>
      <c r="I842" s="131">
        <v>9512</v>
      </c>
      <c r="J842" s="131">
        <v>3015</v>
      </c>
      <c r="K842" s="131">
        <v>0</v>
      </c>
      <c r="L842" s="131">
        <v>938</v>
      </c>
      <c r="M842" s="131">
        <v>13465</v>
      </c>
      <c r="N842" s="130"/>
      <c r="O842" s="132">
        <v>1</v>
      </c>
      <c r="P842" s="132">
        <v>0</v>
      </c>
      <c r="Q842" s="133">
        <v>12527</v>
      </c>
      <c r="R842" s="133">
        <v>0</v>
      </c>
      <c r="S842" s="133">
        <v>0</v>
      </c>
      <c r="T842" s="133">
        <v>938</v>
      </c>
      <c r="U842" s="134">
        <v>13465</v>
      </c>
      <c r="V842" s="144"/>
      <c r="W842" s="173">
        <v>0</v>
      </c>
      <c r="X842" s="174">
        <v>0.09</v>
      </c>
      <c r="Y842" s="174">
        <v>0.1346351263518645</v>
      </c>
      <c r="Z842" s="175">
        <v>0</v>
      </c>
      <c r="AA842" s="168"/>
      <c r="AB842" s="176">
        <v>1</v>
      </c>
      <c r="AC842" s="177">
        <v>0.85876406248103776</v>
      </c>
      <c r="AD842" s="134">
        <v>11564</v>
      </c>
      <c r="AE842" s="177">
        <v>0</v>
      </c>
      <c r="AF842" s="182">
        <v>0</v>
      </c>
      <c r="AG842" s="172"/>
    </row>
    <row r="843" spans="1:33" s="110" customFormat="1" x14ac:dyDescent="0.2">
      <c r="A843" s="138">
        <v>487</v>
      </c>
      <c r="B843" s="139">
        <v>487274248</v>
      </c>
      <c r="C843" s="140" t="s">
        <v>539</v>
      </c>
      <c r="D843" s="141">
        <v>274</v>
      </c>
      <c r="E843" s="140" t="s">
        <v>306</v>
      </c>
      <c r="F843" s="141">
        <v>248</v>
      </c>
      <c r="G843" s="142" t="s">
        <v>280</v>
      </c>
      <c r="H843" s="130"/>
      <c r="I843" s="131">
        <v>12458</v>
      </c>
      <c r="J843" s="131">
        <v>984</v>
      </c>
      <c r="K843" s="131">
        <v>0</v>
      </c>
      <c r="L843" s="131">
        <v>938</v>
      </c>
      <c r="M843" s="131">
        <v>14380</v>
      </c>
      <c r="N843" s="130"/>
      <c r="O843" s="132">
        <v>20</v>
      </c>
      <c r="P843" s="132">
        <v>0</v>
      </c>
      <c r="Q843" s="133">
        <v>268840</v>
      </c>
      <c r="R843" s="133">
        <v>0</v>
      </c>
      <c r="S843" s="133">
        <v>0</v>
      </c>
      <c r="T843" s="133">
        <v>18760</v>
      </c>
      <c r="U843" s="134">
        <v>287600</v>
      </c>
      <c r="V843" s="144"/>
      <c r="W843" s="173">
        <v>0</v>
      </c>
      <c r="X843" s="174">
        <v>0.09</v>
      </c>
      <c r="Y843" s="174">
        <v>5.8077757598521712E-2</v>
      </c>
      <c r="Z843" s="175">
        <v>0</v>
      </c>
      <c r="AA843" s="168"/>
      <c r="AB843" s="176">
        <v>1</v>
      </c>
      <c r="AC843" s="177">
        <v>0</v>
      </c>
      <c r="AD843" s="134">
        <v>0</v>
      </c>
      <c r="AE843" s="177">
        <v>2</v>
      </c>
      <c r="AF843" s="182">
        <v>28760</v>
      </c>
      <c r="AG843" s="172"/>
    </row>
    <row r="844" spans="1:33" s="110" customFormat="1" x14ac:dyDescent="0.2">
      <c r="A844" s="138">
        <v>487</v>
      </c>
      <c r="B844" s="139">
        <v>487274262</v>
      </c>
      <c r="C844" s="140" t="s">
        <v>539</v>
      </c>
      <c r="D844" s="141">
        <v>274</v>
      </c>
      <c r="E844" s="140" t="s">
        <v>306</v>
      </c>
      <c r="F844" s="141">
        <v>262</v>
      </c>
      <c r="G844" s="142" t="s">
        <v>294</v>
      </c>
      <c r="H844" s="130"/>
      <c r="I844" s="131">
        <v>12542</v>
      </c>
      <c r="J844" s="131">
        <v>4384</v>
      </c>
      <c r="K844" s="131">
        <v>0</v>
      </c>
      <c r="L844" s="131">
        <v>938</v>
      </c>
      <c r="M844" s="131">
        <v>17864</v>
      </c>
      <c r="N844" s="130"/>
      <c r="O844" s="132">
        <v>8.4600000000000009</v>
      </c>
      <c r="P844" s="132">
        <v>0</v>
      </c>
      <c r="Q844" s="133">
        <v>143194</v>
      </c>
      <c r="R844" s="133">
        <v>0</v>
      </c>
      <c r="S844" s="133">
        <v>0</v>
      </c>
      <c r="T844" s="133">
        <v>7935</v>
      </c>
      <c r="U844" s="134">
        <v>151129</v>
      </c>
      <c r="V844" s="144"/>
      <c r="W844" s="173">
        <v>0</v>
      </c>
      <c r="X844" s="174">
        <v>0.09</v>
      </c>
      <c r="Y844" s="174">
        <v>7.4061373245653719E-2</v>
      </c>
      <c r="Z844" s="175">
        <v>0</v>
      </c>
      <c r="AA844" s="168"/>
      <c r="AB844" s="176">
        <v>0</v>
      </c>
      <c r="AC844" s="177">
        <v>0</v>
      </c>
      <c r="AD844" s="134">
        <v>0</v>
      </c>
      <c r="AE844" s="177">
        <v>0</v>
      </c>
      <c r="AF844" s="182">
        <v>0</v>
      </c>
      <c r="AG844" s="172"/>
    </row>
    <row r="845" spans="1:33" s="110" customFormat="1" x14ac:dyDescent="0.2">
      <c r="A845" s="138">
        <v>487</v>
      </c>
      <c r="B845" s="139">
        <v>487274274</v>
      </c>
      <c r="C845" s="140" t="s">
        <v>539</v>
      </c>
      <c r="D845" s="141">
        <v>274</v>
      </c>
      <c r="E845" s="140" t="s">
        <v>306</v>
      </c>
      <c r="F845" s="141">
        <v>274</v>
      </c>
      <c r="G845" s="142" t="s">
        <v>306</v>
      </c>
      <c r="H845" s="130"/>
      <c r="I845" s="131">
        <v>13134</v>
      </c>
      <c r="J845" s="131">
        <v>5401</v>
      </c>
      <c r="K845" s="131">
        <v>0</v>
      </c>
      <c r="L845" s="131">
        <v>938</v>
      </c>
      <c r="M845" s="131">
        <v>19473</v>
      </c>
      <c r="N845" s="130"/>
      <c r="O845" s="132">
        <v>211.93</v>
      </c>
      <c r="P845" s="132">
        <v>0</v>
      </c>
      <c r="Q845" s="133">
        <v>3928125</v>
      </c>
      <c r="R845" s="133">
        <v>0</v>
      </c>
      <c r="S845" s="133">
        <v>0</v>
      </c>
      <c r="T845" s="133">
        <v>198791</v>
      </c>
      <c r="U845" s="134">
        <v>4126916</v>
      </c>
      <c r="V845" s="144"/>
      <c r="W845" s="173">
        <v>0</v>
      </c>
      <c r="X845" s="174">
        <v>0.09</v>
      </c>
      <c r="Y845" s="174">
        <v>6.7751587072622119E-2</v>
      </c>
      <c r="Z845" s="175">
        <v>0</v>
      </c>
      <c r="AA845" s="168"/>
      <c r="AB845" s="176">
        <v>3</v>
      </c>
      <c r="AC845" s="177">
        <v>0</v>
      </c>
      <c r="AD845" s="134">
        <v>0</v>
      </c>
      <c r="AE845" s="177">
        <v>1.99</v>
      </c>
      <c r="AF845" s="182">
        <v>38752</v>
      </c>
      <c r="AG845" s="172"/>
    </row>
    <row r="846" spans="1:33" s="110" customFormat="1" x14ac:dyDescent="0.2">
      <c r="A846" s="138">
        <v>487</v>
      </c>
      <c r="B846" s="139">
        <v>487274284</v>
      </c>
      <c r="C846" s="140" t="s">
        <v>539</v>
      </c>
      <c r="D846" s="141">
        <v>274</v>
      </c>
      <c r="E846" s="140" t="s">
        <v>306</v>
      </c>
      <c r="F846" s="141">
        <v>284</v>
      </c>
      <c r="G846" s="142" t="s">
        <v>316</v>
      </c>
      <c r="H846" s="130"/>
      <c r="I846" s="131">
        <v>10728</v>
      </c>
      <c r="J846" s="131">
        <v>4273</v>
      </c>
      <c r="K846" s="131">
        <v>0</v>
      </c>
      <c r="L846" s="131">
        <v>938</v>
      </c>
      <c r="M846" s="131">
        <v>15939</v>
      </c>
      <c r="N846" s="130"/>
      <c r="O846" s="132">
        <v>3.49</v>
      </c>
      <c r="P846" s="132">
        <v>0</v>
      </c>
      <c r="Q846" s="133">
        <v>52353</v>
      </c>
      <c r="R846" s="133">
        <v>0</v>
      </c>
      <c r="S846" s="133">
        <v>0</v>
      </c>
      <c r="T846" s="133">
        <v>3274</v>
      </c>
      <c r="U846" s="134">
        <v>55627</v>
      </c>
      <c r="V846" s="144"/>
      <c r="W846" s="173">
        <v>0</v>
      </c>
      <c r="X846" s="174">
        <v>0.09</v>
      </c>
      <c r="Y846" s="174">
        <v>4.5234093690484034E-2</v>
      </c>
      <c r="Z846" s="175">
        <v>0</v>
      </c>
      <c r="AA846" s="168"/>
      <c r="AB846" s="176">
        <v>0</v>
      </c>
      <c r="AC846" s="177">
        <v>0</v>
      </c>
      <c r="AD846" s="134">
        <v>0</v>
      </c>
      <c r="AE846" s="177">
        <v>0</v>
      </c>
      <c r="AF846" s="182">
        <v>0</v>
      </c>
      <c r="AG846" s="172"/>
    </row>
    <row r="847" spans="1:33" s="110" customFormat="1" x14ac:dyDescent="0.2">
      <c r="A847" s="138">
        <v>487</v>
      </c>
      <c r="B847" s="139">
        <v>487274293</v>
      </c>
      <c r="C847" s="140" t="s">
        <v>539</v>
      </c>
      <c r="D847" s="141">
        <v>274</v>
      </c>
      <c r="E847" s="140" t="s">
        <v>306</v>
      </c>
      <c r="F847" s="141">
        <v>293</v>
      </c>
      <c r="G847" s="142" t="s">
        <v>325</v>
      </c>
      <c r="H847" s="130"/>
      <c r="I847" s="131">
        <v>12760.161431036608</v>
      </c>
      <c r="J847" s="131">
        <v>611</v>
      </c>
      <c r="K847" s="131">
        <v>0</v>
      </c>
      <c r="L847" s="131">
        <v>938</v>
      </c>
      <c r="M847" s="131">
        <v>14309.161431036608</v>
      </c>
      <c r="N847" s="130"/>
      <c r="O847" s="132">
        <v>0.49</v>
      </c>
      <c r="P847" s="132">
        <v>0</v>
      </c>
      <c r="Q847" s="133">
        <v>6552</v>
      </c>
      <c r="R847" s="133">
        <v>0</v>
      </c>
      <c r="S847" s="133">
        <v>0</v>
      </c>
      <c r="T847" s="133">
        <v>460</v>
      </c>
      <c r="U847" s="134">
        <v>7012</v>
      </c>
      <c r="V847" s="144"/>
      <c r="W847" s="173">
        <v>0</v>
      </c>
      <c r="X847" s="174">
        <v>0.18</v>
      </c>
      <c r="Y847" s="174">
        <v>9.4456288817017318E-3</v>
      </c>
      <c r="Z847" s="175">
        <v>0</v>
      </c>
      <c r="AA847" s="168"/>
      <c r="AB847" s="176">
        <v>0</v>
      </c>
      <c r="AC847" s="177">
        <v>0</v>
      </c>
      <c r="AD847" s="134">
        <v>0</v>
      </c>
      <c r="AE847" s="177">
        <v>0</v>
      </c>
      <c r="AF847" s="182">
        <v>0</v>
      </c>
      <c r="AG847" s="172"/>
    </row>
    <row r="848" spans="1:33" s="110" customFormat="1" x14ac:dyDescent="0.2">
      <c r="A848" s="138">
        <v>487</v>
      </c>
      <c r="B848" s="139">
        <v>487274308</v>
      </c>
      <c r="C848" s="140" t="s">
        <v>539</v>
      </c>
      <c r="D848" s="141">
        <v>274</v>
      </c>
      <c r="E848" s="140" t="s">
        <v>306</v>
      </c>
      <c r="F848" s="141">
        <v>308</v>
      </c>
      <c r="G848" s="142" t="s">
        <v>340</v>
      </c>
      <c r="H848" s="130"/>
      <c r="I848" s="131">
        <v>13863</v>
      </c>
      <c r="J848" s="131">
        <v>6345</v>
      </c>
      <c r="K848" s="131">
        <v>0</v>
      </c>
      <c r="L848" s="131">
        <v>938</v>
      </c>
      <c r="M848" s="131">
        <v>21146</v>
      </c>
      <c r="N848" s="130"/>
      <c r="O848" s="132">
        <v>7.97</v>
      </c>
      <c r="P848" s="132">
        <v>0</v>
      </c>
      <c r="Q848" s="133">
        <v>161058</v>
      </c>
      <c r="R848" s="133">
        <v>0</v>
      </c>
      <c r="S848" s="133">
        <v>0</v>
      </c>
      <c r="T848" s="133">
        <v>7476</v>
      </c>
      <c r="U848" s="134">
        <v>168534</v>
      </c>
      <c r="V848" s="144"/>
      <c r="W848" s="173">
        <v>0</v>
      </c>
      <c r="X848" s="174">
        <v>0.09</v>
      </c>
      <c r="Y848" s="174">
        <v>2.4358258082762783E-3</v>
      </c>
      <c r="Z848" s="175">
        <v>0</v>
      </c>
      <c r="AA848" s="168"/>
      <c r="AB848" s="176">
        <v>0</v>
      </c>
      <c r="AC848" s="177">
        <v>0</v>
      </c>
      <c r="AD848" s="134">
        <v>0</v>
      </c>
      <c r="AE848" s="177">
        <v>0.97</v>
      </c>
      <c r="AF848" s="182">
        <v>20512</v>
      </c>
      <c r="AG848" s="172"/>
    </row>
    <row r="849" spans="1:33" s="110" customFormat="1" x14ac:dyDescent="0.2">
      <c r="A849" s="138">
        <v>487</v>
      </c>
      <c r="B849" s="139">
        <v>487274314</v>
      </c>
      <c r="C849" s="140" t="s">
        <v>539</v>
      </c>
      <c r="D849" s="141">
        <v>274</v>
      </c>
      <c r="E849" s="140" t="s">
        <v>306</v>
      </c>
      <c r="F849" s="141">
        <v>314</v>
      </c>
      <c r="G849" s="142" t="s">
        <v>346</v>
      </c>
      <c r="H849" s="130"/>
      <c r="I849" s="131">
        <v>12378.014752158331</v>
      </c>
      <c r="J849" s="131">
        <v>9293</v>
      </c>
      <c r="K849" s="131">
        <v>0</v>
      </c>
      <c r="L849" s="131">
        <v>938</v>
      </c>
      <c r="M849" s="131">
        <v>22609.014752158331</v>
      </c>
      <c r="N849" s="130"/>
      <c r="O849" s="132">
        <v>3</v>
      </c>
      <c r="P849" s="132">
        <v>0</v>
      </c>
      <c r="Q849" s="133">
        <v>65013</v>
      </c>
      <c r="R849" s="133">
        <v>0</v>
      </c>
      <c r="S849" s="133">
        <v>0</v>
      </c>
      <c r="T849" s="133">
        <v>2814</v>
      </c>
      <c r="U849" s="134">
        <v>67827</v>
      </c>
      <c r="V849" s="144"/>
      <c r="W849" s="173">
        <v>0</v>
      </c>
      <c r="X849" s="174">
        <v>0.09</v>
      </c>
      <c r="Y849" s="174">
        <v>3.6922775094928788E-3</v>
      </c>
      <c r="Z849" s="175">
        <v>0</v>
      </c>
      <c r="AA849" s="168"/>
      <c r="AB849" s="176">
        <v>0</v>
      </c>
      <c r="AC849" s="177">
        <v>0</v>
      </c>
      <c r="AD849" s="134">
        <v>0</v>
      </c>
      <c r="AE849" s="177">
        <v>0</v>
      </c>
      <c r="AF849" s="182">
        <v>0</v>
      </c>
      <c r="AG849" s="172"/>
    </row>
    <row r="850" spans="1:33" s="110" customFormat="1" x14ac:dyDescent="0.2">
      <c r="A850" s="138">
        <v>487</v>
      </c>
      <c r="B850" s="139">
        <v>487274346</v>
      </c>
      <c r="C850" s="140" t="s">
        <v>539</v>
      </c>
      <c r="D850" s="141">
        <v>274</v>
      </c>
      <c r="E850" s="140" t="s">
        <v>306</v>
      </c>
      <c r="F850" s="141">
        <v>346</v>
      </c>
      <c r="G850" s="142" t="s">
        <v>378</v>
      </c>
      <c r="H850" s="130"/>
      <c r="I850" s="131">
        <v>12064</v>
      </c>
      <c r="J850" s="131">
        <v>1771</v>
      </c>
      <c r="K850" s="131">
        <v>0</v>
      </c>
      <c r="L850" s="131">
        <v>938</v>
      </c>
      <c r="M850" s="131">
        <v>14773</v>
      </c>
      <c r="N850" s="130"/>
      <c r="O850" s="132">
        <v>1</v>
      </c>
      <c r="P850" s="132">
        <v>0</v>
      </c>
      <c r="Q850" s="133">
        <v>13835</v>
      </c>
      <c r="R850" s="133">
        <v>0</v>
      </c>
      <c r="S850" s="133">
        <v>0</v>
      </c>
      <c r="T850" s="133">
        <v>938</v>
      </c>
      <c r="U850" s="134">
        <v>14773</v>
      </c>
      <c r="V850" s="144"/>
      <c r="W850" s="173">
        <v>0</v>
      </c>
      <c r="X850" s="174">
        <v>0.09</v>
      </c>
      <c r="Y850" s="174">
        <v>1.1853968724238762E-2</v>
      </c>
      <c r="Z850" s="175">
        <v>0</v>
      </c>
      <c r="AA850" s="168"/>
      <c r="AB850" s="176">
        <v>0</v>
      </c>
      <c r="AC850" s="177">
        <v>0</v>
      </c>
      <c r="AD850" s="134">
        <v>0</v>
      </c>
      <c r="AE850" s="177">
        <v>0</v>
      </c>
      <c r="AF850" s="182">
        <v>0</v>
      </c>
      <c r="AG850" s="172"/>
    </row>
    <row r="851" spans="1:33" s="110" customFormat="1" x14ac:dyDescent="0.2">
      <c r="A851" s="138">
        <v>487</v>
      </c>
      <c r="B851" s="139">
        <v>487274347</v>
      </c>
      <c r="C851" s="140" t="s">
        <v>539</v>
      </c>
      <c r="D851" s="141">
        <v>274</v>
      </c>
      <c r="E851" s="140" t="s">
        <v>306</v>
      </c>
      <c r="F851" s="141">
        <v>347</v>
      </c>
      <c r="G851" s="142" t="s">
        <v>379</v>
      </c>
      <c r="H851" s="130"/>
      <c r="I851" s="131">
        <v>11030</v>
      </c>
      <c r="J851" s="131">
        <v>4994</v>
      </c>
      <c r="K851" s="131">
        <v>0</v>
      </c>
      <c r="L851" s="131">
        <v>938</v>
      </c>
      <c r="M851" s="131">
        <v>16962</v>
      </c>
      <c r="N851" s="130"/>
      <c r="O851" s="132">
        <v>11.45</v>
      </c>
      <c r="P851" s="132">
        <v>0</v>
      </c>
      <c r="Q851" s="133">
        <v>183475</v>
      </c>
      <c r="R851" s="133">
        <v>0</v>
      </c>
      <c r="S851" s="133">
        <v>0</v>
      </c>
      <c r="T851" s="133">
        <v>10740</v>
      </c>
      <c r="U851" s="134">
        <v>194215</v>
      </c>
      <c r="V851" s="144"/>
      <c r="W851" s="173">
        <v>0</v>
      </c>
      <c r="X851" s="174">
        <v>0.09</v>
      </c>
      <c r="Y851" s="174">
        <v>8.5029863963375085E-3</v>
      </c>
      <c r="Z851" s="175">
        <v>0</v>
      </c>
      <c r="AA851" s="168"/>
      <c r="AB851" s="176">
        <v>1</v>
      </c>
      <c r="AC851" s="177">
        <v>0</v>
      </c>
      <c r="AD851" s="134">
        <v>0</v>
      </c>
      <c r="AE851" s="177">
        <v>0</v>
      </c>
      <c r="AF851" s="182">
        <v>0</v>
      </c>
      <c r="AG851" s="172"/>
    </row>
    <row r="852" spans="1:33" s="110" customFormat="1" x14ac:dyDescent="0.2">
      <c r="A852" s="138">
        <v>488</v>
      </c>
      <c r="B852" s="139">
        <v>488219001</v>
      </c>
      <c r="C852" s="140" t="s">
        <v>465</v>
      </c>
      <c r="D852" s="141">
        <v>219</v>
      </c>
      <c r="E852" s="140" t="s">
        <v>251</v>
      </c>
      <c r="F852" s="141">
        <v>1</v>
      </c>
      <c r="G852" s="142" t="s">
        <v>33</v>
      </c>
      <c r="H852" s="130"/>
      <c r="I852" s="131">
        <v>11011</v>
      </c>
      <c r="J852" s="131">
        <v>1948</v>
      </c>
      <c r="K852" s="131">
        <v>0</v>
      </c>
      <c r="L852" s="131">
        <v>938</v>
      </c>
      <c r="M852" s="131">
        <v>13897</v>
      </c>
      <c r="N852" s="130"/>
      <c r="O852" s="132">
        <v>25.31</v>
      </c>
      <c r="P852" s="132">
        <v>0</v>
      </c>
      <c r="Q852" s="133">
        <v>327992</v>
      </c>
      <c r="R852" s="133">
        <v>0</v>
      </c>
      <c r="S852" s="133">
        <v>0</v>
      </c>
      <c r="T852" s="133">
        <v>23741</v>
      </c>
      <c r="U852" s="134">
        <v>351733</v>
      </c>
      <c r="V852" s="144"/>
      <c r="W852" s="173">
        <v>0</v>
      </c>
      <c r="X852" s="174">
        <v>0.09</v>
      </c>
      <c r="Y852" s="174">
        <v>1.3355256496601202E-2</v>
      </c>
      <c r="Z852" s="175">
        <v>0</v>
      </c>
      <c r="AA852" s="168"/>
      <c r="AB852" s="176">
        <v>2</v>
      </c>
      <c r="AC852" s="177">
        <v>0</v>
      </c>
      <c r="AD852" s="134">
        <v>0</v>
      </c>
      <c r="AE852" s="177">
        <v>1</v>
      </c>
      <c r="AF852" s="182">
        <v>13897</v>
      </c>
      <c r="AG852" s="172"/>
    </row>
    <row r="853" spans="1:33" s="110" customFormat="1" x14ac:dyDescent="0.2">
      <c r="A853" s="138">
        <v>488</v>
      </c>
      <c r="B853" s="139">
        <v>488219016</v>
      </c>
      <c r="C853" s="140" t="s">
        <v>465</v>
      </c>
      <c r="D853" s="141">
        <v>219</v>
      </c>
      <c r="E853" s="140" t="s">
        <v>251</v>
      </c>
      <c r="F853" s="141">
        <v>16</v>
      </c>
      <c r="G853" s="142" t="s">
        <v>48</v>
      </c>
      <c r="H853" s="130"/>
      <c r="I853" s="131">
        <v>14885</v>
      </c>
      <c r="J853" s="131">
        <v>713</v>
      </c>
      <c r="K853" s="131">
        <v>0</v>
      </c>
      <c r="L853" s="131">
        <v>938</v>
      </c>
      <c r="M853" s="131">
        <v>16536</v>
      </c>
      <c r="N853" s="130"/>
      <c r="O853" s="132">
        <v>3</v>
      </c>
      <c r="P853" s="132">
        <v>0</v>
      </c>
      <c r="Q853" s="133">
        <v>46794</v>
      </c>
      <c r="R853" s="133">
        <v>0</v>
      </c>
      <c r="S853" s="133">
        <v>0</v>
      </c>
      <c r="T853" s="133">
        <v>2814</v>
      </c>
      <c r="U853" s="134">
        <v>49608</v>
      </c>
      <c r="V853" s="144"/>
      <c r="W853" s="173">
        <v>0</v>
      </c>
      <c r="X853" s="174">
        <v>0.09</v>
      </c>
      <c r="Y853" s="174">
        <v>4.7137046774485984E-2</v>
      </c>
      <c r="Z853" s="175">
        <v>0</v>
      </c>
      <c r="AA853" s="168"/>
      <c r="AB853" s="176">
        <v>0</v>
      </c>
      <c r="AC853" s="177">
        <v>0</v>
      </c>
      <c r="AD853" s="134">
        <v>0</v>
      </c>
      <c r="AE853" s="177">
        <v>0</v>
      </c>
      <c r="AF853" s="182">
        <v>0</v>
      </c>
      <c r="AG853" s="172"/>
    </row>
    <row r="854" spans="1:33" s="110" customFormat="1" x14ac:dyDescent="0.2">
      <c r="A854" s="138">
        <v>488</v>
      </c>
      <c r="B854" s="139">
        <v>488219018</v>
      </c>
      <c r="C854" s="140" t="s">
        <v>465</v>
      </c>
      <c r="D854" s="141">
        <v>219</v>
      </c>
      <c r="E854" s="140" t="s">
        <v>251</v>
      </c>
      <c r="F854" s="141">
        <v>18</v>
      </c>
      <c r="G854" s="142" t="s">
        <v>50</v>
      </c>
      <c r="H854" s="130"/>
      <c r="I854" s="131">
        <v>16010</v>
      </c>
      <c r="J854" s="131">
        <v>9863</v>
      </c>
      <c r="K854" s="131">
        <v>0</v>
      </c>
      <c r="L854" s="131">
        <v>938</v>
      </c>
      <c r="M854" s="131">
        <v>26811</v>
      </c>
      <c r="N854" s="130"/>
      <c r="O854" s="132">
        <v>3</v>
      </c>
      <c r="P854" s="132">
        <v>0</v>
      </c>
      <c r="Q854" s="133">
        <v>77619</v>
      </c>
      <c r="R854" s="133">
        <v>0</v>
      </c>
      <c r="S854" s="133">
        <v>0</v>
      </c>
      <c r="T854" s="133">
        <v>2814</v>
      </c>
      <c r="U854" s="134">
        <v>80433</v>
      </c>
      <c r="V854" s="144"/>
      <c r="W854" s="173">
        <v>0</v>
      </c>
      <c r="X854" s="174">
        <v>0.09</v>
      </c>
      <c r="Y854" s="174">
        <v>3.2906244359349739E-2</v>
      </c>
      <c r="Z854" s="175">
        <v>0</v>
      </c>
      <c r="AA854" s="168"/>
      <c r="AB854" s="176">
        <v>0</v>
      </c>
      <c r="AC854" s="177">
        <v>0</v>
      </c>
      <c r="AD854" s="134">
        <v>0</v>
      </c>
      <c r="AE854" s="177">
        <v>0</v>
      </c>
      <c r="AF854" s="182">
        <v>0</v>
      </c>
      <c r="AG854" s="172"/>
    </row>
    <row r="855" spans="1:33" s="110" customFormat="1" x14ac:dyDescent="0.2">
      <c r="A855" s="138">
        <v>488</v>
      </c>
      <c r="B855" s="139">
        <v>488219035</v>
      </c>
      <c r="C855" s="140" t="s">
        <v>465</v>
      </c>
      <c r="D855" s="141">
        <v>219</v>
      </c>
      <c r="E855" s="140" t="s">
        <v>251</v>
      </c>
      <c r="F855" s="141">
        <v>35</v>
      </c>
      <c r="G855" s="142" t="s">
        <v>67</v>
      </c>
      <c r="H855" s="130"/>
      <c r="I855" s="131">
        <v>14258</v>
      </c>
      <c r="J855" s="131">
        <v>5984</v>
      </c>
      <c r="K855" s="131">
        <v>0</v>
      </c>
      <c r="L855" s="131">
        <v>938</v>
      </c>
      <c r="M855" s="131">
        <v>21180</v>
      </c>
      <c r="N855" s="130"/>
      <c r="O855" s="132">
        <v>1.8599999999999999</v>
      </c>
      <c r="P855" s="132">
        <v>0</v>
      </c>
      <c r="Q855" s="133">
        <v>37650</v>
      </c>
      <c r="R855" s="133">
        <v>0</v>
      </c>
      <c r="S855" s="133">
        <v>0</v>
      </c>
      <c r="T855" s="133">
        <v>1745</v>
      </c>
      <c r="U855" s="134">
        <v>39395</v>
      </c>
      <c r="V855" s="144"/>
      <c r="W855" s="173">
        <v>0</v>
      </c>
      <c r="X855" s="174">
        <v>0.18</v>
      </c>
      <c r="Y855" s="174">
        <v>0.15581142511821139</v>
      </c>
      <c r="Z855" s="175">
        <v>0</v>
      </c>
      <c r="AA855" s="168"/>
      <c r="AB855" s="176">
        <v>0</v>
      </c>
      <c r="AC855" s="177">
        <v>0</v>
      </c>
      <c r="AD855" s="134">
        <v>0</v>
      </c>
      <c r="AE855" s="177">
        <v>0</v>
      </c>
      <c r="AF855" s="182">
        <v>0</v>
      </c>
      <c r="AG855" s="172"/>
    </row>
    <row r="856" spans="1:33" s="110" customFormat="1" x14ac:dyDescent="0.2">
      <c r="A856" s="138">
        <v>488</v>
      </c>
      <c r="B856" s="139">
        <v>488219040</v>
      </c>
      <c r="C856" s="140" t="s">
        <v>465</v>
      </c>
      <c r="D856" s="141">
        <v>219</v>
      </c>
      <c r="E856" s="140" t="s">
        <v>251</v>
      </c>
      <c r="F856" s="141">
        <v>40</v>
      </c>
      <c r="G856" s="142" t="s">
        <v>72</v>
      </c>
      <c r="H856" s="130"/>
      <c r="I856" s="131">
        <v>13080</v>
      </c>
      <c r="J856" s="131">
        <v>3613</v>
      </c>
      <c r="K856" s="131">
        <v>0</v>
      </c>
      <c r="L856" s="131">
        <v>938</v>
      </c>
      <c r="M856" s="131">
        <v>17631</v>
      </c>
      <c r="N856" s="130"/>
      <c r="O856" s="132">
        <v>7</v>
      </c>
      <c r="P856" s="132">
        <v>0</v>
      </c>
      <c r="Q856" s="133">
        <v>116851</v>
      </c>
      <c r="R856" s="133">
        <v>0</v>
      </c>
      <c r="S856" s="133">
        <v>0</v>
      </c>
      <c r="T856" s="133">
        <v>6566</v>
      </c>
      <c r="U856" s="134">
        <v>123417</v>
      </c>
      <c r="V856" s="144"/>
      <c r="W856" s="173">
        <v>0</v>
      </c>
      <c r="X856" s="174">
        <v>0.09</v>
      </c>
      <c r="Y856" s="174">
        <v>2.4124629974567172E-3</v>
      </c>
      <c r="Z856" s="175">
        <v>0</v>
      </c>
      <c r="AA856" s="168"/>
      <c r="AB856" s="176">
        <v>0</v>
      </c>
      <c r="AC856" s="177">
        <v>0</v>
      </c>
      <c r="AD856" s="134">
        <v>0</v>
      </c>
      <c r="AE856" s="177">
        <v>0</v>
      </c>
      <c r="AF856" s="182">
        <v>0</v>
      </c>
      <c r="AG856" s="172"/>
    </row>
    <row r="857" spans="1:33" s="110" customFormat="1" x14ac:dyDescent="0.2">
      <c r="A857" s="138">
        <v>488</v>
      </c>
      <c r="B857" s="139">
        <v>488219044</v>
      </c>
      <c r="C857" s="140" t="s">
        <v>465</v>
      </c>
      <c r="D857" s="141">
        <v>219</v>
      </c>
      <c r="E857" s="140" t="s">
        <v>251</v>
      </c>
      <c r="F857" s="141">
        <v>44</v>
      </c>
      <c r="G857" s="142" t="s">
        <v>76</v>
      </c>
      <c r="H857" s="130"/>
      <c r="I857" s="131">
        <v>12895</v>
      </c>
      <c r="J857" s="131">
        <v>116</v>
      </c>
      <c r="K857" s="131">
        <v>0</v>
      </c>
      <c r="L857" s="131">
        <v>938</v>
      </c>
      <c r="M857" s="131">
        <v>13949</v>
      </c>
      <c r="N857" s="130"/>
      <c r="O857" s="132">
        <v>112.61999999999998</v>
      </c>
      <c r="P857" s="132">
        <v>0</v>
      </c>
      <c r="Q857" s="133">
        <v>1465300</v>
      </c>
      <c r="R857" s="133">
        <v>0</v>
      </c>
      <c r="S857" s="133">
        <v>0</v>
      </c>
      <c r="T857" s="133">
        <v>105639</v>
      </c>
      <c r="U857" s="134">
        <v>1570939</v>
      </c>
      <c r="V857" s="144"/>
      <c r="W857" s="173">
        <v>0</v>
      </c>
      <c r="X857" s="174">
        <v>0.18</v>
      </c>
      <c r="Y857" s="174">
        <v>7.2901165539567603E-2</v>
      </c>
      <c r="Z857" s="175">
        <v>0</v>
      </c>
      <c r="AA857" s="168"/>
      <c r="AB857" s="176">
        <v>1</v>
      </c>
      <c r="AC857" s="177">
        <v>0</v>
      </c>
      <c r="AD857" s="134">
        <v>0</v>
      </c>
      <c r="AE857" s="177">
        <v>2.95</v>
      </c>
      <c r="AF857" s="182">
        <v>41150</v>
      </c>
      <c r="AG857" s="172"/>
    </row>
    <row r="858" spans="1:33" s="110" customFormat="1" x14ac:dyDescent="0.2">
      <c r="A858" s="138">
        <v>488</v>
      </c>
      <c r="B858" s="139">
        <v>488219050</v>
      </c>
      <c r="C858" s="140" t="s">
        <v>465</v>
      </c>
      <c r="D858" s="141">
        <v>219</v>
      </c>
      <c r="E858" s="140" t="s">
        <v>251</v>
      </c>
      <c r="F858" s="141">
        <v>50</v>
      </c>
      <c r="G858" s="142" t="s">
        <v>82</v>
      </c>
      <c r="H858" s="130"/>
      <c r="I858" s="131">
        <v>11198.477785070678</v>
      </c>
      <c r="J858" s="131">
        <v>4983</v>
      </c>
      <c r="K858" s="131">
        <v>0</v>
      </c>
      <c r="L858" s="131">
        <v>938</v>
      </c>
      <c r="M858" s="131">
        <v>17119.477785070678</v>
      </c>
      <c r="N858" s="130"/>
      <c r="O858" s="132">
        <v>0.51</v>
      </c>
      <c r="P858" s="132">
        <v>0</v>
      </c>
      <c r="Q858" s="133">
        <v>8253</v>
      </c>
      <c r="R858" s="133">
        <v>0</v>
      </c>
      <c r="S858" s="133">
        <v>0</v>
      </c>
      <c r="T858" s="133">
        <v>478</v>
      </c>
      <c r="U858" s="134">
        <v>8731</v>
      </c>
      <c r="V858" s="144"/>
      <c r="W858" s="173">
        <v>0</v>
      </c>
      <c r="X858" s="174">
        <v>0.09</v>
      </c>
      <c r="Y858" s="174">
        <v>7.0171866245590771E-3</v>
      </c>
      <c r="Z858" s="175">
        <v>0</v>
      </c>
      <c r="AA858" s="168"/>
      <c r="AB858" s="176">
        <v>0</v>
      </c>
      <c r="AC858" s="177">
        <v>0</v>
      </c>
      <c r="AD858" s="134">
        <v>0</v>
      </c>
      <c r="AE858" s="177">
        <v>0</v>
      </c>
      <c r="AF858" s="182">
        <v>0</v>
      </c>
      <c r="AG858" s="172"/>
    </row>
    <row r="859" spans="1:33" s="110" customFormat="1" x14ac:dyDescent="0.2">
      <c r="A859" s="138">
        <v>488</v>
      </c>
      <c r="B859" s="139">
        <v>488219052</v>
      </c>
      <c r="C859" s="140" t="s">
        <v>465</v>
      </c>
      <c r="D859" s="141">
        <v>219</v>
      </c>
      <c r="E859" s="140" t="s">
        <v>251</v>
      </c>
      <c r="F859" s="141">
        <v>52</v>
      </c>
      <c r="G859" s="142" t="s">
        <v>84</v>
      </c>
      <c r="H859" s="130"/>
      <c r="I859" s="131">
        <v>11338.291159622879</v>
      </c>
      <c r="J859" s="131">
        <v>3363</v>
      </c>
      <c r="K859" s="131">
        <v>0</v>
      </c>
      <c r="L859" s="131">
        <v>938</v>
      </c>
      <c r="M859" s="131">
        <v>15639.291159622879</v>
      </c>
      <c r="N859" s="130"/>
      <c r="O859" s="132">
        <v>4</v>
      </c>
      <c r="P859" s="132">
        <v>0</v>
      </c>
      <c r="Q859" s="133">
        <v>58805</v>
      </c>
      <c r="R859" s="133">
        <v>0</v>
      </c>
      <c r="S859" s="133">
        <v>0</v>
      </c>
      <c r="T859" s="133">
        <v>3752</v>
      </c>
      <c r="U859" s="134">
        <v>62557</v>
      </c>
      <c r="V859" s="144"/>
      <c r="W859" s="173">
        <v>0</v>
      </c>
      <c r="X859" s="174">
        <v>0.09</v>
      </c>
      <c r="Y859" s="174">
        <v>3.9913279720629115E-2</v>
      </c>
      <c r="Z859" s="175">
        <v>0</v>
      </c>
      <c r="AA859" s="168"/>
      <c r="AB859" s="176">
        <v>0</v>
      </c>
      <c r="AC859" s="177">
        <v>0</v>
      </c>
      <c r="AD859" s="134">
        <v>0</v>
      </c>
      <c r="AE859" s="177">
        <v>0</v>
      </c>
      <c r="AF859" s="182">
        <v>0</v>
      </c>
      <c r="AG859" s="172"/>
    </row>
    <row r="860" spans="1:33" s="110" customFormat="1" x14ac:dyDescent="0.2">
      <c r="A860" s="138">
        <v>488</v>
      </c>
      <c r="B860" s="139">
        <v>488219065</v>
      </c>
      <c r="C860" s="140" t="s">
        <v>465</v>
      </c>
      <c r="D860" s="141">
        <v>219</v>
      </c>
      <c r="E860" s="140" t="s">
        <v>251</v>
      </c>
      <c r="F860" s="141">
        <v>65</v>
      </c>
      <c r="G860" s="142" t="s">
        <v>97</v>
      </c>
      <c r="H860" s="130"/>
      <c r="I860" s="131">
        <v>12395</v>
      </c>
      <c r="J860" s="131">
        <v>8025</v>
      </c>
      <c r="K860" s="131">
        <v>0</v>
      </c>
      <c r="L860" s="131">
        <v>938</v>
      </c>
      <c r="M860" s="131">
        <v>21358</v>
      </c>
      <c r="N860" s="130"/>
      <c r="O860" s="132">
        <v>8</v>
      </c>
      <c r="P860" s="132">
        <v>0</v>
      </c>
      <c r="Q860" s="133">
        <v>163360</v>
      </c>
      <c r="R860" s="133">
        <v>0</v>
      </c>
      <c r="S860" s="133">
        <v>0</v>
      </c>
      <c r="T860" s="133">
        <v>7504</v>
      </c>
      <c r="U860" s="134">
        <v>170864</v>
      </c>
      <c r="V860" s="144"/>
      <c r="W860" s="173">
        <v>0</v>
      </c>
      <c r="X860" s="174">
        <v>0.09</v>
      </c>
      <c r="Y860" s="174">
        <v>6.2541395580997475E-3</v>
      </c>
      <c r="Z860" s="175">
        <v>0</v>
      </c>
      <c r="AA860" s="168"/>
      <c r="AB860" s="176">
        <v>0</v>
      </c>
      <c r="AC860" s="177">
        <v>0</v>
      </c>
      <c r="AD860" s="134">
        <v>0</v>
      </c>
      <c r="AE860" s="177">
        <v>0</v>
      </c>
      <c r="AF860" s="182">
        <v>0</v>
      </c>
      <c r="AG860" s="172"/>
    </row>
    <row r="861" spans="1:33" s="110" customFormat="1" x14ac:dyDescent="0.2">
      <c r="A861" s="138">
        <v>488</v>
      </c>
      <c r="B861" s="139">
        <v>488219082</v>
      </c>
      <c r="C861" s="140" t="s">
        <v>465</v>
      </c>
      <c r="D861" s="141">
        <v>219</v>
      </c>
      <c r="E861" s="140" t="s">
        <v>251</v>
      </c>
      <c r="F861" s="141">
        <v>82</v>
      </c>
      <c r="G861" s="142" t="s">
        <v>114</v>
      </c>
      <c r="H861" s="130"/>
      <c r="I861" s="131">
        <v>10226</v>
      </c>
      <c r="J861" s="131">
        <v>4296</v>
      </c>
      <c r="K861" s="131">
        <v>0</v>
      </c>
      <c r="L861" s="131">
        <v>938</v>
      </c>
      <c r="M861" s="131">
        <v>15460</v>
      </c>
      <c r="N861" s="130"/>
      <c r="O861" s="132">
        <v>1.94</v>
      </c>
      <c r="P861" s="132">
        <v>0</v>
      </c>
      <c r="Q861" s="133">
        <v>28173</v>
      </c>
      <c r="R861" s="133">
        <v>0</v>
      </c>
      <c r="S861" s="133">
        <v>0</v>
      </c>
      <c r="T861" s="133">
        <v>1820</v>
      </c>
      <c r="U861" s="134">
        <v>29993</v>
      </c>
      <c r="V861" s="144"/>
      <c r="W861" s="173">
        <v>0</v>
      </c>
      <c r="X861" s="174">
        <v>0.09</v>
      </c>
      <c r="Y861" s="174">
        <v>2.9658926876329748E-3</v>
      </c>
      <c r="Z861" s="175">
        <v>0</v>
      </c>
      <c r="AA861" s="168"/>
      <c r="AB861" s="176">
        <v>0</v>
      </c>
      <c r="AC861" s="177">
        <v>0</v>
      </c>
      <c r="AD861" s="134">
        <v>0</v>
      </c>
      <c r="AE861" s="177">
        <v>0</v>
      </c>
      <c r="AF861" s="182">
        <v>0</v>
      </c>
      <c r="AG861" s="172"/>
    </row>
    <row r="862" spans="1:33" s="110" customFormat="1" x14ac:dyDescent="0.2">
      <c r="A862" s="138">
        <v>488</v>
      </c>
      <c r="B862" s="139">
        <v>488219083</v>
      </c>
      <c r="C862" s="140" t="s">
        <v>465</v>
      </c>
      <c r="D862" s="141">
        <v>219</v>
      </c>
      <c r="E862" s="140" t="s">
        <v>251</v>
      </c>
      <c r="F862" s="141">
        <v>83</v>
      </c>
      <c r="G862" s="142" t="s">
        <v>115</v>
      </c>
      <c r="H862" s="130"/>
      <c r="I862" s="131">
        <v>11079</v>
      </c>
      <c r="J862" s="131">
        <v>1942</v>
      </c>
      <c r="K862" s="131">
        <v>0</v>
      </c>
      <c r="L862" s="131">
        <v>938</v>
      </c>
      <c r="M862" s="131">
        <v>13959</v>
      </c>
      <c r="N862" s="130"/>
      <c r="O862" s="132">
        <v>9.81</v>
      </c>
      <c r="P862" s="132">
        <v>0</v>
      </c>
      <c r="Q862" s="133">
        <v>127736</v>
      </c>
      <c r="R862" s="133">
        <v>0</v>
      </c>
      <c r="S862" s="133">
        <v>0</v>
      </c>
      <c r="T862" s="133">
        <v>9202</v>
      </c>
      <c r="U862" s="134">
        <v>136938</v>
      </c>
      <c r="V862" s="144"/>
      <c r="W862" s="173">
        <v>0</v>
      </c>
      <c r="X862" s="174">
        <v>0.09</v>
      </c>
      <c r="Y862" s="174">
        <v>5.9452410155325904E-3</v>
      </c>
      <c r="Z862" s="175">
        <v>0</v>
      </c>
      <c r="AA862" s="168"/>
      <c r="AB862" s="176">
        <v>0</v>
      </c>
      <c r="AC862" s="177">
        <v>0</v>
      </c>
      <c r="AD862" s="134">
        <v>0</v>
      </c>
      <c r="AE862" s="177">
        <v>0</v>
      </c>
      <c r="AF862" s="182">
        <v>0</v>
      </c>
      <c r="AG862" s="172"/>
    </row>
    <row r="863" spans="1:33" s="110" customFormat="1" x14ac:dyDescent="0.2">
      <c r="A863" s="138">
        <v>488</v>
      </c>
      <c r="B863" s="139">
        <v>488219118</v>
      </c>
      <c r="C863" s="140" t="s">
        <v>465</v>
      </c>
      <c r="D863" s="141">
        <v>219</v>
      </c>
      <c r="E863" s="140" t="s">
        <v>251</v>
      </c>
      <c r="F863" s="141">
        <v>118</v>
      </c>
      <c r="G863" s="142" t="s">
        <v>150</v>
      </c>
      <c r="H863" s="130"/>
      <c r="I863" s="131">
        <v>9716</v>
      </c>
      <c r="J863" s="131">
        <v>2060</v>
      </c>
      <c r="K863" s="131">
        <v>0</v>
      </c>
      <c r="L863" s="131">
        <v>938</v>
      </c>
      <c r="M863" s="131">
        <v>12714</v>
      </c>
      <c r="N863" s="130"/>
      <c r="O863" s="132">
        <v>0.5</v>
      </c>
      <c r="P863" s="132">
        <v>0</v>
      </c>
      <c r="Q863" s="133">
        <v>5888</v>
      </c>
      <c r="R863" s="133">
        <v>0</v>
      </c>
      <c r="S863" s="133">
        <v>0</v>
      </c>
      <c r="T863" s="133">
        <v>469</v>
      </c>
      <c r="U863" s="134">
        <v>6357</v>
      </c>
      <c r="V863" s="144"/>
      <c r="W863" s="173">
        <v>0</v>
      </c>
      <c r="X863" s="174">
        <v>0.09</v>
      </c>
      <c r="Y863" s="174">
        <v>3.9009610299614596E-3</v>
      </c>
      <c r="Z863" s="175">
        <v>0</v>
      </c>
      <c r="AA863" s="168"/>
      <c r="AB863" s="176">
        <v>0</v>
      </c>
      <c r="AC863" s="177">
        <v>0</v>
      </c>
      <c r="AD863" s="134">
        <v>0</v>
      </c>
      <c r="AE863" s="177">
        <v>0</v>
      </c>
      <c r="AF863" s="182">
        <v>0</v>
      </c>
      <c r="AG863" s="172"/>
    </row>
    <row r="864" spans="1:33" s="110" customFormat="1" x14ac:dyDescent="0.2">
      <c r="A864" s="138">
        <v>488</v>
      </c>
      <c r="B864" s="139">
        <v>488219122</v>
      </c>
      <c r="C864" s="140" t="s">
        <v>465</v>
      </c>
      <c r="D864" s="141">
        <v>219</v>
      </c>
      <c r="E864" s="140" t="s">
        <v>251</v>
      </c>
      <c r="F864" s="141">
        <v>122</v>
      </c>
      <c r="G864" s="142" t="s">
        <v>154</v>
      </c>
      <c r="H864" s="130"/>
      <c r="I864" s="131">
        <v>11502</v>
      </c>
      <c r="J864" s="131">
        <v>3352</v>
      </c>
      <c r="K864" s="131">
        <v>0</v>
      </c>
      <c r="L864" s="131">
        <v>938</v>
      </c>
      <c r="M864" s="131">
        <v>15792</v>
      </c>
      <c r="N864" s="130"/>
      <c r="O864" s="132">
        <v>29.970000000000002</v>
      </c>
      <c r="P864" s="132">
        <v>0</v>
      </c>
      <c r="Q864" s="133">
        <v>445174</v>
      </c>
      <c r="R864" s="133">
        <v>0</v>
      </c>
      <c r="S864" s="133">
        <v>0</v>
      </c>
      <c r="T864" s="133">
        <v>28112</v>
      </c>
      <c r="U864" s="134">
        <v>473286</v>
      </c>
      <c r="V864" s="144"/>
      <c r="W864" s="173">
        <v>0</v>
      </c>
      <c r="X864" s="174">
        <v>0.09</v>
      </c>
      <c r="Y864" s="174">
        <v>1.2576481851512056E-2</v>
      </c>
      <c r="Z864" s="175">
        <v>0</v>
      </c>
      <c r="AA864" s="168"/>
      <c r="AB864" s="176">
        <v>0</v>
      </c>
      <c r="AC864" s="177">
        <v>0</v>
      </c>
      <c r="AD864" s="134">
        <v>0</v>
      </c>
      <c r="AE864" s="177">
        <v>0</v>
      </c>
      <c r="AF864" s="182">
        <v>0</v>
      </c>
      <c r="AG864" s="172"/>
    </row>
    <row r="865" spans="1:33" s="110" customFormat="1" x14ac:dyDescent="0.2">
      <c r="A865" s="138">
        <v>488</v>
      </c>
      <c r="B865" s="139">
        <v>488219131</v>
      </c>
      <c r="C865" s="140" t="s">
        <v>465</v>
      </c>
      <c r="D865" s="141">
        <v>219</v>
      </c>
      <c r="E865" s="140" t="s">
        <v>251</v>
      </c>
      <c r="F865" s="141">
        <v>131</v>
      </c>
      <c r="G865" s="142" t="s">
        <v>163</v>
      </c>
      <c r="H865" s="130"/>
      <c r="I865" s="131">
        <v>11471</v>
      </c>
      <c r="J865" s="131">
        <v>3733</v>
      </c>
      <c r="K865" s="131">
        <v>0</v>
      </c>
      <c r="L865" s="131">
        <v>938</v>
      </c>
      <c r="M865" s="131">
        <v>16142</v>
      </c>
      <c r="N865" s="130"/>
      <c r="O865" s="132">
        <v>9.49</v>
      </c>
      <c r="P865" s="132">
        <v>0</v>
      </c>
      <c r="Q865" s="133">
        <v>144286</v>
      </c>
      <c r="R865" s="133">
        <v>0</v>
      </c>
      <c r="S865" s="133">
        <v>0</v>
      </c>
      <c r="T865" s="133">
        <v>8902</v>
      </c>
      <c r="U865" s="134">
        <v>153188</v>
      </c>
      <c r="V865" s="144"/>
      <c r="W865" s="173">
        <v>0</v>
      </c>
      <c r="X865" s="174">
        <v>0.09</v>
      </c>
      <c r="Y865" s="174">
        <v>2.811920240498545E-3</v>
      </c>
      <c r="Z865" s="175">
        <v>0</v>
      </c>
      <c r="AA865" s="168"/>
      <c r="AB865" s="176">
        <v>0</v>
      </c>
      <c r="AC865" s="177">
        <v>0</v>
      </c>
      <c r="AD865" s="134">
        <v>0</v>
      </c>
      <c r="AE865" s="177">
        <v>0</v>
      </c>
      <c r="AF865" s="182">
        <v>0</v>
      </c>
      <c r="AG865" s="172"/>
    </row>
    <row r="866" spans="1:33" s="110" customFormat="1" x14ac:dyDescent="0.2">
      <c r="A866" s="138">
        <v>488</v>
      </c>
      <c r="B866" s="139">
        <v>488219133</v>
      </c>
      <c r="C866" s="140" t="s">
        <v>465</v>
      </c>
      <c r="D866" s="141">
        <v>219</v>
      </c>
      <c r="E866" s="140" t="s">
        <v>251</v>
      </c>
      <c r="F866" s="141">
        <v>133</v>
      </c>
      <c r="G866" s="142" t="s">
        <v>165</v>
      </c>
      <c r="H866" s="130"/>
      <c r="I866" s="131">
        <v>11952</v>
      </c>
      <c r="J866" s="131">
        <v>2081</v>
      </c>
      <c r="K866" s="131">
        <v>0</v>
      </c>
      <c r="L866" s="131">
        <v>938</v>
      </c>
      <c r="M866" s="131">
        <v>14971</v>
      </c>
      <c r="N866" s="130"/>
      <c r="O866" s="132">
        <v>25</v>
      </c>
      <c r="P866" s="132">
        <v>0</v>
      </c>
      <c r="Q866" s="133">
        <v>350825</v>
      </c>
      <c r="R866" s="133">
        <v>0</v>
      </c>
      <c r="S866" s="133">
        <v>0</v>
      </c>
      <c r="T866" s="133">
        <v>23450</v>
      </c>
      <c r="U866" s="134">
        <v>374275</v>
      </c>
      <c r="V866" s="144"/>
      <c r="W866" s="173">
        <v>0</v>
      </c>
      <c r="X866" s="174">
        <v>0.09</v>
      </c>
      <c r="Y866" s="174">
        <v>3.3210823591240939E-2</v>
      </c>
      <c r="Z866" s="175">
        <v>0</v>
      </c>
      <c r="AA866" s="168"/>
      <c r="AB866" s="176">
        <v>0</v>
      </c>
      <c r="AC866" s="177">
        <v>0</v>
      </c>
      <c r="AD866" s="134">
        <v>0</v>
      </c>
      <c r="AE866" s="177">
        <v>0</v>
      </c>
      <c r="AF866" s="182">
        <v>0</v>
      </c>
      <c r="AG866" s="172"/>
    </row>
    <row r="867" spans="1:33" s="110" customFormat="1" x14ac:dyDescent="0.2">
      <c r="A867" s="138">
        <v>488</v>
      </c>
      <c r="B867" s="139">
        <v>488219142</v>
      </c>
      <c r="C867" s="140" t="s">
        <v>465</v>
      </c>
      <c r="D867" s="141">
        <v>219</v>
      </c>
      <c r="E867" s="140" t="s">
        <v>251</v>
      </c>
      <c r="F867" s="141">
        <v>142</v>
      </c>
      <c r="G867" s="142" t="s">
        <v>174</v>
      </c>
      <c r="H867" s="130"/>
      <c r="I867" s="131">
        <v>10575</v>
      </c>
      <c r="J867" s="131">
        <v>8387</v>
      </c>
      <c r="K867" s="131">
        <v>0</v>
      </c>
      <c r="L867" s="131">
        <v>938</v>
      </c>
      <c r="M867" s="131">
        <v>19900</v>
      </c>
      <c r="N867" s="130"/>
      <c r="O867" s="132">
        <v>21</v>
      </c>
      <c r="P867" s="132">
        <v>0</v>
      </c>
      <c r="Q867" s="133">
        <v>398202</v>
      </c>
      <c r="R867" s="133">
        <v>0</v>
      </c>
      <c r="S867" s="133">
        <v>0</v>
      </c>
      <c r="T867" s="133">
        <v>19698</v>
      </c>
      <c r="U867" s="134">
        <v>417900</v>
      </c>
      <c r="V867" s="144"/>
      <c r="W867" s="173">
        <v>0</v>
      </c>
      <c r="X867" s="174">
        <v>0.09</v>
      </c>
      <c r="Y867" s="174">
        <v>2.0287305936743046E-2</v>
      </c>
      <c r="Z867" s="175">
        <v>0</v>
      </c>
      <c r="AA867" s="168"/>
      <c r="AB867" s="176">
        <v>0</v>
      </c>
      <c r="AC867" s="177">
        <v>0</v>
      </c>
      <c r="AD867" s="134">
        <v>0</v>
      </c>
      <c r="AE867" s="177">
        <v>0</v>
      </c>
      <c r="AF867" s="182">
        <v>0</v>
      </c>
      <c r="AG867" s="172"/>
    </row>
    <row r="868" spans="1:33" s="110" customFormat="1" x14ac:dyDescent="0.2">
      <c r="A868" s="138">
        <v>488</v>
      </c>
      <c r="B868" s="139">
        <v>488219145</v>
      </c>
      <c r="C868" s="140" t="s">
        <v>465</v>
      </c>
      <c r="D868" s="141">
        <v>219</v>
      </c>
      <c r="E868" s="140" t="s">
        <v>251</v>
      </c>
      <c r="F868" s="141">
        <v>145</v>
      </c>
      <c r="G868" s="142" t="s">
        <v>177</v>
      </c>
      <c r="H868" s="130"/>
      <c r="I868" s="131">
        <v>10309</v>
      </c>
      <c r="J868" s="131">
        <v>2248</v>
      </c>
      <c r="K868" s="131">
        <v>0</v>
      </c>
      <c r="L868" s="131">
        <v>938</v>
      </c>
      <c r="M868" s="131">
        <v>13495</v>
      </c>
      <c r="N868" s="130"/>
      <c r="O868" s="132">
        <v>8.67</v>
      </c>
      <c r="P868" s="132">
        <v>0</v>
      </c>
      <c r="Q868" s="133">
        <v>108870</v>
      </c>
      <c r="R868" s="133">
        <v>0</v>
      </c>
      <c r="S868" s="133">
        <v>0</v>
      </c>
      <c r="T868" s="133">
        <v>8132</v>
      </c>
      <c r="U868" s="134">
        <v>117002</v>
      </c>
      <c r="V868" s="144"/>
      <c r="W868" s="173">
        <v>0</v>
      </c>
      <c r="X868" s="174">
        <v>0.09</v>
      </c>
      <c r="Y868" s="174">
        <v>1.4288501217200232E-2</v>
      </c>
      <c r="Z868" s="175">
        <v>0</v>
      </c>
      <c r="AA868" s="168"/>
      <c r="AB868" s="176">
        <v>0</v>
      </c>
      <c r="AC868" s="177">
        <v>0</v>
      </c>
      <c r="AD868" s="134">
        <v>0</v>
      </c>
      <c r="AE868" s="177">
        <v>0</v>
      </c>
      <c r="AF868" s="182">
        <v>0</v>
      </c>
      <c r="AG868" s="172"/>
    </row>
    <row r="869" spans="1:33" s="110" customFormat="1" x14ac:dyDescent="0.2">
      <c r="A869" s="138">
        <v>488</v>
      </c>
      <c r="B869" s="139">
        <v>488219171</v>
      </c>
      <c r="C869" s="140" t="s">
        <v>465</v>
      </c>
      <c r="D869" s="141">
        <v>219</v>
      </c>
      <c r="E869" s="140" t="s">
        <v>251</v>
      </c>
      <c r="F869" s="141">
        <v>171</v>
      </c>
      <c r="G869" s="142" t="s">
        <v>203</v>
      </c>
      <c r="H869" s="130"/>
      <c r="I869" s="131">
        <v>11682</v>
      </c>
      <c r="J869" s="131">
        <v>3457</v>
      </c>
      <c r="K869" s="131">
        <v>0</v>
      </c>
      <c r="L869" s="131">
        <v>938</v>
      </c>
      <c r="M869" s="131">
        <v>16077</v>
      </c>
      <c r="N869" s="130"/>
      <c r="O869" s="132">
        <v>9</v>
      </c>
      <c r="P869" s="132">
        <v>0</v>
      </c>
      <c r="Q869" s="133">
        <v>136251</v>
      </c>
      <c r="R869" s="133">
        <v>0</v>
      </c>
      <c r="S869" s="133">
        <v>0</v>
      </c>
      <c r="T869" s="133">
        <v>8442</v>
      </c>
      <c r="U869" s="134">
        <v>144693</v>
      </c>
      <c r="V869" s="144"/>
      <c r="W869" s="173">
        <v>0</v>
      </c>
      <c r="X869" s="174">
        <v>0.09</v>
      </c>
      <c r="Y869" s="174">
        <v>8.4008667480796814E-3</v>
      </c>
      <c r="Z869" s="175">
        <v>0</v>
      </c>
      <c r="AA869" s="168"/>
      <c r="AB869" s="176">
        <v>0</v>
      </c>
      <c r="AC869" s="177">
        <v>0</v>
      </c>
      <c r="AD869" s="134">
        <v>0</v>
      </c>
      <c r="AE869" s="177">
        <v>0</v>
      </c>
      <c r="AF869" s="182">
        <v>0</v>
      </c>
      <c r="AG869" s="172"/>
    </row>
    <row r="870" spans="1:33" s="110" customFormat="1" x14ac:dyDescent="0.2">
      <c r="A870" s="138">
        <v>488</v>
      </c>
      <c r="B870" s="139">
        <v>488219182</v>
      </c>
      <c r="C870" s="140" t="s">
        <v>465</v>
      </c>
      <c r="D870" s="141">
        <v>219</v>
      </c>
      <c r="E870" s="140" t="s">
        <v>251</v>
      </c>
      <c r="F870" s="141">
        <v>182</v>
      </c>
      <c r="G870" s="142" t="s">
        <v>214</v>
      </c>
      <c r="H870" s="130"/>
      <c r="I870" s="131">
        <v>11408.242922225838</v>
      </c>
      <c r="J870" s="131">
        <v>2722</v>
      </c>
      <c r="K870" s="131">
        <v>0</v>
      </c>
      <c r="L870" s="131">
        <v>938</v>
      </c>
      <c r="M870" s="131">
        <v>15068.242922225838</v>
      </c>
      <c r="N870" s="130"/>
      <c r="O870" s="132">
        <v>1</v>
      </c>
      <c r="P870" s="132">
        <v>0</v>
      </c>
      <c r="Q870" s="133">
        <v>14130</v>
      </c>
      <c r="R870" s="133">
        <v>0</v>
      </c>
      <c r="S870" s="133">
        <v>0</v>
      </c>
      <c r="T870" s="133">
        <v>938</v>
      </c>
      <c r="U870" s="134">
        <v>15068</v>
      </c>
      <c r="V870" s="144"/>
      <c r="W870" s="173">
        <v>0</v>
      </c>
      <c r="X870" s="174">
        <v>0.09</v>
      </c>
      <c r="Y870" s="174">
        <v>1.9857956629044372E-2</v>
      </c>
      <c r="Z870" s="175">
        <v>0</v>
      </c>
      <c r="AA870" s="168"/>
      <c r="AB870" s="176">
        <v>0</v>
      </c>
      <c r="AC870" s="177">
        <v>0</v>
      </c>
      <c r="AD870" s="134">
        <v>0</v>
      </c>
      <c r="AE870" s="177">
        <v>0</v>
      </c>
      <c r="AF870" s="182">
        <v>0</v>
      </c>
      <c r="AG870" s="172"/>
    </row>
    <row r="871" spans="1:33" s="110" customFormat="1" x14ac:dyDescent="0.2">
      <c r="A871" s="138">
        <v>488</v>
      </c>
      <c r="B871" s="139">
        <v>488219219</v>
      </c>
      <c r="C871" s="140" t="s">
        <v>465</v>
      </c>
      <c r="D871" s="141">
        <v>219</v>
      </c>
      <c r="E871" s="140" t="s">
        <v>251</v>
      </c>
      <c r="F871" s="141">
        <v>219</v>
      </c>
      <c r="G871" s="142" t="s">
        <v>251</v>
      </c>
      <c r="H871" s="130"/>
      <c r="I871" s="131">
        <v>11508</v>
      </c>
      <c r="J871" s="131">
        <v>5261</v>
      </c>
      <c r="K871" s="131">
        <v>0</v>
      </c>
      <c r="L871" s="131">
        <v>938</v>
      </c>
      <c r="M871" s="131">
        <v>17707</v>
      </c>
      <c r="N871" s="130"/>
      <c r="O871" s="132">
        <v>17.060000000000002</v>
      </c>
      <c r="P871" s="132">
        <v>0</v>
      </c>
      <c r="Q871" s="133">
        <v>286080</v>
      </c>
      <c r="R871" s="133">
        <v>0</v>
      </c>
      <c r="S871" s="133">
        <v>0</v>
      </c>
      <c r="T871" s="133">
        <v>16002</v>
      </c>
      <c r="U871" s="134">
        <v>302082</v>
      </c>
      <c r="V871" s="144"/>
      <c r="W871" s="173">
        <v>0</v>
      </c>
      <c r="X871" s="174">
        <v>0.09</v>
      </c>
      <c r="Y871" s="174">
        <v>8.8657979448704734E-3</v>
      </c>
      <c r="Z871" s="175">
        <v>0</v>
      </c>
      <c r="AA871" s="168"/>
      <c r="AB871" s="176">
        <v>0</v>
      </c>
      <c r="AC871" s="177">
        <v>0</v>
      </c>
      <c r="AD871" s="134">
        <v>0</v>
      </c>
      <c r="AE871" s="177">
        <v>0</v>
      </c>
      <c r="AF871" s="182">
        <v>0</v>
      </c>
      <c r="AG871" s="172"/>
    </row>
    <row r="872" spans="1:33" s="110" customFormat="1" x14ac:dyDescent="0.2">
      <c r="A872" s="138">
        <v>488</v>
      </c>
      <c r="B872" s="139">
        <v>488219231</v>
      </c>
      <c r="C872" s="140" t="s">
        <v>465</v>
      </c>
      <c r="D872" s="141">
        <v>219</v>
      </c>
      <c r="E872" s="140" t="s">
        <v>251</v>
      </c>
      <c r="F872" s="141">
        <v>231</v>
      </c>
      <c r="G872" s="142" t="s">
        <v>263</v>
      </c>
      <c r="H872" s="130"/>
      <c r="I872" s="131">
        <v>11442</v>
      </c>
      <c r="J872" s="131">
        <v>2844</v>
      </c>
      <c r="K872" s="131">
        <v>0</v>
      </c>
      <c r="L872" s="131">
        <v>938</v>
      </c>
      <c r="M872" s="131">
        <v>15224</v>
      </c>
      <c r="N872" s="130"/>
      <c r="O872" s="132">
        <v>25.84</v>
      </c>
      <c r="P872" s="132">
        <v>0</v>
      </c>
      <c r="Q872" s="133">
        <v>369151</v>
      </c>
      <c r="R872" s="133">
        <v>0</v>
      </c>
      <c r="S872" s="133">
        <v>0</v>
      </c>
      <c r="T872" s="133">
        <v>24237</v>
      </c>
      <c r="U872" s="134">
        <v>393388</v>
      </c>
      <c r="V872" s="144"/>
      <c r="W872" s="173">
        <v>0</v>
      </c>
      <c r="X872" s="174">
        <v>0.09</v>
      </c>
      <c r="Y872" s="174">
        <v>1.9238942850324067E-2</v>
      </c>
      <c r="Z872" s="175">
        <v>0</v>
      </c>
      <c r="AA872" s="168"/>
      <c r="AB872" s="176">
        <v>0</v>
      </c>
      <c r="AC872" s="177">
        <v>0</v>
      </c>
      <c r="AD872" s="134">
        <v>0</v>
      </c>
      <c r="AE872" s="177">
        <v>0</v>
      </c>
      <c r="AF872" s="182">
        <v>0</v>
      </c>
      <c r="AG872" s="172"/>
    </row>
    <row r="873" spans="1:33" s="110" customFormat="1" x14ac:dyDescent="0.2">
      <c r="A873" s="138">
        <v>488</v>
      </c>
      <c r="B873" s="139">
        <v>488219239</v>
      </c>
      <c r="C873" s="140" t="s">
        <v>465</v>
      </c>
      <c r="D873" s="141">
        <v>219</v>
      </c>
      <c r="E873" s="140" t="s">
        <v>251</v>
      </c>
      <c r="F873" s="141">
        <v>239</v>
      </c>
      <c r="G873" s="142" t="s">
        <v>271</v>
      </c>
      <c r="H873" s="130"/>
      <c r="I873" s="131">
        <v>10755</v>
      </c>
      <c r="J873" s="131">
        <v>4238</v>
      </c>
      <c r="K873" s="131">
        <v>0</v>
      </c>
      <c r="L873" s="131">
        <v>938</v>
      </c>
      <c r="M873" s="131">
        <v>15931</v>
      </c>
      <c r="N873" s="130"/>
      <c r="O873" s="132">
        <v>10.620000000000001</v>
      </c>
      <c r="P873" s="132">
        <v>0</v>
      </c>
      <c r="Q873" s="133">
        <v>159226</v>
      </c>
      <c r="R873" s="133">
        <v>0</v>
      </c>
      <c r="S873" s="133">
        <v>0</v>
      </c>
      <c r="T873" s="133">
        <v>9961</v>
      </c>
      <c r="U873" s="134">
        <v>169187</v>
      </c>
      <c r="V873" s="144"/>
      <c r="W873" s="173">
        <v>0</v>
      </c>
      <c r="X873" s="174">
        <v>0.09</v>
      </c>
      <c r="Y873" s="174">
        <v>5.5906488449455644E-2</v>
      </c>
      <c r="Z873" s="175">
        <v>0</v>
      </c>
      <c r="AA873" s="168"/>
      <c r="AB873" s="176">
        <v>0</v>
      </c>
      <c r="AC873" s="177">
        <v>0</v>
      </c>
      <c r="AD873" s="134">
        <v>0</v>
      </c>
      <c r="AE873" s="177">
        <v>0.53</v>
      </c>
      <c r="AF873" s="182">
        <v>8443</v>
      </c>
      <c r="AG873" s="172"/>
    </row>
    <row r="874" spans="1:33" s="110" customFormat="1" x14ac:dyDescent="0.2">
      <c r="A874" s="138">
        <v>488</v>
      </c>
      <c r="B874" s="139">
        <v>488219243</v>
      </c>
      <c r="C874" s="140" t="s">
        <v>465</v>
      </c>
      <c r="D874" s="141">
        <v>219</v>
      </c>
      <c r="E874" s="140" t="s">
        <v>251</v>
      </c>
      <c r="F874" s="141">
        <v>243</v>
      </c>
      <c r="G874" s="142" t="s">
        <v>275</v>
      </c>
      <c r="H874" s="130"/>
      <c r="I874" s="131">
        <v>11339</v>
      </c>
      <c r="J874" s="131">
        <v>2130</v>
      </c>
      <c r="K874" s="131">
        <v>0</v>
      </c>
      <c r="L874" s="131">
        <v>938</v>
      </c>
      <c r="M874" s="131">
        <v>14407</v>
      </c>
      <c r="N874" s="130"/>
      <c r="O874" s="132">
        <v>22.41</v>
      </c>
      <c r="P874" s="132">
        <v>0</v>
      </c>
      <c r="Q874" s="133">
        <v>301841</v>
      </c>
      <c r="R874" s="133">
        <v>0</v>
      </c>
      <c r="S874" s="133">
        <v>0</v>
      </c>
      <c r="T874" s="133">
        <v>21020</v>
      </c>
      <c r="U874" s="134">
        <v>322861</v>
      </c>
      <c r="V874" s="144"/>
      <c r="W874" s="173">
        <v>0</v>
      </c>
      <c r="X874" s="174">
        <v>0.09</v>
      </c>
      <c r="Y874" s="174">
        <v>6.428262576334348E-3</v>
      </c>
      <c r="Z874" s="175">
        <v>0</v>
      </c>
      <c r="AA874" s="168"/>
      <c r="AB874" s="176">
        <v>0</v>
      </c>
      <c r="AC874" s="177">
        <v>0</v>
      </c>
      <c r="AD874" s="134">
        <v>0</v>
      </c>
      <c r="AE874" s="177">
        <v>0</v>
      </c>
      <c r="AF874" s="182">
        <v>0</v>
      </c>
      <c r="AG874" s="172"/>
    </row>
    <row r="875" spans="1:33" s="110" customFormat="1" x14ac:dyDescent="0.2">
      <c r="A875" s="138">
        <v>488</v>
      </c>
      <c r="B875" s="139">
        <v>488219244</v>
      </c>
      <c r="C875" s="140" t="s">
        <v>465</v>
      </c>
      <c r="D875" s="141">
        <v>219</v>
      </c>
      <c r="E875" s="140" t="s">
        <v>251</v>
      </c>
      <c r="F875" s="141">
        <v>244</v>
      </c>
      <c r="G875" s="142" t="s">
        <v>276</v>
      </c>
      <c r="H875" s="130"/>
      <c r="I875" s="131">
        <v>12211</v>
      </c>
      <c r="J875" s="131">
        <v>3870</v>
      </c>
      <c r="K875" s="131">
        <v>0</v>
      </c>
      <c r="L875" s="131">
        <v>938</v>
      </c>
      <c r="M875" s="131">
        <v>17019</v>
      </c>
      <c r="N875" s="130"/>
      <c r="O875" s="132">
        <v>216.11</v>
      </c>
      <c r="P875" s="132">
        <v>0</v>
      </c>
      <c r="Q875" s="133">
        <v>3475265</v>
      </c>
      <c r="R875" s="133">
        <v>0</v>
      </c>
      <c r="S875" s="133">
        <v>0</v>
      </c>
      <c r="T875" s="133">
        <v>202708</v>
      </c>
      <c r="U875" s="134">
        <v>3677973</v>
      </c>
      <c r="V875" s="144"/>
      <c r="W875" s="173">
        <v>0</v>
      </c>
      <c r="X875" s="174">
        <v>0.09</v>
      </c>
      <c r="Y875" s="174">
        <v>0.1346351263518645</v>
      </c>
      <c r="Z875" s="175">
        <v>0</v>
      </c>
      <c r="AA875" s="168"/>
      <c r="AB875" s="176">
        <v>119.61999999999996</v>
      </c>
      <c r="AC875" s="177">
        <v>116.45699451305379</v>
      </c>
      <c r="AD875" s="134">
        <v>1982066</v>
      </c>
      <c r="AE875" s="177">
        <v>7.9700000000000006</v>
      </c>
      <c r="AF875" s="182">
        <v>135642</v>
      </c>
      <c r="AG875" s="172"/>
    </row>
    <row r="876" spans="1:33" s="110" customFormat="1" x14ac:dyDescent="0.2">
      <c r="A876" s="138">
        <v>488</v>
      </c>
      <c r="B876" s="139">
        <v>488219251</v>
      </c>
      <c r="C876" s="140" t="s">
        <v>465</v>
      </c>
      <c r="D876" s="141">
        <v>219</v>
      </c>
      <c r="E876" s="140" t="s">
        <v>251</v>
      </c>
      <c r="F876" s="141">
        <v>251</v>
      </c>
      <c r="G876" s="142" t="s">
        <v>283</v>
      </c>
      <c r="H876" s="130"/>
      <c r="I876" s="131">
        <v>11432</v>
      </c>
      <c r="J876" s="131">
        <v>2292</v>
      </c>
      <c r="K876" s="131">
        <v>0</v>
      </c>
      <c r="L876" s="131">
        <v>938</v>
      </c>
      <c r="M876" s="131">
        <v>14662</v>
      </c>
      <c r="N876" s="130"/>
      <c r="O876" s="132">
        <v>94.669999999999987</v>
      </c>
      <c r="P876" s="132">
        <v>0</v>
      </c>
      <c r="Q876" s="133">
        <v>1299252</v>
      </c>
      <c r="R876" s="133">
        <v>0</v>
      </c>
      <c r="S876" s="133">
        <v>0</v>
      </c>
      <c r="T876" s="133">
        <v>88800</v>
      </c>
      <c r="U876" s="134">
        <v>1388052</v>
      </c>
      <c r="V876" s="144"/>
      <c r="W876" s="173">
        <v>0</v>
      </c>
      <c r="X876" s="174">
        <v>0.09</v>
      </c>
      <c r="Y876" s="174">
        <v>3.7938268520678699E-2</v>
      </c>
      <c r="Z876" s="175">
        <v>0</v>
      </c>
      <c r="AA876" s="168"/>
      <c r="AB876" s="176">
        <v>0</v>
      </c>
      <c r="AC876" s="177">
        <v>0</v>
      </c>
      <c r="AD876" s="134">
        <v>0</v>
      </c>
      <c r="AE876" s="177">
        <v>0</v>
      </c>
      <c r="AF876" s="182">
        <v>0</v>
      </c>
      <c r="AG876" s="172"/>
    </row>
    <row r="877" spans="1:33" s="110" customFormat="1" x14ac:dyDescent="0.2">
      <c r="A877" s="138">
        <v>488</v>
      </c>
      <c r="B877" s="139">
        <v>488219264</v>
      </c>
      <c r="C877" s="140" t="s">
        <v>465</v>
      </c>
      <c r="D877" s="141">
        <v>219</v>
      </c>
      <c r="E877" s="140" t="s">
        <v>251</v>
      </c>
      <c r="F877" s="141">
        <v>264</v>
      </c>
      <c r="G877" s="142" t="s">
        <v>296</v>
      </c>
      <c r="H877" s="130"/>
      <c r="I877" s="131">
        <v>10520</v>
      </c>
      <c r="J877" s="131">
        <v>4376</v>
      </c>
      <c r="K877" s="131">
        <v>0</v>
      </c>
      <c r="L877" s="131">
        <v>938</v>
      </c>
      <c r="M877" s="131">
        <v>15834</v>
      </c>
      <c r="N877" s="130"/>
      <c r="O877" s="132">
        <v>17.48</v>
      </c>
      <c r="P877" s="132">
        <v>0</v>
      </c>
      <c r="Q877" s="133">
        <v>260382</v>
      </c>
      <c r="R877" s="133">
        <v>0</v>
      </c>
      <c r="S877" s="133">
        <v>0</v>
      </c>
      <c r="T877" s="133">
        <v>16396</v>
      </c>
      <c r="U877" s="134">
        <v>276778</v>
      </c>
      <c r="V877" s="144"/>
      <c r="W877" s="173">
        <v>0</v>
      </c>
      <c r="X877" s="174">
        <v>0.09</v>
      </c>
      <c r="Y877" s="174">
        <v>5.7747912900730268E-3</v>
      </c>
      <c r="Z877" s="175">
        <v>0</v>
      </c>
      <c r="AA877" s="168"/>
      <c r="AB877" s="176">
        <v>0</v>
      </c>
      <c r="AC877" s="177">
        <v>0</v>
      </c>
      <c r="AD877" s="134">
        <v>0</v>
      </c>
      <c r="AE877" s="177">
        <v>0</v>
      </c>
      <c r="AF877" s="182">
        <v>0</v>
      </c>
      <c r="AG877" s="172"/>
    </row>
    <row r="878" spans="1:33" s="110" customFormat="1" x14ac:dyDescent="0.2">
      <c r="A878" s="138">
        <v>488</v>
      </c>
      <c r="B878" s="139">
        <v>488219285</v>
      </c>
      <c r="C878" s="140" t="s">
        <v>465</v>
      </c>
      <c r="D878" s="141">
        <v>219</v>
      </c>
      <c r="E878" s="140" t="s">
        <v>251</v>
      </c>
      <c r="F878" s="141">
        <v>285</v>
      </c>
      <c r="G878" s="142" t="s">
        <v>317</v>
      </c>
      <c r="H878" s="130"/>
      <c r="I878" s="131">
        <v>13938</v>
      </c>
      <c r="J878" s="131">
        <v>4069</v>
      </c>
      <c r="K878" s="131">
        <v>0</v>
      </c>
      <c r="L878" s="131">
        <v>938</v>
      </c>
      <c r="M878" s="131">
        <v>18945</v>
      </c>
      <c r="N878" s="130"/>
      <c r="O878" s="132">
        <v>2</v>
      </c>
      <c r="P878" s="132">
        <v>0</v>
      </c>
      <c r="Q878" s="133">
        <v>36014</v>
      </c>
      <c r="R878" s="133">
        <v>0</v>
      </c>
      <c r="S878" s="133">
        <v>0</v>
      </c>
      <c r="T878" s="133">
        <v>1876</v>
      </c>
      <c r="U878" s="134">
        <v>37890</v>
      </c>
      <c r="V878" s="144"/>
      <c r="W878" s="173">
        <v>0</v>
      </c>
      <c r="X878" s="174">
        <v>0.09</v>
      </c>
      <c r="Y878" s="174">
        <v>3.6707269346642001E-2</v>
      </c>
      <c r="Z878" s="175">
        <v>0</v>
      </c>
      <c r="AA878" s="168"/>
      <c r="AB878" s="176">
        <v>0</v>
      </c>
      <c r="AC878" s="177">
        <v>0</v>
      </c>
      <c r="AD878" s="134">
        <v>0</v>
      </c>
      <c r="AE878" s="177">
        <v>0</v>
      </c>
      <c r="AF878" s="182">
        <v>0</v>
      </c>
      <c r="AG878" s="172"/>
    </row>
    <row r="879" spans="1:33" s="110" customFormat="1" x14ac:dyDescent="0.2">
      <c r="A879" s="138">
        <v>488</v>
      </c>
      <c r="B879" s="139">
        <v>488219293</v>
      </c>
      <c r="C879" s="140" t="s">
        <v>465</v>
      </c>
      <c r="D879" s="141">
        <v>219</v>
      </c>
      <c r="E879" s="140" t="s">
        <v>251</v>
      </c>
      <c r="F879" s="141">
        <v>293</v>
      </c>
      <c r="G879" s="142" t="s">
        <v>325</v>
      </c>
      <c r="H879" s="130"/>
      <c r="I879" s="131">
        <v>14904</v>
      </c>
      <c r="J879" s="131">
        <v>713</v>
      </c>
      <c r="K879" s="131">
        <v>0</v>
      </c>
      <c r="L879" s="131">
        <v>938</v>
      </c>
      <c r="M879" s="131">
        <v>16555</v>
      </c>
      <c r="N879" s="130"/>
      <c r="O879" s="132">
        <v>4</v>
      </c>
      <c r="P879" s="132">
        <v>0</v>
      </c>
      <c r="Q879" s="133">
        <v>62468</v>
      </c>
      <c r="R879" s="133">
        <v>0</v>
      </c>
      <c r="S879" s="133">
        <v>0</v>
      </c>
      <c r="T879" s="133">
        <v>3752</v>
      </c>
      <c r="U879" s="134">
        <v>66220</v>
      </c>
      <c r="V879" s="144"/>
      <c r="W879" s="173">
        <v>0</v>
      </c>
      <c r="X879" s="174">
        <v>0.18</v>
      </c>
      <c r="Y879" s="174">
        <v>9.4456288817017318E-3</v>
      </c>
      <c r="Z879" s="175">
        <v>0</v>
      </c>
      <c r="AA879" s="168"/>
      <c r="AB879" s="176">
        <v>0</v>
      </c>
      <c r="AC879" s="177">
        <v>0</v>
      </c>
      <c r="AD879" s="134">
        <v>0</v>
      </c>
      <c r="AE879" s="177">
        <v>0</v>
      </c>
      <c r="AF879" s="182">
        <v>0</v>
      </c>
      <c r="AG879" s="172"/>
    </row>
    <row r="880" spans="1:33" s="110" customFormat="1" x14ac:dyDescent="0.2">
      <c r="A880" s="138">
        <v>488</v>
      </c>
      <c r="B880" s="139">
        <v>488219308</v>
      </c>
      <c r="C880" s="140" t="s">
        <v>465</v>
      </c>
      <c r="D880" s="141">
        <v>219</v>
      </c>
      <c r="E880" s="140" t="s">
        <v>251</v>
      </c>
      <c r="F880" s="141">
        <v>308</v>
      </c>
      <c r="G880" s="142" t="s">
        <v>340</v>
      </c>
      <c r="H880" s="130"/>
      <c r="I880" s="131">
        <v>13743.214285784894</v>
      </c>
      <c r="J880" s="131">
        <v>6290</v>
      </c>
      <c r="K880" s="131">
        <v>0</v>
      </c>
      <c r="L880" s="131">
        <v>938</v>
      </c>
      <c r="M880" s="131">
        <v>20971.214285784896</v>
      </c>
      <c r="N880" s="130"/>
      <c r="O880" s="132">
        <v>0.98</v>
      </c>
      <c r="P880" s="132">
        <v>0</v>
      </c>
      <c r="Q880" s="133">
        <v>19633</v>
      </c>
      <c r="R880" s="133">
        <v>0</v>
      </c>
      <c r="S880" s="133">
        <v>0</v>
      </c>
      <c r="T880" s="133">
        <v>919</v>
      </c>
      <c r="U880" s="134">
        <v>20552</v>
      </c>
      <c r="V880" s="144"/>
      <c r="W880" s="173">
        <v>0</v>
      </c>
      <c r="X880" s="174">
        <v>0.09</v>
      </c>
      <c r="Y880" s="174">
        <v>2.4358258082762783E-3</v>
      </c>
      <c r="Z880" s="175">
        <v>0</v>
      </c>
      <c r="AA880" s="168"/>
      <c r="AB880" s="176">
        <v>0</v>
      </c>
      <c r="AC880" s="177">
        <v>0</v>
      </c>
      <c r="AD880" s="134">
        <v>0</v>
      </c>
      <c r="AE880" s="177">
        <v>0</v>
      </c>
      <c r="AF880" s="182">
        <v>0</v>
      </c>
      <c r="AG880" s="172"/>
    </row>
    <row r="881" spans="1:33" s="110" customFormat="1" x14ac:dyDescent="0.2">
      <c r="A881" s="138">
        <v>488</v>
      </c>
      <c r="B881" s="139">
        <v>488219335</v>
      </c>
      <c r="C881" s="140" t="s">
        <v>465</v>
      </c>
      <c r="D881" s="141">
        <v>219</v>
      </c>
      <c r="E881" s="140" t="s">
        <v>251</v>
      </c>
      <c r="F881" s="141">
        <v>335</v>
      </c>
      <c r="G881" s="142" t="s">
        <v>367</v>
      </c>
      <c r="H881" s="130"/>
      <c r="I881" s="131">
        <v>10730.181276381209</v>
      </c>
      <c r="J881" s="131">
        <v>8140</v>
      </c>
      <c r="K881" s="131">
        <v>0</v>
      </c>
      <c r="L881" s="131">
        <v>938</v>
      </c>
      <c r="M881" s="131">
        <v>19808.181276381209</v>
      </c>
      <c r="N881" s="130"/>
      <c r="O881" s="132">
        <v>0.5</v>
      </c>
      <c r="P881" s="132">
        <v>0</v>
      </c>
      <c r="Q881" s="133">
        <v>9435</v>
      </c>
      <c r="R881" s="133">
        <v>0</v>
      </c>
      <c r="S881" s="133">
        <v>0</v>
      </c>
      <c r="T881" s="133">
        <v>469</v>
      </c>
      <c r="U881" s="134">
        <v>9904</v>
      </c>
      <c r="V881" s="144"/>
      <c r="W881" s="173">
        <v>0</v>
      </c>
      <c r="X881" s="174">
        <v>0.09</v>
      </c>
      <c r="Y881" s="174">
        <v>1.6469401535803785E-4</v>
      </c>
      <c r="Z881" s="175">
        <v>0</v>
      </c>
      <c r="AA881" s="168"/>
      <c r="AB881" s="176">
        <v>0</v>
      </c>
      <c r="AC881" s="177">
        <v>0</v>
      </c>
      <c r="AD881" s="134">
        <v>0</v>
      </c>
      <c r="AE881" s="177">
        <v>0</v>
      </c>
      <c r="AF881" s="182">
        <v>0</v>
      </c>
      <c r="AG881" s="172"/>
    </row>
    <row r="882" spans="1:33" s="110" customFormat="1" x14ac:dyDescent="0.2">
      <c r="A882" s="138">
        <v>488</v>
      </c>
      <c r="B882" s="139">
        <v>488219336</v>
      </c>
      <c r="C882" s="140" t="s">
        <v>465</v>
      </c>
      <c r="D882" s="141">
        <v>219</v>
      </c>
      <c r="E882" s="140" t="s">
        <v>251</v>
      </c>
      <c r="F882" s="141">
        <v>336</v>
      </c>
      <c r="G882" s="142" t="s">
        <v>368</v>
      </c>
      <c r="H882" s="130"/>
      <c r="I882" s="131">
        <v>11124</v>
      </c>
      <c r="J882" s="131">
        <v>2603</v>
      </c>
      <c r="K882" s="131">
        <v>0</v>
      </c>
      <c r="L882" s="131">
        <v>938</v>
      </c>
      <c r="M882" s="131">
        <v>14665</v>
      </c>
      <c r="N882" s="130"/>
      <c r="O882" s="132">
        <v>256.05999999999995</v>
      </c>
      <c r="P882" s="132">
        <v>0</v>
      </c>
      <c r="Q882" s="133">
        <v>3514937</v>
      </c>
      <c r="R882" s="133">
        <v>0</v>
      </c>
      <c r="S882" s="133">
        <v>0</v>
      </c>
      <c r="T882" s="133">
        <v>240184</v>
      </c>
      <c r="U882" s="134">
        <v>3755121</v>
      </c>
      <c r="V882" s="144"/>
      <c r="W882" s="173">
        <v>0</v>
      </c>
      <c r="X882" s="174">
        <v>0.09</v>
      </c>
      <c r="Y882" s="174">
        <v>4.1024583950034284E-2</v>
      </c>
      <c r="Z882" s="175">
        <v>0</v>
      </c>
      <c r="AA882" s="168"/>
      <c r="AB882" s="176">
        <v>0</v>
      </c>
      <c r="AC882" s="177">
        <v>0</v>
      </c>
      <c r="AD882" s="134">
        <v>0</v>
      </c>
      <c r="AE882" s="177">
        <v>1</v>
      </c>
      <c r="AF882" s="182">
        <v>14665</v>
      </c>
      <c r="AG882" s="172"/>
    </row>
    <row r="883" spans="1:33" s="110" customFormat="1" x14ac:dyDescent="0.2">
      <c r="A883" s="138">
        <v>488</v>
      </c>
      <c r="B883" s="139">
        <v>488219625</v>
      </c>
      <c r="C883" s="140" t="s">
        <v>465</v>
      </c>
      <c r="D883" s="141">
        <v>219</v>
      </c>
      <c r="E883" s="140" t="s">
        <v>251</v>
      </c>
      <c r="F883" s="141">
        <v>625</v>
      </c>
      <c r="G883" s="142" t="s">
        <v>395</v>
      </c>
      <c r="H883" s="130"/>
      <c r="I883" s="131">
        <v>11011</v>
      </c>
      <c r="J883" s="131">
        <v>1662</v>
      </c>
      <c r="K883" s="131">
        <v>0</v>
      </c>
      <c r="L883" s="131">
        <v>938</v>
      </c>
      <c r="M883" s="131">
        <v>13611</v>
      </c>
      <c r="N883" s="130"/>
      <c r="O883" s="132">
        <v>5.45</v>
      </c>
      <c r="P883" s="132">
        <v>0</v>
      </c>
      <c r="Q883" s="133">
        <v>69068</v>
      </c>
      <c r="R883" s="133">
        <v>0</v>
      </c>
      <c r="S883" s="133">
        <v>0</v>
      </c>
      <c r="T883" s="133">
        <v>5112</v>
      </c>
      <c r="U883" s="134">
        <v>74180</v>
      </c>
      <c r="V883" s="144"/>
      <c r="W883" s="173">
        <v>0</v>
      </c>
      <c r="X883" s="174">
        <v>0.09</v>
      </c>
      <c r="Y883" s="174">
        <v>4.7576308067565189E-3</v>
      </c>
      <c r="Z883" s="175">
        <v>0</v>
      </c>
      <c r="AA883" s="168"/>
      <c r="AB883" s="176">
        <v>0</v>
      </c>
      <c r="AC883" s="177">
        <v>0</v>
      </c>
      <c r="AD883" s="134">
        <v>0</v>
      </c>
      <c r="AE883" s="177">
        <v>0</v>
      </c>
      <c r="AF883" s="182">
        <v>0</v>
      </c>
      <c r="AG883" s="172"/>
    </row>
    <row r="884" spans="1:33" s="110" customFormat="1" x14ac:dyDescent="0.2">
      <c r="A884" s="138">
        <v>488</v>
      </c>
      <c r="B884" s="139">
        <v>488219650</v>
      </c>
      <c r="C884" s="140" t="s">
        <v>465</v>
      </c>
      <c r="D884" s="141">
        <v>219</v>
      </c>
      <c r="E884" s="140" t="s">
        <v>251</v>
      </c>
      <c r="F884" s="141">
        <v>650</v>
      </c>
      <c r="G884" s="142" t="s">
        <v>400</v>
      </c>
      <c r="H884" s="130"/>
      <c r="I884" s="131">
        <v>11026.810294323757</v>
      </c>
      <c r="J884" s="131">
        <v>3027</v>
      </c>
      <c r="K884" s="131">
        <v>0</v>
      </c>
      <c r="L884" s="131">
        <v>938</v>
      </c>
      <c r="M884" s="131">
        <v>14991.810294323757</v>
      </c>
      <c r="N884" s="130"/>
      <c r="O884" s="132">
        <v>1.23</v>
      </c>
      <c r="P884" s="132">
        <v>0</v>
      </c>
      <c r="Q884" s="133">
        <v>17286</v>
      </c>
      <c r="R884" s="133">
        <v>0</v>
      </c>
      <c r="S884" s="133">
        <v>0</v>
      </c>
      <c r="T884" s="133">
        <v>1155</v>
      </c>
      <c r="U884" s="134">
        <v>18441</v>
      </c>
      <c r="V884" s="144"/>
      <c r="W884" s="173">
        <v>0</v>
      </c>
      <c r="X884" s="174">
        <v>0.09</v>
      </c>
      <c r="Y884" s="174">
        <v>2.6357502997841229E-3</v>
      </c>
      <c r="Z884" s="175">
        <v>0</v>
      </c>
      <c r="AA884" s="168"/>
      <c r="AB884" s="176">
        <v>0.82</v>
      </c>
      <c r="AC884" s="177">
        <v>0</v>
      </c>
      <c r="AD884" s="134">
        <v>0</v>
      </c>
      <c r="AE884" s="177">
        <v>0</v>
      </c>
      <c r="AF884" s="182">
        <v>0</v>
      </c>
      <c r="AG884" s="172"/>
    </row>
    <row r="885" spans="1:33" s="110" customFormat="1" x14ac:dyDescent="0.2">
      <c r="A885" s="138">
        <v>488</v>
      </c>
      <c r="B885" s="139">
        <v>488219712</v>
      </c>
      <c r="C885" s="140" t="s">
        <v>465</v>
      </c>
      <c r="D885" s="141">
        <v>219</v>
      </c>
      <c r="E885" s="140" t="s">
        <v>251</v>
      </c>
      <c r="F885" s="141">
        <v>712</v>
      </c>
      <c r="G885" s="142" t="s">
        <v>420</v>
      </c>
      <c r="H885" s="130"/>
      <c r="I885" s="131">
        <v>11720.704520624304</v>
      </c>
      <c r="J885" s="131">
        <v>8432</v>
      </c>
      <c r="K885" s="131">
        <v>0</v>
      </c>
      <c r="L885" s="131">
        <v>938</v>
      </c>
      <c r="M885" s="131">
        <v>21090.704520624306</v>
      </c>
      <c r="N885" s="130"/>
      <c r="O885" s="132">
        <v>1</v>
      </c>
      <c r="P885" s="132">
        <v>0</v>
      </c>
      <c r="Q885" s="133">
        <v>20153</v>
      </c>
      <c r="R885" s="133">
        <v>0</v>
      </c>
      <c r="S885" s="133">
        <v>0</v>
      </c>
      <c r="T885" s="133">
        <v>938</v>
      </c>
      <c r="U885" s="134">
        <v>21091</v>
      </c>
      <c r="V885" s="144"/>
      <c r="W885" s="173">
        <v>0</v>
      </c>
      <c r="X885" s="174">
        <v>0.09</v>
      </c>
      <c r="Y885" s="174">
        <v>3.049843255274717E-2</v>
      </c>
      <c r="Z885" s="175">
        <v>0</v>
      </c>
      <c r="AA885" s="168"/>
      <c r="AB885" s="176">
        <v>0</v>
      </c>
      <c r="AC885" s="177">
        <v>0</v>
      </c>
      <c r="AD885" s="134">
        <v>0</v>
      </c>
      <c r="AE885" s="177">
        <v>0</v>
      </c>
      <c r="AF885" s="182">
        <v>0</v>
      </c>
      <c r="AG885" s="172"/>
    </row>
    <row r="886" spans="1:33" s="110" customFormat="1" x14ac:dyDescent="0.2">
      <c r="A886" s="138">
        <v>488</v>
      </c>
      <c r="B886" s="139">
        <v>488219760</v>
      </c>
      <c r="C886" s="140" t="s">
        <v>465</v>
      </c>
      <c r="D886" s="141">
        <v>219</v>
      </c>
      <c r="E886" s="140" t="s">
        <v>251</v>
      </c>
      <c r="F886" s="141">
        <v>760</v>
      </c>
      <c r="G886" s="142" t="s">
        <v>433</v>
      </c>
      <c r="H886" s="130"/>
      <c r="I886" s="131">
        <v>10771</v>
      </c>
      <c r="J886" s="131">
        <v>2739</v>
      </c>
      <c r="K886" s="131">
        <v>0</v>
      </c>
      <c r="L886" s="131">
        <v>938</v>
      </c>
      <c r="M886" s="131">
        <v>14448</v>
      </c>
      <c r="N886" s="130"/>
      <c r="O886" s="132">
        <v>6.5</v>
      </c>
      <c r="P886" s="132">
        <v>0</v>
      </c>
      <c r="Q886" s="133">
        <v>87815</v>
      </c>
      <c r="R886" s="133">
        <v>0</v>
      </c>
      <c r="S886" s="133">
        <v>0</v>
      </c>
      <c r="T886" s="133">
        <v>6097</v>
      </c>
      <c r="U886" s="134">
        <v>93912</v>
      </c>
      <c r="V886" s="144"/>
      <c r="W886" s="173">
        <v>0</v>
      </c>
      <c r="X886" s="174">
        <v>0.09</v>
      </c>
      <c r="Y886" s="174">
        <v>3.6874590328142998E-2</v>
      </c>
      <c r="Z886" s="175">
        <v>0</v>
      </c>
      <c r="AA886" s="168"/>
      <c r="AB886" s="176">
        <v>0</v>
      </c>
      <c r="AC886" s="177">
        <v>0</v>
      </c>
      <c r="AD886" s="134">
        <v>0</v>
      </c>
      <c r="AE886" s="177">
        <v>0</v>
      </c>
      <c r="AF886" s="182">
        <v>0</v>
      </c>
      <c r="AG886" s="172"/>
    </row>
    <row r="887" spans="1:33" s="110" customFormat="1" x14ac:dyDescent="0.2">
      <c r="A887" s="138">
        <v>488</v>
      </c>
      <c r="B887" s="139">
        <v>488219780</v>
      </c>
      <c r="C887" s="140" t="s">
        <v>465</v>
      </c>
      <c r="D887" s="141">
        <v>219</v>
      </c>
      <c r="E887" s="140" t="s">
        <v>251</v>
      </c>
      <c r="F887" s="141">
        <v>780</v>
      </c>
      <c r="G887" s="142" t="s">
        <v>443</v>
      </c>
      <c r="H887" s="130"/>
      <c r="I887" s="131">
        <v>10974</v>
      </c>
      <c r="J887" s="131">
        <v>2628</v>
      </c>
      <c r="K887" s="131">
        <v>0</v>
      </c>
      <c r="L887" s="131">
        <v>938</v>
      </c>
      <c r="M887" s="131">
        <v>14540</v>
      </c>
      <c r="N887" s="130"/>
      <c r="O887" s="132">
        <v>44.470000000000006</v>
      </c>
      <c r="P887" s="132">
        <v>0</v>
      </c>
      <c r="Q887" s="133">
        <v>604881</v>
      </c>
      <c r="R887" s="133">
        <v>0</v>
      </c>
      <c r="S887" s="133">
        <v>0</v>
      </c>
      <c r="T887" s="133">
        <v>41711</v>
      </c>
      <c r="U887" s="134">
        <v>646592</v>
      </c>
      <c r="V887" s="144"/>
      <c r="W887" s="173">
        <v>0</v>
      </c>
      <c r="X887" s="174">
        <v>0.09</v>
      </c>
      <c r="Y887" s="174">
        <v>1.3589288547838524E-2</v>
      </c>
      <c r="Z887" s="175">
        <v>0</v>
      </c>
      <c r="AA887" s="168"/>
      <c r="AB887" s="176">
        <v>0</v>
      </c>
      <c r="AC887" s="177">
        <v>0</v>
      </c>
      <c r="AD887" s="134">
        <v>0</v>
      </c>
      <c r="AE887" s="177">
        <v>1.99</v>
      </c>
      <c r="AF887" s="182">
        <v>28935</v>
      </c>
      <c r="AG887" s="172"/>
    </row>
    <row r="888" spans="1:33" s="110" customFormat="1" x14ac:dyDescent="0.2">
      <c r="A888" s="138">
        <v>489</v>
      </c>
      <c r="B888" s="139">
        <v>489020020</v>
      </c>
      <c r="C888" s="140" t="s">
        <v>540</v>
      </c>
      <c r="D888" s="141">
        <v>20</v>
      </c>
      <c r="E888" s="140" t="s">
        <v>52</v>
      </c>
      <c r="F888" s="141">
        <v>20</v>
      </c>
      <c r="G888" s="142" t="s">
        <v>52</v>
      </c>
      <c r="H888" s="130"/>
      <c r="I888" s="131">
        <v>11828</v>
      </c>
      <c r="J888" s="131">
        <v>3309</v>
      </c>
      <c r="K888" s="131">
        <v>0</v>
      </c>
      <c r="L888" s="131">
        <v>938</v>
      </c>
      <c r="M888" s="131">
        <v>16075</v>
      </c>
      <c r="N888" s="130"/>
      <c r="O888" s="132">
        <v>201.5</v>
      </c>
      <c r="P888" s="132">
        <v>0</v>
      </c>
      <c r="Q888" s="133">
        <v>3044868</v>
      </c>
      <c r="R888" s="133">
        <v>0</v>
      </c>
      <c r="S888" s="133">
        <v>0</v>
      </c>
      <c r="T888" s="133">
        <v>188606</v>
      </c>
      <c r="U888" s="134">
        <v>3233474</v>
      </c>
      <c r="V888" s="144"/>
      <c r="W888" s="173">
        <v>0.34551241397130539</v>
      </c>
      <c r="X888" s="174">
        <v>0.09</v>
      </c>
      <c r="Y888" s="174">
        <v>4.8857999828816452E-2</v>
      </c>
      <c r="Z888" s="175">
        <v>0</v>
      </c>
      <c r="AA888" s="168"/>
      <c r="AB888" s="176">
        <v>0</v>
      </c>
      <c r="AC888" s="177">
        <v>0</v>
      </c>
      <c r="AD888" s="134">
        <v>0</v>
      </c>
      <c r="AE888" s="177">
        <v>10.981138280130601</v>
      </c>
      <c r="AF888" s="182">
        <v>176517</v>
      </c>
      <c r="AG888" s="172"/>
    </row>
    <row r="889" spans="1:33" s="110" customFormat="1" x14ac:dyDescent="0.2">
      <c r="A889" s="138">
        <v>489</v>
      </c>
      <c r="B889" s="139">
        <v>489020036</v>
      </c>
      <c r="C889" s="140" t="s">
        <v>540</v>
      </c>
      <c r="D889" s="141">
        <v>20</v>
      </c>
      <c r="E889" s="140" t="s">
        <v>52</v>
      </c>
      <c r="F889" s="141">
        <v>36</v>
      </c>
      <c r="G889" s="142" t="s">
        <v>68</v>
      </c>
      <c r="H889" s="130"/>
      <c r="I889" s="131">
        <v>11461</v>
      </c>
      <c r="J889" s="131">
        <v>4140</v>
      </c>
      <c r="K889" s="131">
        <v>0</v>
      </c>
      <c r="L889" s="131">
        <v>938</v>
      </c>
      <c r="M889" s="131">
        <v>16539</v>
      </c>
      <c r="N889" s="130"/>
      <c r="O889" s="132">
        <v>101.16</v>
      </c>
      <c r="P889" s="132">
        <v>0</v>
      </c>
      <c r="Q889" s="133">
        <v>1575466</v>
      </c>
      <c r="R889" s="133">
        <v>0</v>
      </c>
      <c r="S889" s="133">
        <v>0</v>
      </c>
      <c r="T889" s="133">
        <v>94686</v>
      </c>
      <c r="U889" s="134">
        <v>1670152</v>
      </c>
      <c r="V889" s="144"/>
      <c r="W889" s="173">
        <v>0.17345923472623884</v>
      </c>
      <c r="X889" s="174">
        <v>0.09</v>
      </c>
      <c r="Y889" s="174">
        <v>6.7588447715652436E-2</v>
      </c>
      <c r="Z889" s="175">
        <v>0</v>
      </c>
      <c r="AA889" s="168"/>
      <c r="AB889" s="176">
        <v>0</v>
      </c>
      <c r="AC889" s="177">
        <v>0</v>
      </c>
      <c r="AD889" s="134">
        <v>0</v>
      </c>
      <c r="AE889" s="177">
        <v>0.99828529819369083</v>
      </c>
      <c r="AF889" s="182">
        <v>16510</v>
      </c>
      <c r="AG889" s="172"/>
    </row>
    <row r="890" spans="1:33" s="110" customFormat="1" x14ac:dyDescent="0.2">
      <c r="A890" s="138">
        <v>489</v>
      </c>
      <c r="B890" s="139">
        <v>489020052</v>
      </c>
      <c r="C890" s="140" t="s">
        <v>540</v>
      </c>
      <c r="D890" s="141">
        <v>20</v>
      </c>
      <c r="E890" s="140" t="s">
        <v>52</v>
      </c>
      <c r="F890" s="141">
        <v>52</v>
      </c>
      <c r="G890" s="142" t="s">
        <v>84</v>
      </c>
      <c r="H890" s="130"/>
      <c r="I890" s="131">
        <v>11565</v>
      </c>
      <c r="J890" s="131">
        <v>3430</v>
      </c>
      <c r="K890" s="131">
        <v>0</v>
      </c>
      <c r="L890" s="131">
        <v>938</v>
      </c>
      <c r="M890" s="131">
        <v>15933</v>
      </c>
      <c r="N890" s="130"/>
      <c r="O890" s="132">
        <v>6.04</v>
      </c>
      <c r="P890" s="132">
        <v>0</v>
      </c>
      <c r="Q890" s="133">
        <v>90413</v>
      </c>
      <c r="R890" s="133">
        <v>0</v>
      </c>
      <c r="S890" s="133">
        <v>0</v>
      </c>
      <c r="T890" s="133">
        <v>5653</v>
      </c>
      <c r="U890" s="134">
        <v>96066</v>
      </c>
      <c r="V890" s="144"/>
      <c r="W890" s="173">
        <v>1.0356798910107603E-2</v>
      </c>
      <c r="X890" s="174">
        <v>0.09</v>
      </c>
      <c r="Y890" s="174">
        <v>3.9913279720629115E-2</v>
      </c>
      <c r="Z890" s="175">
        <v>0</v>
      </c>
      <c r="AA890" s="168"/>
      <c r="AB890" s="176">
        <v>0</v>
      </c>
      <c r="AC890" s="177">
        <v>0</v>
      </c>
      <c r="AD890" s="134">
        <v>0</v>
      </c>
      <c r="AE890" s="177">
        <v>0</v>
      </c>
      <c r="AF890" s="182">
        <v>0</v>
      </c>
      <c r="AG890" s="172"/>
    </row>
    <row r="891" spans="1:33" s="110" customFormat="1" x14ac:dyDescent="0.2">
      <c r="A891" s="138">
        <v>489</v>
      </c>
      <c r="B891" s="139">
        <v>489020096</v>
      </c>
      <c r="C891" s="140" t="s">
        <v>540</v>
      </c>
      <c r="D891" s="141">
        <v>20</v>
      </c>
      <c r="E891" s="140" t="s">
        <v>52</v>
      </c>
      <c r="F891" s="141">
        <v>96</v>
      </c>
      <c r="G891" s="142" t="s">
        <v>128</v>
      </c>
      <c r="H891" s="130"/>
      <c r="I891" s="131">
        <v>11615</v>
      </c>
      <c r="J891" s="131">
        <v>6615</v>
      </c>
      <c r="K891" s="131">
        <v>0</v>
      </c>
      <c r="L891" s="131">
        <v>938</v>
      </c>
      <c r="M891" s="131">
        <v>19168</v>
      </c>
      <c r="N891" s="130"/>
      <c r="O891" s="132">
        <v>97.92</v>
      </c>
      <c r="P891" s="132">
        <v>0</v>
      </c>
      <c r="Q891" s="133">
        <v>1782045</v>
      </c>
      <c r="R891" s="133">
        <v>0</v>
      </c>
      <c r="S891" s="133">
        <v>0</v>
      </c>
      <c r="T891" s="133">
        <v>91656</v>
      </c>
      <c r="U891" s="134">
        <v>1873701</v>
      </c>
      <c r="V891" s="144"/>
      <c r="W891" s="173">
        <v>0.16790360087379702</v>
      </c>
      <c r="X891" s="174">
        <v>0.09</v>
      </c>
      <c r="Y891" s="174">
        <v>3.2433297661126528E-2</v>
      </c>
      <c r="Z891" s="175">
        <v>0</v>
      </c>
      <c r="AA891" s="168"/>
      <c r="AB891" s="176">
        <v>0</v>
      </c>
      <c r="AC891" s="177">
        <v>0</v>
      </c>
      <c r="AD891" s="134">
        <v>0</v>
      </c>
      <c r="AE891" s="177">
        <v>2.8251473938881451</v>
      </c>
      <c r="AF891" s="182">
        <v>54153</v>
      </c>
      <c r="AG891" s="172"/>
    </row>
    <row r="892" spans="1:33" s="110" customFormat="1" x14ac:dyDescent="0.2">
      <c r="A892" s="138">
        <v>489</v>
      </c>
      <c r="B892" s="139">
        <v>489020172</v>
      </c>
      <c r="C892" s="140" t="s">
        <v>540</v>
      </c>
      <c r="D892" s="141">
        <v>20</v>
      </c>
      <c r="E892" s="140" t="s">
        <v>52</v>
      </c>
      <c r="F892" s="141">
        <v>172</v>
      </c>
      <c r="G892" s="142" t="s">
        <v>204</v>
      </c>
      <c r="H892" s="130"/>
      <c r="I892" s="131">
        <v>11138</v>
      </c>
      <c r="J892" s="131">
        <v>7504</v>
      </c>
      <c r="K892" s="131">
        <v>0</v>
      </c>
      <c r="L892" s="131">
        <v>938</v>
      </c>
      <c r="M892" s="131">
        <v>19580</v>
      </c>
      <c r="N892" s="130"/>
      <c r="O892" s="132">
        <v>50.22</v>
      </c>
      <c r="P892" s="132">
        <v>0</v>
      </c>
      <c r="Q892" s="133">
        <v>934595</v>
      </c>
      <c r="R892" s="133">
        <v>0</v>
      </c>
      <c r="S892" s="133">
        <v>0</v>
      </c>
      <c r="T892" s="133">
        <v>47008</v>
      </c>
      <c r="U892" s="134">
        <v>981603</v>
      </c>
      <c r="V892" s="144"/>
      <c r="W892" s="173">
        <v>8.6112324712848215E-2</v>
      </c>
      <c r="X892" s="174">
        <v>0.09</v>
      </c>
      <c r="Y892" s="174">
        <v>3.033106838310088E-2</v>
      </c>
      <c r="Z892" s="175">
        <v>0</v>
      </c>
      <c r="AA892" s="168"/>
      <c r="AB892" s="176">
        <v>0</v>
      </c>
      <c r="AC892" s="177">
        <v>0</v>
      </c>
      <c r="AD892" s="134">
        <v>0</v>
      </c>
      <c r="AE892" s="177">
        <v>2.6853874521410281</v>
      </c>
      <c r="AF892" s="182">
        <v>52579</v>
      </c>
      <c r="AG892" s="172"/>
    </row>
    <row r="893" spans="1:33" s="110" customFormat="1" x14ac:dyDescent="0.2">
      <c r="A893" s="138">
        <v>489</v>
      </c>
      <c r="B893" s="139">
        <v>489020201</v>
      </c>
      <c r="C893" s="140" t="s">
        <v>540</v>
      </c>
      <c r="D893" s="141">
        <v>20</v>
      </c>
      <c r="E893" s="140" t="s">
        <v>52</v>
      </c>
      <c r="F893" s="141">
        <v>201</v>
      </c>
      <c r="G893" s="142" t="s">
        <v>233</v>
      </c>
      <c r="H893" s="130"/>
      <c r="I893" s="131">
        <v>15446</v>
      </c>
      <c r="J893" s="131">
        <v>541</v>
      </c>
      <c r="K893" s="131">
        <v>0</v>
      </c>
      <c r="L893" s="131">
        <v>938</v>
      </c>
      <c r="M893" s="131">
        <v>16925</v>
      </c>
      <c r="N893" s="130"/>
      <c r="O893" s="132">
        <v>1</v>
      </c>
      <c r="P893" s="132">
        <v>0</v>
      </c>
      <c r="Q893" s="133">
        <v>15960</v>
      </c>
      <c r="R893" s="133">
        <v>0</v>
      </c>
      <c r="S893" s="133">
        <v>0</v>
      </c>
      <c r="T893" s="133">
        <v>936</v>
      </c>
      <c r="U893" s="134">
        <v>16896</v>
      </c>
      <c r="V893" s="144"/>
      <c r="W893" s="173">
        <v>1.7147018063092057E-3</v>
      </c>
      <c r="X893" s="174">
        <v>0.18</v>
      </c>
      <c r="Y893" s="174">
        <v>8.4128092809029539E-2</v>
      </c>
      <c r="Z893" s="175">
        <v>0</v>
      </c>
      <c r="AA893" s="168"/>
      <c r="AB893" s="176">
        <v>0</v>
      </c>
      <c r="AC893" s="177">
        <v>0</v>
      </c>
      <c r="AD893" s="134">
        <v>0</v>
      </c>
      <c r="AE893" s="177">
        <v>0</v>
      </c>
      <c r="AF893" s="182">
        <v>0</v>
      </c>
      <c r="AG893" s="172"/>
    </row>
    <row r="894" spans="1:33" s="110" customFormat="1" x14ac:dyDescent="0.2">
      <c r="A894" s="138">
        <v>489</v>
      </c>
      <c r="B894" s="139">
        <v>489020239</v>
      </c>
      <c r="C894" s="140" t="s">
        <v>540</v>
      </c>
      <c r="D894" s="141">
        <v>20</v>
      </c>
      <c r="E894" s="140" t="s">
        <v>52</v>
      </c>
      <c r="F894" s="141">
        <v>239</v>
      </c>
      <c r="G894" s="142" t="s">
        <v>271</v>
      </c>
      <c r="H894" s="130"/>
      <c r="I894" s="131">
        <v>11159</v>
      </c>
      <c r="J894" s="131">
        <v>4397</v>
      </c>
      <c r="K894" s="131">
        <v>0</v>
      </c>
      <c r="L894" s="131">
        <v>938</v>
      </c>
      <c r="M894" s="131">
        <v>16494</v>
      </c>
      <c r="N894" s="130"/>
      <c r="O894" s="132">
        <v>62.769999999999996</v>
      </c>
      <c r="P894" s="132">
        <v>0</v>
      </c>
      <c r="Q894" s="133">
        <v>974756</v>
      </c>
      <c r="R894" s="133">
        <v>0</v>
      </c>
      <c r="S894" s="133">
        <v>0</v>
      </c>
      <c r="T894" s="133">
        <v>58753</v>
      </c>
      <c r="U894" s="134">
        <v>1033509</v>
      </c>
      <c r="V894" s="144"/>
      <c r="W894" s="173">
        <v>0.10763183238202867</v>
      </c>
      <c r="X894" s="174">
        <v>0.09</v>
      </c>
      <c r="Y894" s="174">
        <v>5.5906488449455644E-2</v>
      </c>
      <c r="Z894" s="175">
        <v>0</v>
      </c>
      <c r="AA894" s="168"/>
      <c r="AB894" s="176">
        <v>0</v>
      </c>
      <c r="AC894" s="177">
        <v>0</v>
      </c>
      <c r="AD894" s="134">
        <v>0</v>
      </c>
      <c r="AE894" s="177">
        <v>0.99828529819369083</v>
      </c>
      <c r="AF894" s="182">
        <v>16465</v>
      </c>
      <c r="AG894" s="172"/>
    </row>
    <row r="895" spans="1:33" s="110" customFormat="1" x14ac:dyDescent="0.2">
      <c r="A895" s="138">
        <v>489</v>
      </c>
      <c r="B895" s="139">
        <v>489020242</v>
      </c>
      <c r="C895" s="140" t="s">
        <v>540</v>
      </c>
      <c r="D895" s="141">
        <v>20</v>
      </c>
      <c r="E895" s="140" t="s">
        <v>52</v>
      </c>
      <c r="F895" s="141">
        <v>242</v>
      </c>
      <c r="G895" s="142" t="s">
        <v>274</v>
      </c>
      <c r="H895" s="130"/>
      <c r="I895" s="131">
        <v>15345</v>
      </c>
      <c r="J895" s="131">
        <v>47234</v>
      </c>
      <c r="K895" s="131">
        <v>0</v>
      </c>
      <c r="L895" s="131">
        <v>938</v>
      </c>
      <c r="M895" s="131">
        <v>63517</v>
      </c>
      <c r="N895" s="130"/>
      <c r="O895" s="132">
        <v>4</v>
      </c>
      <c r="P895" s="132">
        <v>0</v>
      </c>
      <c r="Q895" s="133">
        <v>249888</v>
      </c>
      <c r="R895" s="133">
        <v>0</v>
      </c>
      <c r="S895" s="133">
        <v>0</v>
      </c>
      <c r="T895" s="133">
        <v>3744</v>
      </c>
      <c r="U895" s="134">
        <v>253632</v>
      </c>
      <c r="V895" s="144"/>
      <c r="W895" s="173">
        <v>6.8588072252368229E-3</v>
      </c>
      <c r="X895" s="174">
        <v>0.09</v>
      </c>
      <c r="Y895" s="174">
        <v>4.4285919592061233E-2</v>
      </c>
      <c r="Z895" s="175">
        <v>0</v>
      </c>
      <c r="AA895" s="168"/>
      <c r="AB895" s="176">
        <v>1</v>
      </c>
      <c r="AC895" s="177">
        <v>0</v>
      </c>
      <c r="AD895" s="134">
        <v>0</v>
      </c>
      <c r="AE895" s="177">
        <v>0</v>
      </c>
      <c r="AF895" s="182">
        <v>0</v>
      </c>
      <c r="AG895" s="172"/>
    </row>
    <row r="896" spans="1:33" s="110" customFormat="1" x14ac:dyDescent="0.2">
      <c r="A896" s="138">
        <v>489</v>
      </c>
      <c r="B896" s="139">
        <v>489020261</v>
      </c>
      <c r="C896" s="140" t="s">
        <v>540</v>
      </c>
      <c r="D896" s="141">
        <v>20</v>
      </c>
      <c r="E896" s="140" t="s">
        <v>52</v>
      </c>
      <c r="F896" s="141">
        <v>261</v>
      </c>
      <c r="G896" s="142" t="s">
        <v>293</v>
      </c>
      <c r="H896" s="130"/>
      <c r="I896" s="131">
        <v>11104</v>
      </c>
      <c r="J896" s="131">
        <v>7166</v>
      </c>
      <c r="K896" s="131">
        <v>0</v>
      </c>
      <c r="L896" s="131">
        <v>938</v>
      </c>
      <c r="M896" s="131">
        <v>19208</v>
      </c>
      <c r="N896" s="130"/>
      <c r="O896" s="132">
        <v>185.54000000000002</v>
      </c>
      <c r="P896" s="132">
        <v>0</v>
      </c>
      <c r="Q896" s="133">
        <v>3384063</v>
      </c>
      <c r="R896" s="133">
        <v>0</v>
      </c>
      <c r="S896" s="133">
        <v>0</v>
      </c>
      <c r="T896" s="133">
        <v>173667</v>
      </c>
      <c r="U896" s="134">
        <v>3557730</v>
      </c>
      <c r="V896" s="144"/>
      <c r="W896" s="173">
        <v>0.31814577314261017</v>
      </c>
      <c r="X896" s="174">
        <v>0.09</v>
      </c>
      <c r="Y896" s="174">
        <v>7.5857128468455173E-2</v>
      </c>
      <c r="Z896" s="175">
        <v>0</v>
      </c>
      <c r="AA896" s="168"/>
      <c r="AB896" s="176">
        <v>0</v>
      </c>
      <c r="AC896" s="177">
        <v>0</v>
      </c>
      <c r="AD896" s="134">
        <v>0</v>
      </c>
      <c r="AE896" s="177">
        <v>6.9879970873558364</v>
      </c>
      <c r="AF896" s="182">
        <v>134225</v>
      </c>
      <c r="AG896" s="172"/>
    </row>
    <row r="897" spans="1:33" s="110" customFormat="1" x14ac:dyDescent="0.2">
      <c r="A897" s="138">
        <v>489</v>
      </c>
      <c r="B897" s="139">
        <v>489020300</v>
      </c>
      <c r="C897" s="140" t="s">
        <v>540</v>
      </c>
      <c r="D897" s="141">
        <v>20</v>
      </c>
      <c r="E897" s="140" t="s">
        <v>52</v>
      </c>
      <c r="F897" s="141">
        <v>300</v>
      </c>
      <c r="G897" s="142" t="s">
        <v>332</v>
      </c>
      <c r="H897" s="130"/>
      <c r="I897" s="131">
        <v>12258</v>
      </c>
      <c r="J897" s="131">
        <v>22013</v>
      </c>
      <c r="K897" s="131">
        <v>0</v>
      </c>
      <c r="L897" s="131">
        <v>938</v>
      </c>
      <c r="M897" s="131">
        <v>35209</v>
      </c>
      <c r="N897" s="130"/>
      <c r="O897" s="132">
        <v>2.2199999999999998</v>
      </c>
      <c r="P897" s="132">
        <v>0</v>
      </c>
      <c r="Q897" s="133">
        <v>75951</v>
      </c>
      <c r="R897" s="133">
        <v>0</v>
      </c>
      <c r="S897" s="133">
        <v>0</v>
      </c>
      <c r="T897" s="133">
        <v>2078</v>
      </c>
      <c r="U897" s="134">
        <v>78029</v>
      </c>
      <c r="V897" s="144"/>
      <c r="W897" s="173">
        <v>3.8066380100064369E-3</v>
      </c>
      <c r="X897" s="174">
        <v>0.09</v>
      </c>
      <c r="Y897" s="174">
        <v>1.4811532005666699E-2</v>
      </c>
      <c r="Z897" s="175">
        <v>0</v>
      </c>
      <c r="AA897" s="168"/>
      <c r="AB897" s="176">
        <v>0</v>
      </c>
      <c r="AC897" s="177">
        <v>0</v>
      </c>
      <c r="AD897" s="134">
        <v>0</v>
      </c>
      <c r="AE897" s="177">
        <v>0</v>
      </c>
      <c r="AF897" s="182">
        <v>0</v>
      </c>
      <c r="AG897" s="172"/>
    </row>
    <row r="898" spans="1:33" s="110" customFormat="1" x14ac:dyDescent="0.2">
      <c r="A898" s="138">
        <v>489</v>
      </c>
      <c r="B898" s="139">
        <v>489020310</v>
      </c>
      <c r="C898" s="140" t="s">
        <v>540</v>
      </c>
      <c r="D898" s="141">
        <v>20</v>
      </c>
      <c r="E898" s="140" t="s">
        <v>52</v>
      </c>
      <c r="F898" s="141">
        <v>310</v>
      </c>
      <c r="G898" s="142" t="s">
        <v>342</v>
      </c>
      <c r="H898" s="130"/>
      <c r="I898" s="131">
        <v>11041</v>
      </c>
      <c r="J898" s="131">
        <v>2860</v>
      </c>
      <c r="K898" s="131">
        <v>0</v>
      </c>
      <c r="L898" s="131">
        <v>938</v>
      </c>
      <c r="M898" s="131">
        <v>14839</v>
      </c>
      <c r="N898" s="130"/>
      <c r="O898" s="132">
        <v>18.850000000000001</v>
      </c>
      <c r="P898" s="132">
        <v>0</v>
      </c>
      <c r="Q898" s="133">
        <v>261582</v>
      </c>
      <c r="R898" s="133">
        <v>0</v>
      </c>
      <c r="S898" s="133">
        <v>0</v>
      </c>
      <c r="T898" s="133">
        <v>17644</v>
      </c>
      <c r="U898" s="134">
        <v>279226</v>
      </c>
      <c r="V898" s="144"/>
      <c r="W898" s="173">
        <v>3.2322129048928526E-2</v>
      </c>
      <c r="X898" s="174">
        <v>0.09</v>
      </c>
      <c r="Y898" s="174">
        <v>3.893142774764468E-2</v>
      </c>
      <c r="Z898" s="175">
        <v>0</v>
      </c>
      <c r="AA898" s="168"/>
      <c r="AB898" s="176">
        <v>0</v>
      </c>
      <c r="AC898" s="177">
        <v>0</v>
      </c>
      <c r="AD898" s="134">
        <v>0</v>
      </c>
      <c r="AE898" s="177">
        <v>1.9965705963873817</v>
      </c>
      <c r="AF898" s="182">
        <v>29626</v>
      </c>
      <c r="AG898" s="172"/>
    </row>
    <row r="899" spans="1:33" s="110" customFormat="1" x14ac:dyDescent="0.2">
      <c r="A899" s="138">
        <v>489</v>
      </c>
      <c r="B899" s="139">
        <v>489020645</v>
      </c>
      <c r="C899" s="140" t="s">
        <v>540</v>
      </c>
      <c r="D899" s="141">
        <v>20</v>
      </c>
      <c r="E899" s="140" t="s">
        <v>52</v>
      </c>
      <c r="F899" s="141">
        <v>645</v>
      </c>
      <c r="G899" s="142" t="s">
        <v>399</v>
      </c>
      <c r="H899" s="130"/>
      <c r="I899" s="131">
        <v>11987</v>
      </c>
      <c r="J899" s="131">
        <v>4879</v>
      </c>
      <c r="K899" s="131">
        <v>0</v>
      </c>
      <c r="L899" s="131">
        <v>938</v>
      </c>
      <c r="M899" s="131">
        <v>17804</v>
      </c>
      <c r="N899" s="130"/>
      <c r="O899" s="132">
        <v>74.06</v>
      </c>
      <c r="P899" s="132">
        <v>0</v>
      </c>
      <c r="Q899" s="133">
        <v>1246948</v>
      </c>
      <c r="R899" s="133">
        <v>0</v>
      </c>
      <c r="S899" s="133">
        <v>0</v>
      </c>
      <c r="T899" s="133">
        <v>69321</v>
      </c>
      <c r="U899" s="134">
        <v>1316269</v>
      </c>
      <c r="V899" s="144"/>
      <c r="W899" s="173">
        <v>0.12699081577525953</v>
      </c>
      <c r="X899" s="174">
        <v>0.09</v>
      </c>
      <c r="Y899" s="174">
        <v>3.4562799030162052E-2</v>
      </c>
      <c r="Z899" s="175">
        <v>0</v>
      </c>
      <c r="AA899" s="168"/>
      <c r="AB899" s="176">
        <v>0</v>
      </c>
      <c r="AC899" s="177">
        <v>0</v>
      </c>
      <c r="AD899" s="134">
        <v>0</v>
      </c>
      <c r="AE899" s="177">
        <v>1.9965705963873817</v>
      </c>
      <c r="AF899" s="182">
        <v>35546</v>
      </c>
      <c r="AG899" s="172"/>
    </row>
    <row r="900" spans="1:33" s="110" customFormat="1" x14ac:dyDescent="0.2">
      <c r="A900" s="138">
        <v>489</v>
      </c>
      <c r="B900" s="139">
        <v>489020660</v>
      </c>
      <c r="C900" s="140" t="s">
        <v>540</v>
      </c>
      <c r="D900" s="141">
        <v>20</v>
      </c>
      <c r="E900" s="140" t="s">
        <v>52</v>
      </c>
      <c r="F900" s="141">
        <v>660</v>
      </c>
      <c r="G900" s="142" t="s">
        <v>403</v>
      </c>
      <c r="H900" s="130"/>
      <c r="I900" s="131">
        <v>11381</v>
      </c>
      <c r="J900" s="131">
        <v>10121</v>
      </c>
      <c r="K900" s="131">
        <v>0</v>
      </c>
      <c r="L900" s="131">
        <v>938</v>
      </c>
      <c r="M900" s="131">
        <v>22440</v>
      </c>
      <c r="N900" s="130"/>
      <c r="O900" s="132">
        <v>10</v>
      </c>
      <c r="P900" s="132">
        <v>0</v>
      </c>
      <c r="Q900" s="133">
        <v>214650</v>
      </c>
      <c r="R900" s="133">
        <v>0</v>
      </c>
      <c r="S900" s="133">
        <v>0</v>
      </c>
      <c r="T900" s="133">
        <v>9360</v>
      </c>
      <c r="U900" s="134">
        <v>224010</v>
      </c>
      <c r="V900" s="144"/>
      <c r="W900" s="173">
        <v>1.7147018063092056E-2</v>
      </c>
      <c r="X900" s="174">
        <v>0.09</v>
      </c>
      <c r="Y900" s="174">
        <v>5.2696425632931844E-2</v>
      </c>
      <c r="Z900" s="175">
        <v>0</v>
      </c>
      <c r="AA900" s="168"/>
      <c r="AB900" s="176">
        <v>0</v>
      </c>
      <c r="AC900" s="177">
        <v>0</v>
      </c>
      <c r="AD900" s="134">
        <v>0</v>
      </c>
      <c r="AE900" s="177">
        <v>0.99828529819369083</v>
      </c>
      <c r="AF900" s="182">
        <v>22401</v>
      </c>
      <c r="AG900" s="172"/>
    </row>
    <row r="901" spans="1:33" s="110" customFormat="1" x14ac:dyDescent="0.2">
      <c r="A901" s="138">
        <v>489</v>
      </c>
      <c r="B901" s="139">
        <v>489020712</v>
      </c>
      <c r="C901" s="140" t="s">
        <v>540</v>
      </c>
      <c r="D901" s="141">
        <v>20</v>
      </c>
      <c r="E901" s="140" t="s">
        <v>52</v>
      </c>
      <c r="F901" s="141">
        <v>712</v>
      </c>
      <c r="G901" s="142" t="s">
        <v>420</v>
      </c>
      <c r="H901" s="130"/>
      <c r="I901" s="131">
        <v>11538</v>
      </c>
      <c r="J901" s="131">
        <v>8301</v>
      </c>
      <c r="K901" s="131">
        <v>0</v>
      </c>
      <c r="L901" s="131">
        <v>938</v>
      </c>
      <c r="M901" s="131">
        <v>20777</v>
      </c>
      <c r="N901" s="130"/>
      <c r="O901" s="132">
        <v>35.379999999999995</v>
      </c>
      <c r="P901" s="132">
        <v>0</v>
      </c>
      <c r="Q901" s="133">
        <v>700701</v>
      </c>
      <c r="R901" s="133">
        <v>0</v>
      </c>
      <c r="S901" s="133">
        <v>0</v>
      </c>
      <c r="T901" s="133">
        <v>33116</v>
      </c>
      <c r="U901" s="134">
        <v>733817</v>
      </c>
      <c r="V901" s="144"/>
      <c r="W901" s="173">
        <v>6.0666149907219705E-2</v>
      </c>
      <c r="X901" s="174">
        <v>0.09</v>
      </c>
      <c r="Y901" s="174">
        <v>3.049843255274717E-2</v>
      </c>
      <c r="Z901" s="175">
        <v>0</v>
      </c>
      <c r="AA901" s="168"/>
      <c r="AB901" s="176">
        <v>0</v>
      </c>
      <c r="AC901" s="177">
        <v>0</v>
      </c>
      <c r="AD901" s="134">
        <v>0</v>
      </c>
      <c r="AE901" s="177">
        <v>0</v>
      </c>
      <c r="AF901" s="182">
        <v>0</v>
      </c>
      <c r="AG901" s="172"/>
    </row>
    <row r="902" spans="1:33" s="110" customFormat="1" x14ac:dyDescent="0.2">
      <c r="A902" s="138">
        <v>489</v>
      </c>
      <c r="B902" s="139">
        <v>489020760</v>
      </c>
      <c r="C902" s="140" t="s">
        <v>540</v>
      </c>
      <c r="D902" s="141">
        <v>20</v>
      </c>
      <c r="E902" s="140" t="s">
        <v>52</v>
      </c>
      <c r="F902" s="141">
        <v>760</v>
      </c>
      <c r="G902" s="142" t="s">
        <v>433</v>
      </c>
      <c r="H902" s="130"/>
      <c r="I902" s="131">
        <v>12147.763307967482</v>
      </c>
      <c r="J902" s="131">
        <v>3089</v>
      </c>
      <c r="K902" s="131">
        <v>0</v>
      </c>
      <c r="L902" s="131">
        <v>938</v>
      </c>
      <c r="M902" s="131">
        <v>16174.763307967482</v>
      </c>
      <c r="N902" s="130"/>
      <c r="O902" s="132">
        <v>0.8</v>
      </c>
      <c r="P902" s="132">
        <v>0</v>
      </c>
      <c r="Q902" s="133">
        <v>12169</v>
      </c>
      <c r="R902" s="133">
        <v>0</v>
      </c>
      <c r="S902" s="133">
        <v>0</v>
      </c>
      <c r="T902" s="133">
        <v>749</v>
      </c>
      <c r="U902" s="134">
        <v>12918</v>
      </c>
      <c r="V902" s="144"/>
      <c r="W902" s="173">
        <v>1.3717614450473646E-3</v>
      </c>
      <c r="X902" s="174">
        <v>0.09</v>
      </c>
      <c r="Y902" s="174">
        <v>3.6874590328142998E-2</v>
      </c>
      <c r="Z902" s="175">
        <v>0</v>
      </c>
      <c r="AA902" s="168"/>
      <c r="AB902" s="176">
        <v>0</v>
      </c>
      <c r="AC902" s="177">
        <v>0</v>
      </c>
      <c r="AD902" s="134">
        <v>0</v>
      </c>
      <c r="AE902" s="177">
        <v>0</v>
      </c>
      <c r="AF902" s="182">
        <v>0</v>
      </c>
      <c r="AG902" s="172"/>
    </row>
    <row r="903" spans="1:33" s="110" customFormat="1" x14ac:dyDescent="0.2">
      <c r="A903" s="138">
        <v>491</v>
      </c>
      <c r="B903" s="139">
        <v>491095072</v>
      </c>
      <c r="C903" s="140" t="s">
        <v>541</v>
      </c>
      <c r="D903" s="141">
        <v>95</v>
      </c>
      <c r="E903" s="140" t="s">
        <v>127</v>
      </c>
      <c r="F903" s="141">
        <v>72</v>
      </c>
      <c r="G903" s="142" t="s">
        <v>104</v>
      </c>
      <c r="H903" s="130"/>
      <c r="I903" s="131">
        <v>13379</v>
      </c>
      <c r="J903" s="131">
        <v>3502</v>
      </c>
      <c r="K903" s="131">
        <v>0</v>
      </c>
      <c r="L903" s="131">
        <v>938</v>
      </c>
      <c r="M903" s="131">
        <v>17819</v>
      </c>
      <c r="N903" s="130"/>
      <c r="O903" s="132">
        <v>4</v>
      </c>
      <c r="P903" s="132">
        <v>0</v>
      </c>
      <c r="Q903" s="133">
        <v>67524</v>
      </c>
      <c r="R903" s="133">
        <v>0</v>
      </c>
      <c r="S903" s="133">
        <v>0</v>
      </c>
      <c r="T903" s="133">
        <v>3752</v>
      </c>
      <c r="U903" s="134">
        <v>71276</v>
      </c>
      <c r="V903" s="144"/>
      <c r="W903" s="173">
        <v>0</v>
      </c>
      <c r="X903" s="174">
        <v>0.09</v>
      </c>
      <c r="Y903" s="174">
        <v>3.7367827504395669E-3</v>
      </c>
      <c r="Z903" s="175">
        <v>0</v>
      </c>
      <c r="AA903" s="168"/>
      <c r="AB903" s="176">
        <v>0</v>
      </c>
      <c r="AC903" s="177">
        <v>0</v>
      </c>
      <c r="AD903" s="134">
        <v>0</v>
      </c>
      <c r="AE903" s="177">
        <v>0</v>
      </c>
      <c r="AF903" s="182">
        <v>0</v>
      </c>
      <c r="AG903" s="172"/>
    </row>
    <row r="904" spans="1:33" s="110" customFormat="1" x14ac:dyDescent="0.2">
      <c r="A904" s="138">
        <v>491</v>
      </c>
      <c r="B904" s="139">
        <v>491095094</v>
      </c>
      <c r="C904" s="140" t="s">
        <v>541</v>
      </c>
      <c r="D904" s="141">
        <v>95</v>
      </c>
      <c r="E904" s="140" t="s">
        <v>127</v>
      </c>
      <c r="F904" s="141">
        <v>94</v>
      </c>
      <c r="G904" s="142" t="s">
        <v>126</v>
      </c>
      <c r="H904" s="130"/>
      <c r="I904" s="131">
        <v>9132</v>
      </c>
      <c r="J904" s="131">
        <v>656</v>
      </c>
      <c r="K904" s="131">
        <v>0</v>
      </c>
      <c r="L904" s="131">
        <v>938</v>
      </c>
      <c r="M904" s="131">
        <v>10726</v>
      </c>
      <c r="N904" s="130"/>
      <c r="O904" s="132">
        <v>0.5</v>
      </c>
      <c r="P904" s="132">
        <v>0</v>
      </c>
      <c r="Q904" s="133">
        <v>4894</v>
      </c>
      <c r="R904" s="133">
        <v>0</v>
      </c>
      <c r="S904" s="133">
        <v>0</v>
      </c>
      <c r="T904" s="133">
        <v>470</v>
      </c>
      <c r="U904" s="134">
        <v>5364</v>
      </c>
      <c r="V904" s="144"/>
      <c r="W904" s="173">
        <v>0</v>
      </c>
      <c r="X904" s="174">
        <v>0.09</v>
      </c>
      <c r="Y904" s="174">
        <v>2.1443453734824461E-3</v>
      </c>
      <c r="Z904" s="175">
        <v>0</v>
      </c>
      <c r="AA904" s="168"/>
      <c r="AB904" s="176">
        <v>0</v>
      </c>
      <c r="AC904" s="177">
        <v>0</v>
      </c>
      <c r="AD904" s="134">
        <v>0</v>
      </c>
      <c r="AE904" s="177">
        <v>0</v>
      </c>
      <c r="AF904" s="182">
        <v>0</v>
      </c>
      <c r="AG904" s="172"/>
    </row>
    <row r="905" spans="1:33" s="110" customFormat="1" x14ac:dyDescent="0.2">
      <c r="A905" s="138">
        <v>491</v>
      </c>
      <c r="B905" s="139">
        <v>491095095</v>
      </c>
      <c r="C905" s="140" t="s">
        <v>541</v>
      </c>
      <c r="D905" s="141">
        <v>95</v>
      </c>
      <c r="E905" s="140" t="s">
        <v>127</v>
      </c>
      <c r="F905" s="141">
        <v>95</v>
      </c>
      <c r="G905" s="142" t="s">
        <v>127</v>
      </c>
      <c r="H905" s="130"/>
      <c r="I905" s="131">
        <v>12272</v>
      </c>
      <c r="J905" s="131">
        <v>90</v>
      </c>
      <c r="K905" s="131">
        <v>0</v>
      </c>
      <c r="L905" s="131">
        <v>938</v>
      </c>
      <c r="M905" s="131">
        <v>13300</v>
      </c>
      <c r="N905" s="130"/>
      <c r="O905" s="132">
        <v>1213.2299999999998</v>
      </c>
      <c r="P905" s="132">
        <v>0</v>
      </c>
      <c r="Q905" s="133">
        <v>14997953</v>
      </c>
      <c r="R905" s="133">
        <v>0</v>
      </c>
      <c r="S905" s="133">
        <v>0</v>
      </c>
      <c r="T905" s="133">
        <v>1138006</v>
      </c>
      <c r="U905" s="134">
        <v>16135959</v>
      </c>
      <c r="V905" s="144"/>
      <c r="W905" s="173">
        <v>0</v>
      </c>
      <c r="X905" s="174">
        <v>0.18</v>
      </c>
      <c r="Y905" s="174">
        <v>0.13176468501831626</v>
      </c>
      <c r="Z905" s="175">
        <v>0</v>
      </c>
      <c r="AA905" s="168"/>
      <c r="AB905" s="176">
        <v>0</v>
      </c>
      <c r="AC905" s="177">
        <v>0</v>
      </c>
      <c r="AD905" s="134">
        <v>0</v>
      </c>
      <c r="AE905" s="177">
        <v>1.87</v>
      </c>
      <c r="AF905" s="182">
        <v>24871</v>
      </c>
      <c r="AG905" s="172"/>
    </row>
    <row r="906" spans="1:33" s="110" customFormat="1" x14ac:dyDescent="0.2">
      <c r="A906" s="138">
        <v>491</v>
      </c>
      <c r="B906" s="139">
        <v>491095201</v>
      </c>
      <c r="C906" s="140" t="s">
        <v>541</v>
      </c>
      <c r="D906" s="141">
        <v>95</v>
      </c>
      <c r="E906" s="140" t="s">
        <v>127</v>
      </c>
      <c r="F906" s="141">
        <v>201</v>
      </c>
      <c r="G906" s="142" t="s">
        <v>233</v>
      </c>
      <c r="H906" s="130"/>
      <c r="I906" s="131">
        <v>13176</v>
      </c>
      <c r="J906" s="131">
        <v>461</v>
      </c>
      <c r="K906" s="131">
        <v>0</v>
      </c>
      <c r="L906" s="131">
        <v>938</v>
      </c>
      <c r="M906" s="131">
        <v>14575</v>
      </c>
      <c r="N906" s="130"/>
      <c r="O906" s="132">
        <v>10.09</v>
      </c>
      <c r="P906" s="132">
        <v>0</v>
      </c>
      <c r="Q906" s="133">
        <v>137597</v>
      </c>
      <c r="R906" s="133">
        <v>0</v>
      </c>
      <c r="S906" s="133">
        <v>0</v>
      </c>
      <c r="T906" s="133">
        <v>9465</v>
      </c>
      <c r="U906" s="134">
        <v>147062</v>
      </c>
      <c r="V906" s="144"/>
      <c r="W906" s="173">
        <v>0</v>
      </c>
      <c r="X906" s="174">
        <v>0.18</v>
      </c>
      <c r="Y906" s="174">
        <v>8.4128092809029539E-2</v>
      </c>
      <c r="Z906" s="175">
        <v>0</v>
      </c>
      <c r="AA906" s="168"/>
      <c r="AB906" s="176">
        <v>0</v>
      </c>
      <c r="AC906" s="177">
        <v>0</v>
      </c>
      <c r="AD906" s="134">
        <v>0</v>
      </c>
      <c r="AE906" s="177">
        <v>0</v>
      </c>
      <c r="AF906" s="182">
        <v>0</v>
      </c>
      <c r="AG906" s="172"/>
    </row>
    <row r="907" spans="1:33" s="110" customFormat="1" x14ac:dyDescent="0.2">
      <c r="A907" s="138">
        <v>491</v>
      </c>
      <c r="B907" s="139">
        <v>491095218</v>
      </c>
      <c r="C907" s="140" t="s">
        <v>541</v>
      </c>
      <c r="D907" s="141">
        <v>95</v>
      </c>
      <c r="E907" s="140" t="s">
        <v>127</v>
      </c>
      <c r="F907" s="141">
        <v>218</v>
      </c>
      <c r="G907" s="142" t="s">
        <v>250</v>
      </c>
      <c r="H907" s="130"/>
      <c r="I907" s="131">
        <v>14278</v>
      </c>
      <c r="J907" s="131">
        <v>5168</v>
      </c>
      <c r="K907" s="131">
        <v>0</v>
      </c>
      <c r="L907" s="131">
        <v>938</v>
      </c>
      <c r="M907" s="131">
        <v>20384</v>
      </c>
      <c r="N907" s="130"/>
      <c r="O907" s="132">
        <v>2</v>
      </c>
      <c r="P907" s="132">
        <v>0</v>
      </c>
      <c r="Q907" s="133">
        <v>38892</v>
      </c>
      <c r="R907" s="133">
        <v>0</v>
      </c>
      <c r="S907" s="133">
        <v>0</v>
      </c>
      <c r="T907" s="133">
        <v>1876</v>
      </c>
      <c r="U907" s="134">
        <v>40768</v>
      </c>
      <c r="V907" s="144"/>
      <c r="W907" s="173">
        <v>0</v>
      </c>
      <c r="X907" s="174">
        <v>0.09</v>
      </c>
      <c r="Y907" s="174">
        <v>3.1918113672817515E-2</v>
      </c>
      <c r="Z907" s="175">
        <v>0</v>
      </c>
      <c r="AA907" s="168"/>
      <c r="AB907" s="176">
        <v>0</v>
      </c>
      <c r="AC907" s="177">
        <v>0</v>
      </c>
      <c r="AD907" s="134">
        <v>0</v>
      </c>
      <c r="AE907" s="177">
        <v>0</v>
      </c>
      <c r="AF907" s="182">
        <v>0</v>
      </c>
      <c r="AG907" s="172"/>
    </row>
    <row r="908" spans="1:33" s="110" customFormat="1" x14ac:dyDescent="0.2">
      <c r="A908" s="138">
        <v>491</v>
      </c>
      <c r="B908" s="139">
        <v>491095265</v>
      </c>
      <c r="C908" s="140" t="s">
        <v>541</v>
      </c>
      <c r="D908" s="141">
        <v>95</v>
      </c>
      <c r="E908" s="140" t="s">
        <v>127</v>
      </c>
      <c r="F908" s="141">
        <v>265</v>
      </c>
      <c r="G908" s="142" t="s">
        <v>297</v>
      </c>
      <c r="H908" s="130"/>
      <c r="I908" s="131">
        <v>10675.913042850263</v>
      </c>
      <c r="J908" s="131">
        <v>4775</v>
      </c>
      <c r="K908" s="131">
        <v>0</v>
      </c>
      <c r="L908" s="131">
        <v>938</v>
      </c>
      <c r="M908" s="131">
        <v>16388.913042850261</v>
      </c>
      <c r="N908" s="130"/>
      <c r="O908" s="132">
        <v>2</v>
      </c>
      <c r="P908" s="132">
        <v>0</v>
      </c>
      <c r="Q908" s="133">
        <v>30902</v>
      </c>
      <c r="R908" s="133">
        <v>0</v>
      </c>
      <c r="S908" s="133">
        <v>0</v>
      </c>
      <c r="T908" s="133">
        <v>1876</v>
      </c>
      <c r="U908" s="134">
        <v>32778</v>
      </c>
      <c r="V908" s="144"/>
      <c r="W908" s="173">
        <v>0</v>
      </c>
      <c r="X908" s="174">
        <v>0.09</v>
      </c>
      <c r="Y908" s="174">
        <v>1.6734511667712234E-3</v>
      </c>
      <c r="Z908" s="175">
        <v>0</v>
      </c>
      <c r="AA908" s="168"/>
      <c r="AB908" s="176">
        <v>0</v>
      </c>
      <c r="AC908" s="177">
        <v>0</v>
      </c>
      <c r="AD908" s="134">
        <v>0</v>
      </c>
      <c r="AE908" s="177">
        <v>0</v>
      </c>
      <c r="AF908" s="182">
        <v>0</v>
      </c>
      <c r="AG908" s="172"/>
    </row>
    <row r="909" spans="1:33" s="110" customFormat="1" x14ac:dyDescent="0.2">
      <c r="A909" s="138">
        <v>491</v>
      </c>
      <c r="B909" s="139">
        <v>491095273</v>
      </c>
      <c r="C909" s="140" t="s">
        <v>541</v>
      </c>
      <c r="D909" s="141">
        <v>95</v>
      </c>
      <c r="E909" s="140" t="s">
        <v>127</v>
      </c>
      <c r="F909" s="141">
        <v>273</v>
      </c>
      <c r="G909" s="142" t="s">
        <v>305</v>
      </c>
      <c r="H909" s="130"/>
      <c r="I909" s="131">
        <v>9255</v>
      </c>
      <c r="J909" s="131">
        <v>3380</v>
      </c>
      <c r="K909" s="131">
        <v>0</v>
      </c>
      <c r="L909" s="131">
        <v>938</v>
      </c>
      <c r="M909" s="131">
        <v>13573</v>
      </c>
      <c r="N909" s="130"/>
      <c r="O909" s="132">
        <v>12.37</v>
      </c>
      <c r="P909" s="132">
        <v>0</v>
      </c>
      <c r="Q909" s="133">
        <v>156295</v>
      </c>
      <c r="R909" s="133">
        <v>0</v>
      </c>
      <c r="S909" s="133">
        <v>0</v>
      </c>
      <c r="T909" s="133">
        <v>11602</v>
      </c>
      <c r="U909" s="134">
        <v>167897</v>
      </c>
      <c r="V909" s="144"/>
      <c r="W909" s="173">
        <v>0</v>
      </c>
      <c r="X909" s="174">
        <v>0.09</v>
      </c>
      <c r="Y909" s="174">
        <v>5.8976899805096772E-3</v>
      </c>
      <c r="Z909" s="175">
        <v>0</v>
      </c>
      <c r="AA909" s="168"/>
      <c r="AB909" s="176">
        <v>0</v>
      </c>
      <c r="AC909" s="177">
        <v>0</v>
      </c>
      <c r="AD909" s="134">
        <v>0</v>
      </c>
      <c r="AE909" s="177">
        <v>0</v>
      </c>
      <c r="AF909" s="182">
        <v>0</v>
      </c>
      <c r="AG909" s="172"/>
    </row>
    <row r="910" spans="1:33" s="110" customFormat="1" x14ac:dyDescent="0.2">
      <c r="A910" s="138">
        <v>491</v>
      </c>
      <c r="B910" s="139">
        <v>491095292</v>
      </c>
      <c r="C910" s="140" t="s">
        <v>541</v>
      </c>
      <c r="D910" s="141">
        <v>95</v>
      </c>
      <c r="E910" s="140" t="s">
        <v>127</v>
      </c>
      <c r="F910" s="141">
        <v>292</v>
      </c>
      <c r="G910" s="142" t="s">
        <v>324</v>
      </c>
      <c r="H910" s="130"/>
      <c r="I910" s="131">
        <v>10266</v>
      </c>
      <c r="J910" s="131">
        <v>1817</v>
      </c>
      <c r="K910" s="131">
        <v>0</v>
      </c>
      <c r="L910" s="131">
        <v>938</v>
      </c>
      <c r="M910" s="131">
        <v>13021</v>
      </c>
      <c r="N910" s="130"/>
      <c r="O910" s="132">
        <v>10.98</v>
      </c>
      <c r="P910" s="132">
        <v>0</v>
      </c>
      <c r="Q910" s="133">
        <v>132671</v>
      </c>
      <c r="R910" s="133">
        <v>0</v>
      </c>
      <c r="S910" s="133">
        <v>0</v>
      </c>
      <c r="T910" s="133">
        <v>10299</v>
      </c>
      <c r="U910" s="134">
        <v>142970</v>
      </c>
      <c r="V910" s="144"/>
      <c r="W910" s="173">
        <v>0</v>
      </c>
      <c r="X910" s="174">
        <v>0.09</v>
      </c>
      <c r="Y910" s="174">
        <v>5.836468210554834E-3</v>
      </c>
      <c r="Z910" s="175">
        <v>0</v>
      </c>
      <c r="AA910" s="168"/>
      <c r="AB910" s="176">
        <v>0</v>
      </c>
      <c r="AC910" s="177">
        <v>0</v>
      </c>
      <c r="AD910" s="134">
        <v>0</v>
      </c>
      <c r="AE910" s="177">
        <v>0</v>
      </c>
      <c r="AF910" s="182">
        <v>0</v>
      </c>
      <c r="AG910" s="172"/>
    </row>
    <row r="911" spans="1:33" s="110" customFormat="1" x14ac:dyDescent="0.2">
      <c r="A911" s="138">
        <v>491</v>
      </c>
      <c r="B911" s="139">
        <v>491095331</v>
      </c>
      <c r="C911" s="140" t="s">
        <v>541</v>
      </c>
      <c r="D911" s="141">
        <v>95</v>
      </c>
      <c r="E911" s="140" t="s">
        <v>127</v>
      </c>
      <c r="F911" s="141">
        <v>331</v>
      </c>
      <c r="G911" s="142" t="s">
        <v>363</v>
      </c>
      <c r="H911" s="130"/>
      <c r="I911" s="131">
        <v>10785</v>
      </c>
      <c r="J911" s="131">
        <v>3369</v>
      </c>
      <c r="K911" s="131">
        <v>0</v>
      </c>
      <c r="L911" s="131">
        <v>938</v>
      </c>
      <c r="M911" s="131">
        <v>15092</v>
      </c>
      <c r="N911" s="130"/>
      <c r="O911" s="132">
        <v>31.58</v>
      </c>
      <c r="P911" s="132">
        <v>0</v>
      </c>
      <c r="Q911" s="133">
        <v>446983</v>
      </c>
      <c r="R911" s="133">
        <v>0</v>
      </c>
      <c r="S911" s="133">
        <v>0</v>
      </c>
      <c r="T911" s="133">
        <v>29622</v>
      </c>
      <c r="U911" s="134">
        <v>476605</v>
      </c>
      <c r="V911" s="144"/>
      <c r="W911" s="173">
        <v>0</v>
      </c>
      <c r="X911" s="174">
        <v>0.09</v>
      </c>
      <c r="Y911" s="174">
        <v>2.2653389351027807E-2</v>
      </c>
      <c r="Z911" s="175">
        <v>0</v>
      </c>
      <c r="AA911" s="168"/>
      <c r="AB911" s="176">
        <v>0</v>
      </c>
      <c r="AC911" s="177">
        <v>0</v>
      </c>
      <c r="AD911" s="134">
        <v>0</v>
      </c>
      <c r="AE911" s="177">
        <v>0</v>
      </c>
      <c r="AF911" s="182">
        <v>0</v>
      </c>
      <c r="AG911" s="172"/>
    </row>
    <row r="912" spans="1:33" s="110" customFormat="1" x14ac:dyDescent="0.2">
      <c r="A912" s="138">
        <v>491</v>
      </c>
      <c r="B912" s="139">
        <v>491095650</v>
      </c>
      <c r="C912" s="140" t="s">
        <v>541</v>
      </c>
      <c r="D912" s="141">
        <v>95</v>
      </c>
      <c r="E912" s="140" t="s">
        <v>127</v>
      </c>
      <c r="F912" s="141">
        <v>650</v>
      </c>
      <c r="G912" s="142" t="s">
        <v>400</v>
      </c>
      <c r="H912" s="130"/>
      <c r="I912" s="131">
        <v>10334</v>
      </c>
      <c r="J912" s="131">
        <v>2837</v>
      </c>
      <c r="K912" s="131">
        <v>0</v>
      </c>
      <c r="L912" s="131">
        <v>938</v>
      </c>
      <c r="M912" s="131">
        <v>14109</v>
      </c>
      <c r="N912" s="130"/>
      <c r="O912" s="132">
        <v>3.33</v>
      </c>
      <c r="P912" s="132">
        <v>0</v>
      </c>
      <c r="Q912" s="133">
        <v>43859</v>
      </c>
      <c r="R912" s="133">
        <v>0</v>
      </c>
      <c r="S912" s="133">
        <v>0</v>
      </c>
      <c r="T912" s="133">
        <v>3124</v>
      </c>
      <c r="U912" s="134">
        <v>46983</v>
      </c>
      <c r="V912" s="144"/>
      <c r="W912" s="173">
        <v>0</v>
      </c>
      <c r="X912" s="174">
        <v>0.09</v>
      </c>
      <c r="Y912" s="174">
        <v>2.6357502997841229E-3</v>
      </c>
      <c r="Z912" s="175">
        <v>0</v>
      </c>
      <c r="AA912" s="168"/>
      <c r="AB912" s="176">
        <v>0</v>
      </c>
      <c r="AC912" s="177">
        <v>0</v>
      </c>
      <c r="AD912" s="134">
        <v>0</v>
      </c>
      <c r="AE912" s="177">
        <v>0</v>
      </c>
      <c r="AF912" s="182">
        <v>0</v>
      </c>
      <c r="AG912" s="172"/>
    </row>
    <row r="913" spans="1:33" s="110" customFormat="1" x14ac:dyDescent="0.2">
      <c r="A913" s="138">
        <v>491</v>
      </c>
      <c r="B913" s="139">
        <v>491095665</v>
      </c>
      <c r="C913" s="140" t="s">
        <v>541</v>
      </c>
      <c r="D913" s="141">
        <v>95</v>
      </c>
      <c r="E913" s="140" t="s">
        <v>127</v>
      </c>
      <c r="F913" s="141">
        <v>665</v>
      </c>
      <c r="G913" s="142" t="s">
        <v>405</v>
      </c>
      <c r="H913" s="130"/>
      <c r="I913" s="131">
        <v>11283</v>
      </c>
      <c r="J913" s="131">
        <v>1997</v>
      </c>
      <c r="K913" s="131">
        <v>0</v>
      </c>
      <c r="L913" s="131">
        <v>938</v>
      </c>
      <c r="M913" s="131">
        <v>14218</v>
      </c>
      <c r="N913" s="130"/>
      <c r="O913" s="132">
        <v>3</v>
      </c>
      <c r="P913" s="132">
        <v>0</v>
      </c>
      <c r="Q913" s="133">
        <v>39840</v>
      </c>
      <c r="R913" s="133">
        <v>0</v>
      </c>
      <c r="S913" s="133">
        <v>0</v>
      </c>
      <c r="T913" s="133">
        <v>2814</v>
      </c>
      <c r="U913" s="134">
        <v>42654</v>
      </c>
      <c r="V913" s="144"/>
      <c r="W913" s="173">
        <v>0</v>
      </c>
      <c r="X913" s="174">
        <v>0.09</v>
      </c>
      <c r="Y913" s="174">
        <v>5.551926316429312E-3</v>
      </c>
      <c r="Z913" s="175">
        <v>0</v>
      </c>
      <c r="AA913" s="168"/>
      <c r="AB913" s="176">
        <v>0</v>
      </c>
      <c r="AC913" s="177">
        <v>0</v>
      </c>
      <c r="AD913" s="134">
        <v>0</v>
      </c>
      <c r="AE913" s="177">
        <v>0</v>
      </c>
      <c r="AF913" s="182">
        <v>0</v>
      </c>
      <c r="AG913" s="172"/>
    </row>
    <row r="914" spans="1:33" s="110" customFormat="1" x14ac:dyDescent="0.2">
      <c r="A914" s="138">
        <v>491</v>
      </c>
      <c r="B914" s="139">
        <v>491095763</v>
      </c>
      <c r="C914" s="140" t="s">
        <v>541</v>
      </c>
      <c r="D914" s="141">
        <v>95</v>
      </c>
      <c r="E914" s="140" t="s">
        <v>127</v>
      </c>
      <c r="F914" s="141">
        <v>763</v>
      </c>
      <c r="G914" s="142" t="s">
        <v>434</v>
      </c>
      <c r="H914" s="130"/>
      <c r="I914" s="131">
        <v>10766</v>
      </c>
      <c r="J914" s="131">
        <v>2415</v>
      </c>
      <c r="K914" s="131">
        <v>0</v>
      </c>
      <c r="L914" s="131">
        <v>938</v>
      </c>
      <c r="M914" s="131">
        <v>14119</v>
      </c>
      <c r="N914" s="130"/>
      <c r="O914" s="132">
        <v>3</v>
      </c>
      <c r="P914" s="132">
        <v>0</v>
      </c>
      <c r="Q914" s="133">
        <v>39543</v>
      </c>
      <c r="R914" s="133">
        <v>0</v>
      </c>
      <c r="S914" s="133">
        <v>0</v>
      </c>
      <c r="T914" s="133">
        <v>2814</v>
      </c>
      <c r="U914" s="134">
        <v>42357</v>
      </c>
      <c r="V914" s="144"/>
      <c r="W914" s="173">
        <v>0</v>
      </c>
      <c r="X914" s="174">
        <v>0.09</v>
      </c>
      <c r="Y914" s="174">
        <v>5.0017095279295118E-3</v>
      </c>
      <c r="Z914" s="175">
        <v>0</v>
      </c>
      <c r="AA914" s="168"/>
      <c r="AB914" s="176">
        <v>0</v>
      </c>
      <c r="AC914" s="177">
        <v>0</v>
      </c>
      <c r="AD914" s="134">
        <v>0</v>
      </c>
      <c r="AE914" s="177">
        <v>0</v>
      </c>
      <c r="AF914" s="182">
        <v>0</v>
      </c>
      <c r="AG914" s="172"/>
    </row>
    <row r="915" spans="1:33" s="110" customFormat="1" x14ac:dyDescent="0.2">
      <c r="A915" s="138">
        <v>492</v>
      </c>
      <c r="B915" s="139">
        <v>492281005</v>
      </c>
      <c r="C915" s="140" t="s">
        <v>542</v>
      </c>
      <c r="D915" s="141">
        <v>281</v>
      </c>
      <c r="E915" s="140" t="s">
        <v>313</v>
      </c>
      <c r="F915" s="141">
        <v>5</v>
      </c>
      <c r="G915" s="142" t="s">
        <v>37</v>
      </c>
      <c r="H915" s="130"/>
      <c r="I915" s="131">
        <v>16001</v>
      </c>
      <c r="J915" s="131">
        <v>7474</v>
      </c>
      <c r="K915" s="131">
        <v>0</v>
      </c>
      <c r="L915" s="131">
        <v>938</v>
      </c>
      <c r="M915" s="131">
        <v>24413</v>
      </c>
      <c r="N915" s="130"/>
      <c r="O915" s="132">
        <v>1</v>
      </c>
      <c r="P915" s="132">
        <v>0</v>
      </c>
      <c r="Q915" s="133">
        <v>23306</v>
      </c>
      <c r="R915" s="133">
        <v>0</v>
      </c>
      <c r="S915" s="133">
        <v>0</v>
      </c>
      <c r="T915" s="133">
        <v>931</v>
      </c>
      <c r="U915" s="134">
        <v>24237</v>
      </c>
      <c r="V915" s="144"/>
      <c r="W915" s="173">
        <v>7.1978158351948748E-3</v>
      </c>
      <c r="X915" s="174">
        <v>0.09</v>
      </c>
      <c r="Y915" s="174">
        <v>1.4867245081966523E-2</v>
      </c>
      <c r="Z915" s="175">
        <v>0</v>
      </c>
      <c r="AA915" s="168"/>
      <c r="AB915" s="176">
        <v>0</v>
      </c>
      <c r="AC915" s="177">
        <v>0</v>
      </c>
      <c r="AD915" s="134">
        <v>0</v>
      </c>
      <c r="AE915" s="177">
        <v>0</v>
      </c>
      <c r="AF915" s="182">
        <v>0</v>
      </c>
      <c r="AG915" s="172"/>
    </row>
    <row r="916" spans="1:33" s="110" customFormat="1" x14ac:dyDescent="0.2">
      <c r="A916" s="138">
        <v>492</v>
      </c>
      <c r="B916" s="139">
        <v>492281061</v>
      </c>
      <c r="C916" s="140" t="s">
        <v>542</v>
      </c>
      <c r="D916" s="141">
        <v>281</v>
      </c>
      <c r="E916" s="140" t="s">
        <v>313</v>
      </c>
      <c r="F916" s="141">
        <v>61</v>
      </c>
      <c r="G916" s="142" t="s">
        <v>93</v>
      </c>
      <c r="H916" s="130"/>
      <c r="I916" s="131">
        <v>13205.804251750098</v>
      </c>
      <c r="J916" s="131">
        <v>721</v>
      </c>
      <c r="K916" s="131">
        <v>0</v>
      </c>
      <c r="L916" s="131">
        <v>938</v>
      </c>
      <c r="M916" s="131">
        <v>14864.804251750098</v>
      </c>
      <c r="N916" s="130"/>
      <c r="O916" s="132">
        <v>1.36</v>
      </c>
      <c r="P916" s="132">
        <v>0</v>
      </c>
      <c r="Q916" s="133">
        <v>18804</v>
      </c>
      <c r="R916" s="133">
        <v>0</v>
      </c>
      <c r="S916" s="133">
        <v>0</v>
      </c>
      <c r="T916" s="133">
        <v>1266</v>
      </c>
      <c r="U916" s="134">
        <v>20070</v>
      </c>
      <c r="V916" s="144"/>
      <c r="W916" s="173">
        <v>9.7890295358650306E-3</v>
      </c>
      <c r="X916" s="174">
        <v>0.09</v>
      </c>
      <c r="Y916" s="174">
        <v>3.8456365525610617E-2</v>
      </c>
      <c r="Z916" s="175">
        <v>0</v>
      </c>
      <c r="AA916" s="168"/>
      <c r="AB916" s="176">
        <v>0</v>
      </c>
      <c r="AC916" s="177">
        <v>0</v>
      </c>
      <c r="AD916" s="134">
        <v>0</v>
      </c>
      <c r="AE916" s="177">
        <v>0</v>
      </c>
      <c r="AF916" s="182">
        <v>0</v>
      </c>
      <c r="AG916" s="172"/>
    </row>
    <row r="917" spans="1:33" s="110" customFormat="1" x14ac:dyDescent="0.2">
      <c r="A917" s="138">
        <v>492</v>
      </c>
      <c r="B917" s="139">
        <v>492281281</v>
      </c>
      <c r="C917" s="140" t="s">
        <v>542</v>
      </c>
      <c r="D917" s="141">
        <v>281</v>
      </c>
      <c r="E917" s="140" t="s">
        <v>313</v>
      </c>
      <c r="F917" s="141">
        <v>281</v>
      </c>
      <c r="G917" s="142" t="s">
        <v>313</v>
      </c>
      <c r="H917" s="130"/>
      <c r="I917" s="131">
        <v>13631</v>
      </c>
      <c r="J917" s="131">
        <v>619</v>
      </c>
      <c r="K917" s="131">
        <v>0</v>
      </c>
      <c r="L917" s="131">
        <v>938</v>
      </c>
      <c r="M917" s="131">
        <v>15188</v>
      </c>
      <c r="N917" s="130"/>
      <c r="O917" s="132">
        <v>360.24999999999994</v>
      </c>
      <c r="P917" s="132">
        <v>0</v>
      </c>
      <c r="Q917" s="133">
        <v>5096469</v>
      </c>
      <c r="R917" s="133">
        <v>0</v>
      </c>
      <c r="S917" s="133">
        <v>0</v>
      </c>
      <c r="T917" s="133">
        <v>335393</v>
      </c>
      <c r="U917" s="134">
        <v>5431862</v>
      </c>
      <c r="V917" s="144"/>
      <c r="W917" s="173">
        <v>2.5930131546289572</v>
      </c>
      <c r="X917" s="174">
        <v>0.18</v>
      </c>
      <c r="Y917" s="174">
        <v>0.13568467825628666</v>
      </c>
      <c r="Z917" s="175">
        <v>0</v>
      </c>
      <c r="AA917" s="168"/>
      <c r="AB917" s="176">
        <v>0</v>
      </c>
      <c r="AC917" s="177">
        <v>0</v>
      </c>
      <c r="AD917" s="134">
        <v>0</v>
      </c>
      <c r="AE917" s="177">
        <v>0</v>
      </c>
      <c r="AF917" s="182">
        <v>0</v>
      </c>
      <c r="AG917" s="172"/>
    </row>
    <row r="918" spans="1:33" s="110" customFormat="1" x14ac:dyDescent="0.2">
      <c r="A918" s="138">
        <v>493</v>
      </c>
      <c r="B918" s="139">
        <v>493057035</v>
      </c>
      <c r="C918" s="140" t="s">
        <v>602</v>
      </c>
      <c r="D918" s="141">
        <v>57</v>
      </c>
      <c r="E918" s="140" t="s">
        <v>89</v>
      </c>
      <c r="F918" s="141">
        <v>35</v>
      </c>
      <c r="G918" s="142" t="s">
        <v>67</v>
      </c>
      <c r="H918" s="130"/>
      <c r="I918" s="131">
        <v>15747</v>
      </c>
      <c r="J918" s="131">
        <v>6609</v>
      </c>
      <c r="K918" s="131">
        <v>0</v>
      </c>
      <c r="L918" s="131">
        <v>938</v>
      </c>
      <c r="M918" s="131">
        <v>23294</v>
      </c>
      <c r="N918" s="130"/>
      <c r="O918" s="132">
        <v>28.66</v>
      </c>
      <c r="P918" s="132">
        <v>0</v>
      </c>
      <c r="Q918" s="133">
        <v>640723</v>
      </c>
      <c r="R918" s="133">
        <v>0</v>
      </c>
      <c r="S918" s="133">
        <v>0</v>
      </c>
      <c r="T918" s="133">
        <v>26882</v>
      </c>
      <c r="U918" s="134">
        <v>667605</v>
      </c>
      <c r="V918" s="144"/>
      <c r="W918" s="173">
        <v>0</v>
      </c>
      <c r="X918" s="174">
        <v>0.18</v>
      </c>
      <c r="Y918" s="174">
        <v>0.15581142511821139</v>
      </c>
      <c r="Z918" s="175">
        <v>0</v>
      </c>
      <c r="AA918" s="168"/>
      <c r="AB918" s="176">
        <v>0</v>
      </c>
      <c r="AC918" s="177">
        <v>0</v>
      </c>
      <c r="AD918" s="134">
        <v>0</v>
      </c>
      <c r="AE918" s="177">
        <v>0</v>
      </c>
      <c r="AF918" s="182">
        <v>0</v>
      </c>
      <c r="AG918" s="172"/>
    </row>
    <row r="919" spans="1:33" s="110" customFormat="1" x14ac:dyDescent="0.2">
      <c r="A919" s="138">
        <v>493</v>
      </c>
      <c r="B919" s="139">
        <v>493057057</v>
      </c>
      <c r="C919" s="140" t="s">
        <v>602</v>
      </c>
      <c r="D919" s="141">
        <v>57</v>
      </c>
      <c r="E919" s="140" t="s">
        <v>89</v>
      </c>
      <c r="F919" s="141">
        <v>57</v>
      </c>
      <c r="G919" s="142" t="s">
        <v>89</v>
      </c>
      <c r="H919" s="130"/>
      <c r="I919" s="131">
        <v>15653</v>
      </c>
      <c r="J919" s="131">
        <v>490</v>
      </c>
      <c r="K919" s="131">
        <v>0</v>
      </c>
      <c r="L919" s="131">
        <v>938</v>
      </c>
      <c r="M919" s="131">
        <v>17081</v>
      </c>
      <c r="N919" s="130"/>
      <c r="O919" s="132">
        <v>98.78</v>
      </c>
      <c r="P919" s="132">
        <v>0</v>
      </c>
      <c r="Q919" s="133">
        <v>1594606</v>
      </c>
      <c r="R919" s="133">
        <v>0</v>
      </c>
      <c r="S919" s="133">
        <v>0</v>
      </c>
      <c r="T919" s="133">
        <v>92654</v>
      </c>
      <c r="U919" s="134">
        <v>1687260</v>
      </c>
      <c r="V919" s="144"/>
      <c r="W919" s="173">
        <v>0</v>
      </c>
      <c r="X919" s="174">
        <v>0.18</v>
      </c>
      <c r="Y919" s="174">
        <v>0.12433807264603146</v>
      </c>
      <c r="Z919" s="175">
        <v>0</v>
      </c>
      <c r="AA919" s="168"/>
      <c r="AB919" s="176">
        <v>0</v>
      </c>
      <c r="AC919" s="177">
        <v>0</v>
      </c>
      <c r="AD919" s="134">
        <v>0</v>
      </c>
      <c r="AE919" s="177">
        <v>0</v>
      </c>
      <c r="AF919" s="182">
        <v>0</v>
      </c>
      <c r="AG919" s="172"/>
    </row>
    <row r="920" spans="1:33" s="110" customFormat="1" x14ac:dyDescent="0.2">
      <c r="A920" s="138">
        <v>493</v>
      </c>
      <c r="B920" s="139">
        <v>493057093</v>
      </c>
      <c r="C920" s="140" t="s">
        <v>602</v>
      </c>
      <c r="D920" s="141">
        <v>57</v>
      </c>
      <c r="E920" s="140" t="s">
        <v>89</v>
      </c>
      <c r="F920" s="141">
        <v>93</v>
      </c>
      <c r="G920" s="142" t="s">
        <v>125</v>
      </c>
      <c r="H920" s="130"/>
      <c r="I920" s="131">
        <v>15658</v>
      </c>
      <c r="J920" s="131">
        <v>89</v>
      </c>
      <c r="K920" s="131">
        <v>0</v>
      </c>
      <c r="L920" s="131">
        <v>938</v>
      </c>
      <c r="M920" s="131">
        <v>16685</v>
      </c>
      <c r="N920" s="130"/>
      <c r="O920" s="132">
        <v>22.73</v>
      </c>
      <c r="P920" s="132">
        <v>0</v>
      </c>
      <c r="Q920" s="133">
        <v>357928</v>
      </c>
      <c r="R920" s="133">
        <v>0</v>
      </c>
      <c r="S920" s="133">
        <v>0</v>
      </c>
      <c r="T920" s="133">
        <v>21320</v>
      </c>
      <c r="U920" s="134">
        <v>379248</v>
      </c>
      <c r="V920" s="144"/>
      <c r="W920" s="173">
        <v>0</v>
      </c>
      <c r="X920" s="174">
        <v>0.18</v>
      </c>
      <c r="Y920" s="174">
        <v>7.2752686670527839E-2</v>
      </c>
      <c r="Z920" s="175">
        <v>0</v>
      </c>
      <c r="AA920" s="168"/>
      <c r="AB920" s="176">
        <v>0</v>
      </c>
      <c r="AC920" s="177">
        <v>0</v>
      </c>
      <c r="AD920" s="134">
        <v>0</v>
      </c>
      <c r="AE920" s="177">
        <v>0</v>
      </c>
      <c r="AF920" s="182">
        <v>0</v>
      </c>
      <c r="AG920" s="172"/>
    </row>
    <row r="921" spans="1:33" s="110" customFormat="1" x14ac:dyDescent="0.2">
      <c r="A921" s="138">
        <v>493</v>
      </c>
      <c r="B921" s="139">
        <v>493057160</v>
      </c>
      <c r="C921" s="140" t="s">
        <v>602</v>
      </c>
      <c r="D921" s="141">
        <v>57</v>
      </c>
      <c r="E921" s="140" t="s">
        <v>89</v>
      </c>
      <c r="F921" s="141">
        <v>160</v>
      </c>
      <c r="G921" s="142" t="s">
        <v>192</v>
      </c>
      <c r="H921" s="130"/>
      <c r="I921" s="131">
        <v>13377.211333781801</v>
      </c>
      <c r="J921" s="131">
        <v>156</v>
      </c>
      <c r="K921" s="131">
        <v>0</v>
      </c>
      <c r="L921" s="131">
        <v>938</v>
      </c>
      <c r="M921" s="131">
        <v>14471.211333781801</v>
      </c>
      <c r="N921" s="130"/>
      <c r="O921" s="132">
        <v>6.9999999999999993E-2</v>
      </c>
      <c r="P921" s="132">
        <v>0</v>
      </c>
      <c r="Q921" s="133">
        <v>947</v>
      </c>
      <c r="R921" s="133">
        <v>0</v>
      </c>
      <c r="S921" s="133">
        <v>0</v>
      </c>
      <c r="T921" s="133">
        <v>65</v>
      </c>
      <c r="U921" s="134">
        <v>1012</v>
      </c>
      <c r="V921" s="144"/>
      <c r="W921" s="173">
        <v>0</v>
      </c>
      <c r="X921" s="174">
        <v>0.18</v>
      </c>
      <c r="Y921" s="174">
        <v>0.11499688577861772</v>
      </c>
      <c r="Z921" s="175">
        <v>0</v>
      </c>
      <c r="AA921" s="168"/>
      <c r="AB921" s="176">
        <v>0</v>
      </c>
      <c r="AC921" s="177">
        <v>0</v>
      </c>
      <c r="AD921" s="134">
        <v>0</v>
      </c>
      <c r="AE921" s="177">
        <v>0</v>
      </c>
      <c r="AF921" s="182">
        <v>0</v>
      </c>
      <c r="AG921" s="172"/>
    </row>
    <row r="922" spans="1:33" s="110" customFormat="1" x14ac:dyDescent="0.2">
      <c r="A922" s="138">
        <v>493</v>
      </c>
      <c r="B922" s="139">
        <v>493057163</v>
      </c>
      <c r="C922" s="140" t="s">
        <v>602</v>
      </c>
      <c r="D922" s="141">
        <v>57</v>
      </c>
      <c r="E922" s="140" t="s">
        <v>89</v>
      </c>
      <c r="F922" s="141">
        <v>163</v>
      </c>
      <c r="G922" s="142" t="s">
        <v>195</v>
      </c>
      <c r="H922" s="130"/>
      <c r="I922" s="131">
        <v>15859</v>
      </c>
      <c r="J922" s="131">
        <v>151</v>
      </c>
      <c r="K922" s="131">
        <v>0</v>
      </c>
      <c r="L922" s="131">
        <v>938</v>
      </c>
      <c r="M922" s="131">
        <v>16948</v>
      </c>
      <c r="N922" s="130"/>
      <c r="O922" s="132">
        <v>11.26</v>
      </c>
      <c r="P922" s="132">
        <v>0</v>
      </c>
      <c r="Q922" s="133">
        <v>180274</v>
      </c>
      <c r="R922" s="133">
        <v>0</v>
      </c>
      <c r="S922" s="133">
        <v>0</v>
      </c>
      <c r="T922" s="133">
        <v>10563</v>
      </c>
      <c r="U922" s="134">
        <v>190837</v>
      </c>
      <c r="V922" s="144"/>
      <c r="W922" s="173">
        <v>0</v>
      </c>
      <c r="X922" s="174">
        <v>0.18</v>
      </c>
      <c r="Y922" s="174">
        <v>9.243456315829654E-2</v>
      </c>
      <c r="Z922" s="175">
        <v>0</v>
      </c>
      <c r="AA922" s="168"/>
      <c r="AB922" s="176">
        <v>0</v>
      </c>
      <c r="AC922" s="177">
        <v>0</v>
      </c>
      <c r="AD922" s="134">
        <v>0</v>
      </c>
      <c r="AE922" s="177">
        <v>0</v>
      </c>
      <c r="AF922" s="182">
        <v>0</v>
      </c>
      <c r="AG922" s="172"/>
    </row>
    <row r="923" spans="1:33" s="110" customFormat="1" x14ac:dyDescent="0.2">
      <c r="A923" s="138">
        <v>493</v>
      </c>
      <c r="B923" s="139">
        <v>493057165</v>
      </c>
      <c r="C923" s="140" t="s">
        <v>602</v>
      </c>
      <c r="D923" s="141">
        <v>57</v>
      </c>
      <c r="E923" s="140" t="s">
        <v>89</v>
      </c>
      <c r="F923" s="141">
        <v>165</v>
      </c>
      <c r="G923" s="142" t="s">
        <v>197</v>
      </c>
      <c r="H923" s="130"/>
      <c r="I923" s="131">
        <v>14334</v>
      </c>
      <c r="J923" s="131">
        <v>438</v>
      </c>
      <c r="K923" s="131">
        <v>0</v>
      </c>
      <c r="L923" s="131">
        <v>938</v>
      </c>
      <c r="M923" s="131">
        <v>15710</v>
      </c>
      <c r="N923" s="130"/>
      <c r="O923" s="132">
        <v>7.54</v>
      </c>
      <c r="P923" s="132">
        <v>0</v>
      </c>
      <c r="Q923" s="133">
        <v>111380</v>
      </c>
      <c r="R923" s="133">
        <v>0</v>
      </c>
      <c r="S923" s="133">
        <v>0</v>
      </c>
      <c r="T923" s="133">
        <v>7073</v>
      </c>
      <c r="U923" s="134">
        <v>118453</v>
      </c>
      <c r="V923" s="144"/>
      <c r="W923" s="173">
        <v>0</v>
      </c>
      <c r="X923" s="174">
        <v>9.8299999999999998E-2</v>
      </c>
      <c r="Y923" s="174">
        <v>9.9346710167599953E-2</v>
      </c>
      <c r="Z923" s="175">
        <v>0</v>
      </c>
      <c r="AA923" s="168"/>
      <c r="AB923" s="176">
        <v>0</v>
      </c>
      <c r="AC923" s="177">
        <v>0</v>
      </c>
      <c r="AD923" s="134">
        <v>0</v>
      </c>
      <c r="AE923" s="177">
        <v>0</v>
      </c>
      <c r="AF923" s="182">
        <v>0</v>
      </c>
      <c r="AG923" s="172"/>
    </row>
    <row r="924" spans="1:33" s="110" customFormat="1" x14ac:dyDescent="0.2">
      <c r="A924" s="138">
        <v>493</v>
      </c>
      <c r="B924" s="139">
        <v>493057229</v>
      </c>
      <c r="C924" s="140" t="s">
        <v>602</v>
      </c>
      <c r="D924" s="141">
        <v>57</v>
      </c>
      <c r="E924" s="140" t="s">
        <v>89</v>
      </c>
      <c r="F924" s="141">
        <v>229</v>
      </c>
      <c r="G924" s="142" t="s">
        <v>261</v>
      </c>
      <c r="H924" s="130"/>
      <c r="I924" s="131">
        <v>15732</v>
      </c>
      <c r="J924" s="131">
        <v>1531</v>
      </c>
      <c r="K924" s="131">
        <v>0</v>
      </c>
      <c r="L924" s="131">
        <v>938</v>
      </c>
      <c r="M924" s="131">
        <v>18201</v>
      </c>
      <c r="N924" s="130"/>
      <c r="O924" s="132">
        <v>1.92</v>
      </c>
      <c r="P924" s="132">
        <v>0</v>
      </c>
      <c r="Q924" s="133">
        <v>33145</v>
      </c>
      <c r="R924" s="133">
        <v>0</v>
      </c>
      <c r="S924" s="133">
        <v>0</v>
      </c>
      <c r="T924" s="133">
        <v>1801</v>
      </c>
      <c r="U924" s="134">
        <v>34946</v>
      </c>
      <c r="V924" s="144"/>
      <c r="W924" s="173">
        <v>0</v>
      </c>
      <c r="X924" s="174">
        <v>0.09</v>
      </c>
      <c r="Y924" s="174">
        <v>1.1816383617952519E-2</v>
      </c>
      <c r="Z924" s="175">
        <v>0</v>
      </c>
      <c r="AA924" s="168"/>
      <c r="AB924" s="176">
        <v>0</v>
      </c>
      <c r="AC924" s="177">
        <v>0</v>
      </c>
      <c r="AD924" s="134">
        <v>0</v>
      </c>
      <c r="AE924" s="177">
        <v>0</v>
      </c>
      <c r="AF924" s="182">
        <v>0</v>
      </c>
      <c r="AG924" s="172"/>
    </row>
    <row r="925" spans="1:33" s="110" customFormat="1" x14ac:dyDescent="0.2">
      <c r="A925" s="138">
        <v>493</v>
      </c>
      <c r="B925" s="139">
        <v>493057244</v>
      </c>
      <c r="C925" s="140" t="s">
        <v>602</v>
      </c>
      <c r="D925" s="141">
        <v>57</v>
      </c>
      <c r="E925" s="140" t="s">
        <v>89</v>
      </c>
      <c r="F925" s="141">
        <v>244</v>
      </c>
      <c r="G925" s="142" t="s">
        <v>276</v>
      </c>
      <c r="H925" s="130"/>
      <c r="I925" s="131">
        <v>12923.998454132687</v>
      </c>
      <c r="J925" s="131">
        <v>4096</v>
      </c>
      <c r="K925" s="131">
        <v>0</v>
      </c>
      <c r="L925" s="131">
        <v>938</v>
      </c>
      <c r="M925" s="131">
        <v>17957.998454132685</v>
      </c>
      <c r="N925" s="130"/>
      <c r="O925" s="132">
        <v>2</v>
      </c>
      <c r="P925" s="132">
        <v>0</v>
      </c>
      <c r="Q925" s="133">
        <v>34040</v>
      </c>
      <c r="R925" s="133">
        <v>0</v>
      </c>
      <c r="S925" s="133">
        <v>0</v>
      </c>
      <c r="T925" s="133">
        <v>1876</v>
      </c>
      <c r="U925" s="134">
        <v>35916</v>
      </c>
      <c r="V925" s="144"/>
      <c r="W925" s="173">
        <v>0</v>
      </c>
      <c r="X925" s="174">
        <v>0.09</v>
      </c>
      <c r="Y925" s="174">
        <v>0.1346351263518645</v>
      </c>
      <c r="Z925" s="175">
        <v>0</v>
      </c>
      <c r="AA925" s="168"/>
      <c r="AB925" s="176">
        <v>0</v>
      </c>
      <c r="AC925" s="177">
        <v>0</v>
      </c>
      <c r="AD925" s="134">
        <v>0</v>
      </c>
      <c r="AE925" s="177">
        <v>0</v>
      </c>
      <c r="AF925" s="182">
        <v>0</v>
      </c>
      <c r="AG925" s="172"/>
    </row>
    <row r="926" spans="1:33" s="110" customFormat="1" x14ac:dyDescent="0.2">
      <c r="A926" s="138">
        <v>493</v>
      </c>
      <c r="B926" s="139">
        <v>493057248</v>
      </c>
      <c r="C926" s="140" t="s">
        <v>602</v>
      </c>
      <c r="D926" s="141">
        <v>57</v>
      </c>
      <c r="E926" s="140" t="s">
        <v>89</v>
      </c>
      <c r="F926" s="141">
        <v>248</v>
      </c>
      <c r="G926" s="142" t="s">
        <v>280</v>
      </c>
      <c r="H926" s="130"/>
      <c r="I926" s="131">
        <v>16631</v>
      </c>
      <c r="J926" s="131">
        <v>1314</v>
      </c>
      <c r="K926" s="131">
        <v>0</v>
      </c>
      <c r="L926" s="131">
        <v>938</v>
      </c>
      <c r="M926" s="131">
        <v>18883</v>
      </c>
      <c r="N926" s="130"/>
      <c r="O926" s="132">
        <v>26.73</v>
      </c>
      <c r="P926" s="132">
        <v>0</v>
      </c>
      <c r="Q926" s="133">
        <v>479669</v>
      </c>
      <c r="R926" s="133">
        <v>0</v>
      </c>
      <c r="S926" s="133">
        <v>0</v>
      </c>
      <c r="T926" s="133">
        <v>25074</v>
      </c>
      <c r="U926" s="134">
        <v>504743</v>
      </c>
      <c r="V926" s="144"/>
      <c r="W926" s="173">
        <v>0</v>
      </c>
      <c r="X926" s="174">
        <v>0.09</v>
      </c>
      <c r="Y926" s="174">
        <v>5.8077757598521712E-2</v>
      </c>
      <c r="Z926" s="175">
        <v>0</v>
      </c>
      <c r="AA926" s="168"/>
      <c r="AB926" s="176">
        <v>0</v>
      </c>
      <c r="AC926" s="177">
        <v>0</v>
      </c>
      <c r="AD926" s="134">
        <v>0</v>
      </c>
      <c r="AE926" s="177">
        <v>0</v>
      </c>
      <c r="AF926" s="182">
        <v>0</v>
      </c>
      <c r="AG926" s="172"/>
    </row>
    <row r="927" spans="1:33" s="110" customFormat="1" x14ac:dyDescent="0.2">
      <c r="A927" s="138">
        <v>493</v>
      </c>
      <c r="B927" s="139">
        <v>493057262</v>
      </c>
      <c r="C927" s="140" t="s">
        <v>602</v>
      </c>
      <c r="D927" s="141">
        <v>57</v>
      </c>
      <c r="E927" s="140" t="s">
        <v>89</v>
      </c>
      <c r="F927" s="141">
        <v>262</v>
      </c>
      <c r="G927" s="142" t="s">
        <v>294</v>
      </c>
      <c r="H927" s="130"/>
      <c r="I927" s="131">
        <v>14841</v>
      </c>
      <c r="J927" s="131">
        <v>5187</v>
      </c>
      <c r="K927" s="131">
        <v>0</v>
      </c>
      <c r="L927" s="131">
        <v>938</v>
      </c>
      <c r="M927" s="131">
        <v>20966</v>
      </c>
      <c r="N927" s="130"/>
      <c r="O927" s="132">
        <v>3</v>
      </c>
      <c r="P927" s="132">
        <v>0</v>
      </c>
      <c r="Q927" s="133">
        <v>60084</v>
      </c>
      <c r="R927" s="133">
        <v>0</v>
      </c>
      <c r="S927" s="133">
        <v>0</v>
      </c>
      <c r="T927" s="133">
        <v>2814</v>
      </c>
      <c r="U927" s="134">
        <v>62898</v>
      </c>
      <c r="V927" s="144"/>
      <c r="W927" s="173">
        <v>0</v>
      </c>
      <c r="X927" s="174">
        <v>0.09</v>
      </c>
      <c r="Y927" s="174">
        <v>7.4061373245653719E-2</v>
      </c>
      <c r="Z927" s="175">
        <v>0</v>
      </c>
      <c r="AA927" s="168"/>
      <c r="AB927" s="176">
        <v>0</v>
      </c>
      <c r="AC927" s="177">
        <v>0</v>
      </c>
      <c r="AD927" s="134">
        <v>0</v>
      </c>
      <c r="AE927" s="177">
        <v>0</v>
      </c>
      <c r="AF927" s="182">
        <v>0</v>
      </c>
      <c r="AG927" s="172"/>
    </row>
    <row r="928" spans="1:33" s="110" customFormat="1" x14ac:dyDescent="0.2">
      <c r="A928" s="138">
        <v>493</v>
      </c>
      <c r="B928" s="139">
        <v>493057274</v>
      </c>
      <c r="C928" s="140" t="s">
        <v>602</v>
      </c>
      <c r="D928" s="141">
        <v>57</v>
      </c>
      <c r="E928" s="140" t="s">
        <v>89</v>
      </c>
      <c r="F928" s="141">
        <v>274</v>
      </c>
      <c r="G928" s="142" t="s">
        <v>306</v>
      </c>
      <c r="H928" s="130"/>
      <c r="I928" s="131">
        <v>14448</v>
      </c>
      <c r="J928" s="131">
        <v>5941</v>
      </c>
      <c r="K928" s="131">
        <v>0</v>
      </c>
      <c r="L928" s="131">
        <v>938</v>
      </c>
      <c r="M928" s="131">
        <v>21327</v>
      </c>
      <c r="N928" s="130"/>
      <c r="O928" s="132">
        <v>3</v>
      </c>
      <c r="P928" s="132">
        <v>0</v>
      </c>
      <c r="Q928" s="133">
        <v>61167</v>
      </c>
      <c r="R928" s="133">
        <v>0</v>
      </c>
      <c r="S928" s="133">
        <v>0</v>
      </c>
      <c r="T928" s="133">
        <v>2814</v>
      </c>
      <c r="U928" s="134">
        <v>63981</v>
      </c>
      <c r="V928" s="144"/>
      <c r="W928" s="173">
        <v>0</v>
      </c>
      <c r="X928" s="174">
        <v>0.09</v>
      </c>
      <c r="Y928" s="174">
        <v>6.7751587072622119E-2</v>
      </c>
      <c r="Z928" s="175">
        <v>0</v>
      </c>
      <c r="AA928" s="168"/>
      <c r="AB928" s="176">
        <v>0</v>
      </c>
      <c r="AC928" s="177">
        <v>0</v>
      </c>
      <c r="AD928" s="134">
        <v>0</v>
      </c>
      <c r="AE928" s="177">
        <v>0</v>
      </c>
      <c r="AF928" s="182">
        <v>0</v>
      </c>
      <c r="AG928" s="172"/>
    </row>
    <row r="929" spans="1:33" s="110" customFormat="1" x14ac:dyDescent="0.2">
      <c r="A929" s="138">
        <v>493</v>
      </c>
      <c r="B929" s="139">
        <v>493057346</v>
      </c>
      <c r="C929" s="140" t="s">
        <v>602</v>
      </c>
      <c r="D929" s="141">
        <v>57</v>
      </c>
      <c r="E929" s="140" t="s">
        <v>89</v>
      </c>
      <c r="F929" s="141">
        <v>346</v>
      </c>
      <c r="G929" s="142" t="s">
        <v>378</v>
      </c>
      <c r="H929" s="130"/>
      <c r="I929" s="131">
        <v>11851.653429909367</v>
      </c>
      <c r="J929" s="131">
        <v>1739</v>
      </c>
      <c r="K929" s="131">
        <v>0</v>
      </c>
      <c r="L929" s="131">
        <v>938</v>
      </c>
      <c r="M929" s="131">
        <v>14528.653429909367</v>
      </c>
      <c r="N929" s="130"/>
      <c r="O929" s="132">
        <v>2</v>
      </c>
      <c r="P929" s="132">
        <v>0</v>
      </c>
      <c r="Q929" s="133">
        <v>27182</v>
      </c>
      <c r="R929" s="133">
        <v>0</v>
      </c>
      <c r="S929" s="133">
        <v>0</v>
      </c>
      <c r="T929" s="133">
        <v>1876</v>
      </c>
      <c r="U929" s="134">
        <v>29058</v>
      </c>
      <c r="V929" s="144"/>
      <c r="W929" s="173">
        <v>0</v>
      </c>
      <c r="X929" s="174">
        <v>0.09</v>
      </c>
      <c r="Y929" s="174">
        <v>1.1853968724238762E-2</v>
      </c>
      <c r="Z929" s="175">
        <v>0</v>
      </c>
      <c r="AA929" s="168"/>
      <c r="AB929" s="176">
        <v>0</v>
      </c>
      <c r="AC929" s="177">
        <v>0</v>
      </c>
      <c r="AD929" s="134">
        <v>0</v>
      </c>
      <c r="AE929" s="177">
        <v>0</v>
      </c>
      <c r="AF929" s="182">
        <v>0</v>
      </c>
      <c r="AG929" s="172"/>
    </row>
    <row r="930" spans="1:33" s="110" customFormat="1" x14ac:dyDescent="0.2">
      <c r="A930" s="138">
        <v>493</v>
      </c>
      <c r="B930" s="139">
        <v>493057348</v>
      </c>
      <c r="C930" s="140" t="s">
        <v>602</v>
      </c>
      <c r="D930" s="141">
        <v>57</v>
      </c>
      <c r="E930" s="140" t="s">
        <v>89</v>
      </c>
      <c r="F930" s="141">
        <v>348</v>
      </c>
      <c r="G930" s="142" t="s">
        <v>380</v>
      </c>
      <c r="H930" s="130"/>
      <c r="I930" s="131">
        <v>13942.386988193281</v>
      </c>
      <c r="J930" s="131">
        <v>273</v>
      </c>
      <c r="K930" s="131">
        <v>0</v>
      </c>
      <c r="L930" s="131">
        <v>938</v>
      </c>
      <c r="M930" s="131">
        <v>15153.386988193281</v>
      </c>
      <c r="N930" s="130"/>
      <c r="O930" s="132">
        <v>0.9</v>
      </c>
      <c r="P930" s="132">
        <v>0</v>
      </c>
      <c r="Q930" s="133">
        <v>12794</v>
      </c>
      <c r="R930" s="133">
        <v>0</v>
      </c>
      <c r="S930" s="133">
        <v>0</v>
      </c>
      <c r="T930" s="133">
        <v>844</v>
      </c>
      <c r="U930" s="134">
        <v>13638</v>
      </c>
      <c r="V930" s="144"/>
      <c r="W930" s="173">
        <v>0</v>
      </c>
      <c r="X930" s="174">
        <v>0.18</v>
      </c>
      <c r="Y930" s="174">
        <v>6.3497397744491174E-2</v>
      </c>
      <c r="Z930" s="175">
        <v>0</v>
      </c>
      <c r="AA930" s="168"/>
      <c r="AB930" s="176">
        <v>0</v>
      </c>
      <c r="AC930" s="177">
        <v>0</v>
      </c>
      <c r="AD930" s="134">
        <v>0</v>
      </c>
      <c r="AE930" s="177">
        <v>0</v>
      </c>
      <c r="AF930" s="182">
        <v>0</v>
      </c>
      <c r="AG930" s="172"/>
    </row>
    <row r="931" spans="1:33" s="110" customFormat="1" x14ac:dyDescent="0.2">
      <c r="A931" s="138">
        <v>494</v>
      </c>
      <c r="B931" s="139">
        <v>494093031</v>
      </c>
      <c r="C931" s="140" t="s">
        <v>544</v>
      </c>
      <c r="D931" s="141">
        <v>93</v>
      </c>
      <c r="E931" s="140" t="s">
        <v>125</v>
      </c>
      <c r="F931" s="141">
        <v>31</v>
      </c>
      <c r="G931" s="142" t="s">
        <v>63</v>
      </c>
      <c r="H931" s="130"/>
      <c r="I931" s="131">
        <v>10819.455736251541</v>
      </c>
      <c r="J931" s="131">
        <v>5343</v>
      </c>
      <c r="K931" s="131">
        <v>0</v>
      </c>
      <c r="L931" s="131">
        <v>938</v>
      </c>
      <c r="M931" s="131">
        <v>17100.455736251541</v>
      </c>
      <c r="N931" s="130"/>
      <c r="O931" s="132">
        <v>1</v>
      </c>
      <c r="P931" s="132">
        <v>0</v>
      </c>
      <c r="Q931" s="133">
        <v>15925</v>
      </c>
      <c r="R931" s="133">
        <v>0</v>
      </c>
      <c r="S931" s="133">
        <v>0</v>
      </c>
      <c r="T931" s="133">
        <v>924</v>
      </c>
      <c r="U931" s="134">
        <v>16849</v>
      </c>
      <c r="V931" s="144"/>
      <c r="W931" s="173">
        <v>1.4666312957138002E-2</v>
      </c>
      <c r="X931" s="174">
        <v>0.09</v>
      </c>
      <c r="Y931" s="174">
        <v>1.8841346395931886E-2</v>
      </c>
      <c r="Z931" s="175">
        <v>0</v>
      </c>
      <c r="AA931" s="168"/>
      <c r="AB931" s="176">
        <v>0</v>
      </c>
      <c r="AC931" s="177">
        <v>0</v>
      </c>
      <c r="AD931" s="134">
        <v>0</v>
      </c>
      <c r="AE931" s="177">
        <v>0</v>
      </c>
      <c r="AF931" s="182">
        <v>0</v>
      </c>
      <c r="AG931" s="172"/>
    </row>
    <row r="932" spans="1:33" s="110" customFormat="1" x14ac:dyDescent="0.2">
      <c r="A932" s="138">
        <v>494</v>
      </c>
      <c r="B932" s="139">
        <v>494093035</v>
      </c>
      <c r="C932" s="140" t="s">
        <v>544</v>
      </c>
      <c r="D932" s="141">
        <v>93</v>
      </c>
      <c r="E932" s="140" t="s">
        <v>125</v>
      </c>
      <c r="F932" s="141">
        <v>35</v>
      </c>
      <c r="G932" s="142" t="s">
        <v>67</v>
      </c>
      <c r="H932" s="130"/>
      <c r="I932" s="131">
        <v>15016</v>
      </c>
      <c r="J932" s="131">
        <v>6303</v>
      </c>
      <c r="K932" s="131">
        <v>0</v>
      </c>
      <c r="L932" s="131">
        <v>938</v>
      </c>
      <c r="M932" s="131">
        <v>22257</v>
      </c>
      <c r="N932" s="130"/>
      <c r="O932" s="132">
        <v>5</v>
      </c>
      <c r="P932" s="132">
        <v>0</v>
      </c>
      <c r="Q932" s="133">
        <v>105030</v>
      </c>
      <c r="R932" s="133">
        <v>0</v>
      </c>
      <c r="S932" s="133">
        <v>0</v>
      </c>
      <c r="T932" s="133">
        <v>4620</v>
      </c>
      <c r="U932" s="134">
        <v>109650</v>
      </c>
      <c r="V932" s="144"/>
      <c r="W932" s="173">
        <v>7.3331564785690001E-2</v>
      </c>
      <c r="X932" s="174">
        <v>0.18</v>
      </c>
      <c r="Y932" s="174">
        <v>0.15581142511821139</v>
      </c>
      <c r="Z932" s="175">
        <v>0</v>
      </c>
      <c r="AA932" s="168"/>
      <c r="AB932" s="176">
        <v>5</v>
      </c>
      <c r="AC932" s="177">
        <v>0</v>
      </c>
      <c r="AD932" s="134">
        <v>0</v>
      </c>
      <c r="AE932" s="177">
        <v>0</v>
      </c>
      <c r="AF932" s="182">
        <v>0</v>
      </c>
      <c r="AG932" s="172"/>
    </row>
    <row r="933" spans="1:33" s="110" customFormat="1" x14ac:dyDescent="0.2">
      <c r="A933" s="138">
        <v>494</v>
      </c>
      <c r="B933" s="139">
        <v>494093049</v>
      </c>
      <c r="C933" s="140" t="s">
        <v>544</v>
      </c>
      <c r="D933" s="141">
        <v>93</v>
      </c>
      <c r="E933" s="140" t="s">
        <v>125</v>
      </c>
      <c r="F933" s="141">
        <v>49</v>
      </c>
      <c r="G933" s="142" t="s">
        <v>81</v>
      </c>
      <c r="H933" s="130"/>
      <c r="I933" s="131">
        <v>13838</v>
      </c>
      <c r="J933" s="131">
        <v>17453</v>
      </c>
      <c r="K933" s="131">
        <v>0</v>
      </c>
      <c r="L933" s="131">
        <v>938</v>
      </c>
      <c r="M933" s="131">
        <v>32229</v>
      </c>
      <c r="N933" s="130"/>
      <c r="O933" s="132">
        <v>2</v>
      </c>
      <c r="P933" s="132">
        <v>0</v>
      </c>
      <c r="Q933" s="133">
        <v>61664</v>
      </c>
      <c r="R933" s="133">
        <v>0</v>
      </c>
      <c r="S933" s="133">
        <v>0</v>
      </c>
      <c r="T933" s="133">
        <v>1848</v>
      </c>
      <c r="U933" s="134">
        <v>63512</v>
      </c>
      <c r="V933" s="144"/>
      <c r="W933" s="173">
        <v>2.9332625914276003E-2</v>
      </c>
      <c r="X933" s="174">
        <v>0.09</v>
      </c>
      <c r="Y933" s="174">
        <v>6.8206620616839783E-2</v>
      </c>
      <c r="Z933" s="175">
        <v>0</v>
      </c>
      <c r="AA933" s="168"/>
      <c r="AB933" s="176">
        <v>1</v>
      </c>
      <c r="AC933" s="177">
        <v>0</v>
      </c>
      <c r="AD933" s="134">
        <v>0</v>
      </c>
      <c r="AE933" s="177">
        <v>0</v>
      </c>
      <c r="AF933" s="182">
        <v>0</v>
      </c>
      <c r="AG933" s="172"/>
    </row>
    <row r="934" spans="1:33" s="110" customFormat="1" x14ac:dyDescent="0.2">
      <c r="A934" s="138">
        <v>494</v>
      </c>
      <c r="B934" s="139">
        <v>494093056</v>
      </c>
      <c r="C934" s="140" t="s">
        <v>544</v>
      </c>
      <c r="D934" s="141">
        <v>93</v>
      </c>
      <c r="E934" s="140" t="s">
        <v>125</v>
      </c>
      <c r="F934" s="141">
        <v>56</v>
      </c>
      <c r="G934" s="142" t="s">
        <v>88</v>
      </c>
      <c r="H934" s="130"/>
      <c r="I934" s="131">
        <v>10406</v>
      </c>
      <c r="J934" s="131">
        <v>3692</v>
      </c>
      <c r="K934" s="131">
        <v>0</v>
      </c>
      <c r="L934" s="131">
        <v>938</v>
      </c>
      <c r="M934" s="131">
        <v>15036</v>
      </c>
      <c r="N934" s="130"/>
      <c r="O934" s="132">
        <v>1</v>
      </c>
      <c r="P934" s="132">
        <v>0</v>
      </c>
      <c r="Q934" s="133">
        <v>13891</v>
      </c>
      <c r="R934" s="133">
        <v>0</v>
      </c>
      <c r="S934" s="133">
        <v>0</v>
      </c>
      <c r="T934" s="133">
        <v>924</v>
      </c>
      <c r="U934" s="134">
        <v>14815</v>
      </c>
      <c r="V934" s="144"/>
      <c r="W934" s="173">
        <v>1.4666312957138002E-2</v>
      </c>
      <c r="X934" s="174">
        <v>0.09</v>
      </c>
      <c r="Y934" s="174">
        <v>1.9986419439268925E-2</v>
      </c>
      <c r="Z934" s="175">
        <v>0</v>
      </c>
      <c r="AA934" s="168"/>
      <c r="AB934" s="176">
        <v>1</v>
      </c>
      <c r="AC934" s="177">
        <v>0</v>
      </c>
      <c r="AD934" s="134">
        <v>0</v>
      </c>
      <c r="AE934" s="177">
        <v>0</v>
      </c>
      <c r="AF934" s="182">
        <v>0</v>
      </c>
      <c r="AG934" s="172"/>
    </row>
    <row r="935" spans="1:33" s="110" customFormat="1" x14ac:dyDescent="0.2">
      <c r="A935" s="138">
        <v>494</v>
      </c>
      <c r="B935" s="139">
        <v>494093057</v>
      </c>
      <c r="C935" s="140" t="s">
        <v>544</v>
      </c>
      <c r="D935" s="141">
        <v>93</v>
      </c>
      <c r="E935" s="140" t="s">
        <v>125</v>
      </c>
      <c r="F935" s="141">
        <v>57</v>
      </c>
      <c r="G935" s="142" t="s">
        <v>89</v>
      </c>
      <c r="H935" s="130"/>
      <c r="I935" s="131">
        <v>13084</v>
      </c>
      <c r="J935" s="131">
        <v>409</v>
      </c>
      <c r="K935" s="131">
        <v>0</v>
      </c>
      <c r="L935" s="131">
        <v>938</v>
      </c>
      <c r="M935" s="131">
        <v>14431</v>
      </c>
      <c r="N935" s="130"/>
      <c r="O935" s="132">
        <v>78</v>
      </c>
      <c r="P935" s="132">
        <v>0</v>
      </c>
      <c r="Q935" s="133">
        <v>1037010</v>
      </c>
      <c r="R935" s="133">
        <v>0</v>
      </c>
      <c r="S935" s="133">
        <v>0</v>
      </c>
      <c r="T935" s="133">
        <v>72072</v>
      </c>
      <c r="U935" s="134">
        <v>1109082</v>
      </c>
      <c r="V935" s="144"/>
      <c r="W935" s="173">
        <v>1.1439724106567659</v>
      </c>
      <c r="X935" s="174">
        <v>0.18</v>
      </c>
      <c r="Y935" s="174">
        <v>0.12433807264603146</v>
      </c>
      <c r="Z935" s="175">
        <v>0</v>
      </c>
      <c r="AA935" s="168"/>
      <c r="AB935" s="176">
        <v>22</v>
      </c>
      <c r="AC935" s="177">
        <v>0</v>
      </c>
      <c r="AD935" s="134">
        <v>0</v>
      </c>
      <c r="AE935" s="177">
        <v>0.98533368704286195</v>
      </c>
      <c r="AF935" s="182">
        <v>14219</v>
      </c>
      <c r="AG935" s="172"/>
    </row>
    <row r="936" spans="1:33" s="110" customFormat="1" x14ac:dyDescent="0.2">
      <c r="A936" s="138">
        <v>494</v>
      </c>
      <c r="B936" s="139">
        <v>494093071</v>
      </c>
      <c r="C936" s="140" t="s">
        <v>544</v>
      </c>
      <c r="D936" s="141">
        <v>93</v>
      </c>
      <c r="E936" s="140" t="s">
        <v>125</v>
      </c>
      <c r="F936" s="141">
        <v>71</v>
      </c>
      <c r="G936" s="142" t="s">
        <v>103</v>
      </c>
      <c r="H936" s="130"/>
      <c r="I936" s="131">
        <v>12057</v>
      </c>
      <c r="J936" s="131">
        <v>5816</v>
      </c>
      <c r="K936" s="131">
        <v>0</v>
      </c>
      <c r="L936" s="131">
        <v>938</v>
      </c>
      <c r="M936" s="131">
        <v>18811</v>
      </c>
      <c r="N936" s="130"/>
      <c r="O936" s="132">
        <v>2</v>
      </c>
      <c r="P936" s="132">
        <v>0</v>
      </c>
      <c r="Q936" s="133">
        <v>35222</v>
      </c>
      <c r="R936" s="133">
        <v>0</v>
      </c>
      <c r="S936" s="133">
        <v>0</v>
      </c>
      <c r="T936" s="133">
        <v>1848</v>
      </c>
      <c r="U936" s="134">
        <v>37070</v>
      </c>
      <c r="V936" s="144"/>
      <c r="W936" s="173">
        <v>2.9332625914276003E-2</v>
      </c>
      <c r="X936" s="174">
        <v>0.09</v>
      </c>
      <c r="Y936" s="174">
        <v>2.4042804869792893E-3</v>
      </c>
      <c r="Z936" s="175">
        <v>0</v>
      </c>
      <c r="AA936" s="168"/>
      <c r="AB936" s="176">
        <v>1</v>
      </c>
      <c r="AC936" s="177">
        <v>0</v>
      </c>
      <c r="AD936" s="134">
        <v>0</v>
      </c>
      <c r="AE936" s="177">
        <v>0</v>
      </c>
      <c r="AF936" s="182">
        <v>0</v>
      </c>
      <c r="AG936" s="172"/>
    </row>
    <row r="937" spans="1:33" s="110" customFormat="1" x14ac:dyDescent="0.2">
      <c r="A937" s="138">
        <v>494</v>
      </c>
      <c r="B937" s="139">
        <v>494093093</v>
      </c>
      <c r="C937" s="140" t="s">
        <v>544</v>
      </c>
      <c r="D937" s="141">
        <v>93</v>
      </c>
      <c r="E937" s="140" t="s">
        <v>125</v>
      </c>
      <c r="F937" s="141">
        <v>93</v>
      </c>
      <c r="G937" s="142" t="s">
        <v>125</v>
      </c>
      <c r="H937" s="130"/>
      <c r="I937" s="131">
        <v>12607</v>
      </c>
      <c r="J937" s="131">
        <v>72</v>
      </c>
      <c r="K937" s="131">
        <v>0</v>
      </c>
      <c r="L937" s="131">
        <v>938</v>
      </c>
      <c r="M937" s="131">
        <v>13617</v>
      </c>
      <c r="N937" s="130"/>
      <c r="O937" s="132">
        <v>306.48999999999995</v>
      </c>
      <c r="P937" s="132">
        <v>0</v>
      </c>
      <c r="Q937" s="133">
        <v>3828980</v>
      </c>
      <c r="R937" s="133">
        <v>0</v>
      </c>
      <c r="S937" s="133">
        <v>0</v>
      </c>
      <c r="T937" s="133">
        <v>283197</v>
      </c>
      <c r="U937" s="134">
        <v>4112177</v>
      </c>
      <c r="V937" s="144"/>
      <c r="W937" s="173">
        <v>4.4950782582332236</v>
      </c>
      <c r="X937" s="174">
        <v>0.18</v>
      </c>
      <c r="Y937" s="174">
        <v>7.2752686670527839E-2</v>
      </c>
      <c r="Z937" s="175">
        <v>0</v>
      </c>
      <c r="AA937" s="168"/>
      <c r="AB937" s="176">
        <v>148.44999999999999</v>
      </c>
      <c r="AC937" s="177">
        <v>0</v>
      </c>
      <c r="AD937" s="134">
        <v>0</v>
      </c>
      <c r="AE937" s="177">
        <v>0.98533368704286195</v>
      </c>
      <c r="AF937" s="182">
        <v>13417</v>
      </c>
      <c r="AG937" s="172"/>
    </row>
    <row r="938" spans="1:33" s="110" customFormat="1" x14ac:dyDescent="0.2">
      <c r="A938" s="138">
        <v>494</v>
      </c>
      <c r="B938" s="139">
        <v>494093128</v>
      </c>
      <c r="C938" s="140" t="s">
        <v>544</v>
      </c>
      <c r="D938" s="141">
        <v>93</v>
      </c>
      <c r="E938" s="140" t="s">
        <v>125</v>
      </c>
      <c r="F938" s="141">
        <v>128</v>
      </c>
      <c r="G938" s="142" t="s">
        <v>160</v>
      </c>
      <c r="H938" s="130"/>
      <c r="I938" s="131">
        <v>9648</v>
      </c>
      <c r="J938" s="131">
        <v>556</v>
      </c>
      <c r="K938" s="131">
        <v>0</v>
      </c>
      <c r="L938" s="131">
        <v>938</v>
      </c>
      <c r="M938" s="131">
        <v>11142</v>
      </c>
      <c r="N938" s="130"/>
      <c r="O938" s="132">
        <v>1</v>
      </c>
      <c r="P938" s="132">
        <v>0</v>
      </c>
      <c r="Q938" s="133">
        <v>10054</v>
      </c>
      <c r="R938" s="133">
        <v>0</v>
      </c>
      <c r="S938" s="133">
        <v>0</v>
      </c>
      <c r="T938" s="133">
        <v>924</v>
      </c>
      <c r="U938" s="134">
        <v>10978</v>
      </c>
      <c r="V938" s="144"/>
      <c r="W938" s="173">
        <v>1.4666312957138002E-2</v>
      </c>
      <c r="X938" s="174">
        <v>0.09</v>
      </c>
      <c r="Y938" s="174">
        <v>3.8064128146397994E-2</v>
      </c>
      <c r="Z938" s="175">
        <v>0</v>
      </c>
      <c r="AA938" s="168"/>
      <c r="AB938" s="176">
        <v>0</v>
      </c>
      <c r="AC938" s="177">
        <v>0</v>
      </c>
      <c r="AD938" s="134">
        <v>0</v>
      </c>
      <c r="AE938" s="177">
        <v>0</v>
      </c>
      <c r="AF938" s="182">
        <v>0</v>
      </c>
      <c r="AG938" s="172"/>
    </row>
    <row r="939" spans="1:33" s="110" customFormat="1" x14ac:dyDescent="0.2">
      <c r="A939" s="138">
        <v>494</v>
      </c>
      <c r="B939" s="139">
        <v>494093149</v>
      </c>
      <c r="C939" s="140" t="s">
        <v>544</v>
      </c>
      <c r="D939" s="141">
        <v>93</v>
      </c>
      <c r="E939" s="140" t="s">
        <v>125</v>
      </c>
      <c r="F939" s="141">
        <v>149</v>
      </c>
      <c r="G939" s="142" t="s">
        <v>181</v>
      </c>
      <c r="H939" s="130"/>
      <c r="I939" s="131">
        <v>9648</v>
      </c>
      <c r="J939" s="131">
        <v>357</v>
      </c>
      <c r="K939" s="131">
        <v>0</v>
      </c>
      <c r="L939" s="131">
        <v>938</v>
      </c>
      <c r="M939" s="131">
        <v>10943</v>
      </c>
      <c r="N939" s="130"/>
      <c r="O939" s="132">
        <v>2</v>
      </c>
      <c r="P939" s="132">
        <v>0</v>
      </c>
      <c r="Q939" s="133">
        <v>19716</v>
      </c>
      <c r="R939" s="133">
        <v>0</v>
      </c>
      <c r="S939" s="133">
        <v>0</v>
      </c>
      <c r="T939" s="133">
        <v>1848</v>
      </c>
      <c r="U939" s="134">
        <v>21564</v>
      </c>
      <c r="V939" s="144"/>
      <c r="W939" s="173">
        <v>2.9332625914276003E-2</v>
      </c>
      <c r="X939" s="174">
        <v>0.18</v>
      </c>
      <c r="Y939" s="174">
        <v>0.11469294050967058</v>
      </c>
      <c r="Z939" s="175">
        <v>0</v>
      </c>
      <c r="AA939" s="168"/>
      <c r="AB939" s="176">
        <v>2</v>
      </c>
      <c r="AC939" s="177">
        <v>0</v>
      </c>
      <c r="AD939" s="134">
        <v>0</v>
      </c>
      <c r="AE939" s="177">
        <v>0</v>
      </c>
      <c r="AF939" s="182">
        <v>0</v>
      </c>
      <c r="AG939" s="172"/>
    </row>
    <row r="940" spans="1:33" s="110" customFormat="1" x14ac:dyDescent="0.2">
      <c r="A940" s="138">
        <v>494</v>
      </c>
      <c r="B940" s="139">
        <v>494093163</v>
      </c>
      <c r="C940" s="140" t="s">
        <v>544</v>
      </c>
      <c r="D940" s="141">
        <v>93</v>
      </c>
      <c r="E940" s="140" t="s">
        <v>125</v>
      </c>
      <c r="F940" s="141">
        <v>163</v>
      </c>
      <c r="G940" s="142" t="s">
        <v>195</v>
      </c>
      <c r="H940" s="130"/>
      <c r="I940" s="131">
        <v>12162</v>
      </c>
      <c r="J940" s="131">
        <v>115</v>
      </c>
      <c r="K940" s="131">
        <v>0</v>
      </c>
      <c r="L940" s="131">
        <v>938</v>
      </c>
      <c r="M940" s="131">
        <v>13215</v>
      </c>
      <c r="N940" s="130"/>
      <c r="O940" s="132">
        <v>13</v>
      </c>
      <c r="P940" s="132">
        <v>0</v>
      </c>
      <c r="Q940" s="133">
        <v>157261</v>
      </c>
      <c r="R940" s="133">
        <v>0</v>
      </c>
      <c r="S940" s="133">
        <v>0</v>
      </c>
      <c r="T940" s="133">
        <v>12012</v>
      </c>
      <c r="U940" s="134">
        <v>169273</v>
      </c>
      <c r="V940" s="144"/>
      <c r="W940" s="173">
        <v>0.19066206844279396</v>
      </c>
      <c r="X940" s="174">
        <v>0.18</v>
      </c>
      <c r="Y940" s="174">
        <v>9.243456315829654E-2</v>
      </c>
      <c r="Z940" s="175">
        <v>0</v>
      </c>
      <c r="AA940" s="168"/>
      <c r="AB940" s="176">
        <v>7</v>
      </c>
      <c r="AC940" s="177">
        <v>0</v>
      </c>
      <c r="AD940" s="134">
        <v>0</v>
      </c>
      <c r="AE940" s="177">
        <v>0</v>
      </c>
      <c r="AF940" s="182">
        <v>0</v>
      </c>
      <c r="AG940" s="172"/>
    </row>
    <row r="941" spans="1:33" s="110" customFormat="1" x14ac:dyDescent="0.2">
      <c r="A941" s="138">
        <v>494</v>
      </c>
      <c r="B941" s="139">
        <v>494093165</v>
      </c>
      <c r="C941" s="140" t="s">
        <v>544</v>
      </c>
      <c r="D941" s="141">
        <v>93</v>
      </c>
      <c r="E941" s="140" t="s">
        <v>125</v>
      </c>
      <c r="F941" s="141">
        <v>165</v>
      </c>
      <c r="G941" s="142" t="s">
        <v>197</v>
      </c>
      <c r="H941" s="130"/>
      <c r="I941" s="131">
        <v>13209</v>
      </c>
      <c r="J941" s="131">
        <v>403</v>
      </c>
      <c r="K941" s="131">
        <v>0</v>
      </c>
      <c r="L941" s="131">
        <v>938</v>
      </c>
      <c r="M941" s="131">
        <v>14550</v>
      </c>
      <c r="N941" s="130"/>
      <c r="O941" s="132">
        <v>57</v>
      </c>
      <c r="P941" s="132">
        <v>0</v>
      </c>
      <c r="Q941" s="133">
        <v>764484</v>
      </c>
      <c r="R941" s="133">
        <v>0</v>
      </c>
      <c r="S941" s="133">
        <v>0</v>
      </c>
      <c r="T941" s="133">
        <v>52668</v>
      </c>
      <c r="U941" s="134">
        <v>817152</v>
      </c>
      <c r="V941" s="144"/>
      <c r="W941" s="173">
        <v>0.83597983855686697</v>
      </c>
      <c r="X941" s="174">
        <v>9.8299999999999998E-2</v>
      </c>
      <c r="Y941" s="174">
        <v>9.9346710167599953E-2</v>
      </c>
      <c r="Z941" s="175">
        <v>0</v>
      </c>
      <c r="AA941" s="168"/>
      <c r="AB941" s="176">
        <v>26</v>
      </c>
      <c r="AC941" s="177">
        <v>0.85633995249350858</v>
      </c>
      <c r="AD941" s="134">
        <v>12480</v>
      </c>
      <c r="AE941" s="177">
        <v>0</v>
      </c>
      <c r="AF941" s="182">
        <v>0</v>
      </c>
      <c r="AG941" s="172"/>
    </row>
    <row r="942" spans="1:33" s="110" customFormat="1" x14ac:dyDescent="0.2">
      <c r="A942" s="138">
        <v>494</v>
      </c>
      <c r="B942" s="139">
        <v>494093176</v>
      </c>
      <c r="C942" s="140" t="s">
        <v>544</v>
      </c>
      <c r="D942" s="141">
        <v>93</v>
      </c>
      <c r="E942" s="140" t="s">
        <v>125</v>
      </c>
      <c r="F942" s="141">
        <v>176</v>
      </c>
      <c r="G942" s="142" t="s">
        <v>208</v>
      </c>
      <c r="H942" s="130"/>
      <c r="I942" s="131">
        <v>14189</v>
      </c>
      <c r="J942" s="131">
        <v>7058</v>
      </c>
      <c r="K942" s="131">
        <v>0</v>
      </c>
      <c r="L942" s="131">
        <v>938</v>
      </c>
      <c r="M942" s="131">
        <v>22185</v>
      </c>
      <c r="N942" s="130"/>
      <c r="O942" s="132">
        <v>8</v>
      </c>
      <c r="P942" s="132">
        <v>0</v>
      </c>
      <c r="Q942" s="133">
        <v>167480</v>
      </c>
      <c r="R942" s="133">
        <v>0</v>
      </c>
      <c r="S942" s="133">
        <v>0</v>
      </c>
      <c r="T942" s="133">
        <v>7392</v>
      </c>
      <c r="U942" s="134">
        <v>174872</v>
      </c>
      <c r="V942" s="144"/>
      <c r="W942" s="173">
        <v>0.11733050365710398</v>
      </c>
      <c r="X942" s="174">
        <v>0.09</v>
      </c>
      <c r="Y942" s="174">
        <v>8.8705874709205212E-2</v>
      </c>
      <c r="Z942" s="175">
        <v>0</v>
      </c>
      <c r="AA942" s="168"/>
      <c r="AB942" s="176">
        <v>4</v>
      </c>
      <c r="AC942" s="177">
        <v>0</v>
      </c>
      <c r="AD942" s="134">
        <v>0</v>
      </c>
      <c r="AE942" s="177">
        <v>0</v>
      </c>
      <c r="AF942" s="182">
        <v>0</v>
      </c>
      <c r="AG942" s="172"/>
    </row>
    <row r="943" spans="1:33" s="110" customFormat="1" x14ac:dyDescent="0.2">
      <c r="A943" s="138">
        <v>494</v>
      </c>
      <c r="B943" s="139">
        <v>494093178</v>
      </c>
      <c r="C943" s="140" t="s">
        <v>544</v>
      </c>
      <c r="D943" s="141">
        <v>93</v>
      </c>
      <c r="E943" s="140" t="s">
        <v>125</v>
      </c>
      <c r="F943" s="141">
        <v>178</v>
      </c>
      <c r="G943" s="142" t="s">
        <v>210</v>
      </c>
      <c r="H943" s="130"/>
      <c r="I943" s="131">
        <v>9648</v>
      </c>
      <c r="J943" s="131">
        <v>1624</v>
      </c>
      <c r="K943" s="131">
        <v>0</v>
      </c>
      <c r="L943" s="131">
        <v>938</v>
      </c>
      <c r="M943" s="131">
        <v>12210</v>
      </c>
      <c r="N943" s="130"/>
      <c r="O943" s="132">
        <v>2</v>
      </c>
      <c r="P943" s="132">
        <v>0</v>
      </c>
      <c r="Q943" s="133">
        <v>22214</v>
      </c>
      <c r="R943" s="133">
        <v>0</v>
      </c>
      <c r="S943" s="133">
        <v>0</v>
      </c>
      <c r="T943" s="133">
        <v>1848</v>
      </c>
      <c r="U943" s="134">
        <v>24062</v>
      </c>
      <c r="V943" s="144"/>
      <c r="W943" s="173">
        <v>2.9332625914276003E-2</v>
      </c>
      <c r="X943" s="174">
        <v>0.09</v>
      </c>
      <c r="Y943" s="174">
        <v>6.0124893892205454E-2</v>
      </c>
      <c r="Z943" s="175">
        <v>0</v>
      </c>
      <c r="AA943" s="168"/>
      <c r="AB943" s="176">
        <v>2</v>
      </c>
      <c r="AC943" s="177">
        <v>0</v>
      </c>
      <c r="AD943" s="134">
        <v>0</v>
      </c>
      <c r="AE943" s="177">
        <v>0</v>
      </c>
      <c r="AF943" s="182">
        <v>0</v>
      </c>
      <c r="AG943" s="172"/>
    </row>
    <row r="944" spans="1:33" s="110" customFormat="1" x14ac:dyDescent="0.2">
      <c r="A944" s="138">
        <v>494</v>
      </c>
      <c r="B944" s="139">
        <v>494093181</v>
      </c>
      <c r="C944" s="140" t="s">
        <v>544</v>
      </c>
      <c r="D944" s="141">
        <v>93</v>
      </c>
      <c r="E944" s="140" t="s">
        <v>125</v>
      </c>
      <c r="F944" s="141">
        <v>181</v>
      </c>
      <c r="G944" s="142" t="s">
        <v>213</v>
      </c>
      <c r="H944" s="130"/>
      <c r="I944" s="131">
        <v>14642</v>
      </c>
      <c r="J944" s="131">
        <v>269</v>
      </c>
      <c r="K944" s="131">
        <v>0</v>
      </c>
      <c r="L944" s="131">
        <v>938</v>
      </c>
      <c r="M944" s="131">
        <v>15849</v>
      </c>
      <c r="N944" s="130"/>
      <c r="O944" s="132">
        <v>7</v>
      </c>
      <c r="P944" s="132">
        <v>0</v>
      </c>
      <c r="Q944" s="133">
        <v>102844</v>
      </c>
      <c r="R944" s="133">
        <v>0</v>
      </c>
      <c r="S944" s="133">
        <v>0</v>
      </c>
      <c r="T944" s="133">
        <v>6468</v>
      </c>
      <c r="U944" s="134">
        <v>109312</v>
      </c>
      <c r="V944" s="144"/>
      <c r="W944" s="173">
        <v>0.10266419069996599</v>
      </c>
      <c r="X944" s="174">
        <v>0.09</v>
      </c>
      <c r="Y944" s="174">
        <v>1.9367916364146205E-2</v>
      </c>
      <c r="Z944" s="175">
        <v>0</v>
      </c>
      <c r="AA944" s="168"/>
      <c r="AB944" s="176">
        <v>3</v>
      </c>
      <c r="AC944" s="177">
        <v>0</v>
      </c>
      <c r="AD944" s="134">
        <v>0</v>
      </c>
      <c r="AE944" s="177">
        <v>0</v>
      </c>
      <c r="AF944" s="182">
        <v>0</v>
      </c>
      <c r="AG944" s="172"/>
    </row>
    <row r="945" spans="1:33" s="110" customFormat="1" x14ac:dyDescent="0.2">
      <c r="A945" s="138">
        <v>494</v>
      </c>
      <c r="B945" s="139">
        <v>494093229</v>
      </c>
      <c r="C945" s="140" t="s">
        <v>544</v>
      </c>
      <c r="D945" s="141">
        <v>93</v>
      </c>
      <c r="E945" s="140" t="s">
        <v>125</v>
      </c>
      <c r="F945" s="141">
        <v>229</v>
      </c>
      <c r="G945" s="142" t="s">
        <v>261</v>
      </c>
      <c r="H945" s="130"/>
      <c r="I945" s="131">
        <v>16336</v>
      </c>
      <c r="J945" s="131">
        <v>1590</v>
      </c>
      <c r="K945" s="131">
        <v>0</v>
      </c>
      <c r="L945" s="131">
        <v>938</v>
      </c>
      <c r="M945" s="131">
        <v>18864</v>
      </c>
      <c r="N945" s="130"/>
      <c r="O945" s="132">
        <v>5</v>
      </c>
      <c r="P945" s="132">
        <v>0</v>
      </c>
      <c r="Q945" s="133">
        <v>88315</v>
      </c>
      <c r="R945" s="133">
        <v>0</v>
      </c>
      <c r="S945" s="133">
        <v>0</v>
      </c>
      <c r="T945" s="133">
        <v>4620</v>
      </c>
      <c r="U945" s="134">
        <v>92935</v>
      </c>
      <c r="V945" s="144"/>
      <c r="W945" s="173">
        <v>7.3331564785690001E-2</v>
      </c>
      <c r="X945" s="174">
        <v>0.09</v>
      </c>
      <c r="Y945" s="174">
        <v>1.1816383617952519E-2</v>
      </c>
      <c r="Z945" s="175">
        <v>0</v>
      </c>
      <c r="AA945" s="168"/>
      <c r="AB945" s="176">
        <v>4</v>
      </c>
      <c r="AC945" s="177">
        <v>0</v>
      </c>
      <c r="AD945" s="134">
        <v>0</v>
      </c>
      <c r="AE945" s="177">
        <v>0</v>
      </c>
      <c r="AF945" s="182">
        <v>0</v>
      </c>
      <c r="AG945" s="172"/>
    </row>
    <row r="946" spans="1:33" s="110" customFormat="1" x14ac:dyDescent="0.2">
      <c r="A946" s="138">
        <v>494</v>
      </c>
      <c r="B946" s="139">
        <v>494093248</v>
      </c>
      <c r="C946" s="140" t="s">
        <v>544</v>
      </c>
      <c r="D946" s="141">
        <v>93</v>
      </c>
      <c r="E946" s="140" t="s">
        <v>125</v>
      </c>
      <c r="F946" s="141">
        <v>248</v>
      </c>
      <c r="G946" s="142" t="s">
        <v>280</v>
      </c>
      <c r="H946" s="130"/>
      <c r="I946" s="131">
        <v>12585</v>
      </c>
      <c r="J946" s="131">
        <v>994</v>
      </c>
      <c r="K946" s="131">
        <v>0</v>
      </c>
      <c r="L946" s="131">
        <v>938</v>
      </c>
      <c r="M946" s="131">
        <v>14517</v>
      </c>
      <c r="N946" s="130"/>
      <c r="O946" s="132">
        <v>276.12</v>
      </c>
      <c r="P946" s="132">
        <v>0</v>
      </c>
      <c r="Q946" s="133">
        <v>3694485</v>
      </c>
      <c r="R946" s="133">
        <v>0</v>
      </c>
      <c r="S946" s="133">
        <v>0</v>
      </c>
      <c r="T946" s="133">
        <v>255136</v>
      </c>
      <c r="U946" s="134">
        <v>3949621</v>
      </c>
      <c r="V946" s="144"/>
      <c r="W946" s="173">
        <v>4.0496623337249549</v>
      </c>
      <c r="X946" s="174">
        <v>0.09</v>
      </c>
      <c r="Y946" s="174">
        <v>5.8077757598521712E-2</v>
      </c>
      <c r="Z946" s="175">
        <v>0</v>
      </c>
      <c r="AA946" s="168"/>
      <c r="AB946" s="176">
        <v>98.12</v>
      </c>
      <c r="AC946" s="177">
        <v>0</v>
      </c>
      <c r="AD946" s="134">
        <v>0</v>
      </c>
      <c r="AE946" s="177">
        <v>0.98533368704286195</v>
      </c>
      <c r="AF946" s="182">
        <v>14304</v>
      </c>
      <c r="AG946" s="172"/>
    </row>
    <row r="947" spans="1:33" s="110" customFormat="1" x14ac:dyDescent="0.2">
      <c r="A947" s="138">
        <v>494</v>
      </c>
      <c r="B947" s="139">
        <v>494093262</v>
      </c>
      <c r="C947" s="140" t="s">
        <v>544</v>
      </c>
      <c r="D947" s="141">
        <v>93</v>
      </c>
      <c r="E947" s="140" t="s">
        <v>125</v>
      </c>
      <c r="F947" s="141">
        <v>262</v>
      </c>
      <c r="G947" s="142" t="s">
        <v>294</v>
      </c>
      <c r="H947" s="130"/>
      <c r="I947" s="131">
        <v>13268</v>
      </c>
      <c r="J947" s="131">
        <v>4637</v>
      </c>
      <c r="K947" s="131">
        <v>0</v>
      </c>
      <c r="L947" s="131">
        <v>938</v>
      </c>
      <c r="M947" s="131">
        <v>18843</v>
      </c>
      <c r="N947" s="130"/>
      <c r="O947" s="132">
        <v>14</v>
      </c>
      <c r="P947" s="132">
        <v>0</v>
      </c>
      <c r="Q947" s="133">
        <v>246988</v>
      </c>
      <c r="R947" s="133">
        <v>0</v>
      </c>
      <c r="S947" s="133">
        <v>0</v>
      </c>
      <c r="T947" s="133">
        <v>12936</v>
      </c>
      <c r="U947" s="134">
        <v>259924</v>
      </c>
      <c r="V947" s="144"/>
      <c r="W947" s="173">
        <v>0.20532838139993195</v>
      </c>
      <c r="X947" s="174">
        <v>0.09</v>
      </c>
      <c r="Y947" s="174">
        <v>7.4061373245653719E-2</v>
      </c>
      <c r="Z947" s="175">
        <v>0</v>
      </c>
      <c r="AA947" s="168"/>
      <c r="AB947" s="176">
        <v>7</v>
      </c>
      <c r="AC947" s="177">
        <v>0</v>
      </c>
      <c r="AD947" s="134">
        <v>0</v>
      </c>
      <c r="AE947" s="177">
        <v>0</v>
      </c>
      <c r="AF947" s="182">
        <v>0</v>
      </c>
      <c r="AG947" s="172"/>
    </row>
    <row r="948" spans="1:33" s="110" customFormat="1" x14ac:dyDescent="0.2">
      <c r="A948" s="138">
        <v>494</v>
      </c>
      <c r="B948" s="139">
        <v>494093271</v>
      </c>
      <c r="C948" s="140" t="s">
        <v>544</v>
      </c>
      <c r="D948" s="141">
        <v>93</v>
      </c>
      <c r="E948" s="140" t="s">
        <v>125</v>
      </c>
      <c r="F948" s="141">
        <v>271</v>
      </c>
      <c r="G948" s="142" t="s">
        <v>303</v>
      </c>
      <c r="H948" s="130"/>
      <c r="I948" s="131">
        <v>10693.273291445141</v>
      </c>
      <c r="J948" s="131">
        <v>2472</v>
      </c>
      <c r="K948" s="131">
        <v>0</v>
      </c>
      <c r="L948" s="131">
        <v>938</v>
      </c>
      <c r="M948" s="131">
        <v>14103.273291445141</v>
      </c>
      <c r="N948" s="130"/>
      <c r="O948" s="132">
        <v>1</v>
      </c>
      <c r="P948" s="132">
        <v>0</v>
      </c>
      <c r="Q948" s="133">
        <v>12972</v>
      </c>
      <c r="R948" s="133">
        <v>0</v>
      </c>
      <c r="S948" s="133">
        <v>0</v>
      </c>
      <c r="T948" s="133">
        <v>924</v>
      </c>
      <c r="U948" s="134">
        <v>13896</v>
      </c>
      <c r="V948" s="144"/>
      <c r="W948" s="173">
        <v>1.4666312957138002E-2</v>
      </c>
      <c r="X948" s="174">
        <v>0.09</v>
      </c>
      <c r="Y948" s="174">
        <v>5.2128660280761855E-3</v>
      </c>
      <c r="Z948" s="175">
        <v>0</v>
      </c>
      <c r="AA948" s="168"/>
      <c r="AB948" s="176">
        <v>0</v>
      </c>
      <c r="AC948" s="177">
        <v>0</v>
      </c>
      <c r="AD948" s="134">
        <v>0</v>
      </c>
      <c r="AE948" s="177">
        <v>0</v>
      </c>
      <c r="AF948" s="182">
        <v>0</v>
      </c>
      <c r="AG948" s="172"/>
    </row>
    <row r="949" spans="1:33" s="110" customFormat="1" x14ac:dyDescent="0.2">
      <c r="A949" s="138">
        <v>494</v>
      </c>
      <c r="B949" s="139">
        <v>494093274</v>
      </c>
      <c r="C949" s="140" t="s">
        <v>544</v>
      </c>
      <c r="D949" s="141">
        <v>93</v>
      </c>
      <c r="E949" s="140" t="s">
        <v>125</v>
      </c>
      <c r="F949" s="141">
        <v>274</v>
      </c>
      <c r="G949" s="142" t="s">
        <v>306</v>
      </c>
      <c r="H949" s="130"/>
      <c r="I949" s="131">
        <v>13692.844141302538</v>
      </c>
      <c r="J949" s="131">
        <v>5631</v>
      </c>
      <c r="K949" s="131">
        <v>0</v>
      </c>
      <c r="L949" s="131">
        <v>938</v>
      </c>
      <c r="M949" s="131">
        <v>20261.844141302536</v>
      </c>
      <c r="N949" s="130"/>
      <c r="O949" s="132">
        <v>1</v>
      </c>
      <c r="P949" s="132">
        <v>0</v>
      </c>
      <c r="Q949" s="133">
        <v>19040</v>
      </c>
      <c r="R949" s="133">
        <v>0</v>
      </c>
      <c r="S949" s="133">
        <v>0</v>
      </c>
      <c r="T949" s="133">
        <v>924</v>
      </c>
      <c r="U949" s="134">
        <v>19964</v>
      </c>
      <c r="V949" s="144"/>
      <c r="W949" s="173">
        <v>1.4666312957138002E-2</v>
      </c>
      <c r="X949" s="174">
        <v>0.09</v>
      </c>
      <c r="Y949" s="174">
        <v>6.7751587072622119E-2</v>
      </c>
      <c r="Z949" s="175">
        <v>0</v>
      </c>
      <c r="AA949" s="168"/>
      <c r="AB949" s="176">
        <v>0</v>
      </c>
      <c r="AC949" s="177">
        <v>0</v>
      </c>
      <c r="AD949" s="134">
        <v>0</v>
      </c>
      <c r="AE949" s="177">
        <v>0</v>
      </c>
      <c r="AF949" s="182">
        <v>0</v>
      </c>
      <c r="AG949" s="172"/>
    </row>
    <row r="950" spans="1:33" s="110" customFormat="1" x14ac:dyDescent="0.2">
      <c r="A950" s="138">
        <v>494</v>
      </c>
      <c r="B950" s="139">
        <v>494093284</v>
      </c>
      <c r="C950" s="140" t="s">
        <v>544</v>
      </c>
      <c r="D950" s="141">
        <v>93</v>
      </c>
      <c r="E950" s="140" t="s">
        <v>125</v>
      </c>
      <c r="F950" s="141">
        <v>284</v>
      </c>
      <c r="G950" s="142" t="s">
        <v>316</v>
      </c>
      <c r="H950" s="130"/>
      <c r="I950" s="131">
        <v>11142.294935999998</v>
      </c>
      <c r="J950" s="131">
        <v>4438</v>
      </c>
      <c r="K950" s="131">
        <v>0</v>
      </c>
      <c r="L950" s="131">
        <v>938</v>
      </c>
      <c r="M950" s="131">
        <v>16518.294935999998</v>
      </c>
      <c r="N950" s="130"/>
      <c r="O950" s="132">
        <v>1</v>
      </c>
      <c r="P950" s="132">
        <v>0</v>
      </c>
      <c r="Q950" s="133">
        <v>15352</v>
      </c>
      <c r="R950" s="133">
        <v>0</v>
      </c>
      <c r="S950" s="133">
        <v>0</v>
      </c>
      <c r="T950" s="133">
        <v>924</v>
      </c>
      <c r="U950" s="134">
        <v>16276</v>
      </c>
      <c r="V950" s="144"/>
      <c r="W950" s="173">
        <v>1.4666312957138002E-2</v>
      </c>
      <c r="X950" s="174">
        <v>0.09</v>
      </c>
      <c r="Y950" s="174">
        <v>4.5234093690484034E-2</v>
      </c>
      <c r="Z950" s="175">
        <v>0</v>
      </c>
      <c r="AA950" s="168"/>
      <c r="AB950" s="176">
        <v>0</v>
      </c>
      <c r="AC950" s="177">
        <v>0</v>
      </c>
      <c r="AD950" s="134">
        <v>0</v>
      </c>
      <c r="AE950" s="177">
        <v>0</v>
      </c>
      <c r="AF950" s="182">
        <v>0</v>
      </c>
      <c r="AG950" s="172"/>
    </row>
    <row r="951" spans="1:33" s="110" customFormat="1" x14ac:dyDescent="0.2">
      <c r="A951" s="138">
        <v>494</v>
      </c>
      <c r="B951" s="139">
        <v>494093291</v>
      </c>
      <c r="C951" s="140" t="s">
        <v>544</v>
      </c>
      <c r="D951" s="141">
        <v>93</v>
      </c>
      <c r="E951" s="140" t="s">
        <v>125</v>
      </c>
      <c r="F951" s="141">
        <v>291</v>
      </c>
      <c r="G951" s="142" t="s">
        <v>323</v>
      </c>
      <c r="H951" s="130"/>
      <c r="I951" s="131">
        <v>13583</v>
      </c>
      <c r="J951" s="131">
        <v>4582</v>
      </c>
      <c r="K951" s="131">
        <v>0</v>
      </c>
      <c r="L951" s="131">
        <v>938</v>
      </c>
      <c r="M951" s="131">
        <v>19103</v>
      </c>
      <c r="N951" s="130"/>
      <c r="O951" s="132">
        <v>2</v>
      </c>
      <c r="P951" s="132">
        <v>0</v>
      </c>
      <c r="Q951" s="133">
        <v>35798</v>
      </c>
      <c r="R951" s="133">
        <v>0</v>
      </c>
      <c r="S951" s="133">
        <v>0</v>
      </c>
      <c r="T951" s="133">
        <v>1848</v>
      </c>
      <c r="U951" s="134">
        <v>37646</v>
      </c>
      <c r="V951" s="144"/>
      <c r="W951" s="173">
        <v>2.9332625914276003E-2</v>
      </c>
      <c r="X951" s="174">
        <v>0.09</v>
      </c>
      <c r="Y951" s="174">
        <v>2.4060340818716525E-2</v>
      </c>
      <c r="Z951" s="175">
        <v>0</v>
      </c>
      <c r="AA951" s="168"/>
      <c r="AB951" s="176">
        <v>2</v>
      </c>
      <c r="AC951" s="177">
        <v>0</v>
      </c>
      <c r="AD951" s="134">
        <v>0</v>
      </c>
      <c r="AE951" s="177">
        <v>0</v>
      </c>
      <c r="AF951" s="182">
        <v>0</v>
      </c>
      <c r="AG951" s="172"/>
    </row>
    <row r="952" spans="1:33" s="110" customFormat="1" x14ac:dyDescent="0.2">
      <c r="A952" s="138">
        <v>494</v>
      </c>
      <c r="B952" s="139">
        <v>494093293</v>
      </c>
      <c r="C952" s="140" t="s">
        <v>544</v>
      </c>
      <c r="D952" s="141">
        <v>93</v>
      </c>
      <c r="E952" s="140" t="s">
        <v>125</v>
      </c>
      <c r="F952" s="141">
        <v>293</v>
      </c>
      <c r="G952" s="142" t="s">
        <v>325</v>
      </c>
      <c r="H952" s="130"/>
      <c r="I952" s="131">
        <v>15422</v>
      </c>
      <c r="J952" s="131">
        <v>738</v>
      </c>
      <c r="K952" s="131">
        <v>0</v>
      </c>
      <c r="L952" s="131">
        <v>938</v>
      </c>
      <c r="M952" s="131">
        <v>17098</v>
      </c>
      <c r="N952" s="130"/>
      <c r="O952" s="132">
        <v>3</v>
      </c>
      <c r="P952" s="132">
        <v>0</v>
      </c>
      <c r="Q952" s="133">
        <v>47769</v>
      </c>
      <c r="R952" s="133">
        <v>0</v>
      </c>
      <c r="S952" s="133">
        <v>0</v>
      </c>
      <c r="T952" s="133">
        <v>2772</v>
      </c>
      <c r="U952" s="134">
        <v>50541</v>
      </c>
      <c r="V952" s="144"/>
      <c r="W952" s="173">
        <v>4.3998938871414005E-2</v>
      </c>
      <c r="X952" s="174">
        <v>0.18</v>
      </c>
      <c r="Y952" s="174">
        <v>9.4456288817017318E-3</v>
      </c>
      <c r="Z952" s="175">
        <v>0</v>
      </c>
      <c r="AA952" s="168"/>
      <c r="AB952" s="176">
        <v>2</v>
      </c>
      <c r="AC952" s="177">
        <v>0</v>
      </c>
      <c r="AD952" s="134">
        <v>0</v>
      </c>
      <c r="AE952" s="177">
        <v>0</v>
      </c>
      <c r="AF952" s="182">
        <v>0</v>
      </c>
      <c r="AG952" s="172"/>
    </row>
    <row r="953" spans="1:33" s="110" customFormat="1" x14ac:dyDescent="0.2">
      <c r="A953" s="138">
        <v>494</v>
      </c>
      <c r="B953" s="139">
        <v>494093346</v>
      </c>
      <c r="C953" s="140" t="s">
        <v>544</v>
      </c>
      <c r="D953" s="141">
        <v>93</v>
      </c>
      <c r="E953" s="140" t="s">
        <v>125</v>
      </c>
      <c r="F953" s="141">
        <v>346</v>
      </c>
      <c r="G953" s="142" t="s">
        <v>378</v>
      </c>
      <c r="H953" s="130"/>
      <c r="I953" s="131">
        <v>12790</v>
      </c>
      <c r="J953" s="131">
        <v>1877</v>
      </c>
      <c r="K953" s="131">
        <v>0</v>
      </c>
      <c r="L953" s="131">
        <v>938</v>
      </c>
      <c r="M953" s="131">
        <v>15605</v>
      </c>
      <c r="N953" s="130"/>
      <c r="O953" s="132">
        <v>1</v>
      </c>
      <c r="P953" s="132">
        <v>0</v>
      </c>
      <c r="Q953" s="133">
        <v>14452</v>
      </c>
      <c r="R953" s="133">
        <v>0</v>
      </c>
      <c r="S953" s="133">
        <v>0</v>
      </c>
      <c r="T953" s="133">
        <v>924</v>
      </c>
      <c r="U953" s="134">
        <v>15376</v>
      </c>
      <c r="V953" s="144"/>
      <c r="W953" s="173">
        <v>1.4666312957138002E-2</v>
      </c>
      <c r="X953" s="174">
        <v>0.09</v>
      </c>
      <c r="Y953" s="174">
        <v>1.1853968724238762E-2</v>
      </c>
      <c r="Z953" s="175">
        <v>0</v>
      </c>
      <c r="AA953" s="168"/>
      <c r="AB953" s="176">
        <v>0</v>
      </c>
      <c r="AC953" s="177">
        <v>0</v>
      </c>
      <c r="AD953" s="134">
        <v>0</v>
      </c>
      <c r="AE953" s="177">
        <v>0</v>
      </c>
      <c r="AF953" s="182">
        <v>0</v>
      </c>
      <c r="AG953" s="172"/>
    </row>
    <row r="954" spans="1:33" s="110" customFormat="1" x14ac:dyDescent="0.2">
      <c r="A954" s="138">
        <v>494</v>
      </c>
      <c r="B954" s="139">
        <v>494093347</v>
      </c>
      <c r="C954" s="140" t="s">
        <v>544</v>
      </c>
      <c r="D954" s="141">
        <v>93</v>
      </c>
      <c r="E954" s="140" t="s">
        <v>125</v>
      </c>
      <c r="F954" s="141">
        <v>347</v>
      </c>
      <c r="G954" s="142" t="s">
        <v>379</v>
      </c>
      <c r="H954" s="130"/>
      <c r="I954" s="131">
        <v>9286</v>
      </c>
      <c r="J954" s="131">
        <v>4204</v>
      </c>
      <c r="K954" s="131">
        <v>0</v>
      </c>
      <c r="L954" s="131">
        <v>938</v>
      </c>
      <c r="M954" s="131">
        <v>14428</v>
      </c>
      <c r="N954" s="130"/>
      <c r="O954" s="132">
        <v>2</v>
      </c>
      <c r="P954" s="132">
        <v>0</v>
      </c>
      <c r="Q954" s="133">
        <v>26584</v>
      </c>
      <c r="R954" s="133">
        <v>0</v>
      </c>
      <c r="S954" s="133">
        <v>0</v>
      </c>
      <c r="T954" s="133">
        <v>1848</v>
      </c>
      <c r="U954" s="134">
        <v>28432</v>
      </c>
      <c r="V954" s="144"/>
      <c r="W954" s="173">
        <v>2.9332625914276003E-2</v>
      </c>
      <c r="X954" s="174">
        <v>0.09</v>
      </c>
      <c r="Y954" s="174">
        <v>8.5029863963375085E-3</v>
      </c>
      <c r="Z954" s="175">
        <v>0</v>
      </c>
      <c r="AA954" s="168"/>
      <c r="AB954" s="176">
        <v>0</v>
      </c>
      <c r="AC954" s="177">
        <v>0</v>
      </c>
      <c r="AD954" s="134">
        <v>0</v>
      </c>
      <c r="AE954" s="177">
        <v>0</v>
      </c>
      <c r="AF954" s="182">
        <v>0</v>
      </c>
      <c r="AG954" s="172"/>
    </row>
    <row r="955" spans="1:33" s="110" customFormat="1" x14ac:dyDescent="0.2">
      <c r="A955" s="138">
        <v>496</v>
      </c>
      <c r="B955" s="139">
        <v>496201003</v>
      </c>
      <c r="C955" s="140" t="s">
        <v>545</v>
      </c>
      <c r="D955" s="141">
        <v>201</v>
      </c>
      <c r="E955" s="140" t="s">
        <v>233</v>
      </c>
      <c r="F955" s="141">
        <v>3</v>
      </c>
      <c r="G955" s="142" t="s">
        <v>35</v>
      </c>
      <c r="H955" s="130"/>
      <c r="I955" s="131">
        <v>10766</v>
      </c>
      <c r="J955" s="131">
        <v>1150</v>
      </c>
      <c r="K955" s="131">
        <v>0</v>
      </c>
      <c r="L955" s="131">
        <v>938</v>
      </c>
      <c r="M955" s="131">
        <v>12854</v>
      </c>
      <c r="N955" s="130"/>
      <c r="O955" s="132">
        <v>0.94</v>
      </c>
      <c r="P955" s="132">
        <v>0</v>
      </c>
      <c r="Q955" s="133">
        <v>11191</v>
      </c>
      <c r="R955" s="133">
        <v>0</v>
      </c>
      <c r="S955" s="133">
        <v>0</v>
      </c>
      <c r="T955" s="133">
        <v>881</v>
      </c>
      <c r="U955" s="134">
        <v>12072</v>
      </c>
      <c r="V955" s="144"/>
      <c r="W955" s="173">
        <v>8.264727040203511E-4</v>
      </c>
      <c r="X955" s="174">
        <v>0.09</v>
      </c>
      <c r="Y955" s="174">
        <v>2.0056469156619896E-3</v>
      </c>
      <c r="Z955" s="175">
        <v>0</v>
      </c>
      <c r="AA955" s="168"/>
      <c r="AB955" s="176">
        <v>0</v>
      </c>
      <c r="AC955" s="177">
        <v>0</v>
      </c>
      <c r="AD955" s="134">
        <v>0</v>
      </c>
      <c r="AE955" s="177">
        <v>0</v>
      </c>
      <c r="AF955" s="182">
        <v>0</v>
      </c>
      <c r="AG955" s="172"/>
    </row>
    <row r="956" spans="1:33" s="110" customFormat="1" x14ac:dyDescent="0.2">
      <c r="A956" s="138">
        <v>496</v>
      </c>
      <c r="B956" s="139">
        <v>496201072</v>
      </c>
      <c r="C956" s="140" t="s">
        <v>545</v>
      </c>
      <c r="D956" s="141">
        <v>201</v>
      </c>
      <c r="E956" s="140" t="s">
        <v>233</v>
      </c>
      <c r="F956" s="141">
        <v>72</v>
      </c>
      <c r="G956" s="142" t="s">
        <v>104</v>
      </c>
      <c r="H956" s="130"/>
      <c r="I956" s="131">
        <v>11314</v>
      </c>
      <c r="J956" s="131">
        <v>2961</v>
      </c>
      <c r="K956" s="131">
        <v>0</v>
      </c>
      <c r="L956" s="131">
        <v>938</v>
      </c>
      <c r="M956" s="131">
        <v>15213</v>
      </c>
      <c r="N956" s="130"/>
      <c r="O956" s="132">
        <v>5</v>
      </c>
      <c r="P956" s="132">
        <v>0</v>
      </c>
      <c r="Q956" s="133">
        <v>71310</v>
      </c>
      <c r="R956" s="133">
        <v>0</v>
      </c>
      <c r="S956" s="133">
        <v>0</v>
      </c>
      <c r="T956" s="133">
        <v>4686</v>
      </c>
      <c r="U956" s="134">
        <v>75996</v>
      </c>
      <c r="V956" s="144"/>
      <c r="W956" s="173">
        <v>4.3961314043635697E-3</v>
      </c>
      <c r="X956" s="174">
        <v>0.09</v>
      </c>
      <c r="Y956" s="174">
        <v>3.7367827504395669E-3</v>
      </c>
      <c r="Z956" s="175">
        <v>0</v>
      </c>
      <c r="AA956" s="168"/>
      <c r="AB956" s="176">
        <v>0</v>
      </c>
      <c r="AC956" s="177">
        <v>0</v>
      </c>
      <c r="AD956" s="134">
        <v>0</v>
      </c>
      <c r="AE956" s="177">
        <v>0</v>
      </c>
      <c r="AF956" s="182">
        <v>0</v>
      </c>
      <c r="AG956" s="172"/>
    </row>
    <row r="957" spans="1:33" s="110" customFormat="1" x14ac:dyDescent="0.2">
      <c r="A957" s="138">
        <v>496</v>
      </c>
      <c r="B957" s="139">
        <v>496201095</v>
      </c>
      <c r="C957" s="140" t="s">
        <v>545</v>
      </c>
      <c r="D957" s="141">
        <v>201</v>
      </c>
      <c r="E957" s="140" t="s">
        <v>233</v>
      </c>
      <c r="F957" s="141">
        <v>95</v>
      </c>
      <c r="G957" s="142" t="s">
        <v>127</v>
      </c>
      <c r="H957" s="130"/>
      <c r="I957" s="131">
        <v>12683</v>
      </c>
      <c r="J957" s="131">
        <v>93</v>
      </c>
      <c r="K957" s="131">
        <v>0</v>
      </c>
      <c r="L957" s="131">
        <v>938</v>
      </c>
      <c r="M957" s="131">
        <v>13714</v>
      </c>
      <c r="N957" s="130"/>
      <c r="O957" s="132">
        <v>4</v>
      </c>
      <c r="P957" s="132">
        <v>0</v>
      </c>
      <c r="Q957" s="133">
        <v>51060</v>
      </c>
      <c r="R957" s="133">
        <v>0</v>
      </c>
      <c r="S957" s="133">
        <v>0</v>
      </c>
      <c r="T957" s="133">
        <v>3748</v>
      </c>
      <c r="U957" s="134">
        <v>54808</v>
      </c>
      <c r="V957" s="144"/>
      <c r="W957" s="173">
        <v>3.5169051234908554E-3</v>
      </c>
      <c r="X957" s="174">
        <v>0.18</v>
      </c>
      <c r="Y957" s="174">
        <v>0.13176468501831626</v>
      </c>
      <c r="Z957" s="175">
        <v>0</v>
      </c>
      <c r="AA957" s="168"/>
      <c r="AB957" s="176">
        <v>0</v>
      </c>
      <c r="AC957" s="177">
        <v>0</v>
      </c>
      <c r="AD957" s="134">
        <v>0</v>
      </c>
      <c r="AE957" s="177">
        <v>0</v>
      </c>
      <c r="AF957" s="182">
        <v>0</v>
      </c>
      <c r="AG957" s="172"/>
    </row>
    <row r="958" spans="1:33" s="110" customFormat="1" x14ac:dyDescent="0.2">
      <c r="A958" s="138">
        <v>496</v>
      </c>
      <c r="B958" s="139">
        <v>496201201</v>
      </c>
      <c r="C958" s="140" t="s">
        <v>545</v>
      </c>
      <c r="D958" s="141">
        <v>201</v>
      </c>
      <c r="E958" s="140" t="s">
        <v>233</v>
      </c>
      <c r="F958" s="141">
        <v>201</v>
      </c>
      <c r="G958" s="142" t="s">
        <v>233</v>
      </c>
      <c r="H958" s="130"/>
      <c r="I958" s="131">
        <v>12659</v>
      </c>
      <c r="J958" s="131">
        <v>443</v>
      </c>
      <c r="K958" s="131">
        <v>466.30805349643219</v>
      </c>
      <c r="L958" s="131">
        <v>938</v>
      </c>
      <c r="M958" s="131">
        <v>14506.308053496432</v>
      </c>
      <c r="N958" s="130"/>
      <c r="O958" s="132">
        <v>490.49999999999994</v>
      </c>
      <c r="P958" s="132">
        <v>254.19000000000003</v>
      </c>
      <c r="Q958" s="133">
        <v>6420656</v>
      </c>
      <c r="R958" s="133">
        <v>0</v>
      </c>
      <c r="S958" s="133">
        <v>228523</v>
      </c>
      <c r="T958" s="133">
        <v>459607</v>
      </c>
      <c r="U958" s="134">
        <v>7108786</v>
      </c>
      <c r="V958" s="144"/>
      <c r="W958" s="173">
        <v>0.43126049076806761</v>
      </c>
      <c r="X958" s="174">
        <v>0.18</v>
      </c>
      <c r="Y958" s="174">
        <v>8.4128092809029539E-2</v>
      </c>
      <c r="Z958" s="175">
        <v>0</v>
      </c>
      <c r="AA958" s="168"/>
      <c r="AB958" s="176">
        <v>0</v>
      </c>
      <c r="AC958" s="177">
        <v>0</v>
      </c>
      <c r="AD958" s="134">
        <v>0</v>
      </c>
      <c r="AE958" s="177">
        <v>0.99912077371912733</v>
      </c>
      <c r="AF958" s="182">
        <v>14926</v>
      </c>
      <c r="AG958" s="172"/>
    </row>
    <row r="959" spans="1:33" s="110" customFormat="1" x14ac:dyDescent="0.2">
      <c r="A959" s="138">
        <v>497</v>
      </c>
      <c r="B959" s="139">
        <v>497117005</v>
      </c>
      <c r="C959" s="140" t="s">
        <v>546</v>
      </c>
      <c r="D959" s="141">
        <v>117</v>
      </c>
      <c r="E959" s="140" t="s">
        <v>149</v>
      </c>
      <c r="F959" s="141">
        <v>5</v>
      </c>
      <c r="G959" s="142" t="s">
        <v>37</v>
      </c>
      <c r="H959" s="130"/>
      <c r="I959" s="131">
        <v>10044</v>
      </c>
      <c r="J959" s="131">
        <v>4691</v>
      </c>
      <c r="K959" s="131">
        <v>0</v>
      </c>
      <c r="L959" s="131">
        <v>938</v>
      </c>
      <c r="M959" s="131">
        <v>15673</v>
      </c>
      <c r="N959" s="130"/>
      <c r="O959" s="132">
        <v>8.1</v>
      </c>
      <c r="P959" s="132">
        <v>0</v>
      </c>
      <c r="Q959" s="133">
        <v>119353</v>
      </c>
      <c r="R959" s="133">
        <v>0</v>
      </c>
      <c r="S959" s="133">
        <v>0</v>
      </c>
      <c r="T959" s="133">
        <v>7598</v>
      </c>
      <c r="U959" s="134">
        <v>126951</v>
      </c>
      <c r="V959" s="144"/>
      <c r="W959" s="173">
        <v>0</v>
      </c>
      <c r="X959" s="174">
        <v>0.09</v>
      </c>
      <c r="Y959" s="174">
        <v>1.4867245081966523E-2</v>
      </c>
      <c r="Z959" s="175">
        <v>0</v>
      </c>
      <c r="AA959" s="168"/>
      <c r="AB959" s="176">
        <v>0</v>
      </c>
      <c r="AC959" s="177">
        <v>0</v>
      </c>
      <c r="AD959" s="134">
        <v>0</v>
      </c>
      <c r="AE959" s="177">
        <v>0</v>
      </c>
      <c r="AF959" s="182">
        <v>0</v>
      </c>
      <c r="AG959" s="172"/>
    </row>
    <row r="960" spans="1:33" s="110" customFormat="1" x14ac:dyDescent="0.2">
      <c r="A960" s="138">
        <v>497</v>
      </c>
      <c r="B960" s="139">
        <v>497117008</v>
      </c>
      <c r="C960" s="140" t="s">
        <v>546</v>
      </c>
      <c r="D960" s="141">
        <v>117</v>
      </c>
      <c r="E960" s="140" t="s">
        <v>149</v>
      </c>
      <c r="F960" s="141">
        <v>8</v>
      </c>
      <c r="G960" s="142" t="s">
        <v>40</v>
      </c>
      <c r="H960" s="130"/>
      <c r="I960" s="131">
        <v>9889</v>
      </c>
      <c r="J960" s="131">
        <v>10144</v>
      </c>
      <c r="K960" s="131">
        <v>0</v>
      </c>
      <c r="L960" s="131">
        <v>938</v>
      </c>
      <c r="M960" s="131">
        <v>20971</v>
      </c>
      <c r="N960" s="130"/>
      <c r="O960" s="132">
        <v>71.45</v>
      </c>
      <c r="P960" s="132">
        <v>0</v>
      </c>
      <c r="Q960" s="133">
        <v>1431359</v>
      </c>
      <c r="R960" s="133">
        <v>0</v>
      </c>
      <c r="S960" s="133">
        <v>0</v>
      </c>
      <c r="T960" s="133">
        <v>67020</v>
      </c>
      <c r="U960" s="134">
        <v>1498379</v>
      </c>
      <c r="V960" s="144"/>
      <c r="W960" s="173">
        <v>0</v>
      </c>
      <c r="X960" s="174">
        <v>0.09</v>
      </c>
      <c r="Y960" s="174">
        <v>5.8630032554497877E-2</v>
      </c>
      <c r="Z960" s="175">
        <v>0</v>
      </c>
      <c r="AA960" s="168"/>
      <c r="AB960" s="176">
        <v>0.97</v>
      </c>
      <c r="AC960" s="177">
        <v>0</v>
      </c>
      <c r="AD960" s="134">
        <v>0</v>
      </c>
      <c r="AE960" s="177">
        <v>0</v>
      </c>
      <c r="AF960" s="182">
        <v>0</v>
      </c>
      <c r="AG960" s="172"/>
    </row>
    <row r="961" spans="1:33" s="110" customFormat="1" x14ac:dyDescent="0.2">
      <c r="A961" s="138">
        <v>497</v>
      </c>
      <c r="B961" s="139">
        <v>497117024</v>
      </c>
      <c r="C961" s="140" t="s">
        <v>546</v>
      </c>
      <c r="D961" s="141">
        <v>117</v>
      </c>
      <c r="E961" s="140" t="s">
        <v>149</v>
      </c>
      <c r="F961" s="141">
        <v>24</v>
      </c>
      <c r="G961" s="142" t="s">
        <v>56</v>
      </c>
      <c r="H961" s="130"/>
      <c r="I961" s="131">
        <v>10637</v>
      </c>
      <c r="J961" s="131">
        <v>2122</v>
      </c>
      <c r="K961" s="131">
        <v>0</v>
      </c>
      <c r="L961" s="131">
        <v>938</v>
      </c>
      <c r="M961" s="131">
        <v>13697</v>
      </c>
      <c r="N961" s="130"/>
      <c r="O961" s="132">
        <v>24.04</v>
      </c>
      <c r="P961" s="132">
        <v>0</v>
      </c>
      <c r="Q961" s="133">
        <v>306728</v>
      </c>
      <c r="R961" s="133">
        <v>0</v>
      </c>
      <c r="S961" s="133">
        <v>0</v>
      </c>
      <c r="T961" s="133">
        <v>22550</v>
      </c>
      <c r="U961" s="134">
        <v>329278</v>
      </c>
      <c r="V961" s="144"/>
      <c r="W961" s="173">
        <v>0</v>
      </c>
      <c r="X961" s="174">
        <v>0.09</v>
      </c>
      <c r="Y961" s="174">
        <v>1.949504205310321E-2</v>
      </c>
      <c r="Z961" s="175">
        <v>0</v>
      </c>
      <c r="AA961" s="168"/>
      <c r="AB961" s="176">
        <v>0</v>
      </c>
      <c r="AC961" s="177">
        <v>0</v>
      </c>
      <c r="AD961" s="134">
        <v>0</v>
      </c>
      <c r="AE961" s="177">
        <v>0</v>
      </c>
      <c r="AF961" s="182">
        <v>0</v>
      </c>
      <c r="AG961" s="172"/>
    </row>
    <row r="962" spans="1:33" s="110" customFormat="1" x14ac:dyDescent="0.2">
      <c r="A962" s="138">
        <v>497</v>
      </c>
      <c r="B962" s="139">
        <v>497117061</v>
      </c>
      <c r="C962" s="140" t="s">
        <v>546</v>
      </c>
      <c r="D962" s="141">
        <v>117</v>
      </c>
      <c r="E962" s="140" t="s">
        <v>149</v>
      </c>
      <c r="F962" s="141">
        <v>61</v>
      </c>
      <c r="G962" s="142" t="s">
        <v>93</v>
      </c>
      <c r="H962" s="130"/>
      <c r="I962" s="131">
        <v>10625</v>
      </c>
      <c r="J962" s="131">
        <v>580</v>
      </c>
      <c r="K962" s="131">
        <v>0</v>
      </c>
      <c r="L962" s="131">
        <v>938</v>
      </c>
      <c r="M962" s="131">
        <v>12143</v>
      </c>
      <c r="N962" s="130"/>
      <c r="O962" s="132">
        <v>19.88</v>
      </c>
      <c r="P962" s="132">
        <v>0</v>
      </c>
      <c r="Q962" s="133">
        <v>222755</v>
      </c>
      <c r="R962" s="133">
        <v>0</v>
      </c>
      <c r="S962" s="133">
        <v>0</v>
      </c>
      <c r="T962" s="133">
        <v>18648</v>
      </c>
      <c r="U962" s="134">
        <v>241403</v>
      </c>
      <c r="V962" s="144"/>
      <c r="W962" s="173">
        <v>0</v>
      </c>
      <c r="X962" s="174">
        <v>0.09</v>
      </c>
      <c r="Y962" s="174">
        <v>3.8456365525610617E-2</v>
      </c>
      <c r="Z962" s="175">
        <v>0</v>
      </c>
      <c r="AA962" s="168"/>
      <c r="AB962" s="176">
        <v>0</v>
      </c>
      <c r="AC962" s="177">
        <v>0</v>
      </c>
      <c r="AD962" s="134">
        <v>0</v>
      </c>
      <c r="AE962" s="177">
        <v>1</v>
      </c>
      <c r="AF962" s="182">
        <v>12143</v>
      </c>
      <c r="AG962" s="172"/>
    </row>
    <row r="963" spans="1:33" s="110" customFormat="1" x14ac:dyDescent="0.2">
      <c r="A963" s="138">
        <v>497</v>
      </c>
      <c r="B963" s="139">
        <v>497117074</v>
      </c>
      <c r="C963" s="140" t="s">
        <v>546</v>
      </c>
      <c r="D963" s="141">
        <v>117</v>
      </c>
      <c r="E963" s="140" t="s">
        <v>149</v>
      </c>
      <c r="F963" s="141">
        <v>74</v>
      </c>
      <c r="G963" s="142" t="s">
        <v>106</v>
      </c>
      <c r="H963" s="130"/>
      <c r="I963" s="131">
        <v>10104</v>
      </c>
      <c r="J963" s="131">
        <v>7382</v>
      </c>
      <c r="K963" s="131">
        <v>0</v>
      </c>
      <c r="L963" s="131">
        <v>938</v>
      </c>
      <c r="M963" s="131">
        <v>18424</v>
      </c>
      <c r="N963" s="130"/>
      <c r="O963" s="132">
        <v>7</v>
      </c>
      <c r="P963" s="132">
        <v>0</v>
      </c>
      <c r="Q963" s="133">
        <v>122402</v>
      </c>
      <c r="R963" s="133">
        <v>0</v>
      </c>
      <c r="S963" s="133">
        <v>0</v>
      </c>
      <c r="T963" s="133">
        <v>6566</v>
      </c>
      <c r="U963" s="134">
        <v>128968</v>
      </c>
      <c r="V963" s="144"/>
      <c r="W963" s="173">
        <v>0</v>
      </c>
      <c r="X963" s="174">
        <v>0.09</v>
      </c>
      <c r="Y963" s="174">
        <v>2.2390850056744654E-2</v>
      </c>
      <c r="Z963" s="175">
        <v>0</v>
      </c>
      <c r="AA963" s="168"/>
      <c r="AB963" s="176">
        <v>0</v>
      </c>
      <c r="AC963" s="177">
        <v>0</v>
      </c>
      <c r="AD963" s="134">
        <v>0</v>
      </c>
      <c r="AE963" s="177">
        <v>0</v>
      </c>
      <c r="AF963" s="182">
        <v>0</v>
      </c>
      <c r="AG963" s="172"/>
    </row>
    <row r="964" spans="1:33" s="110" customFormat="1" x14ac:dyDescent="0.2">
      <c r="A964" s="138">
        <v>497</v>
      </c>
      <c r="B964" s="139">
        <v>497117086</v>
      </c>
      <c r="C964" s="140" t="s">
        <v>546</v>
      </c>
      <c r="D964" s="141">
        <v>117</v>
      </c>
      <c r="E964" s="140" t="s">
        <v>149</v>
      </c>
      <c r="F964" s="141">
        <v>86</v>
      </c>
      <c r="G964" s="142" t="s">
        <v>118</v>
      </c>
      <c r="H964" s="130"/>
      <c r="I964" s="131">
        <v>9832</v>
      </c>
      <c r="J964" s="131">
        <v>1553</v>
      </c>
      <c r="K964" s="131">
        <v>0</v>
      </c>
      <c r="L964" s="131">
        <v>938</v>
      </c>
      <c r="M964" s="131">
        <v>12323</v>
      </c>
      <c r="N964" s="130"/>
      <c r="O964" s="132">
        <v>26.95</v>
      </c>
      <c r="P964" s="132">
        <v>0</v>
      </c>
      <c r="Q964" s="133">
        <v>306827</v>
      </c>
      <c r="R964" s="133">
        <v>0</v>
      </c>
      <c r="S964" s="133">
        <v>0</v>
      </c>
      <c r="T964" s="133">
        <v>25279</v>
      </c>
      <c r="U964" s="134">
        <v>332106</v>
      </c>
      <c r="V964" s="144"/>
      <c r="W964" s="173">
        <v>0</v>
      </c>
      <c r="X964" s="174">
        <v>0.18</v>
      </c>
      <c r="Y964" s="174">
        <v>6.1123164097095603E-2</v>
      </c>
      <c r="Z964" s="175">
        <v>0</v>
      </c>
      <c r="AA964" s="168"/>
      <c r="AB964" s="176">
        <v>0</v>
      </c>
      <c r="AC964" s="177">
        <v>0</v>
      </c>
      <c r="AD964" s="134">
        <v>0</v>
      </c>
      <c r="AE964" s="177">
        <v>0</v>
      </c>
      <c r="AF964" s="182">
        <v>0</v>
      </c>
      <c r="AG964" s="172"/>
    </row>
    <row r="965" spans="1:33" s="110" customFormat="1" x14ac:dyDescent="0.2">
      <c r="A965" s="138">
        <v>497</v>
      </c>
      <c r="B965" s="139">
        <v>497117087</v>
      </c>
      <c r="C965" s="140" t="s">
        <v>546</v>
      </c>
      <c r="D965" s="141">
        <v>117</v>
      </c>
      <c r="E965" s="140" t="s">
        <v>149</v>
      </c>
      <c r="F965" s="141">
        <v>87</v>
      </c>
      <c r="G965" s="142" t="s">
        <v>119</v>
      </c>
      <c r="H965" s="130"/>
      <c r="I965" s="131">
        <v>13280</v>
      </c>
      <c r="J965" s="131">
        <v>4776</v>
      </c>
      <c r="K965" s="131">
        <v>0</v>
      </c>
      <c r="L965" s="131">
        <v>938</v>
      </c>
      <c r="M965" s="131">
        <v>18994</v>
      </c>
      <c r="N965" s="130"/>
      <c r="O965" s="132">
        <v>1</v>
      </c>
      <c r="P965" s="132">
        <v>0</v>
      </c>
      <c r="Q965" s="133">
        <v>18056</v>
      </c>
      <c r="R965" s="133">
        <v>0</v>
      </c>
      <c r="S965" s="133">
        <v>0</v>
      </c>
      <c r="T965" s="133">
        <v>938</v>
      </c>
      <c r="U965" s="134">
        <v>18994</v>
      </c>
      <c r="V965" s="144"/>
      <c r="W965" s="173">
        <v>0</v>
      </c>
      <c r="X965" s="174">
        <v>0.09</v>
      </c>
      <c r="Y965" s="174">
        <v>4.2711366611567301E-3</v>
      </c>
      <c r="Z965" s="175">
        <v>0</v>
      </c>
      <c r="AA965" s="168"/>
      <c r="AB965" s="176">
        <v>0</v>
      </c>
      <c r="AC965" s="177">
        <v>0</v>
      </c>
      <c r="AD965" s="134">
        <v>0</v>
      </c>
      <c r="AE965" s="177">
        <v>0</v>
      </c>
      <c r="AF965" s="182">
        <v>0</v>
      </c>
      <c r="AG965" s="172"/>
    </row>
    <row r="966" spans="1:33" s="110" customFormat="1" x14ac:dyDescent="0.2">
      <c r="A966" s="138">
        <v>497</v>
      </c>
      <c r="B966" s="139">
        <v>497117111</v>
      </c>
      <c r="C966" s="140" t="s">
        <v>546</v>
      </c>
      <c r="D966" s="141">
        <v>117</v>
      </c>
      <c r="E966" s="140" t="s">
        <v>149</v>
      </c>
      <c r="F966" s="141">
        <v>111</v>
      </c>
      <c r="G966" s="142" t="s">
        <v>143</v>
      </c>
      <c r="H966" s="130"/>
      <c r="I966" s="131">
        <v>10458</v>
      </c>
      <c r="J966" s="131">
        <v>2528</v>
      </c>
      <c r="K966" s="131">
        <v>0</v>
      </c>
      <c r="L966" s="131">
        <v>938</v>
      </c>
      <c r="M966" s="131">
        <v>13924</v>
      </c>
      <c r="N966" s="130"/>
      <c r="O966" s="132">
        <v>10.5</v>
      </c>
      <c r="P966" s="132">
        <v>0</v>
      </c>
      <c r="Q966" s="133">
        <v>136353</v>
      </c>
      <c r="R966" s="133">
        <v>0</v>
      </c>
      <c r="S966" s="133">
        <v>0</v>
      </c>
      <c r="T966" s="133">
        <v>9849</v>
      </c>
      <c r="U966" s="134">
        <v>146202</v>
      </c>
      <c r="V966" s="144"/>
      <c r="W966" s="173">
        <v>0</v>
      </c>
      <c r="X966" s="174">
        <v>0.09</v>
      </c>
      <c r="Y966" s="174">
        <v>2.7266896986125541E-2</v>
      </c>
      <c r="Z966" s="175">
        <v>0</v>
      </c>
      <c r="AA966" s="168"/>
      <c r="AB966" s="176">
        <v>0</v>
      </c>
      <c r="AC966" s="177">
        <v>0</v>
      </c>
      <c r="AD966" s="134">
        <v>0</v>
      </c>
      <c r="AE966" s="177">
        <v>0</v>
      </c>
      <c r="AF966" s="182">
        <v>0</v>
      </c>
      <c r="AG966" s="172"/>
    </row>
    <row r="967" spans="1:33" s="110" customFormat="1" x14ac:dyDescent="0.2">
      <c r="A967" s="138">
        <v>497</v>
      </c>
      <c r="B967" s="139">
        <v>497117114</v>
      </c>
      <c r="C967" s="140" t="s">
        <v>546</v>
      </c>
      <c r="D967" s="141">
        <v>117</v>
      </c>
      <c r="E967" s="140" t="s">
        <v>149</v>
      </c>
      <c r="F967" s="141">
        <v>114</v>
      </c>
      <c r="G967" s="142" t="s">
        <v>146</v>
      </c>
      <c r="H967" s="130"/>
      <c r="I967" s="131">
        <v>11571</v>
      </c>
      <c r="J967" s="131">
        <v>2859</v>
      </c>
      <c r="K967" s="131">
        <v>0</v>
      </c>
      <c r="L967" s="131">
        <v>938</v>
      </c>
      <c r="M967" s="131">
        <v>15368</v>
      </c>
      <c r="N967" s="130"/>
      <c r="O967" s="132">
        <v>20</v>
      </c>
      <c r="P967" s="132">
        <v>0</v>
      </c>
      <c r="Q967" s="133">
        <v>288600</v>
      </c>
      <c r="R967" s="133">
        <v>0</v>
      </c>
      <c r="S967" s="133">
        <v>0</v>
      </c>
      <c r="T967" s="133">
        <v>18760</v>
      </c>
      <c r="U967" s="134">
        <v>307360</v>
      </c>
      <c r="V967" s="144"/>
      <c r="W967" s="173">
        <v>0</v>
      </c>
      <c r="X967" s="174">
        <v>0.18</v>
      </c>
      <c r="Y967" s="174">
        <v>4.4907882076813281E-2</v>
      </c>
      <c r="Z967" s="175">
        <v>0</v>
      </c>
      <c r="AA967" s="168"/>
      <c r="AB967" s="176">
        <v>0</v>
      </c>
      <c r="AC967" s="177">
        <v>0</v>
      </c>
      <c r="AD967" s="134">
        <v>0</v>
      </c>
      <c r="AE967" s="177">
        <v>0</v>
      </c>
      <c r="AF967" s="182">
        <v>0</v>
      </c>
      <c r="AG967" s="172"/>
    </row>
    <row r="968" spans="1:33" s="110" customFormat="1" x14ac:dyDescent="0.2">
      <c r="A968" s="138">
        <v>497</v>
      </c>
      <c r="B968" s="139">
        <v>497117117</v>
      </c>
      <c r="C968" s="140" t="s">
        <v>546</v>
      </c>
      <c r="D968" s="141">
        <v>117</v>
      </c>
      <c r="E968" s="140" t="s">
        <v>149</v>
      </c>
      <c r="F968" s="141">
        <v>117</v>
      </c>
      <c r="G968" s="142" t="s">
        <v>149</v>
      </c>
      <c r="H968" s="130"/>
      <c r="I968" s="131">
        <v>9432</v>
      </c>
      <c r="J968" s="131">
        <v>4438</v>
      </c>
      <c r="K968" s="131">
        <v>0</v>
      </c>
      <c r="L968" s="131">
        <v>938</v>
      </c>
      <c r="M968" s="131">
        <v>14808</v>
      </c>
      <c r="N968" s="130"/>
      <c r="O968" s="132">
        <v>34.950000000000003</v>
      </c>
      <c r="P968" s="132">
        <v>0</v>
      </c>
      <c r="Q968" s="133">
        <v>484757</v>
      </c>
      <c r="R968" s="133">
        <v>0</v>
      </c>
      <c r="S968" s="133">
        <v>0</v>
      </c>
      <c r="T968" s="133">
        <v>32783</v>
      </c>
      <c r="U968" s="134">
        <v>517540</v>
      </c>
      <c r="V968" s="144"/>
      <c r="W968" s="173">
        <v>0</v>
      </c>
      <c r="X968" s="174">
        <v>0.09</v>
      </c>
      <c r="Y968" s="174">
        <v>7.4732475361359463E-2</v>
      </c>
      <c r="Z968" s="175">
        <v>0</v>
      </c>
      <c r="AA968" s="168"/>
      <c r="AB968" s="176">
        <v>0</v>
      </c>
      <c r="AC968" s="177">
        <v>0</v>
      </c>
      <c r="AD968" s="134">
        <v>0</v>
      </c>
      <c r="AE968" s="177">
        <v>1</v>
      </c>
      <c r="AF968" s="182">
        <v>14808</v>
      </c>
      <c r="AG968" s="172"/>
    </row>
    <row r="969" spans="1:33" s="110" customFormat="1" x14ac:dyDescent="0.2">
      <c r="A969" s="138">
        <v>497</v>
      </c>
      <c r="B969" s="139">
        <v>497117127</v>
      </c>
      <c r="C969" s="140" t="s">
        <v>546</v>
      </c>
      <c r="D969" s="141">
        <v>117</v>
      </c>
      <c r="E969" s="140" t="s">
        <v>149</v>
      </c>
      <c r="F969" s="141">
        <v>127</v>
      </c>
      <c r="G969" s="142" t="s">
        <v>159</v>
      </c>
      <c r="H969" s="130"/>
      <c r="I969" s="131">
        <v>11170.588186968838</v>
      </c>
      <c r="J969" s="131">
        <v>4984</v>
      </c>
      <c r="K969" s="131">
        <v>0</v>
      </c>
      <c r="L969" s="131">
        <v>938</v>
      </c>
      <c r="M969" s="131">
        <v>17092.588186968838</v>
      </c>
      <c r="N969" s="130"/>
      <c r="O969" s="132">
        <v>2</v>
      </c>
      <c r="P969" s="132">
        <v>0</v>
      </c>
      <c r="Q969" s="133">
        <v>32310</v>
      </c>
      <c r="R969" s="133">
        <v>0</v>
      </c>
      <c r="S969" s="133">
        <v>0</v>
      </c>
      <c r="T969" s="133">
        <v>1876</v>
      </c>
      <c r="U969" s="134">
        <v>34186</v>
      </c>
      <c r="V969" s="144"/>
      <c r="W969" s="173">
        <v>0</v>
      </c>
      <c r="X969" s="174">
        <v>0.09</v>
      </c>
      <c r="Y969" s="174">
        <v>3.0236280816072828E-2</v>
      </c>
      <c r="Z969" s="175">
        <v>0</v>
      </c>
      <c r="AA969" s="168"/>
      <c r="AB969" s="176">
        <v>0</v>
      </c>
      <c r="AC969" s="177">
        <v>0</v>
      </c>
      <c r="AD969" s="134">
        <v>0</v>
      </c>
      <c r="AE969" s="177">
        <v>0</v>
      </c>
      <c r="AF969" s="182">
        <v>0</v>
      </c>
      <c r="AG969" s="172"/>
    </row>
    <row r="970" spans="1:33" s="110" customFormat="1" x14ac:dyDescent="0.2">
      <c r="A970" s="138">
        <v>497</v>
      </c>
      <c r="B970" s="139">
        <v>497117137</v>
      </c>
      <c r="C970" s="140" t="s">
        <v>546</v>
      </c>
      <c r="D970" s="141">
        <v>117</v>
      </c>
      <c r="E970" s="140" t="s">
        <v>149</v>
      </c>
      <c r="F970" s="141">
        <v>137</v>
      </c>
      <c r="G970" s="142" t="s">
        <v>169</v>
      </c>
      <c r="H970" s="130"/>
      <c r="I970" s="131">
        <v>9904</v>
      </c>
      <c r="J970" s="131">
        <v>0</v>
      </c>
      <c r="K970" s="131">
        <v>0</v>
      </c>
      <c r="L970" s="131">
        <v>938</v>
      </c>
      <c r="M970" s="131">
        <v>10842</v>
      </c>
      <c r="N970" s="130"/>
      <c r="O970" s="132">
        <v>39.4</v>
      </c>
      <c r="P970" s="132">
        <v>0</v>
      </c>
      <c r="Q970" s="133">
        <v>390218</v>
      </c>
      <c r="R970" s="133">
        <v>0</v>
      </c>
      <c r="S970" s="133">
        <v>0</v>
      </c>
      <c r="T970" s="133">
        <v>36956</v>
      </c>
      <c r="U970" s="134">
        <v>427174</v>
      </c>
      <c r="V970" s="144"/>
      <c r="W970" s="173">
        <v>0</v>
      </c>
      <c r="X970" s="174">
        <v>0.18</v>
      </c>
      <c r="Y970" s="174">
        <v>0.10833367339134427</v>
      </c>
      <c r="Z970" s="175">
        <v>0</v>
      </c>
      <c r="AA970" s="168"/>
      <c r="AB970" s="176">
        <v>1</v>
      </c>
      <c r="AC970" s="177">
        <v>0</v>
      </c>
      <c r="AD970" s="134">
        <v>0</v>
      </c>
      <c r="AE970" s="177">
        <v>0</v>
      </c>
      <c r="AF970" s="182">
        <v>0</v>
      </c>
      <c r="AG970" s="172"/>
    </row>
    <row r="971" spans="1:33" s="110" customFormat="1" x14ac:dyDescent="0.2">
      <c r="A971" s="138">
        <v>497</v>
      </c>
      <c r="B971" s="139">
        <v>497117154</v>
      </c>
      <c r="C971" s="140" t="s">
        <v>546</v>
      </c>
      <c r="D971" s="141">
        <v>117</v>
      </c>
      <c r="E971" s="140" t="s">
        <v>149</v>
      </c>
      <c r="F971" s="141">
        <v>154</v>
      </c>
      <c r="G971" s="142" t="s">
        <v>186</v>
      </c>
      <c r="H971" s="130"/>
      <c r="I971" s="131">
        <v>9190</v>
      </c>
      <c r="J971" s="131">
        <v>11484</v>
      </c>
      <c r="K971" s="131">
        <v>0</v>
      </c>
      <c r="L971" s="131">
        <v>938</v>
      </c>
      <c r="M971" s="131">
        <v>21612</v>
      </c>
      <c r="N971" s="130"/>
      <c r="O971" s="132">
        <v>2.11</v>
      </c>
      <c r="P971" s="132">
        <v>0</v>
      </c>
      <c r="Q971" s="133">
        <v>43622</v>
      </c>
      <c r="R971" s="133">
        <v>0</v>
      </c>
      <c r="S971" s="133">
        <v>0</v>
      </c>
      <c r="T971" s="133">
        <v>1980</v>
      </c>
      <c r="U971" s="134">
        <v>45602</v>
      </c>
      <c r="V971" s="144"/>
      <c r="W971" s="173">
        <v>0</v>
      </c>
      <c r="X971" s="174">
        <v>0.09</v>
      </c>
      <c r="Y971" s="174">
        <v>1.5947025986168577E-2</v>
      </c>
      <c r="Z971" s="175">
        <v>0</v>
      </c>
      <c r="AA971" s="168"/>
      <c r="AB971" s="176">
        <v>0</v>
      </c>
      <c r="AC971" s="177">
        <v>0</v>
      </c>
      <c r="AD971" s="134">
        <v>0</v>
      </c>
      <c r="AE971" s="177">
        <v>0</v>
      </c>
      <c r="AF971" s="182">
        <v>0</v>
      </c>
      <c r="AG971" s="172"/>
    </row>
    <row r="972" spans="1:33" s="110" customFormat="1" x14ac:dyDescent="0.2">
      <c r="A972" s="138">
        <v>497</v>
      </c>
      <c r="B972" s="139">
        <v>497117159</v>
      </c>
      <c r="C972" s="140" t="s">
        <v>546</v>
      </c>
      <c r="D972" s="141">
        <v>117</v>
      </c>
      <c r="E972" s="140" t="s">
        <v>149</v>
      </c>
      <c r="F972" s="141">
        <v>159</v>
      </c>
      <c r="G972" s="142" t="s">
        <v>191</v>
      </c>
      <c r="H972" s="130"/>
      <c r="I972" s="131">
        <v>9167</v>
      </c>
      <c r="J972" s="131">
        <v>4247</v>
      </c>
      <c r="K972" s="131">
        <v>0</v>
      </c>
      <c r="L972" s="131">
        <v>938</v>
      </c>
      <c r="M972" s="131">
        <v>14352</v>
      </c>
      <c r="N972" s="130"/>
      <c r="O972" s="132">
        <v>5</v>
      </c>
      <c r="P972" s="132">
        <v>0</v>
      </c>
      <c r="Q972" s="133">
        <v>67070</v>
      </c>
      <c r="R972" s="133">
        <v>0</v>
      </c>
      <c r="S972" s="133">
        <v>0</v>
      </c>
      <c r="T972" s="133">
        <v>4690</v>
      </c>
      <c r="U972" s="134">
        <v>71760</v>
      </c>
      <c r="V972" s="144"/>
      <c r="W972" s="173">
        <v>0</v>
      </c>
      <c r="X972" s="174">
        <v>0.09</v>
      </c>
      <c r="Y972" s="174">
        <v>2.9971063621841458E-3</v>
      </c>
      <c r="Z972" s="175">
        <v>0</v>
      </c>
      <c r="AA972" s="168"/>
      <c r="AB972" s="176">
        <v>0</v>
      </c>
      <c r="AC972" s="177">
        <v>0</v>
      </c>
      <c r="AD972" s="134">
        <v>0</v>
      </c>
      <c r="AE972" s="177">
        <v>0</v>
      </c>
      <c r="AF972" s="182">
        <v>0</v>
      </c>
      <c r="AG972" s="172"/>
    </row>
    <row r="973" spans="1:33" s="110" customFormat="1" x14ac:dyDescent="0.2">
      <c r="A973" s="138">
        <v>497</v>
      </c>
      <c r="B973" s="139">
        <v>497117161</v>
      </c>
      <c r="C973" s="140" t="s">
        <v>546</v>
      </c>
      <c r="D973" s="141">
        <v>117</v>
      </c>
      <c r="E973" s="140" t="s">
        <v>149</v>
      </c>
      <c r="F973" s="141">
        <v>161</v>
      </c>
      <c r="G973" s="142" t="s">
        <v>193</v>
      </c>
      <c r="H973" s="130"/>
      <c r="I973" s="131">
        <v>11675.727046632124</v>
      </c>
      <c r="J973" s="131">
        <v>4899</v>
      </c>
      <c r="K973" s="131">
        <v>0</v>
      </c>
      <c r="L973" s="131">
        <v>938</v>
      </c>
      <c r="M973" s="131">
        <v>17512.727046632124</v>
      </c>
      <c r="N973" s="130"/>
      <c r="O973" s="132">
        <v>1</v>
      </c>
      <c r="P973" s="132">
        <v>0</v>
      </c>
      <c r="Q973" s="133">
        <v>16575</v>
      </c>
      <c r="R973" s="133">
        <v>0</v>
      </c>
      <c r="S973" s="133">
        <v>0</v>
      </c>
      <c r="T973" s="133">
        <v>938</v>
      </c>
      <c r="U973" s="134">
        <v>17513</v>
      </c>
      <c r="V973" s="144"/>
      <c r="W973" s="173">
        <v>0</v>
      </c>
      <c r="X973" s="174">
        <v>0.09</v>
      </c>
      <c r="Y973" s="174">
        <v>1.0593735185711394E-2</v>
      </c>
      <c r="Z973" s="175">
        <v>0</v>
      </c>
      <c r="AA973" s="168"/>
      <c r="AB973" s="176">
        <v>0</v>
      </c>
      <c r="AC973" s="177">
        <v>0</v>
      </c>
      <c r="AD973" s="134">
        <v>0</v>
      </c>
      <c r="AE973" s="177">
        <v>0</v>
      </c>
      <c r="AF973" s="182">
        <v>0</v>
      </c>
      <c r="AG973" s="172"/>
    </row>
    <row r="974" spans="1:33" s="110" customFormat="1" x14ac:dyDescent="0.2">
      <c r="A974" s="138">
        <v>497</v>
      </c>
      <c r="B974" s="139">
        <v>497117210</v>
      </c>
      <c r="C974" s="140" t="s">
        <v>546</v>
      </c>
      <c r="D974" s="141">
        <v>117</v>
      </c>
      <c r="E974" s="140" t="s">
        <v>149</v>
      </c>
      <c r="F974" s="141">
        <v>210</v>
      </c>
      <c r="G974" s="142" t="s">
        <v>242</v>
      </c>
      <c r="H974" s="130"/>
      <c r="I974" s="131">
        <v>10174</v>
      </c>
      <c r="J974" s="131">
        <v>3226</v>
      </c>
      <c r="K974" s="131">
        <v>0</v>
      </c>
      <c r="L974" s="131">
        <v>938</v>
      </c>
      <c r="M974" s="131">
        <v>14338</v>
      </c>
      <c r="N974" s="130"/>
      <c r="O974" s="132">
        <v>43.349999999999994</v>
      </c>
      <c r="P974" s="132">
        <v>0</v>
      </c>
      <c r="Q974" s="133">
        <v>580890</v>
      </c>
      <c r="R974" s="133">
        <v>0</v>
      </c>
      <c r="S974" s="133">
        <v>0</v>
      </c>
      <c r="T974" s="133">
        <v>40662</v>
      </c>
      <c r="U974" s="134">
        <v>621552</v>
      </c>
      <c r="V974" s="144"/>
      <c r="W974" s="173">
        <v>0</v>
      </c>
      <c r="X974" s="174">
        <v>0.09</v>
      </c>
      <c r="Y974" s="174">
        <v>5.3812496132318109E-2</v>
      </c>
      <c r="Z974" s="175">
        <v>0</v>
      </c>
      <c r="AA974" s="168"/>
      <c r="AB974" s="176">
        <v>0.43</v>
      </c>
      <c r="AC974" s="177">
        <v>0</v>
      </c>
      <c r="AD974" s="134">
        <v>0</v>
      </c>
      <c r="AE974" s="177">
        <v>0.43</v>
      </c>
      <c r="AF974" s="182">
        <v>6165</v>
      </c>
      <c r="AG974" s="172"/>
    </row>
    <row r="975" spans="1:33" s="110" customFormat="1" x14ac:dyDescent="0.2">
      <c r="A975" s="138">
        <v>497</v>
      </c>
      <c r="B975" s="139">
        <v>497117223</v>
      </c>
      <c r="C975" s="140" t="s">
        <v>546</v>
      </c>
      <c r="D975" s="141">
        <v>117</v>
      </c>
      <c r="E975" s="140" t="s">
        <v>149</v>
      </c>
      <c r="F975" s="141">
        <v>223</v>
      </c>
      <c r="G975" s="142" t="s">
        <v>255</v>
      </c>
      <c r="H975" s="130"/>
      <c r="I975" s="131">
        <v>9305</v>
      </c>
      <c r="J975" s="131">
        <v>337</v>
      </c>
      <c r="K975" s="131">
        <v>0</v>
      </c>
      <c r="L975" s="131">
        <v>938</v>
      </c>
      <c r="M975" s="131">
        <v>10580</v>
      </c>
      <c r="N975" s="130"/>
      <c r="O975" s="132">
        <v>4</v>
      </c>
      <c r="P975" s="132">
        <v>0</v>
      </c>
      <c r="Q975" s="133">
        <v>38568</v>
      </c>
      <c r="R975" s="133">
        <v>0</v>
      </c>
      <c r="S975" s="133">
        <v>0</v>
      </c>
      <c r="T975" s="133">
        <v>3752</v>
      </c>
      <c r="U975" s="134">
        <v>42320</v>
      </c>
      <c r="V975" s="144"/>
      <c r="W975" s="173">
        <v>0</v>
      </c>
      <c r="X975" s="174">
        <v>0.18</v>
      </c>
      <c r="Y975" s="174">
        <v>5.1242002073169975E-3</v>
      </c>
      <c r="Z975" s="175">
        <v>0</v>
      </c>
      <c r="AA975" s="168"/>
      <c r="AB975" s="176">
        <v>0</v>
      </c>
      <c r="AC975" s="177">
        <v>0</v>
      </c>
      <c r="AD975" s="134">
        <v>0</v>
      </c>
      <c r="AE975" s="177">
        <v>0</v>
      </c>
      <c r="AF975" s="182">
        <v>0</v>
      </c>
      <c r="AG975" s="172"/>
    </row>
    <row r="976" spans="1:33" s="110" customFormat="1" x14ac:dyDescent="0.2">
      <c r="A976" s="138">
        <v>497</v>
      </c>
      <c r="B976" s="139">
        <v>497117272</v>
      </c>
      <c r="C976" s="140" t="s">
        <v>546</v>
      </c>
      <c r="D976" s="141">
        <v>117</v>
      </c>
      <c r="E976" s="140" t="s">
        <v>149</v>
      </c>
      <c r="F976" s="141">
        <v>272</v>
      </c>
      <c r="G976" s="142" t="s">
        <v>304</v>
      </c>
      <c r="H976" s="130"/>
      <c r="I976" s="131">
        <v>9305</v>
      </c>
      <c r="J976" s="131">
        <v>12901</v>
      </c>
      <c r="K976" s="131">
        <v>0</v>
      </c>
      <c r="L976" s="131">
        <v>938</v>
      </c>
      <c r="M976" s="131">
        <v>23144</v>
      </c>
      <c r="N976" s="130"/>
      <c r="O976" s="132">
        <v>3</v>
      </c>
      <c r="P976" s="132">
        <v>0</v>
      </c>
      <c r="Q976" s="133">
        <v>66618</v>
      </c>
      <c r="R976" s="133">
        <v>0</v>
      </c>
      <c r="S976" s="133">
        <v>0</v>
      </c>
      <c r="T976" s="133">
        <v>2814</v>
      </c>
      <c r="U976" s="134">
        <v>69432</v>
      </c>
      <c r="V976" s="144"/>
      <c r="W976" s="173">
        <v>0</v>
      </c>
      <c r="X976" s="174">
        <v>0.09</v>
      </c>
      <c r="Y976" s="174">
        <v>2.2753473730262926E-2</v>
      </c>
      <c r="Z976" s="175">
        <v>0</v>
      </c>
      <c r="AA976" s="168"/>
      <c r="AB976" s="176">
        <v>0</v>
      </c>
      <c r="AC976" s="177">
        <v>0</v>
      </c>
      <c r="AD976" s="134">
        <v>0</v>
      </c>
      <c r="AE976" s="177">
        <v>0</v>
      </c>
      <c r="AF976" s="182">
        <v>0</v>
      </c>
      <c r="AG976" s="172"/>
    </row>
    <row r="977" spans="1:33" s="110" customFormat="1" x14ac:dyDescent="0.2">
      <c r="A977" s="138">
        <v>497</v>
      </c>
      <c r="B977" s="139">
        <v>497117275</v>
      </c>
      <c r="C977" s="140" t="s">
        <v>546</v>
      </c>
      <c r="D977" s="141">
        <v>117</v>
      </c>
      <c r="E977" s="140" t="s">
        <v>149</v>
      </c>
      <c r="F977" s="141">
        <v>275</v>
      </c>
      <c r="G977" s="142" t="s">
        <v>307</v>
      </c>
      <c r="H977" s="130"/>
      <c r="I977" s="131">
        <v>11262</v>
      </c>
      <c r="J977" s="131">
        <v>4618</v>
      </c>
      <c r="K977" s="131">
        <v>0</v>
      </c>
      <c r="L977" s="131">
        <v>938</v>
      </c>
      <c r="M977" s="131">
        <v>16818</v>
      </c>
      <c r="N977" s="130"/>
      <c r="O977" s="132">
        <v>3.43</v>
      </c>
      <c r="P977" s="132">
        <v>0</v>
      </c>
      <c r="Q977" s="133">
        <v>54468</v>
      </c>
      <c r="R977" s="133">
        <v>0</v>
      </c>
      <c r="S977" s="133">
        <v>0</v>
      </c>
      <c r="T977" s="133">
        <v>3217</v>
      </c>
      <c r="U977" s="134">
        <v>57685</v>
      </c>
      <c r="V977" s="144"/>
      <c r="W977" s="173">
        <v>0</v>
      </c>
      <c r="X977" s="174">
        <v>0.09</v>
      </c>
      <c r="Y977" s="174">
        <v>1.9799766945404057E-2</v>
      </c>
      <c r="Z977" s="175">
        <v>0</v>
      </c>
      <c r="AA977" s="168"/>
      <c r="AB977" s="176">
        <v>0</v>
      </c>
      <c r="AC977" s="177">
        <v>0</v>
      </c>
      <c r="AD977" s="134">
        <v>0</v>
      </c>
      <c r="AE977" s="177">
        <v>0</v>
      </c>
      <c r="AF977" s="182">
        <v>0</v>
      </c>
      <c r="AG977" s="172"/>
    </row>
    <row r="978" spans="1:33" s="110" customFormat="1" x14ac:dyDescent="0.2">
      <c r="A978" s="138">
        <v>497</v>
      </c>
      <c r="B978" s="139">
        <v>497117278</v>
      </c>
      <c r="C978" s="140" t="s">
        <v>546</v>
      </c>
      <c r="D978" s="141">
        <v>117</v>
      </c>
      <c r="E978" s="140" t="s">
        <v>149</v>
      </c>
      <c r="F978" s="141">
        <v>278</v>
      </c>
      <c r="G978" s="142" t="s">
        <v>310</v>
      </c>
      <c r="H978" s="130"/>
      <c r="I978" s="131">
        <v>9926</v>
      </c>
      <c r="J978" s="131">
        <v>1831</v>
      </c>
      <c r="K978" s="131">
        <v>0</v>
      </c>
      <c r="L978" s="131">
        <v>938</v>
      </c>
      <c r="M978" s="131">
        <v>12695</v>
      </c>
      <c r="N978" s="130"/>
      <c r="O978" s="132">
        <v>42</v>
      </c>
      <c r="P978" s="132">
        <v>0</v>
      </c>
      <c r="Q978" s="133">
        <v>493794</v>
      </c>
      <c r="R978" s="133">
        <v>0</v>
      </c>
      <c r="S978" s="133">
        <v>0</v>
      </c>
      <c r="T978" s="133">
        <v>39396</v>
      </c>
      <c r="U978" s="134">
        <v>533190</v>
      </c>
      <c r="V978" s="144"/>
      <c r="W978" s="173">
        <v>0</v>
      </c>
      <c r="X978" s="174">
        <v>0.09</v>
      </c>
      <c r="Y978" s="174">
        <v>6.1979332771182144E-2</v>
      </c>
      <c r="Z978" s="175">
        <v>0</v>
      </c>
      <c r="AA978" s="168"/>
      <c r="AB978" s="176">
        <v>0</v>
      </c>
      <c r="AC978" s="177">
        <v>0</v>
      </c>
      <c r="AD978" s="134">
        <v>0</v>
      </c>
      <c r="AE978" s="177">
        <v>0</v>
      </c>
      <c r="AF978" s="182">
        <v>0</v>
      </c>
      <c r="AG978" s="172"/>
    </row>
    <row r="979" spans="1:33" s="110" customFormat="1" x14ac:dyDescent="0.2">
      <c r="A979" s="138">
        <v>497</v>
      </c>
      <c r="B979" s="139">
        <v>497117281</v>
      </c>
      <c r="C979" s="140" t="s">
        <v>546</v>
      </c>
      <c r="D979" s="141">
        <v>117</v>
      </c>
      <c r="E979" s="140" t="s">
        <v>149</v>
      </c>
      <c r="F979" s="141">
        <v>281</v>
      </c>
      <c r="G979" s="142" t="s">
        <v>313</v>
      </c>
      <c r="H979" s="130"/>
      <c r="I979" s="131">
        <v>12680</v>
      </c>
      <c r="J979" s="131">
        <v>576</v>
      </c>
      <c r="K979" s="131">
        <v>0</v>
      </c>
      <c r="L979" s="131">
        <v>938</v>
      </c>
      <c r="M979" s="131">
        <v>14194</v>
      </c>
      <c r="N979" s="130"/>
      <c r="O979" s="132">
        <v>85.7</v>
      </c>
      <c r="P979" s="132">
        <v>0</v>
      </c>
      <c r="Q979" s="133">
        <v>1136038</v>
      </c>
      <c r="R979" s="133">
        <v>0</v>
      </c>
      <c r="S979" s="133">
        <v>0</v>
      </c>
      <c r="T979" s="133">
        <v>80386</v>
      </c>
      <c r="U979" s="134">
        <v>1216424</v>
      </c>
      <c r="V979" s="144"/>
      <c r="W979" s="173">
        <v>0</v>
      </c>
      <c r="X979" s="174">
        <v>0.18</v>
      </c>
      <c r="Y979" s="174">
        <v>0.13568467825628666</v>
      </c>
      <c r="Z979" s="175">
        <v>0</v>
      </c>
      <c r="AA979" s="168"/>
      <c r="AB979" s="176">
        <v>5</v>
      </c>
      <c r="AC979" s="177">
        <v>0</v>
      </c>
      <c r="AD979" s="134">
        <v>0</v>
      </c>
      <c r="AE979" s="177">
        <v>2</v>
      </c>
      <c r="AF979" s="182">
        <v>28388</v>
      </c>
      <c r="AG979" s="172"/>
    </row>
    <row r="980" spans="1:33" s="110" customFormat="1" x14ac:dyDescent="0.2">
      <c r="A980" s="138">
        <v>497</v>
      </c>
      <c r="B980" s="139">
        <v>497117325</v>
      </c>
      <c r="C980" s="140" t="s">
        <v>546</v>
      </c>
      <c r="D980" s="141">
        <v>117</v>
      </c>
      <c r="E980" s="140" t="s">
        <v>149</v>
      </c>
      <c r="F980" s="141">
        <v>325</v>
      </c>
      <c r="G980" s="142" t="s">
        <v>357</v>
      </c>
      <c r="H980" s="130"/>
      <c r="I980" s="131">
        <v>9896</v>
      </c>
      <c r="J980" s="131">
        <v>1414</v>
      </c>
      <c r="K980" s="131">
        <v>0</v>
      </c>
      <c r="L980" s="131">
        <v>938</v>
      </c>
      <c r="M980" s="131">
        <v>12248</v>
      </c>
      <c r="N980" s="130"/>
      <c r="O980" s="132">
        <v>7</v>
      </c>
      <c r="P980" s="132">
        <v>0</v>
      </c>
      <c r="Q980" s="133">
        <v>79170</v>
      </c>
      <c r="R980" s="133">
        <v>0</v>
      </c>
      <c r="S980" s="133">
        <v>0</v>
      </c>
      <c r="T980" s="133">
        <v>6566</v>
      </c>
      <c r="U980" s="134">
        <v>85736</v>
      </c>
      <c r="V980" s="144"/>
      <c r="W980" s="173">
        <v>0</v>
      </c>
      <c r="X980" s="174">
        <v>0.09</v>
      </c>
      <c r="Y980" s="174">
        <v>1.2300280450022755E-2</v>
      </c>
      <c r="Z980" s="175">
        <v>0</v>
      </c>
      <c r="AA980" s="168"/>
      <c r="AB980" s="176">
        <v>0</v>
      </c>
      <c r="AC980" s="177">
        <v>0</v>
      </c>
      <c r="AD980" s="134">
        <v>0</v>
      </c>
      <c r="AE980" s="177">
        <v>0</v>
      </c>
      <c r="AF980" s="182">
        <v>0</v>
      </c>
      <c r="AG980" s="172"/>
    </row>
    <row r="981" spans="1:33" s="110" customFormat="1" x14ac:dyDescent="0.2">
      <c r="A981" s="138">
        <v>497</v>
      </c>
      <c r="B981" s="139">
        <v>497117332</v>
      </c>
      <c r="C981" s="140" t="s">
        <v>546</v>
      </c>
      <c r="D981" s="141">
        <v>117</v>
      </c>
      <c r="E981" s="140" t="s">
        <v>149</v>
      </c>
      <c r="F981" s="141">
        <v>332</v>
      </c>
      <c r="G981" s="142" t="s">
        <v>364</v>
      </c>
      <c r="H981" s="130"/>
      <c r="I981" s="131">
        <v>9132</v>
      </c>
      <c r="J981" s="131">
        <v>705</v>
      </c>
      <c r="K981" s="131">
        <v>0</v>
      </c>
      <c r="L981" s="131">
        <v>938</v>
      </c>
      <c r="M981" s="131">
        <v>10775</v>
      </c>
      <c r="N981" s="130"/>
      <c r="O981" s="132">
        <v>4.82</v>
      </c>
      <c r="P981" s="132">
        <v>0</v>
      </c>
      <c r="Q981" s="133">
        <v>47414</v>
      </c>
      <c r="R981" s="133">
        <v>0</v>
      </c>
      <c r="S981" s="133">
        <v>0</v>
      </c>
      <c r="T981" s="133">
        <v>4522</v>
      </c>
      <c r="U981" s="134">
        <v>51936</v>
      </c>
      <c r="V981" s="144"/>
      <c r="W981" s="173">
        <v>0</v>
      </c>
      <c r="X981" s="174">
        <v>0.09</v>
      </c>
      <c r="Y981" s="174">
        <v>1.6521733237553109E-2</v>
      </c>
      <c r="Z981" s="175">
        <v>0</v>
      </c>
      <c r="AA981" s="168"/>
      <c r="AB981" s="176">
        <v>2</v>
      </c>
      <c r="AC981" s="177">
        <v>0</v>
      </c>
      <c r="AD981" s="134">
        <v>0</v>
      </c>
      <c r="AE981" s="177">
        <v>2</v>
      </c>
      <c r="AF981" s="182">
        <v>21550</v>
      </c>
      <c r="AG981" s="172"/>
    </row>
    <row r="982" spans="1:33" s="110" customFormat="1" x14ac:dyDescent="0.2">
      <c r="A982" s="138">
        <v>497</v>
      </c>
      <c r="B982" s="139">
        <v>497117340</v>
      </c>
      <c r="C982" s="140" t="s">
        <v>546</v>
      </c>
      <c r="D982" s="141">
        <v>117</v>
      </c>
      <c r="E982" s="140" t="s">
        <v>149</v>
      </c>
      <c r="F982" s="141">
        <v>340</v>
      </c>
      <c r="G982" s="142" t="s">
        <v>372</v>
      </c>
      <c r="H982" s="130"/>
      <c r="I982" s="131">
        <v>11304</v>
      </c>
      <c r="J982" s="131">
        <v>8600</v>
      </c>
      <c r="K982" s="131">
        <v>0</v>
      </c>
      <c r="L982" s="131">
        <v>938</v>
      </c>
      <c r="M982" s="131">
        <v>20842</v>
      </c>
      <c r="N982" s="130"/>
      <c r="O982" s="132">
        <v>1</v>
      </c>
      <c r="P982" s="132">
        <v>0</v>
      </c>
      <c r="Q982" s="133">
        <v>19904</v>
      </c>
      <c r="R982" s="133">
        <v>0</v>
      </c>
      <c r="S982" s="133">
        <v>0</v>
      </c>
      <c r="T982" s="133">
        <v>938</v>
      </c>
      <c r="U982" s="134">
        <v>20842</v>
      </c>
      <c r="V982" s="144"/>
      <c r="W982" s="173">
        <v>0</v>
      </c>
      <c r="X982" s="174">
        <v>0.09</v>
      </c>
      <c r="Y982" s="174">
        <v>3.9676700247823583E-2</v>
      </c>
      <c r="Z982" s="175">
        <v>0</v>
      </c>
      <c r="AA982" s="168"/>
      <c r="AB982" s="176">
        <v>0</v>
      </c>
      <c r="AC982" s="177">
        <v>0</v>
      </c>
      <c r="AD982" s="134">
        <v>0</v>
      </c>
      <c r="AE982" s="177">
        <v>0</v>
      </c>
      <c r="AF982" s="182">
        <v>0</v>
      </c>
      <c r="AG982" s="172"/>
    </row>
    <row r="983" spans="1:33" s="110" customFormat="1" x14ac:dyDescent="0.2">
      <c r="A983" s="138">
        <v>497</v>
      </c>
      <c r="B983" s="139">
        <v>497117605</v>
      </c>
      <c r="C983" s="140" t="s">
        <v>546</v>
      </c>
      <c r="D983" s="141">
        <v>117</v>
      </c>
      <c r="E983" s="140" t="s">
        <v>149</v>
      </c>
      <c r="F983" s="141">
        <v>605</v>
      </c>
      <c r="G983" s="142" t="s">
        <v>388</v>
      </c>
      <c r="H983" s="130"/>
      <c r="I983" s="131">
        <v>11039</v>
      </c>
      <c r="J983" s="131">
        <v>7650</v>
      </c>
      <c r="K983" s="131">
        <v>0</v>
      </c>
      <c r="L983" s="131">
        <v>938</v>
      </c>
      <c r="M983" s="131">
        <v>19627</v>
      </c>
      <c r="N983" s="130"/>
      <c r="O983" s="132">
        <v>54.2</v>
      </c>
      <c r="P983" s="132">
        <v>0</v>
      </c>
      <c r="Q983" s="133">
        <v>1012945</v>
      </c>
      <c r="R983" s="133">
        <v>0</v>
      </c>
      <c r="S983" s="133">
        <v>0</v>
      </c>
      <c r="T983" s="133">
        <v>50839</v>
      </c>
      <c r="U983" s="134">
        <v>1063784</v>
      </c>
      <c r="V983" s="144"/>
      <c r="W983" s="173">
        <v>0</v>
      </c>
      <c r="X983" s="174">
        <v>0.09</v>
      </c>
      <c r="Y983" s="174">
        <v>5.3502166693441738E-2</v>
      </c>
      <c r="Z983" s="175">
        <v>0</v>
      </c>
      <c r="AA983" s="168"/>
      <c r="AB983" s="176">
        <v>0</v>
      </c>
      <c r="AC983" s="177">
        <v>0</v>
      </c>
      <c r="AD983" s="134">
        <v>0</v>
      </c>
      <c r="AE983" s="177">
        <v>0</v>
      </c>
      <c r="AF983" s="182">
        <v>0</v>
      </c>
      <c r="AG983" s="172"/>
    </row>
    <row r="984" spans="1:33" s="110" customFormat="1" x14ac:dyDescent="0.2">
      <c r="A984" s="138">
        <v>497</v>
      </c>
      <c r="B984" s="139">
        <v>497117670</v>
      </c>
      <c r="C984" s="140" t="s">
        <v>546</v>
      </c>
      <c r="D984" s="141">
        <v>117</v>
      </c>
      <c r="E984" s="140" t="s">
        <v>149</v>
      </c>
      <c r="F984" s="141">
        <v>670</v>
      </c>
      <c r="G984" s="142" t="s">
        <v>406</v>
      </c>
      <c r="H984" s="130"/>
      <c r="I984" s="131">
        <v>10089</v>
      </c>
      <c r="J984" s="131">
        <v>7142</v>
      </c>
      <c r="K984" s="131">
        <v>0</v>
      </c>
      <c r="L984" s="131">
        <v>938</v>
      </c>
      <c r="M984" s="131">
        <v>18169</v>
      </c>
      <c r="N984" s="130"/>
      <c r="O984" s="132">
        <v>6</v>
      </c>
      <c r="P984" s="132">
        <v>0</v>
      </c>
      <c r="Q984" s="133">
        <v>103386</v>
      </c>
      <c r="R984" s="133">
        <v>0</v>
      </c>
      <c r="S984" s="133">
        <v>0</v>
      </c>
      <c r="T984" s="133">
        <v>5628</v>
      </c>
      <c r="U984" s="134">
        <v>109014</v>
      </c>
      <c r="V984" s="144"/>
      <c r="W984" s="173">
        <v>0</v>
      </c>
      <c r="X984" s="174">
        <v>0.09</v>
      </c>
      <c r="Y984" s="174">
        <v>6.822624834198418E-2</v>
      </c>
      <c r="Z984" s="175">
        <v>0</v>
      </c>
      <c r="AA984" s="168"/>
      <c r="AB984" s="176">
        <v>0</v>
      </c>
      <c r="AC984" s="177">
        <v>0</v>
      </c>
      <c r="AD984" s="134">
        <v>0</v>
      </c>
      <c r="AE984" s="177">
        <v>0</v>
      </c>
      <c r="AF984" s="182">
        <v>0</v>
      </c>
      <c r="AG984" s="172"/>
    </row>
    <row r="985" spans="1:33" s="110" customFormat="1" x14ac:dyDescent="0.2">
      <c r="A985" s="138">
        <v>497</v>
      </c>
      <c r="B985" s="139">
        <v>497117672</v>
      </c>
      <c r="C985" s="140" t="s">
        <v>546</v>
      </c>
      <c r="D985" s="141">
        <v>117</v>
      </c>
      <c r="E985" s="140" t="s">
        <v>149</v>
      </c>
      <c r="F985" s="141">
        <v>672</v>
      </c>
      <c r="G985" s="142" t="s">
        <v>407</v>
      </c>
      <c r="H985" s="130"/>
      <c r="I985" s="131">
        <v>11813.202455934193</v>
      </c>
      <c r="J985" s="131">
        <v>3828</v>
      </c>
      <c r="K985" s="131">
        <v>0</v>
      </c>
      <c r="L985" s="131">
        <v>938</v>
      </c>
      <c r="M985" s="131">
        <v>16579.202455934195</v>
      </c>
      <c r="N985" s="130"/>
      <c r="O985" s="132">
        <v>2</v>
      </c>
      <c r="P985" s="132">
        <v>0</v>
      </c>
      <c r="Q985" s="133">
        <v>31283</v>
      </c>
      <c r="R985" s="133">
        <v>0</v>
      </c>
      <c r="S985" s="133">
        <v>0</v>
      </c>
      <c r="T985" s="133">
        <v>1876</v>
      </c>
      <c r="U985" s="134">
        <v>33159</v>
      </c>
      <c r="V985" s="144"/>
      <c r="W985" s="173">
        <v>0</v>
      </c>
      <c r="X985" s="174">
        <v>0.09</v>
      </c>
      <c r="Y985" s="174">
        <v>8.7889294540055615E-3</v>
      </c>
      <c r="Z985" s="175">
        <v>0</v>
      </c>
      <c r="AA985" s="168"/>
      <c r="AB985" s="176">
        <v>0</v>
      </c>
      <c r="AC985" s="177">
        <v>0</v>
      </c>
      <c r="AD985" s="134">
        <v>0</v>
      </c>
      <c r="AE985" s="177">
        <v>0</v>
      </c>
      <c r="AF985" s="182">
        <v>0</v>
      </c>
      <c r="AG985" s="172"/>
    </row>
    <row r="986" spans="1:33" s="110" customFormat="1" x14ac:dyDescent="0.2">
      <c r="A986" s="138">
        <v>497</v>
      </c>
      <c r="B986" s="139">
        <v>497117674</v>
      </c>
      <c r="C986" s="140" t="s">
        <v>546</v>
      </c>
      <c r="D986" s="141">
        <v>117</v>
      </c>
      <c r="E986" s="140" t="s">
        <v>149</v>
      </c>
      <c r="F986" s="141">
        <v>674</v>
      </c>
      <c r="G986" s="142" t="s">
        <v>409</v>
      </c>
      <c r="H986" s="130"/>
      <c r="I986" s="131">
        <v>11619</v>
      </c>
      <c r="J986" s="131">
        <v>4613</v>
      </c>
      <c r="K986" s="131">
        <v>0</v>
      </c>
      <c r="L986" s="131">
        <v>938</v>
      </c>
      <c r="M986" s="131">
        <v>17170</v>
      </c>
      <c r="N986" s="130"/>
      <c r="O986" s="132">
        <v>16</v>
      </c>
      <c r="P986" s="132">
        <v>0</v>
      </c>
      <c r="Q986" s="133">
        <v>259712</v>
      </c>
      <c r="R986" s="133">
        <v>0</v>
      </c>
      <c r="S986" s="133">
        <v>0</v>
      </c>
      <c r="T986" s="133">
        <v>15008</v>
      </c>
      <c r="U986" s="134">
        <v>274720</v>
      </c>
      <c r="V986" s="144"/>
      <c r="W986" s="173">
        <v>0</v>
      </c>
      <c r="X986" s="174">
        <v>0.09</v>
      </c>
      <c r="Y986" s="174">
        <v>5.4925814026498251E-2</v>
      </c>
      <c r="Z986" s="175">
        <v>0</v>
      </c>
      <c r="AA986" s="168"/>
      <c r="AB986" s="176">
        <v>0</v>
      </c>
      <c r="AC986" s="177">
        <v>0</v>
      </c>
      <c r="AD986" s="134">
        <v>0</v>
      </c>
      <c r="AE986" s="177">
        <v>0</v>
      </c>
      <c r="AF986" s="182">
        <v>0</v>
      </c>
      <c r="AG986" s="172"/>
    </row>
    <row r="987" spans="1:33" s="110" customFormat="1" x14ac:dyDescent="0.2">
      <c r="A987" s="138">
        <v>497</v>
      </c>
      <c r="B987" s="139">
        <v>497117680</v>
      </c>
      <c r="C987" s="140" t="s">
        <v>546</v>
      </c>
      <c r="D987" s="141">
        <v>117</v>
      </c>
      <c r="E987" s="140" t="s">
        <v>149</v>
      </c>
      <c r="F987" s="141">
        <v>680</v>
      </c>
      <c r="G987" s="142" t="s">
        <v>411</v>
      </c>
      <c r="H987" s="130"/>
      <c r="I987" s="131">
        <v>9305</v>
      </c>
      <c r="J987" s="131">
        <v>3314</v>
      </c>
      <c r="K987" s="131">
        <v>0</v>
      </c>
      <c r="L987" s="131">
        <v>938</v>
      </c>
      <c r="M987" s="131">
        <v>13557</v>
      </c>
      <c r="N987" s="130"/>
      <c r="O987" s="132">
        <v>2.5</v>
      </c>
      <c r="P987" s="132">
        <v>0</v>
      </c>
      <c r="Q987" s="133">
        <v>31548</v>
      </c>
      <c r="R987" s="133">
        <v>0</v>
      </c>
      <c r="S987" s="133">
        <v>0</v>
      </c>
      <c r="T987" s="133">
        <v>2345</v>
      </c>
      <c r="U987" s="134">
        <v>33893</v>
      </c>
      <c r="V987" s="144"/>
      <c r="W987" s="173">
        <v>0</v>
      </c>
      <c r="X987" s="174">
        <v>0.09</v>
      </c>
      <c r="Y987" s="174">
        <v>4.5795888162902462E-3</v>
      </c>
      <c r="Z987" s="175">
        <v>0</v>
      </c>
      <c r="AA987" s="168"/>
      <c r="AB987" s="176">
        <v>1</v>
      </c>
      <c r="AC987" s="177">
        <v>0</v>
      </c>
      <c r="AD987" s="134">
        <v>0</v>
      </c>
      <c r="AE987" s="177">
        <v>0</v>
      </c>
      <c r="AF987" s="182">
        <v>0</v>
      </c>
      <c r="AG987" s="172"/>
    </row>
    <row r="988" spans="1:33" s="110" customFormat="1" x14ac:dyDescent="0.2">
      <c r="A988" s="138">
        <v>497</v>
      </c>
      <c r="B988" s="139">
        <v>497117683</v>
      </c>
      <c r="C988" s="140" t="s">
        <v>546</v>
      </c>
      <c r="D988" s="141">
        <v>117</v>
      </c>
      <c r="E988" s="140" t="s">
        <v>149</v>
      </c>
      <c r="F988" s="141">
        <v>683</v>
      </c>
      <c r="G988" s="142" t="s">
        <v>412</v>
      </c>
      <c r="H988" s="130"/>
      <c r="I988" s="131">
        <v>12802</v>
      </c>
      <c r="J988" s="131">
        <v>9141</v>
      </c>
      <c r="K988" s="131">
        <v>0</v>
      </c>
      <c r="L988" s="131">
        <v>938</v>
      </c>
      <c r="M988" s="131">
        <v>22881</v>
      </c>
      <c r="N988" s="130"/>
      <c r="O988" s="132">
        <v>2.5</v>
      </c>
      <c r="P988" s="132">
        <v>0</v>
      </c>
      <c r="Q988" s="133">
        <v>54858</v>
      </c>
      <c r="R988" s="133">
        <v>0</v>
      </c>
      <c r="S988" s="133">
        <v>0</v>
      </c>
      <c r="T988" s="133">
        <v>2345</v>
      </c>
      <c r="U988" s="134">
        <v>57203</v>
      </c>
      <c r="V988" s="144"/>
      <c r="W988" s="173">
        <v>0</v>
      </c>
      <c r="X988" s="174">
        <v>0.09</v>
      </c>
      <c r="Y988" s="174">
        <v>2.5315992657768356E-2</v>
      </c>
      <c r="Z988" s="175">
        <v>0</v>
      </c>
      <c r="AA988" s="168"/>
      <c r="AB988" s="176">
        <v>0</v>
      </c>
      <c r="AC988" s="177">
        <v>0</v>
      </c>
      <c r="AD988" s="134">
        <v>0</v>
      </c>
      <c r="AE988" s="177">
        <v>0</v>
      </c>
      <c r="AF988" s="182">
        <v>0</v>
      </c>
      <c r="AG988" s="172"/>
    </row>
    <row r="989" spans="1:33" s="110" customFormat="1" x14ac:dyDescent="0.2">
      <c r="A989" s="138">
        <v>497</v>
      </c>
      <c r="B989" s="139">
        <v>497117750</v>
      </c>
      <c r="C989" s="140" t="s">
        <v>546</v>
      </c>
      <c r="D989" s="141">
        <v>117</v>
      </c>
      <c r="E989" s="140" t="s">
        <v>149</v>
      </c>
      <c r="F989" s="141">
        <v>750</v>
      </c>
      <c r="G989" s="142" t="s">
        <v>430</v>
      </c>
      <c r="H989" s="130"/>
      <c r="I989" s="131">
        <v>10766</v>
      </c>
      <c r="J989" s="131">
        <v>6817</v>
      </c>
      <c r="K989" s="131">
        <v>0</v>
      </c>
      <c r="L989" s="131">
        <v>938</v>
      </c>
      <c r="M989" s="131">
        <v>18521</v>
      </c>
      <c r="N989" s="130"/>
      <c r="O989" s="132">
        <v>2</v>
      </c>
      <c r="P989" s="132">
        <v>0</v>
      </c>
      <c r="Q989" s="133">
        <v>35166</v>
      </c>
      <c r="R989" s="133">
        <v>0</v>
      </c>
      <c r="S989" s="133">
        <v>0</v>
      </c>
      <c r="T989" s="133">
        <v>1876</v>
      </c>
      <c r="U989" s="134">
        <v>37042</v>
      </c>
      <c r="V989" s="144"/>
      <c r="W989" s="173">
        <v>0</v>
      </c>
      <c r="X989" s="174">
        <v>0.09</v>
      </c>
      <c r="Y989" s="174">
        <v>3.5253468432370885E-2</v>
      </c>
      <c r="Z989" s="175">
        <v>0</v>
      </c>
      <c r="AA989" s="168"/>
      <c r="AB989" s="176">
        <v>0</v>
      </c>
      <c r="AC989" s="177">
        <v>0</v>
      </c>
      <c r="AD989" s="134">
        <v>0</v>
      </c>
      <c r="AE989" s="177">
        <v>0</v>
      </c>
      <c r="AF989" s="182">
        <v>0</v>
      </c>
      <c r="AG989" s="172"/>
    </row>
    <row r="990" spans="1:33" s="110" customFormat="1" x14ac:dyDescent="0.2">
      <c r="A990" s="138">
        <v>497</v>
      </c>
      <c r="B990" s="139">
        <v>497117755</v>
      </c>
      <c r="C990" s="140" t="s">
        <v>546</v>
      </c>
      <c r="D990" s="141">
        <v>117</v>
      </c>
      <c r="E990" s="140" t="s">
        <v>149</v>
      </c>
      <c r="F990" s="141">
        <v>755</v>
      </c>
      <c r="G990" s="142" t="s">
        <v>432</v>
      </c>
      <c r="H990" s="130"/>
      <c r="I990" s="131">
        <v>11690</v>
      </c>
      <c r="J990" s="131">
        <v>5528</v>
      </c>
      <c r="K990" s="131">
        <v>0</v>
      </c>
      <c r="L990" s="131">
        <v>938</v>
      </c>
      <c r="M990" s="131">
        <v>18156</v>
      </c>
      <c r="N990" s="130"/>
      <c r="O990" s="132">
        <v>3</v>
      </c>
      <c r="P990" s="132">
        <v>0</v>
      </c>
      <c r="Q990" s="133">
        <v>51654</v>
      </c>
      <c r="R990" s="133">
        <v>0</v>
      </c>
      <c r="S990" s="133">
        <v>0</v>
      </c>
      <c r="T990" s="133">
        <v>2814</v>
      </c>
      <c r="U990" s="134">
        <v>54468</v>
      </c>
      <c r="V990" s="144"/>
      <c r="W990" s="173">
        <v>0</v>
      </c>
      <c r="X990" s="174">
        <v>0.09</v>
      </c>
      <c r="Y990" s="174">
        <v>1.529541214349762E-2</v>
      </c>
      <c r="Z990" s="175">
        <v>0</v>
      </c>
      <c r="AA990" s="168"/>
      <c r="AB990" s="176">
        <v>0</v>
      </c>
      <c r="AC990" s="177">
        <v>0</v>
      </c>
      <c r="AD990" s="134">
        <v>0</v>
      </c>
      <c r="AE990" s="177">
        <v>0</v>
      </c>
      <c r="AF990" s="182">
        <v>0</v>
      </c>
      <c r="AG990" s="172"/>
    </row>
    <row r="991" spans="1:33" s="110" customFormat="1" x14ac:dyDescent="0.2">
      <c r="A991" s="138">
        <v>497</v>
      </c>
      <c r="B991" s="139">
        <v>497117766</v>
      </c>
      <c r="C991" s="140" t="s">
        <v>546</v>
      </c>
      <c r="D991" s="141">
        <v>117</v>
      </c>
      <c r="E991" s="140" t="s">
        <v>149</v>
      </c>
      <c r="F991" s="141">
        <v>766</v>
      </c>
      <c r="G991" s="142" t="s">
        <v>436</v>
      </c>
      <c r="H991" s="130"/>
      <c r="I991" s="131">
        <v>15039</v>
      </c>
      <c r="J991" s="131">
        <v>4532</v>
      </c>
      <c r="K991" s="131">
        <v>0</v>
      </c>
      <c r="L991" s="131">
        <v>938</v>
      </c>
      <c r="M991" s="131">
        <v>20509</v>
      </c>
      <c r="N991" s="130"/>
      <c r="O991" s="132">
        <v>3</v>
      </c>
      <c r="P991" s="132">
        <v>0</v>
      </c>
      <c r="Q991" s="133">
        <v>58714</v>
      </c>
      <c r="R991" s="133">
        <v>0</v>
      </c>
      <c r="S991" s="133">
        <v>0</v>
      </c>
      <c r="T991" s="133">
        <v>2814</v>
      </c>
      <c r="U991" s="134">
        <v>61528</v>
      </c>
      <c r="V991" s="144"/>
      <c r="W991" s="173">
        <v>0</v>
      </c>
      <c r="X991" s="174">
        <v>0.09</v>
      </c>
      <c r="Y991" s="174">
        <v>5.0098728473906926E-3</v>
      </c>
      <c r="Z991" s="175">
        <v>0</v>
      </c>
      <c r="AA991" s="168"/>
      <c r="AB991" s="176">
        <v>0</v>
      </c>
      <c r="AC991" s="177">
        <v>0</v>
      </c>
      <c r="AD991" s="134">
        <v>0</v>
      </c>
      <c r="AE991" s="177">
        <v>0</v>
      </c>
      <c r="AF991" s="182">
        <v>0</v>
      </c>
      <c r="AG991" s="172"/>
    </row>
    <row r="992" spans="1:33" s="110" customFormat="1" x14ac:dyDescent="0.2">
      <c r="A992" s="138">
        <v>498</v>
      </c>
      <c r="B992" s="139">
        <v>498281061</v>
      </c>
      <c r="C992" s="140" t="s">
        <v>547</v>
      </c>
      <c r="D992" s="141">
        <v>281</v>
      </c>
      <c r="E992" s="140" t="s">
        <v>313</v>
      </c>
      <c r="F992" s="141">
        <v>61</v>
      </c>
      <c r="G992" s="142" t="s">
        <v>93</v>
      </c>
      <c r="H992" s="130"/>
      <c r="I992" s="131">
        <v>13641</v>
      </c>
      <c r="J992" s="131">
        <v>745</v>
      </c>
      <c r="K992" s="131">
        <v>0</v>
      </c>
      <c r="L992" s="131">
        <v>938</v>
      </c>
      <c r="M992" s="131">
        <v>15324</v>
      </c>
      <c r="N992" s="130"/>
      <c r="O992" s="132">
        <v>1.99</v>
      </c>
      <c r="P992" s="132">
        <v>0</v>
      </c>
      <c r="Q992" s="133">
        <v>28214</v>
      </c>
      <c r="R992" s="133">
        <v>0</v>
      </c>
      <c r="S992" s="133">
        <v>0</v>
      </c>
      <c r="T992" s="133">
        <v>1839</v>
      </c>
      <c r="U992" s="134">
        <v>30053</v>
      </c>
      <c r="V992" s="144"/>
      <c r="W992" s="173">
        <v>2.876478318002627E-2</v>
      </c>
      <c r="X992" s="174">
        <v>0.09</v>
      </c>
      <c r="Y992" s="174">
        <v>3.8456365525610617E-2</v>
      </c>
      <c r="Z992" s="175">
        <v>0</v>
      </c>
      <c r="AA992" s="168"/>
      <c r="AB992" s="176">
        <v>0</v>
      </c>
      <c r="AC992" s="177">
        <v>0</v>
      </c>
      <c r="AD992" s="134">
        <v>0</v>
      </c>
      <c r="AE992" s="177">
        <v>0</v>
      </c>
      <c r="AF992" s="182">
        <v>0</v>
      </c>
      <c r="AG992" s="172"/>
    </row>
    <row r="993" spans="1:33" s="110" customFormat="1" x14ac:dyDescent="0.2">
      <c r="A993" s="138">
        <v>498</v>
      </c>
      <c r="B993" s="139">
        <v>498281087</v>
      </c>
      <c r="C993" s="140" t="s">
        <v>547</v>
      </c>
      <c r="D993" s="141">
        <v>281</v>
      </c>
      <c r="E993" s="140" t="s">
        <v>313</v>
      </c>
      <c r="F993" s="141">
        <v>87</v>
      </c>
      <c r="G993" s="142" t="s">
        <v>119</v>
      </c>
      <c r="H993" s="130"/>
      <c r="I993" s="131">
        <v>10983.843991676127</v>
      </c>
      <c r="J993" s="131">
        <v>3950</v>
      </c>
      <c r="K993" s="131">
        <v>0</v>
      </c>
      <c r="L993" s="131">
        <v>938</v>
      </c>
      <c r="M993" s="131">
        <v>15871.843991676127</v>
      </c>
      <c r="N993" s="130"/>
      <c r="O993" s="132">
        <v>0.81</v>
      </c>
      <c r="P993" s="132">
        <v>0</v>
      </c>
      <c r="Q993" s="133">
        <v>11922</v>
      </c>
      <c r="R993" s="133">
        <v>0</v>
      </c>
      <c r="S993" s="133">
        <v>0</v>
      </c>
      <c r="T993" s="133">
        <v>749</v>
      </c>
      <c r="U993" s="134">
        <v>12671</v>
      </c>
      <c r="V993" s="144"/>
      <c r="W993" s="173">
        <v>1.1708278580814713E-2</v>
      </c>
      <c r="X993" s="174">
        <v>0.09</v>
      </c>
      <c r="Y993" s="174">
        <v>4.2711366611567301E-3</v>
      </c>
      <c r="Z993" s="175">
        <v>0</v>
      </c>
      <c r="AA993" s="168"/>
      <c r="AB993" s="176">
        <v>0</v>
      </c>
      <c r="AC993" s="177">
        <v>0</v>
      </c>
      <c r="AD993" s="134">
        <v>0</v>
      </c>
      <c r="AE993" s="177">
        <v>0</v>
      </c>
      <c r="AF993" s="182">
        <v>0</v>
      </c>
      <c r="AG993" s="172"/>
    </row>
    <row r="994" spans="1:33" s="110" customFormat="1" x14ac:dyDescent="0.2">
      <c r="A994" s="138">
        <v>498</v>
      </c>
      <c r="B994" s="139">
        <v>498281137</v>
      </c>
      <c r="C994" s="140" t="s">
        <v>547</v>
      </c>
      <c r="D994" s="141">
        <v>281</v>
      </c>
      <c r="E994" s="140" t="s">
        <v>313</v>
      </c>
      <c r="F994" s="141">
        <v>137</v>
      </c>
      <c r="G994" s="142" t="s">
        <v>169</v>
      </c>
      <c r="H994" s="130"/>
      <c r="I994" s="131">
        <v>14182.952439830107</v>
      </c>
      <c r="J994" s="131">
        <v>0</v>
      </c>
      <c r="K994" s="131">
        <v>0</v>
      </c>
      <c r="L994" s="131">
        <v>938</v>
      </c>
      <c r="M994" s="131">
        <v>15120.952439830107</v>
      </c>
      <c r="N994" s="130"/>
      <c r="O994" s="132">
        <v>0.05</v>
      </c>
      <c r="P994" s="132">
        <v>0</v>
      </c>
      <c r="Q994" s="133">
        <v>699</v>
      </c>
      <c r="R994" s="133">
        <v>0</v>
      </c>
      <c r="S994" s="133">
        <v>0</v>
      </c>
      <c r="T994" s="133">
        <v>46</v>
      </c>
      <c r="U994" s="134">
        <v>745</v>
      </c>
      <c r="V994" s="144"/>
      <c r="W994" s="173">
        <v>7.2273324572930337E-4</v>
      </c>
      <c r="X994" s="174">
        <v>0.18</v>
      </c>
      <c r="Y994" s="174">
        <v>0.10833367339134427</v>
      </c>
      <c r="Z994" s="175">
        <v>0</v>
      </c>
      <c r="AA994" s="168"/>
      <c r="AB994" s="176">
        <v>0</v>
      </c>
      <c r="AC994" s="177">
        <v>0</v>
      </c>
      <c r="AD994" s="134">
        <v>0</v>
      </c>
      <c r="AE994" s="177">
        <v>0</v>
      </c>
      <c r="AF994" s="182">
        <v>0</v>
      </c>
      <c r="AG994" s="172"/>
    </row>
    <row r="995" spans="1:33" s="110" customFormat="1" x14ac:dyDescent="0.2">
      <c r="A995" s="138">
        <v>498</v>
      </c>
      <c r="B995" s="139">
        <v>498281281</v>
      </c>
      <c r="C995" s="140" t="s">
        <v>547</v>
      </c>
      <c r="D995" s="141">
        <v>281</v>
      </c>
      <c r="E995" s="140" t="s">
        <v>313</v>
      </c>
      <c r="F995" s="141">
        <v>281</v>
      </c>
      <c r="G995" s="142" t="s">
        <v>313</v>
      </c>
      <c r="H995" s="130"/>
      <c r="I995" s="131">
        <v>13300</v>
      </c>
      <c r="J995" s="131">
        <v>604</v>
      </c>
      <c r="K995" s="131">
        <v>576.59456162726042</v>
      </c>
      <c r="L995" s="131">
        <v>938</v>
      </c>
      <c r="M995" s="131">
        <v>15418.59456162726</v>
      </c>
      <c r="N995" s="130"/>
      <c r="O995" s="132">
        <v>407.72000000000008</v>
      </c>
      <c r="P995" s="132">
        <v>151.04</v>
      </c>
      <c r="Q995" s="133">
        <v>5586989</v>
      </c>
      <c r="R995" s="133">
        <v>0</v>
      </c>
      <c r="S995" s="133">
        <v>231691</v>
      </c>
      <c r="T995" s="133">
        <v>376742</v>
      </c>
      <c r="U995" s="134">
        <v>6195422</v>
      </c>
      <c r="V995" s="144"/>
      <c r="W995" s="173">
        <v>5.8934559789750276</v>
      </c>
      <c r="X995" s="174">
        <v>0.18</v>
      </c>
      <c r="Y995" s="174">
        <v>0.13568467825628666</v>
      </c>
      <c r="Z995" s="175">
        <v>0</v>
      </c>
      <c r="AA995" s="168"/>
      <c r="AB995" s="176">
        <v>0</v>
      </c>
      <c r="AC995" s="177">
        <v>0</v>
      </c>
      <c r="AD995" s="134">
        <v>0</v>
      </c>
      <c r="AE995" s="177">
        <v>0</v>
      </c>
      <c r="AF995" s="182">
        <v>0</v>
      </c>
      <c r="AG995" s="172"/>
    </row>
    <row r="996" spans="1:33" s="110" customFormat="1" x14ac:dyDescent="0.2">
      <c r="A996" s="138">
        <v>498</v>
      </c>
      <c r="B996" s="139">
        <v>498281332</v>
      </c>
      <c r="C996" s="140" t="s">
        <v>547</v>
      </c>
      <c r="D996" s="141">
        <v>281</v>
      </c>
      <c r="E996" s="140" t="s">
        <v>313</v>
      </c>
      <c r="F996" s="141">
        <v>332</v>
      </c>
      <c r="G996" s="142" t="s">
        <v>364</v>
      </c>
      <c r="H996" s="130"/>
      <c r="I996" s="131">
        <v>13539</v>
      </c>
      <c r="J996" s="131">
        <v>1045</v>
      </c>
      <c r="K996" s="131">
        <v>0</v>
      </c>
      <c r="L996" s="131">
        <v>938</v>
      </c>
      <c r="M996" s="131">
        <v>15522</v>
      </c>
      <c r="N996" s="130"/>
      <c r="O996" s="132">
        <v>0.37</v>
      </c>
      <c r="P996" s="132">
        <v>0</v>
      </c>
      <c r="Q996" s="133">
        <v>5318</v>
      </c>
      <c r="R996" s="133">
        <v>0</v>
      </c>
      <c r="S996" s="133">
        <v>0</v>
      </c>
      <c r="T996" s="133">
        <v>342</v>
      </c>
      <c r="U996" s="134">
        <v>5660</v>
      </c>
      <c r="V996" s="144"/>
      <c r="W996" s="173">
        <v>5.3482260183968441E-3</v>
      </c>
      <c r="X996" s="174">
        <v>0.09</v>
      </c>
      <c r="Y996" s="174">
        <v>1.6521733237553109E-2</v>
      </c>
      <c r="Z996" s="175">
        <v>0</v>
      </c>
      <c r="AA996" s="168"/>
      <c r="AB996" s="176">
        <v>0</v>
      </c>
      <c r="AC996" s="177">
        <v>0</v>
      </c>
      <c r="AD996" s="134">
        <v>0</v>
      </c>
      <c r="AE996" s="177">
        <v>0</v>
      </c>
      <c r="AF996" s="182">
        <v>0</v>
      </c>
      <c r="AG996" s="172"/>
    </row>
    <row r="997" spans="1:33" s="110" customFormat="1" x14ac:dyDescent="0.2">
      <c r="A997" s="138">
        <v>499</v>
      </c>
      <c r="B997" s="139">
        <v>499061024</v>
      </c>
      <c r="C997" s="140" t="s">
        <v>548</v>
      </c>
      <c r="D997" s="141">
        <v>61</v>
      </c>
      <c r="E997" s="140" t="s">
        <v>93</v>
      </c>
      <c r="F997" s="141">
        <v>24</v>
      </c>
      <c r="G997" s="142" t="s">
        <v>56</v>
      </c>
      <c r="H997" s="130"/>
      <c r="I997" s="131">
        <v>10854.441378402105</v>
      </c>
      <c r="J997" s="131">
        <v>2165</v>
      </c>
      <c r="K997" s="131">
        <v>0</v>
      </c>
      <c r="L997" s="131">
        <v>938</v>
      </c>
      <c r="M997" s="131">
        <v>13957.441378402105</v>
      </c>
      <c r="N997" s="130"/>
      <c r="O997" s="132">
        <v>1</v>
      </c>
      <c r="P997" s="132">
        <v>0</v>
      </c>
      <c r="Q997" s="133">
        <v>13019</v>
      </c>
      <c r="R997" s="133">
        <v>0</v>
      </c>
      <c r="S997" s="133">
        <v>0</v>
      </c>
      <c r="T997" s="133">
        <v>938</v>
      </c>
      <c r="U997" s="134">
        <v>13957</v>
      </c>
      <c r="V997" s="144"/>
      <c r="W997" s="173">
        <v>0</v>
      </c>
      <c r="X997" s="174">
        <v>0.09</v>
      </c>
      <c r="Y997" s="174">
        <v>1.949504205310321E-2</v>
      </c>
      <c r="Z997" s="175">
        <v>0</v>
      </c>
      <c r="AA997" s="168"/>
      <c r="AB997" s="176">
        <v>0</v>
      </c>
      <c r="AC997" s="177">
        <v>0</v>
      </c>
      <c r="AD997" s="134">
        <v>0</v>
      </c>
      <c r="AE997" s="177">
        <v>0</v>
      </c>
      <c r="AF997" s="182">
        <v>0</v>
      </c>
      <c r="AG997" s="172"/>
    </row>
    <row r="998" spans="1:33" s="110" customFormat="1" x14ac:dyDescent="0.2">
      <c r="A998" s="138">
        <v>499</v>
      </c>
      <c r="B998" s="139">
        <v>499061061</v>
      </c>
      <c r="C998" s="140" t="s">
        <v>548</v>
      </c>
      <c r="D998" s="141">
        <v>61</v>
      </c>
      <c r="E998" s="140" t="s">
        <v>93</v>
      </c>
      <c r="F998" s="141">
        <v>61</v>
      </c>
      <c r="G998" s="142" t="s">
        <v>93</v>
      </c>
      <c r="H998" s="130"/>
      <c r="I998" s="131">
        <v>11551</v>
      </c>
      <c r="J998" s="131">
        <v>631</v>
      </c>
      <c r="K998" s="131">
        <v>0</v>
      </c>
      <c r="L998" s="131">
        <v>938</v>
      </c>
      <c r="M998" s="131">
        <v>13120</v>
      </c>
      <c r="N998" s="130"/>
      <c r="O998" s="132">
        <v>139.77000000000001</v>
      </c>
      <c r="P998" s="132">
        <v>0</v>
      </c>
      <c r="Q998" s="133">
        <v>1702678</v>
      </c>
      <c r="R998" s="133">
        <v>0</v>
      </c>
      <c r="S998" s="133">
        <v>0</v>
      </c>
      <c r="T998" s="133">
        <v>131105</v>
      </c>
      <c r="U998" s="134">
        <v>1833783</v>
      </c>
      <c r="V998" s="144"/>
      <c r="W998" s="173">
        <v>0</v>
      </c>
      <c r="X998" s="174">
        <v>0.09</v>
      </c>
      <c r="Y998" s="174">
        <v>3.8456365525610617E-2</v>
      </c>
      <c r="Z998" s="175">
        <v>0</v>
      </c>
      <c r="AA998" s="168"/>
      <c r="AB998" s="176">
        <v>17.829999999999998</v>
      </c>
      <c r="AC998" s="177">
        <v>0</v>
      </c>
      <c r="AD998" s="134">
        <v>0</v>
      </c>
      <c r="AE998" s="177">
        <v>1</v>
      </c>
      <c r="AF998" s="182">
        <v>13120</v>
      </c>
      <c r="AG998" s="172"/>
    </row>
    <row r="999" spans="1:33" s="110" customFormat="1" x14ac:dyDescent="0.2">
      <c r="A999" s="138">
        <v>499</v>
      </c>
      <c r="B999" s="139">
        <v>499061111</v>
      </c>
      <c r="C999" s="140" t="s">
        <v>548</v>
      </c>
      <c r="D999" s="141">
        <v>61</v>
      </c>
      <c r="E999" s="140" t="s">
        <v>93</v>
      </c>
      <c r="F999" s="141">
        <v>111</v>
      </c>
      <c r="G999" s="142" t="s">
        <v>143</v>
      </c>
      <c r="H999" s="130"/>
      <c r="I999" s="131">
        <v>13234</v>
      </c>
      <c r="J999" s="131">
        <v>3199</v>
      </c>
      <c r="K999" s="131">
        <v>0</v>
      </c>
      <c r="L999" s="131">
        <v>938</v>
      </c>
      <c r="M999" s="131">
        <v>17371</v>
      </c>
      <c r="N999" s="130"/>
      <c r="O999" s="132">
        <v>1</v>
      </c>
      <c r="P999" s="132">
        <v>0</v>
      </c>
      <c r="Q999" s="133">
        <v>16433</v>
      </c>
      <c r="R999" s="133">
        <v>0</v>
      </c>
      <c r="S999" s="133">
        <v>0</v>
      </c>
      <c r="T999" s="133">
        <v>938</v>
      </c>
      <c r="U999" s="134">
        <v>17371</v>
      </c>
      <c r="V999" s="144"/>
      <c r="W999" s="173">
        <v>0</v>
      </c>
      <c r="X999" s="174">
        <v>0.09</v>
      </c>
      <c r="Y999" s="174">
        <v>2.7266896986125541E-2</v>
      </c>
      <c r="Z999" s="175">
        <v>0</v>
      </c>
      <c r="AA999" s="168"/>
      <c r="AB999" s="176">
        <v>0</v>
      </c>
      <c r="AC999" s="177">
        <v>0</v>
      </c>
      <c r="AD999" s="134">
        <v>0</v>
      </c>
      <c r="AE999" s="177">
        <v>0</v>
      </c>
      <c r="AF999" s="182">
        <v>0</v>
      </c>
      <c r="AG999" s="172"/>
    </row>
    <row r="1000" spans="1:33" s="110" customFormat="1" x14ac:dyDescent="0.2">
      <c r="A1000" s="138">
        <v>499</v>
      </c>
      <c r="B1000" s="139">
        <v>499061114</v>
      </c>
      <c r="C1000" s="140" t="s">
        <v>548</v>
      </c>
      <c r="D1000" s="141">
        <v>61</v>
      </c>
      <c r="E1000" s="140" t="s">
        <v>93</v>
      </c>
      <c r="F1000" s="141">
        <v>114</v>
      </c>
      <c r="G1000" s="142" t="s">
        <v>146</v>
      </c>
      <c r="H1000" s="130"/>
      <c r="I1000" s="131">
        <v>12294.80486005089</v>
      </c>
      <c r="J1000" s="131">
        <v>3038</v>
      </c>
      <c r="K1000" s="131">
        <v>0</v>
      </c>
      <c r="L1000" s="131">
        <v>938</v>
      </c>
      <c r="M1000" s="131">
        <v>16270.80486005089</v>
      </c>
      <c r="N1000" s="130"/>
      <c r="O1000" s="132">
        <v>1</v>
      </c>
      <c r="P1000" s="132">
        <v>0</v>
      </c>
      <c r="Q1000" s="133">
        <v>15333</v>
      </c>
      <c r="R1000" s="133">
        <v>0</v>
      </c>
      <c r="S1000" s="133">
        <v>0</v>
      </c>
      <c r="T1000" s="133">
        <v>938</v>
      </c>
      <c r="U1000" s="134">
        <v>16271</v>
      </c>
      <c r="V1000" s="144"/>
      <c r="W1000" s="173">
        <v>0</v>
      </c>
      <c r="X1000" s="174">
        <v>0.18</v>
      </c>
      <c r="Y1000" s="174">
        <v>4.4907882076813281E-2</v>
      </c>
      <c r="Z1000" s="175">
        <v>0</v>
      </c>
      <c r="AA1000" s="168"/>
      <c r="AB1000" s="176">
        <v>0</v>
      </c>
      <c r="AC1000" s="177">
        <v>0</v>
      </c>
      <c r="AD1000" s="134">
        <v>0</v>
      </c>
      <c r="AE1000" s="177">
        <v>0</v>
      </c>
      <c r="AF1000" s="182">
        <v>0</v>
      </c>
      <c r="AG1000" s="172"/>
    </row>
    <row r="1001" spans="1:33" s="110" customFormat="1" x14ac:dyDescent="0.2">
      <c r="A1001" s="138">
        <v>499</v>
      </c>
      <c r="B1001" s="139">
        <v>499061137</v>
      </c>
      <c r="C1001" s="140" t="s">
        <v>548</v>
      </c>
      <c r="D1001" s="141">
        <v>61</v>
      </c>
      <c r="E1001" s="140" t="s">
        <v>93</v>
      </c>
      <c r="F1001" s="141">
        <v>137</v>
      </c>
      <c r="G1001" s="142" t="s">
        <v>169</v>
      </c>
      <c r="H1001" s="130"/>
      <c r="I1001" s="131">
        <v>13335</v>
      </c>
      <c r="J1001" s="131">
        <v>0</v>
      </c>
      <c r="K1001" s="131">
        <v>0</v>
      </c>
      <c r="L1001" s="131">
        <v>938</v>
      </c>
      <c r="M1001" s="131">
        <v>14273</v>
      </c>
      <c r="N1001" s="130"/>
      <c r="O1001" s="132">
        <v>4</v>
      </c>
      <c r="P1001" s="132">
        <v>0</v>
      </c>
      <c r="Q1001" s="133">
        <v>53340</v>
      </c>
      <c r="R1001" s="133">
        <v>0</v>
      </c>
      <c r="S1001" s="133">
        <v>0</v>
      </c>
      <c r="T1001" s="133">
        <v>3752</v>
      </c>
      <c r="U1001" s="134">
        <v>57092</v>
      </c>
      <c r="V1001" s="144"/>
      <c r="W1001" s="173">
        <v>0</v>
      </c>
      <c r="X1001" s="174">
        <v>0.18</v>
      </c>
      <c r="Y1001" s="174">
        <v>0.10833367339134427</v>
      </c>
      <c r="Z1001" s="175">
        <v>0</v>
      </c>
      <c r="AA1001" s="168"/>
      <c r="AB1001" s="176">
        <v>1</v>
      </c>
      <c r="AC1001" s="177">
        <v>0</v>
      </c>
      <c r="AD1001" s="134">
        <v>0</v>
      </c>
      <c r="AE1001" s="177">
        <v>0</v>
      </c>
      <c r="AF1001" s="182">
        <v>0</v>
      </c>
      <c r="AG1001" s="172"/>
    </row>
    <row r="1002" spans="1:33" s="110" customFormat="1" x14ac:dyDescent="0.2">
      <c r="A1002" s="138">
        <v>499</v>
      </c>
      <c r="B1002" s="139">
        <v>499061161</v>
      </c>
      <c r="C1002" s="140" t="s">
        <v>548</v>
      </c>
      <c r="D1002" s="141">
        <v>61</v>
      </c>
      <c r="E1002" s="140" t="s">
        <v>93</v>
      </c>
      <c r="F1002" s="141">
        <v>161</v>
      </c>
      <c r="G1002" s="142" t="s">
        <v>193</v>
      </c>
      <c r="H1002" s="130"/>
      <c r="I1002" s="131">
        <v>12449</v>
      </c>
      <c r="J1002" s="131">
        <v>5223</v>
      </c>
      <c r="K1002" s="131">
        <v>0</v>
      </c>
      <c r="L1002" s="131">
        <v>938</v>
      </c>
      <c r="M1002" s="131">
        <v>18610</v>
      </c>
      <c r="N1002" s="130"/>
      <c r="O1002" s="132">
        <v>8.85</v>
      </c>
      <c r="P1002" s="132">
        <v>0</v>
      </c>
      <c r="Q1002" s="133">
        <v>156397</v>
      </c>
      <c r="R1002" s="133">
        <v>0</v>
      </c>
      <c r="S1002" s="133">
        <v>0</v>
      </c>
      <c r="T1002" s="133">
        <v>8301</v>
      </c>
      <c r="U1002" s="134">
        <v>164698</v>
      </c>
      <c r="V1002" s="144"/>
      <c r="W1002" s="173">
        <v>0</v>
      </c>
      <c r="X1002" s="174">
        <v>0.09</v>
      </c>
      <c r="Y1002" s="174">
        <v>1.0593735185711394E-2</v>
      </c>
      <c r="Z1002" s="175">
        <v>0</v>
      </c>
      <c r="AA1002" s="168"/>
      <c r="AB1002" s="176">
        <v>0</v>
      </c>
      <c r="AC1002" s="177">
        <v>0</v>
      </c>
      <c r="AD1002" s="134">
        <v>0</v>
      </c>
      <c r="AE1002" s="177">
        <v>0</v>
      </c>
      <c r="AF1002" s="182">
        <v>0</v>
      </c>
      <c r="AG1002" s="172"/>
    </row>
    <row r="1003" spans="1:33" s="110" customFormat="1" x14ac:dyDescent="0.2">
      <c r="A1003" s="138">
        <v>499</v>
      </c>
      <c r="B1003" s="139">
        <v>499061227</v>
      </c>
      <c r="C1003" s="140" t="s">
        <v>548</v>
      </c>
      <c r="D1003" s="141">
        <v>61</v>
      </c>
      <c r="E1003" s="140" t="s">
        <v>93</v>
      </c>
      <c r="F1003" s="141">
        <v>227</v>
      </c>
      <c r="G1003" s="142" t="s">
        <v>259</v>
      </c>
      <c r="H1003" s="130"/>
      <c r="I1003" s="131">
        <v>12081.55337579618</v>
      </c>
      <c r="J1003" s="131">
        <v>3640</v>
      </c>
      <c r="K1003" s="131">
        <v>0</v>
      </c>
      <c r="L1003" s="131">
        <v>938</v>
      </c>
      <c r="M1003" s="131">
        <v>16659.553375796182</v>
      </c>
      <c r="N1003" s="130"/>
      <c r="O1003" s="132">
        <v>0.5</v>
      </c>
      <c r="P1003" s="132">
        <v>0</v>
      </c>
      <c r="Q1003" s="133">
        <v>7861</v>
      </c>
      <c r="R1003" s="133">
        <v>0</v>
      </c>
      <c r="S1003" s="133">
        <v>0</v>
      </c>
      <c r="T1003" s="133">
        <v>469</v>
      </c>
      <c r="U1003" s="134">
        <v>8330</v>
      </c>
      <c r="V1003" s="144"/>
      <c r="W1003" s="173">
        <v>0</v>
      </c>
      <c r="X1003" s="174">
        <v>0.18</v>
      </c>
      <c r="Y1003" s="174">
        <v>1.6840363184086837E-2</v>
      </c>
      <c r="Z1003" s="175">
        <v>0</v>
      </c>
      <c r="AA1003" s="168"/>
      <c r="AB1003" s="176">
        <v>0</v>
      </c>
      <c r="AC1003" s="177">
        <v>0</v>
      </c>
      <c r="AD1003" s="134">
        <v>0</v>
      </c>
      <c r="AE1003" s="177">
        <v>0</v>
      </c>
      <c r="AF1003" s="182">
        <v>0</v>
      </c>
      <c r="AG1003" s="172"/>
    </row>
    <row r="1004" spans="1:33" s="110" customFormat="1" x14ac:dyDescent="0.2">
      <c r="A1004" s="138">
        <v>499</v>
      </c>
      <c r="B1004" s="139">
        <v>499061278</v>
      </c>
      <c r="C1004" s="140" t="s">
        <v>548</v>
      </c>
      <c r="D1004" s="141">
        <v>61</v>
      </c>
      <c r="E1004" s="140" t="s">
        <v>93</v>
      </c>
      <c r="F1004" s="141">
        <v>278</v>
      </c>
      <c r="G1004" s="142" t="s">
        <v>310</v>
      </c>
      <c r="H1004" s="130"/>
      <c r="I1004" s="131">
        <v>12190</v>
      </c>
      <c r="J1004" s="131">
        <v>2249</v>
      </c>
      <c r="K1004" s="131">
        <v>0</v>
      </c>
      <c r="L1004" s="131">
        <v>938</v>
      </c>
      <c r="M1004" s="131">
        <v>15377</v>
      </c>
      <c r="N1004" s="130"/>
      <c r="O1004" s="132">
        <v>3</v>
      </c>
      <c r="P1004" s="132">
        <v>0</v>
      </c>
      <c r="Q1004" s="133">
        <v>43317</v>
      </c>
      <c r="R1004" s="133">
        <v>0</v>
      </c>
      <c r="S1004" s="133">
        <v>0</v>
      </c>
      <c r="T1004" s="133">
        <v>2814</v>
      </c>
      <c r="U1004" s="134">
        <v>46131</v>
      </c>
      <c r="V1004" s="144"/>
      <c r="W1004" s="173">
        <v>0</v>
      </c>
      <c r="X1004" s="174">
        <v>0.09</v>
      </c>
      <c r="Y1004" s="174">
        <v>6.1979332771182144E-2</v>
      </c>
      <c r="Z1004" s="175">
        <v>0</v>
      </c>
      <c r="AA1004" s="168"/>
      <c r="AB1004" s="176">
        <v>0</v>
      </c>
      <c r="AC1004" s="177">
        <v>0</v>
      </c>
      <c r="AD1004" s="134">
        <v>0</v>
      </c>
      <c r="AE1004" s="177">
        <v>0</v>
      </c>
      <c r="AF1004" s="182">
        <v>0</v>
      </c>
      <c r="AG1004" s="172"/>
    </row>
    <row r="1005" spans="1:33" s="110" customFormat="1" x14ac:dyDescent="0.2">
      <c r="A1005" s="138">
        <v>499</v>
      </c>
      <c r="B1005" s="139">
        <v>499061281</v>
      </c>
      <c r="C1005" s="140" t="s">
        <v>548</v>
      </c>
      <c r="D1005" s="141">
        <v>61</v>
      </c>
      <c r="E1005" s="140" t="s">
        <v>93</v>
      </c>
      <c r="F1005" s="141">
        <v>281</v>
      </c>
      <c r="G1005" s="142" t="s">
        <v>313</v>
      </c>
      <c r="H1005" s="130"/>
      <c r="I1005" s="131">
        <v>12495</v>
      </c>
      <c r="J1005" s="131">
        <v>568</v>
      </c>
      <c r="K1005" s="131">
        <v>0</v>
      </c>
      <c r="L1005" s="131">
        <v>938</v>
      </c>
      <c r="M1005" s="131">
        <v>14001</v>
      </c>
      <c r="N1005" s="130"/>
      <c r="O1005" s="132">
        <v>371.89000000000004</v>
      </c>
      <c r="P1005" s="132">
        <v>0</v>
      </c>
      <c r="Q1005" s="133">
        <v>4858002</v>
      </c>
      <c r="R1005" s="133">
        <v>0</v>
      </c>
      <c r="S1005" s="133">
        <v>0</v>
      </c>
      <c r="T1005" s="133">
        <v>348835</v>
      </c>
      <c r="U1005" s="134">
        <v>5206837</v>
      </c>
      <c r="V1005" s="144"/>
      <c r="W1005" s="173">
        <v>0</v>
      </c>
      <c r="X1005" s="174">
        <v>0.18</v>
      </c>
      <c r="Y1005" s="174">
        <v>0.13568467825628666</v>
      </c>
      <c r="Z1005" s="175">
        <v>0</v>
      </c>
      <c r="AA1005" s="168"/>
      <c r="AB1005" s="176">
        <v>38.32</v>
      </c>
      <c r="AC1005" s="177">
        <v>0</v>
      </c>
      <c r="AD1005" s="134">
        <v>0</v>
      </c>
      <c r="AE1005" s="177">
        <v>3</v>
      </c>
      <c r="AF1005" s="182">
        <v>42003</v>
      </c>
      <c r="AG1005" s="172"/>
    </row>
    <row r="1006" spans="1:33" s="110" customFormat="1" x14ac:dyDescent="0.2">
      <c r="A1006" s="138">
        <v>499</v>
      </c>
      <c r="B1006" s="139">
        <v>499061325</v>
      </c>
      <c r="C1006" s="140" t="s">
        <v>548</v>
      </c>
      <c r="D1006" s="141">
        <v>61</v>
      </c>
      <c r="E1006" s="140" t="s">
        <v>93</v>
      </c>
      <c r="F1006" s="141">
        <v>325</v>
      </c>
      <c r="G1006" s="142" t="s">
        <v>357</v>
      </c>
      <c r="H1006" s="130"/>
      <c r="I1006" s="131">
        <v>14442</v>
      </c>
      <c r="J1006" s="131">
        <v>2064</v>
      </c>
      <c r="K1006" s="131">
        <v>0</v>
      </c>
      <c r="L1006" s="131">
        <v>938</v>
      </c>
      <c r="M1006" s="131">
        <v>17444</v>
      </c>
      <c r="N1006" s="130"/>
      <c r="O1006" s="132">
        <v>2</v>
      </c>
      <c r="P1006" s="132">
        <v>0</v>
      </c>
      <c r="Q1006" s="133">
        <v>33012</v>
      </c>
      <c r="R1006" s="133">
        <v>0</v>
      </c>
      <c r="S1006" s="133">
        <v>0</v>
      </c>
      <c r="T1006" s="133">
        <v>1876</v>
      </c>
      <c r="U1006" s="134">
        <v>34888</v>
      </c>
      <c r="V1006" s="144"/>
      <c r="W1006" s="173">
        <v>0</v>
      </c>
      <c r="X1006" s="174">
        <v>0.09</v>
      </c>
      <c r="Y1006" s="174">
        <v>1.2300280450022755E-2</v>
      </c>
      <c r="Z1006" s="175">
        <v>0</v>
      </c>
      <c r="AA1006" s="168"/>
      <c r="AB1006" s="176">
        <v>0</v>
      </c>
      <c r="AC1006" s="177">
        <v>0</v>
      </c>
      <c r="AD1006" s="134">
        <v>0</v>
      </c>
      <c r="AE1006" s="177">
        <v>0</v>
      </c>
      <c r="AF1006" s="182">
        <v>0</v>
      </c>
      <c r="AG1006" s="172"/>
    </row>
    <row r="1007" spans="1:33" s="110" customFormat="1" x14ac:dyDescent="0.2">
      <c r="A1007" s="138">
        <v>499</v>
      </c>
      <c r="B1007" s="139">
        <v>499061332</v>
      </c>
      <c r="C1007" s="140" t="s">
        <v>548</v>
      </c>
      <c r="D1007" s="141">
        <v>61</v>
      </c>
      <c r="E1007" s="140" t="s">
        <v>93</v>
      </c>
      <c r="F1007" s="141">
        <v>332</v>
      </c>
      <c r="G1007" s="142" t="s">
        <v>364</v>
      </c>
      <c r="H1007" s="130"/>
      <c r="I1007" s="131">
        <v>12987</v>
      </c>
      <c r="J1007" s="131">
        <v>1002</v>
      </c>
      <c r="K1007" s="131">
        <v>0</v>
      </c>
      <c r="L1007" s="131">
        <v>938</v>
      </c>
      <c r="M1007" s="131">
        <v>14927</v>
      </c>
      <c r="N1007" s="130"/>
      <c r="O1007" s="132">
        <v>2</v>
      </c>
      <c r="P1007" s="132">
        <v>0</v>
      </c>
      <c r="Q1007" s="133">
        <v>27978</v>
      </c>
      <c r="R1007" s="133">
        <v>0</v>
      </c>
      <c r="S1007" s="133">
        <v>0</v>
      </c>
      <c r="T1007" s="133">
        <v>1876</v>
      </c>
      <c r="U1007" s="134">
        <v>29854</v>
      </c>
      <c r="V1007" s="144"/>
      <c r="W1007" s="173">
        <v>0</v>
      </c>
      <c r="X1007" s="174">
        <v>0.09</v>
      </c>
      <c r="Y1007" s="174">
        <v>1.6521733237553109E-2</v>
      </c>
      <c r="Z1007" s="175">
        <v>0</v>
      </c>
      <c r="AA1007" s="168"/>
      <c r="AB1007" s="176">
        <v>0</v>
      </c>
      <c r="AC1007" s="177">
        <v>0</v>
      </c>
      <c r="AD1007" s="134">
        <v>0</v>
      </c>
      <c r="AE1007" s="177">
        <v>0</v>
      </c>
      <c r="AF1007" s="182">
        <v>0</v>
      </c>
      <c r="AG1007" s="172"/>
    </row>
    <row r="1008" spans="1:33" s="110" customFormat="1" x14ac:dyDescent="0.2">
      <c r="A1008" s="138">
        <v>499</v>
      </c>
      <c r="B1008" s="139">
        <v>499061672</v>
      </c>
      <c r="C1008" s="140" t="s">
        <v>548</v>
      </c>
      <c r="D1008" s="141">
        <v>61</v>
      </c>
      <c r="E1008" s="140" t="s">
        <v>93</v>
      </c>
      <c r="F1008" s="141">
        <v>672</v>
      </c>
      <c r="G1008" s="142" t="s">
        <v>407</v>
      </c>
      <c r="H1008" s="130"/>
      <c r="I1008" s="131">
        <v>15243</v>
      </c>
      <c r="J1008" s="131">
        <v>4939</v>
      </c>
      <c r="K1008" s="131">
        <v>0</v>
      </c>
      <c r="L1008" s="131">
        <v>938</v>
      </c>
      <c r="M1008" s="131">
        <v>21120</v>
      </c>
      <c r="N1008" s="130"/>
      <c r="O1008" s="132">
        <v>1</v>
      </c>
      <c r="P1008" s="132">
        <v>0</v>
      </c>
      <c r="Q1008" s="133">
        <v>20182</v>
      </c>
      <c r="R1008" s="133">
        <v>0</v>
      </c>
      <c r="S1008" s="133">
        <v>0</v>
      </c>
      <c r="T1008" s="133">
        <v>938</v>
      </c>
      <c r="U1008" s="134">
        <v>21120</v>
      </c>
      <c r="V1008" s="144"/>
      <c r="W1008" s="173">
        <v>0</v>
      </c>
      <c r="X1008" s="174">
        <v>0.09</v>
      </c>
      <c r="Y1008" s="174">
        <v>8.7889294540055615E-3</v>
      </c>
      <c r="Z1008" s="175">
        <v>0</v>
      </c>
      <c r="AA1008" s="168"/>
      <c r="AB1008" s="176">
        <v>0</v>
      </c>
      <c r="AC1008" s="177">
        <v>0</v>
      </c>
      <c r="AD1008" s="134">
        <v>0</v>
      </c>
      <c r="AE1008" s="177">
        <v>0</v>
      </c>
      <c r="AF1008" s="182">
        <v>0</v>
      </c>
      <c r="AG1008" s="172"/>
    </row>
    <row r="1009" spans="1:33" s="110" customFormat="1" x14ac:dyDescent="0.2">
      <c r="A1009" s="138">
        <v>499</v>
      </c>
      <c r="B1009" s="139">
        <v>499061766</v>
      </c>
      <c r="C1009" s="140" t="s">
        <v>548</v>
      </c>
      <c r="D1009" s="141">
        <v>61</v>
      </c>
      <c r="E1009" s="140" t="s">
        <v>93</v>
      </c>
      <c r="F1009" s="141">
        <v>766</v>
      </c>
      <c r="G1009" s="142" t="s">
        <v>436</v>
      </c>
      <c r="H1009" s="130"/>
      <c r="I1009" s="131">
        <v>11776.247128712872</v>
      </c>
      <c r="J1009" s="131">
        <v>3549</v>
      </c>
      <c r="K1009" s="131">
        <v>0</v>
      </c>
      <c r="L1009" s="131">
        <v>938</v>
      </c>
      <c r="M1009" s="131">
        <v>16263.247128712872</v>
      </c>
      <c r="N1009" s="130"/>
      <c r="O1009" s="132">
        <v>1</v>
      </c>
      <c r="P1009" s="132">
        <v>0</v>
      </c>
      <c r="Q1009" s="133">
        <v>15325</v>
      </c>
      <c r="R1009" s="133">
        <v>0</v>
      </c>
      <c r="S1009" s="133">
        <v>0</v>
      </c>
      <c r="T1009" s="133">
        <v>938</v>
      </c>
      <c r="U1009" s="134">
        <v>16263</v>
      </c>
      <c r="V1009" s="144"/>
      <c r="W1009" s="173">
        <v>0</v>
      </c>
      <c r="X1009" s="174">
        <v>0.09</v>
      </c>
      <c r="Y1009" s="174">
        <v>5.0098728473906926E-3</v>
      </c>
      <c r="Z1009" s="175">
        <v>0</v>
      </c>
      <c r="AA1009" s="168"/>
      <c r="AB1009" s="176">
        <v>0</v>
      </c>
      <c r="AC1009" s="177">
        <v>0</v>
      </c>
      <c r="AD1009" s="134">
        <v>0</v>
      </c>
      <c r="AE1009" s="177">
        <v>0</v>
      </c>
      <c r="AF1009" s="182">
        <v>0</v>
      </c>
      <c r="AG1009" s="172"/>
    </row>
    <row r="1010" spans="1:33" s="110" customFormat="1" x14ac:dyDescent="0.2">
      <c r="A1010" s="138">
        <v>3501</v>
      </c>
      <c r="B1010" s="139">
        <v>3501061061</v>
      </c>
      <c r="C1010" s="140" t="s">
        <v>549</v>
      </c>
      <c r="D1010" s="141">
        <v>61</v>
      </c>
      <c r="E1010" s="140" t="s">
        <v>93</v>
      </c>
      <c r="F1010" s="141">
        <v>61</v>
      </c>
      <c r="G1010" s="142" t="s">
        <v>93</v>
      </c>
      <c r="H1010" s="130"/>
      <c r="I1010" s="131">
        <v>14602</v>
      </c>
      <c r="J1010" s="131">
        <v>797</v>
      </c>
      <c r="K1010" s="131">
        <v>0</v>
      </c>
      <c r="L1010" s="131">
        <v>938</v>
      </c>
      <c r="M1010" s="131">
        <v>16337</v>
      </c>
      <c r="N1010" s="130"/>
      <c r="O1010" s="132">
        <v>38.450000000000003</v>
      </c>
      <c r="P1010" s="132">
        <v>0</v>
      </c>
      <c r="Q1010" s="133">
        <v>592092</v>
      </c>
      <c r="R1010" s="133">
        <v>0</v>
      </c>
      <c r="S1010" s="133">
        <v>0</v>
      </c>
      <c r="T1010" s="133">
        <v>36067</v>
      </c>
      <c r="U1010" s="134">
        <v>628159</v>
      </c>
      <c r="V1010" s="144"/>
      <c r="W1010" s="173">
        <v>0</v>
      </c>
      <c r="X1010" s="174">
        <v>0.09</v>
      </c>
      <c r="Y1010" s="174">
        <v>3.8456365525610617E-2</v>
      </c>
      <c r="Z1010" s="175">
        <v>0</v>
      </c>
      <c r="AA1010" s="168"/>
      <c r="AB1010" s="176">
        <v>0</v>
      </c>
      <c r="AC1010" s="177">
        <v>0</v>
      </c>
      <c r="AD1010" s="134">
        <v>0</v>
      </c>
      <c r="AE1010" s="177">
        <v>1</v>
      </c>
      <c r="AF1010" s="182">
        <v>16337</v>
      </c>
      <c r="AG1010" s="172"/>
    </row>
    <row r="1011" spans="1:33" s="110" customFormat="1" x14ac:dyDescent="0.2">
      <c r="A1011" s="138">
        <v>3501</v>
      </c>
      <c r="B1011" s="139">
        <v>3501061137</v>
      </c>
      <c r="C1011" s="140" t="s">
        <v>549</v>
      </c>
      <c r="D1011" s="141">
        <v>61</v>
      </c>
      <c r="E1011" s="140" t="s">
        <v>93</v>
      </c>
      <c r="F1011" s="141">
        <v>137</v>
      </c>
      <c r="G1011" s="142" t="s">
        <v>169</v>
      </c>
      <c r="H1011" s="130"/>
      <c r="I1011" s="131">
        <v>15279</v>
      </c>
      <c r="J1011" s="131">
        <v>0</v>
      </c>
      <c r="K1011" s="131">
        <v>0</v>
      </c>
      <c r="L1011" s="131">
        <v>938</v>
      </c>
      <c r="M1011" s="131">
        <v>16217</v>
      </c>
      <c r="N1011" s="130"/>
      <c r="O1011" s="132">
        <v>103.05999999999999</v>
      </c>
      <c r="P1011" s="132">
        <v>0</v>
      </c>
      <c r="Q1011" s="133">
        <v>1574656</v>
      </c>
      <c r="R1011" s="133">
        <v>0</v>
      </c>
      <c r="S1011" s="133">
        <v>0</v>
      </c>
      <c r="T1011" s="133">
        <v>96670</v>
      </c>
      <c r="U1011" s="134">
        <v>1671326</v>
      </c>
      <c r="V1011" s="144"/>
      <c r="W1011" s="173">
        <v>0</v>
      </c>
      <c r="X1011" s="174">
        <v>0.18</v>
      </c>
      <c r="Y1011" s="174">
        <v>0.10833367339134427</v>
      </c>
      <c r="Z1011" s="175">
        <v>0</v>
      </c>
      <c r="AA1011" s="168"/>
      <c r="AB1011" s="176">
        <v>0</v>
      </c>
      <c r="AC1011" s="177">
        <v>0</v>
      </c>
      <c r="AD1011" s="134">
        <v>0</v>
      </c>
      <c r="AE1011" s="177">
        <v>0</v>
      </c>
      <c r="AF1011" s="182">
        <v>0</v>
      </c>
      <c r="AG1011" s="172"/>
    </row>
    <row r="1012" spans="1:33" s="110" customFormat="1" x14ac:dyDescent="0.2">
      <c r="A1012" s="138">
        <v>3501</v>
      </c>
      <c r="B1012" s="139">
        <v>3501061161</v>
      </c>
      <c r="C1012" s="140" t="s">
        <v>549</v>
      </c>
      <c r="D1012" s="141">
        <v>61</v>
      </c>
      <c r="E1012" s="140" t="s">
        <v>93</v>
      </c>
      <c r="F1012" s="141">
        <v>161</v>
      </c>
      <c r="G1012" s="142" t="s">
        <v>193</v>
      </c>
      <c r="H1012" s="130"/>
      <c r="I1012" s="131">
        <v>10766</v>
      </c>
      <c r="J1012" s="131">
        <v>4517</v>
      </c>
      <c r="K1012" s="131">
        <v>0</v>
      </c>
      <c r="L1012" s="131">
        <v>938</v>
      </c>
      <c r="M1012" s="131">
        <v>16221</v>
      </c>
      <c r="N1012" s="130"/>
      <c r="O1012" s="132">
        <v>2</v>
      </c>
      <c r="P1012" s="132">
        <v>0</v>
      </c>
      <c r="Q1012" s="133">
        <v>30566</v>
      </c>
      <c r="R1012" s="133">
        <v>0</v>
      </c>
      <c r="S1012" s="133">
        <v>0</v>
      </c>
      <c r="T1012" s="133">
        <v>1876</v>
      </c>
      <c r="U1012" s="134">
        <v>32442</v>
      </c>
      <c r="V1012" s="144"/>
      <c r="W1012" s="173">
        <v>0</v>
      </c>
      <c r="X1012" s="174">
        <v>0.09</v>
      </c>
      <c r="Y1012" s="174">
        <v>1.0593735185711394E-2</v>
      </c>
      <c r="Z1012" s="175">
        <v>0</v>
      </c>
      <c r="AA1012" s="168"/>
      <c r="AB1012" s="176">
        <v>0</v>
      </c>
      <c r="AC1012" s="177">
        <v>0</v>
      </c>
      <c r="AD1012" s="134">
        <v>0</v>
      </c>
      <c r="AE1012" s="177">
        <v>0</v>
      </c>
      <c r="AF1012" s="182">
        <v>0</v>
      </c>
      <c r="AG1012" s="172"/>
    </row>
    <row r="1013" spans="1:33" s="110" customFormat="1" x14ac:dyDescent="0.2">
      <c r="A1013" s="138">
        <v>3501</v>
      </c>
      <c r="B1013" s="139">
        <v>3501061210</v>
      </c>
      <c r="C1013" s="140" t="s">
        <v>549</v>
      </c>
      <c r="D1013" s="141">
        <v>61</v>
      </c>
      <c r="E1013" s="140" t="s">
        <v>93</v>
      </c>
      <c r="F1013" s="141">
        <v>210</v>
      </c>
      <c r="G1013" s="142" t="s">
        <v>242</v>
      </c>
      <c r="H1013" s="130"/>
      <c r="I1013" s="131">
        <v>15039</v>
      </c>
      <c r="J1013" s="131">
        <v>4769</v>
      </c>
      <c r="K1013" s="131">
        <v>0</v>
      </c>
      <c r="L1013" s="131">
        <v>938</v>
      </c>
      <c r="M1013" s="131">
        <v>20746</v>
      </c>
      <c r="N1013" s="130"/>
      <c r="O1013" s="132">
        <v>1</v>
      </c>
      <c r="P1013" s="132">
        <v>0</v>
      </c>
      <c r="Q1013" s="133">
        <v>19808</v>
      </c>
      <c r="R1013" s="133">
        <v>0</v>
      </c>
      <c r="S1013" s="133">
        <v>0</v>
      </c>
      <c r="T1013" s="133">
        <v>938</v>
      </c>
      <c r="U1013" s="134">
        <v>20746</v>
      </c>
      <c r="V1013" s="144"/>
      <c r="W1013" s="173">
        <v>0</v>
      </c>
      <c r="X1013" s="174">
        <v>0.09</v>
      </c>
      <c r="Y1013" s="174">
        <v>5.3812496132318109E-2</v>
      </c>
      <c r="Z1013" s="175">
        <v>0</v>
      </c>
      <c r="AA1013" s="168"/>
      <c r="AB1013" s="176">
        <v>0</v>
      </c>
      <c r="AC1013" s="177">
        <v>0</v>
      </c>
      <c r="AD1013" s="134">
        <v>0</v>
      </c>
      <c r="AE1013" s="177">
        <v>0</v>
      </c>
      <c r="AF1013" s="182">
        <v>0</v>
      </c>
      <c r="AG1013" s="172"/>
    </row>
    <row r="1014" spans="1:33" s="110" customFormat="1" x14ac:dyDescent="0.2">
      <c r="A1014" s="138">
        <v>3501</v>
      </c>
      <c r="B1014" s="139">
        <v>3501061278</v>
      </c>
      <c r="C1014" s="140" t="s">
        <v>549</v>
      </c>
      <c r="D1014" s="141">
        <v>61</v>
      </c>
      <c r="E1014" s="140" t="s">
        <v>93</v>
      </c>
      <c r="F1014" s="141">
        <v>278</v>
      </c>
      <c r="G1014" s="142" t="s">
        <v>310</v>
      </c>
      <c r="H1014" s="130"/>
      <c r="I1014" s="131">
        <v>14247</v>
      </c>
      <c r="J1014" s="131">
        <v>2628</v>
      </c>
      <c r="K1014" s="131">
        <v>0</v>
      </c>
      <c r="L1014" s="131">
        <v>938</v>
      </c>
      <c r="M1014" s="131">
        <v>17813</v>
      </c>
      <c r="N1014" s="130"/>
      <c r="O1014" s="132">
        <v>6</v>
      </c>
      <c r="P1014" s="132">
        <v>0</v>
      </c>
      <c r="Q1014" s="133">
        <v>101250</v>
      </c>
      <c r="R1014" s="133">
        <v>0</v>
      </c>
      <c r="S1014" s="133">
        <v>0</v>
      </c>
      <c r="T1014" s="133">
        <v>5628</v>
      </c>
      <c r="U1014" s="134">
        <v>106878</v>
      </c>
      <c r="V1014" s="144"/>
      <c r="W1014" s="173">
        <v>0</v>
      </c>
      <c r="X1014" s="174">
        <v>0.09</v>
      </c>
      <c r="Y1014" s="174">
        <v>6.1979332771182144E-2</v>
      </c>
      <c r="Z1014" s="175">
        <v>0</v>
      </c>
      <c r="AA1014" s="168"/>
      <c r="AB1014" s="176">
        <v>0</v>
      </c>
      <c r="AC1014" s="177">
        <v>0</v>
      </c>
      <c r="AD1014" s="134">
        <v>0</v>
      </c>
      <c r="AE1014" s="177">
        <v>0</v>
      </c>
      <c r="AF1014" s="182">
        <v>0</v>
      </c>
      <c r="AG1014" s="172"/>
    </row>
    <row r="1015" spans="1:33" s="110" customFormat="1" x14ac:dyDescent="0.2">
      <c r="A1015" s="138">
        <v>3501</v>
      </c>
      <c r="B1015" s="139">
        <v>3501061281</v>
      </c>
      <c r="C1015" s="140" t="s">
        <v>549</v>
      </c>
      <c r="D1015" s="141">
        <v>61</v>
      </c>
      <c r="E1015" s="140" t="s">
        <v>93</v>
      </c>
      <c r="F1015" s="141">
        <v>281</v>
      </c>
      <c r="G1015" s="142" t="s">
        <v>313</v>
      </c>
      <c r="H1015" s="130"/>
      <c r="I1015" s="131">
        <v>15267</v>
      </c>
      <c r="J1015" s="131">
        <v>694</v>
      </c>
      <c r="K1015" s="131">
        <v>0</v>
      </c>
      <c r="L1015" s="131">
        <v>938</v>
      </c>
      <c r="M1015" s="131">
        <v>16899</v>
      </c>
      <c r="N1015" s="130"/>
      <c r="O1015" s="132">
        <v>104.28999999999999</v>
      </c>
      <c r="P1015" s="132">
        <v>0</v>
      </c>
      <c r="Q1015" s="133">
        <v>1664573</v>
      </c>
      <c r="R1015" s="133">
        <v>0</v>
      </c>
      <c r="S1015" s="133">
        <v>0</v>
      </c>
      <c r="T1015" s="133">
        <v>97825</v>
      </c>
      <c r="U1015" s="134">
        <v>1762398</v>
      </c>
      <c r="V1015" s="144"/>
      <c r="W1015" s="173">
        <v>0</v>
      </c>
      <c r="X1015" s="174">
        <v>0.18</v>
      </c>
      <c r="Y1015" s="174">
        <v>0.13568467825628666</v>
      </c>
      <c r="Z1015" s="175">
        <v>0</v>
      </c>
      <c r="AA1015" s="168"/>
      <c r="AB1015" s="176">
        <v>0</v>
      </c>
      <c r="AC1015" s="177">
        <v>0</v>
      </c>
      <c r="AD1015" s="134">
        <v>0</v>
      </c>
      <c r="AE1015" s="177">
        <v>1</v>
      </c>
      <c r="AF1015" s="182">
        <v>16899</v>
      </c>
      <c r="AG1015" s="172"/>
    </row>
    <row r="1016" spans="1:33" s="110" customFormat="1" x14ac:dyDescent="0.2">
      <c r="A1016" s="138">
        <v>3501</v>
      </c>
      <c r="B1016" s="139">
        <v>3501061325</v>
      </c>
      <c r="C1016" s="140" t="s">
        <v>549</v>
      </c>
      <c r="D1016" s="141">
        <v>61</v>
      </c>
      <c r="E1016" s="140" t="s">
        <v>93</v>
      </c>
      <c r="F1016" s="141">
        <v>325</v>
      </c>
      <c r="G1016" s="142" t="s">
        <v>357</v>
      </c>
      <c r="H1016" s="130"/>
      <c r="I1016" s="131">
        <v>12505.803428461981</v>
      </c>
      <c r="J1016" s="131">
        <v>1787</v>
      </c>
      <c r="K1016" s="131">
        <v>0</v>
      </c>
      <c r="L1016" s="131">
        <v>938</v>
      </c>
      <c r="M1016" s="131">
        <v>15230.803428461981</v>
      </c>
      <c r="N1016" s="130"/>
      <c r="O1016" s="132">
        <v>3.67</v>
      </c>
      <c r="P1016" s="132">
        <v>0</v>
      </c>
      <c r="Q1016" s="133">
        <v>52455</v>
      </c>
      <c r="R1016" s="133">
        <v>0</v>
      </c>
      <c r="S1016" s="133">
        <v>0</v>
      </c>
      <c r="T1016" s="133">
        <v>3443</v>
      </c>
      <c r="U1016" s="134">
        <v>55898</v>
      </c>
      <c r="V1016" s="144"/>
      <c r="W1016" s="173">
        <v>0</v>
      </c>
      <c r="X1016" s="174">
        <v>0.09</v>
      </c>
      <c r="Y1016" s="174">
        <v>1.2300280450022755E-2</v>
      </c>
      <c r="Z1016" s="175">
        <v>0</v>
      </c>
      <c r="AA1016" s="168"/>
      <c r="AB1016" s="176">
        <v>0</v>
      </c>
      <c r="AC1016" s="177">
        <v>0</v>
      </c>
      <c r="AD1016" s="134">
        <v>0</v>
      </c>
      <c r="AE1016" s="177">
        <v>0</v>
      </c>
      <c r="AF1016" s="182">
        <v>0</v>
      </c>
      <c r="AG1016" s="172"/>
    </row>
    <row r="1017" spans="1:33" s="110" customFormat="1" x14ac:dyDescent="0.2">
      <c r="A1017" s="138">
        <v>3501</v>
      </c>
      <c r="B1017" s="139">
        <v>3501061332</v>
      </c>
      <c r="C1017" s="140" t="s">
        <v>549</v>
      </c>
      <c r="D1017" s="141">
        <v>61</v>
      </c>
      <c r="E1017" s="140" t="s">
        <v>93</v>
      </c>
      <c r="F1017" s="141">
        <v>332</v>
      </c>
      <c r="G1017" s="142" t="s">
        <v>364</v>
      </c>
      <c r="H1017" s="130"/>
      <c r="I1017" s="131">
        <v>15976</v>
      </c>
      <c r="J1017" s="131">
        <v>1233</v>
      </c>
      <c r="K1017" s="131">
        <v>0</v>
      </c>
      <c r="L1017" s="131">
        <v>938</v>
      </c>
      <c r="M1017" s="131">
        <v>18147</v>
      </c>
      <c r="N1017" s="130"/>
      <c r="O1017" s="132">
        <v>2</v>
      </c>
      <c r="P1017" s="132">
        <v>0</v>
      </c>
      <c r="Q1017" s="133">
        <v>34418</v>
      </c>
      <c r="R1017" s="133">
        <v>0</v>
      </c>
      <c r="S1017" s="133">
        <v>0</v>
      </c>
      <c r="T1017" s="133">
        <v>1876</v>
      </c>
      <c r="U1017" s="134">
        <v>36294</v>
      </c>
      <c r="V1017" s="144"/>
      <c r="W1017" s="173">
        <v>0</v>
      </c>
      <c r="X1017" s="174">
        <v>0.09</v>
      </c>
      <c r="Y1017" s="174">
        <v>1.6521733237553109E-2</v>
      </c>
      <c r="Z1017" s="175">
        <v>0</v>
      </c>
      <c r="AA1017" s="168"/>
      <c r="AB1017" s="176">
        <v>0</v>
      </c>
      <c r="AC1017" s="177">
        <v>0</v>
      </c>
      <c r="AD1017" s="134">
        <v>0</v>
      </c>
      <c r="AE1017" s="177">
        <v>0</v>
      </c>
      <c r="AF1017" s="182">
        <v>0</v>
      </c>
      <c r="AG1017" s="172"/>
    </row>
    <row r="1018" spans="1:33" s="110" customFormat="1" x14ac:dyDescent="0.2">
      <c r="A1018" s="138">
        <v>3501</v>
      </c>
      <c r="B1018" s="139">
        <v>3501061680</v>
      </c>
      <c r="C1018" s="140" t="s">
        <v>549</v>
      </c>
      <c r="D1018" s="141">
        <v>61</v>
      </c>
      <c r="E1018" s="140" t="s">
        <v>93</v>
      </c>
      <c r="F1018" s="141">
        <v>680</v>
      </c>
      <c r="G1018" s="142" t="s">
        <v>411</v>
      </c>
      <c r="H1018" s="130"/>
      <c r="I1018" s="131">
        <v>10858.967824597465</v>
      </c>
      <c r="J1018" s="131">
        <v>3868</v>
      </c>
      <c r="K1018" s="131">
        <v>0</v>
      </c>
      <c r="L1018" s="131">
        <v>938</v>
      </c>
      <c r="M1018" s="131">
        <v>15664.967824597465</v>
      </c>
      <c r="N1018" s="130"/>
      <c r="O1018" s="132">
        <v>0.55000000000000004</v>
      </c>
      <c r="P1018" s="132">
        <v>0</v>
      </c>
      <c r="Q1018" s="133">
        <v>8100</v>
      </c>
      <c r="R1018" s="133">
        <v>0</v>
      </c>
      <c r="S1018" s="133">
        <v>0</v>
      </c>
      <c r="T1018" s="133">
        <v>516</v>
      </c>
      <c r="U1018" s="134">
        <v>8616</v>
      </c>
      <c r="V1018" s="144"/>
      <c r="W1018" s="173">
        <v>0</v>
      </c>
      <c r="X1018" s="174">
        <v>0.09</v>
      </c>
      <c r="Y1018" s="174">
        <v>4.5795888162902462E-3</v>
      </c>
      <c r="Z1018" s="175">
        <v>0</v>
      </c>
      <c r="AA1018" s="168"/>
      <c r="AB1018" s="176">
        <v>0</v>
      </c>
      <c r="AC1018" s="177">
        <v>0</v>
      </c>
      <c r="AD1018" s="134">
        <v>0</v>
      </c>
      <c r="AE1018" s="177">
        <v>0</v>
      </c>
      <c r="AF1018" s="182">
        <v>0</v>
      </c>
      <c r="AG1018" s="172"/>
    </row>
    <row r="1019" spans="1:33" s="110" customFormat="1" x14ac:dyDescent="0.2">
      <c r="A1019" s="138">
        <v>3501</v>
      </c>
      <c r="B1019" s="139">
        <v>3501061683</v>
      </c>
      <c r="C1019" s="140" t="s">
        <v>549</v>
      </c>
      <c r="D1019" s="141">
        <v>61</v>
      </c>
      <c r="E1019" s="140" t="s">
        <v>93</v>
      </c>
      <c r="F1019" s="141">
        <v>683</v>
      </c>
      <c r="G1019" s="142" t="s">
        <v>412</v>
      </c>
      <c r="H1019" s="130"/>
      <c r="I1019" s="131">
        <v>14723</v>
      </c>
      <c r="J1019" s="131">
        <v>10513</v>
      </c>
      <c r="K1019" s="131">
        <v>0</v>
      </c>
      <c r="L1019" s="131">
        <v>938</v>
      </c>
      <c r="M1019" s="131">
        <v>26174</v>
      </c>
      <c r="N1019" s="130"/>
      <c r="O1019" s="132">
        <v>0.17</v>
      </c>
      <c r="P1019" s="132">
        <v>0</v>
      </c>
      <c r="Q1019" s="133">
        <v>4290</v>
      </c>
      <c r="R1019" s="133">
        <v>0</v>
      </c>
      <c r="S1019" s="133">
        <v>0</v>
      </c>
      <c r="T1019" s="133">
        <v>159</v>
      </c>
      <c r="U1019" s="134">
        <v>4449</v>
      </c>
      <c r="V1019" s="144"/>
      <c r="W1019" s="173">
        <v>0</v>
      </c>
      <c r="X1019" s="174">
        <v>0.09</v>
      </c>
      <c r="Y1019" s="174">
        <v>2.5315992657768356E-2</v>
      </c>
      <c r="Z1019" s="175">
        <v>0</v>
      </c>
      <c r="AA1019" s="168"/>
      <c r="AB1019" s="176">
        <v>0</v>
      </c>
      <c r="AC1019" s="177">
        <v>0</v>
      </c>
      <c r="AD1019" s="134">
        <v>0</v>
      </c>
      <c r="AE1019" s="177">
        <v>0</v>
      </c>
      <c r="AF1019" s="182">
        <v>0</v>
      </c>
      <c r="AG1019" s="172"/>
    </row>
    <row r="1020" spans="1:33" s="110" customFormat="1" x14ac:dyDescent="0.2">
      <c r="A1020" s="138">
        <v>3502</v>
      </c>
      <c r="B1020" s="139">
        <v>3502281061</v>
      </c>
      <c r="C1020" s="140" t="s">
        <v>550</v>
      </c>
      <c r="D1020" s="141">
        <v>281</v>
      </c>
      <c r="E1020" s="140" t="s">
        <v>313</v>
      </c>
      <c r="F1020" s="141">
        <v>61</v>
      </c>
      <c r="G1020" s="142" t="s">
        <v>93</v>
      </c>
      <c r="H1020" s="130"/>
      <c r="I1020" s="131">
        <v>15446</v>
      </c>
      <c r="J1020" s="131">
        <v>843</v>
      </c>
      <c r="K1020" s="131">
        <v>0</v>
      </c>
      <c r="L1020" s="131">
        <v>938</v>
      </c>
      <c r="M1020" s="131">
        <v>17227</v>
      </c>
      <c r="N1020" s="130"/>
      <c r="O1020" s="132">
        <v>4</v>
      </c>
      <c r="P1020" s="132">
        <v>0</v>
      </c>
      <c r="Q1020" s="133">
        <v>65156</v>
      </c>
      <c r="R1020" s="133">
        <v>0</v>
      </c>
      <c r="S1020" s="133">
        <v>0</v>
      </c>
      <c r="T1020" s="133">
        <v>3752</v>
      </c>
      <c r="U1020" s="134">
        <v>68908</v>
      </c>
      <c r="V1020" s="144"/>
      <c r="W1020" s="173">
        <v>0</v>
      </c>
      <c r="X1020" s="174">
        <v>0.09</v>
      </c>
      <c r="Y1020" s="174">
        <v>3.8456365525610617E-2</v>
      </c>
      <c r="Z1020" s="175">
        <v>0</v>
      </c>
      <c r="AA1020" s="168"/>
      <c r="AB1020" s="176">
        <v>0</v>
      </c>
      <c r="AC1020" s="177">
        <v>0</v>
      </c>
      <c r="AD1020" s="134">
        <v>0</v>
      </c>
      <c r="AE1020" s="177">
        <v>0</v>
      </c>
      <c r="AF1020" s="182">
        <v>0</v>
      </c>
      <c r="AG1020" s="172"/>
    </row>
    <row r="1021" spans="1:33" s="110" customFormat="1" x14ac:dyDescent="0.2">
      <c r="A1021" s="138">
        <v>3502</v>
      </c>
      <c r="B1021" s="139">
        <v>3502281161</v>
      </c>
      <c r="C1021" s="140" t="s">
        <v>550</v>
      </c>
      <c r="D1021" s="141">
        <v>281</v>
      </c>
      <c r="E1021" s="140" t="s">
        <v>313</v>
      </c>
      <c r="F1021" s="141">
        <v>161</v>
      </c>
      <c r="G1021" s="142" t="s">
        <v>193</v>
      </c>
      <c r="H1021" s="130"/>
      <c r="I1021" s="131">
        <v>11675.727046632124</v>
      </c>
      <c r="J1021" s="131">
        <v>4899</v>
      </c>
      <c r="K1021" s="131">
        <v>0</v>
      </c>
      <c r="L1021" s="131">
        <v>938</v>
      </c>
      <c r="M1021" s="131">
        <v>17512.727046632124</v>
      </c>
      <c r="N1021" s="130"/>
      <c r="O1021" s="132">
        <v>2</v>
      </c>
      <c r="P1021" s="132">
        <v>0</v>
      </c>
      <c r="Q1021" s="133">
        <v>33150</v>
      </c>
      <c r="R1021" s="133">
        <v>0</v>
      </c>
      <c r="S1021" s="133">
        <v>0</v>
      </c>
      <c r="T1021" s="133">
        <v>1876</v>
      </c>
      <c r="U1021" s="134">
        <v>35026</v>
      </c>
      <c r="V1021" s="144"/>
      <c r="W1021" s="173">
        <v>0</v>
      </c>
      <c r="X1021" s="174">
        <v>0.09</v>
      </c>
      <c r="Y1021" s="174">
        <v>1.0593735185711394E-2</v>
      </c>
      <c r="Z1021" s="175">
        <v>0</v>
      </c>
      <c r="AA1021" s="168"/>
      <c r="AB1021" s="176">
        <v>1</v>
      </c>
      <c r="AC1021" s="177">
        <v>0</v>
      </c>
      <c r="AD1021" s="134">
        <v>0</v>
      </c>
      <c r="AE1021" s="177">
        <v>0</v>
      </c>
      <c r="AF1021" s="182">
        <v>0</v>
      </c>
      <c r="AG1021" s="172"/>
    </row>
    <row r="1022" spans="1:33" s="110" customFormat="1" x14ac:dyDescent="0.2">
      <c r="A1022" s="138">
        <v>3502</v>
      </c>
      <c r="B1022" s="139">
        <v>3502281281</v>
      </c>
      <c r="C1022" s="140" t="s">
        <v>550</v>
      </c>
      <c r="D1022" s="141">
        <v>281</v>
      </c>
      <c r="E1022" s="140" t="s">
        <v>313</v>
      </c>
      <c r="F1022" s="141">
        <v>281</v>
      </c>
      <c r="G1022" s="142" t="s">
        <v>313</v>
      </c>
      <c r="H1022" s="130"/>
      <c r="I1022" s="131">
        <v>13595</v>
      </c>
      <c r="J1022" s="131">
        <v>618</v>
      </c>
      <c r="K1022" s="131">
        <v>0</v>
      </c>
      <c r="L1022" s="131">
        <v>938</v>
      </c>
      <c r="M1022" s="131">
        <v>15151</v>
      </c>
      <c r="N1022" s="130"/>
      <c r="O1022" s="132">
        <v>468.29999999999995</v>
      </c>
      <c r="P1022" s="132">
        <v>0</v>
      </c>
      <c r="Q1022" s="133">
        <v>6655948</v>
      </c>
      <c r="R1022" s="133">
        <v>0</v>
      </c>
      <c r="S1022" s="133">
        <v>0</v>
      </c>
      <c r="T1022" s="133">
        <v>439263</v>
      </c>
      <c r="U1022" s="134">
        <v>7095211</v>
      </c>
      <c r="V1022" s="144"/>
      <c r="W1022" s="173">
        <v>0</v>
      </c>
      <c r="X1022" s="174">
        <v>0.18</v>
      </c>
      <c r="Y1022" s="174">
        <v>0.13568467825628666</v>
      </c>
      <c r="Z1022" s="175">
        <v>0</v>
      </c>
      <c r="AA1022" s="168"/>
      <c r="AB1022" s="176">
        <v>23.990000000000002</v>
      </c>
      <c r="AC1022" s="177">
        <v>0</v>
      </c>
      <c r="AD1022" s="134">
        <v>0</v>
      </c>
      <c r="AE1022" s="177">
        <v>0</v>
      </c>
      <c r="AF1022" s="182">
        <v>0</v>
      </c>
      <c r="AG1022" s="172"/>
    </row>
    <row r="1023" spans="1:33" s="110" customFormat="1" x14ac:dyDescent="0.2">
      <c r="A1023" s="138">
        <v>3503</v>
      </c>
      <c r="B1023" s="139">
        <v>3503160031</v>
      </c>
      <c r="C1023" s="140" t="s">
        <v>551</v>
      </c>
      <c r="D1023" s="141">
        <v>160</v>
      </c>
      <c r="E1023" s="140" t="s">
        <v>192</v>
      </c>
      <c r="F1023" s="141">
        <v>31</v>
      </c>
      <c r="G1023" s="142" t="s">
        <v>63</v>
      </c>
      <c r="H1023" s="130"/>
      <c r="I1023" s="131">
        <v>10750</v>
      </c>
      <c r="J1023" s="131">
        <v>5309</v>
      </c>
      <c r="K1023" s="131">
        <v>0</v>
      </c>
      <c r="L1023" s="131">
        <v>938</v>
      </c>
      <c r="M1023" s="131">
        <v>16997</v>
      </c>
      <c r="N1023" s="130"/>
      <c r="O1023" s="132">
        <v>6</v>
      </c>
      <c r="P1023" s="132">
        <v>0</v>
      </c>
      <c r="Q1023" s="133">
        <v>96354</v>
      </c>
      <c r="R1023" s="133">
        <v>0</v>
      </c>
      <c r="S1023" s="133">
        <v>0</v>
      </c>
      <c r="T1023" s="133">
        <v>5628</v>
      </c>
      <c r="U1023" s="134">
        <v>101982</v>
      </c>
      <c r="V1023" s="144"/>
      <c r="W1023" s="173">
        <v>0</v>
      </c>
      <c r="X1023" s="174">
        <v>0.09</v>
      </c>
      <c r="Y1023" s="174">
        <v>1.8841346395931886E-2</v>
      </c>
      <c r="Z1023" s="175">
        <v>0</v>
      </c>
      <c r="AA1023" s="168"/>
      <c r="AB1023" s="176">
        <v>0</v>
      </c>
      <c r="AC1023" s="177">
        <v>0</v>
      </c>
      <c r="AD1023" s="134">
        <v>0</v>
      </c>
      <c r="AE1023" s="177">
        <v>0</v>
      </c>
      <c r="AF1023" s="182">
        <v>0</v>
      </c>
      <c r="AG1023" s="172"/>
    </row>
    <row r="1024" spans="1:33" s="110" customFormat="1" x14ac:dyDescent="0.2">
      <c r="A1024" s="138">
        <v>3503</v>
      </c>
      <c r="B1024" s="139">
        <v>3503160048</v>
      </c>
      <c r="C1024" s="140" t="s">
        <v>551</v>
      </c>
      <c r="D1024" s="141">
        <v>160</v>
      </c>
      <c r="E1024" s="140" t="s">
        <v>192</v>
      </c>
      <c r="F1024" s="141">
        <v>48</v>
      </c>
      <c r="G1024" s="142" t="s">
        <v>80</v>
      </c>
      <c r="H1024" s="130"/>
      <c r="I1024" s="131">
        <v>9219</v>
      </c>
      <c r="J1024" s="131">
        <v>7712</v>
      </c>
      <c r="K1024" s="131">
        <v>0</v>
      </c>
      <c r="L1024" s="131">
        <v>938</v>
      </c>
      <c r="M1024" s="131">
        <v>17869</v>
      </c>
      <c r="N1024" s="130"/>
      <c r="O1024" s="132">
        <v>4</v>
      </c>
      <c r="P1024" s="132">
        <v>0</v>
      </c>
      <c r="Q1024" s="133">
        <v>67724</v>
      </c>
      <c r="R1024" s="133">
        <v>0</v>
      </c>
      <c r="S1024" s="133">
        <v>0</v>
      </c>
      <c r="T1024" s="133">
        <v>3752</v>
      </c>
      <c r="U1024" s="134">
        <v>71476</v>
      </c>
      <c r="V1024" s="144"/>
      <c r="W1024" s="173">
        <v>0</v>
      </c>
      <c r="X1024" s="174">
        <v>0.09</v>
      </c>
      <c r="Y1024" s="174">
        <v>2.0976129831208465E-3</v>
      </c>
      <c r="Z1024" s="175">
        <v>0</v>
      </c>
      <c r="AA1024" s="168"/>
      <c r="AB1024" s="176">
        <v>0</v>
      </c>
      <c r="AC1024" s="177">
        <v>0</v>
      </c>
      <c r="AD1024" s="134">
        <v>0</v>
      </c>
      <c r="AE1024" s="177">
        <v>0</v>
      </c>
      <c r="AF1024" s="182">
        <v>0</v>
      </c>
      <c r="AG1024" s="172"/>
    </row>
    <row r="1025" spans="1:33" s="110" customFormat="1" x14ac:dyDescent="0.2">
      <c r="A1025" s="138">
        <v>3503</v>
      </c>
      <c r="B1025" s="139">
        <v>3503160056</v>
      </c>
      <c r="C1025" s="140" t="s">
        <v>551</v>
      </c>
      <c r="D1025" s="141">
        <v>160</v>
      </c>
      <c r="E1025" s="140" t="s">
        <v>192</v>
      </c>
      <c r="F1025" s="141">
        <v>56</v>
      </c>
      <c r="G1025" s="142" t="s">
        <v>88</v>
      </c>
      <c r="H1025" s="130"/>
      <c r="I1025" s="131">
        <v>11090</v>
      </c>
      <c r="J1025" s="131">
        <v>3934</v>
      </c>
      <c r="K1025" s="131">
        <v>0</v>
      </c>
      <c r="L1025" s="131">
        <v>938</v>
      </c>
      <c r="M1025" s="131">
        <v>15962</v>
      </c>
      <c r="N1025" s="130"/>
      <c r="O1025" s="132">
        <v>6</v>
      </c>
      <c r="P1025" s="132">
        <v>0</v>
      </c>
      <c r="Q1025" s="133">
        <v>90144</v>
      </c>
      <c r="R1025" s="133">
        <v>0</v>
      </c>
      <c r="S1025" s="133">
        <v>0</v>
      </c>
      <c r="T1025" s="133">
        <v>5628</v>
      </c>
      <c r="U1025" s="134">
        <v>95772</v>
      </c>
      <c r="V1025" s="144"/>
      <c r="W1025" s="173">
        <v>0</v>
      </c>
      <c r="X1025" s="174">
        <v>0.09</v>
      </c>
      <c r="Y1025" s="174">
        <v>1.9986419439268925E-2</v>
      </c>
      <c r="Z1025" s="175">
        <v>0</v>
      </c>
      <c r="AA1025" s="168"/>
      <c r="AB1025" s="176">
        <v>0</v>
      </c>
      <c r="AC1025" s="177">
        <v>0</v>
      </c>
      <c r="AD1025" s="134">
        <v>0</v>
      </c>
      <c r="AE1025" s="177">
        <v>0</v>
      </c>
      <c r="AF1025" s="182">
        <v>0</v>
      </c>
      <c r="AG1025" s="172"/>
    </row>
    <row r="1026" spans="1:33" s="110" customFormat="1" x14ac:dyDescent="0.2">
      <c r="A1026" s="138">
        <v>3503</v>
      </c>
      <c r="B1026" s="139">
        <v>3503160079</v>
      </c>
      <c r="C1026" s="140" t="s">
        <v>551</v>
      </c>
      <c r="D1026" s="141">
        <v>160</v>
      </c>
      <c r="E1026" s="140" t="s">
        <v>192</v>
      </c>
      <c r="F1026" s="141">
        <v>79</v>
      </c>
      <c r="G1026" s="142" t="s">
        <v>111</v>
      </c>
      <c r="H1026" s="130"/>
      <c r="I1026" s="131">
        <v>10326</v>
      </c>
      <c r="J1026" s="131">
        <v>58</v>
      </c>
      <c r="K1026" s="131">
        <v>0</v>
      </c>
      <c r="L1026" s="131">
        <v>938</v>
      </c>
      <c r="M1026" s="131">
        <v>11322</v>
      </c>
      <c r="N1026" s="130"/>
      <c r="O1026" s="132">
        <v>63.760000000000005</v>
      </c>
      <c r="P1026" s="132">
        <v>0</v>
      </c>
      <c r="Q1026" s="133">
        <v>662084</v>
      </c>
      <c r="R1026" s="133">
        <v>0</v>
      </c>
      <c r="S1026" s="133">
        <v>0</v>
      </c>
      <c r="T1026" s="133">
        <v>59807</v>
      </c>
      <c r="U1026" s="134">
        <v>721891</v>
      </c>
      <c r="V1026" s="144"/>
      <c r="W1026" s="173">
        <v>0</v>
      </c>
      <c r="X1026" s="174">
        <v>0.09</v>
      </c>
      <c r="Y1026" s="174">
        <v>6.7350340485647933E-2</v>
      </c>
      <c r="Z1026" s="175">
        <v>0</v>
      </c>
      <c r="AA1026" s="168"/>
      <c r="AB1026" s="176">
        <v>0</v>
      </c>
      <c r="AC1026" s="177">
        <v>0</v>
      </c>
      <c r="AD1026" s="134">
        <v>0</v>
      </c>
      <c r="AE1026" s="177">
        <v>1.17</v>
      </c>
      <c r="AF1026" s="182">
        <v>13247</v>
      </c>
      <c r="AG1026" s="172"/>
    </row>
    <row r="1027" spans="1:33" s="110" customFormat="1" x14ac:dyDescent="0.2">
      <c r="A1027" s="138">
        <v>3503</v>
      </c>
      <c r="B1027" s="139">
        <v>3503160097</v>
      </c>
      <c r="C1027" s="140" t="s">
        <v>551</v>
      </c>
      <c r="D1027" s="141">
        <v>160</v>
      </c>
      <c r="E1027" s="140" t="s">
        <v>192</v>
      </c>
      <c r="F1027" s="141">
        <v>97</v>
      </c>
      <c r="G1027" s="142" t="s">
        <v>129</v>
      </c>
      <c r="H1027" s="130"/>
      <c r="I1027" s="131">
        <v>13248.370237317282</v>
      </c>
      <c r="J1027" s="131">
        <v>6</v>
      </c>
      <c r="K1027" s="131">
        <v>0</v>
      </c>
      <c r="L1027" s="131">
        <v>938</v>
      </c>
      <c r="M1027" s="131">
        <v>14192.370237317282</v>
      </c>
      <c r="N1027" s="130"/>
      <c r="O1027" s="132">
        <v>2</v>
      </c>
      <c r="P1027" s="132">
        <v>0</v>
      </c>
      <c r="Q1027" s="133">
        <v>26508</v>
      </c>
      <c r="R1027" s="133">
        <v>0</v>
      </c>
      <c r="S1027" s="133">
        <v>0</v>
      </c>
      <c r="T1027" s="133">
        <v>1876</v>
      </c>
      <c r="U1027" s="134">
        <v>28384</v>
      </c>
      <c r="V1027" s="144"/>
      <c r="W1027" s="173">
        <v>0</v>
      </c>
      <c r="X1027" s="174">
        <v>0.18</v>
      </c>
      <c r="Y1027" s="174">
        <v>3.5899941345714656E-2</v>
      </c>
      <c r="Z1027" s="175">
        <v>0</v>
      </c>
      <c r="AA1027" s="168"/>
      <c r="AB1027" s="176">
        <v>0</v>
      </c>
      <c r="AC1027" s="177">
        <v>0</v>
      </c>
      <c r="AD1027" s="134">
        <v>0</v>
      </c>
      <c r="AE1027" s="177">
        <v>0</v>
      </c>
      <c r="AF1027" s="182">
        <v>0</v>
      </c>
      <c r="AG1027" s="172"/>
    </row>
    <row r="1028" spans="1:33" s="110" customFormat="1" x14ac:dyDescent="0.2">
      <c r="A1028" s="138">
        <v>3503</v>
      </c>
      <c r="B1028" s="139">
        <v>3503160160</v>
      </c>
      <c r="C1028" s="140" t="s">
        <v>551</v>
      </c>
      <c r="D1028" s="141">
        <v>160</v>
      </c>
      <c r="E1028" s="140" t="s">
        <v>192</v>
      </c>
      <c r="F1028" s="141">
        <v>160</v>
      </c>
      <c r="G1028" s="142" t="s">
        <v>192</v>
      </c>
      <c r="H1028" s="130"/>
      <c r="I1028" s="131">
        <v>12509</v>
      </c>
      <c r="J1028" s="131">
        <v>146</v>
      </c>
      <c r="K1028" s="131">
        <v>0</v>
      </c>
      <c r="L1028" s="131">
        <v>938</v>
      </c>
      <c r="M1028" s="131">
        <v>13593</v>
      </c>
      <c r="N1028" s="130"/>
      <c r="O1028" s="132">
        <v>922.5500000000003</v>
      </c>
      <c r="P1028" s="132">
        <v>0</v>
      </c>
      <c r="Q1028" s="133">
        <v>11674873</v>
      </c>
      <c r="R1028" s="133">
        <v>0</v>
      </c>
      <c r="S1028" s="133">
        <v>0</v>
      </c>
      <c r="T1028" s="133">
        <v>865351</v>
      </c>
      <c r="U1028" s="134">
        <v>12540224</v>
      </c>
      <c r="V1028" s="144"/>
      <c r="W1028" s="173">
        <v>0</v>
      </c>
      <c r="X1028" s="174">
        <v>0.18</v>
      </c>
      <c r="Y1028" s="174">
        <v>0.11499688577861772</v>
      </c>
      <c r="Z1028" s="175">
        <v>0</v>
      </c>
      <c r="AA1028" s="168"/>
      <c r="AB1028" s="176">
        <v>0</v>
      </c>
      <c r="AC1028" s="177">
        <v>0</v>
      </c>
      <c r="AD1028" s="134">
        <v>0</v>
      </c>
      <c r="AE1028" s="177">
        <v>2.6</v>
      </c>
      <c r="AF1028" s="182">
        <v>35342</v>
      </c>
      <c r="AG1028" s="172"/>
    </row>
    <row r="1029" spans="1:33" s="110" customFormat="1" x14ac:dyDescent="0.2">
      <c r="A1029" s="138">
        <v>3503</v>
      </c>
      <c r="B1029" s="139">
        <v>3503160163</v>
      </c>
      <c r="C1029" s="140" t="s">
        <v>551</v>
      </c>
      <c r="D1029" s="141">
        <v>160</v>
      </c>
      <c r="E1029" s="140" t="s">
        <v>192</v>
      </c>
      <c r="F1029" s="141">
        <v>163</v>
      </c>
      <c r="G1029" s="142" t="s">
        <v>195</v>
      </c>
      <c r="H1029" s="130"/>
      <c r="I1029" s="131">
        <v>13963.125365179414</v>
      </c>
      <c r="J1029" s="131">
        <v>133</v>
      </c>
      <c r="K1029" s="131">
        <v>0</v>
      </c>
      <c r="L1029" s="131">
        <v>938</v>
      </c>
      <c r="M1029" s="131">
        <v>15034.125365179414</v>
      </c>
      <c r="N1029" s="130"/>
      <c r="O1029" s="132">
        <v>1</v>
      </c>
      <c r="P1029" s="132">
        <v>0</v>
      </c>
      <c r="Q1029" s="133">
        <v>14096</v>
      </c>
      <c r="R1029" s="133">
        <v>0</v>
      </c>
      <c r="S1029" s="133">
        <v>0</v>
      </c>
      <c r="T1029" s="133">
        <v>938</v>
      </c>
      <c r="U1029" s="134">
        <v>15034</v>
      </c>
      <c r="V1029" s="144"/>
      <c r="W1029" s="173">
        <v>0</v>
      </c>
      <c r="X1029" s="174">
        <v>0.18</v>
      </c>
      <c r="Y1029" s="174">
        <v>9.243456315829654E-2</v>
      </c>
      <c r="Z1029" s="175">
        <v>0</v>
      </c>
      <c r="AA1029" s="168"/>
      <c r="AB1029" s="176">
        <v>0</v>
      </c>
      <c r="AC1029" s="177">
        <v>0</v>
      </c>
      <c r="AD1029" s="134">
        <v>0</v>
      </c>
      <c r="AE1029" s="177">
        <v>0</v>
      </c>
      <c r="AF1029" s="182">
        <v>0</v>
      </c>
      <c r="AG1029" s="172"/>
    </row>
    <row r="1030" spans="1:33" s="110" customFormat="1" x14ac:dyDescent="0.2">
      <c r="A1030" s="138">
        <v>3503</v>
      </c>
      <c r="B1030" s="139">
        <v>3503160301</v>
      </c>
      <c r="C1030" s="140" t="s">
        <v>551</v>
      </c>
      <c r="D1030" s="141">
        <v>160</v>
      </c>
      <c r="E1030" s="140" t="s">
        <v>192</v>
      </c>
      <c r="F1030" s="141">
        <v>301</v>
      </c>
      <c r="G1030" s="142" t="s">
        <v>333</v>
      </c>
      <c r="H1030" s="130"/>
      <c r="I1030" s="131">
        <v>14480</v>
      </c>
      <c r="J1030" s="131">
        <v>5220</v>
      </c>
      <c r="K1030" s="131">
        <v>0</v>
      </c>
      <c r="L1030" s="131">
        <v>938</v>
      </c>
      <c r="M1030" s="131">
        <v>20638</v>
      </c>
      <c r="N1030" s="130"/>
      <c r="O1030" s="132">
        <v>3</v>
      </c>
      <c r="P1030" s="132">
        <v>0</v>
      </c>
      <c r="Q1030" s="133">
        <v>59100</v>
      </c>
      <c r="R1030" s="133">
        <v>0</v>
      </c>
      <c r="S1030" s="133">
        <v>0</v>
      </c>
      <c r="T1030" s="133">
        <v>2814</v>
      </c>
      <c r="U1030" s="134">
        <v>61914</v>
      </c>
      <c r="V1030" s="144"/>
      <c r="W1030" s="173">
        <v>0</v>
      </c>
      <c r="X1030" s="174">
        <v>0.09</v>
      </c>
      <c r="Y1030" s="174">
        <v>5.1392792653297548E-2</v>
      </c>
      <c r="Z1030" s="175">
        <v>0</v>
      </c>
      <c r="AA1030" s="168"/>
      <c r="AB1030" s="176">
        <v>0</v>
      </c>
      <c r="AC1030" s="177">
        <v>0</v>
      </c>
      <c r="AD1030" s="134">
        <v>0</v>
      </c>
      <c r="AE1030" s="177">
        <v>0</v>
      </c>
      <c r="AF1030" s="182">
        <v>0</v>
      </c>
      <c r="AG1030" s="172"/>
    </row>
    <row r="1031" spans="1:33" s="110" customFormat="1" x14ac:dyDescent="0.2">
      <c r="A1031" s="138">
        <v>3503</v>
      </c>
      <c r="B1031" s="139">
        <v>3503160326</v>
      </c>
      <c r="C1031" s="140" t="s">
        <v>551</v>
      </c>
      <c r="D1031" s="141">
        <v>160</v>
      </c>
      <c r="E1031" s="140" t="s">
        <v>192</v>
      </c>
      <c r="F1031" s="141">
        <v>326</v>
      </c>
      <c r="G1031" s="142" t="s">
        <v>358</v>
      </c>
      <c r="H1031" s="130"/>
      <c r="I1031" s="131">
        <v>10492.063201940613</v>
      </c>
      <c r="J1031" s="131">
        <v>4043</v>
      </c>
      <c r="K1031" s="131">
        <v>0</v>
      </c>
      <c r="L1031" s="131">
        <v>938</v>
      </c>
      <c r="M1031" s="131">
        <v>15473.063201940613</v>
      </c>
      <c r="N1031" s="130"/>
      <c r="O1031" s="132">
        <v>3</v>
      </c>
      <c r="P1031" s="132">
        <v>0</v>
      </c>
      <c r="Q1031" s="133">
        <v>43605</v>
      </c>
      <c r="R1031" s="133">
        <v>0</v>
      </c>
      <c r="S1031" s="133">
        <v>0</v>
      </c>
      <c r="T1031" s="133">
        <v>2814</v>
      </c>
      <c r="U1031" s="134">
        <v>46419</v>
      </c>
      <c r="V1031" s="144"/>
      <c r="W1031" s="173">
        <v>0</v>
      </c>
      <c r="X1031" s="174">
        <v>0.09</v>
      </c>
      <c r="Y1031" s="174">
        <v>4.5713417421124353E-3</v>
      </c>
      <c r="Z1031" s="175">
        <v>0</v>
      </c>
      <c r="AA1031" s="168"/>
      <c r="AB1031" s="176">
        <v>0</v>
      </c>
      <c r="AC1031" s="177">
        <v>0</v>
      </c>
      <c r="AD1031" s="134">
        <v>0</v>
      </c>
      <c r="AE1031" s="177">
        <v>0</v>
      </c>
      <c r="AF1031" s="182">
        <v>0</v>
      </c>
      <c r="AG1031" s="172"/>
    </row>
    <row r="1032" spans="1:33" s="110" customFormat="1" x14ac:dyDescent="0.2">
      <c r="A1032" s="138">
        <v>3503</v>
      </c>
      <c r="B1032" s="139">
        <v>3503160600</v>
      </c>
      <c r="C1032" s="140" t="s">
        <v>551</v>
      </c>
      <c r="D1032" s="141">
        <v>160</v>
      </c>
      <c r="E1032" s="140" t="s">
        <v>192</v>
      </c>
      <c r="F1032" s="141">
        <v>600</v>
      </c>
      <c r="G1032" s="142" t="s">
        <v>386</v>
      </c>
      <c r="H1032" s="130"/>
      <c r="I1032" s="131">
        <v>10907.815000506233</v>
      </c>
      <c r="J1032" s="131">
        <v>4608</v>
      </c>
      <c r="K1032" s="131">
        <v>0</v>
      </c>
      <c r="L1032" s="131">
        <v>938</v>
      </c>
      <c r="M1032" s="131">
        <v>16453.815000506234</v>
      </c>
      <c r="N1032" s="130"/>
      <c r="O1032" s="132">
        <v>4</v>
      </c>
      <c r="P1032" s="132">
        <v>0</v>
      </c>
      <c r="Q1032" s="133">
        <v>62064</v>
      </c>
      <c r="R1032" s="133">
        <v>0</v>
      </c>
      <c r="S1032" s="133">
        <v>0</v>
      </c>
      <c r="T1032" s="133">
        <v>3752</v>
      </c>
      <c r="U1032" s="134">
        <v>65816</v>
      </c>
      <c r="V1032" s="144"/>
      <c r="W1032" s="173">
        <v>0</v>
      </c>
      <c r="X1032" s="174">
        <v>0.09</v>
      </c>
      <c r="Y1032" s="174">
        <v>5.7885542647911929E-3</v>
      </c>
      <c r="Z1032" s="175">
        <v>0</v>
      </c>
      <c r="AA1032" s="168"/>
      <c r="AB1032" s="176">
        <v>0</v>
      </c>
      <c r="AC1032" s="177">
        <v>0</v>
      </c>
      <c r="AD1032" s="134">
        <v>0</v>
      </c>
      <c r="AE1032" s="177">
        <v>0</v>
      </c>
      <c r="AF1032" s="182">
        <v>0</v>
      </c>
      <c r="AG1032" s="172"/>
    </row>
    <row r="1033" spans="1:33" s="110" customFormat="1" x14ac:dyDescent="0.2">
      <c r="A1033" s="138">
        <v>3503</v>
      </c>
      <c r="B1033" s="139">
        <v>3503160673</v>
      </c>
      <c r="C1033" s="140" t="s">
        <v>551</v>
      </c>
      <c r="D1033" s="141">
        <v>160</v>
      </c>
      <c r="E1033" s="140" t="s">
        <v>192</v>
      </c>
      <c r="F1033" s="141">
        <v>673</v>
      </c>
      <c r="G1033" s="142" t="s">
        <v>408</v>
      </c>
      <c r="H1033" s="130"/>
      <c r="I1033" s="131">
        <v>9305</v>
      </c>
      <c r="J1033" s="131">
        <v>5413</v>
      </c>
      <c r="K1033" s="131">
        <v>0</v>
      </c>
      <c r="L1033" s="131">
        <v>938</v>
      </c>
      <c r="M1033" s="131">
        <v>15656</v>
      </c>
      <c r="N1033" s="130"/>
      <c r="O1033" s="132">
        <v>1</v>
      </c>
      <c r="P1033" s="132">
        <v>0</v>
      </c>
      <c r="Q1033" s="133">
        <v>14718</v>
      </c>
      <c r="R1033" s="133">
        <v>0</v>
      </c>
      <c r="S1033" s="133">
        <v>0</v>
      </c>
      <c r="T1033" s="133">
        <v>938</v>
      </c>
      <c r="U1033" s="134">
        <v>15656</v>
      </c>
      <c r="V1033" s="144"/>
      <c r="W1033" s="173">
        <v>0</v>
      </c>
      <c r="X1033" s="174">
        <v>0.09</v>
      </c>
      <c r="Y1033" s="174">
        <v>1.6988757846919229E-2</v>
      </c>
      <c r="Z1033" s="175">
        <v>0</v>
      </c>
      <c r="AA1033" s="168"/>
      <c r="AB1033" s="176">
        <v>0</v>
      </c>
      <c r="AC1033" s="177">
        <v>0</v>
      </c>
      <c r="AD1033" s="134">
        <v>0</v>
      </c>
      <c r="AE1033" s="177">
        <v>0</v>
      </c>
      <c r="AF1033" s="182">
        <v>0</v>
      </c>
      <c r="AG1033" s="172"/>
    </row>
    <row r="1034" spans="1:33" s="110" customFormat="1" x14ac:dyDescent="0.2">
      <c r="A1034" s="138">
        <v>3503</v>
      </c>
      <c r="B1034" s="139">
        <v>3503160735</v>
      </c>
      <c r="C1034" s="140" t="s">
        <v>551</v>
      </c>
      <c r="D1034" s="141">
        <v>160</v>
      </c>
      <c r="E1034" s="140" t="s">
        <v>192</v>
      </c>
      <c r="F1034" s="141">
        <v>735</v>
      </c>
      <c r="G1034" s="142" t="s">
        <v>427</v>
      </c>
      <c r="H1034" s="130"/>
      <c r="I1034" s="131">
        <v>9305</v>
      </c>
      <c r="J1034" s="131">
        <v>3782</v>
      </c>
      <c r="K1034" s="131">
        <v>0</v>
      </c>
      <c r="L1034" s="131">
        <v>938</v>
      </c>
      <c r="M1034" s="131">
        <v>14025</v>
      </c>
      <c r="N1034" s="130"/>
      <c r="O1034" s="132">
        <v>3</v>
      </c>
      <c r="P1034" s="132">
        <v>0</v>
      </c>
      <c r="Q1034" s="133">
        <v>39261</v>
      </c>
      <c r="R1034" s="133">
        <v>0</v>
      </c>
      <c r="S1034" s="133">
        <v>0</v>
      </c>
      <c r="T1034" s="133">
        <v>2814</v>
      </c>
      <c r="U1034" s="134">
        <v>42075</v>
      </c>
      <c r="V1034" s="144"/>
      <c r="W1034" s="173">
        <v>0</v>
      </c>
      <c r="X1034" s="174">
        <v>0.09</v>
      </c>
      <c r="Y1034" s="174">
        <v>1.7691036418329566E-2</v>
      </c>
      <c r="Z1034" s="175">
        <v>0</v>
      </c>
      <c r="AA1034" s="168"/>
      <c r="AB1034" s="176">
        <v>0</v>
      </c>
      <c r="AC1034" s="177">
        <v>0</v>
      </c>
      <c r="AD1034" s="134">
        <v>0</v>
      </c>
      <c r="AE1034" s="177">
        <v>0</v>
      </c>
      <c r="AF1034" s="182">
        <v>0</v>
      </c>
      <c r="AG1034" s="172"/>
    </row>
    <row r="1035" spans="1:33" s="110" customFormat="1" x14ac:dyDescent="0.2">
      <c r="A1035" s="138">
        <v>3506</v>
      </c>
      <c r="B1035" s="139">
        <v>3506262030</v>
      </c>
      <c r="C1035" s="140" t="s">
        <v>553</v>
      </c>
      <c r="D1035" s="141">
        <v>262</v>
      </c>
      <c r="E1035" s="140" t="s">
        <v>294</v>
      </c>
      <c r="F1035" s="141">
        <v>30</v>
      </c>
      <c r="G1035" s="142" t="s">
        <v>62</v>
      </c>
      <c r="H1035" s="130"/>
      <c r="I1035" s="131">
        <v>11077</v>
      </c>
      <c r="J1035" s="131">
        <v>2727</v>
      </c>
      <c r="K1035" s="131">
        <v>0</v>
      </c>
      <c r="L1035" s="131">
        <v>938</v>
      </c>
      <c r="M1035" s="131">
        <v>14742</v>
      </c>
      <c r="N1035" s="130"/>
      <c r="O1035" s="132">
        <v>2</v>
      </c>
      <c r="P1035" s="132">
        <v>0</v>
      </c>
      <c r="Q1035" s="133">
        <v>27526</v>
      </c>
      <c r="R1035" s="133">
        <v>0</v>
      </c>
      <c r="S1035" s="133">
        <v>0</v>
      </c>
      <c r="T1035" s="133">
        <v>1870</v>
      </c>
      <c r="U1035" s="134">
        <v>29396</v>
      </c>
      <c r="V1035" s="144"/>
      <c r="W1035" s="173">
        <v>5.9820538384854002E-3</v>
      </c>
      <c r="X1035" s="174">
        <v>0.09</v>
      </c>
      <c r="Y1035" s="174">
        <v>2.0308216954948032E-3</v>
      </c>
      <c r="Z1035" s="175">
        <v>0</v>
      </c>
      <c r="AA1035" s="168"/>
      <c r="AB1035" s="176">
        <v>2</v>
      </c>
      <c r="AC1035" s="177">
        <v>0</v>
      </c>
      <c r="AD1035" s="134">
        <v>0</v>
      </c>
      <c r="AE1035" s="177">
        <v>0</v>
      </c>
      <c r="AF1035" s="182">
        <v>0</v>
      </c>
      <c r="AG1035" s="172"/>
    </row>
    <row r="1036" spans="1:33" s="110" customFormat="1" x14ac:dyDescent="0.2">
      <c r="A1036" s="138">
        <v>3506</v>
      </c>
      <c r="B1036" s="139">
        <v>3506262049</v>
      </c>
      <c r="C1036" s="140" t="s">
        <v>553</v>
      </c>
      <c r="D1036" s="141">
        <v>262</v>
      </c>
      <c r="E1036" s="140" t="s">
        <v>294</v>
      </c>
      <c r="F1036" s="141">
        <v>49</v>
      </c>
      <c r="G1036" s="142" t="s">
        <v>81</v>
      </c>
      <c r="H1036" s="130"/>
      <c r="I1036" s="131">
        <v>15452</v>
      </c>
      <c r="J1036" s="131">
        <v>19489</v>
      </c>
      <c r="K1036" s="131">
        <v>0</v>
      </c>
      <c r="L1036" s="131">
        <v>938</v>
      </c>
      <c r="M1036" s="131">
        <v>35879</v>
      </c>
      <c r="N1036" s="130"/>
      <c r="O1036" s="132">
        <v>2</v>
      </c>
      <c r="P1036" s="132">
        <v>0</v>
      </c>
      <c r="Q1036" s="133">
        <v>69672</v>
      </c>
      <c r="R1036" s="133">
        <v>0</v>
      </c>
      <c r="S1036" s="133">
        <v>0</v>
      </c>
      <c r="T1036" s="133">
        <v>1870</v>
      </c>
      <c r="U1036" s="134">
        <v>71542</v>
      </c>
      <c r="V1036" s="144"/>
      <c r="W1036" s="173">
        <v>5.9820538384854002E-3</v>
      </c>
      <c r="X1036" s="174">
        <v>0.09</v>
      </c>
      <c r="Y1036" s="174">
        <v>6.8206620616839783E-2</v>
      </c>
      <c r="Z1036" s="175">
        <v>0</v>
      </c>
      <c r="AA1036" s="168"/>
      <c r="AB1036" s="176">
        <v>0</v>
      </c>
      <c r="AC1036" s="177">
        <v>0</v>
      </c>
      <c r="AD1036" s="134">
        <v>0</v>
      </c>
      <c r="AE1036" s="177">
        <v>0</v>
      </c>
      <c r="AF1036" s="182">
        <v>0</v>
      </c>
      <c r="AG1036" s="172"/>
    </row>
    <row r="1037" spans="1:33" s="110" customFormat="1" x14ac:dyDescent="0.2">
      <c r="A1037" s="138">
        <v>3506</v>
      </c>
      <c r="B1037" s="139">
        <v>3506262071</v>
      </c>
      <c r="C1037" s="140" t="s">
        <v>553</v>
      </c>
      <c r="D1037" s="141">
        <v>262</v>
      </c>
      <c r="E1037" s="140" t="s">
        <v>294</v>
      </c>
      <c r="F1037" s="141">
        <v>71</v>
      </c>
      <c r="G1037" s="142" t="s">
        <v>103</v>
      </c>
      <c r="H1037" s="130"/>
      <c r="I1037" s="131">
        <v>10164</v>
      </c>
      <c r="J1037" s="131">
        <v>4902</v>
      </c>
      <c r="K1037" s="131">
        <v>0</v>
      </c>
      <c r="L1037" s="131">
        <v>938</v>
      </c>
      <c r="M1037" s="131">
        <v>16004</v>
      </c>
      <c r="N1037" s="130"/>
      <c r="O1037" s="132">
        <v>3</v>
      </c>
      <c r="P1037" s="132">
        <v>0</v>
      </c>
      <c r="Q1037" s="133">
        <v>45063</v>
      </c>
      <c r="R1037" s="133">
        <v>0</v>
      </c>
      <c r="S1037" s="133">
        <v>0</v>
      </c>
      <c r="T1037" s="133">
        <v>2805</v>
      </c>
      <c r="U1037" s="134">
        <v>47868</v>
      </c>
      <c r="V1037" s="144"/>
      <c r="W1037" s="173">
        <v>8.9730807577281003E-3</v>
      </c>
      <c r="X1037" s="174">
        <v>0.09</v>
      </c>
      <c r="Y1037" s="174">
        <v>2.4042804869792893E-3</v>
      </c>
      <c r="Z1037" s="175">
        <v>0</v>
      </c>
      <c r="AA1037" s="168"/>
      <c r="AB1037" s="176">
        <v>1</v>
      </c>
      <c r="AC1037" s="177">
        <v>0</v>
      </c>
      <c r="AD1037" s="134">
        <v>0</v>
      </c>
      <c r="AE1037" s="177">
        <v>0</v>
      </c>
      <c r="AF1037" s="182">
        <v>0</v>
      </c>
      <c r="AG1037" s="172"/>
    </row>
    <row r="1038" spans="1:33" s="110" customFormat="1" x14ac:dyDescent="0.2">
      <c r="A1038" s="138">
        <v>3506</v>
      </c>
      <c r="B1038" s="139">
        <v>3506262093</v>
      </c>
      <c r="C1038" s="140" t="s">
        <v>553</v>
      </c>
      <c r="D1038" s="141">
        <v>262</v>
      </c>
      <c r="E1038" s="140" t="s">
        <v>294</v>
      </c>
      <c r="F1038" s="141">
        <v>93</v>
      </c>
      <c r="G1038" s="142" t="s">
        <v>125</v>
      </c>
      <c r="H1038" s="130"/>
      <c r="I1038" s="131">
        <v>12958</v>
      </c>
      <c r="J1038" s="131">
        <v>74</v>
      </c>
      <c r="K1038" s="131">
        <v>0</v>
      </c>
      <c r="L1038" s="131">
        <v>938</v>
      </c>
      <c r="M1038" s="131">
        <v>13970</v>
      </c>
      <c r="N1038" s="130"/>
      <c r="O1038" s="132">
        <v>3.84</v>
      </c>
      <c r="P1038" s="132">
        <v>0</v>
      </c>
      <c r="Q1038" s="133">
        <v>49894</v>
      </c>
      <c r="R1038" s="133">
        <v>0</v>
      </c>
      <c r="S1038" s="133">
        <v>0</v>
      </c>
      <c r="T1038" s="133">
        <v>3590</v>
      </c>
      <c r="U1038" s="134">
        <v>53484</v>
      </c>
      <c r="V1038" s="144"/>
      <c r="W1038" s="173">
        <v>1.1485543369891969E-2</v>
      </c>
      <c r="X1038" s="174">
        <v>0.18</v>
      </c>
      <c r="Y1038" s="174">
        <v>7.2752686670527839E-2</v>
      </c>
      <c r="Z1038" s="175">
        <v>0</v>
      </c>
      <c r="AA1038" s="168"/>
      <c r="AB1038" s="176">
        <v>0</v>
      </c>
      <c r="AC1038" s="177">
        <v>0</v>
      </c>
      <c r="AD1038" s="134">
        <v>0</v>
      </c>
      <c r="AE1038" s="177">
        <v>0.99700897308075731</v>
      </c>
      <c r="AF1038" s="182">
        <v>13928</v>
      </c>
      <c r="AG1038" s="172"/>
    </row>
    <row r="1039" spans="1:33" s="110" customFormat="1" x14ac:dyDescent="0.2">
      <c r="A1039" s="138">
        <v>3506</v>
      </c>
      <c r="B1039" s="139">
        <v>3506262149</v>
      </c>
      <c r="C1039" s="140" t="s">
        <v>553</v>
      </c>
      <c r="D1039" s="141">
        <v>262</v>
      </c>
      <c r="E1039" s="140" t="s">
        <v>294</v>
      </c>
      <c r="F1039" s="141">
        <v>149</v>
      </c>
      <c r="G1039" s="142" t="s">
        <v>181</v>
      </c>
      <c r="H1039" s="130"/>
      <c r="I1039" s="131">
        <v>13886</v>
      </c>
      <c r="J1039" s="131">
        <v>513</v>
      </c>
      <c r="K1039" s="131">
        <v>0</v>
      </c>
      <c r="L1039" s="131">
        <v>938</v>
      </c>
      <c r="M1039" s="131">
        <v>15337</v>
      </c>
      <c r="N1039" s="130"/>
      <c r="O1039" s="132">
        <v>2</v>
      </c>
      <c r="P1039" s="132">
        <v>0</v>
      </c>
      <c r="Q1039" s="133">
        <v>28712</v>
      </c>
      <c r="R1039" s="133">
        <v>0</v>
      </c>
      <c r="S1039" s="133">
        <v>0</v>
      </c>
      <c r="T1039" s="133">
        <v>1870</v>
      </c>
      <c r="U1039" s="134">
        <v>30582</v>
      </c>
      <c r="V1039" s="144"/>
      <c r="W1039" s="173">
        <v>5.9820538384854002E-3</v>
      </c>
      <c r="X1039" s="174">
        <v>0.18</v>
      </c>
      <c r="Y1039" s="174">
        <v>0.11469294050967058</v>
      </c>
      <c r="Z1039" s="175">
        <v>0</v>
      </c>
      <c r="AA1039" s="168"/>
      <c r="AB1039" s="176">
        <v>0</v>
      </c>
      <c r="AC1039" s="177">
        <v>0</v>
      </c>
      <c r="AD1039" s="134">
        <v>0</v>
      </c>
      <c r="AE1039" s="177">
        <v>0</v>
      </c>
      <c r="AF1039" s="182">
        <v>0</v>
      </c>
      <c r="AG1039" s="172"/>
    </row>
    <row r="1040" spans="1:33" s="110" customFormat="1" x14ac:dyDescent="0.2">
      <c r="A1040" s="138">
        <v>3506</v>
      </c>
      <c r="B1040" s="139">
        <v>3506262163</v>
      </c>
      <c r="C1040" s="140" t="s">
        <v>553</v>
      </c>
      <c r="D1040" s="141">
        <v>262</v>
      </c>
      <c r="E1040" s="140" t="s">
        <v>294</v>
      </c>
      <c r="F1040" s="141">
        <v>163</v>
      </c>
      <c r="G1040" s="142" t="s">
        <v>195</v>
      </c>
      <c r="H1040" s="130"/>
      <c r="I1040" s="131">
        <v>12593</v>
      </c>
      <c r="J1040" s="131">
        <v>120</v>
      </c>
      <c r="K1040" s="131">
        <v>0</v>
      </c>
      <c r="L1040" s="131">
        <v>938</v>
      </c>
      <c r="M1040" s="131">
        <v>13651</v>
      </c>
      <c r="N1040" s="130"/>
      <c r="O1040" s="132">
        <v>150.39000000000001</v>
      </c>
      <c r="P1040" s="132">
        <v>0</v>
      </c>
      <c r="Q1040" s="133">
        <v>1906190</v>
      </c>
      <c r="R1040" s="133">
        <v>0</v>
      </c>
      <c r="S1040" s="133">
        <v>0</v>
      </c>
      <c r="T1040" s="133">
        <v>140615</v>
      </c>
      <c r="U1040" s="134">
        <v>2046805</v>
      </c>
      <c r="V1040" s="144"/>
      <c r="W1040" s="173">
        <v>0.44982053838490876</v>
      </c>
      <c r="X1040" s="174">
        <v>0.18</v>
      </c>
      <c r="Y1040" s="174">
        <v>9.243456315829654E-2</v>
      </c>
      <c r="Z1040" s="175">
        <v>0</v>
      </c>
      <c r="AA1040" s="168"/>
      <c r="AB1040" s="176">
        <v>37.619999999999997</v>
      </c>
      <c r="AC1040" s="177">
        <v>0</v>
      </c>
      <c r="AD1040" s="134">
        <v>0</v>
      </c>
      <c r="AE1040" s="177">
        <v>6.8594217347956095</v>
      </c>
      <c r="AF1040" s="182">
        <v>93636</v>
      </c>
      <c r="AG1040" s="172"/>
    </row>
    <row r="1041" spans="1:33" s="110" customFormat="1" x14ac:dyDescent="0.2">
      <c r="A1041" s="138">
        <v>3506</v>
      </c>
      <c r="B1041" s="139">
        <v>3506262165</v>
      </c>
      <c r="C1041" s="140" t="s">
        <v>553</v>
      </c>
      <c r="D1041" s="141">
        <v>262</v>
      </c>
      <c r="E1041" s="140" t="s">
        <v>294</v>
      </c>
      <c r="F1041" s="141">
        <v>165</v>
      </c>
      <c r="G1041" s="142" t="s">
        <v>197</v>
      </c>
      <c r="H1041" s="130"/>
      <c r="I1041" s="131">
        <v>12213</v>
      </c>
      <c r="J1041" s="131">
        <v>373</v>
      </c>
      <c r="K1041" s="131">
        <v>0</v>
      </c>
      <c r="L1041" s="131">
        <v>938</v>
      </c>
      <c r="M1041" s="131">
        <v>13524</v>
      </c>
      <c r="N1041" s="130"/>
      <c r="O1041" s="132">
        <v>34</v>
      </c>
      <c r="P1041" s="132">
        <v>0</v>
      </c>
      <c r="Q1041" s="133">
        <v>426632</v>
      </c>
      <c r="R1041" s="133">
        <v>0</v>
      </c>
      <c r="S1041" s="133">
        <v>0</v>
      </c>
      <c r="T1041" s="133">
        <v>31790</v>
      </c>
      <c r="U1041" s="134">
        <v>458422</v>
      </c>
      <c r="V1041" s="144"/>
      <c r="W1041" s="173">
        <v>0.10169491525425188</v>
      </c>
      <c r="X1041" s="174">
        <v>9.8299999999999998E-2</v>
      </c>
      <c r="Y1041" s="174">
        <v>9.9346710167599953E-2</v>
      </c>
      <c r="Z1041" s="175">
        <v>0</v>
      </c>
      <c r="AA1041" s="168"/>
      <c r="AB1041" s="176">
        <v>17</v>
      </c>
      <c r="AC1041" s="177">
        <v>0.4910091770196916</v>
      </c>
      <c r="AD1041" s="134">
        <v>6647</v>
      </c>
      <c r="AE1041" s="177">
        <v>0.99700897308075731</v>
      </c>
      <c r="AF1041" s="182">
        <v>13483</v>
      </c>
      <c r="AG1041" s="172"/>
    </row>
    <row r="1042" spans="1:33" s="110" customFormat="1" x14ac:dyDescent="0.2">
      <c r="A1042" s="138">
        <v>3506</v>
      </c>
      <c r="B1042" s="139">
        <v>3506262176</v>
      </c>
      <c r="C1042" s="140" t="s">
        <v>553</v>
      </c>
      <c r="D1042" s="141">
        <v>262</v>
      </c>
      <c r="E1042" s="140" t="s">
        <v>294</v>
      </c>
      <c r="F1042" s="141">
        <v>176</v>
      </c>
      <c r="G1042" s="142" t="s">
        <v>208</v>
      </c>
      <c r="H1042" s="130"/>
      <c r="I1042" s="131">
        <v>12279</v>
      </c>
      <c r="J1042" s="131">
        <v>6108</v>
      </c>
      <c r="K1042" s="131">
        <v>0</v>
      </c>
      <c r="L1042" s="131">
        <v>938</v>
      </c>
      <c r="M1042" s="131">
        <v>19325</v>
      </c>
      <c r="N1042" s="130"/>
      <c r="O1042" s="132">
        <v>11</v>
      </c>
      <c r="P1042" s="132">
        <v>0</v>
      </c>
      <c r="Q1042" s="133">
        <v>201652</v>
      </c>
      <c r="R1042" s="133">
        <v>0</v>
      </c>
      <c r="S1042" s="133">
        <v>0</v>
      </c>
      <c r="T1042" s="133">
        <v>10285</v>
      </c>
      <c r="U1042" s="134">
        <v>211937</v>
      </c>
      <c r="V1042" s="144"/>
      <c r="W1042" s="173">
        <v>3.2901296111669698E-2</v>
      </c>
      <c r="X1042" s="174">
        <v>0.09</v>
      </c>
      <c r="Y1042" s="174">
        <v>8.8705874709205212E-2</v>
      </c>
      <c r="Z1042" s="175">
        <v>0</v>
      </c>
      <c r="AA1042" s="168"/>
      <c r="AB1042" s="176">
        <v>2</v>
      </c>
      <c r="AC1042" s="177">
        <v>0</v>
      </c>
      <c r="AD1042" s="134">
        <v>0</v>
      </c>
      <c r="AE1042" s="177">
        <v>0.99700897308075731</v>
      </c>
      <c r="AF1042" s="182">
        <v>19267</v>
      </c>
      <c r="AG1042" s="172"/>
    </row>
    <row r="1043" spans="1:33" s="110" customFormat="1" x14ac:dyDescent="0.2">
      <c r="A1043" s="138">
        <v>3506</v>
      </c>
      <c r="B1043" s="139">
        <v>3506262178</v>
      </c>
      <c r="C1043" s="140" t="s">
        <v>553</v>
      </c>
      <c r="D1043" s="141">
        <v>262</v>
      </c>
      <c r="E1043" s="140" t="s">
        <v>294</v>
      </c>
      <c r="F1043" s="141">
        <v>178</v>
      </c>
      <c r="G1043" s="142" t="s">
        <v>210</v>
      </c>
      <c r="H1043" s="130"/>
      <c r="I1043" s="131">
        <v>11770</v>
      </c>
      <c r="J1043" s="131">
        <v>1981</v>
      </c>
      <c r="K1043" s="131">
        <v>0</v>
      </c>
      <c r="L1043" s="131">
        <v>938</v>
      </c>
      <c r="M1043" s="131">
        <v>14689</v>
      </c>
      <c r="N1043" s="130"/>
      <c r="O1043" s="132">
        <v>6</v>
      </c>
      <c r="P1043" s="132">
        <v>0</v>
      </c>
      <c r="Q1043" s="133">
        <v>82260</v>
      </c>
      <c r="R1043" s="133">
        <v>0</v>
      </c>
      <c r="S1043" s="133">
        <v>0</v>
      </c>
      <c r="T1043" s="133">
        <v>5610</v>
      </c>
      <c r="U1043" s="134">
        <v>87870</v>
      </c>
      <c r="V1043" s="144"/>
      <c r="W1043" s="173">
        <v>1.7946161515456201E-2</v>
      </c>
      <c r="X1043" s="174">
        <v>0.09</v>
      </c>
      <c r="Y1043" s="174">
        <v>6.0124893892205454E-2</v>
      </c>
      <c r="Z1043" s="175">
        <v>0</v>
      </c>
      <c r="AA1043" s="168"/>
      <c r="AB1043" s="176">
        <v>1</v>
      </c>
      <c r="AC1043" s="177">
        <v>0</v>
      </c>
      <c r="AD1043" s="134">
        <v>0</v>
      </c>
      <c r="AE1043" s="177">
        <v>0</v>
      </c>
      <c r="AF1043" s="182">
        <v>0</v>
      </c>
      <c r="AG1043" s="172"/>
    </row>
    <row r="1044" spans="1:33" s="110" customFormat="1" x14ac:dyDescent="0.2">
      <c r="A1044" s="138">
        <v>3506</v>
      </c>
      <c r="B1044" s="139">
        <v>3506262229</v>
      </c>
      <c r="C1044" s="140" t="s">
        <v>553</v>
      </c>
      <c r="D1044" s="141">
        <v>262</v>
      </c>
      <c r="E1044" s="140" t="s">
        <v>294</v>
      </c>
      <c r="F1044" s="141">
        <v>229</v>
      </c>
      <c r="G1044" s="142" t="s">
        <v>261</v>
      </c>
      <c r="H1044" s="130"/>
      <c r="I1044" s="131">
        <v>11577</v>
      </c>
      <c r="J1044" s="131">
        <v>1127</v>
      </c>
      <c r="K1044" s="131">
        <v>0</v>
      </c>
      <c r="L1044" s="131">
        <v>938</v>
      </c>
      <c r="M1044" s="131">
        <v>13642</v>
      </c>
      <c r="N1044" s="130"/>
      <c r="O1044" s="132">
        <v>20.84</v>
      </c>
      <c r="P1044" s="132">
        <v>0</v>
      </c>
      <c r="Q1044" s="133">
        <v>263959</v>
      </c>
      <c r="R1044" s="133">
        <v>0</v>
      </c>
      <c r="S1044" s="133">
        <v>0</v>
      </c>
      <c r="T1044" s="133">
        <v>19486</v>
      </c>
      <c r="U1044" s="134">
        <v>283445</v>
      </c>
      <c r="V1044" s="144"/>
      <c r="W1044" s="173">
        <v>6.2333000997017898E-2</v>
      </c>
      <c r="X1044" s="174">
        <v>0.09</v>
      </c>
      <c r="Y1044" s="174">
        <v>1.1816383617952519E-2</v>
      </c>
      <c r="Z1044" s="175">
        <v>0</v>
      </c>
      <c r="AA1044" s="168"/>
      <c r="AB1044" s="176">
        <v>3.93</v>
      </c>
      <c r="AC1044" s="177">
        <v>0</v>
      </c>
      <c r="AD1044" s="134">
        <v>0</v>
      </c>
      <c r="AE1044" s="177">
        <v>2.9212362911266192</v>
      </c>
      <c r="AF1044" s="182">
        <v>39851</v>
      </c>
      <c r="AG1044" s="172"/>
    </row>
    <row r="1045" spans="1:33" s="110" customFormat="1" x14ac:dyDescent="0.2">
      <c r="A1045" s="138">
        <v>3506</v>
      </c>
      <c r="B1045" s="139">
        <v>3506262248</v>
      </c>
      <c r="C1045" s="140" t="s">
        <v>553</v>
      </c>
      <c r="D1045" s="141">
        <v>262</v>
      </c>
      <c r="E1045" s="140" t="s">
        <v>294</v>
      </c>
      <c r="F1045" s="141">
        <v>248</v>
      </c>
      <c r="G1045" s="142" t="s">
        <v>280</v>
      </c>
      <c r="H1045" s="130"/>
      <c r="I1045" s="131">
        <v>11994</v>
      </c>
      <c r="J1045" s="131">
        <v>947</v>
      </c>
      <c r="K1045" s="131">
        <v>0</v>
      </c>
      <c r="L1045" s="131">
        <v>938</v>
      </c>
      <c r="M1045" s="131">
        <v>13879</v>
      </c>
      <c r="N1045" s="130"/>
      <c r="O1045" s="132">
        <v>13.47</v>
      </c>
      <c r="P1045" s="132">
        <v>0</v>
      </c>
      <c r="Q1045" s="133">
        <v>173790</v>
      </c>
      <c r="R1045" s="133">
        <v>0</v>
      </c>
      <c r="S1045" s="133">
        <v>0</v>
      </c>
      <c r="T1045" s="133">
        <v>12594</v>
      </c>
      <c r="U1045" s="134">
        <v>186384</v>
      </c>
      <c r="V1045" s="144"/>
      <c r="W1045" s="173">
        <v>4.0289132602199171E-2</v>
      </c>
      <c r="X1045" s="174">
        <v>0.09</v>
      </c>
      <c r="Y1045" s="174">
        <v>5.8077757598521712E-2</v>
      </c>
      <c r="Z1045" s="175">
        <v>0</v>
      </c>
      <c r="AA1045" s="168"/>
      <c r="AB1045" s="176">
        <v>2</v>
      </c>
      <c r="AC1045" s="177">
        <v>0</v>
      </c>
      <c r="AD1045" s="134">
        <v>0</v>
      </c>
      <c r="AE1045" s="177">
        <v>0</v>
      </c>
      <c r="AF1045" s="182">
        <v>0</v>
      </c>
      <c r="AG1045" s="172"/>
    </row>
    <row r="1046" spans="1:33" s="110" customFormat="1" x14ac:dyDescent="0.2">
      <c r="A1046" s="138">
        <v>3506</v>
      </c>
      <c r="B1046" s="139">
        <v>3506262258</v>
      </c>
      <c r="C1046" s="140" t="s">
        <v>553</v>
      </c>
      <c r="D1046" s="141">
        <v>262</v>
      </c>
      <c r="E1046" s="140" t="s">
        <v>294</v>
      </c>
      <c r="F1046" s="141">
        <v>258</v>
      </c>
      <c r="G1046" s="142" t="s">
        <v>290</v>
      </c>
      <c r="H1046" s="130"/>
      <c r="I1046" s="131">
        <v>13073</v>
      </c>
      <c r="J1046" s="131">
        <v>3848</v>
      </c>
      <c r="K1046" s="131">
        <v>0</v>
      </c>
      <c r="L1046" s="131">
        <v>938</v>
      </c>
      <c r="M1046" s="131">
        <v>17859</v>
      </c>
      <c r="N1046" s="130"/>
      <c r="O1046" s="132">
        <v>8</v>
      </c>
      <c r="P1046" s="132">
        <v>0</v>
      </c>
      <c r="Q1046" s="133">
        <v>134960</v>
      </c>
      <c r="R1046" s="133">
        <v>0</v>
      </c>
      <c r="S1046" s="133">
        <v>0</v>
      </c>
      <c r="T1046" s="133">
        <v>7480</v>
      </c>
      <c r="U1046" s="134">
        <v>142440</v>
      </c>
      <c r="V1046" s="144"/>
      <c r="W1046" s="173">
        <v>2.3928215353941601E-2</v>
      </c>
      <c r="X1046" s="174">
        <v>0.09</v>
      </c>
      <c r="Y1046" s="174">
        <v>9.3651958575422065E-2</v>
      </c>
      <c r="Z1046" s="175">
        <v>0</v>
      </c>
      <c r="AA1046" s="168"/>
      <c r="AB1046" s="176">
        <v>0</v>
      </c>
      <c r="AC1046" s="177">
        <v>0</v>
      </c>
      <c r="AD1046" s="134">
        <v>0</v>
      </c>
      <c r="AE1046" s="177">
        <v>0</v>
      </c>
      <c r="AF1046" s="182">
        <v>0</v>
      </c>
      <c r="AG1046" s="172"/>
    </row>
    <row r="1047" spans="1:33" s="110" customFormat="1" x14ac:dyDescent="0.2">
      <c r="A1047" s="138">
        <v>3506</v>
      </c>
      <c r="B1047" s="139">
        <v>3506262262</v>
      </c>
      <c r="C1047" s="140" t="s">
        <v>553</v>
      </c>
      <c r="D1047" s="141">
        <v>262</v>
      </c>
      <c r="E1047" s="140" t="s">
        <v>294</v>
      </c>
      <c r="F1047" s="141">
        <v>262</v>
      </c>
      <c r="G1047" s="142" t="s">
        <v>294</v>
      </c>
      <c r="H1047" s="130"/>
      <c r="I1047" s="131">
        <v>11550</v>
      </c>
      <c r="J1047" s="131">
        <v>4037</v>
      </c>
      <c r="K1047" s="131">
        <v>0</v>
      </c>
      <c r="L1047" s="131">
        <v>938</v>
      </c>
      <c r="M1047" s="131">
        <v>16525</v>
      </c>
      <c r="N1047" s="130"/>
      <c r="O1047" s="132">
        <v>87.54</v>
      </c>
      <c r="P1047" s="132">
        <v>0</v>
      </c>
      <c r="Q1047" s="133">
        <v>1360373</v>
      </c>
      <c r="R1047" s="133">
        <v>0</v>
      </c>
      <c r="S1047" s="133">
        <v>0</v>
      </c>
      <c r="T1047" s="133">
        <v>81850</v>
      </c>
      <c r="U1047" s="134">
        <v>1442223</v>
      </c>
      <c r="V1047" s="144"/>
      <c r="W1047" s="173">
        <v>0.26183449651050567</v>
      </c>
      <c r="X1047" s="174">
        <v>0.09</v>
      </c>
      <c r="Y1047" s="174">
        <v>7.4061373245653719E-2</v>
      </c>
      <c r="Z1047" s="175">
        <v>0</v>
      </c>
      <c r="AA1047" s="168"/>
      <c r="AB1047" s="176">
        <v>16</v>
      </c>
      <c r="AC1047" s="177">
        <v>0</v>
      </c>
      <c r="AD1047" s="134">
        <v>0</v>
      </c>
      <c r="AE1047" s="177">
        <v>6.9790628115653011</v>
      </c>
      <c r="AF1047" s="182">
        <v>115325</v>
      </c>
      <c r="AG1047" s="172"/>
    </row>
    <row r="1048" spans="1:33" s="110" customFormat="1" x14ac:dyDescent="0.2">
      <c r="A1048" s="138">
        <v>3506</v>
      </c>
      <c r="B1048" s="139">
        <v>3506262274</v>
      </c>
      <c r="C1048" s="140" t="s">
        <v>553</v>
      </c>
      <c r="D1048" s="141">
        <v>262</v>
      </c>
      <c r="E1048" s="140" t="s">
        <v>294</v>
      </c>
      <c r="F1048" s="141">
        <v>274</v>
      </c>
      <c r="G1048" s="142" t="s">
        <v>306</v>
      </c>
      <c r="H1048" s="130"/>
      <c r="I1048" s="131">
        <v>11397</v>
      </c>
      <c r="J1048" s="131">
        <v>4687</v>
      </c>
      <c r="K1048" s="131">
        <v>0</v>
      </c>
      <c r="L1048" s="131">
        <v>938</v>
      </c>
      <c r="M1048" s="131">
        <v>17022</v>
      </c>
      <c r="N1048" s="130"/>
      <c r="O1048" s="132">
        <v>4</v>
      </c>
      <c r="P1048" s="132">
        <v>0</v>
      </c>
      <c r="Q1048" s="133">
        <v>64144</v>
      </c>
      <c r="R1048" s="133">
        <v>0</v>
      </c>
      <c r="S1048" s="133">
        <v>0</v>
      </c>
      <c r="T1048" s="133">
        <v>3740</v>
      </c>
      <c r="U1048" s="134">
        <v>67884</v>
      </c>
      <c r="V1048" s="144"/>
      <c r="W1048" s="173">
        <v>1.19641076769708E-2</v>
      </c>
      <c r="X1048" s="174">
        <v>0.09</v>
      </c>
      <c r="Y1048" s="174">
        <v>6.7751587072622119E-2</v>
      </c>
      <c r="Z1048" s="175">
        <v>0</v>
      </c>
      <c r="AA1048" s="168"/>
      <c r="AB1048" s="176">
        <v>0</v>
      </c>
      <c r="AC1048" s="177">
        <v>0</v>
      </c>
      <c r="AD1048" s="134">
        <v>0</v>
      </c>
      <c r="AE1048" s="177">
        <v>0</v>
      </c>
      <c r="AF1048" s="182">
        <v>0</v>
      </c>
      <c r="AG1048" s="172"/>
    </row>
    <row r="1049" spans="1:33" s="110" customFormat="1" x14ac:dyDescent="0.2">
      <c r="A1049" s="138">
        <v>3506</v>
      </c>
      <c r="B1049" s="139">
        <v>3506262284</v>
      </c>
      <c r="C1049" s="140" t="s">
        <v>553</v>
      </c>
      <c r="D1049" s="141">
        <v>262</v>
      </c>
      <c r="E1049" s="140" t="s">
        <v>294</v>
      </c>
      <c r="F1049" s="141">
        <v>284</v>
      </c>
      <c r="G1049" s="142" t="s">
        <v>316</v>
      </c>
      <c r="H1049" s="130"/>
      <c r="I1049" s="131">
        <v>11397</v>
      </c>
      <c r="J1049" s="131">
        <v>4540</v>
      </c>
      <c r="K1049" s="131">
        <v>0</v>
      </c>
      <c r="L1049" s="131">
        <v>938</v>
      </c>
      <c r="M1049" s="131">
        <v>16875</v>
      </c>
      <c r="N1049" s="130"/>
      <c r="O1049" s="132">
        <v>4</v>
      </c>
      <c r="P1049" s="132">
        <v>0</v>
      </c>
      <c r="Q1049" s="133">
        <v>63556</v>
      </c>
      <c r="R1049" s="133">
        <v>0</v>
      </c>
      <c r="S1049" s="133">
        <v>0</v>
      </c>
      <c r="T1049" s="133">
        <v>3740</v>
      </c>
      <c r="U1049" s="134">
        <v>67296</v>
      </c>
      <c r="V1049" s="144"/>
      <c r="W1049" s="173">
        <v>1.19641076769708E-2</v>
      </c>
      <c r="X1049" s="174">
        <v>0.09</v>
      </c>
      <c r="Y1049" s="174">
        <v>4.5234093690484034E-2</v>
      </c>
      <c r="Z1049" s="175">
        <v>0</v>
      </c>
      <c r="AA1049" s="168"/>
      <c r="AB1049" s="176">
        <v>0</v>
      </c>
      <c r="AC1049" s="177">
        <v>0</v>
      </c>
      <c r="AD1049" s="134">
        <v>0</v>
      </c>
      <c r="AE1049" s="177">
        <v>0</v>
      </c>
      <c r="AF1049" s="182">
        <v>0</v>
      </c>
      <c r="AG1049" s="172"/>
    </row>
    <row r="1050" spans="1:33" s="110" customFormat="1" x14ac:dyDescent="0.2">
      <c r="A1050" s="138">
        <v>3506</v>
      </c>
      <c r="B1050" s="139">
        <v>3506262295</v>
      </c>
      <c r="C1050" s="140" t="s">
        <v>553</v>
      </c>
      <c r="D1050" s="141">
        <v>262</v>
      </c>
      <c r="E1050" s="140" t="s">
        <v>294</v>
      </c>
      <c r="F1050" s="141">
        <v>295</v>
      </c>
      <c r="G1050" s="142" t="s">
        <v>327</v>
      </c>
      <c r="H1050" s="130"/>
      <c r="I1050" s="131">
        <v>10766</v>
      </c>
      <c r="J1050" s="131">
        <v>6352</v>
      </c>
      <c r="K1050" s="131">
        <v>0</v>
      </c>
      <c r="L1050" s="131">
        <v>938</v>
      </c>
      <c r="M1050" s="131">
        <v>18056</v>
      </c>
      <c r="N1050" s="130"/>
      <c r="O1050" s="132">
        <v>1</v>
      </c>
      <c r="P1050" s="132">
        <v>0</v>
      </c>
      <c r="Q1050" s="133">
        <v>17067</v>
      </c>
      <c r="R1050" s="133">
        <v>0</v>
      </c>
      <c r="S1050" s="133">
        <v>0</v>
      </c>
      <c r="T1050" s="133">
        <v>935</v>
      </c>
      <c r="U1050" s="134">
        <v>18002</v>
      </c>
      <c r="V1050" s="144"/>
      <c r="W1050" s="173">
        <v>2.9910269192427001E-3</v>
      </c>
      <c r="X1050" s="174">
        <v>0.09</v>
      </c>
      <c r="Y1050" s="174">
        <v>1.5150775792533232E-2</v>
      </c>
      <c r="Z1050" s="175">
        <v>0</v>
      </c>
      <c r="AA1050" s="168"/>
      <c r="AB1050" s="176">
        <v>0</v>
      </c>
      <c r="AC1050" s="177">
        <v>0</v>
      </c>
      <c r="AD1050" s="134">
        <v>0</v>
      </c>
      <c r="AE1050" s="177">
        <v>0</v>
      </c>
      <c r="AF1050" s="182">
        <v>0</v>
      </c>
      <c r="AG1050" s="172"/>
    </row>
    <row r="1051" spans="1:33" s="110" customFormat="1" x14ac:dyDescent="0.2">
      <c r="A1051" s="138">
        <v>3506</v>
      </c>
      <c r="B1051" s="139">
        <v>3506262346</v>
      </c>
      <c r="C1051" s="140" t="s">
        <v>553</v>
      </c>
      <c r="D1051" s="141">
        <v>262</v>
      </c>
      <c r="E1051" s="140" t="s">
        <v>294</v>
      </c>
      <c r="F1051" s="141">
        <v>346</v>
      </c>
      <c r="G1051" s="142" t="s">
        <v>378</v>
      </c>
      <c r="H1051" s="130"/>
      <c r="I1051" s="131">
        <v>10766</v>
      </c>
      <c r="J1051" s="131">
        <v>1580</v>
      </c>
      <c r="K1051" s="131">
        <v>0</v>
      </c>
      <c r="L1051" s="131">
        <v>938</v>
      </c>
      <c r="M1051" s="131">
        <v>13284</v>
      </c>
      <c r="N1051" s="130"/>
      <c r="O1051" s="132">
        <v>2</v>
      </c>
      <c r="P1051" s="132">
        <v>0</v>
      </c>
      <c r="Q1051" s="133">
        <v>24618</v>
      </c>
      <c r="R1051" s="133">
        <v>0</v>
      </c>
      <c r="S1051" s="133">
        <v>0</v>
      </c>
      <c r="T1051" s="133">
        <v>1870</v>
      </c>
      <c r="U1051" s="134">
        <v>26488</v>
      </c>
      <c r="V1051" s="144"/>
      <c r="W1051" s="173">
        <v>5.9820538384854002E-3</v>
      </c>
      <c r="X1051" s="174">
        <v>0.09</v>
      </c>
      <c r="Y1051" s="174">
        <v>1.1853968724238762E-2</v>
      </c>
      <c r="Z1051" s="175">
        <v>0</v>
      </c>
      <c r="AA1051" s="168"/>
      <c r="AB1051" s="176">
        <v>0</v>
      </c>
      <c r="AC1051" s="177">
        <v>0</v>
      </c>
      <c r="AD1051" s="134">
        <v>0</v>
      </c>
      <c r="AE1051" s="177">
        <v>0</v>
      </c>
      <c r="AF1051" s="182">
        <v>0</v>
      </c>
      <c r="AG1051" s="172"/>
    </row>
    <row r="1052" spans="1:33" s="110" customFormat="1" x14ac:dyDescent="0.2">
      <c r="A1052" s="138">
        <v>3506</v>
      </c>
      <c r="B1052" s="139">
        <v>3506262347</v>
      </c>
      <c r="C1052" s="140" t="s">
        <v>553</v>
      </c>
      <c r="D1052" s="141">
        <v>262</v>
      </c>
      <c r="E1052" s="140" t="s">
        <v>294</v>
      </c>
      <c r="F1052" s="141">
        <v>347</v>
      </c>
      <c r="G1052" s="142" t="s">
        <v>379</v>
      </c>
      <c r="H1052" s="130"/>
      <c r="I1052" s="131">
        <v>11497</v>
      </c>
      <c r="J1052" s="131">
        <v>5205</v>
      </c>
      <c r="K1052" s="131">
        <v>0</v>
      </c>
      <c r="L1052" s="131">
        <v>938</v>
      </c>
      <c r="M1052" s="131">
        <v>17640</v>
      </c>
      <c r="N1052" s="130"/>
      <c r="O1052" s="132">
        <v>6</v>
      </c>
      <c r="P1052" s="132">
        <v>0</v>
      </c>
      <c r="Q1052" s="133">
        <v>99912</v>
      </c>
      <c r="R1052" s="133">
        <v>0</v>
      </c>
      <c r="S1052" s="133">
        <v>0</v>
      </c>
      <c r="T1052" s="133">
        <v>5610</v>
      </c>
      <c r="U1052" s="134">
        <v>105522</v>
      </c>
      <c r="V1052" s="144"/>
      <c r="W1052" s="173">
        <v>1.7946161515456201E-2</v>
      </c>
      <c r="X1052" s="174">
        <v>0.09</v>
      </c>
      <c r="Y1052" s="174">
        <v>8.5029863963375085E-3</v>
      </c>
      <c r="Z1052" s="175">
        <v>0</v>
      </c>
      <c r="AA1052" s="168"/>
      <c r="AB1052" s="176">
        <v>4</v>
      </c>
      <c r="AC1052" s="177">
        <v>0</v>
      </c>
      <c r="AD1052" s="134">
        <v>0</v>
      </c>
      <c r="AE1052" s="177">
        <v>0</v>
      </c>
      <c r="AF1052" s="182">
        <v>0</v>
      </c>
      <c r="AG1052" s="172"/>
    </row>
    <row r="1053" spans="1:33" s="110" customFormat="1" x14ac:dyDescent="0.2">
      <c r="A1053" s="138">
        <v>3508</v>
      </c>
      <c r="B1053" s="139">
        <v>3508281061</v>
      </c>
      <c r="C1053" s="140" t="s">
        <v>603</v>
      </c>
      <c r="D1053" s="141">
        <v>281</v>
      </c>
      <c r="E1053" s="140" t="s">
        <v>313</v>
      </c>
      <c r="F1053" s="141">
        <v>61</v>
      </c>
      <c r="G1053" s="142" t="s">
        <v>93</v>
      </c>
      <c r="H1053" s="130"/>
      <c r="I1053" s="131">
        <v>14518</v>
      </c>
      <c r="J1053" s="131">
        <v>793</v>
      </c>
      <c r="K1053" s="131">
        <v>0</v>
      </c>
      <c r="L1053" s="131">
        <v>938</v>
      </c>
      <c r="M1053" s="131">
        <v>16249</v>
      </c>
      <c r="N1053" s="130"/>
      <c r="O1053" s="132">
        <v>2.29</v>
      </c>
      <c r="P1053" s="132">
        <v>0</v>
      </c>
      <c r="Q1053" s="133">
        <v>35063</v>
      </c>
      <c r="R1053" s="133">
        <v>0</v>
      </c>
      <c r="S1053" s="133">
        <v>0</v>
      </c>
      <c r="T1053" s="133">
        <v>2148</v>
      </c>
      <c r="U1053" s="134">
        <v>37211</v>
      </c>
      <c r="V1053" s="144"/>
      <c r="W1053" s="173">
        <v>0</v>
      </c>
      <c r="X1053" s="174">
        <v>0.09</v>
      </c>
      <c r="Y1053" s="174">
        <v>3.8456365525610617E-2</v>
      </c>
      <c r="Z1053" s="175">
        <v>0</v>
      </c>
      <c r="AA1053" s="168"/>
      <c r="AB1053" s="176">
        <v>0</v>
      </c>
      <c r="AC1053" s="177">
        <v>0</v>
      </c>
      <c r="AD1053" s="134">
        <v>0</v>
      </c>
      <c r="AE1053" s="177">
        <v>0</v>
      </c>
      <c r="AF1053" s="182">
        <v>0</v>
      </c>
      <c r="AG1053" s="172"/>
    </row>
    <row r="1054" spans="1:33" s="110" customFormat="1" x14ac:dyDescent="0.2">
      <c r="A1054" s="138">
        <v>3508</v>
      </c>
      <c r="B1054" s="139">
        <v>3508281137</v>
      </c>
      <c r="C1054" s="140" t="s">
        <v>603</v>
      </c>
      <c r="D1054" s="141">
        <v>281</v>
      </c>
      <c r="E1054" s="140" t="s">
        <v>313</v>
      </c>
      <c r="F1054" s="141">
        <v>137</v>
      </c>
      <c r="G1054" s="142" t="s">
        <v>169</v>
      </c>
      <c r="H1054" s="130"/>
      <c r="I1054" s="131">
        <v>16710</v>
      </c>
      <c r="J1054" s="131">
        <v>0</v>
      </c>
      <c r="K1054" s="131">
        <v>0</v>
      </c>
      <c r="L1054" s="131">
        <v>938</v>
      </c>
      <c r="M1054" s="131">
        <v>17648</v>
      </c>
      <c r="N1054" s="130"/>
      <c r="O1054" s="132">
        <v>3</v>
      </c>
      <c r="P1054" s="132">
        <v>0</v>
      </c>
      <c r="Q1054" s="133">
        <v>50130</v>
      </c>
      <c r="R1054" s="133">
        <v>0</v>
      </c>
      <c r="S1054" s="133">
        <v>0</v>
      </c>
      <c r="T1054" s="133">
        <v>2814</v>
      </c>
      <c r="U1054" s="134">
        <v>52944</v>
      </c>
      <c r="V1054" s="144"/>
      <c r="W1054" s="173">
        <v>0</v>
      </c>
      <c r="X1054" s="174">
        <v>0.18</v>
      </c>
      <c r="Y1054" s="174">
        <v>0.10833367339134427</v>
      </c>
      <c r="Z1054" s="175">
        <v>0</v>
      </c>
      <c r="AA1054" s="168"/>
      <c r="AB1054" s="176">
        <v>0</v>
      </c>
      <c r="AC1054" s="177">
        <v>0</v>
      </c>
      <c r="AD1054" s="134">
        <v>0</v>
      </c>
      <c r="AE1054" s="177">
        <v>0</v>
      </c>
      <c r="AF1054" s="182">
        <v>0</v>
      </c>
      <c r="AG1054" s="172"/>
    </row>
    <row r="1055" spans="1:33" s="110" customFormat="1" x14ac:dyDescent="0.2">
      <c r="A1055" s="138">
        <v>3508</v>
      </c>
      <c r="B1055" s="139">
        <v>3508281227</v>
      </c>
      <c r="C1055" s="140" t="s">
        <v>603</v>
      </c>
      <c r="D1055" s="141">
        <v>281</v>
      </c>
      <c r="E1055" s="140" t="s">
        <v>313</v>
      </c>
      <c r="F1055" s="141">
        <v>227</v>
      </c>
      <c r="G1055" s="142" t="s">
        <v>259</v>
      </c>
      <c r="H1055" s="130"/>
      <c r="I1055" s="131">
        <v>12081.55337579618</v>
      </c>
      <c r="J1055" s="131">
        <v>3640</v>
      </c>
      <c r="K1055" s="131">
        <v>0</v>
      </c>
      <c r="L1055" s="131">
        <v>938</v>
      </c>
      <c r="M1055" s="131">
        <v>16659.553375796182</v>
      </c>
      <c r="N1055" s="130"/>
      <c r="O1055" s="132">
        <v>1</v>
      </c>
      <c r="P1055" s="132">
        <v>0</v>
      </c>
      <c r="Q1055" s="133">
        <v>15722</v>
      </c>
      <c r="R1055" s="133">
        <v>0</v>
      </c>
      <c r="S1055" s="133">
        <v>0</v>
      </c>
      <c r="T1055" s="133">
        <v>938</v>
      </c>
      <c r="U1055" s="134">
        <v>16660</v>
      </c>
      <c r="V1055" s="144"/>
      <c r="W1055" s="173">
        <v>0</v>
      </c>
      <c r="X1055" s="174">
        <v>0.18</v>
      </c>
      <c r="Y1055" s="174">
        <v>1.6840363184086837E-2</v>
      </c>
      <c r="Z1055" s="175">
        <v>0</v>
      </c>
      <c r="AA1055" s="168"/>
      <c r="AB1055" s="176">
        <v>0</v>
      </c>
      <c r="AC1055" s="177">
        <v>0</v>
      </c>
      <c r="AD1055" s="134">
        <v>0</v>
      </c>
      <c r="AE1055" s="177">
        <v>0</v>
      </c>
      <c r="AF1055" s="182">
        <v>0</v>
      </c>
      <c r="AG1055" s="172"/>
    </row>
    <row r="1056" spans="1:33" s="110" customFormat="1" x14ac:dyDescent="0.2">
      <c r="A1056" s="138">
        <v>3508</v>
      </c>
      <c r="B1056" s="139">
        <v>3508281281</v>
      </c>
      <c r="C1056" s="140" t="s">
        <v>603</v>
      </c>
      <c r="D1056" s="141">
        <v>281</v>
      </c>
      <c r="E1056" s="140" t="s">
        <v>313</v>
      </c>
      <c r="F1056" s="141">
        <v>281</v>
      </c>
      <c r="G1056" s="142" t="s">
        <v>313</v>
      </c>
      <c r="H1056" s="130"/>
      <c r="I1056" s="131">
        <v>15462</v>
      </c>
      <c r="J1056" s="131">
        <v>703</v>
      </c>
      <c r="K1056" s="131">
        <v>0</v>
      </c>
      <c r="L1056" s="131">
        <v>938</v>
      </c>
      <c r="M1056" s="131">
        <v>17103</v>
      </c>
      <c r="N1056" s="130"/>
      <c r="O1056" s="132">
        <v>189.95999999999995</v>
      </c>
      <c r="P1056" s="132">
        <v>0</v>
      </c>
      <c r="Q1056" s="133">
        <v>3070703</v>
      </c>
      <c r="R1056" s="133">
        <v>0</v>
      </c>
      <c r="S1056" s="133">
        <v>0</v>
      </c>
      <c r="T1056" s="133">
        <v>178184</v>
      </c>
      <c r="U1056" s="134">
        <v>3248887</v>
      </c>
      <c r="V1056" s="144"/>
      <c r="W1056" s="173">
        <v>0</v>
      </c>
      <c r="X1056" s="174">
        <v>0.18</v>
      </c>
      <c r="Y1056" s="174">
        <v>0.13568467825628666</v>
      </c>
      <c r="Z1056" s="175">
        <v>0</v>
      </c>
      <c r="AA1056" s="168"/>
      <c r="AB1056" s="176">
        <v>0</v>
      </c>
      <c r="AC1056" s="177">
        <v>0</v>
      </c>
      <c r="AD1056" s="134">
        <v>0</v>
      </c>
      <c r="AE1056" s="177">
        <v>0.94</v>
      </c>
      <c r="AF1056" s="182">
        <v>16078</v>
      </c>
      <c r="AG1056" s="172"/>
    </row>
    <row r="1057" spans="1:33" s="110" customFormat="1" x14ac:dyDescent="0.2">
      <c r="A1057" s="138">
        <v>3508</v>
      </c>
      <c r="B1057" s="139">
        <v>3508281325</v>
      </c>
      <c r="C1057" s="140" t="s">
        <v>603</v>
      </c>
      <c r="D1057" s="141">
        <v>281</v>
      </c>
      <c r="E1057" s="140" t="s">
        <v>313</v>
      </c>
      <c r="F1057" s="141">
        <v>325</v>
      </c>
      <c r="G1057" s="142" t="s">
        <v>357</v>
      </c>
      <c r="H1057" s="130"/>
      <c r="I1057" s="131">
        <v>12505.803428461981</v>
      </c>
      <c r="J1057" s="131">
        <v>1787</v>
      </c>
      <c r="K1057" s="131">
        <v>0</v>
      </c>
      <c r="L1057" s="131">
        <v>938</v>
      </c>
      <c r="M1057" s="131">
        <v>15230.803428461981</v>
      </c>
      <c r="N1057" s="130"/>
      <c r="O1057" s="132">
        <v>1.03</v>
      </c>
      <c r="P1057" s="132">
        <v>0</v>
      </c>
      <c r="Q1057" s="133">
        <v>14722</v>
      </c>
      <c r="R1057" s="133">
        <v>0</v>
      </c>
      <c r="S1057" s="133">
        <v>0</v>
      </c>
      <c r="T1057" s="133">
        <v>966</v>
      </c>
      <c r="U1057" s="134">
        <v>15688</v>
      </c>
      <c r="V1057" s="144"/>
      <c r="W1057" s="173">
        <v>0</v>
      </c>
      <c r="X1057" s="174">
        <v>0.09</v>
      </c>
      <c r="Y1057" s="174">
        <v>1.2300280450022755E-2</v>
      </c>
      <c r="Z1057" s="175">
        <v>0</v>
      </c>
      <c r="AA1057" s="168"/>
      <c r="AB1057" s="176">
        <v>0</v>
      </c>
      <c r="AC1057" s="177">
        <v>0</v>
      </c>
      <c r="AD1057" s="134">
        <v>0</v>
      </c>
      <c r="AE1057" s="177">
        <v>0</v>
      </c>
      <c r="AF1057" s="182">
        <v>0</v>
      </c>
      <c r="AG1057" s="172"/>
    </row>
    <row r="1058" spans="1:33" s="110" customFormat="1" x14ac:dyDescent="0.2">
      <c r="A1058" s="138">
        <v>3508</v>
      </c>
      <c r="B1058" s="139">
        <v>3508281332</v>
      </c>
      <c r="C1058" s="140" t="s">
        <v>603</v>
      </c>
      <c r="D1058" s="141">
        <v>281</v>
      </c>
      <c r="E1058" s="140" t="s">
        <v>313</v>
      </c>
      <c r="F1058" s="141">
        <v>332</v>
      </c>
      <c r="G1058" s="142" t="s">
        <v>364</v>
      </c>
      <c r="H1058" s="130"/>
      <c r="I1058" s="131">
        <v>16608</v>
      </c>
      <c r="J1058" s="131">
        <v>1282</v>
      </c>
      <c r="K1058" s="131">
        <v>0</v>
      </c>
      <c r="L1058" s="131">
        <v>938</v>
      </c>
      <c r="M1058" s="131">
        <v>18828</v>
      </c>
      <c r="N1058" s="130"/>
      <c r="O1058" s="132">
        <v>2.06</v>
      </c>
      <c r="P1058" s="132">
        <v>0</v>
      </c>
      <c r="Q1058" s="133">
        <v>36853</v>
      </c>
      <c r="R1058" s="133">
        <v>0</v>
      </c>
      <c r="S1058" s="133">
        <v>0</v>
      </c>
      <c r="T1058" s="133">
        <v>1932</v>
      </c>
      <c r="U1058" s="134">
        <v>38785</v>
      </c>
      <c r="V1058" s="144"/>
      <c r="W1058" s="173">
        <v>0</v>
      </c>
      <c r="X1058" s="174">
        <v>0.09</v>
      </c>
      <c r="Y1058" s="174">
        <v>1.6521733237553109E-2</v>
      </c>
      <c r="Z1058" s="175">
        <v>0</v>
      </c>
      <c r="AA1058" s="168"/>
      <c r="AB1058" s="176">
        <v>0</v>
      </c>
      <c r="AC1058" s="177">
        <v>0</v>
      </c>
      <c r="AD1058" s="134">
        <v>0</v>
      </c>
      <c r="AE1058" s="177">
        <v>0</v>
      </c>
      <c r="AF1058" s="182">
        <v>0</v>
      </c>
      <c r="AG1058" s="172"/>
    </row>
    <row r="1059" spans="1:33" s="110" customFormat="1" x14ac:dyDescent="0.2">
      <c r="A1059" s="138">
        <v>3509</v>
      </c>
      <c r="B1059" s="139">
        <v>3509095027</v>
      </c>
      <c r="C1059" s="140" t="s">
        <v>556</v>
      </c>
      <c r="D1059" s="141">
        <v>95</v>
      </c>
      <c r="E1059" s="140" t="s">
        <v>127</v>
      </c>
      <c r="F1059" s="141">
        <v>27</v>
      </c>
      <c r="G1059" s="142" t="s">
        <v>59</v>
      </c>
      <c r="H1059" s="130"/>
      <c r="I1059" s="131">
        <v>10490.709659685865</v>
      </c>
      <c r="J1059" s="131">
        <v>1737</v>
      </c>
      <c r="K1059" s="131">
        <v>0</v>
      </c>
      <c r="L1059" s="131">
        <v>938</v>
      </c>
      <c r="M1059" s="131">
        <v>13165.709659685865</v>
      </c>
      <c r="N1059" s="130"/>
      <c r="O1059" s="132">
        <v>1</v>
      </c>
      <c r="P1059" s="132">
        <v>0</v>
      </c>
      <c r="Q1059" s="133">
        <v>12228</v>
      </c>
      <c r="R1059" s="133">
        <v>0</v>
      </c>
      <c r="S1059" s="133">
        <v>0</v>
      </c>
      <c r="T1059" s="133">
        <v>938</v>
      </c>
      <c r="U1059" s="134">
        <v>13166</v>
      </c>
      <c r="V1059" s="144"/>
      <c r="W1059" s="173">
        <v>0</v>
      </c>
      <c r="X1059" s="174">
        <v>0.09</v>
      </c>
      <c r="Y1059" s="174">
        <v>2.6023401347321884E-3</v>
      </c>
      <c r="Z1059" s="175">
        <v>0</v>
      </c>
      <c r="AA1059" s="168"/>
      <c r="AB1059" s="176">
        <v>0</v>
      </c>
      <c r="AC1059" s="177">
        <v>0</v>
      </c>
      <c r="AD1059" s="134">
        <v>0</v>
      </c>
      <c r="AE1059" s="177">
        <v>0</v>
      </c>
      <c r="AF1059" s="182">
        <v>0</v>
      </c>
      <c r="AG1059" s="172"/>
    </row>
    <row r="1060" spans="1:33" s="110" customFormat="1" x14ac:dyDescent="0.2">
      <c r="A1060" s="138">
        <v>3509</v>
      </c>
      <c r="B1060" s="139">
        <v>3509095072</v>
      </c>
      <c r="C1060" s="140" t="s">
        <v>556</v>
      </c>
      <c r="D1060" s="141">
        <v>95</v>
      </c>
      <c r="E1060" s="140" t="s">
        <v>127</v>
      </c>
      <c r="F1060" s="141">
        <v>72</v>
      </c>
      <c r="G1060" s="142" t="s">
        <v>104</v>
      </c>
      <c r="H1060" s="130"/>
      <c r="I1060" s="131">
        <v>12765</v>
      </c>
      <c r="J1060" s="131">
        <v>3341</v>
      </c>
      <c r="K1060" s="131">
        <v>0</v>
      </c>
      <c r="L1060" s="131">
        <v>938</v>
      </c>
      <c r="M1060" s="131">
        <v>17044</v>
      </c>
      <c r="N1060" s="130"/>
      <c r="O1060" s="132">
        <v>1</v>
      </c>
      <c r="P1060" s="132">
        <v>0</v>
      </c>
      <c r="Q1060" s="133">
        <v>16106</v>
      </c>
      <c r="R1060" s="133">
        <v>0</v>
      </c>
      <c r="S1060" s="133">
        <v>0</v>
      </c>
      <c r="T1060" s="133">
        <v>938</v>
      </c>
      <c r="U1060" s="134">
        <v>17044</v>
      </c>
      <c r="V1060" s="144"/>
      <c r="W1060" s="173">
        <v>0</v>
      </c>
      <c r="X1060" s="174">
        <v>0.09</v>
      </c>
      <c r="Y1060" s="174">
        <v>3.7367827504395669E-3</v>
      </c>
      <c r="Z1060" s="175">
        <v>0</v>
      </c>
      <c r="AA1060" s="168"/>
      <c r="AB1060" s="176">
        <v>0</v>
      </c>
      <c r="AC1060" s="177">
        <v>0</v>
      </c>
      <c r="AD1060" s="134">
        <v>0</v>
      </c>
      <c r="AE1060" s="177">
        <v>0</v>
      </c>
      <c r="AF1060" s="182">
        <v>0</v>
      </c>
      <c r="AG1060" s="172"/>
    </row>
    <row r="1061" spans="1:33" s="110" customFormat="1" x14ac:dyDescent="0.2">
      <c r="A1061" s="138">
        <v>3509</v>
      </c>
      <c r="B1061" s="139">
        <v>3509095095</v>
      </c>
      <c r="C1061" s="140" t="s">
        <v>556</v>
      </c>
      <c r="D1061" s="141">
        <v>95</v>
      </c>
      <c r="E1061" s="140" t="s">
        <v>127</v>
      </c>
      <c r="F1061" s="141">
        <v>95</v>
      </c>
      <c r="G1061" s="142" t="s">
        <v>127</v>
      </c>
      <c r="H1061" s="130"/>
      <c r="I1061" s="131">
        <v>13275</v>
      </c>
      <c r="J1061" s="131">
        <v>97</v>
      </c>
      <c r="K1061" s="131">
        <v>0</v>
      </c>
      <c r="L1061" s="131">
        <v>938</v>
      </c>
      <c r="M1061" s="131">
        <v>14310</v>
      </c>
      <c r="N1061" s="130"/>
      <c r="O1061" s="132">
        <v>554.82000000000005</v>
      </c>
      <c r="P1061" s="132">
        <v>0</v>
      </c>
      <c r="Q1061" s="133">
        <v>7419054</v>
      </c>
      <c r="R1061" s="133">
        <v>0</v>
      </c>
      <c r="S1061" s="133">
        <v>0</v>
      </c>
      <c r="T1061" s="133">
        <v>520419</v>
      </c>
      <c r="U1061" s="134">
        <v>7939473</v>
      </c>
      <c r="V1061" s="144"/>
      <c r="W1061" s="173">
        <v>0</v>
      </c>
      <c r="X1061" s="174">
        <v>0.18</v>
      </c>
      <c r="Y1061" s="174">
        <v>0.13176468501831626</v>
      </c>
      <c r="Z1061" s="175">
        <v>0</v>
      </c>
      <c r="AA1061" s="168"/>
      <c r="AB1061" s="176">
        <v>0</v>
      </c>
      <c r="AC1061" s="177">
        <v>0</v>
      </c>
      <c r="AD1061" s="134">
        <v>0</v>
      </c>
      <c r="AE1061" s="177">
        <v>3</v>
      </c>
      <c r="AF1061" s="182">
        <v>42930</v>
      </c>
      <c r="AG1061" s="172"/>
    </row>
    <row r="1062" spans="1:33" s="110" customFormat="1" x14ac:dyDescent="0.2">
      <c r="A1062" s="138">
        <v>3509</v>
      </c>
      <c r="B1062" s="139">
        <v>3509095201</v>
      </c>
      <c r="C1062" s="140" t="s">
        <v>556</v>
      </c>
      <c r="D1062" s="141">
        <v>95</v>
      </c>
      <c r="E1062" s="140" t="s">
        <v>127</v>
      </c>
      <c r="F1062" s="141">
        <v>201</v>
      </c>
      <c r="G1062" s="142" t="s">
        <v>233</v>
      </c>
      <c r="H1062" s="130"/>
      <c r="I1062" s="131">
        <v>15446</v>
      </c>
      <c r="J1062" s="131">
        <v>541</v>
      </c>
      <c r="K1062" s="131">
        <v>0</v>
      </c>
      <c r="L1062" s="131">
        <v>938</v>
      </c>
      <c r="M1062" s="131">
        <v>16925</v>
      </c>
      <c r="N1062" s="130"/>
      <c r="O1062" s="132">
        <v>3</v>
      </c>
      <c r="P1062" s="132">
        <v>0</v>
      </c>
      <c r="Q1062" s="133">
        <v>47961</v>
      </c>
      <c r="R1062" s="133">
        <v>0</v>
      </c>
      <c r="S1062" s="133">
        <v>0</v>
      </c>
      <c r="T1062" s="133">
        <v>2814</v>
      </c>
      <c r="U1062" s="134">
        <v>50775</v>
      </c>
      <c r="V1062" s="144"/>
      <c r="W1062" s="173">
        <v>0</v>
      </c>
      <c r="X1062" s="174">
        <v>0.18</v>
      </c>
      <c r="Y1062" s="174">
        <v>8.4128092809029539E-2</v>
      </c>
      <c r="Z1062" s="175">
        <v>0</v>
      </c>
      <c r="AA1062" s="168"/>
      <c r="AB1062" s="176">
        <v>0</v>
      </c>
      <c r="AC1062" s="177">
        <v>0</v>
      </c>
      <c r="AD1062" s="134">
        <v>0</v>
      </c>
      <c r="AE1062" s="177">
        <v>0</v>
      </c>
      <c r="AF1062" s="182">
        <v>0</v>
      </c>
      <c r="AG1062" s="172"/>
    </row>
    <row r="1063" spans="1:33" s="110" customFormat="1" x14ac:dyDescent="0.2">
      <c r="A1063" s="138">
        <v>3509</v>
      </c>
      <c r="B1063" s="139">
        <v>3509095265</v>
      </c>
      <c r="C1063" s="140" t="s">
        <v>556</v>
      </c>
      <c r="D1063" s="141">
        <v>95</v>
      </c>
      <c r="E1063" s="140" t="s">
        <v>127</v>
      </c>
      <c r="F1063" s="141">
        <v>265</v>
      </c>
      <c r="G1063" s="142" t="s">
        <v>297</v>
      </c>
      <c r="H1063" s="130"/>
      <c r="I1063" s="131">
        <v>16575</v>
      </c>
      <c r="J1063" s="131">
        <v>7413</v>
      </c>
      <c r="K1063" s="131">
        <v>0</v>
      </c>
      <c r="L1063" s="131">
        <v>938</v>
      </c>
      <c r="M1063" s="131">
        <v>24926</v>
      </c>
      <c r="N1063" s="130"/>
      <c r="O1063" s="132">
        <v>1</v>
      </c>
      <c r="P1063" s="132">
        <v>0</v>
      </c>
      <c r="Q1063" s="133">
        <v>23988</v>
      </c>
      <c r="R1063" s="133">
        <v>0</v>
      </c>
      <c r="S1063" s="133">
        <v>0</v>
      </c>
      <c r="T1063" s="133">
        <v>938</v>
      </c>
      <c r="U1063" s="134">
        <v>24926</v>
      </c>
      <c r="V1063" s="144"/>
      <c r="W1063" s="173">
        <v>0</v>
      </c>
      <c r="X1063" s="174">
        <v>0.09</v>
      </c>
      <c r="Y1063" s="174">
        <v>1.6734511667712234E-3</v>
      </c>
      <c r="Z1063" s="175">
        <v>0</v>
      </c>
      <c r="AA1063" s="168"/>
      <c r="AB1063" s="176">
        <v>0</v>
      </c>
      <c r="AC1063" s="177">
        <v>0</v>
      </c>
      <c r="AD1063" s="134">
        <v>0</v>
      </c>
      <c r="AE1063" s="177">
        <v>0</v>
      </c>
      <c r="AF1063" s="182">
        <v>0</v>
      </c>
      <c r="AG1063" s="172"/>
    </row>
    <row r="1064" spans="1:33" s="110" customFormat="1" x14ac:dyDescent="0.2">
      <c r="A1064" s="138">
        <v>3509</v>
      </c>
      <c r="B1064" s="139">
        <v>3509095273</v>
      </c>
      <c r="C1064" s="140" t="s">
        <v>556</v>
      </c>
      <c r="D1064" s="141">
        <v>95</v>
      </c>
      <c r="E1064" s="140" t="s">
        <v>127</v>
      </c>
      <c r="F1064" s="141">
        <v>273</v>
      </c>
      <c r="G1064" s="142" t="s">
        <v>305</v>
      </c>
      <c r="H1064" s="130"/>
      <c r="I1064" s="131">
        <v>12960</v>
      </c>
      <c r="J1064" s="131">
        <v>4733</v>
      </c>
      <c r="K1064" s="131">
        <v>0</v>
      </c>
      <c r="L1064" s="131">
        <v>938</v>
      </c>
      <c r="M1064" s="131">
        <v>18631</v>
      </c>
      <c r="N1064" s="130"/>
      <c r="O1064" s="132">
        <v>0.48</v>
      </c>
      <c r="P1064" s="132">
        <v>0</v>
      </c>
      <c r="Q1064" s="133">
        <v>8493</v>
      </c>
      <c r="R1064" s="133">
        <v>0</v>
      </c>
      <c r="S1064" s="133">
        <v>0</v>
      </c>
      <c r="T1064" s="133">
        <v>450</v>
      </c>
      <c r="U1064" s="134">
        <v>8943</v>
      </c>
      <c r="V1064" s="144"/>
      <c r="W1064" s="173">
        <v>0</v>
      </c>
      <c r="X1064" s="174">
        <v>0.09</v>
      </c>
      <c r="Y1064" s="174">
        <v>5.8976899805096772E-3</v>
      </c>
      <c r="Z1064" s="175">
        <v>0</v>
      </c>
      <c r="AA1064" s="168"/>
      <c r="AB1064" s="176">
        <v>0</v>
      </c>
      <c r="AC1064" s="177">
        <v>0</v>
      </c>
      <c r="AD1064" s="134">
        <v>0</v>
      </c>
      <c r="AE1064" s="177">
        <v>0.48</v>
      </c>
      <c r="AF1064" s="182">
        <v>8943</v>
      </c>
      <c r="AG1064" s="172"/>
    </row>
    <row r="1065" spans="1:33" s="110" customFormat="1" x14ac:dyDescent="0.2">
      <c r="A1065" s="138">
        <v>3509</v>
      </c>
      <c r="B1065" s="139">
        <v>3509095292</v>
      </c>
      <c r="C1065" s="140" t="s">
        <v>556</v>
      </c>
      <c r="D1065" s="141">
        <v>95</v>
      </c>
      <c r="E1065" s="140" t="s">
        <v>127</v>
      </c>
      <c r="F1065" s="141">
        <v>292</v>
      </c>
      <c r="G1065" s="142" t="s">
        <v>324</v>
      </c>
      <c r="H1065" s="130"/>
      <c r="I1065" s="131">
        <v>10816.904193853428</v>
      </c>
      <c r="J1065" s="131">
        <v>1915</v>
      </c>
      <c r="K1065" s="131">
        <v>0</v>
      </c>
      <c r="L1065" s="131">
        <v>938</v>
      </c>
      <c r="M1065" s="131">
        <v>13669.904193853428</v>
      </c>
      <c r="N1065" s="130"/>
      <c r="O1065" s="132">
        <v>2</v>
      </c>
      <c r="P1065" s="132">
        <v>0</v>
      </c>
      <c r="Q1065" s="133">
        <v>25464</v>
      </c>
      <c r="R1065" s="133">
        <v>0</v>
      </c>
      <c r="S1065" s="133">
        <v>0</v>
      </c>
      <c r="T1065" s="133">
        <v>1876</v>
      </c>
      <c r="U1065" s="134">
        <v>27340</v>
      </c>
      <c r="V1065" s="144"/>
      <c r="W1065" s="173">
        <v>0</v>
      </c>
      <c r="X1065" s="174">
        <v>0.09</v>
      </c>
      <c r="Y1065" s="174">
        <v>5.836468210554834E-3</v>
      </c>
      <c r="Z1065" s="175">
        <v>0</v>
      </c>
      <c r="AA1065" s="168"/>
      <c r="AB1065" s="176">
        <v>0</v>
      </c>
      <c r="AC1065" s="177">
        <v>0</v>
      </c>
      <c r="AD1065" s="134">
        <v>0</v>
      </c>
      <c r="AE1065" s="177">
        <v>0</v>
      </c>
      <c r="AF1065" s="182">
        <v>0</v>
      </c>
      <c r="AG1065" s="172"/>
    </row>
    <row r="1066" spans="1:33" s="110" customFormat="1" x14ac:dyDescent="0.2">
      <c r="A1066" s="138">
        <v>3509</v>
      </c>
      <c r="B1066" s="139">
        <v>3509095310</v>
      </c>
      <c r="C1066" s="140" t="s">
        <v>556</v>
      </c>
      <c r="D1066" s="141">
        <v>95</v>
      </c>
      <c r="E1066" s="140" t="s">
        <v>127</v>
      </c>
      <c r="F1066" s="141">
        <v>310</v>
      </c>
      <c r="G1066" s="142" t="s">
        <v>342</v>
      </c>
      <c r="H1066" s="130"/>
      <c r="I1066" s="131">
        <v>12482.688406158968</v>
      </c>
      <c r="J1066" s="131">
        <v>3233</v>
      </c>
      <c r="K1066" s="131">
        <v>0</v>
      </c>
      <c r="L1066" s="131">
        <v>938</v>
      </c>
      <c r="M1066" s="131">
        <v>16653.688406158966</v>
      </c>
      <c r="N1066" s="130"/>
      <c r="O1066" s="132">
        <v>1</v>
      </c>
      <c r="P1066" s="132">
        <v>0</v>
      </c>
      <c r="Q1066" s="133">
        <v>15716</v>
      </c>
      <c r="R1066" s="133">
        <v>0</v>
      </c>
      <c r="S1066" s="133">
        <v>0</v>
      </c>
      <c r="T1066" s="133">
        <v>938</v>
      </c>
      <c r="U1066" s="134">
        <v>16654</v>
      </c>
      <c r="V1066" s="144"/>
      <c r="W1066" s="173">
        <v>0</v>
      </c>
      <c r="X1066" s="174">
        <v>0.09</v>
      </c>
      <c r="Y1066" s="174">
        <v>3.893142774764468E-2</v>
      </c>
      <c r="Z1066" s="175">
        <v>0</v>
      </c>
      <c r="AA1066" s="168"/>
      <c r="AB1066" s="176">
        <v>0</v>
      </c>
      <c r="AC1066" s="177">
        <v>0</v>
      </c>
      <c r="AD1066" s="134">
        <v>0</v>
      </c>
      <c r="AE1066" s="177">
        <v>1</v>
      </c>
      <c r="AF1066" s="182">
        <v>16654</v>
      </c>
      <c r="AG1066" s="172"/>
    </row>
    <row r="1067" spans="1:33" s="110" customFormat="1" x14ac:dyDescent="0.2">
      <c r="A1067" s="138">
        <v>3509</v>
      </c>
      <c r="B1067" s="139">
        <v>3509095331</v>
      </c>
      <c r="C1067" s="140" t="s">
        <v>556</v>
      </c>
      <c r="D1067" s="141">
        <v>95</v>
      </c>
      <c r="E1067" s="140" t="s">
        <v>127</v>
      </c>
      <c r="F1067" s="141">
        <v>331</v>
      </c>
      <c r="G1067" s="142" t="s">
        <v>363</v>
      </c>
      <c r="H1067" s="130"/>
      <c r="I1067" s="131">
        <v>10766</v>
      </c>
      <c r="J1067" s="131">
        <v>3363</v>
      </c>
      <c r="K1067" s="131">
        <v>0</v>
      </c>
      <c r="L1067" s="131">
        <v>938</v>
      </c>
      <c r="M1067" s="131">
        <v>15067</v>
      </c>
      <c r="N1067" s="130"/>
      <c r="O1067" s="132">
        <v>1.99</v>
      </c>
      <c r="P1067" s="132">
        <v>0</v>
      </c>
      <c r="Q1067" s="133">
        <v>28117</v>
      </c>
      <c r="R1067" s="133">
        <v>0</v>
      </c>
      <c r="S1067" s="133">
        <v>0</v>
      </c>
      <c r="T1067" s="133">
        <v>1867</v>
      </c>
      <c r="U1067" s="134">
        <v>29984</v>
      </c>
      <c r="V1067" s="144"/>
      <c r="W1067" s="173">
        <v>0</v>
      </c>
      <c r="X1067" s="174">
        <v>0.09</v>
      </c>
      <c r="Y1067" s="174">
        <v>2.2653389351027807E-2</v>
      </c>
      <c r="Z1067" s="175">
        <v>0</v>
      </c>
      <c r="AA1067" s="168"/>
      <c r="AB1067" s="176">
        <v>0</v>
      </c>
      <c r="AC1067" s="177">
        <v>0</v>
      </c>
      <c r="AD1067" s="134">
        <v>0</v>
      </c>
      <c r="AE1067" s="177">
        <v>0</v>
      </c>
      <c r="AF1067" s="182">
        <v>0</v>
      </c>
      <c r="AG1067" s="172"/>
    </row>
    <row r="1068" spans="1:33" s="110" customFormat="1" x14ac:dyDescent="0.2">
      <c r="A1068" s="138">
        <v>3509</v>
      </c>
      <c r="B1068" s="139">
        <v>3509095650</v>
      </c>
      <c r="C1068" s="140" t="s">
        <v>556</v>
      </c>
      <c r="D1068" s="141">
        <v>95</v>
      </c>
      <c r="E1068" s="140" t="s">
        <v>127</v>
      </c>
      <c r="F1068" s="141">
        <v>650</v>
      </c>
      <c r="G1068" s="142" t="s">
        <v>400</v>
      </c>
      <c r="H1068" s="130"/>
      <c r="I1068" s="131">
        <v>8960</v>
      </c>
      <c r="J1068" s="131">
        <v>2460</v>
      </c>
      <c r="K1068" s="131">
        <v>0</v>
      </c>
      <c r="L1068" s="131">
        <v>938</v>
      </c>
      <c r="M1068" s="131">
        <v>12358</v>
      </c>
      <c r="N1068" s="130"/>
      <c r="O1068" s="132">
        <v>1</v>
      </c>
      <c r="P1068" s="132">
        <v>0</v>
      </c>
      <c r="Q1068" s="133">
        <v>11420</v>
      </c>
      <c r="R1068" s="133">
        <v>0</v>
      </c>
      <c r="S1068" s="133">
        <v>0</v>
      </c>
      <c r="T1068" s="133">
        <v>938</v>
      </c>
      <c r="U1068" s="134">
        <v>12358</v>
      </c>
      <c r="V1068" s="144"/>
      <c r="W1068" s="173">
        <v>0</v>
      </c>
      <c r="X1068" s="174">
        <v>0.09</v>
      </c>
      <c r="Y1068" s="174">
        <v>2.6357502997841229E-3</v>
      </c>
      <c r="Z1068" s="175">
        <v>0</v>
      </c>
      <c r="AA1068" s="168"/>
      <c r="AB1068" s="176">
        <v>0</v>
      </c>
      <c r="AC1068" s="177">
        <v>0</v>
      </c>
      <c r="AD1068" s="134">
        <v>0</v>
      </c>
      <c r="AE1068" s="177">
        <v>0</v>
      </c>
      <c r="AF1068" s="182">
        <v>0</v>
      </c>
      <c r="AG1068" s="172"/>
    </row>
    <row r="1069" spans="1:33" s="110" customFormat="1" x14ac:dyDescent="0.2">
      <c r="A1069" s="138">
        <v>3509</v>
      </c>
      <c r="B1069" s="139">
        <v>3509095665</v>
      </c>
      <c r="C1069" s="140" t="s">
        <v>556</v>
      </c>
      <c r="D1069" s="141">
        <v>95</v>
      </c>
      <c r="E1069" s="140" t="s">
        <v>127</v>
      </c>
      <c r="F1069" s="141">
        <v>665</v>
      </c>
      <c r="G1069" s="142" t="s">
        <v>405</v>
      </c>
      <c r="H1069" s="130"/>
      <c r="I1069" s="131">
        <v>10764.605332625619</v>
      </c>
      <c r="J1069" s="131">
        <v>1905</v>
      </c>
      <c r="K1069" s="131">
        <v>0</v>
      </c>
      <c r="L1069" s="131">
        <v>938</v>
      </c>
      <c r="M1069" s="131">
        <v>13607.605332625619</v>
      </c>
      <c r="N1069" s="130"/>
      <c r="O1069" s="132">
        <v>0.52</v>
      </c>
      <c r="P1069" s="132">
        <v>0</v>
      </c>
      <c r="Q1069" s="133">
        <v>6588</v>
      </c>
      <c r="R1069" s="133">
        <v>0</v>
      </c>
      <c r="S1069" s="133">
        <v>0</v>
      </c>
      <c r="T1069" s="133">
        <v>488</v>
      </c>
      <c r="U1069" s="134">
        <v>7076</v>
      </c>
      <c r="V1069" s="144"/>
      <c r="W1069" s="173">
        <v>0</v>
      </c>
      <c r="X1069" s="174">
        <v>0.09</v>
      </c>
      <c r="Y1069" s="174">
        <v>5.551926316429312E-3</v>
      </c>
      <c r="Z1069" s="175">
        <v>0</v>
      </c>
      <c r="AA1069" s="168"/>
      <c r="AB1069" s="176">
        <v>0</v>
      </c>
      <c r="AC1069" s="177">
        <v>0</v>
      </c>
      <c r="AD1069" s="134">
        <v>0</v>
      </c>
      <c r="AE1069" s="177">
        <v>0</v>
      </c>
      <c r="AF1069" s="182">
        <v>0</v>
      </c>
      <c r="AG1069" s="172"/>
    </row>
    <row r="1070" spans="1:33" s="110" customFormat="1" x14ac:dyDescent="0.2">
      <c r="A1070" s="138">
        <v>3509</v>
      </c>
      <c r="B1070" s="139">
        <v>3509095763</v>
      </c>
      <c r="C1070" s="140" t="s">
        <v>556</v>
      </c>
      <c r="D1070" s="141">
        <v>95</v>
      </c>
      <c r="E1070" s="140" t="s">
        <v>127</v>
      </c>
      <c r="F1070" s="141">
        <v>763</v>
      </c>
      <c r="G1070" s="142" t="s">
        <v>434</v>
      </c>
      <c r="H1070" s="130"/>
      <c r="I1070" s="131">
        <v>14723</v>
      </c>
      <c r="J1070" s="131">
        <v>3303</v>
      </c>
      <c r="K1070" s="131">
        <v>0</v>
      </c>
      <c r="L1070" s="131">
        <v>938</v>
      </c>
      <c r="M1070" s="131">
        <v>18964</v>
      </c>
      <c r="N1070" s="130"/>
      <c r="O1070" s="132">
        <v>1</v>
      </c>
      <c r="P1070" s="132">
        <v>0</v>
      </c>
      <c r="Q1070" s="133">
        <v>18026</v>
      </c>
      <c r="R1070" s="133">
        <v>0</v>
      </c>
      <c r="S1070" s="133">
        <v>0</v>
      </c>
      <c r="T1070" s="133">
        <v>938</v>
      </c>
      <c r="U1070" s="134">
        <v>18964</v>
      </c>
      <c r="V1070" s="144"/>
      <c r="W1070" s="173">
        <v>0</v>
      </c>
      <c r="X1070" s="174">
        <v>0.09</v>
      </c>
      <c r="Y1070" s="174">
        <v>5.0017095279295118E-3</v>
      </c>
      <c r="Z1070" s="175">
        <v>0</v>
      </c>
      <c r="AA1070" s="168"/>
      <c r="AB1070" s="176">
        <v>0</v>
      </c>
      <c r="AC1070" s="177">
        <v>0</v>
      </c>
      <c r="AD1070" s="134">
        <v>0</v>
      </c>
      <c r="AE1070" s="177">
        <v>0</v>
      </c>
      <c r="AF1070" s="182">
        <v>0</v>
      </c>
      <c r="AG1070" s="172"/>
    </row>
    <row r="1071" spans="1:33" s="110" customFormat="1" x14ac:dyDescent="0.2">
      <c r="A1071" s="138">
        <v>3510</v>
      </c>
      <c r="B1071" s="139">
        <v>3510281061</v>
      </c>
      <c r="C1071" s="140" t="s">
        <v>557</v>
      </c>
      <c r="D1071" s="141">
        <v>281</v>
      </c>
      <c r="E1071" s="140" t="s">
        <v>313</v>
      </c>
      <c r="F1071" s="141">
        <v>61</v>
      </c>
      <c r="G1071" s="142" t="s">
        <v>93</v>
      </c>
      <c r="H1071" s="130"/>
      <c r="I1071" s="131">
        <v>13985</v>
      </c>
      <c r="J1071" s="131">
        <v>764</v>
      </c>
      <c r="K1071" s="131">
        <v>0</v>
      </c>
      <c r="L1071" s="131">
        <v>938</v>
      </c>
      <c r="M1071" s="131">
        <v>15687</v>
      </c>
      <c r="N1071" s="130"/>
      <c r="O1071" s="132">
        <v>3</v>
      </c>
      <c r="P1071" s="132">
        <v>0</v>
      </c>
      <c r="Q1071" s="133">
        <v>44070</v>
      </c>
      <c r="R1071" s="133">
        <v>0</v>
      </c>
      <c r="S1071" s="133">
        <v>0</v>
      </c>
      <c r="T1071" s="133">
        <v>2802</v>
      </c>
      <c r="U1071" s="134">
        <v>46872</v>
      </c>
      <c r="V1071" s="144"/>
      <c r="W1071" s="173">
        <v>1.1936444362467769E-2</v>
      </c>
      <c r="X1071" s="174">
        <v>0.09</v>
      </c>
      <c r="Y1071" s="174">
        <v>3.8456365525610617E-2</v>
      </c>
      <c r="Z1071" s="175">
        <v>0</v>
      </c>
      <c r="AA1071" s="168"/>
      <c r="AB1071" s="176">
        <v>0</v>
      </c>
      <c r="AC1071" s="177">
        <v>0</v>
      </c>
      <c r="AD1071" s="134">
        <v>0</v>
      </c>
      <c r="AE1071" s="177">
        <v>0</v>
      </c>
      <c r="AF1071" s="182">
        <v>0</v>
      </c>
      <c r="AG1071" s="172"/>
    </row>
    <row r="1072" spans="1:33" s="110" customFormat="1" x14ac:dyDescent="0.2">
      <c r="A1072" s="138">
        <v>3510</v>
      </c>
      <c r="B1072" s="139">
        <v>3510281087</v>
      </c>
      <c r="C1072" s="140" t="s">
        <v>557</v>
      </c>
      <c r="D1072" s="141">
        <v>281</v>
      </c>
      <c r="E1072" s="140" t="s">
        <v>313</v>
      </c>
      <c r="F1072" s="141">
        <v>87</v>
      </c>
      <c r="G1072" s="142" t="s">
        <v>119</v>
      </c>
      <c r="H1072" s="130"/>
      <c r="I1072" s="131">
        <v>10983.843991676127</v>
      </c>
      <c r="J1072" s="131">
        <v>3950</v>
      </c>
      <c r="K1072" s="131">
        <v>0</v>
      </c>
      <c r="L1072" s="131">
        <v>938</v>
      </c>
      <c r="M1072" s="131">
        <v>15871.843991676127</v>
      </c>
      <c r="N1072" s="130"/>
      <c r="O1072" s="132">
        <v>1</v>
      </c>
      <c r="P1072" s="132">
        <v>0</v>
      </c>
      <c r="Q1072" s="133">
        <v>14874</v>
      </c>
      <c r="R1072" s="133">
        <v>0</v>
      </c>
      <c r="S1072" s="133">
        <v>0</v>
      </c>
      <c r="T1072" s="133">
        <v>934</v>
      </c>
      <c r="U1072" s="134">
        <v>15808</v>
      </c>
      <c r="V1072" s="144"/>
      <c r="W1072" s="173">
        <v>3.9788147874892559E-3</v>
      </c>
      <c r="X1072" s="174">
        <v>0.09</v>
      </c>
      <c r="Y1072" s="174">
        <v>4.2711366611567301E-3</v>
      </c>
      <c r="Z1072" s="175">
        <v>0</v>
      </c>
      <c r="AA1072" s="168"/>
      <c r="AB1072" s="176">
        <v>0</v>
      </c>
      <c r="AC1072" s="177">
        <v>0</v>
      </c>
      <c r="AD1072" s="134">
        <v>0</v>
      </c>
      <c r="AE1072" s="177">
        <v>0</v>
      </c>
      <c r="AF1072" s="182">
        <v>0</v>
      </c>
      <c r="AG1072" s="172"/>
    </row>
    <row r="1073" spans="1:33" s="110" customFormat="1" x14ac:dyDescent="0.2">
      <c r="A1073" s="138">
        <v>3510</v>
      </c>
      <c r="B1073" s="139">
        <v>3510281137</v>
      </c>
      <c r="C1073" s="140" t="s">
        <v>557</v>
      </c>
      <c r="D1073" s="141">
        <v>281</v>
      </c>
      <c r="E1073" s="140" t="s">
        <v>313</v>
      </c>
      <c r="F1073" s="141">
        <v>137</v>
      </c>
      <c r="G1073" s="142" t="s">
        <v>169</v>
      </c>
      <c r="H1073" s="130"/>
      <c r="I1073" s="131">
        <v>14566</v>
      </c>
      <c r="J1073" s="131">
        <v>0</v>
      </c>
      <c r="K1073" s="131">
        <v>0</v>
      </c>
      <c r="L1073" s="131">
        <v>938</v>
      </c>
      <c r="M1073" s="131">
        <v>15504</v>
      </c>
      <c r="N1073" s="130"/>
      <c r="O1073" s="132">
        <v>6</v>
      </c>
      <c r="P1073" s="132">
        <v>0</v>
      </c>
      <c r="Q1073" s="133">
        <v>87048</v>
      </c>
      <c r="R1073" s="133">
        <v>0</v>
      </c>
      <c r="S1073" s="133">
        <v>0</v>
      </c>
      <c r="T1073" s="133">
        <v>5604</v>
      </c>
      <c r="U1073" s="134">
        <v>92652</v>
      </c>
      <c r="V1073" s="144"/>
      <c r="W1073" s="173">
        <v>2.3872888724935537E-2</v>
      </c>
      <c r="X1073" s="174">
        <v>0.18</v>
      </c>
      <c r="Y1073" s="174">
        <v>0.10833367339134427</v>
      </c>
      <c r="Z1073" s="175">
        <v>0</v>
      </c>
      <c r="AA1073" s="168"/>
      <c r="AB1073" s="176">
        <v>0</v>
      </c>
      <c r="AC1073" s="177">
        <v>0</v>
      </c>
      <c r="AD1073" s="134">
        <v>0</v>
      </c>
      <c r="AE1073" s="177">
        <v>0</v>
      </c>
      <c r="AF1073" s="182">
        <v>0</v>
      </c>
      <c r="AG1073" s="172"/>
    </row>
    <row r="1074" spans="1:33" s="110" customFormat="1" x14ac:dyDescent="0.2">
      <c r="A1074" s="138">
        <v>3510</v>
      </c>
      <c r="B1074" s="139">
        <v>3510281159</v>
      </c>
      <c r="C1074" s="140" t="s">
        <v>557</v>
      </c>
      <c r="D1074" s="141">
        <v>281</v>
      </c>
      <c r="E1074" s="140" t="s">
        <v>313</v>
      </c>
      <c r="F1074" s="141">
        <v>159</v>
      </c>
      <c r="G1074" s="142" t="s">
        <v>191</v>
      </c>
      <c r="H1074" s="130"/>
      <c r="I1074" s="131">
        <v>10412.355010683761</v>
      </c>
      <c r="J1074" s="131">
        <v>4824</v>
      </c>
      <c r="K1074" s="131">
        <v>0</v>
      </c>
      <c r="L1074" s="131">
        <v>938</v>
      </c>
      <c r="M1074" s="131">
        <v>16174.355010683761</v>
      </c>
      <c r="N1074" s="130"/>
      <c r="O1074" s="132">
        <v>1</v>
      </c>
      <c r="P1074" s="132">
        <v>0</v>
      </c>
      <c r="Q1074" s="133">
        <v>15176</v>
      </c>
      <c r="R1074" s="133">
        <v>0</v>
      </c>
      <c r="S1074" s="133">
        <v>0</v>
      </c>
      <c r="T1074" s="133">
        <v>934</v>
      </c>
      <c r="U1074" s="134">
        <v>16110</v>
      </c>
      <c r="V1074" s="144"/>
      <c r="W1074" s="173">
        <v>3.9788147874892559E-3</v>
      </c>
      <c r="X1074" s="174">
        <v>0.09</v>
      </c>
      <c r="Y1074" s="174">
        <v>2.9971063621841458E-3</v>
      </c>
      <c r="Z1074" s="175">
        <v>0</v>
      </c>
      <c r="AA1074" s="168"/>
      <c r="AB1074" s="176">
        <v>0</v>
      </c>
      <c r="AC1074" s="177">
        <v>0</v>
      </c>
      <c r="AD1074" s="134">
        <v>0</v>
      </c>
      <c r="AE1074" s="177">
        <v>0</v>
      </c>
      <c r="AF1074" s="182">
        <v>0</v>
      </c>
      <c r="AG1074" s="172"/>
    </row>
    <row r="1075" spans="1:33" s="110" customFormat="1" x14ac:dyDescent="0.2">
      <c r="A1075" s="138">
        <v>3510</v>
      </c>
      <c r="B1075" s="139">
        <v>3510281281</v>
      </c>
      <c r="C1075" s="140" t="s">
        <v>557</v>
      </c>
      <c r="D1075" s="141">
        <v>281</v>
      </c>
      <c r="E1075" s="140" t="s">
        <v>313</v>
      </c>
      <c r="F1075" s="141">
        <v>281</v>
      </c>
      <c r="G1075" s="142" t="s">
        <v>313</v>
      </c>
      <c r="H1075" s="130"/>
      <c r="I1075" s="131">
        <v>13147</v>
      </c>
      <c r="J1075" s="131">
        <v>597</v>
      </c>
      <c r="K1075" s="131">
        <v>0</v>
      </c>
      <c r="L1075" s="131">
        <v>938</v>
      </c>
      <c r="M1075" s="131">
        <v>14682</v>
      </c>
      <c r="N1075" s="130"/>
      <c r="O1075" s="132">
        <v>359.51</v>
      </c>
      <c r="P1075" s="132">
        <v>0</v>
      </c>
      <c r="Q1075" s="133">
        <v>4921339</v>
      </c>
      <c r="R1075" s="133">
        <v>0</v>
      </c>
      <c r="S1075" s="133">
        <v>0</v>
      </c>
      <c r="T1075" s="133">
        <v>335786</v>
      </c>
      <c r="U1075" s="134">
        <v>5257125</v>
      </c>
      <c r="V1075" s="144"/>
      <c r="W1075" s="173">
        <v>1.4304237042502699</v>
      </c>
      <c r="X1075" s="174">
        <v>0.18</v>
      </c>
      <c r="Y1075" s="174">
        <v>0.13568467825628666</v>
      </c>
      <c r="Z1075" s="175">
        <v>0</v>
      </c>
      <c r="AA1075" s="168"/>
      <c r="AB1075" s="176">
        <v>3</v>
      </c>
      <c r="AC1075" s="177">
        <v>0</v>
      </c>
      <c r="AD1075" s="134">
        <v>0</v>
      </c>
      <c r="AE1075" s="177">
        <v>0</v>
      </c>
      <c r="AF1075" s="182">
        <v>0</v>
      </c>
      <c r="AG1075" s="172"/>
    </row>
    <row r="1076" spans="1:33" s="110" customFormat="1" x14ac:dyDescent="0.2">
      <c r="A1076" s="138">
        <v>3510</v>
      </c>
      <c r="B1076" s="139">
        <v>3510281325</v>
      </c>
      <c r="C1076" s="140" t="s">
        <v>557</v>
      </c>
      <c r="D1076" s="141">
        <v>281</v>
      </c>
      <c r="E1076" s="140" t="s">
        <v>313</v>
      </c>
      <c r="F1076" s="141">
        <v>325</v>
      </c>
      <c r="G1076" s="142" t="s">
        <v>357</v>
      </c>
      <c r="H1076" s="130"/>
      <c r="I1076" s="131">
        <v>12505.803428461981</v>
      </c>
      <c r="J1076" s="131">
        <v>1787</v>
      </c>
      <c r="K1076" s="131">
        <v>0</v>
      </c>
      <c r="L1076" s="131">
        <v>938</v>
      </c>
      <c r="M1076" s="131">
        <v>15230.803428461981</v>
      </c>
      <c r="N1076" s="130"/>
      <c r="O1076" s="132">
        <v>2</v>
      </c>
      <c r="P1076" s="132">
        <v>0</v>
      </c>
      <c r="Q1076" s="133">
        <v>28472</v>
      </c>
      <c r="R1076" s="133">
        <v>0</v>
      </c>
      <c r="S1076" s="133">
        <v>0</v>
      </c>
      <c r="T1076" s="133">
        <v>1868</v>
      </c>
      <c r="U1076" s="134">
        <v>30340</v>
      </c>
      <c r="V1076" s="144"/>
      <c r="W1076" s="173">
        <v>7.9576295749785118E-3</v>
      </c>
      <c r="X1076" s="174">
        <v>0.09</v>
      </c>
      <c r="Y1076" s="174">
        <v>1.2300280450022755E-2</v>
      </c>
      <c r="Z1076" s="175">
        <v>0</v>
      </c>
      <c r="AA1076" s="168"/>
      <c r="AB1076" s="176">
        <v>0</v>
      </c>
      <c r="AC1076" s="177">
        <v>0</v>
      </c>
      <c r="AD1076" s="134">
        <v>0</v>
      </c>
      <c r="AE1076" s="177">
        <v>0</v>
      </c>
      <c r="AF1076" s="182">
        <v>0</v>
      </c>
      <c r="AG1076" s="172"/>
    </row>
    <row r="1077" spans="1:33" s="110" customFormat="1" x14ac:dyDescent="0.2">
      <c r="A1077" s="138">
        <v>3510</v>
      </c>
      <c r="B1077" s="139">
        <v>3510281332</v>
      </c>
      <c r="C1077" s="140" t="s">
        <v>557</v>
      </c>
      <c r="D1077" s="141">
        <v>281</v>
      </c>
      <c r="E1077" s="140" t="s">
        <v>313</v>
      </c>
      <c r="F1077" s="141">
        <v>332</v>
      </c>
      <c r="G1077" s="142" t="s">
        <v>364</v>
      </c>
      <c r="H1077" s="130"/>
      <c r="I1077" s="131">
        <v>12357</v>
      </c>
      <c r="J1077" s="131">
        <v>954</v>
      </c>
      <c r="K1077" s="131">
        <v>0</v>
      </c>
      <c r="L1077" s="131">
        <v>938</v>
      </c>
      <c r="M1077" s="131">
        <v>14249</v>
      </c>
      <c r="N1077" s="130"/>
      <c r="O1077" s="132">
        <v>5</v>
      </c>
      <c r="P1077" s="132">
        <v>0</v>
      </c>
      <c r="Q1077" s="133">
        <v>66290</v>
      </c>
      <c r="R1077" s="133">
        <v>0</v>
      </c>
      <c r="S1077" s="133">
        <v>0</v>
      </c>
      <c r="T1077" s="133">
        <v>4670</v>
      </c>
      <c r="U1077" s="134">
        <v>70960</v>
      </c>
      <c r="V1077" s="144"/>
      <c r="W1077" s="173">
        <v>1.9894073937446279E-2</v>
      </c>
      <c r="X1077" s="174">
        <v>0.09</v>
      </c>
      <c r="Y1077" s="174">
        <v>1.6521733237553109E-2</v>
      </c>
      <c r="Z1077" s="175">
        <v>0</v>
      </c>
      <c r="AA1077" s="168"/>
      <c r="AB1077" s="176">
        <v>0</v>
      </c>
      <c r="AC1077" s="177">
        <v>0</v>
      </c>
      <c r="AD1077" s="134">
        <v>0</v>
      </c>
      <c r="AE1077" s="177">
        <v>0</v>
      </c>
      <c r="AF1077" s="182">
        <v>0</v>
      </c>
      <c r="AG1077" s="172"/>
    </row>
    <row r="1078" spans="1:33" s="110" customFormat="1" x14ac:dyDescent="0.2">
      <c r="A1078" s="138">
        <v>3510</v>
      </c>
      <c r="B1078" s="139">
        <v>3510281680</v>
      </c>
      <c r="C1078" s="140" t="s">
        <v>557</v>
      </c>
      <c r="D1078" s="141">
        <v>281</v>
      </c>
      <c r="E1078" s="140" t="s">
        <v>313</v>
      </c>
      <c r="F1078" s="141">
        <v>680</v>
      </c>
      <c r="G1078" s="142" t="s">
        <v>411</v>
      </c>
      <c r="H1078" s="130"/>
      <c r="I1078" s="131">
        <v>10858.967824597465</v>
      </c>
      <c r="J1078" s="131">
        <v>3868</v>
      </c>
      <c r="K1078" s="131">
        <v>0</v>
      </c>
      <c r="L1078" s="131">
        <v>938</v>
      </c>
      <c r="M1078" s="131">
        <v>15664.967824597465</v>
      </c>
      <c r="N1078" s="130"/>
      <c r="O1078" s="132">
        <v>2</v>
      </c>
      <c r="P1078" s="132">
        <v>0</v>
      </c>
      <c r="Q1078" s="133">
        <v>29336</v>
      </c>
      <c r="R1078" s="133">
        <v>0</v>
      </c>
      <c r="S1078" s="133">
        <v>0</v>
      </c>
      <c r="T1078" s="133">
        <v>1868</v>
      </c>
      <c r="U1078" s="134">
        <v>31204</v>
      </c>
      <c r="V1078" s="144"/>
      <c r="W1078" s="173">
        <v>7.9576295749785118E-3</v>
      </c>
      <c r="X1078" s="174">
        <v>0.09</v>
      </c>
      <c r="Y1078" s="174">
        <v>4.5795888162902462E-3</v>
      </c>
      <c r="Z1078" s="175">
        <v>0</v>
      </c>
      <c r="AA1078" s="168"/>
      <c r="AB1078" s="176">
        <v>0</v>
      </c>
      <c r="AC1078" s="177">
        <v>0</v>
      </c>
      <c r="AD1078" s="134">
        <v>0</v>
      </c>
      <c r="AE1078" s="177">
        <v>0</v>
      </c>
      <c r="AF1078" s="182">
        <v>0</v>
      </c>
      <c r="AG1078" s="172"/>
    </row>
    <row r="1079" spans="1:33" s="110" customFormat="1" x14ac:dyDescent="0.2">
      <c r="A1079" s="138">
        <v>3513</v>
      </c>
      <c r="B1079" s="139">
        <v>3513044001</v>
      </c>
      <c r="C1079" s="140" t="s">
        <v>558</v>
      </c>
      <c r="D1079" s="141">
        <v>44</v>
      </c>
      <c r="E1079" s="140" t="s">
        <v>76</v>
      </c>
      <c r="F1079" s="141">
        <v>1</v>
      </c>
      <c r="G1079" s="142" t="s">
        <v>33</v>
      </c>
      <c r="H1079" s="130"/>
      <c r="I1079" s="131">
        <v>11530.517394155666</v>
      </c>
      <c r="J1079" s="131">
        <v>2040</v>
      </c>
      <c r="K1079" s="131">
        <v>0</v>
      </c>
      <c r="L1079" s="131">
        <v>938</v>
      </c>
      <c r="M1079" s="131">
        <v>14508.517394155666</v>
      </c>
      <c r="N1079" s="130"/>
      <c r="O1079" s="132">
        <v>1</v>
      </c>
      <c r="P1079" s="132">
        <v>0</v>
      </c>
      <c r="Q1079" s="133">
        <v>13472</v>
      </c>
      <c r="R1079" s="133">
        <v>0</v>
      </c>
      <c r="S1079" s="133">
        <v>0</v>
      </c>
      <c r="T1079" s="133">
        <v>931</v>
      </c>
      <c r="U1079" s="134">
        <v>14403</v>
      </c>
      <c r="V1079" s="144"/>
      <c r="W1079" s="173">
        <v>7.2397212167054047E-3</v>
      </c>
      <c r="X1079" s="174">
        <v>0.09</v>
      </c>
      <c r="Y1079" s="174">
        <v>1.3355256496601202E-2</v>
      </c>
      <c r="Z1079" s="175">
        <v>0</v>
      </c>
      <c r="AA1079" s="168"/>
      <c r="AB1079" s="176">
        <v>0</v>
      </c>
      <c r="AC1079" s="177">
        <v>0</v>
      </c>
      <c r="AD1079" s="134">
        <v>0</v>
      </c>
      <c r="AE1079" s="177">
        <v>0</v>
      </c>
      <c r="AF1079" s="182">
        <v>0</v>
      </c>
      <c r="AG1079" s="172"/>
    </row>
    <row r="1080" spans="1:33" s="110" customFormat="1" x14ac:dyDescent="0.2">
      <c r="A1080" s="138">
        <v>3513</v>
      </c>
      <c r="B1080" s="139">
        <v>3513044018</v>
      </c>
      <c r="C1080" s="140" t="s">
        <v>558</v>
      </c>
      <c r="D1080" s="141">
        <v>44</v>
      </c>
      <c r="E1080" s="140" t="s">
        <v>76</v>
      </c>
      <c r="F1080" s="141">
        <v>18</v>
      </c>
      <c r="G1080" s="142" t="s">
        <v>50</v>
      </c>
      <c r="H1080" s="130"/>
      <c r="I1080" s="131">
        <v>14340</v>
      </c>
      <c r="J1080" s="131">
        <v>8834</v>
      </c>
      <c r="K1080" s="131">
        <v>0</v>
      </c>
      <c r="L1080" s="131">
        <v>938</v>
      </c>
      <c r="M1080" s="131">
        <v>24112</v>
      </c>
      <c r="N1080" s="130"/>
      <c r="O1080" s="132">
        <v>2</v>
      </c>
      <c r="P1080" s="132">
        <v>0</v>
      </c>
      <c r="Q1080" s="133">
        <v>46012</v>
      </c>
      <c r="R1080" s="133">
        <v>0</v>
      </c>
      <c r="S1080" s="133">
        <v>0</v>
      </c>
      <c r="T1080" s="133">
        <v>1862</v>
      </c>
      <c r="U1080" s="134">
        <v>47874</v>
      </c>
      <c r="V1080" s="144"/>
      <c r="W1080" s="173">
        <v>1.4479442433410809E-2</v>
      </c>
      <c r="X1080" s="174">
        <v>0.09</v>
      </c>
      <c r="Y1080" s="174">
        <v>3.2906244359349739E-2</v>
      </c>
      <c r="Z1080" s="175">
        <v>0</v>
      </c>
      <c r="AA1080" s="168"/>
      <c r="AB1080" s="176">
        <v>1</v>
      </c>
      <c r="AC1080" s="177">
        <v>0</v>
      </c>
      <c r="AD1080" s="134">
        <v>0</v>
      </c>
      <c r="AE1080" s="177">
        <v>0</v>
      </c>
      <c r="AF1080" s="182">
        <v>0</v>
      </c>
      <c r="AG1080" s="172"/>
    </row>
    <row r="1081" spans="1:33" s="110" customFormat="1" x14ac:dyDescent="0.2">
      <c r="A1081" s="138">
        <v>3513</v>
      </c>
      <c r="B1081" s="139">
        <v>3513044035</v>
      </c>
      <c r="C1081" s="140" t="s">
        <v>558</v>
      </c>
      <c r="D1081" s="141">
        <v>44</v>
      </c>
      <c r="E1081" s="140" t="s">
        <v>76</v>
      </c>
      <c r="F1081" s="141">
        <v>35</v>
      </c>
      <c r="G1081" s="142" t="s">
        <v>67</v>
      </c>
      <c r="H1081" s="130"/>
      <c r="I1081" s="131">
        <v>13641</v>
      </c>
      <c r="J1081" s="131">
        <v>5725</v>
      </c>
      <c r="K1081" s="131">
        <v>0</v>
      </c>
      <c r="L1081" s="131">
        <v>938</v>
      </c>
      <c r="M1081" s="131">
        <v>20304</v>
      </c>
      <c r="N1081" s="130"/>
      <c r="O1081" s="132">
        <v>4</v>
      </c>
      <c r="P1081" s="132">
        <v>0</v>
      </c>
      <c r="Q1081" s="133">
        <v>76904</v>
      </c>
      <c r="R1081" s="133">
        <v>0</v>
      </c>
      <c r="S1081" s="133">
        <v>0</v>
      </c>
      <c r="T1081" s="133">
        <v>3724</v>
      </c>
      <c r="U1081" s="134">
        <v>80628</v>
      </c>
      <c r="V1081" s="144"/>
      <c r="W1081" s="173">
        <v>2.8958884866821619E-2</v>
      </c>
      <c r="X1081" s="174">
        <v>0.18</v>
      </c>
      <c r="Y1081" s="174">
        <v>0.15581142511821139</v>
      </c>
      <c r="Z1081" s="175">
        <v>0</v>
      </c>
      <c r="AA1081" s="168"/>
      <c r="AB1081" s="176">
        <v>0</v>
      </c>
      <c r="AC1081" s="177">
        <v>0</v>
      </c>
      <c r="AD1081" s="134">
        <v>0</v>
      </c>
      <c r="AE1081" s="177">
        <v>0</v>
      </c>
      <c r="AF1081" s="182">
        <v>0</v>
      </c>
      <c r="AG1081" s="172"/>
    </row>
    <row r="1082" spans="1:33" s="110" customFormat="1" x14ac:dyDescent="0.2">
      <c r="A1082" s="138">
        <v>3513</v>
      </c>
      <c r="B1082" s="139">
        <v>3513044044</v>
      </c>
      <c r="C1082" s="140" t="s">
        <v>558</v>
      </c>
      <c r="D1082" s="141">
        <v>44</v>
      </c>
      <c r="E1082" s="140" t="s">
        <v>76</v>
      </c>
      <c r="F1082" s="141">
        <v>44</v>
      </c>
      <c r="G1082" s="142" t="s">
        <v>76</v>
      </c>
      <c r="H1082" s="130"/>
      <c r="I1082" s="131">
        <v>12660</v>
      </c>
      <c r="J1082" s="131">
        <v>114</v>
      </c>
      <c r="K1082" s="131">
        <v>0</v>
      </c>
      <c r="L1082" s="131">
        <v>938</v>
      </c>
      <c r="M1082" s="131">
        <v>13712</v>
      </c>
      <c r="N1082" s="130"/>
      <c r="O1082" s="132">
        <v>590.30000000000007</v>
      </c>
      <c r="P1082" s="132">
        <v>0</v>
      </c>
      <c r="Q1082" s="133">
        <v>7486183</v>
      </c>
      <c r="R1082" s="133">
        <v>0</v>
      </c>
      <c r="S1082" s="133">
        <v>0</v>
      </c>
      <c r="T1082" s="133">
        <v>549570</v>
      </c>
      <c r="U1082" s="134">
        <v>8035753</v>
      </c>
      <c r="V1082" s="144"/>
      <c r="W1082" s="173">
        <v>4.2736074342211543</v>
      </c>
      <c r="X1082" s="174">
        <v>0.18</v>
      </c>
      <c r="Y1082" s="174">
        <v>7.2901165539567603E-2</v>
      </c>
      <c r="Z1082" s="175">
        <v>0</v>
      </c>
      <c r="AA1082" s="168"/>
      <c r="AB1082" s="176">
        <v>60.17</v>
      </c>
      <c r="AC1082" s="177">
        <v>0</v>
      </c>
      <c r="AD1082" s="134">
        <v>0</v>
      </c>
      <c r="AE1082" s="177">
        <v>3.9710411151331786</v>
      </c>
      <c r="AF1082" s="182">
        <v>54452</v>
      </c>
      <c r="AG1082" s="172"/>
    </row>
    <row r="1083" spans="1:33" s="110" customFormat="1" x14ac:dyDescent="0.2">
      <c r="A1083" s="138">
        <v>3513</v>
      </c>
      <c r="B1083" s="139">
        <v>3513044050</v>
      </c>
      <c r="C1083" s="140" t="s">
        <v>558</v>
      </c>
      <c r="D1083" s="141">
        <v>44</v>
      </c>
      <c r="E1083" s="140" t="s">
        <v>76</v>
      </c>
      <c r="F1083" s="141">
        <v>50</v>
      </c>
      <c r="G1083" s="142" t="s">
        <v>82</v>
      </c>
      <c r="H1083" s="130"/>
      <c r="I1083" s="131">
        <v>12875</v>
      </c>
      <c r="J1083" s="131">
        <v>5729</v>
      </c>
      <c r="K1083" s="131">
        <v>0</v>
      </c>
      <c r="L1083" s="131">
        <v>938</v>
      </c>
      <c r="M1083" s="131">
        <v>19542</v>
      </c>
      <c r="N1083" s="130"/>
      <c r="O1083" s="132">
        <v>2</v>
      </c>
      <c r="P1083" s="132">
        <v>0</v>
      </c>
      <c r="Q1083" s="133">
        <v>36938</v>
      </c>
      <c r="R1083" s="133">
        <v>0</v>
      </c>
      <c r="S1083" s="133">
        <v>0</v>
      </c>
      <c r="T1083" s="133">
        <v>1862</v>
      </c>
      <c r="U1083" s="134">
        <v>38800</v>
      </c>
      <c r="V1083" s="144"/>
      <c r="W1083" s="173">
        <v>1.4479442433410809E-2</v>
      </c>
      <c r="X1083" s="174">
        <v>0.09</v>
      </c>
      <c r="Y1083" s="174">
        <v>7.0171866245590771E-3</v>
      </c>
      <c r="Z1083" s="175">
        <v>0</v>
      </c>
      <c r="AA1083" s="168"/>
      <c r="AB1083" s="176">
        <v>1</v>
      </c>
      <c r="AC1083" s="177">
        <v>0</v>
      </c>
      <c r="AD1083" s="134">
        <v>0</v>
      </c>
      <c r="AE1083" s="177">
        <v>0</v>
      </c>
      <c r="AF1083" s="182">
        <v>0</v>
      </c>
      <c r="AG1083" s="172"/>
    </row>
    <row r="1084" spans="1:33" s="110" customFormat="1" x14ac:dyDescent="0.2">
      <c r="A1084" s="138">
        <v>3513</v>
      </c>
      <c r="B1084" s="139">
        <v>3513044088</v>
      </c>
      <c r="C1084" s="140" t="s">
        <v>558</v>
      </c>
      <c r="D1084" s="141">
        <v>44</v>
      </c>
      <c r="E1084" s="140" t="s">
        <v>76</v>
      </c>
      <c r="F1084" s="141">
        <v>88</v>
      </c>
      <c r="G1084" s="142" t="s">
        <v>120</v>
      </c>
      <c r="H1084" s="130"/>
      <c r="I1084" s="131">
        <v>10683.621393629124</v>
      </c>
      <c r="J1084" s="131">
        <v>3130</v>
      </c>
      <c r="K1084" s="131">
        <v>0</v>
      </c>
      <c r="L1084" s="131">
        <v>938</v>
      </c>
      <c r="M1084" s="131">
        <v>14751.621393629124</v>
      </c>
      <c r="N1084" s="130"/>
      <c r="O1084" s="132">
        <v>1</v>
      </c>
      <c r="P1084" s="132">
        <v>0</v>
      </c>
      <c r="Q1084" s="133">
        <v>13714</v>
      </c>
      <c r="R1084" s="133">
        <v>0</v>
      </c>
      <c r="S1084" s="133">
        <v>0</v>
      </c>
      <c r="T1084" s="133">
        <v>931</v>
      </c>
      <c r="U1084" s="134">
        <v>14645</v>
      </c>
      <c r="V1084" s="144"/>
      <c r="W1084" s="173">
        <v>7.2397212167054047E-3</v>
      </c>
      <c r="X1084" s="174">
        <v>0.09</v>
      </c>
      <c r="Y1084" s="174">
        <v>5.3929630206316741E-3</v>
      </c>
      <c r="Z1084" s="175">
        <v>0</v>
      </c>
      <c r="AA1084" s="168"/>
      <c r="AB1084" s="176">
        <v>0</v>
      </c>
      <c r="AC1084" s="177">
        <v>0</v>
      </c>
      <c r="AD1084" s="134">
        <v>0</v>
      </c>
      <c r="AE1084" s="177">
        <v>0</v>
      </c>
      <c r="AF1084" s="182">
        <v>0</v>
      </c>
      <c r="AG1084" s="172"/>
    </row>
    <row r="1085" spans="1:33" s="110" customFormat="1" x14ac:dyDescent="0.2">
      <c r="A1085" s="138">
        <v>3513</v>
      </c>
      <c r="B1085" s="139">
        <v>3513044093</v>
      </c>
      <c r="C1085" s="140" t="s">
        <v>558</v>
      </c>
      <c r="D1085" s="141">
        <v>44</v>
      </c>
      <c r="E1085" s="140" t="s">
        <v>76</v>
      </c>
      <c r="F1085" s="141">
        <v>93</v>
      </c>
      <c r="G1085" s="142" t="s">
        <v>125</v>
      </c>
      <c r="H1085" s="130"/>
      <c r="I1085" s="131">
        <v>14253.981201881861</v>
      </c>
      <c r="J1085" s="131">
        <v>81</v>
      </c>
      <c r="K1085" s="131">
        <v>0</v>
      </c>
      <c r="L1085" s="131">
        <v>938</v>
      </c>
      <c r="M1085" s="131">
        <v>15272.981201881861</v>
      </c>
      <c r="N1085" s="130"/>
      <c r="O1085" s="132">
        <v>1</v>
      </c>
      <c r="P1085" s="132">
        <v>0</v>
      </c>
      <c r="Q1085" s="133">
        <v>14231</v>
      </c>
      <c r="R1085" s="133">
        <v>0</v>
      </c>
      <c r="S1085" s="133">
        <v>0</v>
      </c>
      <c r="T1085" s="133">
        <v>931</v>
      </c>
      <c r="U1085" s="134">
        <v>15162</v>
      </c>
      <c r="V1085" s="144"/>
      <c r="W1085" s="173">
        <v>7.2397212167054047E-3</v>
      </c>
      <c r="X1085" s="174">
        <v>0.18</v>
      </c>
      <c r="Y1085" s="174">
        <v>7.2752686670527839E-2</v>
      </c>
      <c r="Z1085" s="175">
        <v>0</v>
      </c>
      <c r="AA1085" s="168"/>
      <c r="AB1085" s="176">
        <v>0</v>
      </c>
      <c r="AC1085" s="177">
        <v>0</v>
      </c>
      <c r="AD1085" s="134">
        <v>0</v>
      </c>
      <c r="AE1085" s="177">
        <v>0</v>
      </c>
      <c r="AF1085" s="182">
        <v>0</v>
      </c>
      <c r="AG1085" s="172"/>
    </row>
    <row r="1086" spans="1:33" s="110" customFormat="1" x14ac:dyDescent="0.2">
      <c r="A1086" s="138">
        <v>3513</v>
      </c>
      <c r="B1086" s="139">
        <v>3513044095</v>
      </c>
      <c r="C1086" s="140" t="s">
        <v>558</v>
      </c>
      <c r="D1086" s="141">
        <v>44</v>
      </c>
      <c r="E1086" s="140" t="s">
        <v>76</v>
      </c>
      <c r="F1086" s="141">
        <v>95</v>
      </c>
      <c r="G1086" s="142" t="s">
        <v>127</v>
      </c>
      <c r="H1086" s="130"/>
      <c r="I1086" s="131">
        <v>14855</v>
      </c>
      <c r="J1086" s="131">
        <v>109</v>
      </c>
      <c r="K1086" s="131">
        <v>0</v>
      </c>
      <c r="L1086" s="131">
        <v>938</v>
      </c>
      <c r="M1086" s="131">
        <v>15902</v>
      </c>
      <c r="N1086" s="130"/>
      <c r="O1086" s="132">
        <v>3</v>
      </c>
      <c r="P1086" s="132">
        <v>0</v>
      </c>
      <c r="Q1086" s="133">
        <v>44568</v>
      </c>
      <c r="R1086" s="133">
        <v>0</v>
      </c>
      <c r="S1086" s="133">
        <v>0</v>
      </c>
      <c r="T1086" s="133">
        <v>2793</v>
      </c>
      <c r="U1086" s="134">
        <v>47361</v>
      </c>
      <c r="V1086" s="144"/>
      <c r="W1086" s="173">
        <v>2.1719163650116214E-2</v>
      </c>
      <c r="X1086" s="174">
        <v>0.18</v>
      </c>
      <c r="Y1086" s="174">
        <v>0.13176468501831626</v>
      </c>
      <c r="Z1086" s="175">
        <v>0</v>
      </c>
      <c r="AA1086" s="168"/>
      <c r="AB1086" s="176">
        <v>0</v>
      </c>
      <c r="AC1086" s="177">
        <v>0</v>
      </c>
      <c r="AD1086" s="134">
        <v>0</v>
      </c>
      <c r="AE1086" s="177">
        <v>0</v>
      </c>
      <c r="AF1086" s="182">
        <v>0</v>
      </c>
      <c r="AG1086" s="172"/>
    </row>
    <row r="1087" spans="1:33" s="110" customFormat="1" x14ac:dyDescent="0.2">
      <c r="A1087" s="138">
        <v>3513</v>
      </c>
      <c r="B1087" s="139">
        <v>3513044133</v>
      </c>
      <c r="C1087" s="140" t="s">
        <v>558</v>
      </c>
      <c r="D1087" s="141">
        <v>44</v>
      </c>
      <c r="E1087" s="140" t="s">
        <v>76</v>
      </c>
      <c r="F1087" s="141">
        <v>133</v>
      </c>
      <c r="G1087" s="142" t="s">
        <v>165</v>
      </c>
      <c r="H1087" s="130"/>
      <c r="I1087" s="131">
        <v>11958.499763432394</v>
      </c>
      <c r="J1087" s="131">
        <v>2082</v>
      </c>
      <c r="K1087" s="131">
        <v>0</v>
      </c>
      <c r="L1087" s="131">
        <v>938</v>
      </c>
      <c r="M1087" s="131">
        <v>14978.499763432394</v>
      </c>
      <c r="N1087" s="130"/>
      <c r="O1087" s="132">
        <v>2.83</v>
      </c>
      <c r="P1087" s="132">
        <v>0</v>
      </c>
      <c r="Q1087" s="133">
        <v>39447</v>
      </c>
      <c r="R1087" s="133">
        <v>0</v>
      </c>
      <c r="S1087" s="133">
        <v>0</v>
      </c>
      <c r="T1087" s="133">
        <v>2635</v>
      </c>
      <c r="U1087" s="134">
        <v>42082</v>
      </c>
      <c r="V1087" s="144"/>
      <c r="W1087" s="173">
        <v>2.0488411043276294E-2</v>
      </c>
      <c r="X1087" s="174">
        <v>0.09</v>
      </c>
      <c r="Y1087" s="174">
        <v>3.3210823591240939E-2</v>
      </c>
      <c r="Z1087" s="175">
        <v>0</v>
      </c>
      <c r="AA1087" s="168"/>
      <c r="AB1087" s="176">
        <v>0</v>
      </c>
      <c r="AC1087" s="177">
        <v>0</v>
      </c>
      <c r="AD1087" s="134">
        <v>0</v>
      </c>
      <c r="AE1087" s="177">
        <v>0</v>
      </c>
      <c r="AF1087" s="182">
        <v>0</v>
      </c>
      <c r="AG1087" s="172"/>
    </row>
    <row r="1088" spans="1:33" s="110" customFormat="1" x14ac:dyDescent="0.2">
      <c r="A1088" s="138">
        <v>3513</v>
      </c>
      <c r="B1088" s="139">
        <v>3513044182</v>
      </c>
      <c r="C1088" s="140" t="s">
        <v>558</v>
      </c>
      <c r="D1088" s="141">
        <v>44</v>
      </c>
      <c r="E1088" s="140" t="s">
        <v>76</v>
      </c>
      <c r="F1088" s="141">
        <v>182</v>
      </c>
      <c r="G1088" s="142" t="s">
        <v>214</v>
      </c>
      <c r="H1088" s="130"/>
      <c r="I1088" s="131">
        <v>15771</v>
      </c>
      <c r="J1088" s="131">
        <v>3763</v>
      </c>
      <c r="K1088" s="131">
        <v>0</v>
      </c>
      <c r="L1088" s="131">
        <v>938</v>
      </c>
      <c r="M1088" s="131">
        <v>20472</v>
      </c>
      <c r="N1088" s="130"/>
      <c r="O1088" s="132">
        <v>4</v>
      </c>
      <c r="P1088" s="132">
        <v>0</v>
      </c>
      <c r="Q1088" s="133">
        <v>77572</v>
      </c>
      <c r="R1088" s="133">
        <v>0</v>
      </c>
      <c r="S1088" s="133">
        <v>0</v>
      </c>
      <c r="T1088" s="133">
        <v>3724</v>
      </c>
      <c r="U1088" s="134">
        <v>81296</v>
      </c>
      <c r="V1088" s="144"/>
      <c r="W1088" s="173">
        <v>2.8958884866821619E-2</v>
      </c>
      <c r="X1088" s="174">
        <v>0.09</v>
      </c>
      <c r="Y1088" s="174">
        <v>1.9857956629044372E-2</v>
      </c>
      <c r="Z1088" s="175">
        <v>0</v>
      </c>
      <c r="AA1088" s="168"/>
      <c r="AB1088" s="176">
        <v>1</v>
      </c>
      <c r="AC1088" s="177">
        <v>0</v>
      </c>
      <c r="AD1088" s="134">
        <v>0</v>
      </c>
      <c r="AE1088" s="177">
        <v>0</v>
      </c>
      <c r="AF1088" s="182">
        <v>0</v>
      </c>
      <c r="AG1088" s="172"/>
    </row>
    <row r="1089" spans="1:33" s="110" customFormat="1" x14ac:dyDescent="0.2">
      <c r="A1089" s="138">
        <v>3513</v>
      </c>
      <c r="B1089" s="139">
        <v>3513044218</v>
      </c>
      <c r="C1089" s="140" t="s">
        <v>558</v>
      </c>
      <c r="D1089" s="141">
        <v>44</v>
      </c>
      <c r="E1089" s="140" t="s">
        <v>76</v>
      </c>
      <c r="F1089" s="141">
        <v>218</v>
      </c>
      <c r="G1089" s="142" t="s">
        <v>250</v>
      </c>
      <c r="H1089" s="130"/>
      <c r="I1089" s="131">
        <v>11018.297520833332</v>
      </c>
      <c r="J1089" s="131">
        <v>3988</v>
      </c>
      <c r="K1089" s="131">
        <v>0</v>
      </c>
      <c r="L1089" s="131">
        <v>938</v>
      </c>
      <c r="M1089" s="131">
        <v>15944.297520833332</v>
      </c>
      <c r="N1089" s="130"/>
      <c r="O1089" s="132">
        <v>1.66</v>
      </c>
      <c r="P1089" s="132">
        <v>0</v>
      </c>
      <c r="Q1089" s="133">
        <v>24730</v>
      </c>
      <c r="R1089" s="133">
        <v>0</v>
      </c>
      <c r="S1089" s="133">
        <v>0</v>
      </c>
      <c r="T1089" s="133">
        <v>1546</v>
      </c>
      <c r="U1089" s="134">
        <v>26276</v>
      </c>
      <c r="V1089" s="144"/>
      <c r="W1089" s="173">
        <v>1.2017937219730971E-2</v>
      </c>
      <c r="X1089" s="174">
        <v>0.09</v>
      </c>
      <c r="Y1089" s="174">
        <v>3.1918113672817515E-2</v>
      </c>
      <c r="Z1089" s="175">
        <v>0</v>
      </c>
      <c r="AA1089" s="168"/>
      <c r="AB1089" s="176">
        <v>0</v>
      </c>
      <c r="AC1089" s="177">
        <v>0</v>
      </c>
      <c r="AD1089" s="134">
        <v>0</v>
      </c>
      <c r="AE1089" s="177">
        <v>0</v>
      </c>
      <c r="AF1089" s="182">
        <v>0</v>
      </c>
      <c r="AG1089" s="172"/>
    </row>
    <row r="1090" spans="1:33" s="110" customFormat="1" x14ac:dyDescent="0.2">
      <c r="A1090" s="138">
        <v>3513</v>
      </c>
      <c r="B1090" s="139">
        <v>3513044244</v>
      </c>
      <c r="C1090" s="140" t="s">
        <v>558</v>
      </c>
      <c r="D1090" s="141">
        <v>44</v>
      </c>
      <c r="E1090" s="140" t="s">
        <v>76</v>
      </c>
      <c r="F1090" s="141">
        <v>244</v>
      </c>
      <c r="G1090" s="142" t="s">
        <v>276</v>
      </c>
      <c r="H1090" s="130"/>
      <c r="I1090" s="131">
        <v>12418</v>
      </c>
      <c r="J1090" s="131">
        <v>3936</v>
      </c>
      <c r="K1090" s="131">
        <v>0</v>
      </c>
      <c r="L1090" s="131">
        <v>938</v>
      </c>
      <c r="M1090" s="131">
        <v>17292</v>
      </c>
      <c r="N1090" s="130"/>
      <c r="O1090" s="132">
        <v>75.28</v>
      </c>
      <c r="P1090" s="132">
        <v>0</v>
      </c>
      <c r="Q1090" s="133">
        <v>1222244</v>
      </c>
      <c r="R1090" s="133">
        <v>0</v>
      </c>
      <c r="S1090" s="133">
        <v>0</v>
      </c>
      <c r="T1090" s="133">
        <v>70099</v>
      </c>
      <c r="U1090" s="134">
        <v>1292343</v>
      </c>
      <c r="V1090" s="144"/>
      <c r="W1090" s="173">
        <v>0.54500621319358278</v>
      </c>
      <c r="X1090" s="174">
        <v>0.09</v>
      </c>
      <c r="Y1090" s="174">
        <v>0.1346351263518645</v>
      </c>
      <c r="Z1090" s="175">
        <v>0</v>
      </c>
      <c r="AA1090" s="168"/>
      <c r="AB1090" s="176">
        <v>13</v>
      </c>
      <c r="AC1090" s="177">
        <v>11.083109051010743</v>
      </c>
      <c r="AD1090" s="134">
        <v>191659</v>
      </c>
      <c r="AE1090" s="177">
        <v>0</v>
      </c>
      <c r="AF1090" s="182">
        <v>0</v>
      </c>
      <c r="AG1090" s="172"/>
    </row>
    <row r="1091" spans="1:33" s="110" customFormat="1" x14ac:dyDescent="0.2">
      <c r="A1091" s="138">
        <v>3513</v>
      </c>
      <c r="B1091" s="139">
        <v>3513044251</v>
      </c>
      <c r="C1091" s="140" t="s">
        <v>558</v>
      </c>
      <c r="D1091" s="141">
        <v>44</v>
      </c>
      <c r="E1091" s="140" t="s">
        <v>76</v>
      </c>
      <c r="F1091" s="141">
        <v>251</v>
      </c>
      <c r="G1091" s="142" t="s">
        <v>283</v>
      </c>
      <c r="H1091" s="130"/>
      <c r="I1091" s="131">
        <v>13438</v>
      </c>
      <c r="J1091" s="131">
        <v>2694</v>
      </c>
      <c r="K1091" s="131">
        <v>0</v>
      </c>
      <c r="L1091" s="131">
        <v>938</v>
      </c>
      <c r="M1091" s="131">
        <v>17070</v>
      </c>
      <c r="N1091" s="130"/>
      <c r="O1091" s="132">
        <v>0.49</v>
      </c>
      <c r="P1091" s="132">
        <v>0</v>
      </c>
      <c r="Q1091" s="133">
        <v>7847</v>
      </c>
      <c r="R1091" s="133">
        <v>0</v>
      </c>
      <c r="S1091" s="133">
        <v>0</v>
      </c>
      <c r="T1091" s="133">
        <v>456</v>
      </c>
      <c r="U1091" s="134">
        <v>8303</v>
      </c>
      <c r="V1091" s="144"/>
      <c r="W1091" s="173">
        <v>3.5474633961856484E-3</v>
      </c>
      <c r="X1091" s="174">
        <v>0.09</v>
      </c>
      <c r="Y1091" s="174">
        <v>3.7938268520678699E-2</v>
      </c>
      <c r="Z1091" s="175">
        <v>0</v>
      </c>
      <c r="AA1091" s="168"/>
      <c r="AB1091" s="176">
        <v>0</v>
      </c>
      <c r="AC1091" s="177">
        <v>0</v>
      </c>
      <c r="AD1091" s="134">
        <v>0</v>
      </c>
      <c r="AE1091" s="177">
        <v>0</v>
      </c>
      <c r="AF1091" s="182">
        <v>0</v>
      </c>
      <c r="AG1091" s="172"/>
    </row>
    <row r="1092" spans="1:33" s="110" customFormat="1" x14ac:dyDescent="0.2">
      <c r="A1092" s="138">
        <v>3513</v>
      </c>
      <c r="B1092" s="139">
        <v>3513044285</v>
      </c>
      <c r="C1092" s="140" t="s">
        <v>558</v>
      </c>
      <c r="D1092" s="141">
        <v>44</v>
      </c>
      <c r="E1092" s="140" t="s">
        <v>76</v>
      </c>
      <c r="F1092" s="141">
        <v>285</v>
      </c>
      <c r="G1092" s="142" t="s">
        <v>317</v>
      </c>
      <c r="H1092" s="130"/>
      <c r="I1092" s="131">
        <v>12090.639270142699</v>
      </c>
      <c r="J1092" s="131">
        <v>3530</v>
      </c>
      <c r="K1092" s="131">
        <v>0</v>
      </c>
      <c r="L1092" s="131">
        <v>938</v>
      </c>
      <c r="M1092" s="131">
        <v>16558.639270142699</v>
      </c>
      <c r="N1092" s="130"/>
      <c r="O1092" s="132">
        <v>1</v>
      </c>
      <c r="P1092" s="132">
        <v>0</v>
      </c>
      <c r="Q1092" s="133">
        <v>15508</v>
      </c>
      <c r="R1092" s="133">
        <v>0</v>
      </c>
      <c r="S1092" s="133">
        <v>0</v>
      </c>
      <c r="T1092" s="133">
        <v>931</v>
      </c>
      <c r="U1092" s="134">
        <v>16439</v>
      </c>
      <c r="V1092" s="144"/>
      <c r="W1092" s="173">
        <v>7.2397212167054047E-3</v>
      </c>
      <c r="X1092" s="174">
        <v>0.09</v>
      </c>
      <c r="Y1092" s="174">
        <v>3.6707269346642001E-2</v>
      </c>
      <c r="Z1092" s="175">
        <v>0</v>
      </c>
      <c r="AA1092" s="168"/>
      <c r="AB1092" s="176">
        <v>0</v>
      </c>
      <c r="AC1092" s="177">
        <v>0</v>
      </c>
      <c r="AD1092" s="134">
        <v>0</v>
      </c>
      <c r="AE1092" s="177">
        <v>0</v>
      </c>
      <c r="AF1092" s="182">
        <v>0</v>
      </c>
      <c r="AG1092" s="172"/>
    </row>
    <row r="1093" spans="1:33" s="110" customFormat="1" x14ac:dyDescent="0.2">
      <c r="A1093" s="138">
        <v>3513</v>
      </c>
      <c r="B1093" s="139">
        <v>3513044293</v>
      </c>
      <c r="C1093" s="140" t="s">
        <v>558</v>
      </c>
      <c r="D1093" s="141">
        <v>44</v>
      </c>
      <c r="E1093" s="140" t="s">
        <v>76</v>
      </c>
      <c r="F1093" s="141">
        <v>293</v>
      </c>
      <c r="G1093" s="142" t="s">
        <v>325</v>
      </c>
      <c r="H1093" s="130"/>
      <c r="I1093" s="131">
        <v>11440</v>
      </c>
      <c r="J1093" s="131">
        <v>548</v>
      </c>
      <c r="K1093" s="131">
        <v>0</v>
      </c>
      <c r="L1093" s="131">
        <v>938</v>
      </c>
      <c r="M1093" s="131">
        <v>12926</v>
      </c>
      <c r="N1093" s="130"/>
      <c r="O1093" s="132">
        <v>42.14</v>
      </c>
      <c r="P1093" s="132">
        <v>0</v>
      </c>
      <c r="Q1093" s="133">
        <v>501510</v>
      </c>
      <c r="R1093" s="133">
        <v>0</v>
      </c>
      <c r="S1093" s="133">
        <v>0</v>
      </c>
      <c r="T1093" s="133">
        <v>39232</v>
      </c>
      <c r="U1093" s="134">
        <v>540742</v>
      </c>
      <c r="V1093" s="144"/>
      <c r="W1093" s="173">
        <v>0.30508185207196586</v>
      </c>
      <c r="X1093" s="174">
        <v>0.18</v>
      </c>
      <c r="Y1093" s="174">
        <v>9.4456288817017318E-3</v>
      </c>
      <c r="Z1093" s="175">
        <v>0</v>
      </c>
      <c r="AA1093" s="168"/>
      <c r="AB1093" s="176">
        <v>6</v>
      </c>
      <c r="AC1093" s="177">
        <v>0</v>
      </c>
      <c r="AD1093" s="134">
        <v>0</v>
      </c>
      <c r="AE1093" s="177">
        <v>0.99276027878329465</v>
      </c>
      <c r="AF1093" s="182">
        <v>12832</v>
      </c>
      <c r="AG1093" s="172"/>
    </row>
    <row r="1094" spans="1:33" s="110" customFormat="1" x14ac:dyDescent="0.2">
      <c r="A1094" s="138">
        <v>3513</v>
      </c>
      <c r="B1094" s="139">
        <v>3513044323</v>
      </c>
      <c r="C1094" s="140" t="s">
        <v>558</v>
      </c>
      <c r="D1094" s="141">
        <v>44</v>
      </c>
      <c r="E1094" s="140" t="s">
        <v>76</v>
      </c>
      <c r="F1094" s="141">
        <v>323</v>
      </c>
      <c r="G1094" s="142" t="s">
        <v>355</v>
      </c>
      <c r="H1094" s="130"/>
      <c r="I1094" s="131">
        <v>10989.445627822945</v>
      </c>
      <c r="J1094" s="131">
        <v>3441</v>
      </c>
      <c r="K1094" s="131">
        <v>0</v>
      </c>
      <c r="L1094" s="131">
        <v>938</v>
      </c>
      <c r="M1094" s="131">
        <v>15368.445627822945</v>
      </c>
      <c r="N1094" s="130"/>
      <c r="O1094" s="132">
        <v>2</v>
      </c>
      <c r="P1094" s="132">
        <v>0</v>
      </c>
      <c r="Q1094" s="133">
        <v>28652</v>
      </c>
      <c r="R1094" s="133">
        <v>0</v>
      </c>
      <c r="S1094" s="133">
        <v>0</v>
      </c>
      <c r="T1094" s="133">
        <v>1862</v>
      </c>
      <c r="U1094" s="134">
        <v>30514</v>
      </c>
      <c r="V1094" s="144"/>
      <c r="W1094" s="173">
        <v>1.4479442433410809E-2</v>
      </c>
      <c r="X1094" s="174">
        <v>0.09</v>
      </c>
      <c r="Y1094" s="174">
        <v>6.0509244028440013E-3</v>
      </c>
      <c r="Z1094" s="175">
        <v>0</v>
      </c>
      <c r="AA1094" s="168"/>
      <c r="AB1094" s="176">
        <v>0</v>
      </c>
      <c r="AC1094" s="177">
        <v>0</v>
      </c>
      <c r="AD1094" s="134">
        <v>0</v>
      </c>
      <c r="AE1094" s="177">
        <v>0</v>
      </c>
      <c r="AF1094" s="182">
        <v>0</v>
      </c>
      <c r="AG1094" s="172"/>
    </row>
    <row r="1095" spans="1:33" s="110" customFormat="1" x14ac:dyDescent="0.2">
      <c r="A1095" s="138">
        <v>3513</v>
      </c>
      <c r="B1095" s="139">
        <v>3513044625</v>
      </c>
      <c r="C1095" s="140" t="s">
        <v>558</v>
      </c>
      <c r="D1095" s="141">
        <v>44</v>
      </c>
      <c r="E1095" s="140" t="s">
        <v>76</v>
      </c>
      <c r="F1095" s="141">
        <v>625</v>
      </c>
      <c r="G1095" s="142" t="s">
        <v>395</v>
      </c>
      <c r="H1095" s="130"/>
      <c r="I1095" s="131">
        <v>14723</v>
      </c>
      <c r="J1095" s="131">
        <v>2223</v>
      </c>
      <c r="K1095" s="131">
        <v>0</v>
      </c>
      <c r="L1095" s="131">
        <v>938</v>
      </c>
      <c r="M1095" s="131">
        <v>17884</v>
      </c>
      <c r="N1095" s="130"/>
      <c r="O1095" s="132">
        <v>1</v>
      </c>
      <c r="P1095" s="132">
        <v>0</v>
      </c>
      <c r="Q1095" s="133">
        <v>16823</v>
      </c>
      <c r="R1095" s="133">
        <v>0</v>
      </c>
      <c r="S1095" s="133">
        <v>0</v>
      </c>
      <c r="T1095" s="133">
        <v>931</v>
      </c>
      <c r="U1095" s="134">
        <v>17754</v>
      </c>
      <c r="V1095" s="144"/>
      <c r="W1095" s="173">
        <v>7.2397212167054047E-3</v>
      </c>
      <c r="X1095" s="174">
        <v>0.09</v>
      </c>
      <c r="Y1095" s="174">
        <v>4.7576308067565189E-3</v>
      </c>
      <c r="Z1095" s="175">
        <v>0</v>
      </c>
      <c r="AA1095" s="168"/>
      <c r="AB1095" s="176">
        <v>0</v>
      </c>
      <c r="AC1095" s="177">
        <v>0</v>
      </c>
      <c r="AD1095" s="134">
        <v>0</v>
      </c>
      <c r="AE1095" s="177">
        <v>0</v>
      </c>
      <c r="AF1095" s="182">
        <v>0</v>
      </c>
      <c r="AG1095" s="172"/>
    </row>
    <row r="1096" spans="1:33" s="110" customFormat="1" x14ac:dyDescent="0.2">
      <c r="A1096" s="138">
        <v>3513</v>
      </c>
      <c r="B1096" s="139">
        <v>3513044650</v>
      </c>
      <c r="C1096" s="140" t="s">
        <v>558</v>
      </c>
      <c r="D1096" s="141">
        <v>44</v>
      </c>
      <c r="E1096" s="140" t="s">
        <v>76</v>
      </c>
      <c r="F1096" s="141">
        <v>650</v>
      </c>
      <c r="G1096" s="142" t="s">
        <v>400</v>
      </c>
      <c r="H1096" s="130"/>
      <c r="I1096" s="131">
        <v>11026.810294323757</v>
      </c>
      <c r="J1096" s="131">
        <v>3027</v>
      </c>
      <c r="K1096" s="131">
        <v>0</v>
      </c>
      <c r="L1096" s="131">
        <v>938</v>
      </c>
      <c r="M1096" s="131">
        <v>14991.810294323757</v>
      </c>
      <c r="N1096" s="130"/>
      <c r="O1096" s="132">
        <v>0.72</v>
      </c>
      <c r="P1096" s="132">
        <v>0</v>
      </c>
      <c r="Q1096" s="133">
        <v>10045</v>
      </c>
      <c r="R1096" s="133">
        <v>0</v>
      </c>
      <c r="S1096" s="133">
        <v>0</v>
      </c>
      <c r="T1096" s="133">
        <v>670</v>
      </c>
      <c r="U1096" s="134">
        <v>10715</v>
      </c>
      <c r="V1096" s="144"/>
      <c r="W1096" s="173">
        <v>5.2125992760278916E-3</v>
      </c>
      <c r="X1096" s="174">
        <v>0.09</v>
      </c>
      <c r="Y1096" s="174">
        <v>2.6357502997841229E-3</v>
      </c>
      <c r="Z1096" s="175">
        <v>0</v>
      </c>
      <c r="AA1096" s="168"/>
      <c r="AB1096" s="176">
        <v>0</v>
      </c>
      <c r="AC1096" s="177">
        <v>0</v>
      </c>
      <c r="AD1096" s="134">
        <v>0</v>
      </c>
      <c r="AE1096" s="177">
        <v>0</v>
      </c>
      <c r="AF1096" s="182">
        <v>0</v>
      </c>
      <c r="AG1096" s="172"/>
    </row>
    <row r="1097" spans="1:33" s="110" customFormat="1" x14ac:dyDescent="0.2">
      <c r="A1097" s="138">
        <v>3513</v>
      </c>
      <c r="B1097" s="139">
        <v>3513044665</v>
      </c>
      <c r="C1097" s="140" t="s">
        <v>558</v>
      </c>
      <c r="D1097" s="141">
        <v>44</v>
      </c>
      <c r="E1097" s="140" t="s">
        <v>76</v>
      </c>
      <c r="F1097" s="141">
        <v>665</v>
      </c>
      <c r="G1097" s="142" t="s">
        <v>405</v>
      </c>
      <c r="H1097" s="130"/>
      <c r="I1097" s="131">
        <v>10764.605332625619</v>
      </c>
      <c r="J1097" s="131">
        <v>1905</v>
      </c>
      <c r="K1097" s="131">
        <v>0</v>
      </c>
      <c r="L1097" s="131">
        <v>938</v>
      </c>
      <c r="M1097" s="131">
        <v>13607.605332625619</v>
      </c>
      <c r="N1097" s="130"/>
      <c r="O1097" s="132">
        <v>0.94</v>
      </c>
      <c r="P1097" s="132">
        <v>0</v>
      </c>
      <c r="Q1097" s="133">
        <v>11823</v>
      </c>
      <c r="R1097" s="133">
        <v>0</v>
      </c>
      <c r="S1097" s="133">
        <v>0</v>
      </c>
      <c r="T1097" s="133">
        <v>875</v>
      </c>
      <c r="U1097" s="134">
        <v>12698</v>
      </c>
      <c r="V1097" s="144"/>
      <c r="W1097" s="173">
        <v>6.8053379437030799E-3</v>
      </c>
      <c r="X1097" s="174">
        <v>0.09</v>
      </c>
      <c r="Y1097" s="174">
        <v>5.551926316429312E-3</v>
      </c>
      <c r="Z1097" s="175">
        <v>0</v>
      </c>
      <c r="AA1097" s="168"/>
      <c r="AB1097" s="176">
        <v>0</v>
      </c>
      <c r="AC1097" s="177">
        <v>0</v>
      </c>
      <c r="AD1097" s="134">
        <v>0</v>
      </c>
      <c r="AE1097" s="177">
        <v>0</v>
      </c>
      <c r="AF1097" s="182">
        <v>0</v>
      </c>
      <c r="AG1097" s="172"/>
    </row>
    <row r="1098" spans="1:33" s="110" customFormat="1" x14ac:dyDescent="0.2">
      <c r="A1098" s="138">
        <v>3513</v>
      </c>
      <c r="B1098" s="139">
        <v>3513044760</v>
      </c>
      <c r="C1098" s="140" t="s">
        <v>558</v>
      </c>
      <c r="D1098" s="141">
        <v>44</v>
      </c>
      <c r="E1098" s="140" t="s">
        <v>76</v>
      </c>
      <c r="F1098" s="141">
        <v>760</v>
      </c>
      <c r="G1098" s="142" t="s">
        <v>433</v>
      </c>
      <c r="H1098" s="130"/>
      <c r="I1098" s="131">
        <v>12147.763307967482</v>
      </c>
      <c r="J1098" s="131">
        <v>3089</v>
      </c>
      <c r="K1098" s="131">
        <v>0</v>
      </c>
      <c r="L1098" s="131">
        <v>938</v>
      </c>
      <c r="M1098" s="131">
        <v>16174.763307967482</v>
      </c>
      <c r="N1098" s="130"/>
      <c r="O1098" s="132">
        <v>3</v>
      </c>
      <c r="P1098" s="132">
        <v>0</v>
      </c>
      <c r="Q1098" s="133">
        <v>45378</v>
      </c>
      <c r="R1098" s="133">
        <v>0</v>
      </c>
      <c r="S1098" s="133">
        <v>0</v>
      </c>
      <c r="T1098" s="133">
        <v>2793</v>
      </c>
      <c r="U1098" s="134">
        <v>48171</v>
      </c>
      <c r="V1098" s="144"/>
      <c r="W1098" s="173">
        <v>2.1719163650116214E-2</v>
      </c>
      <c r="X1098" s="174">
        <v>0.09</v>
      </c>
      <c r="Y1098" s="174">
        <v>3.6874590328142998E-2</v>
      </c>
      <c r="Z1098" s="175">
        <v>0</v>
      </c>
      <c r="AA1098" s="168"/>
      <c r="AB1098" s="176">
        <v>1</v>
      </c>
      <c r="AC1098" s="177">
        <v>0</v>
      </c>
      <c r="AD1098" s="134">
        <v>0</v>
      </c>
      <c r="AE1098" s="177">
        <v>0</v>
      </c>
      <c r="AF1098" s="182">
        <v>0</v>
      </c>
      <c r="AG1098" s="172"/>
    </row>
    <row r="1099" spans="1:33" s="110" customFormat="1" x14ac:dyDescent="0.2">
      <c r="A1099" s="138">
        <v>3513</v>
      </c>
      <c r="B1099" s="139">
        <v>3513044780</v>
      </c>
      <c r="C1099" s="140" t="s">
        <v>558</v>
      </c>
      <c r="D1099" s="141">
        <v>44</v>
      </c>
      <c r="E1099" s="140" t="s">
        <v>76</v>
      </c>
      <c r="F1099" s="141">
        <v>780</v>
      </c>
      <c r="G1099" s="142" t="s">
        <v>443</v>
      </c>
      <c r="H1099" s="130"/>
      <c r="I1099" s="131">
        <v>14765</v>
      </c>
      <c r="J1099" s="131">
        <v>3535</v>
      </c>
      <c r="K1099" s="131">
        <v>0</v>
      </c>
      <c r="L1099" s="131">
        <v>938</v>
      </c>
      <c r="M1099" s="131">
        <v>19238</v>
      </c>
      <c r="N1099" s="130"/>
      <c r="O1099" s="132">
        <v>1</v>
      </c>
      <c r="P1099" s="132">
        <v>0</v>
      </c>
      <c r="Q1099" s="133">
        <v>18168</v>
      </c>
      <c r="R1099" s="133">
        <v>0</v>
      </c>
      <c r="S1099" s="133">
        <v>0</v>
      </c>
      <c r="T1099" s="133">
        <v>931</v>
      </c>
      <c r="U1099" s="134">
        <v>19099</v>
      </c>
      <c r="V1099" s="144"/>
      <c r="W1099" s="173">
        <v>7.2397212167054047E-3</v>
      </c>
      <c r="X1099" s="174">
        <v>0.09</v>
      </c>
      <c r="Y1099" s="174">
        <v>1.3589288547838524E-2</v>
      </c>
      <c r="Z1099" s="175">
        <v>0</v>
      </c>
      <c r="AA1099" s="168"/>
      <c r="AB1099" s="176">
        <v>0</v>
      </c>
      <c r="AC1099" s="177">
        <v>0</v>
      </c>
      <c r="AD1099" s="134">
        <v>0</v>
      </c>
      <c r="AE1099" s="177">
        <v>0</v>
      </c>
      <c r="AF1099" s="182">
        <v>0</v>
      </c>
      <c r="AG1099" s="172"/>
    </row>
    <row r="1100" spans="1:33" s="110" customFormat="1" x14ac:dyDescent="0.2">
      <c r="A1100" s="138">
        <v>3514</v>
      </c>
      <c r="B1100" s="139">
        <v>3514281061</v>
      </c>
      <c r="C1100" s="140" t="s">
        <v>559</v>
      </c>
      <c r="D1100" s="141">
        <v>281</v>
      </c>
      <c r="E1100" s="140" t="s">
        <v>313</v>
      </c>
      <c r="F1100" s="141">
        <v>61</v>
      </c>
      <c r="G1100" s="142" t="s">
        <v>93</v>
      </c>
      <c r="H1100" s="130"/>
      <c r="I1100" s="131">
        <v>13205.804251750098</v>
      </c>
      <c r="J1100" s="131">
        <v>721</v>
      </c>
      <c r="K1100" s="131">
        <v>0</v>
      </c>
      <c r="L1100" s="131">
        <v>938</v>
      </c>
      <c r="M1100" s="131">
        <v>14864.804251750098</v>
      </c>
      <c r="N1100" s="130"/>
      <c r="O1100" s="132">
        <v>2</v>
      </c>
      <c r="P1100" s="132">
        <v>0</v>
      </c>
      <c r="Q1100" s="133">
        <v>27854</v>
      </c>
      <c r="R1100" s="133">
        <v>0</v>
      </c>
      <c r="S1100" s="133">
        <v>0</v>
      </c>
      <c r="T1100" s="133">
        <v>1876</v>
      </c>
      <c r="U1100" s="134">
        <v>29730</v>
      </c>
      <c r="V1100" s="144"/>
      <c r="W1100" s="173">
        <v>0</v>
      </c>
      <c r="X1100" s="174">
        <v>0.09</v>
      </c>
      <c r="Y1100" s="174">
        <v>3.8456365525610617E-2</v>
      </c>
      <c r="Z1100" s="175">
        <v>0</v>
      </c>
      <c r="AA1100" s="168"/>
      <c r="AB1100" s="176">
        <v>0</v>
      </c>
      <c r="AC1100" s="177">
        <v>0</v>
      </c>
      <c r="AD1100" s="134">
        <v>0</v>
      </c>
      <c r="AE1100" s="177">
        <v>0</v>
      </c>
      <c r="AF1100" s="182">
        <v>0</v>
      </c>
      <c r="AG1100" s="172"/>
    </row>
    <row r="1101" spans="1:33" s="110" customFormat="1" x14ac:dyDescent="0.2">
      <c r="A1101" s="138">
        <v>3514</v>
      </c>
      <c r="B1101" s="139">
        <v>3514281281</v>
      </c>
      <c r="C1101" s="140" t="s">
        <v>559</v>
      </c>
      <c r="D1101" s="141">
        <v>281</v>
      </c>
      <c r="E1101" s="140" t="s">
        <v>313</v>
      </c>
      <c r="F1101" s="141">
        <v>281</v>
      </c>
      <c r="G1101" s="142" t="s">
        <v>313</v>
      </c>
      <c r="H1101" s="130"/>
      <c r="I1101" s="131">
        <v>13787</v>
      </c>
      <c r="J1101" s="131">
        <v>626</v>
      </c>
      <c r="K1101" s="131">
        <v>0</v>
      </c>
      <c r="L1101" s="131">
        <v>938</v>
      </c>
      <c r="M1101" s="131">
        <v>15351</v>
      </c>
      <c r="N1101" s="130"/>
      <c r="O1101" s="132">
        <v>253.37999999999997</v>
      </c>
      <c r="P1101" s="132">
        <v>0</v>
      </c>
      <c r="Q1101" s="133">
        <v>3651967</v>
      </c>
      <c r="R1101" s="133">
        <v>0</v>
      </c>
      <c r="S1101" s="133">
        <v>0</v>
      </c>
      <c r="T1101" s="133">
        <v>237671</v>
      </c>
      <c r="U1101" s="134">
        <v>3889638</v>
      </c>
      <c r="V1101" s="144"/>
      <c r="W1101" s="173">
        <v>0</v>
      </c>
      <c r="X1101" s="174">
        <v>0.18</v>
      </c>
      <c r="Y1101" s="174">
        <v>0.13568467825628666</v>
      </c>
      <c r="Z1101" s="175">
        <v>0</v>
      </c>
      <c r="AA1101" s="168"/>
      <c r="AB1101" s="176">
        <v>29</v>
      </c>
      <c r="AC1101" s="177">
        <v>0</v>
      </c>
      <c r="AD1101" s="134">
        <v>0</v>
      </c>
      <c r="AE1101" s="177">
        <v>0</v>
      </c>
      <c r="AF1101" s="182">
        <v>0</v>
      </c>
      <c r="AG1101" s="172"/>
    </row>
    <row r="1102" spans="1:33" s="110" customFormat="1" x14ac:dyDescent="0.2">
      <c r="A1102" s="138">
        <v>3515</v>
      </c>
      <c r="B1102" s="139">
        <v>3515287005</v>
      </c>
      <c r="C1102" s="140" t="s">
        <v>604</v>
      </c>
      <c r="D1102" s="141">
        <v>287</v>
      </c>
      <c r="E1102" s="140" t="s">
        <v>319</v>
      </c>
      <c r="F1102" s="141">
        <v>5</v>
      </c>
      <c r="G1102" s="142" t="s">
        <v>37</v>
      </c>
      <c r="H1102" s="130"/>
      <c r="I1102" s="131">
        <v>11710.596052994757</v>
      </c>
      <c r="J1102" s="131">
        <v>5470</v>
      </c>
      <c r="K1102" s="131">
        <v>0</v>
      </c>
      <c r="L1102" s="131">
        <v>938</v>
      </c>
      <c r="M1102" s="131">
        <v>18118.596052994755</v>
      </c>
      <c r="N1102" s="130"/>
      <c r="O1102" s="132">
        <v>2</v>
      </c>
      <c r="P1102" s="132">
        <v>0</v>
      </c>
      <c r="Q1102" s="133">
        <v>34362</v>
      </c>
      <c r="R1102" s="133">
        <v>0</v>
      </c>
      <c r="S1102" s="133">
        <v>0</v>
      </c>
      <c r="T1102" s="133">
        <v>1876</v>
      </c>
      <c r="U1102" s="134">
        <v>36238</v>
      </c>
      <c r="V1102" s="144"/>
      <c r="W1102" s="173">
        <v>0</v>
      </c>
      <c r="X1102" s="174">
        <v>0.09</v>
      </c>
      <c r="Y1102" s="174">
        <v>1.4867245081966523E-2</v>
      </c>
      <c r="Z1102" s="175">
        <v>0</v>
      </c>
      <c r="AA1102" s="168"/>
      <c r="AB1102" s="176">
        <v>0</v>
      </c>
      <c r="AC1102" s="177">
        <v>0</v>
      </c>
      <c r="AD1102" s="134">
        <v>0</v>
      </c>
      <c r="AE1102" s="177">
        <v>0</v>
      </c>
      <c r="AF1102" s="182">
        <v>0</v>
      </c>
      <c r="AG1102" s="172"/>
    </row>
    <row r="1103" spans="1:33" s="110" customFormat="1" x14ac:dyDescent="0.2">
      <c r="A1103" s="138">
        <v>3515</v>
      </c>
      <c r="B1103" s="139">
        <v>3515287043</v>
      </c>
      <c r="C1103" s="140" t="s">
        <v>604</v>
      </c>
      <c r="D1103" s="141">
        <v>287</v>
      </c>
      <c r="E1103" s="140" t="s">
        <v>319</v>
      </c>
      <c r="F1103" s="141">
        <v>43</v>
      </c>
      <c r="G1103" s="142" t="s">
        <v>75</v>
      </c>
      <c r="H1103" s="130"/>
      <c r="I1103" s="131">
        <v>10349</v>
      </c>
      <c r="J1103" s="131">
        <v>3488</v>
      </c>
      <c r="K1103" s="131">
        <v>0</v>
      </c>
      <c r="L1103" s="131">
        <v>938</v>
      </c>
      <c r="M1103" s="131">
        <v>14775</v>
      </c>
      <c r="N1103" s="130"/>
      <c r="O1103" s="132">
        <v>3</v>
      </c>
      <c r="P1103" s="132">
        <v>0</v>
      </c>
      <c r="Q1103" s="133">
        <v>41511</v>
      </c>
      <c r="R1103" s="133">
        <v>0</v>
      </c>
      <c r="S1103" s="133">
        <v>0</v>
      </c>
      <c r="T1103" s="133">
        <v>2814</v>
      </c>
      <c r="U1103" s="134">
        <v>44325</v>
      </c>
      <c r="V1103" s="144"/>
      <c r="W1103" s="173">
        <v>0</v>
      </c>
      <c r="X1103" s="174">
        <v>0.09</v>
      </c>
      <c r="Y1103" s="174">
        <v>9.878809562078367E-3</v>
      </c>
      <c r="Z1103" s="175">
        <v>0</v>
      </c>
      <c r="AA1103" s="168"/>
      <c r="AB1103" s="176">
        <v>0</v>
      </c>
      <c r="AC1103" s="177">
        <v>0</v>
      </c>
      <c r="AD1103" s="134">
        <v>0</v>
      </c>
      <c r="AE1103" s="177">
        <v>0</v>
      </c>
      <c r="AF1103" s="182">
        <v>0</v>
      </c>
      <c r="AG1103" s="172"/>
    </row>
    <row r="1104" spans="1:33" s="110" customFormat="1" x14ac:dyDescent="0.2">
      <c r="A1104" s="138">
        <v>3515</v>
      </c>
      <c r="B1104" s="139">
        <v>3515287045</v>
      </c>
      <c r="C1104" s="140" t="s">
        <v>604</v>
      </c>
      <c r="D1104" s="141">
        <v>287</v>
      </c>
      <c r="E1104" s="140" t="s">
        <v>319</v>
      </c>
      <c r="F1104" s="141">
        <v>45</v>
      </c>
      <c r="G1104" s="142" t="s">
        <v>77</v>
      </c>
      <c r="H1104" s="130"/>
      <c r="I1104" s="131">
        <v>9269</v>
      </c>
      <c r="J1104" s="131">
        <v>2192</v>
      </c>
      <c r="K1104" s="131">
        <v>0</v>
      </c>
      <c r="L1104" s="131">
        <v>938</v>
      </c>
      <c r="M1104" s="131">
        <v>12399</v>
      </c>
      <c r="N1104" s="130"/>
      <c r="O1104" s="132">
        <v>7</v>
      </c>
      <c r="P1104" s="132">
        <v>0</v>
      </c>
      <c r="Q1104" s="133">
        <v>80227</v>
      </c>
      <c r="R1104" s="133">
        <v>0</v>
      </c>
      <c r="S1104" s="133">
        <v>0</v>
      </c>
      <c r="T1104" s="133">
        <v>6566</v>
      </c>
      <c r="U1104" s="134">
        <v>86793</v>
      </c>
      <c r="V1104" s="144"/>
      <c r="W1104" s="173">
        <v>0</v>
      </c>
      <c r="X1104" s="174">
        <v>0.09</v>
      </c>
      <c r="Y1104" s="174">
        <v>2.2379017776919082E-2</v>
      </c>
      <c r="Z1104" s="175">
        <v>0</v>
      </c>
      <c r="AA1104" s="168"/>
      <c r="AB1104" s="176">
        <v>0</v>
      </c>
      <c r="AC1104" s="177">
        <v>0</v>
      </c>
      <c r="AD1104" s="134">
        <v>0</v>
      </c>
      <c r="AE1104" s="177">
        <v>0</v>
      </c>
      <c r="AF1104" s="182">
        <v>0</v>
      </c>
      <c r="AG1104" s="172"/>
    </row>
    <row r="1105" spans="1:33" s="110" customFormat="1" x14ac:dyDescent="0.2">
      <c r="A1105" s="138">
        <v>3515</v>
      </c>
      <c r="B1105" s="139">
        <v>3515287135</v>
      </c>
      <c r="C1105" s="140" t="s">
        <v>604</v>
      </c>
      <c r="D1105" s="141">
        <v>287</v>
      </c>
      <c r="E1105" s="140" t="s">
        <v>319</v>
      </c>
      <c r="F1105" s="141">
        <v>135</v>
      </c>
      <c r="G1105" s="142" t="s">
        <v>167</v>
      </c>
      <c r="H1105" s="130"/>
      <c r="I1105" s="131">
        <v>10430</v>
      </c>
      <c r="J1105" s="131">
        <v>5902</v>
      </c>
      <c r="K1105" s="131">
        <v>0</v>
      </c>
      <c r="L1105" s="131">
        <v>938</v>
      </c>
      <c r="M1105" s="131">
        <v>17270</v>
      </c>
      <c r="N1105" s="130"/>
      <c r="O1105" s="132">
        <v>5</v>
      </c>
      <c r="P1105" s="132">
        <v>0</v>
      </c>
      <c r="Q1105" s="133">
        <v>81660</v>
      </c>
      <c r="R1105" s="133">
        <v>0</v>
      </c>
      <c r="S1105" s="133">
        <v>0</v>
      </c>
      <c r="T1105" s="133">
        <v>4690</v>
      </c>
      <c r="U1105" s="134">
        <v>86350</v>
      </c>
      <c r="V1105" s="144"/>
      <c r="W1105" s="173">
        <v>0</v>
      </c>
      <c r="X1105" s="174">
        <v>0.09</v>
      </c>
      <c r="Y1105" s="174">
        <v>2.6673274513678361E-2</v>
      </c>
      <c r="Z1105" s="175">
        <v>0</v>
      </c>
      <c r="AA1105" s="168"/>
      <c r="AB1105" s="176">
        <v>0</v>
      </c>
      <c r="AC1105" s="177">
        <v>0</v>
      </c>
      <c r="AD1105" s="134">
        <v>0</v>
      </c>
      <c r="AE1105" s="177">
        <v>0</v>
      </c>
      <c r="AF1105" s="182">
        <v>0</v>
      </c>
      <c r="AG1105" s="172"/>
    </row>
    <row r="1106" spans="1:33" s="110" customFormat="1" x14ac:dyDescent="0.2">
      <c r="A1106" s="138">
        <v>3515</v>
      </c>
      <c r="B1106" s="139">
        <v>3515287151</v>
      </c>
      <c r="C1106" s="140" t="s">
        <v>604</v>
      </c>
      <c r="D1106" s="141">
        <v>287</v>
      </c>
      <c r="E1106" s="140" t="s">
        <v>319</v>
      </c>
      <c r="F1106" s="141">
        <v>151</v>
      </c>
      <c r="G1106" s="142" t="s">
        <v>183</v>
      </c>
      <c r="H1106" s="130"/>
      <c r="I1106" s="131">
        <v>9305</v>
      </c>
      <c r="J1106" s="131">
        <v>1086</v>
      </c>
      <c r="K1106" s="131">
        <v>0</v>
      </c>
      <c r="L1106" s="131">
        <v>938</v>
      </c>
      <c r="M1106" s="131">
        <v>11329</v>
      </c>
      <c r="N1106" s="130"/>
      <c r="O1106" s="132">
        <v>1</v>
      </c>
      <c r="P1106" s="132">
        <v>0</v>
      </c>
      <c r="Q1106" s="133">
        <v>10391</v>
      </c>
      <c r="R1106" s="133">
        <v>0</v>
      </c>
      <c r="S1106" s="133">
        <v>0</v>
      </c>
      <c r="T1106" s="133">
        <v>938</v>
      </c>
      <c r="U1106" s="134">
        <v>11329</v>
      </c>
      <c r="V1106" s="144"/>
      <c r="W1106" s="173">
        <v>0</v>
      </c>
      <c r="X1106" s="174">
        <v>0.09</v>
      </c>
      <c r="Y1106" s="174">
        <v>1.6514403935692472E-2</v>
      </c>
      <c r="Z1106" s="175">
        <v>0</v>
      </c>
      <c r="AA1106" s="168"/>
      <c r="AB1106" s="176">
        <v>0</v>
      </c>
      <c r="AC1106" s="177">
        <v>0</v>
      </c>
      <c r="AD1106" s="134">
        <v>0</v>
      </c>
      <c r="AE1106" s="177">
        <v>0</v>
      </c>
      <c r="AF1106" s="182">
        <v>0</v>
      </c>
      <c r="AG1106" s="172"/>
    </row>
    <row r="1107" spans="1:33" s="110" customFormat="1" x14ac:dyDescent="0.2">
      <c r="A1107" s="138">
        <v>3515</v>
      </c>
      <c r="B1107" s="139">
        <v>3515287191</v>
      </c>
      <c r="C1107" s="140" t="s">
        <v>604</v>
      </c>
      <c r="D1107" s="141">
        <v>287</v>
      </c>
      <c r="E1107" s="140" t="s">
        <v>319</v>
      </c>
      <c r="F1107" s="141">
        <v>191</v>
      </c>
      <c r="G1107" s="142" t="s">
        <v>223</v>
      </c>
      <c r="H1107" s="130"/>
      <c r="I1107" s="131">
        <v>9882</v>
      </c>
      <c r="J1107" s="131">
        <v>2989</v>
      </c>
      <c r="K1107" s="131">
        <v>0</v>
      </c>
      <c r="L1107" s="131">
        <v>938</v>
      </c>
      <c r="M1107" s="131">
        <v>13809</v>
      </c>
      <c r="N1107" s="130"/>
      <c r="O1107" s="132">
        <v>34</v>
      </c>
      <c r="P1107" s="132">
        <v>0</v>
      </c>
      <c r="Q1107" s="133">
        <v>437614</v>
      </c>
      <c r="R1107" s="133">
        <v>0</v>
      </c>
      <c r="S1107" s="133">
        <v>0</v>
      </c>
      <c r="T1107" s="133">
        <v>31892</v>
      </c>
      <c r="U1107" s="134">
        <v>469506</v>
      </c>
      <c r="V1107" s="144"/>
      <c r="W1107" s="173">
        <v>0</v>
      </c>
      <c r="X1107" s="174">
        <v>0.09</v>
      </c>
      <c r="Y1107" s="174">
        <v>3.9942481527135247E-2</v>
      </c>
      <c r="Z1107" s="175">
        <v>0</v>
      </c>
      <c r="AA1107" s="168"/>
      <c r="AB1107" s="176">
        <v>0</v>
      </c>
      <c r="AC1107" s="177">
        <v>0</v>
      </c>
      <c r="AD1107" s="134">
        <v>0</v>
      </c>
      <c r="AE1107" s="177">
        <v>0</v>
      </c>
      <c r="AF1107" s="182">
        <v>0</v>
      </c>
      <c r="AG1107" s="172"/>
    </row>
    <row r="1108" spans="1:33" s="110" customFormat="1" x14ac:dyDescent="0.2">
      <c r="A1108" s="138">
        <v>3515</v>
      </c>
      <c r="B1108" s="139">
        <v>3515287215</v>
      </c>
      <c r="C1108" s="140" t="s">
        <v>604</v>
      </c>
      <c r="D1108" s="141">
        <v>287</v>
      </c>
      <c r="E1108" s="140" t="s">
        <v>319</v>
      </c>
      <c r="F1108" s="141">
        <v>215</v>
      </c>
      <c r="G1108" s="142" t="s">
        <v>247</v>
      </c>
      <c r="H1108" s="130"/>
      <c r="I1108" s="131">
        <v>10412</v>
      </c>
      <c r="J1108" s="131">
        <v>1855</v>
      </c>
      <c r="K1108" s="131">
        <v>0</v>
      </c>
      <c r="L1108" s="131">
        <v>938</v>
      </c>
      <c r="M1108" s="131">
        <v>13205</v>
      </c>
      <c r="N1108" s="130"/>
      <c r="O1108" s="132">
        <v>12</v>
      </c>
      <c r="P1108" s="132">
        <v>0</v>
      </c>
      <c r="Q1108" s="133">
        <v>147204</v>
      </c>
      <c r="R1108" s="133">
        <v>0</v>
      </c>
      <c r="S1108" s="133">
        <v>0</v>
      </c>
      <c r="T1108" s="133">
        <v>11256</v>
      </c>
      <c r="U1108" s="134">
        <v>158460</v>
      </c>
      <c r="V1108" s="144"/>
      <c r="W1108" s="173">
        <v>0</v>
      </c>
      <c r="X1108" s="174">
        <v>0.18</v>
      </c>
      <c r="Y1108" s="174">
        <v>1.7770732222142795E-2</v>
      </c>
      <c r="Z1108" s="175">
        <v>0</v>
      </c>
      <c r="AA1108" s="168"/>
      <c r="AB1108" s="176">
        <v>0</v>
      </c>
      <c r="AC1108" s="177">
        <v>0</v>
      </c>
      <c r="AD1108" s="134">
        <v>0</v>
      </c>
      <c r="AE1108" s="177">
        <v>0</v>
      </c>
      <c r="AF1108" s="182">
        <v>0</v>
      </c>
      <c r="AG1108" s="172"/>
    </row>
    <row r="1109" spans="1:33" s="110" customFormat="1" x14ac:dyDescent="0.2">
      <c r="A1109" s="138">
        <v>3515</v>
      </c>
      <c r="B1109" s="139">
        <v>3515287227</v>
      </c>
      <c r="C1109" s="140" t="s">
        <v>604</v>
      </c>
      <c r="D1109" s="141">
        <v>287</v>
      </c>
      <c r="E1109" s="140" t="s">
        <v>319</v>
      </c>
      <c r="F1109" s="141">
        <v>227</v>
      </c>
      <c r="G1109" s="142" t="s">
        <v>259</v>
      </c>
      <c r="H1109" s="130"/>
      <c r="I1109" s="131">
        <v>11817</v>
      </c>
      <c r="J1109" s="131">
        <v>3560</v>
      </c>
      <c r="K1109" s="131">
        <v>0</v>
      </c>
      <c r="L1109" s="131">
        <v>938</v>
      </c>
      <c r="M1109" s="131">
        <v>16315</v>
      </c>
      <c r="N1109" s="130"/>
      <c r="O1109" s="132">
        <v>12</v>
      </c>
      <c r="P1109" s="132">
        <v>0</v>
      </c>
      <c r="Q1109" s="133">
        <v>184524</v>
      </c>
      <c r="R1109" s="133">
        <v>0</v>
      </c>
      <c r="S1109" s="133">
        <v>0</v>
      </c>
      <c r="T1109" s="133">
        <v>11256</v>
      </c>
      <c r="U1109" s="134">
        <v>195780</v>
      </c>
      <c r="V1109" s="144"/>
      <c r="W1109" s="173">
        <v>0</v>
      </c>
      <c r="X1109" s="174">
        <v>0.18</v>
      </c>
      <c r="Y1109" s="174">
        <v>1.6840363184086837E-2</v>
      </c>
      <c r="Z1109" s="175">
        <v>0</v>
      </c>
      <c r="AA1109" s="168"/>
      <c r="AB1109" s="176">
        <v>0</v>
      </c>
      <c r="AC1109" s="177">
        <v>0</v>
      </c>
      <c r="AD1109" s="134">
        <v>0</v>
      </c>
      <c r="AE1109" s="177">
        <v>0</v>
      </c>
      <c r="AF1109" s="182">
        <v>0</v>
      </c>
      <c r="AG1109" s="172"/>
    </row>
    <row r="1110" spans="1:33" s="110" customFormat="1" x14ac:dyDescent="0.2">
      <c r="A1110" s="138">
        <v>3515</v>
      </c>
      <c r="B1110" s="139">
        <v>3515287277</v>
      </c>
      <c r="C1110" s="140" t="s">
        <v>604</v>
      </c>
      <c r="D1110" s="141">
        <v>287</v>
      </c>
      <c r="E1110" s="140" t="s">
        <v>319</v>
      </c>
      <c r="F1110" s="141">
        <v>277</v>
      </c>
      <c r="G1110" s="142" t="s">
        <v>309</v>
      </c>
      <c r="H1110" s="130"/>
      <c r="I1110" s="131">
        <v>11862</v>
      </c>
      <c r="J1110" s="131">
        <v>1144</v>
      </c>
      <c r="K1110" s="131">
        <v>0</v>
      </c>
      <c r="L1110" s="131">
        <v>938</v>
      </c>
      <c r="M1110" s="131">
        <v>13944</v>
      </c>
      <c r="N1110" s="130"/>
      <c r="O1110" s="132">
        <v>101.37</v>
      </c>
      <c r="P1110" s="132">
        <v>0</v>
      </c>
      <c r="Q1110" s="133">
        <v>1318418</v>
      </c>
      <c r="R1110" s="133">
        <v>0</v>
      </c>
      <c r="S1110" s="133">
        <v>0</v>
      </c>
      <c r="T1110" s="133">
        <v>95085</v>
      </c>
      <c r="U1110" s="134">
        <v>1413503</v>
      </c>
      <c r="V1110" s="144"/>
      <c r="W1110" s="173">
        <v>0</v>
      </c>
      <c r="X1110" s="174">
        <v>0.18</v>
      </c>
      <c r="Y1110" s="174">
        <v>4.2119132748543821E-2</v>
      </c>
      <c r="Z1110" s="175">
        <v>0</v>
      </c>
      <c r="AA1110" s="168"/>
      <c r="AB1110" s="176">
        <v>1</v>
      </c>
      <c r="AC1110" s="177">
        <v>0</v>
      </c>
      <c r="AD1110" s="134">
        <v>0</v>
      </c>
      <c r="AE1110" s="177">
        <v>0</v>
      </c>
      <c r="AF1110" s="182">
        <v>0</v>
      </c>
      <c r="AG1110" s="172"/>
    </row>
    <row r="1111" spans="1:33" s="110" customFormat="1" x14ac:dyDescent="0.2">
      <c r="A1111" s="138">
        <v>3515</v>
      </c>
      <c r="B1111" s="139">
        <v>3515287287</v>
      </c>
      <c r="C1111" s="140" t="s">
        <v>604</v>
      </c>
      <c r="D1111" s="141">
        <v>287</v>
      </c>
      <c r="E1111" s="140" t="s">
        <v>319</v>
      </c>
      <c r="F1111" s="141">
        <v>287</v>
      </c>
      <c r="G1111" s="142" t="s">
        <v>319</v>
      </c>
      <c r="H1111" s="130"/>
      <c r="I1111" s="131">
        <v>10073</v>
      </c>
      <c r="J1111" s="131">
        <v>4212</v>
      </c>
      <c r="K1111" s="131">
        <v>0</v>
      </c>
      <c r="L1111" s="131">
        <v>938</v>
      </c>
      <c r="M1111" s="131">
        <v>15223</v>
      </c>
      <c r="N1111" s="130"/>
      <c r="O1111" s="132">
        <v>12</v>
      </c>
      <c r="P1111" s="132">
        <v>0</v>
      </c>
      <c r="Q1111" s="133">
        <v>171420</v>
      </c>
      <c r="R1111" s="133">
        <v>0</v>
      </c>
      <c r="S1111" s="133">
        <v>0</v>
      </c>
      <c r="T1111" s="133">
        <v>11256</v>
      </c>
      <c r="U1111" s="134">
        <v>182676</v>
      </c>
      <c r="V1111" s="144"/>
      <c r="W1111" s="173">
        <v>0</v>
      </c>
      <c r="X1111" s="174">
        <v>0.09</v>
      </c>
      <c r="Y1111" s="174">
        <v>1.3135728814556798E-2</v>
      </c>
      <c r="Z1111" s="175">
        <v>0</v>
      </c>
      <c r="AA1111" s="168"/>
      <c r="AB1111" s="176">
        <v>0</v>
      </c>
      <c r="AC1111" s="177">
        <v>0</v>
      </c>
      <c r="AD1111" s="134">
        <v>0</v>
      </c>
      <c r="AE1111" s="177">
        <v>0</v>
      </c>
      <c r="AF1111" s="182">
        <v>0</v>
      </c>
      <c r="AG1111" s="172"/>
    </row>
    <row r="1112" spans="1:33" s="110" customFormat="1" x14ac:dyDescent="0.2">
      <c r="A1112" s="138">
        <v>3515</v>
      </c>
      <c r="B1112" s="139">
        <v>3515287306</v>
      </c>
      <c r="C1112" s="140" t="s">
        <v>604</v>
      </c>
      <c r="D1112" s="141">
        <v>287</v>
      </c>
      <c r="E1112" s="140" t="s">
        <v>319</v>
      </c>
      <c r="F1112" s="141">
        <v>306</v>
      </c>
      <c r="G1112" s="142" t="s">
        <v>338</v>
      </c>
      <c r="H1112" s="130"/>
      <c r="I1112" s="131">
        <v>9852</v>
      </c>
      <c r="J1112" s="131">
        <v>3786</v>
      </c>
      <c r="K1112" s="131">
        <v>0</v>
      </c>
      <c r="L1112" s="131">
        <v>938</v>
      </c>
      <c r="M1112" s="131">
        <v>14576</v>
      </c>
      <c r="N1112" s="130"/>
      <c r="O1112" s="132">
        <v>9</v>
      </c>
      <c r="P1112" s="132">
        <v>0</v>
      </c>
      <c r="Q1112" s="133">
        <v>122742</v>
      </c>
      <c r="R1112" s="133">
        <v>0</v>
      </c>
      <c r="S1112" s="133">
        <v>0</v>
      </c>
      <c r="T1112" s="133">
        <v>8442</v>
      </c>
      <c r="U1112" s="134">
        <v>131184</v>
      </c>
      <c r="V1112" s="144"/>
      <c r="W1112" s="173">
        <v>0</v>
      </c>
      <c r="X1112" s="174">
        <v>0.09</v>
      </c>
      <c r="Y1112" s="174">
        <v>5.3311194913415176E-2</v>
      </c>
      <c r="Z1112" s="175">
        <v>0</v>
      </c>
      <c r="AA1112" s="168"/>
      <c r="AB1112" s="176">
        <v>0</v>
      </c>
      <c r="AC1112" s="177">
        <v>0</v>
      </c>
      <c r="AD1112" s="134">
        <v>0</v>
      </c>
      <c r="AE1112" s="177">
        <v>0</v>
      </c>
      <c r="AF1112" s="182">
        <v>0</v>
      </c>
      <c r="AG1112" s="172"/>
    </row>
    <row r="1113" spans="1:33" s="110" customFormat="1" x14ac:dyDescent="0.2">
      <c r="A1113" s="138">
        <v>3515</v>
      </c>
      <c r="B1113" s="139">
        <v>3515287316</v>
      </c>
      <c r="C1113" s="140" t="s">
        <v>604</v>
      </c>
      <c r="D1113" s="141">
        <v>287</v>
      </c>
      <c r="E1113" s="140" t="s">
        <v>319</v>
      </c>
      <c r="F1113" s="141">
        <v>316</v>
      </c>
      <c r="G1113" s="142" t="s">
        <v>348</v>
      </c>
      <c r="H1113" s="130"/>
      <c r="I1113" s="131">
        <v>11048</v>
      </c>
      <c r="J1113" s="131">
        <v>835</v>
      </c>
      <c r="K1113" s="131">
        <v>0</v>
      </c>
      <c r="L1113" s="131">
        <v>938</v>
      </c>
      <c r="M1113" s="131">
        <v>12821</v>
      </c>
      <c r="N1113" s="130"/>
      <c r="O1113" s="132">
        <v>14</v>
      </c>
      <c r="P1113" s="132">
        <v>0</v>
      </c>
      <c r="Q1113" s="133">
        <v>166362</v>
      </c>
      <c r="R1113" s="133">
        <v>0</v>
      </c>
      <c r="S1113" s="133">
        <v>0</v>
      </c>
      <c r="T1113" s="133">
        <v>13132</v>
      </c>
      <c r="U1113" s="134">
        <v>179494</v>
      </c>
      <c r="V1113" s="144"/>
      <c r="W1113" s="173">
        <v>0</v>
      </c>
      <c r="X1113" s="174">
        <v>0.18</v>
      </c>
      <c r="Y1113" s="174">
        <v>1.1387214373551018E-2</v>
      </c>
      <c r="Z1113" s="175">
        <v>0</v>
      </c>
      <c r="AA1113" s="168"/>
      <c r="AB1113" s="176">
        <v>0</v>
      </c>
      <c r="AC1113" s="177">
        <v>0</v>
      </c>
      <c r="AD1113" s="134">
        <v>0</v>
      </c>
      <c r="AE1113" s="177">
        <v>0</v>
      </c>
      <c r="AF1113" s="182">
        <v>0</v>
      </c>
      <c r="AG1113" s="172"/>
    </row>
    <row r="1114" spans="1:33" s="110" customFormat="1" x14ac:dyDescent="0.2">
      <c r="A1114" s="138">
        <v>3515</v>
      </c>
      <c r="B1114" s="139">
        <v>3515287658</v>
      </c>
      <c r="C1114" s="140" t="s">
        <v>604</v>
      </c>
      <c r="D1114" s="141">
        <v>287</v>
      </c>
      <c r="E1114" s="140" t="s">
        <v>319</v>
      </c>
      <c r="F1114" s="141">
        <v>658</v>
      </c>
      <c r="G1114" s="142" t="s">
        <v>402</v>
      </c>
      <c r="H1114" s="130"/>
      <c r="I1114" s="131">
        <v>9805</v>
      </c>
      <c r="J1114" s="131">
        <v>1860</v>
      </c>
      <c r="K1114" s="131">
        <v>0</v>
      </c>
      <c r="L1114" s="131">
        <v>938</v>
      </c>
      <c r="M1114" s="131">
        <v>12603</v>
      </c>
      <c r="N1114" s="130"/>
      <c r="O1114" s="132">
        <v>11</v>
      </c>
      <c r="P1114" s="132">
        <v>0</v>
      </c>
      <c r="Q1114" s="133">
        <v>128315</v>
      </c>
      <c r="R1114" s="133">
        <v>0</v>
      </c>
      <c r="S1114" s="133">
        <v>0</v>
      </c>
      <c r="T1114" s="133">
        <v>10318</v>
      </c>
      <c r="U1114" s="134">
        <v>138633</v>
      </c>
      <c r="V1114" s="144"/>
      <c r="W1114" s="173">
        <v>0</v>
      </c>
      <c r="X1114" s="174">
        <v>0.09</v>
      </c>
      <c r="Y1114" s="174">
        <v>4.1487589273396797E-3</v>
      </c>
      <c r="Z1114" s="175">
        <v>0</v>
      </c>
      <c r="AA1114" s="168"/>
      <c r="AB1114" s="176">
        <v>0</v>
      </c>
      <c r="AC1114" s="177">
        <v>0</v>
      </c>
      <c r="AD1114" s="134">
        <v>0</v>
      </c>
      <c r="AE1114" s="177">
        <v>0</v>
      </c>
      <c r="AF1114" s="182">
        <v>0</v>
      </c>
      <c r="AG1114" s="172"/>
    </row>
    <row r="1115" spans="1:33" s="110" customFormat="1" x14ac:dyDescent="0.2">
      <c r="A1115" s="138">
        <v>3515</v>
      </c>
      <c r="B1115" s="139">
        <v>3515287767</v>
      </c>
      <c r="C1115" s="140" t="s">
        <v>604</v>
      </c>
      <c r="D1115" s="141">
        <v>287</v>
      </c>
      <c r="E1115" s="140" t="s">
        <v>319</v>
      </c>
      <c r="F1115" s="141">
        <v>767</v>
      </c>
      <c r="G1115" s="142" t="s">
        <v>437</v>
      </c>
      <c r="H1115" s="130"/>
      <c r="I1115" s="131">
        <v>10176</v>
      </c>
      <c r="J1115" s="131">
        <v>2485</v>
      </c>
      <c r="K1115" s="131">
        <v>0</v>
      </c>
      <c r="L1115" s="131">
        <v>938</v>
      </c>
      <c r="M1115" s="131">
        <v>13599</v>
      </c>
      <c r="N1115" s="130"/>
      <c r="O1115" s="132">
        <v>53</v>
      </c>
      <c r="P1115" s="132">
        <v>0</v>
      </c>
      <c r="Q1115" s="133">
        <v>671033</v>
      </c>
      <c r="R1115" s="133">
        <v>0</v>
      </c>
      <c r="S1115" s="133">
        <v>0</v>
      </c>
      <c r="T1115" s="133">
        <v>49714</v>
      </c>
      <c r="U1115" s="134">
        <v>720747</v>
      </c>
      <c r="V1115" s="144"/>
      <c r="W1115" s="173">
        <v>0</v>
      </c>
      <c r="X1115" s="174">
        <v>0.09</v>
      </c>
      <c r="Y1115" s="174">
        <v>3.7331776458117541E-2</v>
      </c>
      <c r="Z1115" s="175">
        <v>0</v>
      </c>
      <c r="AA1115" s="168"/>
      <c r="AB1115" s="176">
        <v>0</v>
      </c>
      <c r="AC1115" s="177">
        <v>0</v>
      </c>
      <c r="AD1115" s="134">
        <v>0</v>
      </c>
      <c r="AE1115" s="177">
        <v>0</v>
      </c>
      <c r="AF1115" s="182">
        <v>0</v>
      </c>
      <c r="AG1115" s="172"/>
    </row>
    <row r="1116" spans="1:33" s="110" customFormat="1" x14ac:dyDescent="0.2">
      <c r="A1116" s="138">
        <v>3515</v>
      </c>
      <c r="B1116" s="139">
        <v>3515287778</v>
      </c>
      <c r="C1116" s="140" t="s">
        <v>604</v>
      </c>
      <c r="D1116" s="141">
        <v>287</v>
      </c>
      <c r="E1116" s="140" t="s">
        <v>319</v>
      </c>
      <c r="F1116" s="141">
        <v>778</v>
      </c>
      <c r="G1116" s="142" t="s">
        <v>442</v>
      </c>
      <c r="H1116" s="130"/>
      <c r="I1116" s="131">
        <v>11594</v>
      </c>
      <c r="J1116" s="131">
        <v>1416</v>
      </c>
      <c r="K1116" s="131">
        <v>0</v>
      </c>
      <c r="L1116" s="131">
        <v>938</v>
      </c>
      <c r="M1116" s="131">
        <v>13948</v>
      </c>
      <c r="N1116" s="130"/>
      <c r="O1116" s="132">
        <v>3</v>
      </c>
      <c r="P1116" s="132">
        <v>0</v>
      </c>
      <c r="Q1116" s="133">
        <v>39030</v>
      </c>
      <c r="R1116" s="133">
        <v>0</v>
      </c>
      <c r="S1116" s="133">
        <v>0</v>
      </c>
      <c r="T1116" s="133">
        <v>2814</v>
      </c>
      <c r="U1116" s="134">
        <v>41844</v>
      </c>
      <c r="V1116" s="144"/>
      <c r="W1116" s="173">
        <v>0</v>
      </c>
      <c r="X1116" s="174">
        <v>0.09</v>
      </c>
      <c r="Y1116" s="174">
        <v>2.4549534996898136E-3</v>
      </c>
      <c r="Z1116" s="175">
        <v>0</v>
      </c>
      <c r="AA1116" s="168"/>
      <c r="AB1116" s="176">
        <v>0</v>
      </c>
      <c r="AC1116" s="177">
        <v>0</v>
      </c>
      <c r="AD1116" s="134">
        <v>0</v>
      </c>
      <c r="AE1116" s="177">
        <v>0</v>
      </c>
      <c r="AF1116" s="182">
        <v>0</v>
      </c>
      <c r="AG1116" s="172"/>
    </row>
    <row r="1117" spans="1:33" s="110" customFormat="1" x14ac:dyDescent="0.2">
      <c r="A1117" s="138">
        <v>3516</v>
      </c>
      <c r="B1117" s="139">
        <v>3516332005</v>
      </c>
      <c r="C1117" s="140" t="s">
        <v>561</v>
      </c>
      <c r="D1117" s="141">
        <v>332</v>
      </c>
      <c r="E1117" s="140" t="s">
        <v>364</v>
      </c>
      <c r="F1117" s="141">
        <v>5</v>
      </c>
      <c r="G1117" s="142" t="s">
        <v>37</v>
      </c>
      <c r="H1117" s="130"/>
      <c r="I1117" s="131">
        <v>10853</v>
      </c>
      <c r="J1117" s="131">
        <v>5069</v>
      </c>
      <c r="K1117" s="131">
        <v>0</v>
      </c>
      <c r="L1117" s="131">
        <v>938</v>
      </c>
      <c r="M1117" s="131">
        <v>16860</v>
      </c>
      <c r="N1117" s="130"/>
      <c r="O1117" s="132">
        <v>40.65</v>
      </c>
      <c r="P1117" s="132">
        <v>0</v>
      </c>
      <c r="Q1117" s="133">
        <v>647230</v>
      </c>
      <c r="R1117" s="133">
        <v>0</v>
      </c>
      <c r="S1117" s="133">
        <v>0</v>
      </c>
      <c r="T1117" s="133">
        <v>38130</v>
      </c>
      <c r="U1117" s="134">
        <v>685360</v>
      </c>
      <c r="V1117" s="144"/>
      <c r="W1117" s="173">
        <v>0</v>
      </c>
      <c r="X1117" s="174">
        <v>0.09</v>
      </c>
      <c r="Y1117" s="174">
        <v>1.4867245081966523E-2</v>
      </c>
      <c r="Z1117" s="175">
        <v>0</v>
      </c>
      <c r="AA1117" s="168"/>
      <c r="AB1117" s="176">
        <v>0</v>
      </c>
      <c r="AC1117" s="177">
        <v>0</v>
      </c>
      <c r="AD1117" s="134">
        <v>0</v>
      </c>
      <c r="AE1117" s="177">
        <v>1</v>
      </c>
      <c r="AF1117" s="182">
        <v>16860</v>
      </c>
      <c r="AG1117" s="172"/>
    </row>
    <row r="1118" spans="1:33" s="110" customFormat="1" x14ac:dyDescent="0.2">
      <c r="A1118" s="138">
        <v>3516</v>
      </c>
      <c r="B1118" s="139">
        <v>3516332061</v>
      </c>
      <c r="C1118" s="140" t="s">
        <v>561</v>
      </c>
      <c r="D1118" s="141">
        <v>332</v>
      </c>
      <c r="E1118" s="140" t="s">
        <v>364</v>
      </c>
      <c r="F1118" s="141">
        <v>61</v>
      </c>
      <c r="G1118" s="142" t="s">
        <v>93</v>
      </c>
      <c r="H1118" s="130"/>
      <c r="I1118" s="131">
        <v>12562</v>
      </c>
      <c r="J1118" s="131">
        <v>686</v>
      </c>
      <c r="K1118" s="131">
        <v>0</v>
      </c>
      <c r="L1118" s="131">
        <v>938</v>
      </c>
      <c r="M1118" s="131">
        <v>14186</v>
      </c>
      <c r="N1118" s="130"/>
      <c r="O1118" s="132">
        <v>10.050000000000001</v>
      </c>
      <c r="P1118" s="132">
        <v>0</v>
      </c>
      <c r="Q1118" s="133">
        <v>133142</v>
      </c>
      <c r="R1118" s="133">
        <v>0</v>
      </c>
      <c r="S1118" s="133">
        <v>0</v>
      </c>
      <c r="T1118" s="133">
        <v>9426</v>
      </c>
      <c r="U1118" s="134">
        <v>142568</v>
      </c>
      <c r="V1118" s="144"/>
      <c r="W1118" s="173">
        <v>0</v>
      </c>
      <c r="X1118" s="174">
        <v>0.09</v>
      </c>
      <c r="Y1118" s="174">
        <v>3.8456365525610617E-2</v>
      </c>
      <c r="Z1118" s="175">
        <v>0</v>
      </c>
      <c r="AA1118" s="168"/>
      <c r="AB1118" s="176">
        <v>0</v>
      </c>
      <c r="AC1118" s="177">
        <v>0</v>
      </c>
      <c r="AD1118" s="134">
        <v>0</v>
      </c>
      <c r="AE1118" s="177">
        <v>2</v>
      </c>
      <c r="AF1118" s="182">
        <v>28372</v>
      </c>
      <c r="AG1118" s="172"/>
    </row>
    <row r="1119" spans="1:33" s="110" customFormat="1" x14ac:dyDescent="0.2">
      <c r="A1119" s="138">
        <v>3516</v>
      </c>
      <c r="B1119" s="139">
        <v>3516332086</v>
      </c>
      <c r="C1119" s="140" t="s">
        <v>561</v>
      </c>
      <c r="D1119" s="141">
        <v>332</v>
      </c>
      <c r="E1119" s="140" t="s">
        <v>364</v>
      </c>
      <c r="F1119" s="141">
        <v>86</v>
      </c>
      <c r="G1119" s="142" t="s">
        <v>118</v>
      </c>
      <c r="H1119" s="130"/>
      <c r="I1119" s="131">
        <v>11682.95186154741</v>
      </c>
      <c r="J1119" s="131">
        <v>1846</v>
      </c>
      <c r="K1119" s="131">
        <v>0</v>
      </c>
      <c r="L1119" s="131">
        <v>938</v>
      </c>
      <c r="M1119" s="131">
        <v>14466.95186154741</v>
      </c>
      <c r="N1119" s="130"/>
      <c r="O1119" s="132">
        <v>1</v>
      </c>
      <c r="P1119" s="132">
        <v>0</v>
      </c>
      <c r="Q1119" s="133">
        <v>13529</v>
      </c>
      <c r="R1119" s="133">
        <v>0</v>
      </c>
      <c r="S1119" s="133">
        <v>0</v>
      </c>
      <c r="T1119" s="133">
        <v>938</v>
      </c>
      <c r="U1119" s="134">
        <v>14467</v>
      </c>
      <c r="V1119" s="144"/>
      <c r="W1119" s="173">
        <v>0</v>
      </c>
      <c r="X1119" s="174">
        <v>0.18</v>
      </c>
      <c r="Y1119" s="174">
        <v>6.1123164097095603E-2</v>
      </c>
      <c r="Z1119" s="175">
        <v>0</v>
      </c>
      <c r="AA1119" s="168"/>
      <c r="AB1119" s="176">
        <v>0</v>
      </c>
      <c r="AC1119" s="177">
        <v>0</v>
      </c>
      <c r="AD1119" s="134">
        <v>0</v>
      </c>
      <c r="AE1119" s="177">
        <v>0</v>
      </c>
      <c r="AF1119" s="182">
        <v>0</v>
      </c>
      <c r="AG1119" s="172"/>
    </row>
    <row r="1120" spans="1:33" s="110" customFormat="1" x14ac:dyDescent="0.2">
      <c r="A1120" s="138">
        <v>3516</v>
      </c>
      <c r="B1120" s="139">
        <v>3516332087</v>
      </c>
      <c r="C1120" s="140" t="s">
        <v>561</v>
      </c>
      <c r="D1120" s="141">
        <v>332</v>
      </c>
      <c r="E1120" s="140" t="s">
        <v>364</v>
      </c>
      <c r="F1120" s="141">
        <v>87</v>
      </c>
      <c r="G1120" s="142" t="s">
        <v>119</v>
      </c>
      <c r="H1120" s="130"/>
      <c r="I1120" s="131">
        <v>16660</v>
      </c>
      <c r="J1120" s="131">
        <v>5991</v>
      </c>
      <c r="K1120" s="131">
        <v>0</v>
      </c>
      <c r="L1120" s="131">
        <v>938</v>
      </c>
      <c r="M1120" s="131">
        <v>23589</v>
      </c>
      <c r="N1120" s="130"/>
      <c r="O1120" s="132">
        <v>2</v>
      </c>
      <c r="P1120" s="132">
        <v>0</v>
      </c>
      <c r="Q1120" s="133">
        <v>45302</v>
      </c>
      <c r="R1120" s="133">
        <v>0</v>
      </c>
      <c r="S1120" s="133">
        <v>0</v>
      </c>
      <c r="T1120" s="133">
        <v>1876</v>
      </c>
      <c r="U1120" s="134">
        <v>47178</v>
      </c>
      <c r="V1120" s="144"/>
      <c r="W1120" s="173">
        <v>0</v>
      </c>
      <c r="X1120" s="174">
        <v>0.09</v>
      </c>
      <c r="Y1120" s="174">
        <v>4.2711366611567301E-3</v>
      </c>
      <c r="Z1120" s="175">
        <v>0</v>
      </c>
      <c r="AA1120" s="168"/>
      <c r="AB1120" s="176">
        <v>0</v>
      </c>
      <c r="AC1120" s="177">
        <v>0</v>
      </c>
      <c r="AD1120" s="134">
        <v>0</v>
      </c>
      <c r="AE1120" s="177">
        <v>0</v>
      </c>
      <c r="AF1120" s="182">
        <v>0</v>
      </c>
      <c r="AG1120" s="172"/>
    </row>
    <row r="1121" spans="1:33" s="110" customFormat="1" x14ac:dyDescent="0.2">
      <c r="A1121" s="138">
        <v>3516</v>
      </c>
      <c r="B1121" s="139">
        <v>3516332137</v>
      </c>
      <c r="C1121" s="140" t="s">
        <v>561</v>
      </c>
      <c r="D1121" s="141">
        <v>332</v>
      </c>
      <c r="E1121" s="140" t="s">
        <v>364</v>
      </c>
      <c r="F1121" s="141">
        <v>137</v>
      </c>
      <c r="G1121" s="142" t="s">
        <v>169</v>
      </c>
      <c r="H1121" s="130"/>
      <c r="I1121" s="131">
        <v>12710</v>
      </c>
      <c r="J1121" s="131">
        <v>0</v>
      </c>
      <c r="K1121" s="131">
        <v>0</v>
      </c>
      <c r="L1121" s="131">
        <v>938</v>
      </c>
      <c r="M1121" s="131">
        <v>13648</v>
      </c>
      <c r="N1121" s="130"/>
      <c r="O1121" s="132">
        <v>54.53</v>
      </c>
      <c r="P1121" s="132">
        <v>0</v>
      </c>
      <c r="Q1121" s="133">
        <v>693076</v>
      </c>
      <c r="R1121" s="133">
        <v>0</v>
      </c>
      <c r="S1121" s="133">
        <v>0</v>
      </c>
      <c r="T1121" s="133">
        <v>51149</v>
      </c>
      <c r="U1121" s="134">
        <v>744225</v>
      </c>
      <c r="V1121" s="144"/>
      <c r="W1121" s="173">
        <v>0</v>
      </c>
      <c r="X1121" s="174">
        <v>0.18</v>
      </c>
      <c r="Y1121" s="174">
        <v>0.10833367339134427</v>
      </c>
      <c r="Z1121" s="175">
        <v>0</v>
      </c>
      <c r="AA1121" s="168"/>
      <c r="AB1121" s="176">
        <v>0</v>
      </c>
      <c r="AC1121" s="177">
        <v>0</v>
      </c>
      <c r="AD1121" s="134">
        <v>0</v>
      </c>
      <c r="AE1121" s="177">
        <v>1</v>
      </c>
      <c r="AF1121" s="182">
        <v>13648</v>
      </c>
      <c r="AG1121" s="172"/>
    </row>
    <row r="1122" spans="1:33" s="110" customFormat="1" x14ac:dyDescent="0.2">
      <c r="A1122" s="138">
        <v>3516</v>
      </c>
      <c r="B1122" s="139">
        <v>3516332275</v>
      </c>
      <c r="C1122" s="140" t="s">
        <v>561</v>
      </c>
      <c r="D1122" s="141">
        <v>332</v>
      </c>
      <c r="E1122" s="140" t="s">
        <v>364</v>
      </c>
      <c r="F1122" s="141">
        <v>275</v>
      </c>
      <c r="G1122" s="142" t="s">
        <v>307</v>
      </c>
      <c r="H1122" s="130"/>
      <c r="I1122" s="131">
        <v>10763.091623376622</v>
      </c>
      <c r="J1122" s="131">
        <v>4414</v>
      </c>
      <c r="K1122" s="131">
        <v>0</v>
      </c>
      <c r="L1122" s="131">
        <v>938</v>
      </c>
      <c r="M1122" s="131">
        <v>16115.091623376622</v>
      </c>
      <c r="N1122" s="130"/>
      <c r="O1122" s="132">
        <v>1</v>
      </c>
      <c r="P1122" s="132">
        <v>0</v>
      </c>
      <c r="Q1122" s="133">
        <v>15177</v>
      </c>
      <c r="R1122" s="133">
        <v>0</v>
      </c>
      <c r="S1122" s="133">
        <v>0</v>
      </c>
      <c r="T1122" s="133">
        <v>938</v>
      </c>
      <c r="U1122" s="134">
        <v>16115</v>
      </c>
      <c r="V1122" s="144"/>
      <c r="W1122" s="173">
        <v>0</v>
      </c>
      <c r="X1122" s="174">
        <v>0.09</v>
      </c>
      <c r="Y1122" s="174">
        <v>1.9799766945404057E-2</v>
      </c>
      <c r="Z1122" s="175">
        <v>0</v>
      </c>
      <c r="AA1122" s="168"/>
      <c r="AB1122" s="176">
        <v>0</v>
      </c>
      <c r="AC1122" s="177">
        <v>0</v>
      </c>
      <c r="AD1122" s="134">
        <v>0</v>
      </c>
      <c r="AE1122" s="177">
        <v>0</v>
      </c>
      <c r="AF1122" s="182">
        <v>0</v>
      </c>
      <c r="AG1122" s="172"/>
    </row>
    <row r="1123" spans="1:33" s="110" customFormat="1" x14ac:dyDescent="0.2">
      <c r="A1123" s="138">
        <v>3516</v>
      </c>
      <c r="B1123" s="139">
        <v>3516332278</v>
      </c>
      <c r="C1123" s="140" t="s">
        <v>561</v>
      </c>
      <c r="D1123" s="141">
        <v>332</v>
      </c>
      <c r="E1123" s="140" t="s">
        <v>364</v>
      </c>
      <c r="F1123" s="141">
        <v>278</v>
      </c>
      <c r="G1123" s="142" t="s">
        <v>310</v>
      </c>
      <c r="H1123" s="130"/>
      <c r="I1123" s="131">
        <v>10766</v>
      </c>
      <c r="J1123" s="131">
        <v>1986</v>
      </c>
      <c r="K1123" s="131">
        <v>0</v>
      </c>
      <c r="L1123" s="131">
        <v>938</v>
      </c>
      <c r="M1123" s="131">
        <v>13690</v>
      </c>
      <c r="N1123" s="130"/>
      <c r="O1123" s="132">
        <v>4</v>
      </c>
      <c r="P1123" s="132">
        <v>0</v>
      </c>
      <c r="Q1123" s="133">
        <v>51008</v>
      </c>
      <c r="R1123" s="133">
        <v>0</v>
      </c>
      <c r="S1123" s="133">
        <v>0</v>
      </c>
      <c r="T1123" s="133">
        <v>3752</v>
      </c>
      <c r="U1123" s="134">
        <v>54760</v>
      </c>
      <c r="V1123" s="144"/>
      <c r="W1123" s="173">
        <v>0</v>
      </c>
      <c r="X1123" s="174">
        <v>0.09</v>
      </c>
      <c r="Y1123" s="174">
        <v>6.1979332771182144E-2</v>
      </c>
      <c r="Z1123" s="175">
        <v>0</v>
      </c>
      <c r="AA1123" s="168"/>
      <c r="AB1123" s="176">
        <v>0</v>
      </c>
      <c r="AC1123" s="177">
        <v>0</v>
      </c>
      <c r="AD1123" s="134">
        <v>0</v>
      </c>
      <c r="AE1123" s="177">
        <v>0</v>
      </c>
      <c r="AF1123" s="182">
        <v>0</v>
      </c>
      <c r="AG1123" s="172"/>
    </row>
    <row r="1124" spans="1:33" s="110" customFormat="1" x14ac:dyDescent="0.2">
      <c r="A1124" s="138">
        <v>3516</v>
      </c>
      <c r="B1124" s="139">
        <v>3516332281</v>
      </c>
      <c r="C1124" s="140" t="s">
        <v>561</v>
      </c>
      <c r="D1124" s="141">
        <v>332</v>
      </c>
      <c r="E1124" s="140" t="s">
        <v>364</v>
      </c>
      <c r="F1124" s="141">
        <v>281</v>
      </c>
      <c r="G1124" s="142" t="s">
        <v>313</v>
      </c>
      <c r="H1124" s="130"/>
      <c r="I1124" s="131">
        <v>12821</v>
      </c>
      <c r="J1124" s="131">
        <v>583</v>
      </c>
      <c r="K1124" s="131">
        <v>0</v>
      </c>
      <c r="L1124" s="131">
        <v>938</v>
      </c>
      <c r="M1124" s="131">
        <v>14342</v>
      </c>
      <c r="N1124" s="130"/>
      <c r="O1124" s="132">
        <v>134.20999999999998</v>
      </c>
      <c r="P1124" s="132">
        <v>0</v>
      </c>
      <c r="Q1124" s="133">
        <v>1798950</v>
      </c>
      <c r="R1124" s="133">
        <v>0</v>
      </c>
      <c r="S1124" s="133">
        <v>0</v>
      </c>
      <c r="T1124" s="133">
        <v>125889</v>
      </c>
      <c r="U1124" s="134">
        <v>1924839</v>
      </c>
      <c r="V1124" s="144"/>
      <c r="W1124" s="173">
        <v>0</v>
      </c>
      <c r="X1124" s="174">
        <v>0.18</v>
      </c>
      <c r="Y1124" s="174">
        <v>0.13568467825628666</v>
      </c>
      <c r="Z1124" s="175">
        <v>0</v>
      </c>
      <c r="AA1124" s="168"/>
      <c r="AB1124" s="176">
        <v>0</v>
      </c>
      <c r="AC1124" s="177">
        <v>0</v>
      </c>
      <c r="AD1124" s="134">
        <v>0</v>
      </c>
      <c r="AE1124" s="177">
        <v>1</v>
      </c>
      <c r="AF1124" s="182">
        <v>14342</v>
      </c>
      <c r="AG1124" s="172"/>
    </row>
    <row r="1125" spans="1:33" s="110" customFormat="1" x14ac:dyDescent="0.2">
      <c r="A1125" s="138">
        <v>3516</v>
      </c>
      <c r="B1125" s="139">
        <v>3516332325</v>
      </c>
      <c r="C1125" s="140" t="s">
        <v>561</v>
      </c>
      <c r="D1125" s="141">
        <v>332</v>
      </c>
      <c r="E1125" s="140" t="s">
        <v>364</v>
      </c>
      <c r="F1125" s="141">
        <v>325</v>
      </c>
      <c r="G1125" s="142" t="s">
        <v>357</v>
      </c>
      <c r="H1125" s="130"/>
      <c r="I1125" s="131">
        <v>10092</v>
      </c>
      <c r="J1125" s="131">
        <v>1442</v>
      </c>
      <c r="K1125" s="131">
        <v>0</v>
      </c>
      <c r="L1125" s="131">
        <v>938</v>
      </c>
      <c r="M1125" s="131">
        <v>12472</v>
      </c>
      <c r="N1125" s="130"/>
      <c r="O1125" s="132">
        <v>41.05</v>
      </c>
      <c r="P1125" s="132">
        <v>0</v>
      </c>
      <c r="Q1125" s="133">
        <v>473471</v>
      </c>
      <c r="R1125" s="133">
        <v>0</v>
      </c>
      <c r="S1125" s="133">
        <v>0</v>
      </c>
      <c r="T1125" s="133">
        <v>38505</v>
      </c>
      <c r="U1125" s="134">
        <v>511976</v>
      </c>
      <c r="V1125" s="144"/>
      <c r="W1125" s="173">
        <v>0</v>
      </c>
      <c r="X1125" s="174">
        <v>0.09</v>
      </c>
      <c r="Y1125" s="174">
        <v>1.2300280450022755E-2</v>
      </c>
      <c r="Z1125" s="175">
        <v>0</v>
      </c>
      <c r="AA1125" s="168"/>
      <c r="AB1125" s="176">
        <v>0</v>
      </c>
      <c r="AC1125" s="177">
        <v>0</v>
      </c>
      <c r="AD1125" s="134">
        <v>0</v>
      </c>
      <c r="AE1125" s="177">
        <v>1</v>
      </c>
      <c r="AF1125" s="182">
        <v>12472</v>
      </c>
      <c r="AG1125" s="172"/>
    </row>
    <row r="1126" spans="1:33" s="110" customFormat="1" x14ac:dyDescent="0.2">
      <c r="A1126" s="138">
        <v>3516</v>
      </c>
      <c r="B1126" s="139">
        <v>3516332332</v>
      </c>
      <c r="C1126" s="140" t="s">
        <v>561</v>
      </c>
      <c r="D1126" s="141">
        <v>332</v>
      </c>
      <c r="E1126" s="140" t="s">
        <v>364</v>
      </c>
      <c r="F1126" s="141">
        <v>332</v>
      </c>
      <c r="G1126" s="142" t="s">
        <v>364</v>
      </c>
      <c r="H1126" s="130"/>
      <c r="I1126" s="131">
        <v>11786</v>
      </c>
      <c r="J1126" s="131">
        <v>909</v>
      </c>
      <c r="K1126" s="131">
        <v>0</v>
      </c>
      <c r="L1126" s="131">
        <v>938</v>
      </c>
      <c r="M1126" s="131">
        <v>13633</v>
      </c>
      <c r="N1126" s="130"/>
      <c r="O1126" s="132">
        <v>31.859999999999996</v>
      </c>
      <c r="P1126" s="132">
        <v>31.859999999999996</v>
      </c>
      <c r="Q1126" s="133">
        <v>404463</v>
      </c>
      <c r="R1126" s="133">
        <v>0</v>
      </c>
      <c r="S1126" s="133">
        <v>0</v>
      </c>
      <c r="T1126" s="133">
        <v>29885</v>
      </c>
      <c r="U1126" s="134">
        <v>434348</v>
      </c>
      <c r="V1126" s="144"/>
      <c r="W1126" s="173">
        <v>0</v>
      </c>
      <c r="X1126" s="174">
        <v>0.09</v>
      </c>
      <c r="Y1126" s="174">
        <v>1.6521733237553109E-2</v>
      </c>
      <c r="Z1126" s="175">
        <v>0</v>
      </c>
      <c r="AA1126" s="168"/>
      <c r="AB1126" s="176">
        <v>0</v>
      </c>
      <c r="AC1126" s="177">
        <v>0</v>
      </c>
      <c r="AD1126" s="134">
        <v>0</v>
      </c>
      <c r="AE1126" s="177">
        <v>0</v>
      </c>
      <c r="AF1126" s="182">
        <v>0</v>
      </c>
      <c r="AG1126" s="172"/>
    </row>
    <row r="1127" spans="1:33" s="110" customFormat="1" x14ac:dyDescent="0.2">
      <c r="A1127" s="138">
        <v>3517</v>
      </c>
      <c r="B1127" s="139">
        <v>3517239020</v>
      </c>
      <c r="C1127" s="140" t="s">
        <v>562</v>
      </c>
      <c r="D1127" s="141">
        <v>239</v>
      </c>
      <c r="E1127" s="140" t="s">
        <v>271</v>
      </c>
      <c r="F1127" s="141">
        <v>20</v>
      </c>
      <c r="G1127" s="142" t="s">
        <v>52</v>
      </c>
      <c r="H1127" s="130"/>
      <c r="I1127" s="131">
        <v>11076</v>
      </c>
      <c r="J1127" s="131">
        <v>3098</v>
      </c>
      <c r="K1127" s="131">
        <v>0</v>
      </c>
      <c r="L1127" s="131">
        <v>938</v>
      </c>
      <c r="M1127" s="131">
        <v>15112</v>
      </c>
      <c r="N1127" s="130"/>
      <c r="O1127" s="132">
        <v>1</v>
      </c>
      <c r="P1127" s="132">
        <v>0</v>
      </c>
      <c r="Q1127" s="133">
        <v>13656</v>
      </c>
      <c r="R1127" s="133">
        <v>0</v>
      </c>
      <c r="S1127" s="133">
        <v>0</v>
      </c>
      <c r="T1127" s="133">
        <v>904</v>
      </c>
      <c r="U1127" s="134">
        <v>14560</v>
      </c>
      <c r="V1127" s="144"/>
      <c r="W1127" s="173">
        <v>3.6560012169768445E-2</v>
      </c>
      <c r="X1127" s="174">
        <v>0.09</v>
      </c>
      <c r="Y1127" s="174">
        <v>4.8857999828816452E-2</v>
      </c>
      <c r="Z1127" s="175">
        <v>0</v>
      </c>
      <c r="AA1127" s="168"/>
      <c r="AB1127" s="176">
        <v>0</v>
      </c>
      <c r="AC1127" s="177">
        <v>0</v>
      </c>
      <c r="AD1127" s="134">
        <v>0</v>
      </c>
      <c r="AE1127" s="177">
        <v>0</v>
      </c>
      <c r="AF1127" s="182">
        <v>0</v>
      </c>
      <c r="AG1127" s="172"/>
    </row>
    <row r="1128" spans="1:33" s="110" customFormat="1" x14ac:dyDescent="0.2">
      <c r="A1128" s="138">
        <v>3517</v>
      </c>
      <c r="B1128" s="139">
        <v>3517239035</v>
      </c>
      <c r="C1128" s="140" t="s">
        <v>562</v>
      </c>
      <c r="D1128" s="141">
        <v>239</v>
      </c>
      <c r="E1128" s="140" t="s">
        <v>271</v>
      </c>
      <c r="F1128" s="141">
        <v>35</v>
      </c>
      <c r="G1128" s="142" t="s">
        <v>67</v>
      </c>
      <c r="H1128" s="130"/>
      <c r="I1128" s="131">
        <v>14700.36676749324</v>
      </c>
      <c r="J1128" s="131">
        <v>6170</v>
      </c>
      <c r="K1128" s="131">
        <v>0</v>
      </c>
      <c r="L1128" s="131">
        <v>938</v>
      </c>
      <c r="M1128" s="131">
        <v>21808.36676749324</v>
      </c>
      <c r="N1128" s="130"/>
      <c r="O1128" s="132">
        <v>0.23</v>
      </c>
      <c r="P1128" s="132">
        <v>0</v>
      </c>
      <c r="Q1128" s="133">
        <v>4625</v>
      </c>
      <c r="R1128" s="133">
        <v>0</v>
      </c>
      <c r="S1128" s="133">
        <v>0</v>
      </c>
      <c r="T1128" s="133">
        <v>207</v>
      </c>
      <c r="U1128" s="134">
        <v>4832</v>
      </c>
      <c r="V1128" s="144"/>
      <c r="W1128" s="173">
        <v>8.4088027990467419E-3</v>
      </c>
      <c r="X1128" s="174">
        <v>0.18</v>
      </c>
      <c r="Y1128" s="174">
        <v>0.15581142511821139</v>
      </c>
      <c r="Z1128" s="175">
        <v>0</v>
      </c>
      <c r="AA1128" s="168"/>
      <c r="AB1128" s="176">
        <v>0</v>
      </c>
      <c r="AC1128" s="177">
        <v>0</v>
      </c>
      <c r="AD1128" s="134">
        <v>0</v>
      </c>
      <c r="AE1128" s="177">
        <v>0</v>
      </c>
      <c r="AF1128" s="182">
        <v>0</v>
      </c>
      <c r="AG1128" s="172"/>
    </row>
    <row r="1129" spans="1:33" s="110" customFormat="1" x14ac:dyDescent="0.2">
      <c r="A1129" s="138">
        <v>3517</v>
      </c>
      <c r="B1129" s="139">
        <v>3517239036</v>
      </c>
      <c r="C1129" s="140" t="s">
        <v>562</v>
      </c>
      <c r="D1129" s="141">
        <v>239</v>
      </c>
      <c r="E1129" s="140" t="s">
        <v>271</v>
      </c>
      <c r="F1129" s="141">
        <v>36</v>
      </c>
      <c r="G1129" s="142" t="s">
        <v>68</v>
      </c>
      <c r="H1129" s="130"/>
      <c r="I1129" s="131">
        <v>15483</v>
      </c>
      <c r="J1129" s="131">
        <v>5593</v>
      </c>
      <c r="K1129" s="131">
        <v>0</v>
      </c>
      <c r="L1129" s="131">
        <v>938</v>
      </c>
      <c r="M1129" s="131">
        <v>22014</v>
      </c>
      <c r="N1129" s="130"/>
      <c r="O1129" s="132">
        <v>5</v>
      </c>
      <c r="P1129" s="132">
        <v>0</v>
      </c>
      <c r="Q1129" s="133">
        <v>101525</v>
      </c>
      <c r="R1129" s="133">
        <v>0</v>
      </c>
      <c r="S1129" s="133">
        <v>0</v>
      </c>
      <c r="T1129" s="133">
        <v>4520</v>
      </c>
      <c r="U1129" s="134">
        <v>106045</v>
      </c>
      <c r="V1129" s="144"/>
      <c r="W1129" s="173">
        <v>0.18280006084884223</v>
      </c>
      <c r="X1129" s="174">
        <v>0.09</v>
      </c>
      <c r="Y1129" s="174">
        <v>6.7588447715652436E-2</v>
      </c>
      <c r="Z1129" s="175">
        <v>0</v>
      </c>
      <c r="AA1129" s="168"/>
      <c r="AB1129" s="176">
        <v>0</v>
      </c>
      <c r="AC1129" s="177">
        <v>0</v>
      </c>
      <c r="AD1129" s="134">
        <v>0</v>
      </c>
      <c r="AE1129" s="177">
        <v>0</v>
      </c>
      <c r="AF1129" s="182">
        <v>0</v>
      </c>
      <c r="AG1129" s="172"/>
    </row>
    <row r="1130" spans="1:33" s="110" customFormat="1" x14ac:dyDescent="0.2">
      <c r="A1130" s="138">
        <v>3517</v>
      </c>
      <c r="B1130" s="139">
        <v>3517239052</v>
      </c>
      <c r="C1130" s="140" t="s">
        <v>562</v>
      </c>
      <c r="D1130" s="141">
        <v>239</v>
      </c>
      <c r="E1130" s="140" t="s">
        <v>271</v>
      </c>
      <c r="F1130" s="141">
        <v>52</v>
      </c>
      <c r="G1130" s="142" t="s">
        <v>84</v>
      </c>
      <c r="H1130" s="130"/>
      <c r="I1130" s="131">
        <v>12726</v>
      </c>
      <c r="J1130" s="131">
        <v>3774</v>
      </c>
      <c r="K1130" s="131">
        <v>0</v>
      </c>
      <c r="L1130" s="131">
        <v>938</v>
      </c>
      <c r="M1130" s="131">
        <v>17438</v>
      </c>
      <c r="N1130" s="130"/>
      <c r="O1130" s="132">
        <v>16.649999999999999</v>
      </c>
      <c r="P1130" s="132">
        <v>0</v>
      </c>
      <c r="Q1130" s="133">
        <v>264685</v>
      </c>
      <c r="R1130" s="133">
        <v>0</v>
      </c>
      <c r="S1130" s="133">
        <v>0</v>
      </c>
      <c r="T1130" s="133">
        <v>15051</v>
      </c>
      <c r="U1130" s="134">
        <v>279736</v>
      </c>
      <c r="V1130" s="144"/>
      <c r="W1130" s="173">
        <v>0.60872420262664473</v>
      </c>
      <c r="X1130" s="174">
        <v>0.09</v>
      </c>
      <c r="Y1130" s="174">
        <v>3.9913279720629115E-2</v>
      </c>
      <c r="Z1130" s="175">
        <v>0</v>
      </c>
      <c r="AA1130" s="168"/>
      <c r="AB1130" s="176">
        <v>0</v>
      </c>
      <c r="AC1130" s="177">
        <v>0</v>
      </c>
      <c r="AD1130" s="134">
        <v>0</v>
      </c>
      <c r="AE1130" s="177">
        <v>0</v>
      </c>
      <c r="AF1130" s="182">
        <v>0</v>
      </c>
      <c r="AG1130" s="172"/>
    </row>
    <row r="1131" spans="1:33" s="110" customFormat="1" x14ac:dyDescent="0.2">
      <c r="A1131" s="138">
        <v>3517</v>
      </c>
      <c r="B1131" s="139">
        <v>3517239072</v>
      </c>
      <c r="C1131" s="140" t="s">
        <v>562</v>
      </c>
      <c r="D1131" s="141">
        <v>239</v>
      </c>
      <c r="E1131" s="140" t="s">
        <v>271</v>
      </c>
      <c r="F1131" s="141">
        <v>72</v>
      </c>
      <c r="G1131" s="142" t="s">
        <v>104</v>
      </c>
      <c r="H1131" s="130"/>
      <c r="I1131" s="131">
        <v>11027.890924083025</v>
      </c>
      <c r="J1131" s="131">
        <v>2887</v>
      </c>
      <c r="K1131" s="131">
        <v>0</v>
      </c>
      <c r="L1131" s="131">
        <v>938</v>
      </c>
      <c r="M1131" s="131">
        <v>14852.890924083025</v>
      </c>
      <c r="N1131" s="130"/>
      <c r="O1131" s="132">
        <v>1</v>
      </c>
      <c r="P1131" s="132">
        <v>0</v>
      </c>
      <c r="Q1131" s="133">
        <v>13406</v>
      </c>
      <c r="R1131" s="133">
        <v>0</v>
      </c>
      <c r="S1131" s="133">
        <v>0</v>
      </c>
      <c r="T1131" s="133">
        <v>904</v>
      </c>
      <c r="U1131" s="134">
        <v>14310</v>
      </c>
      <c r="V1131" s="144"/>
      <c r="W1131" s="173">
        <v>3.6560012169768445E-2</v>
      </c>
      <c r="X1131" s="174">
        <v>0.09</v>
      </c>
      <c r="Y1131" s="174">
        <v>3.7367827504395669E-3</v>
      </c>
      <c r="Z1131" s="175">
        <v>0</v>
      </c>
      <c r="AA1131" s="168"/>
      <c r="AB1131" s="176">
        <v>0</v>
      </c>
      <c r="AC1131" s="177">
        <v>0</v>
      </c>
      <c r="AD1131" s="134">
        <v>0</v>
      </c>
      <c r="AE1131" s="177">
        <v>0</v>
      </c>
      <c r="AF1131" s="182">
        <v>0</v>
      </c>
      <c r="AG1131" s="172"/>
    </row>
    <row r="1132" spans="1:33" s="110" customFormat="1" x14ac:dyDescent="0.2">
      <c r="A1132" s="138">
        <v>3517</v>
      </c>
      <c r="B1132" s="139">
        <v>3517239082</v>
      </c>
      <c r="C1132" s="140" t="s">
        <v>562</v>
      </c>
      <c r="D1132" s="141">
        <v>239</v>
      </c>
      <c r="E1132" s="140" t="s">
        <v>271</v>
      </c>
      <c r="F1132" s="141">
        <v>82</v>
      </c>
      <c r="G1132" s="142" t="s">
        <v>114</v>
      </c>
      <c r="H1132" s="130"/>
      <c r="I1132" s="131">
        <v>15026</v>
      </c>
      <c r="J1132" s="131">
        <v>6312</v>
      </c>
      <c r="K1132" s="131">
        <v>0</v>
      </c>
      <c r="L1132" s="131">
        <v>938</v>
      </c>
      <c r="M1132" s="131">
        <v>22276</v>
      </c>
      <c r="N1132" s="130"/>
      <c r="O1132" s="132">
        <v>1</v>
      </c>
      <c r="P1132" s="132">
        <v>0</v>
      </c>
      <c r="Q1132" s="133">
        <v>20558</v>
      </c>
      <c r="R1132" s="133">
        <v>0</v>
      </c>
      <c r="S1132" s="133">
        <v>0</v>
      </c>
      <c r="T1132" s="133">
        <v>904</v>
      </c>
      <c r="U1132" s="134">
        <v>21462</v>
      </c>
      <c r="V1132" s="144"/>
      <c r="W1132" s="173">
        <v>3.6560012169768445E-2</v>
      </c>
      <c r="X1132" s="174">
        <v>0.09</v>
      </c>
      <c r="Y1132" s="174">
        <v>2.9658926876329748E-3</v>
      </c>
      <c r="Z1132" s="175">
        <v>0</v>
      </c>
      <c r="AA1132" s="168"/>
      <c r="AB1132" s="176">
        <v>0</v>
      </c>
      <c r="AC1132" s="177">
        <v>0</v>
      </c>
      <c r="AD1132" s="134">
        <v>0</v>
      </c>
      <c r="AE1132" s="177">
        <v>0</v>
      </c>
      <c r="AF1132" s="182">
        <v>0</v>
      </c>
      <c r="AG1132" s="172"/>
    </row>
    <row r="1133" spans="1:33" s="110" customFormat="1" x14ac:dyDescent="0.2">
      <c r="A1133" s="138">
        <v>3517</v>
      </c>
      <c r="B1133" s="139">
        <v>3517239083</v>
      </c>
      <c r="C1133" s="140" t="s">
        <v>562</v>
      </c>
      <c r="D1133" s="141">
        <v>239</v>
      </c>
      <c r="E1133" s="140" t="s">
        <v>271</v>
      </c>
      <c r="F1133" s="141">
        <v>83</v>
      </c>
      <c r="G1133" s="142" t="s">
        <v>115</v>
      </c>
      <c r="H1133" s="130"/>
      <c r="I1133" s="131">
        <v>10949.382884347422</v>
      </c>
      <c r="J1133" s="131">
        <v>1919</v>
      </c>
      <c r="K1133" s="131">
        <v>0</v>
      </c>
      <c r="L1133" s="131">
        <v>938</v>
      </c>
      <c r="M1133" s="131">
        <v>13806.382884347422</v>
      </c>
      <c r="N1133" s="130"/>
      <c r="O1133" s="132">
        <v>1</v>
      </c>
      <c r="P1133" s="132">
        <v>0</v>
      </c>
      <c r="Q1133" s="133">
        <v>12398</v>
      </c>
      <c r="R1133" s="133">
        <v>0</v>
      </c>
      <c r="S1133" s="133">
        <v>0</v>
      </c>
      <c r="T1133" s="133">
        <v>904</v>
      </c>
      <c r="U1133" s="134">
        <v>13302</v>
      </c>
      <c r="V1133" s="144"/>
      <c r="W1133" s="173">
        <v>3.6560012169768445E-2</v>
      </c>
      <c r="X1133" s="174">
        <v>0.09</v>
      </c>
      <c r="Y1133" s="174">
        <v>5.9452410155325904E-3</v>
      </c>
      <c r="Z1133" s="175">
        <v>0</v>
      </c>
      <c r="AA1133" s="168"/>
      <c r="AB1133" s="176">
        <v>0</v>
      </c>
      <c r="AC1133" s="177">
        <v>0</v>
      </c>
      <c r="AD1133" s="134">
        <v>0</v>
      </c>
      <c r="AE1133" s="177">
        <v>0.96343998783023155</v>
      </c>
      <c r="AF1133" s="182">
        <v>13302</v>
      </c>
      <c r="AG1133" s="172"/>
    </row>
    <row r="1134" spans="1:33" s="110" customFormat="1" x14ac:dyDescent="0.2">
      <c r="A1134" s="138">
        <v>3517</v>
      </c>
      <c r="B1134" s="139">
        <v>3517239095</v>
      </c>
      <c r="C1134" s="140" t="s">
        <v>562</v>
      </c>
      <c r="D1134" s="141">
        <v>239</v>
      </c>
      <c r="E1134" s="140" t="s">
        <v>271</v>
      </c>
      <c r="F1134" s="141">
        <v>95</v>
      </c>
      <c r="G1134" s="142" t="s">
        <v>127</v>
      </c>
      <c r="H1134" s="130"/>
      <c r="I1134" s="131">
        <v>14048.368555601484</v>
      </c>
      <c r="J1134" s="131">
        <v>103</v>
      </c>
      <c r="K1134" s="131">
        <v>0</v>
      </c>
      <c r="L1134" s="131">
        <v>938</v>
      </c>
      <c r="M1134" s="131">
        <v>15089.368555601484</v>
      </c>
      <c r="N1134" s="130"/>
      <c r="O1134" s="132">
        <v>2</v>
      </c>
      <c r="P1134" s="132">
        <v>0</v>
      </c>
      <c r="Q1134" s="133">
        <v>27268</v>
      </c>
      <c r="R1134" s="133">
        <v>0</v>
      </c>
      <c r="S1134" s="133">
        <v>0</v>
      </c>
      <c r="T1134" s="133">
        <v>1808</v>
      </c>
      <c r="U1134" s="134">
        <v>29076</v>
      </c>
      <c r="V1134" s="144"/>
      <c r="W1134" s="173">
        <v>7.312002433953689E-2</v>
      </c>
      <c r="X1134" s="174">
        <v>0.18</v>
      </c>
      <c r="Y1134" s="174">
        <v>0.13176468501831626</v>
      </c>
      <c r="Z1134" s="175">
        <v>0</v>
      </c>
      <c r="AA1134" s="168"/>
      <c r="AB1134" s="176">
        <v>0</v>
      </c>
      <c r="AC1134" s="177">
        <v>0</v>
      </c>
      <c r="AD1134" s="134">
        <v>0</v>
      </c>
      <c r="AE1134" s="177">
        <v>0</v>
      </c>
      <c r="AF1134" s="182">
        <v>0</v>
      </c>
      <c r="AG1134" s="172"/>
    </row>
    <row r="1135" spans="1:33" s="110" customFormat="1" x14ac:dyDescent="0.2">
      <c r="A1135" s="138">
        <v>3517</v>
      </c>
      <c r="B1135" s="139">
        <v>3517239096</v>
      </c>
      <c r="C1135" s="140" t="s">
        <v>562</v>
      </c>
      <c r="D1135" s="141">
        <v>239</v>
      </c>
      <c r="E1135" s="140" t="s">
        <v>271</v>
      </c>
      <c r="F1135" s="141">
        <v>96</v>
      </c>
      <c r="G1135" s="142" t="s">
        <v>128</v>
      </c>
      <c r="H1135" s="130"/>
      <c r="I1135" s="131">
        <v>11829.130412915241</v>
      </c>
      <c r="J1135" s="131">
        <v>6737</v>
      </c>
      <c r="K1135" s="131">
        <v>0</v>
      </c>
      <c r="L1135" s="131">
        <v>938</v>
      </c>
      <c r="M1135" s="131">
        <v>19504.130412915241</v>
      </c>
      <c r="N1135" s="130"/>
      <c r="O1135" s="132">
        <v>3.07</v>
      </c>
      <c r="P1135" s="132">
        <v>0</v>
      </c>
      <c r="Q1135" s="133">
        <v>54914</v>
      </c>
      <c r="R1135" s="133">
        <v>0</v>
      </c>
      <c r="S1135" s="133">
        <v>0</v>
      </c>
      <c r="T1135" s="133">
        <v>2775</v>
      </c>
      <c r="U1135" s="134">
        <v>57689</v>
      </c>
      <c r="V1135" s="144"/>
      <c r="W1135" s="173">
        <v>0.11223923736118913</v>
      </c>
      <c r="X1135" s="174">
        <v>0.09</v>
      </c>
      <c r="Y1135" s="174">
        <v>3.2433297661126528E-2</v>
      </c>
      <c r="Z1135" s="175">
        <v>0</v>
      </c>
      <c r="AA1135" s="168"/>
      <c r="AB1135" s="176">
        <v>0</v>
      </c>
      <c r="AC1135" s="177">
        <v>0</v>
      </c>
      <c r="AD1135" s="134">
        <v>0</v>
      </c>
      <c r="AE1135" s="177">
        <v>0</v>
      </c>
      <c r="AF1135" s="182">
        <v>0</v>
      </c>
      <c r="AG1135" s="172"/>
    </row>
    <row r="1136" spans="1:33" s="110" customFormat="1" x14ac:dyDescent="0.2">
      <c r="A1136" s="138">
        <v>3517</v>
      </c>
      <c r="B1136" s="139">
        <v>3517239099</v>
      </c>
      <c r="C1136" s="140" t="s">
        <v>562</v>
      </c>
      <c r="D1136" s="141">
        <v>239</v>
      </c>
      <c r="E1136" s="140" t="s">
        <v>271</v>
      </c>
      <c r="F1136" s="141">
        <v>99</v>
      </c>
      <c r="G1136" s="142" t="s">
        <v>131</v>
      </c>
      <c r="H1136" s="130"/>
      <c r="I1136" s="131">
        <v>11076</v>
      </c>
      <c r="J1136" s="131">
        <v>5889</v>
      </c>
      <c r="K1136" s="131">
        <v>0</v>
      </c>
      <c r="L1136" s="131">
        <v>938</v>
      </c>
      <c r="M1136" s="131">
        <v>17903</v>
      </c>
      <c r="N1136" s="130"/>
      <c r="O1136" s="132">
        <v>0.16</v>
      </c>
      <c r="P1136" s="132">
        <v>0</v>
      </c>
      <c r="Q1136" s="133">
        <v>2615</v>
      </c>
      <c r="R1136" s="133">
        <v>0</v>
      </c>
      <c r="S1136" s="133">
        <v>0</v>
      </c>
      <c r="T1136" s="133">
        <v>145</v>
      </c>
      <c r="U1136" s="134">
        <v>2760</v>
      </c>
      <c r="V1136" s="144"/>
      <c r="W1136" s="173">
        <v>5.8496019471629516E-3</v>
      </c>
      <c r="X1136" s="174">
        <v>0.09</v>
      </c>
      <c r="Y1136" s="174">
        <v>4.1274448301713978E-2</v>
      </c>
      <c r="Z1136" s="175">
        <v>0</v>
      </c>
      <c r="AA1136" s="168"/>
      <c r="AB1136" s="176">
        <v>0</v>
      </c>
      <c r="AC1136" s="177">
        <v>0</v>
      </c>
      <c r="AD1136" s="134">
        <v>0</v>
      </c>
      <c r="AE1136" s="177">
        <v>0</v>
      </c>
      <c r="AF1136" s="182">
        <v>0</v>
      </c>
      <c r="AG1136" s="172"/>
    </row>
    <row r="1137" spans="1:33" s="110" customFormat="1" x14ac:dyDescent="0.2">
      <c r="A1137" s="138">
        <v>3517</v>
      </c>
      <c r="B1137" s="139">
        <v>3517239131</v>
      </c>
      <c r="C1137" s="140" t="s">
        <v>562</v>
      </c>
      <c r="D1137" s="141">
        <v>239</v>
      </c>
      <c r="E1137" s="140" t="s">
        <v>271</v>
      </c>
      <c r="F1137" s="141">
        <v>131</v>
      </c>
      <c r="G1137" s="142" t="s">
        <v>163</v>
      </c>
      <c r="H1137" s="130"/>
      <c r="I1137" s="131">
        <v>11076</v>
      </c>
      <c r="J1137" s="131">
        <v>3604</v>
      </c>
      <c r="K1137" s="131">
        <v>0</v>
      </c>
      <c r="L1137" s="131">
        <v>938</v>
      </c>
      <c r="M1137" s="131">
        <v>15618</v>
      </c>
      <c r="N1137" s="130"/>
      <c r="O1137" s="132">
        <v>2</v>
      </c>
      <c r="P1137" s="132">
        <v>0</v>
      </c>
      <c r="Q1137" s="133">
        <v>28286</v>
      </c>
      <c r="R1137" s="133">
        <v>0</v>
      </c>
      <c r="S1137" s="133">
        <v>0</v>
      </c>
      <c r="T1137" s="133">
        <v>1808</v>
      </c>
      <c r="U1137" s="134">
        <v>30094</v>
      </c>
      <c r="V1137" s="144"/>
      <c r="W1137" s="173">
        <v>7.312002433953689E-2</v>
      </c>
      <c r="X1137" s="174">
        <v>0.09</v>
      </c>
      <c r="Y1137" s="174">
        <v>2.811920240498545E-3</v>
      </c>
      <c r="Z1137" s="175">
        <v>0</v>
      </c>
      <c r="AA1137" s="168"/>
      <c r="AB1137" s="176">
        <v>0</v>
      </c>
      <c r="AC1137" s="177">
        <v>0</v>
      </c>
      <c r="AD1137" s="134">
        <v>0</v>
      </c>
      <c r="AE1137" s="177">
        <v>0</v>
      </c>
      <c r="AF1137" s="182">
        <v>0</v>
      </c>
      <c r="AG1137" s="172"/>
    </row>
    <row r="1138" spans="1:33" s="110" customFormat="1" x14ac:dyDescent="0.2">
      <c r="A1138" s="138">
        <v>3517</v>
      </c>
      <c r="B1138" s="139">
        <v>3517239165</v>
      </c>
      <c r="C1138" s="140" t="s">
        <v>562</v>
      </c>
      <c r="D1138" s="141">
        <v>239</v>
      </c>
      <c r="E1138" s="140" t="s">
        <v>271</v>
      </c>
      <c r="F1138" s="141">
        <v>165</v>
      </c>
      <c r="G1138" s="142" t="s">
        <v>197</v>
      </c>
      <c r="H1138" s="130"/>
      <c r="I1138" s="131">
        <v>15798</v>
      </c>
      <c r="J1138" s="131">
        <v>482</v>
      </c>
      <c r="K1138" s="131">
        <v>0</v>
      </c>
      <c r="L1138" s="131">
        <v>938</v>
      </c>
      <c r="M1138" s="131">
        <v>17218</v>
      </c>
      <c r="N1138" s="130"/>
      <c r="O1138" s="132">
        <v>0.75</v>
      </c>
      <c r="P1138" s="132">
        <v>0</v>
      </c>
      <c r="Q1138" s="133">
        <v>11764</v>
      </c>
      <c r="R1138" s="133">
        <v>0</v>
      </c>
      <c r="S1138" s="133">
        <v>0</v>
      </c>
      <c r="T1138" s="133">
        <v>678</v>
      </c>
      <c r="U1138" s="134">
        <v>12442</v>
      </c>
      <c r="V1138" s="144"/>
      <c r="W1138" s="173">
        <v>2.7420009127326332E-2</v>
      </c>
      <c r="X1138" s="174">
        <v>9.8299999999999998E-2</v>
      </c>
      <c r="Y1138" s="174">
        <v>9.9346710167599953E-2</v>
      </c>
      <c r="Z1138" s="175">
        <v>0</v>
      </c>
      <c r="AA1138" s="168"/>
      <c r="AB1138" s="176">
        <v>0</v>
      </c>
      <c r="AC1138" s="177">
        <v>0</v>
      </c>
      <c r="AD1138" s="134">
        <v>0</v>
      </c>
      <c r="AE1138" s="177">
        <v>0</v>
      </c>
      <c r="AF1138" s="182">
        <v>0</v>
      </c>
      <c r="AG1138" s="172"/>
    </row>
    <row r="1139" spans="1:33" s="110" customFormat="1" x14ac:dyDescent="0.2">
      <c r="A1139" s="138">
        <v>3517</v>
      </c>
      <c r="B1139" s="139">
        <v>3517239167</v>
      </c>
      <c r="C1139" s="140" t="s">
        <v>562</v>
      </c>
      <c r="D1139" s="141">
        <v>239</v>
      </c>
      <c r="E1139" s="140" t="s">
        <v>271</v>
      </c>
      <c r="F1139" s="141">
        <v>167</v>
      </c>
      <c r="G1139" s="142" t="s">
        <v>199</v>
      </c>
      <c r="H1139" s="130"/>
      <c r="I1139" s="131">
        <v>15113</v>
      </c>
      <c r="J1139" s="131">
        <v>6802</v>
      </c>
      <c r="K1139" s="131">
        <v>0</v>
      </c>
      <c r="L1139" s="131">
        <v>938</v>
      </c>
      <c r="M1139" s="131">
        <v>22853</v>
      </c>
      <c r="N1139" s="130"/>
      <c r="O1139" s="132">
        <v>1</v>
      </c>
      <c r="P1139" s="132">
        <v>0</v>
      </c>
      <c r="Q1139" s="133">
        <v>21114</v>
      </c>
      <c r="R1139" s="133">
        <v>0</v>
      </c>
      <c r="S1139" s="133">
        <v>0</v>
      </c>
      <c r="T1139" s="133">
        <v>904</v>
      </c>
      <c r="U1139" s="134">
        <v>22018</v>
      </c>
      <c r="V1139" s="144"/>
      <c r="W1139" s="173">
        <v>3.6560012169768445E-2</v>
      </c>
      <c r="X1139" s="174">
        <v>0.09</v>
      </c>
      <c r="Y1139" s="174">
        <v>2.151362196075917E-2</v>
      </c>
      <c r="Z1139" s="175">
        <v>0</v>
      </c>
      <c r="AA1139" s="168"/>
      <c r="AB1139" s="176">
        <v>0</v>
      </c>
      <c r="AC1139" s="177">
        <v>0</v>
      </c>
      <c r="AD1139" s="134">
        <v>0</v>
      </c>
      <c r="AE1139" s="177">
        <v>0</v>
      </c>
      <c r="AF1139" s="182">
        <v>0</v>
      </c>
      <c r="AG1139" s="172"/>
    </row>
    <row r="1140" spans="1:33" s="110" customFormat="1" x14ac:dyDescent="0.2">
      <c r="A1140" s="138">
        <v>3517</v>
      </c>
      <c r="B1140" s="139">
        <v>3517239171</v>
      </c>
      <c r="C1140" s="140" t="s">
        <v>562</v>
      </c>
      <c r="D1140" s="141">
        <v>239</v>
      </c>
      <c r="E1140" s="140" t="s">
        <v>271</v>
      </c>
      <c r="F1140" s="141">
        <v>171</v>
      </c>
      <c r="G1140" s="142" t="s">
        <v>203</v>
      </c>
      <c r="H1140" s="130"/>
      <c r="I1140" s="131">
        <v>13095</v>
      </c>
      <c r="J1140" s="131">
        <v>3875</v>
      </c>
      <c r="K1140" s="131">
        <v>0</v>
      </c>
      <c r="L1140" s="131">
        <v>938</v>
      </c>
      <c r="M1140" s="131">
        <v>17908</v>
      </c>
      <c r="N1140" s="130"/>
      <c r="O1140" s="132">
        <v>6</v>
      </c>
      <c r="P1140" s="132">
        <v>0</v>
      </c>
      <c r="Q1140" s="133">
        <v>98100</v>
      </c>
      <c r="R1140" s="133">
        <v>0</v>
      </c>
      <c r="S1140" s="133">
        <v>0</v>
      </c>
      <c r="T1140" s="133">
        <v>5424</v>
      </c>
      <c r="U1140" s="134">
        <v>103524</v>
      </c>
      <c r="V1140" s="144"/>
      <c r="W1140" s="173">
        <v>0.21936007301861069</v>
      </c>
      <c r="X1140" s="174">
        <v>0.09</v>
      </c>
      <c r="Y1140" s="174">
        <v>8.4008667480796814E-3</v>
      </c>
      <c r="Z1140" s="175">
        <v>0</v>
      </c>
      <c r="AA1140" s="168"/>
      <c r="AB1140" s="176">
        <v>0</v>
      </c>
      <c r="AC1140" s="177">
        <v>0</v>
      </c>
      <c r="AD1140" s="134">
        <v>0</v>
      </c>
      <c r="AE1140" s="177">
        <v>0</v>
      </c>
      <c r="AF1140" s="182">
        <v>0</v>
      </c>
      <c r="AG1140" s="172"/>
    </row>
    <row r="1141" spans="1:33" s="110" customFormat="1" x14ac:dyDescent="0.2">
      <c r="A1141" s="138">
        <v>3517</v>
      </c>
      <c r="B1141" s="139">
        <v>3517239182</v>
      </c>
      <c r="C1141" s="140" t="s">
        <v>562</v>
      </c>
      <c r="D1141" s="141">
        <v>239</v>
      </c>
      <c r="E1141" s="140" t="s">
        <v>271</v>
      </c>
      <c r="F1141" s="141">
        <v>182</v>
      </c>
      <c r="G1141" s="142" t="s">
        <v>214</v>
      </c>
      <c r="H1141" s="130"/>
      <c r="I1141" s="131">
        <v>14836</v>
      </c>
      <c r="J1141" s="131">
        <v>3540</v>
      </c>
      <c r="K1141" s="131">
        <v>0</v>
      </c>
      <c r="L1141" s="131">
        <v>938</v>
      </c>
      <c r="M1141" s="131">
        <v>19314</v>
      </c>
      <c r="N1141" s="130"/>
      <c r="O1141" s="132">
        <v>8.09</v>
      </c>
      <c r="P1141" s="132">
        <v>0</v>
      </c>
      <c r="Q1141" s="133">
        <v>143226</v>
      </c>
      <c r="R1141" s="133">
        <v>0</v>
      </c>
      <c r="S1141" s="133">
        <v>0</v>
      </c>
      <c r="T1141" s="133">
        <v>7312</v>
      </c>
      <c r="U1141" s="134">
        <v>150538</v>
      </c>
      <c r="V1141" s="144"/>
      <c r="W1141" s="173">
        <v>0.29577049845342673</v>
      </c>
      <c r="X1141" s="174">
        <v>0.09</v>
      </c>
      <c r="Y1141" s="174">
        <v>1.9857956629044372E-2</v>
      </c>
      <c r="Z1141" s="175">
        <v>0</v>
      </c>
      <c r="AA1141" s="168"/>
      <c r="AB1141" s="176">
        <v>0</v>
      </c>
      <c r="AC1141" s="177">
        <v>0</v>
      </c>
      <c r="AD1141" s="134">
        <v>0</v>
      </c>
      <c r="AE1141" s="177">
        <v>0</v>
      </c>
      <c r="AF1141" s="182">
        <v>0</v>
      </c>
      <c r="AG1141" s="172"/>
    </row>
    <row r="1142" spans="1:33" s="110" customFormat="1" x14ac:dyDescent="0.2">
      <c r="A1142" s="138">
        <v>3517</v>
      </c>
      <c r="B1142" s="139">
        <v>3517239201</v>
      </c>
      <c r="C1142" s="140" t="s">
        <v>562</v>
      </c>
      <c r="D1142" s="141">
        <v>239</v>
      </c>
      <c r="E1142" s="140" t="s">
        <v>271</v>
      </c>
      <c r="F1142" s="141">
        <v>201</v>
      </c>
      <c r="G1142" s="142" t="s">
        <v>233</v>
      </c>
      <c r="H1142" s="130"/>
      <c r="I1142" s="131">
        <v>13845.041456828223</v>
      </c>
      <c r="J1142" s="131">
        <v>485</v>
      </c>
      <c r="K1142" s="131">
        <v>0</v>
      </c>
      <c r="L1142" s="131">
        <v>938</v>
      </c>
      <c r="M1142" s="131">
        <v>15268.041456828223</v>
      </c>
      <c r="N1142" s="130"/>
      <c r="O1142" s="132">
        <v>1</v>
      </c>
      <c r="P1142" s="132">
        <v>0</v>
      </c>
      <c r="Q1142" s="133">
        <v>13806</v>
      </c>
      <c r="R1142" s="133">
        <v>0</v>
      </c>
      <c r="S1142" s="133">
        <v>0</v>
      </c>
      <c r="T1142" s="133">
        <v>904</v>
      </c>
      <c r="U1142" s="134">
        <v>14710</v>
      </c>
      <c r="V1142" s="144"/>
      <c r="W1142" s="173">
        <v>3.6560012169768445E-2</v>
      </c>
      <c r="X1142" s="174">
        <v>0.18</v>
      </c>
      <c r="Y1142" s="174">
        <v>8.4128092809029539E-2</v>
      </c>
      <c r="Z1142" s="175">
        <v>0</v>
      </c>
      <c r="AA1142" s="168"/>
      <c r="AB1142" s="176">
        <v>0</v>
      </c>
      <c r="AC1142" s="177">
        <v>0</v>
      </c>
      <c r="AD1142" s="134">
        <v>0</v>
      </c>
      <c r="AE1142" s="177">
        <v>0</v>
      </c>
      <c r="AF1142" s="182">
        <v>0</v>
      </c>
      <c r="AG1142" s="172"/>
    </row>
    <row r="1143" spans="1:33" s="110" customFormat="1" x14ac:dyDescent="0.2">
      <c r="A1143" s="138">
        <v>3517</v>
      </c>
      <c r="B1143" s="139">
        <v>3517239231</v>
      </c>
      <c r="C1143" s="140" t="s">
        <v>562</v>
      </c>
      <c r="D1143" s="141">
        <v>239</v>
      </c>
      <c r="E1143" s="140" t="s">
        <v>271</v>
      </c>
      <c r="F1143" s="141">
        <v>231</v>
      </c>
      <c r="G1143" s="142" t="s">
        <v>263</v>
      </c>
      <c r="H1143" s="130"/>
      <c r="I1143" s="131">
        <v>14216</v>
      </c>
      <c r="J1143" s="131">
        <v>3534</v>
      </c>
      <c r="K1143" s="131">
        <v>0</v>
      </c>
      <c r="L1143" s="131">
        <v>938</v>
      </c>
      <c r="M1143" s="131">
        <v>18688</v>
      </c>
      <c r="N1143" s="130"/>
      <c r="O1143" s="132">
        <v>12.729999999999999</v>
      </c>
      <c r="P1143" s="132">
        <v>0</v>
      </c>
      <c r="Q1143" s="133">
        <v>217696</v>
      </c>
      <c r="R1143" s="133">
        <v>0</v>
      </c>
      <c r="S1143" s="133">
        <v>0</v>
      </c>
      <c r="T1143" s="133">
        <v>11507</v>
      </c>
      <c r="U1143" s="134">
        <v>229203</v>
      </c>
      <c r="V1143" s="144"/>
      <c r="W1143" s="173">
        <v>0.46540895492115236</v>
      </c>
      <c r="X1143" s="174">
        <v>0.09</v>
      </c>
      <c r="Y1143" s="174">
        <v>1.9238942850324067E-2</v>
      </c>
      <c r="Z1143" s="175">
        <v>0</v>
      </c>
      <c r="AA1143" s="168"/>
      <c r="AB1143" s="176">
        <v>0</v>
      </c>
      <c r="AC1143" s="177">
        <v>0</v>
      </c>
      <c r="AD1143" s="134">
        <v>0</v>
      </c>
      <c r="AE1143" s="177">
        <v>0</v>
      </c>
      <c r="AF1143" s="182">
        <v>0</v>
      </c>
      <c r="AG1143" s="172"/>
    </row>
    <row r="1144" spans="1:33" s="110" customFormat="1" x14ac:dyDescent="0.2">
      <c r="A1144" s="138">
        <v>3517</v>
      </c>
      <c r="B1144" s="139">
        <v>3517239239</v>
      </c>
      <c r="C1144" s="140" t="s">
        <v>562</v>
      </c>
      <c r="D1144" s="141">
        <v>239</v>
      </c>
      <c r="E1144" s="140" t="s">
        <v>271</v>
      </c>
      <c r="F1144" s="141">
        <v>239</v>
      </c>
      <c r="G1144" s="142" t="s">
        <v>271</v>
      </c>
      <c r="H1144" s="130"/>
      <c r="I1144" s="131">
        <v>13629</v>
      </c>
      <c r="J1144" s="131">
        <v>5371</v>
      </c>
      <c r="K1144" s="131">
        <v>0</v>
      </c>
      <c r="L1144" s="131">
        <v>938</v>
      </c>
      <c r="M1144" s="131">
        <v>19938</v>
      </c>
      <c r="N1144" s="130"/>
      <c r="O1144" s="132">
        <v>80.029999999999973</v>
      </c>
      <c r="P1144" s="132">
        <v>0</v>
      </c>
      <c r="Q1144" s="133">
        <v>1464951</v>
      </c>
      <c r="R1144" s="133">
        <v>0</v>
      </c>
      <c r="S1144" s="133">
        <v>0</v>
      </c>
      <c r="T1144" s="133">
        <v>72342</v>
      </c>
      <c r="U1144" s="134">
        <v>1537293</v>
      </c>
      <c r="V1144" s="144"/>
      <c r="W1144" s="173">
        <v>2.9258977739465681</v>
      </c>
      <c r="X1144" s="174">
        <v>0.09</v>
      </c>
      <c r="Y1144" s="174">
        <v>5.5906488449455644E-2</v>
      </c>
      <c r="Z1144" s="175">
        <v>0</v>
      </c>
      <c r="AA1144" s="168"/>
      <c r="AB1144" s="176">
        <v>0</v>
      </c>
      <c r="AC1144" s="177">
        <v>0</v>
      </c>
      <c r="AD1144" s="134">
        <v>0</v>
      </c>
      <c r="AE1144" s="177">
        <v>0</v>
      </c>
      <c r="AF1144" s="182">
        <v>0</v>
      </c>
      <c r="AG1144" s="172"/>
    </row>
    <row r="1145" spans="1:33" s="110" customFormat="1" x14ac:dyDescent="0.2">
      <c r="A1145" s="138">
        <v>3517</v>
      </c>
      <c r="B1145" s="139">
        <v>3517239243</v>
      </c>
      <c r="C1145" s="140" t="s">
        <v>562</v>
      </c>
      <c r="D1145" s="141">
        <v>239</v>
      </c>
      <c r="E1145" s="140" t="s">
        <v>271</v>
      </c>
      <c r="F1145" s="141">
        <v>243</v>
      </c>
      <c r="G1145" s="142" t="s">
        <v>275</v>
      </c>
      <c r="H1145" s="130"/>
      <c r="I1145" s="131">
        <v>11076</v>
      </c>
      <c r="J1145" s="131">
        <v>2081</v>
      </c>
      <c r="K1145" s="131">
        <v>0</v>
      </c>
      <c r="L1145" s="131">
        <v>938</v>
      </c>
      <c r="M1145" s="131">
        <v>14095</v>
      </c>
      <c r="N1145" s="130"/>
      <c r="O1145" s="132">
        <v>1</v>
      </c>
      <c r="P1145" s="132">
        <v>0</v>
      </c>
      <c r="Q1145" s="133">
        <v>12676</v>
      </c>
      <c r="R1145" s="133">
        <v>0</v>
      </c>
      <c r="S1145" s="133">
        <v>0</v>
      </c>
      <c r="T1145" s="133">
        <v>904</v>
      </c>
      <c r="U1145" s="134">
        <v>13580</v>
      </c>
      <c r="V1145" s="144"/>
      <c r="W1145" s="173">
        <v>3.6560012169768445E-2</v>
      </c>
      <c r="X1145" s="174">
        <v>0.09</v>
      </c>
      <c r="Y1145" s="174">
        <v>6.428262576334348E-3</v>
      </c>
      <c r="Z1145" s="175">
        <v>0</v>
      </c>
      <c r="AA1145" s="168"/>
      <c r="AB1145" s="176">
        <v>0</v>
      </c>
      <c r="AC1145" s="177">
        <v>0</v>
      </c>
      <c r="AD1145" s="134">
        <v>0</v>
      </c>
      <c r="AE1145" s="177">
        <v>0</v>
      </c>
      <c r="AF1145" s="182">
        <v>0</v>
      </c>
      <c r="AG1145" s="172"/>
    </row>
    <row r="1146" spans="1:33" s="110" customFormat="1" x14ac:dyDescent="0.2">
      <c r="A1146" s="138">
        <v>3517</v>
      </c>
      <c r="B1146" s="139">
        <v>3517239246</v>
      </c>
      <c r="C1146" s="140" t="s">
        <v>562</v>
      </c>
      <c r="D1146" s="141">
        <v>239</v>
      </c>
      <c r="E1146" s="140" t="s">
        <v>271</v>
      </c>
      <c r="F1146" s="141">
        <v>246</v>
      </c>
      <c r="G1146" s="142" t="s">
        <v>278</v>
      </c>
      <c r="H1146" s="130"/>
      <c r="I1146" s="131">
        <v>10689.029197383648</v>
      </c>
      <c r="J1146" s="131">
        <v>3924</v>
      </c>
      <c r="K1146" s="131">
        <v>0</v>
      </c>
      <c r="L1146" s="131">
        <v>938</v>
      </c>
      <c r="M1146" s="131">
        <v>15551.029197383648</v>
      </c>
      <c r="N1146" s="130"/>
      <c r="O1146" s="132">
        <v>0.83</v>
      </c>
      <c r="P1146" s="132">
        <v>0</v>
      </c>
      <c r="Q1146" s="133">
        <v>11685</v>
      </c>
      <c r="R1146" s="133">
        <v>0</v>
      </c>
      <c r="S1146" s="133">
        <v>0</v>
      </c>
      <c r="T1146" s="133">
        <v>750</v>
      </c>
      <c r="U1146" s="134">
        <v>12435</v>
      </c>
      <c r="V1146" s="144"/>
      <c r="W1146" s="173">
        <v>3.034481010090781E-2</v>
      </c>
      <c r="X1146" s="174">
        <v>0.09</v>
      </c>
      <c r="Y1146" s="174">
        <v>6.8404470041756463E-4</v>
      </c>
      <c r="Z1146" s="175">
        <v>0</v>
      </c>
      <c r="AA1146" s="168"/>
      <c r="AB1146" s="176">
        <v>0</v>
      </c>
      <c r="AC1146" s="177">
        <v>0</v>
      </c>
      <c r="AD1146" s="134">
        <v>0</v>
      </c>
      <c r="AE1146" s="177">
        <v>0</v>
      </c>
      <c r="AF1146" s="182">
        <v>0</v>
      </c>
      <c r="AG1146" s="172"/>
    </row>
    <row r="1147" spans="1:33" s="110" customFormat="1" x14ac:dyDescent="0.2">
      <c r="A1147" s="138">
        <v>3517</v>
      </c>
      <c r="B1147" s="139">
        <v>3517239261</v>
      </c>
      <c r="C1147" s="140" t="s">
        <v>562</v>
      </c>
      <c r="D1147" s="141">
        <v>239</v>
      </c>
      <c r="E1147" s="140" t="s">
        <v>271</v>
      </c>
      <c r="F1147" s="141">
        <v>261</v>
      </c>
      <c r="G1147" s="142" t="s">
        <v>293</v>
      </c>
      <c r="H1147" s="130"/>
      <c r="I1147" s="131">
        <v>13116</v>
      </c>
      <c r="J1147" s="131">
        <v>8465</v>
      </c>
      <c r="K1147" s="131">
        <v>0</v>
      </c>
      <c r="L1147" s="131">
        <v>938</v>
      </c>
      <c r="M1147" s="131">
        <v>22519</v>
      </c>
      <c r="N1147" s="130"/>
      <c r="O1147" s="132">
        <v>1</v>
      </c>
      <c r="P1147" s="132">
        <v>0</v>
      </c>
      <c r="Q1147" s="133">
        <v>20792</v>
      </c>
      <c r="R1147" s="133">
        <v>0</v>
      </c>
      <c r="S1147" s="133">
        <v>0</v>
      </c>
      <c r="T1147" s="133">
        <v>904</v>
      </c>
      <c r="U1147" s="134">
        <v>21696</v>
      </c>
      <c r="V1147" s="144"/>
      <c r="W1147" s="173">
        <v>3.6560012169768445E-2</v>
      </c>
      <c r="X1147" s="174">
        <v>0.09</v>
      </c>
      <c r="Y1147" s="174">
        <v>7.5857128468455173E-2</v>
      </c>
      <c r="Z1147" s="175">
        <v>0</v>
      </c>
      <c r="AA1147" s="168"/>
      <c r="AB1147" s="176">
        <v>0</v>
      </c>
      <c r="AC1147" s="177">
        <v>0</v>
      </c>
      <c r="AD1147" s="134">
        <v>0</v>
      </c>
      <c r="AE1147" s="177">
        <v>0</v>
      </c>
      <c r="AF1147" s="182">
        <v>0</v>
      </c>
      <c r="AG1147" s="172"/>
    </row>
    <row r="1148" spans="1:33" s="110" customFormat="1" x14ac:dyDescent="0.2">
      <c r="A1148" s="138">
        <v>3517</v>
      </c>
      <c r="B1148" s="139">
        <v>3517239274</v>
      </c>
      <c r="C1148" s="140" t="s">
        <v>562</v>
      </c>
      <c r="D1148" s="141">
        <v>239</v>
      </c>
      <c r="E1148" s="140" t="s">
        <v>271</v>
      </c>
      <c r="F1148" s="141">
        <v>274</v>
      </c>
      <c r="G1148" s="142" t="s">
        <v>306</v>
      </c>
      <c r="H1148" s="130"/>
      <c r="I1148" s="131">
        <v>13692.844141302538</v>
      </c>
      <c r="J1148" s="131">
        <v>5631</v>
      </c>
      <c r="K1148" s="131">
        <v>0</v>
      </c>
      <c r="L1148" s="131">
        <v>938</v>
      </c>
      <c r="M1148" s="131">
        <v>20261.844141302536</v>
      </c>
      <c r="N1148" s="130"/>
      <c r="O1148" s="132">
        <v>1</v>
      </c>
      <c r="P1148" s="132">
        <v>0</v>
      </c>
      <c r="Q1148" s="133">
        <v>18617</v>
      </c>
      <c r="R1148" s="133">
        <v>0</v>
      </c>
      <c r="S1148" s="133">
        <v>0</v>
      </c>
      <c r="T1148" s="133">
        <v>904</v>
      </c>
      <c r="U1148" s="134">
        <v>19521</v>
      </c>
      <c r="V1148" s="144"/>
      <c r="W1148" s="173">
        <v>3.6560012169768445E-2</v>
      </c>
      <c r="X1148" s="174">
        <v>0.09</v>
      </c>
      <c r="Y1148" s="174">
        <v>6.7751587072622119E-2</v>
      </c>
      <c r="Z1148" s="175">
        <v>0</v>
      </c>
      <c r="AA1148" s="168"/>
      <c r="AB1148" s="176">
        <v>0</v>
      </c>
      <c r="AC1148" s="177">
        <v>0</v>
      </c>
      <c r="AD1148" s="134">
        <v>0</v>
      </c>
      <c r="AE1148" s="177">
        <v>0</v>
      </c>
      <c r="AF1148" s="182">
        <v>0</v>
      </c>
      <c r="AG1148" s="172"/>
    </row>
    <row r="1149" spans="1:33" s="110" customFormat="1" x14ac:dyDescent="0.2">
      <c r="A1149" s="138">
        <v>3517</v>
      </c>
      <c r="B1149" s="139">
        <v>3517239293</v>
      </c>
      <c r="C1149" s="140" t="s">
        <v>562</v>
      </c>
      <c r="D1149" s="141">
        <v>239</v>
      </c>
      <c r="E1149" s="140" t="s">
        <v>271</v>
      </c>
      <c r="F1149" s="141">
        <v>293</v>
      </c>
      <c r="G1149" s="142" t="s">
        <v>325</v>
      </c>
      <c r="H1149" s="130"/>
      <c r="I1149" s="131">
        <v>14224</v>
      </c>
      <c r="J1149" s="131">
        <v>681</v>
      </c>
      <c r="K1149" s="131">
        <v>0</v>
      </c>
      <c r="L1149" s="131">
        <v>938</v>
      </c>
      <c r="M1149" s="131">
        <v>15843</v>
      </c>
      <c r="N1149" s="130"/>
      <c r="O1149" s="132">
        <v>3.6</v>
      </c>
      <c r="P1149" s="132">
        <v>0</v>
      </c>
      <c r="Q1149" s="133">
        <v>51696</v>
      </c>
      <c r="R1149" s="133">
        <v>0</v>
      </c>
      <c r="S1149" s="133">
        <v>0</v>
      </c>
      <c r="T1149" s="133">
        <v>3254</v>
      </c>
      <c r="U1149" s="134">
        <v>54950</v>
      </c>
      <c r="V1149" s="144"/>
      <c r="W1149" s="173">
        <v>0.1316160438111664</v>
      </c>
      <c r="X1149" s="174">
        <v>0.18</v>
      </c>
      <c r="Y1149" s="174">
        <v>9.4456288817017318E-3</v>
      </c>
      <c r="Z1149" s="175">
        <v>0</v>
      </c>
      <c r="AA1149" s="168"/>
      <c r="AB1149" s="176">
        <v>0</v>
      </c>
      <c r="AC1149" s="177">
        <v>0</v>
      </c>
      <c r="AD1149" s="134">
        <v>0</v>
      </c>
      <c r="AE1149" s="177">
        <v>0</v>
      </c>
      <c r="AF1149" s="182">
        <v>0</v>
      </c>
      <c r="AG1149" s="172"/>
    </row>
    <row r="1150" spans="1:33" s="110" customFormat="1" x14ac:dyDescent="0.2">
      <c r="A1150" s="138">
        <v>3517</v>
      </c>
      <c r="B1150" s="139">
        <v>3517239310</v>
      </c>
      <c r="C1150" s="140" t="s">
        <v>562</v>
      </c>
      <c r="D1150" s="141">
        <v>239</v>
      </c>
      <c r="E1150" s="140" t="s">
        <v>271</v>
      </c>
      <c r="F1150" s="141">
        <v>310</v>
      </c>
      <c r="G1150" s="142" t="s">
        <v>342</v>
      </c>
      <c r="H1150" s="130"/>
      <c r="I1150" s="131">
        <v>14869</v>
      </c>
      <c r="J1150" s="131">
        <v>3851</v>
      </c>
      <c r="K1150" s="131">
        <v>0</v>
      </c>
      <c r="L1150" s="131">
        <v>938</v>
      </c>
      <c r="M1150" s="131">
        <v>19658</v>
      </c>
      <c r="N1150" s="130"/>
      <c r="O1150" s="132">
        <v>23.75</v>
      </c>
      <c r="P1150" s="132">
        <v>0</v>
      </c>
      <c r="Q1150" s="133">
        <v>428354</v>
      </c>
      <c r="R1150" s="133">
        <v>0</v>
      </c>
      <c r="S1150" s="133">
        <v>0</v>
      </c>
      <c r="T1150" s="133">
        <v>21470</v>
      </c>
      <c r="U1150" s="134">
        <v>449824</v>
      </c>
      <c r="V1150" s="144"/>
      <c r="W1150" s="173">
        <v>0.86830028903200074</v>
      </c>
      <c r="X1150" s="174">
        <v>0.09</v>
      </c>
      <c r="Y1150" s="174">
        <v>3.893142774764468E-2</v>
      </c>
      <c r="Z1150" s="175">
        <v>0</v>
      </c>
      <c r="AA1150" s="168"/>
      <c r="AB1150" s="176">
        <v>0</v>
      </c>
      <c r="AC1150" s="177">
        <v>0</v>
      </c>
      <c r="AD1150" s="134">
        <v>0</v>
      </c>
      <c r="AE1150" s="177">
        <v>0</v>
      </c>
      <c r="AF1150" s="182">
        <v>0</v>
      </c>
      <c r="AG1150" s="172"/>
    </row>
    <row r="1151" spans="1:33" s="110" customFormat="1" x14ac:dyDescent="0.2">
      <c r="A1151" s="138">
        <v>3517</v>
      </c>
      <c r="B1151" s="139">
        <v>3517239336</v>
      </c>
      <c r="C1151" s="140" t="s">
        <v>562</v>
      </c>
      <c r="D1151" s="141">
        <v>239</v>
      </c>
      <c r="E1151" s="140" t="s">
        <v>271</v>
      </c>
      <c r="F1151" s="141">
        <v>336</v>
      </c>
      <c r="G1151" s="142" t="s">
        <v>368</v>
      </c>
      <c r="H1151" s="130"/>
      <c r="I1151" s="131">
        <v>15588</v>
      </c>
      <c r="J1151" s="131">
        <v>3648</v>
      </c>
      <c r="K1151" s="131">
        <v>0</v>
      </c>
      <c r="L1151" s="131">
        <v>938</v>
      </c>
      <c r="M1151" s="131">
        <v>20174</v>
      </c>
      <c r="N1151" s="130"/>
      <c r="O1151" s="132">
        <v>0.25</v>
      </c>
      <c r="P1151" s="132">
        <v>0</v>
      </c>
      <c r="Q1151" s="133">
        <v>4633</v>
      </c>
      <c r="R1151" s="133">
        <v>0</v>
      </c>
      <c r="S1151" s="133">
        <v>0</v>
      </c>
      <c r="T1151" s="133">
        <v>226</v>
      </c>
      <c r="U1151" s="134">
        <v>4859</v>
      </c>
      <c r="V1151" s="144"/>
      <c r="W1151" s="173">
        <v>9.1400030424421113E-3</v>
      </c>
      <c r="X1151" s="174">
        <v>0.09</v>
      </c>
      <c r="Y1151" s="174">
        <v>4.1024583950034284E-2</v>
      </c>
      <c r="Z1151" s="175">
        <v>0</v>
      </c>
      <c r="AA1151" s="168"/>
      <c r="AB1151" s="176">
        <v>0</v>
      </c>
      <c r="AC1151" s="177">
        <v>0</v>
      </c>
      <c r="AD1151" s="134">
        <v>0</v>
      </c>
      <c r="AE1151" s="177">
        <v>0</v>
      </c>
      <c r="AF1151" s="182">
        <v>0</v>
      </c>
      <c r="AG1151" s="172"/>
    </row>
    <row r="1152" spans="1:33" s="110" customFormat="1" x14ac:dyDescent="0.2">
      <c r="A1152" s="138">
        <v>3517</v>
      </c>
      <c r="B1152" s="139">
        <v>3517239625</v>
      </c>
      <c r="C1152" s="140" t="s">
        <v>562</v>
      </c>
      <c r="D1152" s="141">
        <v>239</v>
      </c>
      <c r="E1152" s="140" t="s">
        <v>271</v>
      </c>
      <c r="F1152" s="141">
        <v>625</v>
      </c>
      <c r="G1152" s="142" t="s">
        <v>395</v>
      </c>
      <c r="H1152" s="130"/>
      <c r="I1152" s="131">
        <v>11076</v>
      </c>
      <c r="J1152" s="131">
        <v>1672</v>
      </c>
      <c r="K1152" s="131">
        <v>0</v>
      </c>
      <c r="L1152" s="131">
        <v>938</v>
      </c>
      <c r="M1152" s="131">
        <v>13686</v>
      </c>
      <c r="N1152" s="130"/>
      <c r="O1152" s="132">
        <v>1</v>
      </c>
      <c r="P1152" s="132">
        <v>0</v>
      </c>
      <c r="Q1152" s="133">
        <v>12282</v>
      </c>
      <c r="R1152" s="133">
        <v>0</v>
      </c>
      <c r="S1152" s="133">
        <v>0</v>
      </c>
      <c r="T1152" s="133">
        <v>904</v>
      </c>
      <c r="U1152" s="134">
        <v>13186</v>
      </c>
      <c r="V1152" s="144"/>
      <c r="W1152" s="173">
        <v>3.6560012169768445E-2</v>
      </c>
      <c r="X1152" s="174">
        <v>0.09</v>
      </c>
      <c r="Y1152" s="174">
        <v>4.7576308067565189E-3</v>
      </c>
      <c r="Z1152" s="175">
        <v>0</v>
      </c>
      <c r="AA1152" s="168"/>
      <c r="AB1152" s="176">
        <v>0</v>
      </c>
      <c r="AC1152" s="177">
        <v>0</v>
      </c>
      <c r="AD1152" s="134">
        <v>0</v>
      </c>
      <c r="AE1152" s="177">
        <v>0</v>
      </c>
      <c r="AF1152" s="182">
        <v>0</v>
      </c>
      <c r="AG1152" s="172"/>
    </row>
    <row r="1153" spans="1:33" s="110" customFormat="1" x14ac:dyDescent="0.2">
      <c r="A1153" s="138">
        <v>3517</v>
      </c>
      <c r="B1153" s="139">
        <v>3517239665</v>
      </c>
      <c r="C1153" s="140" t="s">
        <v>562</v>
      </c>
      <c r="D1153" s="141">
        <v>239</v>
      </c>
      <c r="E1153" s="140" t="s">
        <v>271</v>
      </c>
      <c r="F1153" s="141">
        <v>665</v>
      </c>
      <c r="G1153" s="142" t="s">
        <v>405</v>
      </c>
      <c r="H1153" s="130"/>
      <c r="I1153" s="131">
        <v>15157</v>
      </c>
      <c r="J1153" s="131">
        <v>2682</v>
      </c>
      <c r="K1153" s="131">
        <v>0</v>
      </c>
      <c r="L1153" s="131">
        <v>938</v>
      </c>
      <c r="M1153" s="131">
        <v>18777</v>
      </c>
      <c r="N1153" s="130"/>
      <c r="O1153" s="132">
        <v>0.11</v>
      </c>
      <c r="P1153" s="132">
        <v>0</v>
      </c>
      <c r="Q1153" s="133">
        <v>1891</v>
      </c>
      <c r="R1153" s="133">
        <v>0</v>
      </c>
      <c r="S1153" s="133">
        <v>0</v>
      </c>
      <c r="T1153" s="133">
        <v>99</v>
      </c>
      <c r="U1153" s="134">
        <v>1990</v>
      </c>
      <c r="V1153" s="144"/>
      <c r="W1153" s="173">
        <v>4.021601338674529E-3</v>
      </c>
      <c r="X1153" s="174">
        <v>0.09</v>
      </c>
      <c r="Y1153" s="174">
        <v>5.551926316429312E-3</v>
      </c>
      <c r="Z1153" s="175">
        <v>0</v>
      </c>
      <c r="AA1153" s="168"/>
      <c r="AB1153" s="176">
        <v>0</v>
      </c>
      <c r="AC1153" s="177">
        <v>0</v>
      </c>
      <c r="AD1153" s="134">
        <v>0</v>
      </c>
      <c r="AE1153" s="177">
        <v>0</v>
      </c>
      <c r="AF1153" s="182">
        <v>0</v>
      </c>
      <c r="AG1153" s="172"/>
    </row>
    <row r="1154" spans="1:33" s="110" customFormat="1" x14ac:dyDescent="0.2">
      <c r="A1154" s="138">
        <v>3517</v>
      </c>
      <c r="B1154" s="139">
        <v>3517239740</v>
      </c>
      <c r="C1154" s="140" t="s">
        <v>562</v>
      </c>
      <c r="D1154" s="141">
        <v>239</v>
      </c>
      <c r="E1154" s="140" t="s">
        <v>271</v>
      </c>
      <c r="F1154" s="141">
        <v>740</v>
      </c>
      <c r="G1154" s="142" t="s">
        <v>428</v>
      </c>
      <c r="H1154" s="130"/>
      <c r="I1154" s="131">
        <v>15113</v>
      </c>
      <c r="J1154" s="131">
        <v>7576</v>
      </c>
      <c r="K1154" s="131">
        <v>0</v>
      </c>
      <c r="L1154" s="131">
        <v>938</v>
      </c>
      <c r="M1154" s="131">
        <v>23627</v>
      </c>
      <c r="N1154" s="130"/>
      <c r="O1154" s="132">
        <v>1.77</v>
      </c>
      <c r="P1154" s="132">
        <v>0</v>
      </c>
      <c r="Q1154" s="133">
        <v>38691</v>
      </c>
      <c r="R1154" s="133">
        <v>0</v>
      </c>
      <c r="S1154" s="133">
        <v>0</v>
      </c>
      <c r="T1154" s="133">
        <v>1600</v>
      </c>
      <c r="U1154" s="134">
        <v>40291</v>
      </c>
      <c r="V1154" s="144"/>
      <c r="W1154" s="173">
        <v>6.4711221540490152E-2</v>
      </c>
      <c r="X1154" s="174">
        <v>0.09</v>
      </c>
      <c r="Y1154" s="174">
        <v>5.2701937178476219E-3</v>
      </c>
      <c r="Z1154" s="175">
        <v>0</v>
      </c>
      <c r="AA1154" s="168"/>
      <c r="AB1154" s="176">
        <v>0</v>
      </c>
      <c r="AC1154" s="177">
        <v>0</v>
      </c>
      <c r="AD1154" s="134">
        <v>0</v>
      </c>
      <c r="AE1154" s="177">
        <v>0</v>
      </c>
      <c r="AF1154" s="182">
        <v>0</v>
      </c>
      <c r="AG1154" s="172"/>
    </row>
    <row r="1155" spans="1:33" s="110" customFormat="1" x14ac:dyDescent="0.2">
      <c r="A1155" s="138">
        <v>3517</v>
      </c>
      <c r="B1155" s="139">
        <v>3517239760</v>
      </c>
      <c r="C1155" s="140" t="s">
        <v>562</v>
      </c>
      <c r="D1155" s="141">
        <v>239</v>
      </c>
      <c r="E1155" s="140" t="s">
        <v>271</v>
      </c>
      <c r="F1155" s="141">
        <v>760</v>
      </c>
      <c r="G1155" s="142" t="s">
        <v>433</v>
      </c>
      <c r="H1155" s="130"/>
      <c r="I1155" s="131">
        <v>12436</v>
      </c>
      <c r="J1155" s="131">
        <v>3162</v>
      </c>
      <c r="K1155" s="131">
        <v>0</v>
      </c>
      <c r="L1155" s="131">
        <v>938</v>
      </c>
      <c r="M1155" s="131">
        <v>16536</v>
      </c>
      <c r="N1155" s="130"/>
      <c r="O1155" s="132">
        <v>16.079999999999998</v>
      </c>
      <c r="P1155" s="132">
        <v>0</v>
      </c>
      <c r="Q1155" s="133">
        <v>241650</v>
      </c>
      <c r="R1155" s="133">
        <v>0</v>
      </c>
      <c r="S1155" s="133">
        <v>0</v>
      </c>
      <c r="T1155" s="133">
        <v>14536</v>
      </c>
      <c r="U1155" s="134">
        <v>256186</v>
      </c>
      <c r="V1155" s="144"/>
      <c r="W1155" s="173">
        <v>0.58788499568987662</v>
      </c>
      <c r="X1155" s="174">
        <v>0.09</v>
      </c>
      <c r="Y1155" s="174">
        <v>3.6874590328142998E-2</v>
      </c>
      <c r="Z1155" s="175">
        <v>0</v>
      </c>
      <c r="AA1155" s="168"/>
      <c r="AB1155" s="176">
        <v>0</v>
      </c>
      <c r="AC1155" s="177">
        <v>0</v>
      </c>
      <c r="AD1155" s="134">
        <v>0</v>
      </c>
      <c r="AE1155" s="177">
        <v>0</v>
      </c>
      <c r="AF1155" s="182">
        <v>0</v>
      </c>
      <c r="AG1155" s="172"/>
    </row>
    <row r="1156" spans="1:33" s="110" customFormat="1" x14ac:dyDescent="0.2">
      <c r="A1156" s="138">
        <v>3517</v>
      </c>
      <c r="B1156" s="139">
        <v>3517239763</v>
      </c>
      <c r="C1156" s="140" t="s">
        <v>562</v>
      </c>
      <c r="D1156" s="141">
        <v>239</v>
      </c>
      <c r="E1156" s="140" t="s">
        <v>271</v>
      </c>
      <c r="F1156" s="141">
        <v>763</v>
      </c>
      <c r="G1156" s="142" t="s">
        <v>434</v>
      </c>
      <c r="H1156" s="130"/>
      <c r="I1156" s="131">
        <v>12010.527887049659</v>
      </c>
      <c r="J1156" s="131">
        <v>2694</v>
      </c>
      <c r="K1156" s="131">
        <v>0</v>
      </c>
      <c r="L1156" s="131">
        <v>938</v>
      </c>
      <c r="M1156" s="131">
        <v>15642.527887049659</v>
      </c>
      <c r="N1156" s="130"/>
      <c r="O1156" s="132">
        <v>0.4</v>
      </c>
      <c r="P1156" s="132">
        <v>0</v>
      </c>
      <c r="Q1156" s="133">
        <v>5667</v>
      </c>
      <c r="R1156" s="133">
        <v>0</v>
      </c>
      <c r="S1156" s="133">
        <v>0</v>
      </c>
      <c r="T1156" s="133">
        <v>361</v>
      </c>
      <c r="U1156" s="134">
        <v>6028</v>
      </c>
      <c r="V1156" s="144"/>
      <c r="W1156" s="173">
        <v>1.4624004867907379E-2</v>
      </c>
      <c r="X1156" s="174">
        <v>0.09</v>
      </c>
      <c r="Y1156" s="174">
        <v>5.0017095279295118E-3</v>
      </c>
      <c r="Z1156" s="175">
        <v>0</v>
      </c>
      <c r="AA1156" s="168"/>
      <c r="AB1156" s="176">
        <v>0</v>
      </c>
      <c r="AC1156" s="177">
        <v>0</v>
      </c>
      <c r="AD1156" s="134">
        <v>0</v>
      </c>
      <c r="AE1156" s="177">
        <v>0</v>
      </c>
      <c r="AF1156" s="182">
        <v>0</v>
      </c>
      <c r="AG1156" s="172"/>
    </row>
    <row r="1157" spans="1:33" s="110" customFormat="1" x14ac:dyDescent="0.2">
      <c r="A1157" s="138">
        <v>3517</v>
      </c>
      <c r="B1157" s="139">
        <v>3517239780</v>
      </c>
      <c r="C1157" s="140" t="s">
        <v>562</v>
      </c>
      <c r="D1157" s="141">
        <v>239</v>
      </c>
      <c r="E1157" s="140" t="s">
        <v>271</v>
      </c>
      <c r="F1157" s="141">
        <v>780</v>
      </c>
      <c r="G1157" s="142" t="s">
        <v>443</v>
      </c>
      <c r="H1157" s="130"/>
      <c r="I1157" s="131">
        <v>11076</v>
      </c>
      <c r="J1157" s="131">
        <v>2652</v>
      </c>
      <c r="K1157" s="131">
        <v>0</v>
      </c>
      <c r="L1157" s="131">
        <v>938</v>
      </c>
      <c r="M1157" s="131">
        <v>14666</v>
      </c>
      <c r="N1157" s="130"/>
      <c r="O1157" s="132">
        <v>3.7100000000000004</v>
      </c>
      <c r="P1157" s="132">
        <v>0</v>
      </c>
      <c r="Q1157" s="133">
        <v>49069</v>
      </c>
      <c r="R1157" s="133">
        <v>0</v>
      </c>
      <c r="S1157" s="133">
        <v>0</v>
      </c>
      <c r="T1157" s="133">
        <v>3354</v>
      </c>
      <c r="U1157" s="134">
        <v>52423</v>
      </c>
      <c r="V1157" s="144"/>
      <c r="W1157" s="173">
        <v>0.13563764514984095</v>
      </c>
      <c r="X1157" s="174">
        <v>0.09</v>
      </c>
      <c r="Y1157" s="174">
        <v>1.3589288547838524E-2</v>
      </c>
      <c r="Z1157" s="175">
        <v>0</v>
      </c>
      <c r="AA1157" s="168"/>
      <c r="AB1157" s="176">
        <v>0</v>
      </c>
      <c r="AC1157" s="177">
        <v>0</v>
      </c>
      <c r="AD1157" s="134">
        <v>0</v>
      </c>
      <c r="AE1157" s="177">
        <v>0</v>
      </c>
      <c r="AF1157" s="182">
        <v>0</v>
      </c>
      <c r="AG1157" s="172"/>
    </row>
    <row r="1158" spans="1:33" s="110" customFormat="1" x14ac:dyDescent="0.2">
      <c r="A1158" s="138">
        <v>3518</v>
      </c>
      <c r="B1158" s="139">
        <v>3518149128</v>
      </c>
      <c r="C1158" s="140" t="s">
        <v>605</v>
      </c>
      <c r="D1158" s="141">
        <v>149</v>
      </c>
      <c r="E1158" s="140" t="s">
        <v>181</v>
      </c>
      <c r="F1158" s="141">
        <v>128</v>
      </c>
      <c r="G1158" s="142" t="s">
        <v>160</v>
      </c>
      <c r="H1158" s="130"/>
      <c r="I1158" s="131">
        <v>14772</v>
      </c>
      <c r="J1158" s="131">
        <v>852</v>
      </c>
      <c r="K1158" s="131">
        <v>0</v>
      </c>
      <c r="L1158" s="131">
        <v>938</v>
      </c>
      <c r="M1158" s="131">
        <v>16562</v>
      </c>
      <c r="N1158" s="130"/>
      <c r="O1158" s="132">
        <v>20.990000000000002</v>
      </c>
      <c r="P1158" s="132">
        <v>0</v>
      </c>
      <c r="Q1158" s="133">
        <v>327948</v>
      </c>
      <c r="R1158" s="133">
        <v>0</v>
      </c>
      <c r="S1158" s="133">
        <v>0</v>
      </c>
      <c r="T1158" s="133">
        <v>19689</v>
      </c>
      <c r="U1158" s="134">
        <v>347637</v>
      </c>
      <c r="V1158" s="144"/>
      <c r="W1158" s="173">
        <v>0</v>
      </c>
      <c r="X1158" s="174">
        <v>0.09</v>
      </c>
      <c r="Y1158" s="174">
        <v>3.8064128146397994E-2</v>
      </c>
      <c r="Z1158" s="175">
        <v>0</v>
      </c>
      <c r="AA1158" s="168"/>
      <c r="AB1158" s="176">
        <v>0</v>
      </c>
      <c r="AC1158" s="177">
        <v>0</v>
      </c>
      <c r="AD1158" s="134">
        <v>0</v>
      </c>
      <c r="AE1158" s="177">
        <v>0</v>
      </c>
      <c r="AF1158" s="182">
        <v>0</v>
      </c>
      <c r="AG1158" s="172"/>
    </row>
    <row r="1159" spans="1:33" s="110" customFormat="1" x14ac:dyDescent="0.2">
      <c r="A1159" s="138">
        <v>3518</v>
      </c>
      <c r="B1159" s="139">
        <v>3518149149</v>
      </c>
      <c r="C1159" s="140" t="s">
        <v>605</v>
      </c>
      <c r="D1159" s="141">
        <v>149</v>
      </c>
      <c r="E1159" s="140" t="s">
        <v>181</v>
      </c>
      <c r="F1159" s="141">
        <v>149</v>
      </c>
      <c r="G1159" s="142" t="s">
        <v>181</v>
      </c>
      <c r="H1159" s="130"/>
      <c r="I1159" s="131">
        <v>15531</v>
      </c>
      <c r="J1159" s="131">
        <v>574</v>
      </c>
      <c r="K1159" s="131">
        <v>0</v>
      </c>
      <c r="L1159" s="131">
        <v>938</v>
      </c>
      <c r="M1159" s="131">
        <v>17043</v>
      </c>
      <c r="N1159" s="130"/>
      <c r="O1159" s="132">
        <v>124.53000000000002</v>
      </c>
      <c r="P1159" s="132">
        <v>0</v>
      </c>
      <c r="Q1159" s="133">
        <v>2005554</v>
      </c>
      <c r="R1159" s="133">
        <v>0</v>
      </c>
      <c r="S1159" s="133">
        <v>0</v>
      </c>
      <c r="T1159" s="133">
        <v>116807</v>
      </c>
      <c r="U1159" s="134">
        <v>2122361</v>
      </c>
      <c r="V1159" s="144"/>
      <c r="W1159" s="173">
        <v>0</v>
      </c>
      <c r="X1159" s="174">
        <v>0.18</v>
      </c>
      <c r="Y1159" s="174">
        <v>0.11469294050967058</v>
      </c>
      <c r="Z1159" s="175">
        <v>0</v>
      </c>
      <c r="AA1159" s="168"/>
      <c r="AB1159" s="176">
        <v>0</v>
      </c>
      <c r="AC1159" s="177">
        <v>0</v>
      </c>
      <c r="AD1159" s="134">
        <v>0</v>
      </c>
      <c r="AE1159" s="177">
        <v>0.19</v>
      </c>
      <c r="AF1159" s="182">
        <v>3238</v>
      </c>
      <c r="AG1159" s="172"/>
    </row>
    <row r="1160" spans="1:33" s="110" customFormat="1" x14ac:dyDescent="0.2">
      <c r="A1160" s="138">
        <v>3518</v>
      </c>
      <c r="B1160" s="139">
        <v>3518149181</v>
      </c>
      <c r="C1160" s="140" t="s">
        <v>605</v>
      </c>
      <c r="D1160" s="141">
        <v>149</v>
      </c>
      <c r="E1160" s="140" t="s">
        <v>181</v>
      </c>
      <c r="F1160" s="141">
        <v>181</v>
      </c>
      <c r="G1160" s="142" t="s">
        <v>213</v>
      </c>
      <c r="H1160" s="130"/>
      <c r="I1160" s="131">
        <v>14003</v>
      </c>
      <c r="J1160" s="131">
        <v>257</v>
      </c>
      <c r="K1160" s="131">
        <v>0</v>
      </c>
      <c r="L1160" s="131">
        <v>938</v>
      </c>
      <c r="M1160" s="131">
        <v>15198</v>
      </c>
      <c r="N1160" s="130"/>
      <c r="O1160" s="132">
        <v>8.06</v>
      </c>
      <c r="P1160" s="132">
        <v>0</v>
      </c>
      <c r="Q1160" s="133">
        <v>114935</v>
      </c>
      <c r="R1160" s="133">
        <v>0</v>
      </c>
      <c r="S1160" s="133">
        <v>0</v>
      </c>
      <c r="T1160" s="133">
        <v>7560</v>
      </c>
      <c r="U1160" s="134">
        <v>122495</v>
      </c>
      <c r="V1160" s="144"/>
      <c r="W1160" s="173">
        <v>0</v>
      </c>
      <c r="X1160" s="174">
        <v>0.09</v>
      </c>
      <c r="Y1160" s="174">
        <v>1.9367916364146205E-2</v>
      </c>
      <c r="Z1160" s="175">
        <v>0</v>
      </c>
      <c r="AA1160" s="168"/>
      <c r="AB1160" s="176">
        <v>0</v>
      </c>
      <c r="AC1160" s="177">
        <v>0</v>
      </c>
      <c r="AD1160" s="134">
        <v>0</v>
      </c>
      <c r="AE1160" s="177">
        <v>0</v>
      </c>
      <c r="AF1160" s="182">
        <v>0</v>
      </c>
      <c r="AG1160" s="172"/>
    </row>
    <row r="1161" spans="1:33" ht="5.65" customHeight="1" x14ac:dyDescent="0.2">
      <c r="A1161" s="138"/>
      <c r="B1161" s="139"/>
      <c r="C1161" s="140"/>
      <c r="D1161" s="141"/>
      <c r="E1161" s="140"/>
      <c r="F1161" s="141"/>
      <c r="G1161" s="142"/>
      <c r="H1161" s="130"/>
      <c r="I1161" s="143"/>
      <c r="J1161" s="143"/>
      <c r="K1161" s="143"/>
      <c r="L1161" s="143"/>
      <c r="M1161" s="143"/>
      <c r="N1161" s="130"/>
      <c r="O1161" s="132"/>
      <c r="P1161" s="133"/>
      <c r="Q1161" s="133"/>
      <c r="R1161" s="133"/>
      <c r="S1161" s="133"/>
      <c r="T1161" s="134"/>
      <c r="U1161" s="135"/>
      <c r="V1161" s="136"/>
      <c r="W1161" s="136"/>
      <c r="X1161" s="132"/>
      <c r="Y1161" s="132"/>
      <c r="Z1161" s="132"/>
      <c r="AA1161" s="135"/>
      <c r="AB1161" s="132"/>
      <c r="AC1161" s="132"/>
      <c r="AD1161" s="132"/>
      <c r="AE1161" s="132"/>
      <c r="AF1161" s="157"/>
      <c r="AG1161" s="144"/>
    </row>
    <row r="1162" spans="1:33" ht="12.75" thickBot="1" x14ac:dyDescent="0.25">
      <c r="A1162" s="145">
        <v>9999</v>
      </c>
      <c r="B1162" s="146" t="s">
        <v>565</v>
      </c>
      <c r="C1162" s="147" t="s">
        <v>565</v>
      </c>
      <c r="D1162" s="148" t="s">
        <v>565</v>
      </c>
      <c r="E1162" s="148" t="s">
        <v>565</v>
      </c>
      <c r="F1162" s="148" t="s">
        <v>565</v>
      </c>
      <c r="G1162" s="149" t="s">
        <v>565</v>
      </c>
      <c r="H1162" s="110" t="s">
        <v>484</v>
      </c>
      <c r="I1162" s="150" t="s">
        <v>565</v>
      </c>
      <c r="J1162" s="151" t="s">
        <v>565</v>
      </c>
      <c r="K1162" s="151" t="s">
        <v>565</v>
      </c>
      <c r="L1162" s="151" t="s">
        <v>565</v>
      </c>
      <c r="M1162" s="151" t="s">
        <v>565</v>
      </c>
      <c r="N1162" s="110" t="s">
        <v>484</v>
      </c>
      <c r="O1162" s="152">
        <f t="shared" ref="O1162:U1162" si="0">SUBTOTAL(9,O10:O1160)</f>
        <v>45929.180000000029</v>
      </c>
      <c r="P1162" s="152">
        <f t="shared" si="0"/>
        <v>2615.0400000000004</v>
      </c>
      <c r="Q1162" s="153">
        <f t="shared" si="0"/>
        <v>701181817</v>
      </c>
      <c r="R1162" s="153">
        <f t="shared" si="0"/>
        <v>0</v>
      </c>
      <c r="S1162" s="153">
        <f t="shared" si="0"/>
        <v>2595363</v>
      </c>
      <c r="T1162" s="153">
        <f t="shared" si="0"/>
        <v>42859218</v>
      </c>
      <c r="U1162" s="154">
        <f t="shared" si="0"/>
        <v>746636398</v>
      </c>
      <c r="V1162" s="155"/>
      <c r="W1162" s="178">
        <f>SUBTOTAL(9,W10:W1160)</f>
        <v>235.91000000000182</v>
      </c>
      <c r="X1162" s="154" t="s">
        <v>565</v>
      </c>
      <c r="Y1162" s="154" t="s">
        <v>565</v>
      </c>
      <c r="Z1162" s="179" t="s">
        <v>565</v>
      </c>
      <c r="AA1162" s="155"/>
      <c r="AB1162" s="180">
        <f>SUBTOTAL(9,AB10:AB1160)</f>
        <v>2356.3199999999993</v>
      </c>
      <c r="AC1162" s="180">
        <f>SUBTOTAL(9,AC10:AC1160)</f>
        <v>187.70045360632059</v>
      </c>
      <c r="AD1162" s="153">
        <f>SUBTOTAL(9,AD10:AD1160)</f>
        <v>3169426</v>
      </c>
      <c r="AE1162" s="230">
        <f>SUBTOTAL(9,AE10:AE1160)</f>
        <v>429.77113559638792</v>
      </c>
      <c r="AF1162" s="154">
        <f>SUBTOTAL(9,AF10:AF1160)</f>
        <v>7014228</v>
      </c>
      <c r="AG1162" s="155"/>
    </row>
  </sheetData>
  <autoFilter ref="A9:AH1160" xr:uid="{F211DA0C-2534-41DE-AD9E-2E2DA8D787B8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B1C3A-3CAB-495A-881F-848A6893DCFA}">
  <sheetPr>
    <tabColor theme="7" tint="0.79998168889431442"/>
  </sheetPr>
  <dimension ref="A1:AD1162"/>
  <sheetViews>
    <sheetView showGridLines="0" workbookViewId="0">
      <pane ySplit="9" topLeftCell="A10" activePane="bottomLeft" state="frozen"/>
      <selection pane="bottomLeft" activeCell="A10" sqref="A10"/>
    </sheetView>
  </sheetViews>
  <sheetFormatPr defaultRowHeight="12" x14ac:dyDescent="0.2"/>
  <cols>
    <col min="1" max="1" width="6" customWidth="1"/>
    <col min="2" max="2" width="14.6640625" customWidth="1"/>
    <col min="3" max="3" width="19" customWidth="1"/>
    <col min="4" max="4" width="7.1640625" customWidth="1"/>
    <col min="5" max="5" width="0" hidden="1" customWidth="1"/>
    <col min="6" max="6" width="5.6640625" customWidth="1"/>
    <col min="7" max="7" width="14" customWidth="1"/>
    <col min="8" max="8" width="9.5" customWidth="1"/>
    <col min="9" max="9" width="0.6640625" customWidth="1"/>
    <col min="10" max="10" width="10.1640625" customWidth="1"/>
    <col min="11" max="11" width="9.1640625" customWidth="1"/>
    <col min="12" max="12" width="8.33203125" customWidth="1"/>
    <col min="13" max="13" width="8" customWidth="1"/>
    <col min="14" max="14" width="8.83203125" customWidth="1"/>
    <col min="15" max="15" width="8.6640625" customWidth="1"/>
    <col min="16" max="16" width="0.6640625" customWidth="1"/>
    <col min="17" max="20" width="11.1640625" customWidth="1"/>
    <col min="21" max="21" width="0.6640625" customWidth="1"/>
    <col min="22" max="28" width="11.1640625" customWidth="1"/>
    <col min="29" max="29" width="1.1640625" customWidth="1"/>
  </cols>
  <sheetData>
    <row r="1" spans="1:30" ht="20.25" x14ac:dyDescent="0.2">
      <c r="A1" s="104" t="s">
        <v>566</v>
      </c>
    </row>
    <row r="2" spans="1:30" ht="18" x14ac:dyDescent="0.25">
      <c r="A2" s="187" t="s">
        <v>567</v>
      </c>
    </row>
    <row r="3" spans="1:30" ht="13.5" x14ac:dyDescent="0.2">
      <c r="A3" s="188" t="s">
        <v>610</v>
      </c>
    </row>
    <row r="4" spans="1:30" hidden="1" x14ac:dyDescent="0.2"/>
    <row r="5" spans="1:30" hidden="1" x14ac:dyDescent="0.2"/>
    <row r="7" spans="1:30" x14ac:dyDescent="0.2">
      <c r="A7" s="189"/>
      <c r="B7" s="189"/>
      <c r="C7" s="189"/>
      <c r="D7" s="190"/>
      <c r="E7" s="189"/>
      <c r="F7" s="190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91" t="s">
        <v>612</v>
      </c>
      <c r="R7" s="192"/>
      <c r="S7" s="192"/>
      <c r="T7" s="193"/>
      <c r="U7" s="189"/>
      <c r="V7" s="191" t="s">
        <v>613</v>
      </c>
      <c r="W7" s="192"/>
      <c r="X7" s="192"/>
      <c r="Y7" s="192"/>
      <c r="Z7" s="192"/>
      <c r="AA7" s="192"/>
      <c r="AB7" s="193"/>
      <c r="AC7" s="189"/>
    </row>
    <row r="8" spans="1:30" ht="54" x14ac:dyDescent="0.2">
      <c r="A8" s="75" t="s">
        <v>476</v>
      </c>
      <c r="B8" s="76" t="s">
        <v>614</v>
      </c>
      <c r="C8" s="77" t="s">
        <v>478</v>
      </c>
      <c r="D8" s="76" t="s">
        <v>615</v>
      </c>
      <c r="E8" s="77" t="s">
        <v>480</v>
      </c>
      <c r="F8" s="76" t="s">
        <v>481</v>
      </c>
      <c r="G8" s="77" t="s">
        <v>482</v>
      </c>
      <c r="H8" s="78" t="s">
        <v>483</v>
      </c>
      <c r="I8" s="79" t="s">
        <v>484</v>
      </c>
      <c r="J8" s="80" t="s">
        <v>485</v>
      </c>
      <c r="K8" s="81" t="s">
        <v>486</v>
      </c>
      <c r="L8" s="81" t="s">
        <v>616</v>
      </c>
      <c r="M8" s="81" t="s">
        <v>488</v>
      </c>
      <c r="N8" s="76" t="s">
        <v>489</v>
      </c>
      <c r="O8" s="82" t="s">
        <v>617</v>
      </c>
      <c r="P8" s="79" t="s">
        <v>484</v>
      </c>
      <c r="Q8" s="80" t="s">
        <v>618</v>
      </c>
      <c r="R8" s="81" t="s">
        <v>619</v>
      </c>
      <c r="S8" s="81" t="s">
        <v>620</v>
      </c>
      <c r="T8" s="82" t="s">
        <v>621</v>
      </c>
      <c r="U8" s="79" t="s">
        <v>484</v>
      </c>
      <c r="V8" s="80" t="s">
        <v>618</v>
      </c>
      <c r="W8" s="81" t="s">
        <v>619</v>
      </c>
      <c r="X8" s="81" t="s">
        <v>622</v>
      </c>
      <c r="Y8" s="81" t="s">
        <v>623</v>
      </c>
      <c r="Z8" s="81" t="s">
        <v>624</v>
      </c>
      <c r="AA8" s="81" t="s">
        <v>625</v>
      </c>
      <c r="AB8" s="82" t="s">
        <v>617</v>
      </c>
      <c r="AC8" s="79" t="s">
        <v>484</v>
      </c>
    </row>
    <row r="9" spans="1:30" x14ac:dyDescent="0.2">
      <c r="A9" s="194"/>
      <c r="B9" s="195"/>
      <c r="C9" s="195"/>
      <c r="D9" s="195"/>
      <c r="E9" s="195"/>
      <c r="F9" s="195"/>
      <c r="G9" s="196"/>
      <c r="H9" s="196"/>
      <c r="I9" s="86" t="s">
        <v>484</v>
      </c>
      <c r="J9" s="197"/>
      <c r="K9" s="195"/>
      <c r="L9" s="195"/>
      <c r="M9" s="195"/>
      <c r="N9" s="195"/>
      <c r="O9" s="198"/>
      <c r="P9" s="86" t="s">
        <v>484</v>
      </c>
      <c r="Q9" s="197"/>
      <c r="R9" s="195"/>
      <c r="S9" s="195"/>
      <c r="T9" s="198"/>
      <c r="U9" s="86" t="s">
        <v>484</v>
      </c>
      <c r="V9" s="197"/>
      <c r="W9" s="195"/>
      <c r="X9" s="195"/>
      <c r="Y9" s="195"/>
      <c r="Z9" s="195"/>
      <c r="AA9" s="195"/>
      <c r="AB9" s="198"/>
      <c r="AC9" s="199" t="s">
        <v>484</v>
      </c>
    </row>
    <row r="10" spans="1:30" s="79" customFormat="1" x14ac:dyDescent="0.2">
      <c r="A10" s="200">
        <v>409</v>
      </c>
      <c r="B10" s="200">
        <v>409201003</v>
      </c>
      <c r="C10" s="201" t="s">
        <v>490</v>
      </c>
      <c r="D10" s="200">
        <v>201</v>
      </c>
      <c r="E10" s="201" t="s">
        <v>233</v>
      </c>
      <c r="F10" s="200">
        <v>3</v>
      </c>
      <c r="G10" s="201" t="s">
        <v>35</v>
      </c>
      <c r="H10" s="202">
        <v>2</v>
      </c>
      <c r="I10" s="203"/>
      <c r="J10" s="204">
        <f t="shared" ref="J10:J73" si="0">VLOOKUP($B10,rates21Q4,8,FALSE)</f>
        <v>9132</v>
      </c>
      <c r="K10" s="217">
        <f t="shared" ref="K10:K73" si="1">VLOOKUP($B10,rates21Q4,9,FALSE)</f>
        <v>975</v>
      </c>
      <c r="L10" s="217">
        <f t="shared" ref="L10:L73" si="2">IFERROR(VLOOKUP($B10,rates21Q4,10,FALSE),0)</f>
        <v>0</v>
      </c>
      <c r="M10" s="217">
        <f t="shared" ref="M10:M73" si="3">VLOOKUP($B10,rates21Q4,11,FALSE)</f>
        <v>938</v>
      </c>
      <c r="N10" s="218">
        <f>SUM(J10:M10)</f>
        <v>11045</v>
      </c>
      <c r="O10" s="207">
        <f t="shared" ref="O10:O73" si="4">IFERROR(N10-IFERROR(VLOOKUP($B10,rates21Q3c,12,FALSE),""),"")</f>
        <v>0</v>
      </c>
      <c r="P10" s="219"/>
      <c r="Q10" s="208">
        <f t="shared" ref="Q10:Q73" si="5">IFERROR(VLOOKUP($B10,rates20Q4,9,FALSE),"")</f>
        <v>10568.743303718114</v>
      </c>
      <c r="R10" s="209" t="str">
        <f t="shared" ref="R10:R73" si="6">IFERROR(VLOOKUP($B10,rates21Q1f,8,FALSE),"")</f>
        <v/>
      </c>
      <c r="S10" s="217">
        <f t="shared" ref="S10:S73" si="7">IFERROR(VLOOKUP($B10,rates21Q2,8,FALSE),"")</f>
        <v>9132</v>
      </c>
      <c r="T10" s="210">
        <f>IFERROR(IF(Q10="","",S10-Q10),"")</f>
        <v>-1436.7433037181145</v>
      </c>
      <c r="U10" s="219"/>
      <c r="V10" s="208">
        <f t="shared" ref="V10:V73" si="8">IFERROR(VLOOKUP($B10,rates20Q4,10,FALSE),"")</f>
        <v>1439</v>
      </c>
      <c r="W10" s="209" t="str">
        <f t="shared" ref="W10:W73" si="9">IFERROR(VLOOKUP($B10,rates21Q1f,9,FALSE),"")</f>
        <v/>
      </c>
      <c r="X10" s="217">
        <f t="shared" ref="X10:X73" si="10">IFERROR(VLOOKUP($B10,rates21Q2,9,FALSE),"")</f>
        <v>1244</v>
      </c>
      <c r="Y10" s="217">
        <f t="shared" ref="Y10:Y73" si="11">IFERROR(VLOOKUP($B10,rates21Q3,9,FALSE),"")</f>
        <v>1244</v>
      </c>
      <c r="Z10" s="217">
        <f t="shared" ref="Z10:Z73" si="12">IFERROR(VLOOKUP($B10,rates21Q3c,9,FALSE),"")</f>
        <v>975</v>
      </c>
      <c r="AA10" s="217">
        <f t="shared" ref="AA10:AA73" si="13">IFERROR(VLOOKUP($B10,rates21Q4,9,FALSE),"")</f>
        <v>975</v>
      </c>
      <c r="AB10" s="210">
        <f>IFERROR(AA10-Z10,"")</f>
        <v>0</v>
      </c>
      <c r="AC10" s="203"/>
      <c r="AD10" s="211"/>
    </row>
    <row r="11" spans="1:30" s="79" customFormat="1" x14ac:dyDescent="0.2">
      <c r="A11" s="200">
        <v>409</v>
      </c>
      <c r="B11" s="200">
        <v>409201072</v>
      </c>
      <c r="C11" s="201" t="s">
        <v>490</v>
      </c>
      <c r="D11" s="200">
        <v>201</v>
      </c>
      <c r="E11" s="201" t="s">
        <v>233</v>
      </c>
      <c r="F11" s="200">
        <v>72</v>
      </c>
      <c r="G11" s="201" t="s">
        <v>104</v>
      </c>
      <c r="H11" s="202">
        <v>1</v>
      </c>
      <c r="I11" s="203"/>
      <c r="J11" s="204">
        <f t="shared" si="0"/>
        <v>13304</v>
      </c>
      <c r="K11" s="217">
        <f t="shared" si="1"/>
        <v>3482</v>
      </c>
      <c r="L11" s="217">
        <f t="shared" si="2"/>
        <v>0</v>
      </c>
      <c r="M11" s="217">
        <f t="shared" si="3"/>
        <v>938</v>
      </c>
      <c r="N11" s="218">
        <f t="shared" ref="N11:N74" si="14">SUM(J11:M11)</f>
        <v>17724</v>
      </c>
      <c r="O11" s="207">
        <f t="shared" si="4"/>
        <v>0</v>
      </c>
      <c r="P11" s="219"/>
      <c r="Q11" s="204">
        <f t="shared" si="5"/>
        <v>11418</v>
      </c>
      <c r="R11" s="217" t="str">
        <f t="shared" si="6"/>
        <v/>
      </c>
      <c r="S11" s="217">
        <f t="shared" si="7"/>
        <v>13304</v>
      </c>
      <c r="T11" s="210">
        <f t="shared" ref="T11:T74" si="15">IFERROR(IF(Q11="","",S11-Q11),"")</f>
        <v>1886</v>
      </c>
      <c r="U11" s="219"/>
      <c r="V11" s="204">
        <f t="shared" si="8"/>
        <v>2574</v>
      </c>
      <c r="W11" s="217" t="str">
        <f t="shared" si="9"/>
        <v/>
      </c>
      <c r="X11" s="217">
        <f t="shared" si="10"/>
        <v>3459</v>
      </c>
      <c r="Y11" s="217">
        <f t="shared" si="11"/>
        <v>3482</v>
      </c>
      <c r="Z11" s="217">
        <f t="shared" si="12"/>
        <v>3482</v>
      </c>
      <c r="AA11" s="217">
        <f t="shared" si="13"/>
        <v>3482</v>
      </c>
      <c r="AB11" s="210">
        <f t="shared" ref="AB11:AB74" si="16">IFERROR(AA11-Z11,"")</f>
        <v>0</v>
      </c>
      <c r="AC11" s="203"/>
      <c r="AD11" s="211"/>
    </row>
    <row r="12" spans="1:30" s="79" customFormat="1" x14ac:dyDescent="0.2">
      <c r="A12" s="200">
        <v>409</v>
      </c>
      <c r="B12" s="200">
        <v>409201094</v>
      </c>
      <c r="C12" s="201" t="s">
        <v>490</v>
      </c>
      <c r="D12" s="200">
        <v>201</v>
      </c>
      <c r="E12" s="201" t="s">
        <v>233</v>
      </c>
      <c r="F12" s="200">
        <v>94</v>
      </c>
      <c r="G12" s="201" t="s">
        <v>126</v>
      </c>
      <c r="H12" s="202">
        <v>3</v>
      </c>
      <c r="I12" s="203"/>
      <c r="J12" s="204">
        <f t="shared" si="0"/>
        <v>13565</v>
      </c>
      <c r="K12" s="217">
        <f t="shared" si="1"/>
        <v>974</v>
      </c>
      <c r="L12" s="217">
        <f t="shared" si="2"/>
        <v>0</v>
      </c>
      <c r="M12" s="217">
        <f t="shared" si="3"/>
        <v>938</v>
      </c>
      <c r="N12" s="218">
        <f t="shared" si="14"/>
        <v>15477</v>
      </c>
      <c r="O12" s="207">
        <f t="shared" si="4"/>
        <v>1</v>
      </c>
      <c r="P12" s="219"/>
      <c r="Q12" s="204">
        <f t="shared" si="5"/>
        <v>13713</v>
      </c>
      <c r="R12" s="217" t="str">
        <f t="shared" si="6"/>
        <v/>
      </c>
      <c r="S12" s="217">
        <f t="shared" si="7"/>
        <v>13565</v>
      </c>
      <c r="T12" s="210">
        <f t="shared" si="15"/>
        <v>-148</v>
      </c>
      <c r="U12" s="219"/>
      <c r="V12" s="204">
        <f t="shared" si="8"/>
        <v>961</v>
      </c>
      <c r="W12" s="217" t="str">
        <f t="shared" si="9"/>
        <v/>
      </c>
      <c r="X12" s="217">
        <f t="shared" si="10"/>
        <v>899</v>
      </c>
      <c r="Y12" s="217">
        <f t="shared" si="11"/>
        <v>973</v>
      </c>
      <c r="Z12" s="217">
        <f t="shared" si="12"/>
        <v>973</v>
      </c>
      <c r="AA12" s="217">
        <f t="shared" si="13"/>
        <v>974</v>
      </c>
      <c r="AB12" s="210">
        <f t="shared" si="16"/>
        <v>1</v>
      </c>
      <c r="AC12" s="203"/>
      <c r="AD12" s="211"/>
    </row>
    <row r="13" spans="1:30" s="79" customFormat="1" x14ac:dyDescent="0.2">
      <c r="A13" s="200">
        <v>409</v>
      </c>
      <c r="B13" s="200">
        <v>409201201</v>
      </c>
      <c r="C13" s="201" t="s">
        <v>490</v>
      </c>
      <c r="D13" s="200">
        <v>201</v>
      </c>
      <c r="E13" s="201" t="s">
        <v>233</v>
      </c>
      <c r="F13" s="200">
        <v>201</v>
      </c>
      <c r="G13" s="201" t="s">
        <v>233</v>
      </c>
      <c r="H13" s="202">
        <v>778.69</v>
      </c>
      <c r="I13" s="203"/>
      <c r="J13" s="204">
        <f t="shared" si="0"/>
        <v>13155</v>
      </c>
      <c r="K13" s="217">
        <f t="shared" si="1"/>
        <v>461</v>
      </c>
      <c r="L13" s="217">
        <f t="shared" si="2"/>
        <v>0</v>
      </c>
      <c r="M13" s="217">
        <f t="shared" si="3"/>
        <v>938</v>
      </c>
      <c r="N13" s="218">
        <f t="shared" si="14"/>
        <v>14554</v>
      </c>
      <c r="O13" s="207">
        <f t="shared" si="4"/>
        <v>4</v>
      </c>
      <c r="P13" s="219"/>
      <c r="Q13" s="204">
        <f t="shared" si="5"/>
        <v>12706</v>
      </c>
      <c r="R13" s="217">
        <f t="shared" si="6"/>
        <v>13155</v>
      </c>
      <c r="S13" s="217">
        <f t="shared" si="7"/>
        <v>13155</v>
      </c>
      <c r="T13" s="210">
        <f t="shared" si="15"/>
        <v>449</v>
      </c>
      <c r="U13" s="219"/>
      <c r="V13" s="204">
        <f t="shared" si="8"/>
        <v>0</v>
      </c>
      <c r="W13" s="217">
        <f t="shared" si="9"/>
        <v>0</v>
      </c>
      <c r="X13" s="217">
        <f t="shared" si="10"/>
        <v>0</v>
      </c>
      <c r="Y13" s="217">
        <f t="shared" si="11"/>
        <v>0</v>
      </c>
      <c r="Z13" s="217">
        <f t="shared" si="12"/>
        <v>457</v>
      </c>
      <c r="AA13" s="217">
        <f t="shared" si="13"/>
        <v>461</v>
      </c>
      <c r="AB13" s="210">
        <f t="shared" si="16"/>
        <v>4</v>
      </c>
      <c r="AC13" s="203"/>
      <c r="AD13" s="211"/>
    </row>
    <row r="14" spans="1:30" s="79" customFormat="1" x14ac:dyDescent="0.2">
      <c r="A14" s="200">
        <v>409</v>
      </c>
      <c r="B14" s="200">
        <v>409201293</v>
      </c>
      <c r="C14" s="201" t="s">
        <v>490</v>
      </c>
      <c r="D14" s="200">
        <v>201</v>
      </c>
      <c r="E14" s="201" t="s">
        <v>233</v>
      </c>
      <c r="F14" s="200">
        <v>293</v>
      </c>
      <c r="G14" s="201" t="s">
        <v>325</v>
      </c>
      <c r="H14" s="202">
        <v>1</v>
      </c>
      <c r="I14" s="203"/>
      <c r="J14" s="204">
        <f t="shared" si="0"/>
        <v>9305</v>
      </c>
      <c r="K14" s="217">
        <f t="shared" si="1"/>
        <v>445</v>
      </c>
      <c r="L14" s="217">
        <f t="shared" si="2"/>
        <v>0</v>
      </c>
      <c r="M14" s="217">
        <f t="shared" si="3"/>
        <v>938</v>
      </c>
      <c r="N14" s="218">
        <f t="shared" si="14"/>
        <v>10688</v>
      </c>
      <c r="O14" s="207">
        <f t="shared" si="4"/>
        <v>0</v>
      </c>
      <c r="P14" s="219"/>
      <c r="Q14" s="204">
        <f t="shared" si="5"/>
        <v>9123</v>
      </c>
      <c r="R14" s="217" t="str">
        <f t="shared" si="6"/>
        <v/>
      </c>
      <c r="S14" s="217">
        <f t="shared" si="7"/>
        <v>9305</v>
      </c>
      <c r="T14" s="210">
        <f t="shared" si="15"/>
        <v>182</v>
      </c>
      <c r="U14" s="219"/>
      <c r="V14" s="204">
        <f t="shared" si="8"/>
        <v>548</v>
      </c>
      <c r="W14" s="217" t="str">
        <f t="shared" si="9"/>
        <v/>
      </c>
      <c r="X14" s="217">
        <f t="shared" si="10"/>
        <v>418</v>
      </c>
      <c r="Y14" s="217">
        <f t="shared" si="11"/>
        <v>445</v>
      </c>
      <c r="Z14" s="217">
        <f t="shared" si="12"/>
        <v>445</v>
      </c>
      <c r="AA14" s="217">
        <f t="shared" si="13"/>
        <v>445</v>
      </c>
      <c r="AB14" s="210">
        <f t="shared" si="16"/>
        <v>0</v>
      </c>
      <c r="AC14" s="203"/>
      <c r="AD14" s="211"/>
    </row>
    <row r="15" spans="1:30" s="79" customFormat="1" x14ac:dyDescent="0.2">
      <c r="A15" s="200">
        <v>409</v>
      </c>
      <c r="B15" s="200">
        <v>409201331</v>
      </c>
      <c r="C15" s="201" t="s">
        <v>490</v>
      </c>
      <c r="D15" s="200">
        <v>201</v>
      </c>
      <c r="E15" s="201" t="s">
        <v>233</v>
      </c>
      <c r="F15" s="200">
        <v>331</v>
      </c>
      <c r="G15" s="201" t="s">
        <v>363</v>
      </c>
      <c r="H15" s="202">
        <v>2</v>
      </c>
      <c r="I15" s="203"/>
      <c r="J15" s="204">
        <f t="shared" si="0"/>
        <v>9190</v>
      </c>
      <c r="K15" s="217">
        <f t="shared" si="1"/>
        <v>2871</v>
      </c>
      <c r="L15" s="217">
        <f t="shared" si="2"/>
        <v>0</v>
      </c>
      <c r="M15" s="217">
        <f t="shared" si="3"/>
        <v>938</v>
      </c>
      <c r="N15" s="218">
        <f t="shared" si="14"/>
        <v>12999</v>
      </c>
      <c r="O15" s="207">
        <f t="shared" si="4"/>
        <v>1</v>
      </c>
      <c r="P15" s="219"/>
      <c r="Q15" s="204">
        <f t="shared" si="5"/>
        <v>8954</v>
      </c>
      <c r="R15" s="217" t="str">
        <f t="shared" si="6"/>
        <v/>
      </c>
      <c r="S15" s="217">
        <f t="shared" si="7"/>
        <v>9190</v>
      </c>
      <c r="T15" s="210">
        <f t="shared" si="15"/>
        <v>236</v>
      </c>
      <c r="U15" s="219"/>
      <c r="V15" s="204">
        <f t="shared" si="8"/>
        <v>3060</v>
      </c>
      <c r="W15" s="217" t="str">
        <f t="shared" si="9"/>
        <v/>
      </c>
      <c r="X15" s="217">
        <f t="shared" si="10"/>
        <v>2780</v>
      </c>
      <c r="Y15" s="217">
        <f t="shared" si="11"/>
        <v>2868</v>
      </c>
      <c r="Z15" s="217">
        <f t="shared" si="12"/>
        <v>2870</v>
      </c>
      <c r="AA15" s="217">
        <f t="shared" si="13"/>
        <v>2871</v>
      </c>
      <c r="AB15" s="210">
        <f t="shared" si="16"/>
        <v>1</v>
      </c>
      <c r="AC15" s="203"/>
      <c r="AD15" s="211"/>
    </row>
    <row r="16" spans="1:30" s="79" customFormat="1" x14ac:dyDescent="0.2">
      <c r="A16" s="200">
        <v>410</v>
      </c>
      <c r="B16" s="200">
        <v>410035031</v>
      </c>
      <c r="C16" s="201" t="s">
        <v>491</v>
      </c>
      <c r="D16" s="200">
        <v>35</v>
      </c>
      <c r="E16" s="201" t="s">
        <v>67</v>
      </c>
      <c r="F16" s="200">
        <v>31</v>
      </c>
      <c r="G16" s="201" t="s">
        <v>63</v>
      </c>
      <c r="H16" s="202">
        <v>1</v>
      </c>
      <c r="I16" s="203"/>
      <c r="J16" s="204">
        <f t="shared" si="0"/>
        <v>11519</v>
      </c>
      <c r="K16" s="217">
        <f t="shared" si="1"/>
        <v>5688</v>
      </c>
      <c r="L16" s="217">
        <f t="shared" si="2"/>
        <v>0</v>
      </c>
      <c r="M16" s="217">
        <f t="shared" si="3"/>
        <v>938</v>
      </c>
      <c r="N16" s="218">
        <f t="shared" si="14"/>
        <v>18145</v>
      </c>
      <c r="O16" s="207">
        <f t="shared" si="4"/>
        <v>0</v>
      </c>
      <c r="P16" s="219"/>
      <c r="Q16" s="204">
        <f t="shared" si="5"/>
        <v>10667.618414395361</v>
      </c>
      <c r="R16" s="217">
        <f t="shared" si="6"/>
        <v>11519</v>
      </c>
      <c r="S16" s="217">
        <f t="shared" si="7"/>
        <v>11519</v>
      </c>
      <c r="T16" s="210">
        <f t="shared" si="15"/>
        <v>851.38158560463853</v>
      </c>
      <c r="U16" s="219"/>
      <c r="V16" s="204">
        <f t="shared" si="8"/>
        <v>5019</v>
      </c>
      <c r="W16" s="217">
        <f t="shared" si="9"/>
        <v>5419</v>
      </c>
      <c r="X16" s="217">
        <f t="shared" si="10"/>
        <v>5690</v>
      </c>
      <c r="Y16" s="217">
        <f t="shared" si="11"/>
        <v>5688</v>
      </c>
      <c r="Z16" s="217">
        <f t="shared" si="12"/>
        <v>5688</v>
      </c>
      <c r="AA16" s="217">
        <f t="shared" si="13"/>
        <v>5688</v>
      </c>
      <c r="AB16" s="210">
        <f t="shared" si="16"/>
        <v>0</v>
      </c>
      <c r="AC16" s="203"/>
      <c r="AD16" s="211"/>
    </row>
    <row r="17" spans="1:30" s="79" customFormat="1" x14ac:dyDescent="0.2">
      <c r="A17" s="200">
        <v>410</v>
      </c>
      <c r="B17" s="200">
        <v>410035035</v>
      </c>
      <c r="C17" s="201" t="s">
        <v>491</v>
      </c>
      <c r="D17" s="200">
        <v>35</v>
      </c>
      <c r="E17" s="201" t="s">
        <v>67</v>
      </c>
      <c r="F17" s="200">
        <v>35</v>
      </c>
      <c r="G17" s="201" t="s">
        <v>67</v>
      </c>
      <c r="H17" s="202">
        <v>647.73</v>
      </c>
      <c r="I17" s="203"/>
      <c r="J17" s="204">
        <f t="shared" si="0"/>
        <v>13437</v>
      </c>
      <c r="K17" s="217">
        <f t="shared" si="1"/>
        <v>5640</v>
      </c>
      <c r="L17" s="217">
        <f t="shared" si="2"/>
        <v>0</v>
      </c>
      <c r="M17" s="217">
        <f t="shared" si="3"/>
        <v>938</v>
      </c>
      <c r="N17" s="218">
        <f t="shared" si="14"/>
        <v>20015</v>
      </c>
      <c r="O17" s="207">
        <f t="shared" si="4"/>
        <v>7</v>
      </c>
      <c r="P17" s="219"/>
      <c r="Q17" s="204">
        <f t="shared" si="5"/>
        <v>13170</v>
      </c>
      <c r="R17" s="217">
        <f t="shared" si="6"/>
        <v>13437</v>
      </c>
      <c r="S17" s="217">
        <f t="shared" si="7"/>
        <v>13437</v>
      </c>
      <c r="T17" s="210">
        <f t="shared" si="15"/>
        <v>267</v>
      </c>
      <c r="U17" s="219"/>
      <c r="V17" s="204">
        <f t="shared" si="8"/>
        <v>4490</v>
      </c>
      <c r="W17" s="217">
        <f t="shared" si="9"/>
        <v>4581</v>
      </c>
      <c r="X17" s="217">
        <f t="shared" si="10"/>
        <v>5615</v>
      </c>
      <c r="Y17" s="217">
        <f t="shared" si="11"/>
        <v>5630</v>
      </c>
      <c r="Z17" s="217">
        <f t="shared" si="12"/>
        <v>5633</v>
      </c>
      <c r="AA17" s="217">
        <f t="shared" si="13"/>
        <v>5640</v>
      </c>
      <c r="AB17" s="210">
        <f t="shared" si="16"/>
        <v>7</v>
      </c>
      <c r="AC17" s="203"/>
      <c r="AD17" s="211"/>
    </row>
    <row r="18" spans="1:30" s="79" customFormat="1" x14ac:dyDescent="0.2">
      <c r="A18" s="200">
        <v>410</v>
      </c>
      <c r="B18" s="200">
        <v>410035057</v>
      </c>
      <c r="C18" s="201" t="s">
        <v>491</v>
      </c>
      <c r="D18" s="200">
        <v>35</v>
      </c>
      <c r="E18" s="201" t="s">
        <v>67</v>
      </c>
      <c r="F18" s="200">
        <v>57</v>
      </c>
      <c r="G18" s="201" t="s">
        <v>89</v>
      </c>
      <c r="H18" s="202">
        <v>401.48999999999995</v>
      </c>
      <c r="I18" s="203"/>
      <c r="J18" s="204">
        <f t="shared" si="0"/>
        <v>14056</v>
      </c>
      <c r="K18" s="217">
        <f t="shared" si="1"/>
        <v>440</v>
      </c>
      <c r="L18" s="217">
        <f t="shared" si="2"/>
        <v>0</v>
      </c>
      <c r="M18" s="217">
        <f t="shared" si="3"/>
        <v>938</v>
      </c>
      <c r="N18" s="218">
        <f t="shared" si="14"/>
        <v>15434</v>
      </c>
      <c r="O18" s="207">
        <f t="shared" si="4"/>
        <v>5</v>
      </c>
      <c r="P18" s="219"/>
      <c r="Q18" s="204">
        <f t="shared" si="5"/>
        <v>13598</v>
      </c>
      <c r="R18" s="217">
        <f t="shared" si="6"/>
        <v>14056</v>
      </c>
      <c r="S18" s="217">
        <f t="shared" si="7"/>
        <v>14056</v>
      </c>
      <c r="T18" s="210">
        <f t="shared" si="15"/>
        <v>458</v>
      </c>
      <c r="U18" s="219"/>
      <c r="V18" s="204">
        <f t="shared" si="8"/>
        <v>364</v>
      </c>
      <c r="W18" s="217">
        <f t="shared" si="9"/>
        <v>376</v>
      </c>
      <c r="X18" s="217">
        <f t="shared" si="10"/>
        <v>427</v>
      </c>
      <c r="Y18" s="217">
        <f t="shared" si="11"/>
        <v>435</v>
      </c>
      <c r="Z18" s="217">
        <f t="shared" si="12"/>
        <v>435</v>
      </c>
      <c r="AA18" s="217">
        <f t="shared" si="13"/>
        <v>440</v>
      </c>
      <c r="AB18" s="210">
        <f t="shared" si="16"/>
        <v>5</v>
      </c>
      <c r="AC18" s="203"/>
      <c r="AD18" s="211"/>
    </row>
    <row r="19" spans="1:30" s="79" customFormat="1" x14ac:dyDescent="0.2">
      <c r="A19" s="200">
        <v>410</v>
      </c>
      <c r="B19" s="200">
        <v>410035093</v>
      </c>
      <c r="C19" s="201" t="s">
        <v>491</v>
      </c>
      <c r="D19" s="200">
        <v>35</v>
      </c>
      <c r="E19" s="201" t="s">
        <v>67</v>
      </c>
      <c r="F19" s="200">
        <v>93</v>
      </c>
      <c r="G19" s="201" t="s">
        <v>125</v>
      </c>
      <c r="H19" s="202">
        <v>7.46</v>
      </c>
      <c r="I19" s="203"/>
      <c r="J19" s="204">
        <f t="shared" si="0"/>
        <v>14616</v>
      </c>
      <c r="K19" s="217">
        <f t="shared" si="1"/>
        <v>83</v>
      </c>
      <c r="L19" s="217">
        <f t="shared" si="2"/>
        <v>0</v>
      </c>
      <c r="M19" s="217">
        <f t="shared" si="3"/>
        <v>938</v>
      </c>
      <c r="N19" s="218">
        <f t="shared" si="14"/>
        <v>15637</v>
      </c>
      <c r="O19" s="207">
        <f t="shared" si="4"/>
        <v>-3</v>
      </c>
      <c r="P19" s="219"/>
      <c r="Q19" s="204">
        <f t="shared" si="5"/>
        <v>12930</v>
      </c>
      <c r="R19" s="217">
        <f t="shared" si="6"/>
        <v>14616</v>
      </c>
      <c r="S19" s="217">
        <f t="shared" si="7"/>
        <v>14616</v>
      </c>
      <c r="T19" s="210">
        <f t="shared" si="15"/>
        <v>1686</v>
      </c>
      <c r="U19" s="219"/>
      <c r="V19" s="204">
        <f t="shared" si="8"/>
        <v>441</v>
      </c>
      <c r="W19" s="217">
        <f t="shared" si="9"/>
        <v>499</v>
      </c>
      <c r="X19" s="217">
        <f t="shared" si="10"/>
        <v>150</v>
      </c>
      <c r="Y19" s="217">
        <f t="shared" si="11"/>
        <v>125</v>
      </c>
      <c r="Z19" s="217">
        <f t="shared" si="12"/>
        <v>86</v>
      </c>
      <c r="AA19" s="217">
        <f t="shared" si="13"/>
        <v>83</v>
      </c>
      <c r="AB19" s="210">
        <f t="shared" si="16"/>
        <v>-3</v>
      </c>
      <c r="AC19" s="203"/>
      <c r="AD19" s="211"/>
    </row>
    <row r="20" spans="1:30" s="79" customFormat="1" x14ac:dyDescent="0.2">
      <c r="A20" s="200">
        <v>410</v>
      </c>
      <c r="B20" s="200">
        <v>410035149</v>
      </c>
      <c r="C20" s="201" t="s">
        <v>491</v>
      </c>
      <c r="D20" s="200">
        <v>35</v>
      </c>
      <c r="E20" s="201" t="s">
        <v>67</v>
      </c>
      <c r="F20" s="200">
        <v>149</v>
      </c>
      <c r="G20" s="201" t="s">
        <v>181</v>
      </c>
      <c r="H20" s="202">
        <v>1</v>
      </c>
      <c r="I20" s="203"/>
      <c r="J20" s="204">
        <f t="shared" si="0"/>
        <v>14237.416310275265</v>
      </c>
      <c r="K20" s="217">
        <f t="shared" si="1"/>
        <v>526</v>
      </c>
      <c r="L20" s="217">
        <f t="shared" si="2"/>
        <v>0</v>
      </c>
      <c r="M20" s="217">
        <f t="shared" si="3"/>
        <v>938</v>
      </c>
      <c r="N20" s="218">
        <f t="shared" si="14"/>
        <v>15701.416310275265</v>
      </c>
      <c r="O20" s="207">
        <f t="shared" si="4"/>
        <v>4</v>
      </c>
      <c r="P20" s="219"/>
      <c r="Q20" s="204">
        <f t="shared" si="5"/>
        <v>13668.070175188335</v>
      </c>
      <c r="R20" s="217">
        <f t="shared" si="6"/>
        <v>14237.416310275265</v>
      </c>
      <c r="S20" s="217">
        <f t="shared" si="7"/>
        <v>14237.416310275265</v>
      </c>
      <c r="T20" s="210">
        <f t="shared" si="15"/>
        <v>569.34613508692928</v>
      </c>
      <c r="U20" s="219"/>
      <c r="V20" s="204">
        <f t="shared" si="8"/>
        <v>0</v>
      </c>
      <c r="W20" s="217">
        <f t="shared" si="9"/>
        <v>0</v>
      </c>
      <c r="X20" s="217">
        <f t="shared" si="10"/>
        <v>0</v>
      </c>
      <c r="Y20" s="217">
        <f t="shared" si="11"/>
        <v>0</v>
      </c>
      <c r="Z20" s="217">
        <f t="shared" si="12"/>
        <v>522</v>
      </c>
      <c r="AA20" s="217">
        <f t="shared" si="13"/>
        <v>526</v>
      </c>
      <c r="AB20" s="210">
        <f t="shared" si="16"/>
        <v>4</v>
      </c>
      <c r="AC20" s="203"/>
      <c r="AD20" s="211"/>
    </row>
    <row r="21" spans="1:30" s="79" customFormat="1" x14ac:dyDescent="0.2">
      <c r="A21" s="200">
        <v>410</v>
      </c>
      <c r="B21" s="200">
        <v>410035163</v>
      </c>
      <c r="C21" s="201" t="s">
        <v>491</v>
      </c>
      <c r="D21" s="200">
        <v>35</v>
      </c>
      <c r="E21" s="201" t="s">
        <v>67</v>
      </c>
      <c r="F21" s="200">
        <v>163</v>
      </c>
      <c r="G21" s="201" t="s">
        <v>195</v>
      </c>
      <c r="H21" s="202">
        <v>19.509999999999998</v>
      </c>
      <c r="I21" s="203"/>
      <c r="J21" s="204">
        <f t="shared" si="0"/>
        <v>13729</v>
      </c>
      <c r="K21" s="217">
        <f t="shared" si="1"/>
        <v>130</v>
      </c>
      <c r="L21" s="217">
        <f t="shared" si="2"/>
        <v>0</v>
      </c>
      <c r="M21" s="217">
        <f t="shared" si="3"/>
        <v>938</v>
      </c>
      <c r="N21" s="218">
        <f t="shared" si="14"/>
        <v>14797</v>
      </c>
      <c r="O21" s="207">
        <f t="shared" si="4"/>
        <v>1</v>
      </c>
      <c r="P21" s="219"/>
      <c r="Q21" s="204">
        <f t="shared" si="5"/>
        <v>11986</v>
      </c>
      <c r="R21" s="217">
        <f t="shared" si="6"/>
        <v>13729</v>
      </c>
      <c r="S21" s="217">
        <f t="shared" si="7"/>
        <v>13729</v>
      </c>
      <c r="T21" s="210">
        <f t="shared" si="15"/>
        <v>1743</v>
      </c>
      <c r="U21" s="219"/>
      <c r="V21" s="204">
        <f t="shared" si="8"/>
        <v>0</v>
      </c>
      <c r="W21" s="217">
        <f t="shared" si="9"/>
        <v>0</v>
      </c>
      <c r="X21" s="217">
        <f t="shared" si="10"/>
        <v>0</v>
      </c>
      <c r="Y21" s="217">
        <f t="shared" si="11"/>
        <v>0</v>
      </c>
      <c r="Z21" s="217">
        <f t="shared" si="12"/>
        <v>129</v>
      </c>
      <c r="AA21" s="217">
        <f t="shared" si="13"/>
        <v>130</v>
      </c>
      <c r="AB21" s="210">
        <f t="shared" si="16"/>
        <v>1</v>
      </c>
      <c r="AC21" s="203"/>
      <c r="AD21" s="211"/>
    </row>
    <row r="22" spans="1:30" s="79" customFormat="1" x14ac:dyDescent="0.2">
      <c r="A22" s="200">
        <v>410</v>
      </c>
      <c r="B22" s="200">
        <v>410035165</v>
      </c>
      <c r="C22" s="201" t="s">
        <v>491</v>
      </c>
      <c r="D22" s="200">
        <v>35</v>
      </c>
      <c r="E22" s="201" t="s">
        <v>67</v>
      </c>
      <c r="F22" s="200">
        <v>165</v>
      </c>
      <c r="G22" s="201" t="s">
        <v>197</v>
      </c>
      <c r="H22" s="202">
        <v>6</v>
      </c>
      <c r="I22" s="203"/>
      <c r="J22" s="204">
        <f t="shared" si="0"/>
        <v>12265</v>
      </c>
      <c r="K22" s="217">
        <f t="shared" si="1"/>
        <v>375</v>
      </c>
      <c r="L22" s="217">
        <f t="shared" si="2"/>
        <v>0</v>
      </c>
      <c r="M22" s="217">
        <f t="shared" si="3"/>
        <v>938</v>
      </c>
      <c r="N22" s="218">
        <f t="shared" si="14"/>
        <v>13578</v>
      </c>
      <c r="O22" s="207">
        <f t="shared" si="4"/>
        <v>1</v>
      </c>
      <c r="P22" s="219"/>
      <c r="Q22" s="204">
        <f t="shared" si="5"/>
        <v>10402</v>
      </c>
      <c r="R22" s="217">
        <f t="shared" si="6"/>
        <v>12265</v>
      </c>
      <c r="S22" s="217">
        <f t="shared" si="7"/>
        <v>12265</v>
      </c>
      <c r="T22" s="210">
        <f t="shared" si="15"/>
        <v>1863</v>
      </c>
      <c r="U22" s="219"/>
      <c r="V22" s="204">
        <f t="shared" si="8"/>
        <v>189</v>
      </c>
      <c r="W22" s="217">
        <f t="shared" si="9"/>
        <v>223</v>
      </c>
      <c r="X22" s="217">
        <f t="shared" si="10"/>
        <v>354</v>
      </c>
      <c r="Y22" s="217">
        <f t="shared" si="11"/>
        <v>374</v>
      </c>
      <c r="Z22" s="217">
        <f t="shared" si="12"/>
        <v>374</v>
      </c>
      <c r="AA22" s="217">
        <f t="shared" si="13"/>
        <v>375</v>
      </c>
      <c r="AB22" s="210">
        <f t="shared" si="16"/>
        <v>1</v>
      </c>
      <c r="AC22" s="203"/>
      <c r="AD22" s="211"/>
    </row>
    <row r="23" spans="1:30" s="79" customFormat="1" x14ac:dyDescent="0.2">
      <c r="A23" s="200">
        <v>410</v>
      </c>
      <c r="B23" s="200">
        <v>410035176</v>
      </c>
      <c r="C23" s="201" t="s">
        <v>491</v>
      </c>
      <c r="D23" s="200">
        <v>35</v>
      </c>
      <c r="E23" s="201" t="s">
        <v>67</v>
      </c>
      <c r="F23" s="200">
        <v>176</v>
      </c>
      <c r="G23" s="201" t="s">
        <v>208</v>
      </c>
      <c r="H23" s="202">
        <v>0.51</v>
      </c>
      <c r="I23" s="203"/>
      <c r="J23" s="204">
        <f t="shared" si="0"/>
        <v>16227</v>
      </c>
      <c r="K23" s="217">
        <f t="shared" si="1"/>
        <v>8072</v>
      </c>
      <c r="L23" s="217">
        <f t="shared" si="2"/>
        <v>0</v>
      </c>
      <c r="M23" s="217">
        <f t="shared" si="3"/>
        <v>938</v>
      </c>
      <c r="N23" s="218">
        <f t="shared" si="14"/>
        <v>25237</v>
      </c>
      <c r="O23" s="207" t="str">
        <f t="shared" si="4"/>
        <v/>
      </c>
      <c r="P23" s="219"/>
      <c r="Q23" s="204">
        <f t="shared" si="5"/>
        <v>16181</v>
      </c>
      <c r="R23" s="217" t="str">
        <f t="shared" si="6"/>
        <v/>
      </c>
      <c r="S23" s="217" t="str">
        <f t="shared" si="7"/>
        <v/>
      </c>
      <c r="T23" s="210" t="str">
        <f t="shared" si="15"/>
        <v/>
      </c>
      <c r="U23" s="219"/>
      <c r="V23" s="204">
        <f t="shared" si="8"/>
        <v>5573</v>
      </c>
      <c r="W23" s="217" t="str">
        <f t="shared" si="9"/>
        <v/>
      </c>
      <c r="X23" s="217" t="str">
        <f t="shared" si="10"/>
        <v/>
      </c>
      <c r="Y23" s="217" t="str">
        <f t="shared" si="11"/>
        <v/>
      </c>
      <c r="Z23" s="217" t="str">
        <f t="shared" si="12"/>
        <v/>
      </c>
      <c r="AA23" s="217">
        <f t="shared" si="13"/>
        <v>8072</v>
      </c>
      <c r="AB23" s="210" t="str">
        <f t="shared" si="16"/>
        <v/>
      </c>
      <c r="AC23" s="203"/>
      <c r="AD23" s="211"/>
    </row>
    <row r="24" spans="1:30" s="79" customFormat="1" x14ac:dyDescent="0.2">
      <c r="A24" s="200">
        <v>410</v>
      </c>
      <c r="B24" s="200">
        <v>410035185</v>
      </c>
      <c r="C24" s="201" t="s">
        <v>491</v>
      </c>
      <c r="D24" s="200">
        <v>35</v>
      </c>
      <c r="E24" s="201" t="s">
        <v>67</v>
      </c>
      <c r="F24" s="200">
        <v>185</v>
      </c>
      <c r="G24" s="201" t="s">
        <v>217</v>
      </c>
      <c r="H24" s="202">
        <v>0.51</v>
      </c>
      <c r="I24" s="203"/>
      <c r="J24" s="204">
        <f t="shared" si="0"/>
        <v>12629.320364962072</v>
      </c>
      <c r="K24" s="217">
        <f t="shared" si="1"/>
        <v>1608</v>
      </c>
      <c r="L24" s="217">
        <f t="shared" si="2"/>
        <v>0</v>
      </c>
      <c r="M24" s="217">
        <f t="shared" si="3"/>
        <v>938</v>
      </c>
      <c r="N24" s="218">
        <f t="shared" si="14"/>
        <v>15175.320364962072</v>
      </c>
      <c r="O24" s="207" t="str">
        <f t="shared" si="4"/>
        <v/>
      </c>
      <c r="P24" s="219"/>
      <c r="Q24" s="204" t="str">
        <f t="shared" si="5"/>
        <v/>
      </c>
      <c r="R24" s="217" t="str">
        <f t="shared" si="6"/>
        <v/>
      </c>
      <c r="S24" s="217" t="str">
        <f t="shared" si="7"/>
        <v/>
      </c>
      <c r="T24" s="210" t="str">
        <f t="shared" si="15"/>
        <v/>
      </c>
      <c r="U24" s="219"/>
      <c r="V24" s="204" t="str">
        <f t="shared" si="8"/>
        <v/>
      </c>
      <c r="W24" s="217" t="str">
        <f t="shared" si="9"/>
        <v/>
      </c>
      <c r="X24" s="217" t="str">
        <f t="shared" si="10"/>
        <v/>
      </c>
      <c r="Y24" s="217" t="str">
        <f t="shared" si="11"/>
        <v/>
      </c>
      <c r="Z24" s="217" t="str">
        <f t="shared" si="12"/>
        <v/>
      </c>
      <c r="AA24" s="217">
        <f t="shared" si="13"/>
        <v>1608</v>
      </c>
      <c r="AB24" s="210" t="str">
        <f t="shared" si="16"/>
        <v/>
      </c>
      <c r="AC24" s="203"/>
      <c r="AD24" s="211"/>
    </row>
    <row r="25" spans="1:30" s="79" customFormat="1" x14ac:dyDescent="0.2">
      <c r="A25" s="200">
        <v>410</v>
      </c>
      <c r="B25" s="200">
        <v>410035217</v>
      </c>
      <c r="C25" s="201" t="s">
        <v>491</v>
      </c>
      <c r="D25" s="200">
        <v>35</v>
      </c>
      <c r="E25" s="201" t="s">
        <v>67</v>
      </c>
      <c r="F25" s="200">
        <v>217</v>
      </c>
      <c r="G25" s="201" t="s">
        <v>249</v>
      </c>
      <c r="H25" s="202">
        <v>1</v>
      </c>
      <c r="I25" s="203"/>
      <c r="J25" s="204">
        <f t="shared" si="0"/>
        <v>11519</v>
      </c>
      <c r="K25" s="217">
        <f t="shared" si="1"/>
        <v>5973</v>
      </c>
      <c r="L25" s="217">
        <f t="shared" si="2"/>
        <v>0</v>
      </c>
      <c r="M25" s="217">
        <f t="shared" si="3"/>
        <v>938</v>
      </c>
      <c r="N25" s="218">
        <f t="shared" si="14"/>
        <v>18430</v>
      </c>
      <c r="O25" s="207">
        <f t="shared" si="4"/>
        <v>0</v>
      </c>
      <c r="P25" s="219"/>
      <c r="Q25" s="204">
        <f t="shared" si="5"/>
        <v>11260</v>
      </c>
      <c r="R25" s="217">
        <f t="shared" si="6"/>
        <v>11519</v>
      </c>
      <c r="S25" s="217">
        <f t="shared" si="7"/>
        <v>11519</v>
      </c>
      <c r="T25" s="210">
        <f t="shared" si="15"/>
        <v>259</v>
      </c>
      <c r="U25" s="219"/>
      <c r="V25" s="204">
        <f t="shared" si="8"/>
        <v>5554</v>
      </c>
      <c r="W25" s="217">
        <f t="shared" si="9"/>
        <v>5682</v>
      </c>
      <c r="X25" s="217">
        <f t="shared" si="10"/>
        <v>5978</v>
      </c>
      <c r="Y25" s="217">
        <f t="shared" si="11"/>
        <v>5973</v>
      </c>
      <c r="Z25" s="217">
        <f t="shared" si="12"/>
        <v>5973</v>
      </c>
      <c r="AA25" s="217">
        <f t="shared" si="13"/>
        <v>5973</v>
      </c>
      <c r="AB25" s="210">
        <f t="shared" si="16"/>
        <v>0</v>
      </c>
      <c r="AC25" s="203"/>
      <c r="AD25" s="211"/>
    </row>
    <row r="26" spans="1:30" s="79" customFormat="1" x14ac:dyDescent="0.2">
      <c r="A26" s="200">
        <v>410</v>
      </c>
      <c r="B26" s="200">
        <v>410035244</v>
      </c>
      <c r="C26" s="201" t="s">
        <v>491</v>
      </c>
      <c r="D26" s="200">
        <v>35</v>
      </c>
      <c r="E26" s="201" t="s">
        <v>67</v>
      </c>
      <c r="F26" s="200">
        <v>244</v>
      </c>
      <c r="G26" s="201" t="s">
        <v>276</v>
      </c>
      <c r="H26" s="202">
        <v>1</v>
      </c>
      <c r="I26" s="203"/>
      <c r="J26" s="204">
        <f t="shared" si="0"/>
        <v>12923.998454132687</v>
      </c>
      <c r="K26" s="217">
        <f t="shared" si="1"/>
        <v>4096</v>
      </c>
      <c r="L26" s="217">
        <f t="shared" si="2"/>
        <v>0</v>
      </c>
      <c r="M26" s="217">
        <f t="shared" si="3"/>
        <v>938</v>
      </c>
      <c r="N26" s="218">
        <f t="shared" si="14"/>
        <v>17957.998454132685</v>
      </c>
      <c r="O26" s="207">
        <f t="shared" si="4"/>
        <v>-564</v>
      </c>
      <c r="P26" s="219"/>
      <c r="Q26" s="204" t="str">
        <f t="shared" si="5"/>
        <v/>
      </c>
      <c r="R26" s="217" t="str">
        <f t="shared" si="6"/>
        <v/>
      </c>
      <c r="S26" s="217">
        <f t="shared" si="7"/>
        <v>12923.998454132687</v>
      </c>
      <c r="T26" s="210" t="str">
        <f t="shared" si="15"/>
        <v/>
      </c>
      <c r="U26" s="219"/>
      <c r="V26" s="204" t="str">
        <f t="shared" si="8"/>
        <v/>
      </c>
      <c r="W26" s="217" t="str">
        <f t="shared" si="9"/>
        <v/>
      </c>
      <c r="X26" s="217">
        <f t="shared" si="10"/>
        <v>4660</v>
      </c>
      <c r="Y26" s="217">
        <f t="shared" si="11"/>
        <v>4660</v>
      </c>
      <c r="Z26" s="217">
        <f t="shared" si="12"/>
        <v>4660</v>
      </c>
      <c r="AA26" s="217">
        <f t="shared" si="13"/>
        <v>4096</v>
      </c>
      <c r="AB26" s="210">
        <f t="shared" si="16"/>
        <v>-564</v>
      </c>
      <c r="AC26" s="203"/>
      <c r="AD26" s="211"/>
    </row>
    <row r="27" spans="1:30" s="79" customFormat="1" x14ac:dyDescent="0.2">
      <c r="A27" s="200">
        <v>410</v>
      </c>
      <c r="B27" s="200">
        <v>410035248</v>
      </c>
      <c r="C27" s="201" t="s">
        <v>491</v>
      </c>
      <c r="D27" s="200">
        <v>35</v>
      </c>
      <c r="E27" s="201" t="s">
        <v>67</v>
      </c>
      <c r="F27" s="200">
        <v>248</v>
      </c>
      <c r="G27" s="201" t="s">
        <v>280</v>
      </c>
      <c r="H27" s="202">
        <v>55.96</v>
      </c>
      <c r="I27" s="203"/>
      <c r="J27" s="204">
        <f t="shared" si="0"/>
        <v>13958</v>
      </c>
      <c r="K27" s="217">
        <f t="shared" si="1"/>
        <v>1102</v>
      </c>
      <c r="L27" s="217">
        <f t="shared" si="2"/>
        <v>0</v>
      </c>
      <c r="M27" s="217">
        <f t="shared" si="3"/>
        <v>938</v>
      </c>
      <c r="N27" s="218">
        <f t="shared" si="14"/>
        <v>15998</v>
      </c>
      <c r="O27" s="207">
        <f t="shared" si="4"/>
        <v>1</v>
      </c>
      <c r="P27" s="219"/>
      <c r="Q27" s="204">
        <f t="shared" si="5"/>
        <v>12808</v>
      </c>
      <c r="R27" s="217">
        <f t="shared" si="6"/>
        <v>13958</v>
      </c>
      <c r="S27" s="217">
        <f t="shared" si="7"/>
        <v>13958</v>
      </c>
      <c r="T27" s="210">
        <f t="shared" si="15"/>
        <v>1150</v>
      </c>
      <c r="U27" s="219"/>
      <c r="V27" s="204">
        <f t="shared" si="8"/>
        <v>735</v>
      </c>
      <c r="W27" s="217">
        <f t="shared" si="9"/>
        <v>801</v>
      </c>
      <c r="X27" s="217">
        <f t="shared" si="10"/>
        <v>1095</v>
      </c>
      <c r="Y27" s="217">
        <f t="shared" si="11"/>
        <v>1101</v>
      </c>
      <c r="Z27" s="217">
        <f t="shared" si="12"/>
        <v>1101</v>
      </c>
      <c r="AA27" s="217">
        <f t="shared" si="13"/>
        <v>1102</v>
      </c>
      <c r="AB27" s="210">
        <f t="shared" si="16"/>
        <v>1</v>
      </c>
      <c r="AC27" s="203"/>
      <c r="AD27" s="211"/>
    </row>
    <row r="28" spans="1:30" s="79" customFormat="1" x14ac:dyDescent="0.2">
      <c r="A28" s="200">
        <v>410</v>
      </c>
      <c r="B28" s="200">
        <v>410035258</v>
      </c>
      <c r="C28" s="201" t="s">
        <v>491</v>
      </c>
      <c r="D28" s="200">
        <v>35</v>
      </c>
      <c r="E28" s="201" t="s">
        <v>67</v>
      </c>
      <c r="F28" s="200">
        <v>258</v>
      </c>
      <c r="G28" s="201" t="s">
        <v>290</v>
      </c>
      <c r="H28" s="202">
        <v>1</v>
      </c>
      <c r="I28" s="203"/>
      <c r="J28" s="204">
        <f t="shared" si="0"/>
        <v>13104.532544091708</v>
      </c>
      <c r="K28" s="217">
        <f t="shared" si="1"/>
        <v>3857</v>
      </c>
      <c r="L28" s="217">
        <f t="shared" si="2"/>
        <v>0</v>
      </c>
      <c r="M28" s="217">
        <f t="shared" si="3"/>
        <v>938</v>
      </c>
      <c r="N28" s="218">
        <f t="shared" si="14"/>
        <v>17899.532544091708</v>
      </c>
      <c r="O28" s="207">
        <f t="shared" si="4"/>
        <v>1</v>
      </c>
      <c r="P28" s="219"/>
      <c r="Q28" s="204" t="str">
        <f t="shared" si="5"/>
        <v/>
      </c>
      <c r="R28" s="217" t="str">
        <f t="shared" si="6"/>
        <v/>
      </c>
      <c r="S28" s="217">
        <f t="shared" si="7"/>
        <v>13104.532544091708</v>
      </c>
      <c r="T28" s="210" t="str">
        <f t="shared" si="15"/>
        <v/>
      </c>
      <c r="U28" s="219"/>
      <c r="V28" s="204" t="str">
        <f t="shared" si="8"/>
        <v/>
      </c>
      <c r="W28" s="217" t="str">
        <f t="shared" si="9"/>
        <v/>
      </c>
      <c r="X28" s="217">
        <f t="shared" si="10"/>
        <v>3847</v>
      </c>
      <c r="Y28" s="217">
        <f t="shared" si="11"/>
        <v>3856</v>
      </c>
      <c r="Z28" s="217">
        <f t="shared" si="12"/>
        <v>3856</v>
      </c>
      <c r="AA28" s="217">
        <f t="shared" si="13"/>
        <v>3857</v>
      </c>
      <c r="AB28" s="210">
        <f t="shared" si="16"/>
        <v>1</v>
      </c>
      <c r="AC28" s="203"/>
      <c r="AD28" s="211"/>
    </row>
    <row r="29" spans="1:30" s="79" customFormat="1" x14ac:dyDescent="0.2">
      <c r="A29" s="200">
        <v>410</v>
      </c>
      <c r="B29" s="200">
        <v>410035262</v>
      </c>
      <c r="C29" s="201" t="s">
        <v>491</v>
      </c>
      <c r="D29" s="200">
        <v>35</v>
      </c>
      <c r="E29" s="201" t="s">
        <v>67</v>
      </c>
      <c r="F29" s="200">
        <v>262</v>
      </c>
      <c r="G29" s="201" t="s">
        <v>294</v>
      </c>
      <c r="H29" s="202">
        <v>5</v>
      </c>
      <c r="I29" s="203"/>
      <c r="J29" s="204">
        <f t="shared" si="0"/>
        <v>14021</v>
      </c>
      <c r="K29" s="217">
        <f t="shared" si="1"/>
        <v>4901</v>
      </c>
      <c r="L29" s="217">
        <f t="shared" si="2"/>
        <v>0</v>
      </c>
      <c r="M29" s="217">
        <f t="shared" si="3"/>
        <v>938</v>
      </c>
      <c r="N29" s="218">
        <f t="shared" si="14"/>
        <v>19860</v>
      </c>
      <c r="O29" s="207">
        <f t="shared" si="4"/>
        <v>8</v>
      </c>
      <c r="P29" s="219"/>
      <c r="Q29" s="204">
        <f t="shared" si="5"/>
        <v>13908</v>
      </c>
      <c r="R29" s="217">
        <f t="shared" si="6"/>
        <v>14021</v>
      </c>
      <c r="S29" s="217">
        <f t="shared" si="7"/>
        <v>14021</v>
      </c>
      <c r="T29" s="210">
        <f t="shared" si="15"/>
        <v>113</v>
      </c>
      <c r="U29" s="219"/>
      <c r="V29" s="204">
        <f t="shared" si="8"/>
        <v>5154</v>
      </c>
      <c r="W29" s="217">
        <f t="shared" si="9"/>
        <v>5196</v>
      </c>
      <c r="X29" s="217">
        <f t="shared" si="10"/>
        <v>5196</v>
      </c>
      <c r="Y29" s="217">
        <f t="shared" si="11"/>
        <v>5196</v>
      </c>
      <c r="Z29" s="217">
        <f t="shared" si="12"/>
        <v>4893</v>
      </c>
      <c r="AA29" s="217">
        <f t="shared" si="13"/>
        <v>4901</v>
      </c>
      <c r="AB29" s="210">
        <f t="shared" si="16"/>
        <v>8</v>
      </c>
      <c r="AC29" s="203"/>
      <c r="AD29" s="211"/>
    </row>
    <row r="30" spans="1:30" s="79" customFormat="1" x14ac:dyDescent="0.2">
      <c r="A30" s="200">
        <v>410</v>
      </c>
      <c r="B30" s="200">
        <v>410035284</v>
      </c>
      <c r="C30" s="201" t="s">
        <v>491</v>
      </c>
      <c r="D30" s="200">
        <v>35</v>
      </c>
      <c r="E30" s="201" t="s">
        <v>67</v>
      </c>
      <c r="F30" s="200">
        <v>284</v>
      </c>
      <c r="G30" s="201" t="s">
        <v>316</v>
      </c>
      <c r="H30" s="202">
        <v>1</v>
      </c>
      <c r="I30" s="203"/>
      <c r="J30" s="204">
        <f t="shared" si="0"/>
        <v>11142.294935999998</v>
      </c>
      <c r="K30" s="217">
        <f t="shared" si="1"/>
        <v>4438</v>
      </c>
      <c r="L30" s="217">
        <f t="shared" si="2"/>
        <v>0</v>
      </c>
      <c r="M30" s="217">
        <f t="shared" si="3"/>
        <v>938</v>
      </c>
      <c r="N30" s="218">
        <f t="shared" si="14"/>
        <v>16518.294935999998</v>
      </c>
      <c r="O30" s="207">
        <f t="shared" si="4"/>
        <v>5</v>
      </c>
      <c r="P30" s="219"/>
      <c r="Q30" s="204">
        <f t="shared" si="5"/>
        <v>10916.746301588897</v>
      </c>
      <c r="R30" s="217" t="str">
        <f t="shared" si="6"/>
        <v/>
      </c>
      <c r="S30" s="217">
        <f t="shared" si="7"/>
        <v>11142.294935999998</v>
      </c>
      <c r="T30" s="210">
        <f t="shared" si="15"/>
        <v>225.54863441110138</v>
      </c>
      <c r="U30" s="219"/>
      <c r="V30" s="204">
        <f t="shared" si="8"/>
        <v>4589</v>
      </c>
      <c r="W30" s="217" t="str">
        <f t="shared" si="9"/>
        <v/>
      </c>
      <c r="X30" s="217">
        <f t="shared" si="10"/>
        <v>4416</v>
      </c>
      <c r="Y30" s="217">
        <f t="shared" si="11"/>
        <v>4433</v>
      </c>
      <c r="Z30" s="217">
        <f t="shared" si="12"/>
        <v>4433</v>
      </c>
      <c r="AA30" s="217">
        <f t="shared" si="13"/>
        <v>4438</v>
      </c>
      <c r="AB30" s="210">
        <f t="shared" si="16"/>
        <v>5</v>
      </c>
      <c r="AC30" s="203"/>
      <c r="AD30" s="211"/>
    </row>
    <row r="31" spans="1:30" s="79" customFormat="1" x14ac:dyDescent="0.2">
      <c r="A31" s="200">
        <v>410</v>
      </c>
      <c r="B31" s="200">
        <v>410035346</v>
      </c>
      <c r="C31" s="201" t="s">
        <v>491</v>
      </c>
      <c r="D31" s="200">
        <v>35</v>
      </c>
      <c r="E31" s="201" t="s">
        <v>67</v>
      </c>
      <c r="F31" s="200">
        <v>346</v>
      </c>
      <c r="G31" s="201" t="s">
        <v>378</v>
      </c>
      <c r="H31" s="202">
        <v>8.51</v>
      </c>
      <c r="I31" s="203"/>
      <c r="J31" s="204">
        <f t="shared" si="0"/>
        <v>13550</v>
      </c>
      <c r="K31" s="217">
        <f t="shared" si="1"/>
        <v>1989</v>
      </c>
      <c r="L31" s="217">
        <f t="shared" si="2"/>
        <v>0</v>
      </c>
      <c r="M31" s="217">
        <f t="shared" si="3"/>
        <v>938</v>
      </c>
      <c r="N31" s="218">
        <f t="shared" si="14"/>
        <v>16477</v>
      </c>
      <c r="O31" s="207">
        <f t="shared" si="4"/>
        <v>0</v>
      </c>
      <c r="P31" s="219"/>
      <c r="Q31" s="204">
        <f t="shared" si="5"/>
        <v>13291</v>
      </c>
      <c r="R31" s="217">
        <f t="shared" si="6"/>
        <v>13550</v>
      </c>
      <c r="S31" s="217">
        <f t="shared" si="7"/>
        <v>13550</v>
      </c>
      <c r="T31" s="210">
        <f t="shared" si="15"/>
        <v>259</v>
      </c>
      <c r="U31" s="219"/>
      <c r="V31" s="204">
        <f t="shared" si="8"/>
        <v>1403</v>
      </c>
      <c r="W31" s="217">
        <f t="shared" si="9"/>
        <v>1430</v>
      </c>
      <c r="X31" s="217">
        <f t="shared" si="10"/>
        <v>1971</v>
      </c>
      <c r="Y31" s="217">
        <f t="shared" si="11"/>
        <v>1989</v>
      </c>
      <c r="Z31" s="217">
        <f t="shared" si="12"/>
        <v>1989</v>
      </c>
      <c r="AA31" s="217">
        <f t="shared" si="13"/>
        <v>1989</v>
      </c>
      <c r="AB31" s="210">
        <f t="shared" si="16"/>
        <v>0</v>
      </c>
      <c r="AC31" s="203"/>
      <c r="AD31" s="211"/>
    </row>
    <row r="32" spans="1:30" s="79" customFormat="1" x14ac:dyDescent="0.2">
      <c r="A32" s="200">
        <v>410</v>
      </c>
      <c r="B32" s="200">
        <v>410057035</v>
      </c>
      <c r="C32" s="201" t="s">
        <v>491</v>
      </c>
      <c r="D32" s="200">
        <v>57</v>
      </c>
      <c r="E32" s="201" t="s">
        <v>89</v>
      </c>
      <c r="F32" s="200">
        <v>35</v>
      </c>
      <c r="G32" s="201" t="s">
        <v>67</v>
      </c>
      <c r="H32" s="202">
        <v>13.48</v>
      </c>
      <c r="I32" s="203"/>
      <c r="J32" s="204">
        <f t="shared" si="0"/>
        <v>14113</v>
      </c>
      <c r="K32" s="217">
        <f t="shared" si="1"/>
        <v>5924</v>
      </c>
      <c r="L32" s="217">
        <f t="shared" si="2"/>
        <v>0</v>
      </c>
      <c r="M32" s="217">
        <f t="shared" si="3"/>
        <v>938</v>
      </c>
      <c r="N32" s="218">
        <f t="shared" si="14"/>
        <v>20975</v>
      </c>
      <c r="O32" s="207">
        <f t="shared" si="4"/>
        <v>7</v>
      </c>
      <c r="P32" s="219"/>
      <c r="Q32" s="204">
        <f t="shared" si="5"/>
        <v>13827</v>
      </c>
      <c r="R32" s="217">
        <f t="shared" si="6"/>
        <v>14113</v>
      </c>
      <c r="S32" s="217">
        <f t="shared" si="7"/>
        <v>14113</v>
      </c>
      <c r="T32" s="210">
        <f t="shared" si="15"/>
        <v>286</v>
      </c>
      <c r="U32" s="219"/>
      <c r="V32" s="204">
        <f t="shared" si="8"/>
        <v>4714</v>
      </c>
      <c r="W32" s="217">
        <f t="shared" si="9"/>
        <v>4812</v>
      </c>
      <c r="X32" s="217">
        <f t="shared" si="10"/>
        <v>5897</v>
      </c>
      <c r="Y32" s="217">
        <f t="shared" si="11"/>
        <v>5914</v>
      </c>
      <c r="Z32" s="217">
        <f t="shared" si="12"/>
        <v>5917</v>
      </c>
      <c r="AA32" s="217">
        <f t="shared" si="13"/>
        <v>5924</v>
      </c>
      <c r="AB32" s="210">
        <f t="shared" si="16"/>
        <v>7</v>
      </c>
      <c r="AC32" s="203"/>
      <c r="AD32" s="211"/>
    </row>
    <row r="33" spans="1:30" s="79" customFormat="1" x14ac:dyDescent="0.2">
      <c r="A33" s="200">
        <v>410</v>
      </c>
      <c r="B33" s="200">
        <v>410057057</v>
      </c>
      <c r="C33" s="201" t="s">
        <v>491</v>
      </c>
      <c r="D33" s="200">
        <v>57</v>
      </c>
      <c r="E33" s="201" t="s">
        <v>89</v>
      </c>
      <c r="F33" s="200">
        <v>57</v>
      </c>
      <c r="G33" s="201" t="s">
        <v>89</v>
      </c>
      <c r="H33" s="202">
        <v>205.1</v>
      </c>
      <c r="I33" s="203"/>
      <c r="J33" s="204">
        <f t="shared" si="0"/>
        <v>12691</v>
      </c>
      <c r="K33" s="217">
        <f t="shared" si="1"/>
        <v>397</v>
      </c>
      <c r="L33" s="217">
        <f t="shared" si="2"/>
        <v>0</v>
      </c>
      <c r="M33" s="217">
        <f t="shared" si="3"/>
        <v>938</v>
      </c>
      <c r="N33" s="218">
        <f t="shared" si="14"/>
        <v>14026</v>
      </c>
      <c r="O33" s="207">
        <f t="shared" si="4"/>
        <v>4</v>
      </c>
      <c r="P33" s="219"/>
      <c r="Q33" s="204">
        <f t="shared" si="5"/>
        <v>12461</v>
      </c>
      <c r="R33" s="217">
        <f t="shared" si="6"/>
        <v>12691</v>
      </c>
      <c r="S33" s="217">
        <f t="shared" si="7"/>
        <v>12691</v>
      </c>
      <c r="T33" s="210">
        <f t="shared" si="15"/>
        <v>230</v>
      </c>
      <c r="U33" s="219"/>
      <c r="V33" s="204">
        <f t="shared" si="8"/>
        <v>333</v>
      </c>
      <c r="W33" s="217">
        <f t="shared" si="9"/>
        <v>339</v>
      </c>
      <c r="X33" s="217">
        <f t="shared" si="10"/>
        <v>385</v>
      </c>
      <c r="Y33" s="217">
        <f t="shared" si="11"/>
        <v>393</v>
      </c>
      <c r="Z33" s="217">
        <f t="shared" si="12"/>
        <v>393</v>
      </c>
      <c r="AA33" s="217">
        <f t="shared" si="13"/>
        <v>397</v>
      </c>
      <c r="AB33" s="210">
        <f t="shared" si="16"/>
        <v>4</v>
      </c>
      <c r="AC33" s="203"/>
      <c r="AD33" s="211"/>
    </row>
    <row r="34" spans="1:30" s="79" customFormat="1" x14ac:dyDescent="0.2">
      <c r="A34" s="200">
        <v>410</v>
      </c>
      <c r="B34" s="200">
        <v>410057093</v>
      </c>
      <c r="C34" s="201" t="s">
        <v>491</v>
      </c>
      <c r="D34" s="200">
        <v>57</v>
      </c>
      <c r="E34" s="201" t="s">
        <v>89</v>
      </c>
      <c r="F34" s="200">
        <v>93</v>
      </c>
      <c r="G34" s="201" t="s">
        <v>125</v>
      </c>
      <c r="H34" s="202">
        <v>5</v>
      </c>
      <c r="I34" s="203"/>
      <c r="J34" s="204">
        <f t="shared" si="0"/>
        <v>11656</v>
      </c>
      <c r="K34" s="217">
        <f t="shared" si="1"/>
        <v>66</v>
      </c>
      <c r="L34" s="217">
        <f t="shared" si="2"/>
        <v>0</v>
      </c>
      <c r="M34" s="217">
        <f t="shared" si="3"/>
        <v>938</v>
      </c>
      <c r="N34" s="218">
        <f t="shared" si="14"/>
        <v>12660</v>
      </c>
      <c r="O34" s="207">
        <f t="shared" si="4"/>
        <v>-2</v>
      </c>
      <c r="P34" s="219"/>
      <c r="Q34" s="204">
        <f t="shared" si="5"/>
        <v>12618</v>
      </c>
      <c r="R34" s="217">
        <f t="shared" si="6"/>
        <v>11656</v>
      </c>
      <c r="S34" s="217">
        <f t="shared" si="7"/>
        <v>11656</v>
      </c>
      <c r="T34" s="210">
        <f t="shared" si="15"/>
        <v>-962</v>
      </c>
      <c r="U34" s="219"/>
      <c r="V34" s="204">
        <f t="shared" si="8"/>
        <v>431</v>
      </c>
      <c r="W34" s="217">
        <f t="shared" si="9"/>
        <v>398</v>
      </c>
      <c r="X34" s="217">
        <f t="shared" si="10"/>
        <v>120</v>
      </c>
      <c r="Y34" s="217">
        <f t="shared" si="11"/>
        <v>99</v>
      </c>
      <c r="Z34" s="217">
        <f t="shared" si="12"/>
        <v>68</v>
      </c>
      <c r="AA34" s="217">
        <f t="shared" si="13"/>
        <v>66</v>
      </c>
      <c r="AB34" s="210">
        <f t="shared" si="16"/>
        <v>-2</v>
      </c>
      <c r="AC34" s="203"/>
      <c r="AD34" s="211"/>
    </row>
    <row r="35" spans="1:30" s="79" customFormat="1" x14ac:dyDescent="0.2">
      <c r="A35" s="200">
        <v>410</v>
      </c>
      <c r="B35" s="200">
        <v>410057163</v>
      </c>
      <c r="C35" s="201" t="s">
        <v>491</v>
      </c>
      <c r="D35" s="200">
        <v>57</v>
      </c>
      <c r="E35" s="201" t="s">
        <v>89</v>
      </c>
      <c r="F35" s="200">
        <v>163</v>
      </c>
      <c r="G35" s="201" t="s">
        <v>195</v>
      </c>
      <c r="H35" s="202">
        <v>5.51</v>
      </c>
      <c r="I35" s="203"/>
      <c r="J35" s="204">
        <f t="shared" si="0"/>
        <v>12582</v>
      </c>
      <c r="K35" s="217">
        <f t="shared" si="1"/>
        <v>119</v>
      </c>
      <c r="L35" s="217">
        <f t="shared" si="2"/>
        <v>0</v>
      </c>
      <c r="M35" s="217">
        <f t="shared" si="3"/>
        <v>938</v>
      </c>
      <c r="N35" s="218">
        <f t="shared" si="14"/>
        <v>13639</v>
      </c>
      <c r="O35" s="207">
        <f t="shared" si="4"/>
        <v>1</v>
      </c>
      <c r="P35" s="219"/>
      <c r="Q35" s="204">
        <f t="shared" si="5"/>
        <v>11003</v>
      </c>
      <c r="R35" s="217">
        <f t="shared" si="6"/>
        <v>12582</v>
      </c>
      <c r="S35" s="217">
        <f t="shared" si="7"/>
        <v>12582</v>
      </c>
      <c r="T35" s="210">
        <f t="shared" si="15"/>
        <v>1579</v>
      </c>
      <c r="U35" s="219"/>
      <c r="V35" s="204">
        <f t="shared" si="8"/>
        <v>0</v>
      </c>
      <c r="W35" s="217">
        <f t="shared" si="9"/>
        <v>0</v>
      </c>
      <c r="X35" s="217">
        <f t="shared" si="10"/>
        <v>0</v>
      </c>
      <c r="Y35" s="217">
        <f t="shared" si="11"/>
        <v>0</v>
      </c>
      <c r="Z35" s="217">
        <f t="shared" si="12"/>
        <v>118</v>
      </c>
      <c r="AA35" s="217">
        <f t="shared" si="13"/>
        <v>119</v>
      </c>
      <c r="AB35" s="210">
        <f t="shared" si="16"/>
        <v>1</v>
      </c>
      <c r="AC35" s="203"/>
      <c r="AD35" s="211"/>
    </row>
    <row r="36" spans="1:30" s="79" customFormat="1" x14ac:dyDescent="0.2">
      <c r="A36" s="200">
        <v>410</v>
      </c>
      <c r="B36" s="200">
        <v>410057248</v>
      </c>
      <c r="C36" s="201" t="s">
        <v>491</v>
      </c>
      <c r="D36" s="200">
        <v>57</v>
      </c>
      <c r="E36" s="201" t="s">
        <v>89</v>
      </c>
      <c r="F36" s="200">
        <v>248</v>
      </c>
      <c r="G36" s="201" t="s">
        <v>280</v>
      </c>
      <c r="H36" s="202">
        <v>8</v>
      </c>
      <c r="I36" s="203"/>
      <c r="J36" s="204">
        <f t="shared" si="0"/>
        <v>11498</v>
      </c>
      <c r="K36" s="217">
        <f t="shared" si="1"/>
        <v>908</v>
      </c>
      <c r="L36" s="217">
        <f t="shared" si="2"/>
        <v>0</v>
      </c>
      <c r="M36" s="217">
        <f t="shared" si="3"/>
        <v>938</v>
      </c>
      <c r="N36" s="218">
        <f t="shared" si="14"/>
        <v>13344</v>
      </c>
      <c r="O36" s="207">
        <f t="shared" si="4"/>
        <v>1</v>
      </c>
      <c r="P36" s="219"/>
      <c r="Q36" s="204">
        <f t="shared" si="5"/>
        <v>9709</v>
      </c>
      <c r="R36" s="217">
        <f t="shared" si="6"/>
        <v>11498</v>
      </c>
      <c r="S36" s="217">
        <f t="shared" si="7"/>
        <v>11498</v>
      </c>
      <c r="T36" s="210">
        <f t="shared" si="15"/>
        <v>1789</v>
      </c>
      <c r="U36" s="219"/>
      <c r="V36" s="204">
        <f t="shared" si="8"/>
        <v>557</v>
      </c>
      <c r="W36" s="217">
        <f t="shared" si="9"/>
        <v>659</v>
      </c>
      <c r="X36" s="217">
        <f t="shared" si="10"/>
        <v>902</v>
      </c>
      <c r="Y36" s="217">
        <f t="shared" si="11"/>
        <v>907</v>
      </c>
      <c r="Z36" s="217">
        <f t="shared" si="12"/>
        <v>907</v>
      </c>
      <c r="AA36" s="217">
        <f t="shared" si="13"/>
        <v>908</v>
      </c>
      <c r="AB36" s="210">
        <f t="shared" si="16"/>
        <v>1</v>
      </c>
      <c r="AC36" s="203"/>
      <c r="AD36" s="211"/>
    </row>
    <row r="37" spans="1:30" s="79" customFormat="1" x14ac:dyDescent="0.2">
      <c r="A37" s="200">
        <v>412</v>
      </c>
      <c r="B37" s="200">
        <v>412035035</v>
      </c>
      <c r="C37" s="201" t="s">
        <v>492</v>
      </c>
      <c r="D37" s="200">
        <v>35</v>
      </c>
      <c r="E37" s="201" t="s">
        <v>67</v>
      </c>
      <c r="F37" s="200">
        <v>35</v>
      </c>
      <c r="G37" s="201" t="s">
        <v>67</v>
      </c>
      <c r="H37" s="202">
        <v>494.08</v>
      </c>
      <c r="I37" s="203"/>
      <c r="J37" s="204">
        <f t="shared" si="0"/>
        <v>13259</v>
      </c>
      <c r="K37" s="217">
        <f t="shared" si="1"/>
        <v>5565</v>
      </c>
      <c r="L37" s="217">
        <f t="shared" si="2"/>
        <v>0</v>
      </c>
      <c r="M37" s="217">
        <f t="shared" si="3"/>
        <v>938</v>
      </c>
      <c r="N37" s="218">
        <f t="shared" si="14"/>
        <v>19762</v>
      </c>
      <c r="O37" s="207">
        <f t="shared" si="4"/>
        <v>6</v>
      </c>
      <c r="P37" s="219"/>
      <c r="Q37" s="204">
        <f t="shared" si="5"/>
        <v>12973</v>
      </c>
      <c r="R37" s="217">
        <f t="shared" si="6"/>
        <v>13259</v>
      </c>
      <c r="S37" s="217">
        <f t="shared" si="7"/>
        <v>13259</v>
      </c>
      <c r="T37" s="210">
        <f t="shared" si="15"/>
        <v>286</v>
      </c>
      <c r="U37" s="219"/>
      <c r="V37" s="204">
        <f t="shared" si="8"/>
        <v>4423</v>
      </c>
      <c r="W37" s="217">
        <f t="shared" si="9"/>
        <v>4521</v>
      </c>
      <c r="X37" s="217">
        <f t="shared" si="10"/>
        <v>5541</v>
      </c>
      <c r="Y37" s="217">
        <f t="shared" si="11"/>
        <v>5556</v>
      </c>
      <c r="Z37" s="217">
        <f t="shared" si="12"/>
        <v>5559</v>
      </c>
      <c r="AA37" s="217">
        <f t="shared" si="13"/>
        <v>5565</v>
      </c>
      <c r="AB37" s="210">
        <f t="shared" si="16"/>
        <v>6</v>
      </c>
      <c r="AC37" s="203"/>
      <c r="AD37" s="211"/>
    </row>
    <row r="38" spans="1:30" s="79" customFormat="1" x14ac:dyDescent="0.2">
      <c r="A38" s="200">
        <v>412</v>
      </c>
      <c r="B38" s="200">
        <v>412035044</v>
      </c>
      <c r="C38" s="201" t="s">
        <v>492</v>
      </c>
      <c r="D38" s="200">
        <v>35</v>
      </c>
      <c r="E38" s="201" t="s">
        <v>67</v>
      </c>
      <c r="F38" s="200">
        <v>44</v>
      </c>
      <c r="G38" s="201" t="s">
        <v>76</v>
      </c>
      <c r="H38" s="202">
        <v>13.78</v>
      </c>
      <c r="I38" s="203"/>
      <c r="J38" s="204">
        <f t="shared" si="0"/>
        <v>13400</v>
      </c>
      <c r="K38" s="217">
        <f t="shared" si="1"/>
        <v>120</v>
      </c>
      <c r="L38" s="217">
        <f t="shared" si="2"/>
        <v>0</v>
      </c>
      <c r="M38" s="217">
        <f t="shared" si="3"/>
        <v>938</v>
      </c>
      <c r="N38" s="218">
        <f t="shared" si="14"/>
        <v>14458</v>
      </c>
      <c r="O38" s="207">
        <f t="shared" si="4"/>
        <v>4</v>
      </c>
      <c r="P38" s="219"/>
      <c r="Q38" s="204">
        <f t="shared" si="5"/>
        <v>12771</v>
      </c>
      <c r="R38" s="217">
        <f t="shared" si="6"/>
        <v>13400</v>
      </c>
      <c r="S38" s="217">
        <f t="shared" si="7"/>
        <v>13400</v>
      </c>
      <c r="T38" s="210">
        <f t="shared" si="15"/>
        <v>629</v>
      </c>
      <c r="U38" s="219"/>
      <c r="V38" s="204">
        <f t="shared" si="8"/>
        <v>0</v>
      </c>
      <c r="W38" s="217">
        <f t="shared" si="9"/>
        <v>0</v>
      </c>
      <c r="X38" s="217">
        <f t="shared" si="10"/>
        <v>108</v>
      </c>
      <c r="Y38" s="217">
        <f t="shared" si="11"/>
        <v>114</v>
      </c>
      <c r="Z38" s="217">
        <f t="shared" si="12"/>
        <v>116</v>
      </c>
      <c r="AA38" s="217">
        <f t="shared" si="13"/>
        <v>120</v>
      </c>
      <c r="AB38" s="210">
        <f t="shared" si="16"/>
        <v>4</v>
      </c>
      <c r="AC38" s="203"/>
      <c r="AD38" s="211"/>
    </row>
    <row r="39" spans="1:30" s="79" customFormat="1" x14ac:dyDescent="0.2">
      <c r="A39" s="200">
        <v>412</v>
      </c>
      <c r="B39" s="200">
        <v>412035207</v>
      </c>
      <c r="C39" s="201" t="s">
        <v>492</v>
      </c>
      <c r="D39" s="200">
        <v>35</v>
      </c>
      <c r="E39" s="201" t="s">
        <v>67</v>
      </c>
      <c r="F39" s="200">
        <v>207</v>
      </c>
      <c r="G39" s="201" t="s">
        <v>239</v>
      </c>
      <c r="H39" s="202">
        <v>1</v>
      </c>
      <c r="I39" s="203"/>
      <c r="J39" s="204">
        <f t="shared" si="0"/>
        <v>11191.073589537058</v>
      </c>
      <c r="K39" s="217">
        <f t="shared" si="1"/>
        <v>7600</v>
      </c>
      <c r="L39" s="217">
        <f t="shared" si="2"/>
        <v>0</v>
      </c>
      <c r="M39" s="217">
        <f t="shared" si="3"/>
        <v>938</v>
      </c>
      <c r="N39" s="218">
        <f t="shared" si="14"/>
        <v>19729.07358953706</v>
      </c>
      <c r="O39" s="207">
        <f t="shared" si="4"/>
        <v>0</v>
      </c>
      <c r="P39" s="219"/>
      <c r="Q39" s="204" t="str">
        <f t="shared" si="5"/>
        <v/>
      </c>
      <c r="R39" s="217" t="str">
        <f t="shared" si="6"/>
        <v/>
      </c>
      <c r="S39" s="217">
        <f t="shared" si="7"/>
        <v>11191.073589537058</v>
      </c>
      <c r="T39" s="210" t="str">
        <f t="shared" si="15"/>
        <v/>
      </c>
      <c r="U39" s="219"/>
      <c r="V39" s="204" t="str">
        <f t="shared" si="8"/>
        <v/>
      </c>
      <c r="W39" s="217" t="str">
        <f t="shared" si="9"/>
        <v/>
      </c>
      <c r="X39" s="217">
        <f t="shared" si="10"/>
        <v>7591</v>
      </c>
      <c r="Y39" s="217">
        <f t="shared" si="11"/>
        <v>7600</v>
      </c>
      <c r="Z39" s="217">
        <f t="shared" si="12"/>
        <v>7600</v>
      </c>
      <c r="AA39" s="217">
        <f t="shared" si="13"/>
        <v>7600</v>
      </c>
      <c r="AB39" s="210">
        <f t="shared" si="16"/>
        <v>0</v>
      </c>
      <c r="AC39" s="203"/>
      <c r="AD39" s="211"/>
    </row>
    <row r="40" spans="1:30" s="79" customFormat="1" x14ac:dyDescent="0.2">
      <c r="A40" s="200">
        <v>412</v>
      </c>
      <c r="B40" s="200">
        <v>412035220</v>
      </c>
      <c r="C40" s="201" t="s">
        <v>492</v>
      </c>
      <c r="D40" s="200">
        <v>35</v>
      </c>
      <c r="E40" s="201" t="s">
        <v>67</v>
      </c>
      <c r="F40" s="200">
        <v>220</v>
      </c>
      <c r="G40" s="201" t="s">
        <v>252</v>
      </c>
      <c r="H40" s="202">
        <v>2.81</v>
      </c>
      <c r="I40" s="203"/>
      <c r="J40" s="204">
        <f t="shared" si="0"/>
        <v>12624</v>
      </c>
      <c r="K40" s="217">
        <f t="shared" si="1"/>
        <v>5613</v>
      </c>
      <c r="L40" s="217">
        <f t="shared" si="2"/>
        <v>0</v>
      </c>
      <c r="M40" s="217">
        <f t="shared" si="3"/>
        <v>938</v>
      </c>
      <c r="N40" s="218">
        <f t="shared" si="14"/>
        <v>19175</v>
      </c>
      <c r="O40" s="207">
        <f t="shared" si="4"/>
        <v>0</v>
      </c>
      <c r="P40" s="219"/>
      <c r="Q40" s="204">
        <f t="shared" si="5"/>
        <v>12538</v>
      </c>
      <c r="R40" s="217">
        <f t="shared" si="6"/>
        <v>12624</v>
      </c>
      <c r="S40" s="217">
        <f t="shared" si="7"/>
        <v>12624</v>
      </c>
      <c r="T40" s="210">
        <f t="shared" si="15"/>
        <v>86</v>
      </c>
      <c r="U40" s="219"/>
      <c r="V40" s="204">
        <f t="shared" si="8"/>
        <v>5375</v>
      </c>
      <c r="W40" s="217">
        <f t="shared" si="9"/>
        <v>5412</v>
      </c>
      <c r="X40" s="217">
        <f t="shared" si="10"/>
        <v>5607</v>
      </c>
      <c r="Y40" s="217">
        <f t="shared" si="11"/>
        <v>5613</v>
      </c>
      <c r="Z40" s="217">
        <f t="shared" si="12"/>
        <v>5613</v>
      </c>
      <c r="AA40" s="217">
        <f t="shared" si="13"/>
        <v>5613</v>
      </c>
      <c r="AB40" s="210">
        <f t="shared" si="16"/>
        <v>0</v>
      </c>
      <c r="AC40" s="203"/>
      <c r="AD40" s="211"/>
    </row>
    <row r="41" spans="1:30" s="79" customFormat="1" x14ac:dyDescent="0.2">
      <c r="A41" s="200">
        <v>412</v>
      </c>
      <c r="B41" s="200">
        <v>412035243</v>
      </c>
      <c r="C41" s="201" t="s">
        <v>492</v>
      </c>
      <c r="D41" s="200">
        <v>35</v>
      </c>
      <c r="E41" s="201" t="s">
        <v>67</v>
      </c>
      <c r="F41" s="200">
        <v>243</v>
      </c>
      <c r="G41" s="201" t="s">
        <v>275</v>
      </c>
      <c r="H41" s="202">
        <v>1</v>
      </c>
      <c r="I41" s="203"/>
      <c r="J41" s="204">
        <f t="shared" si="0"/>
        <v>13392.987389876773</v>
      </c>
      <c r="K41" s="217">
        <f t="shared" si="1"/>
        <v>2516</v>
      </c>
      <c r="L41" s="217">
        <f t="shared" si="2"/>
        <v>0</v>
      </c>
      <c r="M41" s="217">
        <f t="shared" si="3"/>
        <v>938</v>
      </c>
      <c r="N41" s="218">
        <f t="shared" si="14"/>
        <v>16846.987389876773</v>
      </c>
      <c r="O41" s="207">
        <f t="shared" si="4"/>
        <v>0</v>
      </c>
      <c r="P41" s="219"/>
      <c r="Q41" s="204">
        <f t="shared" si="5"/>
        <v>13081.185426445938</v>
      </c>
      <c r="R41" s="217">
        <f t="shared" si="6"/>
        <v>13392.987389876773</v>
      </c>
      <c r="S41" s="217">
        <f t="shared" si="7"/>
        <v>13392.987389876773</v>
      </c>
      <c r="T41" s="210">
        <f t="shared" si="15"/>
        <v>311.8019634308348</v>
      </c>
      <c r="U41" s="219"/>
      <c r="V41" s="204">
        <f t="shared" si="8"/>
        <v>2707</v>
      </c>
      <c r="W41" s="217">
        <f t="shared" si="9"/>
        <v>2772</v>
      </c>
      <c r="X41" s="217">
        <f t="shared" si="10"/>
        <v>2772</v>
      </c>
      <c r="Y41" s="217">
        <f t="shared" si="11"/>
        <v>2772</v>
      </c>
      <c r="Z41" s="217">
        <f t="shared" si="12"/>
        <v>2516</v>
      </c>
      <c r="AA41" s="217">
        <f t="shared" si="13"/>
        <v>2516</v>
      </c>
      <c r="AB41" s="210">
        <f t="shared" si="16"/>
        <v>0</v>
      </c>
      <c r="AC41" s="203"/>
      <c r="AD41" s="211"/>
    </row>
    <row r="42" spans="1:30" s="79" customFormat="1" x14ac:dyDescent="0.2">
      <c r="A42" s="200">
        <v>412</v>
      </c>
      <c r="B42" s="200">
        <v>412035244</v>
      </c>
      <c r="C42" s="201" t="s">
        <v>492</v>
      </c>
      <c r="D42" s="200">
        <v>35</v>
      </c>
      <c r="E42" s="201" t="s">
        <v>67</v>
      </c>
      <c r="F42" s="200">
        <v>244</v>
      </c>
      <c r="G42" s="201" t="s">
        <v>276</v>
      </c>
      <c r="H42" s="202">
        <v>14.19</v>
      </c>
      <c r="I42" s="203"/>
      <c r="J42" s="204">
        <f t="shared" si="0"/>
        <v>13353</v>
      </c>
      <c r="K42" s="217">
        <f t="shared" si="1"/>
        <v>4232</v>
      </c>
      <c r="L42" s="217">
        <f t="shared" si="2"/>
        <v>0</v>
      </c>
      <c r="M42" s="217">
        <f t="shared" si="3"/>
        <v>938</v>
      </c>
      <c r="N42" s="218">
        <f t="shared" si="14"/>
        <v>18523</v>
      </c>
      <c r="O42" s="207">
        <f t="shared" si="4"/>
        <v>-583</v>
      </c>
      <c r="P42" s="219"/>
      <c r="Q42" s="204">
        <f t="shared" si="5"/>
        <v>14044</v>
      </c>
      <c r="R42" s="217">
        <f t="shared" si="6"/>
        <v>13353</v>
      </c>
      <c r="S42" s="217">
        <f t="shared" si="7"/>
        <v>13353</v>
      </c>
      <c r="T42" s="210">
        <f t="shared" si="15"/>
        <v>-691</v>
      </c>
      <c r="U42" s="219"/>
      <c r="V42" s="204">
        <f t="shared" si="8"/>
        <v>5064</v>
      </c>
      <c r="W42" s="217">
        <f t="shared" si="9"/>
        <v>4815</v>
      </c>
      <c r="X42" s="217">
        <f t="shared" si="10"/>
        <v>4815</v>
      </c>
      <c r="Y42" s="217">
        <f t="shared" si="11"/>
        <v>4815</v>
      </c>
      <c r="Z42" s="217">
        <f t="shared" si="12"/>
        <v>4815</v>
      </c>
      <c r="AA42" s="217">
        <f t="shared" si="13"/>
        <v>4232</v>
      </c>
      <c r="AB42" s="210">
        <f t="shared" si="16"/>
        <v>-583</v>
      </c>
      <c r="AC42" s="203"/>
      <c r="AD42" s="211"/>
    </row>
    <row r="43" spans="1:30" s="79" customFormat="1" x14ac:dyDescent="0.2">
      <c r="A43" s="200">
        <v>412</v>
      </c>
      <c r="B43" s="200">
        <v>412035285</v>
      </c>
      <c r="C43" s="201" t="s">
        <v>492</v>
      </c>
      <c r="D43" s="200">
        <v>35</v>
      </c>
      <c r="E43" s="201" t="s">
        <v>67</v>
      </c>
      <c r="F43" s="200">
        <v>285</v>
      </c>
      <c r="G43" s="201" t="s">
        <v>317</v>
      </c>
      <c r="H43" s="202">
        <v>8.51</v>
      </c>
      <c r="I43" s="203"/>
      <c r="J43" s="204">
        <f t="shared" si="0"/>
        <v>10964</v>
      </c>
      <c r="K43" s="217">
        <f t="shared" si="1"/>
        <v>3201</v>
      </c>
      <c r="L43" s="217">
        <f t="shared" si="2"/>
        <v>0</v>
      </c>
      <c r="M43" s="217">
        <f t="shared" si="3"/>
        <v>938</v>
      </c>
      <c r="N43" s="218">
        <f t="shared" si="14"/>
        <v>15103</v>
      </c>
      <c r="O43" s="207">
        <f t="shared" si="4"/>
        <v>1</v>
      </c>
      <c r="P43" s="219"/>
      <c r="Q43" s="204">
        <f t="shared" si="5"/>
        <v>10310</v>
      </c>
      <c r="R43" s="217">
        <f t="shared" si="6"/>
        <v>10964</v>
      </c>
      <c r="S43" s="217">
        <f t="shared" si="7"/>
        <v>10964</v>
      </c>
      <c r="T43" s="210">
        <f t="shared" si="15"/>
        <v>654</v>
      </c>
      <c r="U43" s="219"/>
      <c r="V43" s="204">
        <f t="shared" si="8"/>
        <v>2921</v>
      </c>
      <c r="W43" s="217">
        <f t="shared" si="9"/>
        <v>3107</v>
      </c>
      <c r="X43" s="217">
        <f t="shared" si="10"/>
        <v>3185</v>
      </c>
      <c r="Y43" s="217">
        <f t="shared" si="11"/>
        <v>3200</v>
      </c>
      <c r="Z43" s="217">
        <f t="shared" si="12"/>
        <v>3200</v>
      </c>
      <c r="AA43" s="217">
        <f t="shared" si="13"/>
        <v>3201</v>
      </c>
      <c r="AB43" s="210">
        <f t="shared" si="16"/>
        <v>1</v>
      </c>
      <c r="AC43" s="203"/>
      <c r="AD43" s="211"/>
    </row>
    <row r="44" spans="1:30" s="79" customFormat="1" x14ac:dyDescent="0.2">
      <c r="A44" s="200">
        <v>412</v>
      </c>
      <c r="B44" s="200">
        <v>412035293</v>
      </c>
      <c r="C44" s="201" t="s">
        <v>492</v>
      </c>
      <c r="D44" s="200">
        <v>35</v>
      </c>
      <c r="E44" s="201" t="s">
        <v>67</v>
      </c>
      <c r="F44" s="200">
        <v>293</v>
      </c>
      <c r="G44" s="201" t="s">
        <v>325</v>
      </c>
      <c r="H44" s="202">
        <v>1</v>
      </c>
      <c r="I44" s="203"/>
      <c r="J44" s="204">
        <f t="shared" si="0"/>
        <v>10877</v>
      </c>
      <c r="K44" s="217">
        <f t="shared" si="1"/>
        <v>521</v>
      </c>
      <c r="L44" s="217">
        <f t="shared" si="2"/>
        <v>0</v>
      </c>
      <c r="M44" s="217">
        <f t="shared" si="3"/>
        <v>938</v>
      </c>
      <c r="N44" s="218">
        <f t="shared" si="14"/>
        <v>12336</v>
      </c>
      <c r="O44" s="207">
        <f t="shared" si="4"/>
        <v>1</v>
      </c>
      <c r="P44" s="219"/>
      <c r="Q44" s="204">
        <f t="shared" si="5"/>
        <v>9361</v>
      </c>
      <c r="R44" s="217">
        <f t="shared" si="6"/>
        <v>10877</v>
      </c>
      <c r="S44" s="217">
        <f t="shared" si="7"/>
        <v>10877</v>
      </c>
      <c r="T44" s="210">
        <f t="shared" si="15"/>
        <v>1516</v>
      </c>
      <c r="U44" s="219"/>
      <c r="V44" s="204">
        <f t="shared" si="8"/>
        <v>563</v>
      </c>
      <c r="W44" s="217">
        <f t="shared" si="9"/>
        <v>654</v>
      </c>
      <c r="X44" s="217">
        <f t="shared" si="10"/>
        <v>489</v>
      </c>
      <c r="Y44" s="217">
        <f t="shared" si="11"/>
        <v>520</v>
      </c>
      <c r="Z44" s="217">
        <f t="shared" si="12"/>
        <v>520</v>
      </c>
      <c r="AA44" s="217">
        <f t="shared" si="13"/>
        <v>521</v>
      </c>
      <c r="AB44" s="210">
        <f t="shared" si="16"/>
        <v>1</v>
      </c>
      <c r="AC44" s="203"/>
      <c r="AD44" s="211"/>
    </row>
    <row r="45" spans="1:30" s="79" customFormat="1" x14ac:dyDescent="0.2">
      <c r="A45" s="200">
        <v>412</v>
      </c>
      <c r="B45" s="200">
        <v>412035314</v>
      </c>
      <c r="C45" s="201" t="s">
        <v>492</v>
      </c>
      <c r="D45" s="200">
        <v>35</v>
      </c>
      <c r="E45" s="201" t="s">
        <v>67</v>
      </c>
      <c r="F45" s="200">
        <v>314</v>
      </c>
      <c r="G45" s="201" t="s">
        <v>346</v>
      </c>
      <c r="H45" s="202">
        <v>1</v>
      </c>
      <c r="I45" s="203"/>
      <c r="J45" s="204">
        <f t="shared" si="0"/>
        <v>11519</v>
      </c>
      <c r="K45" s="217">
        <f t="shared" si="1"/>
        <v>8648</v>
      </c>
      <c r="L45" s="217">
        <f t="shared" si="2"/>
        <v>0</v>
      </c>
      <c r="M45" s="217">
        <f t="shared" si="3"/>
        <v>938</v>
      </c>
      <c r="N45" s="218">
        <f t="shared" si="14"/>
        <v>21105</v>
      </c>
      <c r="O45" s="207">
        <f t="shared" si="4"/>
        <v>0</v>
      </c>
      <c r="P45" s="219"/>
      <c r="Q45" s="204">
        <f t="shared" si="5"/>
        <v>11260</v>
      </c>
      <c r="R45" s="217">
        <f t="shared" si="6"/>
        <v>11519</v>
      </c>
      <c r="S45" s="217">
        <f t="shared" si="7"/>
        <v>11519</v>
      </c>
      <c r="T45" s="210">
        <f t="shared" si="15"/>
        <v>259</v>
      </c>
      <c r="U45" s="219"/>
      <c r="V45" s="204">
        <f t="shared" si="8"/>
        <v>9026</v>
      </c>
      <c r="W45" s="217">
        <f t="shared" si="9"/>
        <v>9234</v>
      </c>
      <c r="X45" s="217">
        <f t="shared" si="10"/>
        <v>9234</v>
      </c>
      <c r="Y45" s="217">
        <f t="shared" si="11"/>
        <v>9234</v>
      </c>
      <c r="Z45" s="217">
        <f t="shared" si="12"/>
        <v>8648</v>
      </c>
      <c r="AA45" s="217">
        <f t="shared" si="13"/>
        <v>8648</v>
      </c>
      <c r="AB45" s="210">
        <f t="shared" si="16"/>
        <v>0</v>
      </c>
      <c r="AC45" s="203"/>
      <c r="AD45" s="211"/>
    </row>
    <row r="46" spans="1:30" s="79" customFormat="1" x14ac:dyDescent="0.2">
      <c r="A46" s="200">
        <v>412</v>
      </c>
      <c r="B46" s="200">
        <v>412035323</v>
      </c>
      <c r="C46" s="201" t="s">
        <v>492</v>
      </c>
      <c r="D46" s="200">
        <v>35</v>
      </c>
      <c r="E46" s="201" t="s">
        <v>67</v>
      </c>
      <c r="F46" s="200">
        <v>323</v>
      </c>
      <c r="G46" s="201" t="s">
        <v>355</v>
      </c>
      <c r="H46" s="202">
        <v>0.57999999999999996</v>
      </c>
      <c r="I46" s="203"/>
      <c r="J46" s="204">
        <f t="shared" si="0"/>
        <v>10989.445627822945</v>
      </c>
      <c r="K46" s="217">
        <f t="shared" si="1"/>
        <v>3441</v>
      </c>
      <c r="L46" s="217">
        <f t="shared" si="2"/>
        <v>0</v>
      </c>
      <c r="M46" s="217">
        <f t="shared" si="3"/>
        <v>938</v>
      </c>
      <c r="N46" s="218">
        <f t="shared" si="14"/>
        <v>15368.445627822945</v>
      </c>
      <c r="O46" s="207" t="str">
        <f t="shared" si="4"/>
        <v/>
      </c>
      <c r="P46" s="219"/>
      <c r="Q46" s="204" t="str">
        <f t="shared" si="5"/>
        <v/>
      </c>
      <c r="R46" s="217" t="str">
        <f t="shared" si="6"/>
        <v/>
      </c>
      <c r="S46" s="217" t="str">
        <f t="shared" si="7"/>
        <v/>
      </c>
      <c r="T46" s="210" t="str">
        <f t="shared" si="15"/>
        <v/>
      </c>
      <c r="U46" s="219"/>
      <c r="V46" s="204" t="str">
        <f t="shared" si="8"/>
        <v/>
      </c>
      <c r="W46" s="217" t="str">
        <f t="shared" si="9"/>
        <v/>
      </c>
      <c r="X46" s="217" t="str">
        <f t="shared" si="10"/>
        <v/>
      </c>
      <c r="Y46" s="217" t="str">
        <f t="shared" si="11"/>
        <v/>
      </c>
      <c r="Z46" s="217" t="str">
        <f t="shared" si="12"/>
        <v/>
      </c>
      <c r="AA46" s="217">
        <f t="shared" si="13"/>
        <v>3441</v>
      </c>
      <c r="AB46" s="210" t="str">
        <f t="shared" si="16"/>
        <v/>
      </c>
      <c r="AC46" s="203"/>
      <c r="AD46" s="211"/>
    </row>
    <row r="47" spans="1:30" s="79" customFormat="1" x14ac:dyDescent="0.2">
      <c r="A47" s="200">
        <v>412</v>
      </c>
      <c r="B47" s="200">
        <v>412035336</v>
      </c>
      <c r="C47" s="201" t="s">
        <v>492</v>
      </c>
      <c r="D47" s="200">
        <v>35</v>
      </c>
      <c r="E47" s="201" t="s">
        <v>67</v>
      </c>
      <c r="F47" s="200">
        <v>336</v>
      </c>
      <c r="G47" s="201" t="s">
        <v>368</v>
      </c>
      <c r="H47" s="202">
        <v>1</v>
      </c>
      <c r="I47" s="203"/>
      <c r="J47" s="204">
        <f t="shared" si="0"/>
        <v>11519</v>
      </c>
      <c r="K47" s="217">
        <f t="shared" si="1"/>
        <v>2696</v>
      </c>
      <c r="L47" s="217">
        <f t="shared" si="2"/>
        <v>0</v>
      </c>
      <c r="M47" s="217">
        <f t="shared" si="3"/>
        <v>938</v>
      </c>
      <c r="N47" s="218">
        <f t="shared" si="14"/>
        <v>15153</v>
      </c>
      <c r="O47" s="207">
        <f t="shared" si="4"/>
        <v>1</v>
      </c>
      <c r="P47" s="219"/>
      <c r="Q47" s="204">
        <f t="shared" si="5"/>
        <v>11260</v>
      </c>
      <c r="R47" s="217">
        <f t="shared" si="6"/>
        <v>11519</v>
      </c>
      <c r="S47" s="217">
        <f t="shared" si="7"/>
        <v>11519</v>
      </c>
      <c r="T47" s="210">
        <f t="shared" si="15"/>
        <v>259</v>
      </c>
      <c r="U47" s="219"/>
      <c r="V47" s="204">
        <f t="shared" si="8"/>
        <v>2443</v>
      </c>
      <c r="W47" s="217">
        <f t="shared" si="9"/>
        <v>2499</v>
      </c>
      <c r="X47" s="217">
        <f t="shared" si="10"/>
        <v>2687</v>
      </c>
      <c r="Y47" s="217">
        <f t="shared" si="11"/>
        <v>2695</v>
      </c>
      <c r="Z47" s="217">
        <f t="shared" si="12"/>
        <v>2695</v>
      </c>
      <c r="AA47" s="217">
        <f t="shared" si="13"/>
        <v>2696</v>
      </c>
      <c r="AB47" s="210">
        <f t="shared" si="16"/>
        <v>1</v>
      </c>
      <c r="AC47" s="203"/>
      <c r="AD47" s="211"/>
    </row>
    <row r="48" spans="1:30" s="79" customFormat="1" x14ac:dyDescent="0.2">
      <c r="A48" s="200">
        <v>413</v>
      </c>
      <c r="B48" s="200">
        <v>413114091</v>
      </c>
      <c r="C48" s="201" t="s">
        <v>493</v>
      </c>
      <c r="D48" s="200">
        <v>114</v>
      </c>
      <c r="E48" s="201" t="s">
        <v>146</v>
      </c>
      <c r="F48" s="200">
        <v>91</v>
      </c>
      <c r="G48" s="201" t="s">
        <v>123</v>
      </c>
      <c r="H48" s="202">
        <v>1.1100000000000001</v>
      </c>
      <c r="I48" s="203"/>
      <c r="J48" s="204">
        <f t="shared" si="0"/>
        <v>12953</v>
      </c>
      <c r="K48" s="217">
        <f t="shared" si="1"/>
        <v>17968</v>
      </c>
      <c r="L48" s="217">
        <f t="shared" si="2"/>
        <v>0</v>
      </c>
      <c r="M48" s="217">
        <f t="shared" si="3"/>
        <v>938</v>
      </c>
      <c r="N48" s="218">
        <f t="shared" si="14"/>
        <v>31859</v>
      </c>
      <c r="O48" s="207">
        <f t="shared" si="4"/>
        <v>0</v>
      </c>
      <c r="P48" s="219"/>
      <c r="Q48" s="204">
        <f t="shared" si="5"/>
        <v>12850</v>
      </c>
      <c r="R48" s="217">
        <f t="shared" si="6"/>
        <v>12953</v>
      </c>
      <c r="S48" s="217">
        <f t="shared" si="7"/>
        <v>12953</v>
      </c>
      <c r="T48" s="210">
        <f t="shared" si="15"/>
        <v>103</v>
      </c>
      <c r="U48" s="219"/>
      <c r="V48" s="204">
        <f t="shared" si="8"/>
        <v>16256</v>
      </c>
      <c r="W48" s="217">
        <f t="shared" si="9"/>
        <v>16387</v>
      </c>
      <c r="X48" s="217">
        <f t="shared" si="10"/>
        <v>17820</v>
      </c>
      <c r="Y48" s="217">
        <f t="shared" si="11"/>
        <v>17977</v>
      </c>
      <c r="Z48" s="217">
        <f t="shared" si="12"/>
        <v>17968</v>
      </c>
      <c r="AA48" s="217">
        <f t="shared" si="13"/>
        <v>17968</v>
      </c>
      <c r="AB48" s="210">
        <f t="shared" si="16"/>
        <v>0</v>
      </c>
      <c r="AC48" s="203"/>
      <c r="AD48" s="211"/>
    </row>
    <row r="49" spans="1:30" s="79" customFormat="1" x14ac:dyDescent="0.2">
      <c r="A49" s="200">
        <v>413</v>
      </c>
      <c r="B49" s="200">
        <v>413114114</v>
      </c>
      <c r="C49" s="201" t="s">
        <v>493</v>
      </c>
      <c r="D49" s="200">
        <v>114</v>
      </c>
      <c r="E49" s="201" t="s">
        <v>146</v>
      </c>
      <c r="F49" s="200">
        <v>114</v>
      </c>
      <c r="G49" s="201" t="s">
        <v>146</v>
      </c>
      <c r="H49" s="202">
        <v>74.25</v>
      </c>
      <c r="I49" s="203"/>
      <c r="J49" s="204">
        <f t="shared" si="0"/>
        <v>11664</v>
      </c>
      <c r="K49" s="217">
        <f t="shared" si="1"/>
        <v>2882</v>
      </c>
      <c r="L49" s="217">
        <f t="shared" si="2"/>
        <v>0</v>
      </c>
      <c r="M49" s="217">
        <f t="shared" si="3"/>
        <v>938</v>
      </c>
      <c r="N49" s="218">
        <f t="shared" si="14"/>
        <v>15484</v>
      </c>
      <c r="O49" s="207">
        <f t="shared" si="4"/>
        <v>2</v>
      </c>
      <c r="P49" s="219"/>
      <c r="Q49" s="204">
        <f t="shared" si="5"/>
        <v>11441</v>
      </c>
      <c r="R49" s="217">
        <f t="shared" si="6"/>
        <v>11664</v>
      </c>
      <c r="S49" s="217">
        <f t="shared" si="7"/>
        <v>11664</v>
      </c>
      <c r="T49" s="210">
        <f t="shared" si="15"/>
        <v>223</v>
      </c>
      <c r="U49" s="219"/>
      <c r="V49" s="204">
        <f t="shared" si="8"/>
        <v>2023</v>
      </c>
      <c r="W49" s="217">
        <f t="shared" si="9"/>
        <v>2063</v>
      </c>
      <c r="X49" s="217">
        <f t="shared" si="10"/>
        <v>2063</v>
      </c>
      <c r="Y49" s="217">
        <f t="shared" si="11"/>
        <v>2063</v>
      </c>
      <c r="Z49" s="217">
        <f t="shared" si="12"/>
        <v>2880</v>
      </c>
      <c r="AA49" s="217">
        <f t="shared" si="13"/>
        <v>2882</v>
      </c>
      <c r="AB49" s="210">
        <f t="shared" si="16"/>
        <v>2</v>
      </c>
      <c r="AC49" s="203"/>
      <c r="AD49" s="211"/>
    </row>
    <row r="50" spans="1:30" s="79" customFormat="1" x14ac:dyDescent="0.2">
      <c r="A50" s="200">
        <v>413</v>
      </c>
      <c r="B50" s="200">
        <v>413114127</v>
      </c>
      <c r="C50" s="201" t="s">
        <v>493</v>
      </c>
      <c r="D50" s="200">
        <v>114</v>
      </c>
      <c r="E50" s="201" t="s">
        <v>146</v>
      </c>
      <c r="F50" s="200">
        <v>127</v>
      </c>
      <c r="G50" s="201" t="s">
        <v>159</v>
      </c>
      <c r="H50" s="202">
        <v>1</v>
      </c>
      <c r="I50" s="203"/>
      <c r="J50" s="204">
        <f t="shared" si="0"/>
        <v>10766</v>
      </c>
      <c r="K50" s="217">
        <f t="shared" si="1"/>
        <v>4804</v>
      </c>
      <c r="L50" s="217">
        <f t="shared" si="2"/>
        <v>0</v>
      </c>
      <c r="M50" s="217">
        <f t="shared" si="3"/>
        <v>938</v>
      </c>
      <c r="N50" s="218">
        <f t="shared" si="14"/>
        <v>16508</v>
      </c>
      <c r="O50" s="207">
        <f t="shared" si="4"/>
        <v>4</v>
      </c>
      <c r="P50" s="219"/>
      <c r="Q50" s="204">
        <f t="shared" si="5"/>
        <v>10891.760368363764</v>
      </c>
      <c r="R50" s="217">
        <f t="shared" si="6"/>
        <v>10766</v>
      </c>
      <c r="S50" s="217">
        <f t="shared" si="7"/>
        <v>10766</v>
      </c>
      <c r="T50" s="210">
        <f t="shared" si="15"/>
        <v>-125.76036836376443</v>
      </c>
      <c r="U50" s="219"/>
      <c r="V50" s="204">
        <f t="shared" si="8"/>
        <v>5109</v>
      </c>
      <c r="W50" s="217">
        <f t="shared" si="9"/>
        <v>5050</v>
      </c>
      <c r="X50" s="217">
        <f t="shared" si="10"/>
        <v>5050</v>
      </c>
      <c r="Y50" s="217">
        <f t="shared" si="11"/>
        <v>5050</v>
      </c>
      <c r="Z50" s="217">
        <f t="shared" si="12"/>
        <v>4800</v>
      </c>
      <c r="AA50" s="217">
        <f t="shared" si="13"/>
        <v>4804</v>
      </c>
      <c r="AB50" s="210">
        <f t="shared" si="16"/>
        <v>4</v>
      </c>
      <c r="AC50" s="203"/>
      <c r="AD50" s="211"/>
    </row>
    <row r="51" spans="1:30" s="79" customFormat="1" x14ac:dyDescent="0.2">
      <c r="A51" s="200">
        <v>413</v>
      </c>
      <c r="B51" s="200">
        <v>413114253</v>
      </c>
      <c r="C51" s="201" t="s">
        <v>493</v>
      </c>
      <c r="D51" s="200">
        <v>114</v>
      </c>
      <c r="E51" s="201" t="s">
        <v>146</v>
      </c>
      <c r="F51" s="200">
        <v>253</v>
      </c>
      <c r="G51" s="201" t="s">
        <v>285</v>
      </c>
      <c r="H51" s="202">
        <v>1</v>
      </c>
      <c r="I51" s="203"/>
      <c r="J51" s="204">
        <f t="shared" si="0"/>
        <v>8960</v>
      </c>
      <c r="K51" s="217">
        <f t="shared" si="1"/>
        <v>16799</v>
      </c>
      <c r="L51" s="217">
        <f t="shared" si="2"/>
        <v>0</v>
      </c>
      <c r="M51" s="217">
        <f t="shared" si="3"/>
        <v>938</v>
      </c>
      <c r="N51" s="218">
        <f t="shared" si="14"/>
        <v>26697</v>
      </c>
      <c r="O51" s="207">
        <f t="shared" si="4"/>
        <v>-91</v>
      </c>
      <c r="P51" s="219"/>
      <c r="Q51" s="204">
        <f t="shared" si="5"/>
        <v>9966</v>
      </c>
      <c r="R51" s="217">
        <f t="shared" si="6"/>
        <v>8960</v>
      </c>
      <c r="S51" s="217">
        <f t="shared" si="7"/>
        <v>8960</v>
      </c>
      <c r="T51" s="210">
        <f t="shared" si="15"/>
        <v>-1006</v>
      </c>
      <c r="U51" s="219"/>
      <c r="V51" s="204">
        <f t="shared" si="8"/>
        <v>26094</v>
      </c>
      <c r="W51" s="217">
        <f t="shared" si="9"/>
        <v>23460</v>
      </c>
      <c r="X51" s="217">
        <f t="shared" si="10"/>
        <v>23460</v>
      </c>
      <c r="Y51" s="217">
        <f t="shared" si="11"/>
        <v>23460</v>
      </c>
      <c r="Z51" s="217">
        <f t="shared" si="12"/>
        <v>16890</v>
      </c>
      <c r="AA51" s="217">
        <f t="shared" si="13"/>
        <v>16799</v>
      </c>
      <c r="AB51" s="210">
        <f t="shared" si="16"/>
        <v>-91</v>
      </c>
      <c r="AC51" s="203"/>
      <c r="AD51" s="211"/>
    </row>
    <row r="52" spans="1:30" s="79" customFormat="1" x14ac:dyDescent="0.2">
      <c r="A52" s="200">
        <v>413</v>
      </c>
      <c r="B52" s="200">
        <v>413114278</v>
      </c>
      <c r="C52" s="201" t="s">
        <v>493</v>
      </c>
      <c r="D52" s="200">
        <v>114</v>
      </c>
      <c r="E52" s="201" t="s">
        <v>146</v>
      </c>
      <c r="F52" s="200">
        <v>278</v>
      </c>
      <c r="G52" s="201" t="s">
        <v>310</v>
      </c>
      <c r="H52" s="202">
        <v>0.11</v>
      </c>
      <c r="I52" s="203"/>
      <c r="J52" s="204">
        <f t="shared" si="0"/>
        <v>11621.946980937662</v>
      </c>
      <c r="K52" s="217">
        <f t="shared" si="1"/>
        <v>2144</v>
      </c>
      <c r="L52" s="217">
        <f t="shared" si="2"/>
        <v>0</v>
      </c>
      <c r="M52" s="217">
        <f t="shared" si="3"/>
        <v>938</v>
      </c>
      <c r="N52" s="218">
        <f t="shared" si="14"/>
        <v>14703.946980937662</v>
      </c>
      <c r="O52" s="207">
        <f t="shared" si="4"/>
        <v>3</v>
      </c>
      <c r="P52" s="219"/>
      <c r="Q52" s="204" t="str">
        <f t="shared" si="5"/>
        <v/>
      </c>
      <c r="R52" s="217" t="str">
        <f t="shared" si="6"/>
        <v/>
      </c>
      <c r="S52" s="217">
        <f t="shared" si="7"/>
        <v>11621.946980937662</v>
      </c>
      <c r="T52" s="210" t="str">
        <f t="shared" si="15"/>
        <v/>
      </c>
      <c r="U52" s="219"/>
      <c r="V52" s="204" t="str">
        <f t="shared" si="8"/>
        <v/>
      </c>
      <c r="W52" s="217" t="str">
        <f t="shared" si="9"/>
        <v/>
      </c>
      <c r="X52" s="217">
        <f t="shared" si="10"/>
        <v>2121</v>
      </c>
      <c r="Y52" s="217">
        <f t="shared" si="11"/>
        <v>2142</v>
      </c>
      <c r="Z52" s="217">
        <f t="shared" si="12"/>
        <v>2141</v>
      </c>
      <c r="AA52" s="217">
        <f t="shared" si="13"/>
        <v>2144</v>
      </c>
      <c r="AB52" s="210">
        <f t="shared" si="16"/>
        <v>3</v>
      </c>
      <c r="AC52" s="203"/>
      <c r="AD52" s="211"/>
    </row>
    <row r="53" spans="1:30" s="79" customFormat="1" x14ac:dyDescent="0.2">
      <c r="A53" s="200">
        <v>413</v>
      </c>
      <c r="B53" s="200">
        <v>413114605</v>
      </c>
      <c r="C53" s="201" t="s">
        <v>493</v>
      </c>
      <c r="D53" s="200">
        <v>114</v>
      </c>
      <c r="E53" s="201" t="s">
        <v>146</v>
      </c>
      <c r="F53" s="200">
        <v>605</v>
      </c>
      <c r="G53" s="201" t="s">
        <v>388</v>
      </c>
      <c r="H53" s="202">
        <v>2.46</v>
      </c>
      <c r="I53" s="203"/>
      <c r="J53" s="204">
        <f t="shared" si="0"/>
        <v>15039</v>
      </c>
      <c r="K53" s="217">
        <f t="shared" si="1"/>
        <v>10422</v>
      </c>
      <c r="L53" s="217">
        <f t="shared" si="2"/>
        <v>0</v>
      </c>
      <c r="M53" s="217">
        <f t="shared" si="3"/>
        <v>938</v>
      </c>
      <c r="N53" s="218">
        <f t="shared" si="14"/>
        <v>26399</v>
      </c>
      <c r="O53" s="207">
        <f t="shared" si="4"/>
        <v>-18</v>
      </c>
      <c r="P53" s="219"/>
      <c r="Q53" s="204">
        <f t="shared" si="5"/>
        <v>11828.973587331911</v>
      </c>
      <c r="R53" s="217">
        <f t="shared" si="6"/>
        <v>15039</v>
      </c>
      <c r="S53" s="217">
        <f t="shared" si="7"/>
        <v>15039</v>
      </c>
      <c r="T53" s="210">
        <f t="shared" si="15"/>
        <v>3210.0264126680886</v>
      </c>
      <c r="U53" s="219"/>
      <c r="V53" s="204">
        <f t="shared" si="8"/>
        <v>8466</v>
      </c>
      <c r="W53" s="217">
        <f t="shared" si="9"/>
        <v>10763</v>
      </c>
      <c r="X53" s="217">
        <f t="shared" si="10"/>
        <v>10763</v>
      </c>
      <c r="Y53" s="217">
        <f t="shared" si="11"/>
        <v>10763</v>
      </c>
      <c r="Z53" s="217">
        <f t="shared" si="12"/>
        <v>10440</v>
      </c>
      <c r="AA53" s="217">
        <f t="shared" si="13"/>
        <v>10422</v>
      </c>
      <c r="AB53" s="210">
        <f t="shared" si="16"/>
        <v>-18</v>
      </c>
      <c r="AC53" s="203"/>
      <c r="AD53" s="211"/>
    </row>
    <row r="54" spans="1:30" s="79" customFormat="1" x14ac:dyDescent="0.2">
      <c r="A54" s="200">
        <v>413</v>
      </c>
      <c r="B54" s="200">
        <v>413114635</v>
      </c>
      <c r="C54" s="201" t="s">
        <v>493</v>
      </c>
      <c r="D54" s="200">
        <v>114</v>
      </c>
      <c r="E54" s="201" t="s">
        <v>146</v>
      </c>
      <c r="F54" s="200">
        <v>635</v>
      </c>
      <c r="G54" s="201" t="s">
        <v>397</v>
      </c>
      <c r="H54" s="202">
        <v>0.5</v>
      </c>
      <c r="I54" s="203"/>
      <c r="J54" s="204">
        <f t="shared" si="0"/>
        <v>11598.653864229764</v>
      </c>
      <c r="K54" s="217">
        <f t="shared" si="1"/>
        <v>5151</v>
      </c>
      <c r="L54" s="217">
        <f t="shared" si="2"/>
        <v>0</v>
      </c>
      <c r="M54" s="217">
        <f t="shared" si="3"/>
        <v>938</v>
      </c>
      <c r="N54" s="218">
        <f t="shared" si="14"/>
        <v>17687.653864229764</v>
      </c>
      <c r="O54" s="207" t="str">
        <f t="shared" si="4"/>
        <v/>
      </c>
      <c r="P54" s="219"/>
      <c r="Q54" s="204" t="str">
        <f t="shared" si="5"/>
        <v/>
      </c>
      <c r="R54" s="217" t="str">
        <f t="shared" si="6"/>
        <v/>
      </c>
      <c r="S54" s="217" t="str">
        <f t="shared" si="7"/>
        <v/>
      </c>
      <c r="T54" s="210" t="str">
        <f t="shared" si="15"/>
        <v/>
      </c>
      <c r="U54" s="219"/>
      <c r="V54" s="204" t="str">
        <f t="shared" si="8"/>
        <v/>
      </c>
      <c r="W54" s="217" t="str">
        <f t="shared" si="9"/>
        <v/>
      </c>
      <c r="X54" s="217" t="str">
        <f t="shared" si="10"/>
        <v/>
      </c>
      <c r="Y54" s="217" t="str">
        <f t="shared" si="11"/>
        <v/>
      </c>
      <c r="Z54" s="217" t="str">
        <f t="shared" si="12"/>
        <v/>
      </c>
      <c r="AA54" s="217">
        <f t="shared" si="13"/>
        <v>5151</v>
      </c>
      <c r="AB54" s="210" t="str">
        <f t="shared" si="16"/>
        <v/>
      </c>
      <c r="AC54" s="203"/>
      <c r="AD54" s="211"/>
    </row>
    <row r="55" spans="1:30" s="79" customFormat="1" x14ac:dyDescent="0.2">
      <c r="A55" s="200">
        <v>413</v>
      </c>
      <c r="B55" s="200">
        <v>413114670</v>
      </c>
      <c r="C55" s="201" t="s">
        <v>493</v>
      </c>
      <c r="D55" s="200">
        <v>114</v>
      </c>
      <c r="E55" s="201" t="s">
        <v>146</v>
      </c>
      <c r="F55" s="200">
        <v>670</v>
      </c>
      <c r="G55" s="201" t="s">
        <v>406</v>
      </c>
      <c r="H55" s="202">
        <v>26.3</v>
      </c>
      <c r="I55" s="203"/>
      <c r="J55" s="204">
        <f t="shared" si="0"/>
        <v>10738</v>
      </c>
      <c r="K55" s="217">
        <f t="shared" si="1"/>
        <v>7601</v>
      </c>
      <c r="L55" s="217">
        <f t="shared" si="2"/>
        <v>0</v>
      </c>
      <c r="M55" s="217">
        <f t="shared" si="3"/>
        <v>938</v>
      </c>
      <c r="N55" s="218">
        <f t="shared" si="14"/>
        <v>19277</v>
      </c>
      <c r="O55" s="207">
        <f t="shared" si="4"/>
        <v>-54</v>
      </c>
      <c r="P55" s="219"/>
      <c r="Q55" s="204">
        <f t="shared" si="5"/>
        <v>10330</v>
      </c>
      <c r="R55" s="217">
        <f t="shared" si="6"/>
        <v>10738</v>
      </c>
      <c r="S55" s="217">
        <f t="shared" si="7"/>
        <v>10738</v>
      </c>
      <c r="T55" s="210">
        <f t="shared" si="15"/>
        <v>408</v>
      </c>
      <c r="U55" s="219"/>
      <c r="V55" s="204">
        <f t="shared" si="8"/>
        <v>8139</v>
      </c>
      <c r="W55" s="217">
        <f t="shared" si="9"/>
        <v>8461</v>
      </c>
      <c r="X55" s="217">
        <f t="shared" si="10"/>
        <v>8461</v>
      </c>
      <c r="Y55" s="217">
        <f t="shared" si="11"/>
        <v>8461</v>
      </c>
      <c r="Z55" s="217">
        <f t="shared" si="12"/>
        <v>7655</v>
      </c>
      <c r="AA55" s="217">
        <f t="shared" si="13"/>
        <v>7601</v>
      </c>
      <c r="AB55" s="210">
        <f t="shared" si="16"/>
        <v>-54</v>
      </c>
      <c r="AC55" s="203"/>
      <c r="AD55" s="211"/>
    </row>
    <row r="56" spans="1:30" s="79" customFormat="1" x14ac:dyDescent="0.2">
      <c r="A56" s="200">
        <v>413</v>
      </c>
      <c r="B56" s="200">
        <v>413114674</v>
      </c>
      <c r="C56" s="201" t="s">
        <v>493</v>
      </c>
      <c r="D56" s="200">
        <v>114</v>
      </c>
      <c r="E56" s="201" t="s">
        <v>146</v>
      </c>
      <c r="F56" s="200">
        <v>674</v>
      </c>
      <c r="G56" s="201" t="s">
        <v>409</v>
      </c>
      <c r="H56" s="202">
        <v>44.41</v>
      </c>
      <c r="I56" s="203"/>
      <c r="J56" s="204">
        <f t="shared" si="0"/>
        <v>11681</v>
      </c>
      <c r="K56" s="217">
        <f t="shared" si="1"/>
        <v>4638</v>
      </c>
      <c r="L56" s="217">
        <f t="shared" si="2"/>
        <v>0</v>
      </c>
      <c r="M56" s="217">
        <f t="shared" si="3"/>
        <v>938</v>
      </c>
      <c r="N56" s="218">
        <f t="shared" si="14"/>
        <v>17257</v>
      </c>
      <c r="O56" s="207">
        <f t="shared" si="4"/>
        <v>25</v>
      </c>
      <c r="P56" s="219"/>
      <c r="Q56" s="204">
        <f t="shared" si="5"/>
        <v>11178</v>
      </c>
      <c r="R56" s="217">
        <f t="shared" si="6"/>
        <v>11681</v>
      </c>
      <c r="S56" s="217">
        <f t="shared" si="7"/>
        <v>11681</v>
      </c>
      <c r="T56" s="210">
        <f t="shared" si="15"/>
        <v>503</v>
      </c>
      <c r="U56" s="219"/>
      <c r="V56" s="204">
        <f t="shared" si="8"/>
        <v>3956</v>
      </c>
      <c r="W56" s="217">
        <f t="shared" si="9"/>
        <v>4134</v>
      </c>
      <c r="X56" s="217">
        <f t="shared" si="10"/>
        <v>4134</v>
      </c>
      <c r="Y56" s="217">
        <f t="shared" si="11"/>
        <v>4134</v>
      </c>
      <c r="Z56" s="217">
        <f t="shared" si="12"/>
        <v>4613</v>
      </c>
      <c r="AA56" s="217">
        <f t="shared" si="13"/>
        <v>4638</v>
      </c>
      <c r="AB56" s="210">
        <f t="shared" si="16"/>
        <v>25</v>
      </c>
      <c r="AC56" s="203"/>
      <c r="AD56" s="211"/>
    </row>
    <row r="57" spans="1:30" s="79" customFormat="1" x14ac:dyDescent="0.2">
      <c r="A57" s="200">
        <v>413</v>
      </c>
      <c r="B57" s="200">
        <v>413114683</v>
      </c>
      <c r="C57" s="201" t="s">
        <v>493</v>
      </c>
      <c r="D57" s="200">
        <v>114</v>
      </c>
      <c r="E57" s="201" t="s">
        <v>146</v>
      </c>
      <c r="F57" s="200">
        <v>683</v>
      </c>
      <c r="G57" s="201" t="s">
        <v>412</v>
      </c>
      <c r="H57" s="202">
        <v>1</v>
      </c>
      <c r="I57" s="203"/>
      <c r="J57" s="204">
        <f t="shared" si="0"/>
        <v>10766</v>
      </c>
      <c r="K57" s="217">
        <f t="shared" si="1"/>
        <v>7687</v>
      </c>
      <c r="L57" s="217">
        <f t="shared" si="2"/>
        <v>0</v>
      </c>
      <c r="M57" s="217">
        <f t="shared" si="3"/>
        <v>938</v>
      </c>
      <c r="N57" s="218">
        <f t="shared" si="14"/>
        <v>19391</v>
      </c>
      <c r="O57" s="207">
        <f t="shared" si="4"/>
        <v>0</v>
      </c>
      <c r="P57" s="219"/>
      <c r="Q57" s="204">
        <f t="shared" si="5"/>
        <v>9670</v>
      </c>
      <c r="R57" s="217">
        <f t="shared" si="6"/>
        <v>10766</v>
      </c>
      <c r="S57" s="217">
        <f t="shared" si="7"/>
        <v>10766</v>
      </c>
      <c r="T57" s="210">
        <f t="shared" si="15"/>
        <v>1096</v>
      </c>
      <c r="U57" s="219"/>
      <c r="V57" s="204">
        <f t="shared" si="8"/>
        <v>6902</v>
      </c>
      <c r="W57" s="217">
        <f t="shared" si="9"/>
        <v>7684</v>
      </c>
      <c r="X57" s="217">
        <f t="shared" si="10"/>
        <v>7664</v>
      </c>
      <c r="Y57" s="217">
        <f t="shared" si="11"/>
        <v>7686</v>
      </c>
      <c r="Z57" s="217">
        <f t="shared" si="12"/>
        <v>7687</v>
      </c>
      <c r="AA57" s="217">
        <f t="shared" si="13"/>
        <v>7687</v>
      </c>
      <c r="AB57" s="210">
        <f t="shared" si="16"/>
        <v>0</v>
      </c>
      <c r="AC57" s="203"/>
      <c r="AD57" s="211"/>
    </row>
    <row r="58" spans="1:30" s="79" customFormat="1" x14ac:dyDescent="0.2">
      <c r="A58" s="200">
        <v>413</v>
      </c>
      <c r="B58" s="200">
        <v>413114717</v>
      </c>
      <c r="C58" s="201" t="s">
        <v>493</v>
      </c>
      <c r="D58" s="200">
        <v>114</v>
      </c>
      <c r="E58" s="201" t="s">
        <v>146</v>
      </c>
      <c r="F58" s="200">
        <v>717</v>
      </c>
      <c r="G58" s="201" t="s">
        <v>422</v>
      </c>
      <c r="H58" s="202">
        <v>36.74</v>
      </c>
      <c r="I58" s="203"/>
      <c r="J58" s="204">
        <f t="shared" si="0"/>
        <v>11962</v>
      </c>
      <c r="K58" s="217">
        <f t="shared" si="1"/>
        <v>4947</v>
      </c>
      <c r="L58" s="217">
        <f t="shared" si="2"/>
        <v>0</v>
      </c>
      <c r="M58" s="217">
        <f t="shared" si="3"/>
        <v>938</v>
      </c>
      <c r="N58" s="218">
        <f t="shared" si="14"/>
        <v>17847</v>
      </c>
      <c r="O58" s="207">
        <f t="shared" si="4"/>
        <v>-23</v>
      </c>
      <c r="P58" s="219"/>
      <c r="Q58" s="204">
        <f t="shared" si="5"/>
        <v>11860</v>
      </c>
      <c r="R58" s="217">
        <f t="shared" si="6"/>
        <v>11962</v>
      </c>
      <c r="S58" s="217">
        <f t="shared" si="7"/>
        <v>11962</v>
      </c>
      <c r="T58" s="210">
        <f t="shared" si="15"/>
        <v>102</v>
      </c>
      <c r="U58" s="219"/>
      <c r="V58" s="204">
        <f t="shared" si="8"/>
        <v>6398</v>
      </c>
      <c r="W58" s="217">
        <f t="shared" si="9"/>
        <v>6453</v>
      </c>
      <c r="X58" s="217">
        <f t="shared" si="10"/>
        <v>5178</v>
      </c>
      <c r="Y58" s="217">
        <f t="shared" si="11"/>
        <v>5550</v>
      </c>
      <c r="Z58" s="217">
        <f t="shared" si="12"/>
        <v>4970</v>
      </c>
      <c r="AA58" s="217">
        <f t="shared" si="13"/>
        <v>4947</v>
      </c>
      <c r="AB58" s="210">
        <f t="shared" si="16"/>
        <v>-23</v>
      </c>
      <c r="AC58" s="203"/>
      <c r="AD58" s="211"/>
    </row>
    <row r="59" spans="1:30" s="79" customFormat="1" x14ac:dyDescent="0.2">
      <c r="A59" s="200">
        <v>413</v>
      </c>
      <c r="B59" s="200">
        <v>413114750</v>
      </c>
      <c r="C59" s="201" t="s">
        <v>493</v>
      </c>
      <c r="D59" s="200">
        <v>114</v>
      </c>
      <c r="E59" s="201" t="s">
        <v>146</v>
      </c>
      <c r="F59" s="200">
        <v>750</v>
      </c>
      <c r="G59" s="201" t="s">
        <v>430</v>
      </c>
      <c r="H59" s="202">
        <v>21.86</v>
      </c>
      <c r="I59" s="203"/>
      <c r="J59" s="204">
        <f t="shared" si="0"/>
        <v>10856</v>
      </c>
      <c r="K59" s="217">
        <f t="shared" si="1"/>
        <v>6874</v>
      </c>
      <c r="L59" s="217">
        <f t="shared" si="2"/>
        <v>0</v>
      </c>
      <c r="M59" s="217">
        <f t="shared" si="3"/>
        <v>938</v>
      </c>
      <c r="N59" s="218">
        <f t="shared" si="14"/>
        <v>18668</v>
      </c>
      <c r="O59" s="207">
        <f t="shared" si="4"/>
        <v>-4</v>
      </c>
      <c r="P59" s="219"/>
      <c r="Q59" s="204">
        <f t="shared" si="5"/>
        <v>10452</v>
      </c>
      <c r="R59" s="217">
        <f t="shared" si="6"/>
        <v>10856</v>
      </c>
      <c r="S59" s="217">
        <f t="shared" si="7"/>
        <v>10856</v>
      </c>
      <c r="T59" s="210">
        <f t="shared" si="15"/>
        <v>404</v>
      </c>
      <c r="U59" s="219"/>
      <c r="V59" s="204">
        <f t="shared" si="8"/>
        <v>6747</v>
      </c>
      <c r="W59" s="217">
        <f t="shared" si="9"/>
        <v>7008</v>
      </c>
      <c r="X59" s="217">
        <f t="shared" si="10"/>
        <v>7008</v>
      </c>
      <c r="Y59" s="217">
        <f t="shared" si="11"/>
        <v>7008</v>
      </c>
      <c r="Z59" s="217">
        <f t="shared" si="12"/>
        <v>6878</v>
      </c>
      <c r="AA59" s="217">
        <f t="shared" si="13"/>
        <v>6874</v>
      </c>
      <c r="AB59" s="210">
        <f t="shared" si="16"/>
        <v>-4</v>
      </c>
      <c r="AC59" s="203"/>
      <c r="AD59" s="211"/>
    </row>
    <row r="60" spans="1:30" s="79" customFormat="1" x14ac:dyDescent="0.2">
      <c r="A60" s="200">
        <v>413</v>
      </c>
      <c r="B60" s="200">
        <v>413114755</v>
      </c>
      <c r="C60" s="201" t="s">
        <v>493</v>
      </c>
      <c r="D60" s="200">
        <v>114</v>
      </c>
      <c r="E60" s="201" t="s">
        <v>146</v>
      </c>
      <c r="F60" s="200">
        <v>755</v>
      </c>
      <c r="G60" s="201" t="s">
        <v>432</v>
      </c>
      <c r="H60" s="202">
        <v>4.5</v>
      </c>
      <c r="I60" s="203"/>
      <c r="J60" s="204">
        <f t="shared" si="0"/>
        <v>11153</v>
      </c>
      <c r="K60" s="217">
        <f t="shared" si="1"/>
        <v>5274</v>
      </c>
      <c r="L60" s="217">
        <f t="shared" si="2"/>
        <v>0</v>
      </c>
      <c r="M60" s="217">
        <f t="shared" si="3"/>
        <v>938</v>
      </c>
      <c r="N60" s="218">
        <f t="shared" si="14"/>
        <v>17365</v>
      </c>
      <c r="O60" s="207">
        <f t="shared" si="4"/>
        <v>-1</v>
      </c>
      <c r="P60" s="219"/>
      <c r="Q60" s="204">
        <f t="shared" si="5"/>
        <v>11396</v>
      </c>
      <c r="R60" s="217">
        <f t="shared" si="6"/>
        <v>11153</v>
      </c>
      <c r="S60" s="217">
        <f t="shared" si="7"/>
        <v>11153</v>
      </c>
      <c r="T60" s="210">
        <f t="shared" si="15"/>
        <v>-243</v>
      </c>
      <c r="U60" s="219"/>
      <c r="V60" s="204">
        <f t="shared" si="8"/>
        <v>5679</v>
      </c>
      <c r="W60" s="217">
        <f t="shared" si="9"/>
        <v>5558</v>
      </c>
      <c r="X60" s="217">
        <f t="shared" si="10"/>
        <v>5392</v>
      </c>
      <c r="Y60" s="217">
        <f t="shared" si="11"/>
        <v>5276</v>
      </c>
      <c r="Z60" s="217">
        <f t="shared" si="12"/>
        <v>5275</v>
      </c>
      <c r="AA60" s="217">
        <f t="shared" si="13"/>
        <v>5274</v>
      </c>
      <c r="AB60" s="210">
        <f t="shared" si="16"/>
        <v>-1</v>
      </c>
      <c r="AC60" s="203"/>
      <c r="AD60" s="211"/>
    </row>
    <row r="61" spans="1:30" s="79" customFormat="1" x14ac:dyDescent="0.2">
      <c r="A61" s="200">
        <v>414</v>
      </c>
      <c r="B61" s="200">
        <v>414603063</v>
      </c>
      <c r="C61" s="201" t="s">
        <v>494</v>
      </c>
      <c r="D61" s="200">
        <v>603</v>
      </c>
      <c r="E61" s="201" t="s">
        <v>495</v>
      </c>
      <c r="F61" s="200">
        <v>63</v>
      </c>
      <c r="G61" s="201" t="s">
        <v>95</v>
      </c>
      <c r="H61" s="202">
        <v>3</v>
      </c>
      <c r="I61" s="203"/>
      <c r="J61" s="204">
        <f t="shared" si="0"/>
        <v>11727.089883040933</v>
      </c>
      <c r="K61" s="217">
        <f t="shared" si="1"/>
        <v>3792</v>
      </c>
      <c r="L61" s="217">
        <f t="shared" si="2"/>
        <v>0</v>
      </c>
      <c r="M61" s="217">
        <f t="shared" si="3"/>
        <v>938</v>
      </c>
      <c r="N61" s="218">
        <f t="shared" si="14"/>
        <v>16457.089883040935</v>
      </c>
      <c r="O61" s="207">
        <f t="shared" si="4"/>
        <v>0</v>
      </c>
      <c r="P61" s="219"/>
      <c r="Q61" s="204" t="str">
        <f t="shared" si="5"/>
        <v/>
      </c>
      <c r="R61" s="217">
        <f t="shared" si="6"/>
        <v>11727.089883040933</v>
      </c>
      <c r="S61" s="217">
        <f t="shared" si="7"/>
        <v>11727.089883040933</v>
      </c>
      <c r="T61" s="210" t="str">
        <f t="shared" si="15"/>
        <v/>
      </c>
      <c r="U61" s="219"/>
      <c r="V61" s="204" t="str">
        <f t="shared" si="8"/>
        <v/>
      </c>
      <c r="W61" s="217">
        <f t="shared" si="9"/>
        <v>2096</v>
      </c>
      <c r="X61" s="217">
        <f t="shared" si="10"/>
        <v>2096</v>
      </c>
      <c r="Y61" s="217">
        <f t="shared" si="11"/>
        <v>2096</v>
      </c>
      <c r="Z61" s="217">
        <f t="shared" si="12"/>
        <v>3792</v>
      </c>
      <c r="AA61" s="217">
        <f t="shared" si="13"/>
        <v>3792</v>
      </c>
      <c r="AB61" s="210">
        <f t="shared" si="16"/>
        <v>0</v>
      </c>
      <c r="AC61" s="203"/>
      <c r="AD61" s="211"/>
    </row>
    <row r="62" spans="1:30" s="79" customFormat="1" x14ac:dyDescent="0.2">
      <c r="A62" s="200">
        <v>414</v>
      </c>
      <c r="B62" s="200">
        <v>414603098</v>
      </c>
      <c r="C62" s="201" t="s">
        <v>494</v>
      </c>
      <c r="D62" s="200">
        <v>603</v>
      </c>
      <c r="E62" s="201" t="s">
        <v>495</v>
      </c>
      <c r="F62" s="200">
        <v>98</v>
      </c>
      <c r="G62" s="201" t="s">
        <v>130</v>
      </c>
      <c r="H62" s="202">
        <v>1</v>
      </c>
      <c r="I62" s="203"/>
      <c r="J62" s="204">
        <f t="shared" si="0"/>
        <v>11021</v>
      </c>
      <c r="K62" s="217">
        <f t="shared" si="1"/>
        <v>15588</v>
      </c>
      <c r="L62" s="217">
        <f t="shared" si="2"/>
        <v>0</v>
      </c>
      <c r="M62" s="217">
        <f t="shared" si="3"/>
        <v>938</v>
      </c>
      <c r="N62" s="218">
        <f t="shared" si="14"/>
        <v>27547</v>
      </c>
      <c r="O62" s="207">
        <f t="shared" si="4"/>
        <v>83</v>
      </c>
      <c r="P62" s="219"/>
      <c r="Q62" s="204">
        <f t="shared" si="5"/>
        <v>11965</v>
      </c>
      <c r="R62" s="217">
        <f t="shared" si="6"/>
        <v>11021</v>
      </c>
      <c r="S62" s="217">
        <f t="shared" si="7"/>
        <v>11021</v>
      </c>
      <c r="T62" s="210">
        <f t="shared" si="15"/>
        <v>-944</v>
      </c>
      <c r="U62" s="219"/>
      <c r="V62" s="204">
        <f t="shared" si="8"/>
        <v>12012</v>
      </c>
      <c r="W62" s="217">
        <f t="shared" si="9"/>
        <v>11065</v>
      </c>
      <c r="X62" s="217">
        <f t="shared" si="10"/>
        <v>11065</v>
      </c>
      <c r="Y62" s="217">
        <f t="shared" si="11"/>
        <v>11065</v>
      </c>
      <c r="Z62" s="217">
        <f t="shared" si="12"/>
        <v>15505</v>
      </c>
      <c r="AA62" s="217">
        <f t="shared" si="13"/>
        <v>15588</v>
      </c>
      <c r="AB62" s="210">
        <f t="shared" si="16"/>
        <v>83</v>
      </c>
      <c r="AC62" s="203"/>
      <c r="AD62" s="211"/>
    </row>
    <row r="63" spans="1:30" s="79" customFormat="1" x14ac:dyDescent="0.2">
      <c r="A63" s="200">
        <v>414</v>
      </c>
      <c r="B63" s="200">
        <v>414603152</v>
      </c>
      <c r="C63" s="201" t="s">
        <v>494</v>
      </c>
      <c r="D63" s="200">
        <v>603</v>
      </c>
      <c r="E63" s="201" t="s">
        <v>495</v>
      </c>
      <c r="F63" s="200">
        <v>152</v>
      </c>
      <c r="G63" s="201" t="s">
        <v>184</v>
      </c>
      <c r="H63" s="202">
        <v>0.5</v>
      </c>
      <c r="I63" s="203"/>
      <c r="J63" s="204">
        <f t="shared" si="0"/>
        <v>10766</v>
      </c>
      <c r="K63" s="217">
        <f t="shared" si="1"/>
        <v>14331</v>
      </c>
      <c r="L63" s="217">
        <f t="shared" si="2"/>
        <v>0</v>
      </c>
      <c r="M63" s="217">
        <f t="shared" si="3"/>
        <v>938</v>
      </c>
      <c r="N63" s="218">
        <f t="shared" si="14"/>
        <v>26035</v>
      </c>
      <c r="O63" s="207">
        <f t="shared" si="4"/>
        <v>1</v>
      </c>
      <c r="P63" s="219"/>
      <c r="Q63" s="204">
        <f t="shared" si="5"/>
        <v>11157.857995775226</v>
      </c>
      <c r="R63" s="217">
        <f t="shared" si="6"/>
        <v>10766</v>
      </c>
      <c r="S63" s="217">
        <f t="shared" si="7"/>
        <v>10766</v>
      </c>
      <c r="T63" s="210">
        <f t="shared" si="15"/>
        <v>-391.8579957752263</v>
      </c>
      <c r="U63" s="219"/>
      <c r="V63" s="204">
        <f t="shared" si="8"/>
        <v>15989</v>
      </c>
      <c r="W63" s="217">
        <f t="shared" si="9"/>
        <v>15428</v>
      </c>
      <c r="X63" s="217">
        <f t="shared" si="10"/>
        <v>14259</v>
      </c>
      <c r="Y63" s="217">
        <f t="shared" si="11"/>
        <v>14330</v>
      </c>
      <c r="Z63" s="217">
        <f t="shared" si="12"/>
        <v>14330</v>
      </c>
      <c r="AA63" s="217">
        <f t="shared" si="13"/>
        <v>14331</v>
      </c>
      <c r="AB63" s="210">
        <f t="shared" si="16"/>
        <v>1</v>
      </c>
      <c r="AC63" s="203"/>
      <c r="AD63" s="211"/>
    </row>
    <row r="64" spans="1:30" s="79" customFormat="1" x14ac:dyDescent="0.2">
      <c r="A64" s="200">
        <v>414</v>
      </c>
      <c r="B64" s="200">
        <v>414603209</v>
      </c>
      <c r="C64" s="201" t="s">
        <v>494</v>
      </c>
      <c r="D64" s="200">
        <v>603</v>
      </c>
      <c r="E64" s="201" t="s">
        <v>495</v>
      </c>
      <c r="F64" s="200">
        <v>209</v>
      </c>
      <c r="G64" s="201" t="s">
        <v>241</v>
      </c>
      <c r="H64" s="202">
        <v>68.72</v>
      </c>
      <c r="I64" s="203"/>
      <c r="J64" s="204">
        <f t="shared" si="0"/>
        <v>12277</v>
      </c>
      <c r="K64" s="217">
        <f t="shared" si="1"/>
        <v>2623</v>
      </c>
      <c r="L64" s="217">
        <f t="shared" si="2"/>
        <v>0</v>
      </c>
      <c r="M64" s="217">
        <f t="shared" si="3"/>
        <v>938</v>
      </c>
      <c r="N64" s="218">
        <f t="shared" si="14"/>
        <v>15838</v>
      </c>
      <c r="O64" s="207">
        <f t="shared" si="4"/>
        <v>1</v>
      </c>
      <c r="P64" s="219"/>
      <c r="Q64" s="204">
        <f t="shared" si="5"/>
        <v>12061</v>
      </c>
      <c r="R64" s="217">
        <f t="shared" si="6"/>
        <v>12277</v>
      </c>
      <c r="S64" s="217">
        <f t="shared" si="7"/>
        <v>12277</v>
      </c>
      <c r="T64" s="210">
        <f t="shared" si="15"/>
        <v>216</v>
      </c>
      <c r="U64" s="219"/>
      <c r="V64" s="204">
        <f t="shared" si="8"/>
        <v>2706</v>
      </c>
      <c r="W64" s="217">
        <f t="shared" si="9"/>
        <v>2755</v>
      </c>
      <c r="X64" s="217">
        <f t="shared" si="10"/>
        <v>2652</v>
      </c>
      <c r="Y64" s="217">
        <f t="shared" si="11"/>
        <v>2623</v>
      </c>
      <c r="Z64" s="217">
        <f t="shared" si="12"/>
        <v>2622</v>
      </c>
      <c r="AA64" s="217">
        <f t="shared" si="13"/>
        <v>2623</v>
      </c>
      <c r="AB64" s="210">
        <f t="shared" si="16"/>
        <v>1</v>
      </c>
      <c r="AC64" s="203"/>
      <c r="AD64" s="211"/>
    </row>
    <row r="65" spans="1:30" s="79" customFormat="1" x14ac:dyDescent="0.2">
      <c r="A65" s="200">
        <v>414</v>
      </c>
      <c r="B65" s="200">
        <v>414603236</v>
      </c>
      <c r="C65" s="201" t="s">
        <v>494</v>
      </c>
      <c r="D65" s="200">
        <v>603</v>
      </c>
      <c r="E65" s="201" t="s">
        <v>495</v>
      </c>
      <c r="F65" s="200">
        <v>236</v>
      </c>
      <c r="G65" s="201" t="s">
        <v>268</v>
      </c>
      <c r="H65" s="202">
        <v>189.40999999999997</v>
      </c>
      <c r="I65" s="203"/>
      <c r="J65" s="204">
        <f t="shared" si="0"/>
        <v>12341</v>
      </c>
      <c r="K65" s="217">
        <f t="shared" si="1"/>
        <v>2348</v>
      </c>
      <c r="L65" s="217">
        <f t="shared" si="2"/>
        <v>0</v>
      </c>
      <c r="M65" s="217">
        <f t="shared" si="3"/>
        <v>938</v>
      </c>
      <c r="N65" s="218">
        <f t="shared" si="14"/>
        <v>15627</v>
      </c>
      <c r="O65" s="207">
        <f t="shared" si="4"/>
        <v>1</v>
      </c>
      <c r="P65" s="219"/>
      <c r="Q65" s="204">
        <f t="shared" si="5"/>
        <v>12053</v>
      </c>
      <c r="R65" s="217">
        <f t="shared" si="6"/>
        <v>12341</v>
      </c>
      <c r="S65" s="217">
        <f t="shared" si="7"/>
        <v>12341</v>
      </c>
      <c r="T65" s="210">
        <f t="shared" si="15"/>
        <v>288</v>
      </c>
      <c r="U65" s="219"/>
      <c r="V65" s="204">
        <f t="shared" si="8"/>
        <v>2197</v>
      </c>
      <c r="W65" s="217">
        <f t="shared" si="9"/>
        <v>2249</v>
      </c>
      <c r="X65" s="217">
        <f t="shared" si="10"/>
        <v>2357</v>
      </c>
      <c r="Y65" s="217">
        <f t="shared" si="11"/>
        <v>2347</v>
      </c>
      <c r="Z65" s="217">
        <f t="shared" si="12"/>
        <v>2347</v>
      </c>
      <c r="AA65" s="217">
        <f t="shared" si="13"/>
        <v>2348</v>
      </c>
      <c r="AB65" s="210">
        <f t="shared" si="16"/>
        <v>1</v>
      </c>
      <c r="AC65" s="203"/>
      <c r="AD65" s="211"/>
    </row>
    <row r="66" spans="1:30" s="79" customFormat="1" x14ac:dyDescent="0.2">
      <c r="A66" s="200">
        <v>414</v>
      </c>
      <c r="B66" s="200">
        <v>414603263</v>
      </c>
      <c r="C66" s="201" t="s">
        <v>494</v>
      </c>
      <c r="D66" s="200">
        <v>603</v>
      </c>
      <c r="E66" s="201" t="s">
        <v>495</v>
      </c>
      <c r="F66" s="200">
        <v>263</v>
      </c>
      <c r="G66" s="201" t="s">
        <v>295</v>
      </c>
      <c r="H66" s="202">
        <v>3</v>
      </c>
      <c r="I66" s="203"/>
      <c r="J66" s="204">
        <f t="shared" si="0"/>
        <v>10164</v>
      </c>
      <c r="K66" s="217">
        <f t="shared" si="1"/>
        <v>5192</v>
      </c>
      <c r="L66" s="217">
        <f t="shared" si="2"/>
        <v>0</v>
      </c>
      <c r="M66" s="217">
        <f t="shared" si="3"/>
        <v>938</v>
      </c>
      <c r="N66" s="218">
        <f t="shared" si="14"/>
        <v>16294</v>
      </c>
      <c r="O66" s="207">
        <f t="shared" si="4"/>
        <v>1</v>
      </c>
      <c r="P66" s="219"/>
      <c r="Q66" s="204">
        <f t="shared" si="5"/>
        <v>9966</v>
      </c>
      <c r="R66" s="217">
        <f t="shared" si="6"/>
        <v>10164</v>
      </c>
      <c r="S66" s="217">
        <f t="shared" si="7"/>
        <v>10164</v>
      </c>
      <c r="T66" s="210">
        <f t="shared" si="15"/>
        <v>198</v>
      </c>
      <c r="U66" s="219"/>
      <c r="V66" s="204">
        <f t="shared" si="8"/>
        <v>2435</v>
      </c>
      <c r="W66" s="217">
        <f t="shared" si="9"/>
        <v>2483</v>
      </c>
      <c r="X66" s="217">
        <f t="shared" si="10"/>
        <v>2483</v>
      </c>
      <c r="Y66" s="217">
        <f t="shared" si="11"/>
        <v>2483</v>
      </c>
      <c r="Z66" s="217">
        <f t="shared" si="12"/>
        <v>5191</v>
      </c>
      <c r="AA66" s="217">
        <f t="shared" si="13"/>
        <v>5192</v>
      </c>
      <c r="AB66" s="210">
        <f t="shared" si="16"/>
        <v>1</v>
      </c>
      <c r="AC66" s="203"/>
      <c r="AD66" s="211"/>
    </row>
    <row r="67" spans="1:30" s="79" customFormat="1" x14ac:dyDescent="0.2">
      <c r="A67" s="200">
        <v>414</v>
      </c>
      <c r="B67" s="200">
        <v>414603603</v>
      </c>
      <c r="C67" s="201" t="s">
        <v>494</v>
      </c>
      <c r="D67" s="200">
        <v>603</v>
      </c>
      <c r="E67" s="201" t="s">
        <v>495</v>
      </c>
      <c r="F67" s="200">
        <v>603</v>
      </c>
      <c r="G67" s="201" t="s">
        <v>495</v>
      </c>
      <c r="H67" s="202">
        <v>70.829999999999984</v>
      </c>
      <c r="I67" s="203"/>
      <c r="J67" s="204">
        <f t="shared" si="0"/>
        <v>12146</v>
      </c>
      <c r="K67" s="217">
        <f t="shared" si="1"/>
        <v>1905</v>
      </c>
      <c r="L67" s="217">
        <f t="shared" si="2"/>
        <v>0</v>
      </c>
      <c r="M67" s="217">
        <f t="shared" si="3"/>
        <v>938</v>
      </c>
      <c r="N67" s="218">
        <f t="shared" si="14"/>
        <v>14989</v>
      </c>
      <c r="O67" s="207">
        <f t="shared" si="4"/>
        <v>0</v>
      </c>
      <c r="P67" s="219"/>
      <c r="Q67" s="204">
        <f t="shared" si="5"/>
        <v>11544</v>
      </c>
      <c r="R67" s="217">
        <f t="shared" si="6"/>
        <v>12146</v>
      </c>
      <c r="S67" s="217">
        <f t="shared" si="7"/>
        <v>12146</v>
      </c>
      <c r="T67" s="210">
        <f t="shared" si="15"/>
        <v>602</v>
      </c>
      <c r="U67" s="219"/>
      <c r="V67" s="204">
        <f t="shared" si="8"/>
        <v>1800</v>
      </c>
      <c r="W67" s="217">
        <f t="shared" si="9"/>
        <v>1894</v>
      </c>
      <c r="X67" s="217">
        <f t="shared" si="10"/>
        <v>1967</v>
      </c>
      <c r="Y67" s="217">
        <f t="shared" si="11"/>
        <v>1908</v>
      </c>
      <c r="Z67" s="217">
        <f t="shared" si="12"/>
        <v>1905</v>
      </c>
      <c r="AA67" s="217">
        <f t="shared" si="13"/>
        <v>1905</v>
      </c>
      <c r="AB67" s="210">
        <f t="shared" si="16"/>
        <v>0</v>
      </c>
      <c r="AC67" s="203"/>
      <c r="AD67" s="211"/>
    </row>
    <row r="68" spans="1:30" s="79" customFormat="1" x14ac:dyDescent="0.2">
      <c r="A68" s="200">
        <v>414</v>
      </c>
      <c r="B68" s="200">
        <v>414603635</v>
      </c>
      <c r="C68" s="201" t="s">
        <v>494</v>
      </c>
      <c r="D68" s="200">
        <v>603</v>
      </c>
      <c r="E68" s="201" t="s">
        <v>495</v>
      </c>
      <c r="F68" s="200">
        <v>635</v>
      </c>
      <c r="G68" s="201" t="s">
        <v>397</v>
      </c>
      <c r="H68" s="202">
        <v>25.5</v>
      </c>
      <c r="I68" s="203"/>
      <c r="J68" s="204">
        <f t="shared" si="0"/>
        <v>10739</v>
      </c>
      <c r="K68" s="217">
        <f t="shared" si="1"/>
        <v>4770</v>
      </c>
      <c r="L68" s="217">
        <f t="shared" si="2"/>
        <v>0</v>
      </c>
      <c r="M68" s="217">
        <f t="shared" si="3"/>
        <v>938</v>
      </c>
      <c r="N68" s="218">
        <f t="shared" si="14"/>
        <v>16447</v>
      </c>
      <c r="O68" s="207">
        <f t="shared" si="4"/>
        <v>-180</v>
      </c>
      <c r="P68" s="219"/>
      <c r="Q68" s="204">
        <f t="shared" si="5"/>
        <v>10572</v>
      </c>
      <c r="R68" s="217">
        <f t="shared" si="6"/>
        <v>10739</v>
      </c>
      <c r="S68" s="217">
        <f t="shared" si="7"/>
        <v>10739</v>
      </c>
      <c r="T68" s="210">
        <f t="shared" si="15"/>
        <v>167</v>
      </c>
      <c r="U68" s="219"/>
      <c r="V68" s="204">
        <f t="shared" si="8"/>
        <v>4420</v>
      </c>
      <c r="W68" s="217">
        <f t="shared" si="9"/>
        <v>4490</v>
      </c>
      <c r="X68" s="217">
        <f t="shared" si="10"/>
        <v>4822</v>
      </c>
      <c r="Y68" s="217">
        <f t="shared" si="11"/>
        <v>4894</v>
      </c>
      <c r="Z68" s="217">
        <f t="shared" si="12"/>
        <v>4950</v>
      </c>
      <c r="AA68" s="217">
        <f t="shared" si="13"/>
        <v>4770</v>
      </c>
      <c r="AB68" s="210">
        <f t="shared" si="16"/>
        <v>-180</v>
      </c>
      <c r="AC68" s="203"/>
      <c r="AD68" s="211"/>
    </row>
    <row r="69" spans="1:30" s="79" customFormat="1" x14ac:dyDescent="0.2">
      <c r="A69" s="200">
        <v>414</v>
      </c>
      <c r="B69" s="200">
        <v>414603715</v>
      </c>
      <c r="C69" s="201" t="s">
        <v>494</v>
      </c>
      <c r="D69" s="200">
        <v>603</v>
      </c>
      <c r="E69" s="201" t="s">
        <v>495</v>
      </c>
      <c r="F69" s="200">
        <v>715</v>
      </c>
      <c r="G69" s="201" t="s">
        <v>421</v>
      </c>
      <c r="H69" s="202">
        <v>9</v>
      </c>
      <c r="I69" s="203"/>
      <c r="J69" s="204">
        <f t="shared" si="0"/>
        <v>11078</v>
      </c>
      <c r="K69" s="217">
        <f t="shared" si="1"/>
        <v>8437</v>
      </c>
      <c r="L69" s="217">
        <f t="shared" si="2"/>
        <v>0</v>
      </c>
      <c r="M69" s="217">
        <f t="shared" si="3"/>
        <v>938</v>
      </c>
      <c r="N69" s="218">
        <f t="shared" si="14"/>
        <v>20453</v>
      </c>
      <c r="O69" s="207">
        <f t="shared" si="4"/>
        <v>0</v>
      </c>
      <c r="P69" s="219"/>
      <c r="Q69" s="204">
        <f t="shared" si="5"/>
        <v>11538</v>
      </c>
      <c r="R69" s="217">
        <f t="shared" si="6"/>
        <v>11078</v>
      </c>
      <c r="S69" s="217">
        <f t="shared" si="7"/>
        <v>11078</v>
      </c>
      <c r="T69" s="210">
        <f t="shared" si="15"/>
        <v>-460</v>
      </c>
      <c r="U69" s="219"/>
      <c r="V69" s="204">
        <f t="shared" si="8"/>
        <v>6617</v>
      </c>
      <c r="W69" s="217">
        <f t="shared" si="9"/>
        <v>6353</v>
      </c>
      <c r="X69" s="217">
        <f t="shared" si="10"/>
        <v>8423</v>
      </c>
      <c r="Y69" s="217">
        <f t="shared" si="11"/>
        <v>8437</v>
      </c>
      <c r="Z69" s="217">
        <f t="shared" si="12"/>
        <v>8437</v>
      </c>
      <c r="AA69" s="217">
        <f t="shared" si="13"/>
        <v>8437</v>
      </c>
      <c r="AB69" s="210">
        <f t="shared" si="16"/>
        <v>0</v>
      </c>
      <c r="AC69" s="203"/>
      <c r="AD69" s="211"/>
    </row>
    <row r="70" spans="1:30" s="79" customFormat="1" x14ac:dyDescent="0.2">
      <c r="A70" s="200">
        <v>414</v>
      </c>
      <c r="B70" s="200">
        <v>414603717</v>
      </c>
      <c r="C70" s="201" t="s">
        <v>494</v>
      </c>
      <c r="D70" s="200">
        <v>603</v>
      </c>
      <c r="E70" s="201" t="s">
        <v>495</v>
      </c>
      <c r="F70" s="200">
        <v>717</v>
      </c>
      <c r="G70" s="201" t="s">
        <v>422</v>
      </c>
      <c r="H70" s="202">
        <v>0.46</v>
      </c>
      <c r="I70" s="203"/>
      <c r="J70" s="204">
        <f t="shared" si="0"/>
        <v>11573.439200887906</v>
      </c>
      <c r="K70" s="217">
        <f t="shared" si="1"/>
        <v>4786</v>
      </c>
      <c r="L70" s="217">
        <f t="shared" si="2"/>
        <v>0</v>
      </c>
      <c r="M70" s="217">
        <f t="shared" si="3"/>
        <v>938</v>
      </c>
      <c r="N70" s="218">
        <f t="shared" si="14"/>
        <v>17297.439200887908</v>
      </c>
      <c r="O70" s="207" t="str">
        <f t="shared" si="4"/>
        <v/>
      </c>
      <c r="P70" s="219"/>
      <c r="Q70" s="204" t="str">
        <f t="shared" si="5"/>
        <v/>
      </c>
      <c r="R70" s="217" t="str">
        <f t="shared" si="6"/>
        <v/>
      </c>
      <c r="S70" s="217" t="str">
        <f t="shared" si="7"/>
        <v/>
      </c>
      <c r="T70" s="210" t="str">
        <f t="shared" si="15"/>
        <v/>
      </c>
      <c r="U70" s="219"/>
      <c r="V70" s="204" t="str">
        <f t="shared" si="8"/>
        <v/>
      </c>
      <c r="W70" s="217" t="str">
        <f t="shared" si="9"/>
        <v/>
      </c>
      <c r="X70" s="217" t="str">
        <f t="shared" si="10"/>
        <v/>
      </c>
      <c r="Y70" s="217" t="str">
        <f t="shared" si="11"/>
        <v/>
      </c>
      <c r="Z70" s="217" t="str">
        <f t="shared" si="12"/>
        <v/>
      </c>
      <c r="AA70" s="217">
        <f t="shared" si="13"/>
        <v>4786</v>
      </c>
      <c r="AB70" s="210" t="str">
        <f t="shared" si="16"/>
        <v/>
      </c>
      <c r="AC70" s="203"/>
      <c r="AD70" s="211"/>
    </row>
    <row r="71" spans="1:30" s="79" customFormat="1" x14ac:dyDescent="0.2">
      <c r="A71" s="200">
        <v>416</v>
      </c>
      <c r="B71" s="200">
        <v>416035001</v>
      </c>
      <c r="C71" s="201" t="s">
        <v>496</v>
      </c>
      <c r="D71" s="200">
        <v>35</v>
      </c>
      <c r="E71" s="201" t="s">
        <v>67</v>
      </c>
      <c r="F71" s="200">
        <v>1</v>
      </c>
      <c r="G71" s="201" t="s">
        <v>33</v>
      </c>
      <c r="H71" s="202">
        <v>2</v>
      </c>
      <c r="I71" s="203"/>
      <c r="J71" s="204">
        <f t="shared" si="0"/>
        <v>11519</v>
      </c>
      <c r="K71" s="217">
        <f t="shared" si="1"/>
        <v>2038</v>
      </c>
      <c r="L71" s="217">
        <f t="shared" si="2"/>
        <v>0</v>
      </c>
      <c r="M71" s="217">
        <f t="shared" si="3"/>
        <v>938</v>
      </c>
      <c r="N71" s="218">
        <f t="shared" si="14"/>
        <v>14495</v>
      </c>
      <c r="O71" s="207">
        <f t="shared" si="4"/>
        <v>0</v>
      </c>
      <c r="P71" s="219"/>
      <c r="Q71" s="204">
        <f t="shared" si="5"/>
        <v>11110.9152540226</v>
      </c>
      <c r="R71" s="217">
        <f t="shared" si="6"/>
        <v>11519</v>
      </c>
      <c r="S71" s="217">
        <f t="shared" si="7"/>
        <v>11519</v>
      </c>
      <c r="T71" s="210">
        <f t="shared" si="15"/>
        <v>408.08474597739951</v>
      </c>
      <c r="U71" s="219"/>
      <c r="V71" s="204">
        <f t="shared" si="8"/>
        <v>1989</v>
      </c>
      <c r="W71" s="217">
        <f t="shared" si="9"/>
        <v>2062</v>
      </c>
      <c r="X71" s="217">
        <f t="shared" si="10"/>
        <v>2029</v>
      </c>
      <c r="Y71" s="217">
        <f t="shared" si="11"/>
        <v>2038</v>
      </c>
      <c r="Z71" s="217">
        <f t="shared" si="12"/>
        <v>2038</v>
      </c>
      <c r="AA71" s="217">
        <f t="shared" si="13"/>
        <v>2038</v>
      </c>
      <c r="AB71" s="210">
        <f t="shared" si="16"/>
        <v>0</v>
      </c>
      <c r="AC71" s="203"/>
      <c r="AD71" s="211"/>
    </row>
    <row r="72" spans="1:30" s="79" customFormat="1" x14ac:dyDescent="0.2">
      <c r="A72" s="200">
        <v>416</v>
      </c>
      <c r="B72" s="200">
        <v>416035025</v>
      </c>
      <c r="C72" s="201" t="s">
        <v>496</v>
      </c>
      <c r="D72" s="200">
        <v>35</v>
      </c>
      <c r="E72" s="201" t="s">
        <v>67</v>
      </c>
      <c r="F72" s="200">
        <v>25</v>
      </c>
      <c r="G72" s="201" t="s">
        <v>57</v>
      </c>
      <c r="H72" s="202">
        <v>1.29</v>
      </c>
      <c r="I72" s="203"/>
      <c r="J72" s="204">
        <f t="shared" si="0"/>
        <v>10982.133257676902</v>
      </c>
      <c r="K72" s="217">
        <f t="shared" si="1"/>
        <v>5342</v>
      </c>
      <c r="L72" s="217">
        <f t="shared" si="2"/>
        <v>0</v>
      </c>
      <c r="M72" s="217">
        <f t="shared" si="3"/>
        <v>938</v>
      </c>
      <c r="N72" s="218">
        <f t="shared" si="14"/>
        <v>17262.133257676902</v>
      </c>
      <c r="O72" s="207" t="str">
        <f t="shared" si="4"/>
        <v/>
      </c>
      <c r="P72" s="219"/>
      <c r="Q72" s="204" t="str">
        <f t="shared" si="5"/>
        <v/>
      </c>
      <c r="R72" s="217" t="str">
        <f t="shared" si="6"/>
        <v/>
      </c>
      <c r="S72" s="217" t="str">
        <f t="shared" si="7"/>
        <v/>
      </c>
      <c r="T72" s="210" t="str">
        <f t="shared" si="15"/>
        <v/>
      </c>
      <c r="U72" s="219"/>
      <c r="V72" s="204" t="str">
        <f t="shared" si="8"/>
        <v/>
      </c>
      <c r="W72" s="217" t="str">
        <f t="shared" si="9"/>
        <v/>
      </c>
      <c r="X72" s="217" t="str">
        <f t="shared" si="10"/>
        <v/>
      </c>
      <c r="Y72" s="217" t="str">
        <f t="shared" si="11"/>
        <v/>
      </c>
      <c r="Z72" s="217" t="str">
        <f t="shared" si="12"/>
        <v/>
      </c>
      <c r="AA72" s="217">
        <f t="shared" si="13"/>
        <v>5342</v>
      </c>
      <c r="AB72" s="210" t="str">
        <f t="shared" si="16"/>
        <v/>
      </c>
      <c r="AC72" s="203"/>
      <c r="AD72" s="211"/>
    </row>
    <row r="73" spans="1:30" s="79" customFormat="1" x14ac:dyDescent="0.2">
      <c r="A73" s="200">
        <v>416</v>
      </c>
      <c r="B73" s="200">
        <v>416035035</v>
      </c>
      <c r="C73" s="201" t="s">
        <v>496</v>
      </c>
      <c r="D73" s="200">
        <v>35</v>
      </c>
      <c r="E73" s="201" t="s">
        <v>67</v>
      </c>
      <c r="F73" s="200">
        <v>35</v>
      </c>
      <c r="G73" s="201" t="s">
        <v>67</v>
      </c>
      <c r="H73" s="202">
        <v>633.93000000000006</v>
      </c>
      <c r="I73" s="203"/>
      <c r="J73" s="204">
        <f t="shared" si="0"/>
        <v>14127</v>
      </c>
      <c r="K73" s="217">
        <f t="shared" si="1"/>
        <v>5929</v>
      </c>
      <c r="L73" s="217">
        <f t="shared" si="2"/>
        <v>22.030829185996392</v>
      </c>
      <c r="M73" s="217">
        <f t="shared" si="3"/>
        <v>938</v>
      </c>
      <c r="N73" s="218">
        <f t="shared" si="14"/>
        <v>21016.030829185995</v>
      </c>
      <c r="O73" s="207">
        <f t="shared" si="4"/>
        <v>29.030829185994662</v>
      </c>
      <c r="P73" s="219"/>
      <c r="Q73" s="204">
        <f t="shared" si="5"/>
        <v>13597</v>
      </c>
      <c r="R73" s="217">
        <f t="shared" si="6"/>
        <v>14127</v>
      </c>
      <c r="S73" s="217">
        <f t="shared" si="7"/>
        <v>14127</v>
      </c>
      <c r="T73" s="210">
        <f t="shared" si="15"/>
        <v>530</v>
      </c>
      <c r="U73" s="219"/>
      <c r="V73" s="204">
        <f t="shared" si="8"/>
        <v>4636</v>
      </c>
      <c r="W73" s="217">
        <f t="shared" si="9"/>
        <v>4817</v>
      </c>
      <c r="X73" s="217">
        <f t="shared" si="10"/>
        <v>5903</v>
      </c>
      <c r="Y73" s="217">
        <f t="shared" si="11"/>
        <v>5919</v>
      </c>
      <c r="Z73" s="217">
        <f t="shared" si="12"/>
        <v>5922</v>
      </c>
      <c r="AA73" s="217">
        <f t="shared" si="13"/>
        <v>5929</v>
      </c>
      <c r="AB73" s="210">
        <f t="shared" si="16"/>
        <v>7</v>
      </c>
      <c r="AC73" s="203"/>
      <c r="AD73" s="211"/>
    </row>
    <row r="74" spans="1:30" s="79" customFormat="1" x14ac:dyDescent="0.2">
      <c r="A74" s="200">
        <v>416</v>
      </c>
      <c r="B74" s="200">
        <v>416035044</v>
      </c>
      <c r="C74" s="201" t="s">
        <v>496</v>
      </c>
      <c r="D74" s="200">
        <v>35</v>
      </c>
      <c r="E74" s="201" t="s">
        <v>67</v>
      </c>
      <c r="F74" s="200">
        <v>44</v>
      </c>
      <c r="G74" s="201" t="s">
        <v>76</v>
      </c>
      <c r="H74" s="202">
        <v>6.8000000000000007</v>
      </c>
      <c r="I74" s="203"/>
      <c r="J74" s="204">
        <f t="shared" ref="J74:J137" si="17">VLOOKUP($B74,rates21Q4,8,FALSE)</f>
        <v>12958</v>
      </c>
      <c r="K74" s="217">
        <f t="shared" ref="K74:K137" si="18">VLOOKUP($B74,rates21Q4,9,FALSE)</f>
        <v>116</v>
      </c>
      <c r="L74" s="217">
        <f t="shared" ref="L74:L137" si="19">IFERROR(VLOOKUP($B74,rates21Q4,10,FALSE),0)</f>
        <v>0</v>
      </c>
      <c r="M74" s="217">
        <f t="shared" ref="M74:M137" si="20">VLOOKUP($B74,rates21Q4,11,FALSE)</f>
        <v>938</v>
      </c>
      <c r="N74" s="218">
        <f t="shared" si="14"/>
        <v>14012</v>
      </c>
      <c r="O74" s="207">
        <f t="shared" ref="O74:O137" si="21">IFERROR(N74-IFERROR(VLOOKUP($B74,rates21Q3c,12,FALSE),""),"")</f>
        <v>4</v>
      </c>
      <c r="P74" s="219"/>
      <c r="Q74" s="204">
        <f t="shared" ref="Q74:Q137" si="22">IFERROR(VLOOKUP($B74,rates20Q4,9,FALSE),"")</f>
        <v>12780</v>
      </c>
      <c r="R74" s="217">
        <f t="shared" ref="R74:R137" si="23">IFERROR(VLOOKUP($B74,rates21Q1f,8,FALSE),"")</f>
        <v>12958</v>
      </c>
      <c r="S74" s="217">
        <f t="shared" ref="S74:S137" si="24">IFERROR(VLOOKUP($B74,rates21Q2,8,FALSE),"")</f>
        <v>12958</v>
      </c>
      <c r="T74" s="210">
        <f t="shared" si="15"/>
        <v>178</v>
      </c>
      <c r="U74" s="219"/>
      <c r="V74" s="204">
        <f t="shared" ref="V74:V137" si="25">IFERROR(VLOOKUP($B74,rates20Q4,10,FALSE),"")</f>
        <v>0</v>
      </c>
      <c r="W74" s="217">
        <f t="shared" ref="W74:W137" si="26">IFERROR(VLOOKUP($B74,rates21Q1f,9,FALSE),"")</f>
        <v>0</v>
      </c>
      <c r="X74" s="217">
        <f t="shared" ref="X74:X137" si="27">IFERROR(VLOOKUP($B74,rates21Q2,9,FALSE),"")</f>
        <v>104</v>
      </c>
      <c r="Y74" s="217">
        <f t="shared" ref="Y74:Y137" si="28">IFERROR(VLOOKUP($B74,rates21Q3,9,FALSE),"")</f>
        <v>110</v>
      </c>
      <c r="Z74" s="217">
        <f t="shared" ref="Z74:Z137" si="29">IFERROR(VLOOKUP($B74,rates21Q3c,9,FALSE),"")</f>
        <v>112</v>
      </c>
      <c r="AA74" s="217">
        <f t="shared" ref="AA74:AA137" si="30">IFERROR(VLOOKUP($B74,rates21Q4,9,FALSE),"")</f>
        <v>116</v>
      </c>
      <c r="AB74" s="210">
        <f t="shared" si="16"/>
        <v>4</v>
      </c>
      <c r="AC74" s="203"/>
      <c r="AD74" s="211"/>
    </row>
    <row r="75" spans="1:30" s="79" customFormat="1" x14ac:dyDescent="0.2">
      <c r="A75" s="200">
        <v>416</v>
      </c>
      <c r="B75" s="200">
        <v>416035048</v>
      </c>
      <c r="C75" s="201" t="s">
        <v>496</v>
      </c>
      <c r="D75" s="200">
        <v>35</v>
      </c>
      <c r="E75" s="201" t="s">
        <v>67</v>
      </c>
      <c r="F75" s="200">
        <v>48</v>
      </c>
      <c r="G75" s="201" t="s">
        <v>80</v>
      </c>
      <c r="H75" s="202">
        <v>1</v>
      </c>
      <c r="I75" s="203"/>
      <c r="J75" s="204">
        <f t="shared" si="17"/>
        <v>11373.557741625926</v>
      </c>
      <c r="K75" s="217">
        <f t="shared" si="18"/>
        <v>9514</v>
      </c>
      <c r="L75" s="217">
        <f t="shared" si="19"/>
        <v>0</v>
      </c>
      <c r="M75" s="217">
        <f t="shared" si="20"/>
        <v>938</v>
      </c>
      <c r="N75" s="218">
        <f t="shared" ref="N75:N138" si="31">SUM(J75:M75)</f>
        <v>21825.557741625926</v>
      </c>
      <c r="O75" s="207">
        <f t="shared" si="21"/>
        <v>0</v>
      </c>
      <c r="P75" s="219"/>
      <c r="Q75" s="204">
        <f t="shared" si="22"/>
        <v>11098.353773469309</v>
      </c>
      <c r="R75" s="217">
        <f t="shared" si="23"/>
        <v>11373.557741625926</v>
      </c>
      <c r="S75" s="217">
        <f t="shared" si="24"/>
        <v>11373.557741625926</v>
      </c>
      <c r="T75" s="210">
        <f t="shared" ref="T75:T138" si="32">IFERROR(IF(Q75="","",S75-Q75),"")</f>
        <v>275.20396815661661</v>
      </c>
      <c r="U75" s="219"/>
      <c r="V75" s="204">
        <f t="shared" si="25"/>
        <v>8919</v>
      </c>
      <c r="W75" s="217">
        <f t="shared" si="26"/>
        <v>9140</v>
      </c>
      <c r="X75" s="217">
        <f t="shared" si="27"/>
        <v>9509</v>
      </c>
      <c r="Y75" s="217">
        <f t="shared" si="28"/>
        <v>9514</v>
      </c>
      <c r="Z75" s="217">
        <f t="shared" si="29"/>
        <v>9514</v>
      </c>
      <c r="AA75" s="217">
        <f t="shared" si="30"/>
        <v>9514</v>
      </c>
      <c r="AB75" s="210">
        <f t="shared" ref="AB75:AB138" si="33">IFERROR(AA75-Z75,"")</f>
        <v>0</v>
      </c>
      <c r="AC75" s="203"/>
      <c r="AD75" s="211"/>
    </row>
    <row r="76" spans="1:30" s="79" customFormat="1" x14ac:dyDescent="0.2">
      <c r="A76" s="200">
        <v>416</v>
      </c>
      <c r="B76" s="200">
        <v>416035057</v>
      </c>
      <c r="C76" s="201" t="s">
        <v>496</v>
      </c>
      <c r="D76" s="200">
        <v>35</v>
      </c>
      <c r="E76" s="201" t="s">
        <v>67</v>
      </c>
      <c r="F76" s="200">
        <v>57</v>
      </c>
      <c r="G76" s="201" t="s">
        <v>89</v>
      </c>
      <c r="H76" s="202">
        <v>0.56999999999999995</v>
      </c>
      <c r="I76" s="203"/>
      <c r="J76" s="204">
        <f t="shared" si="17"/>
        <v>14497.297146590754</v>
      </c>
      <c r="K76" s="217">
        <f t="shared" si="18"/>
        <v>453</v>
      </c>
      <c r="L76" s="217">
        <f t="shared" si="19"/>
        <v>0</v>
      </c>
      <c r="M76" s="217">
        <f t="shared" si="20"/>
        <v>938</v>
      </c>
      <c r="N76" s="218">
        <f t="shared" si="31"/>
        <v>15888.297146590754</v>
      </c>
      <c r="O76" s="207" t="str">
        <f t="shared" si="21"/>
        <v/>
      </c>
      <c r="P76" s="219"/>
      <c r="Q76" s="204" t="str">
        <f t="shared" si="22"/>
        <v/>
      </c>
      <c r="R76" s="217" t="str">
        <f t="shared" si="23"/>
        <v/>
      </c>
      <c r="S76" s="217" t="str">
        <f t="shared" si="24"/>
        <v/>
      </c>
      <c r="T76" s="210" t="str">
        <f t="shared" si="32"/>
        <v/>
      </c>
      <c r="U76" s="219"/>
      <c r="V76" s="204" t="str">
        <f t="shared" si="25"/>
        <v/>
      </c>
      <c r="W76" s="217" t="str">
        <f t="shared" si="26"/>
        <v/>
      </c>
      <c r="X76" s="217" t="str">
        <f t="shared" si="27"/>
        <v/>
      </c>
      <c r="Y76" s="217" t="str">
        <f t="shared" si="28"/>
        <v/>
      </c>
      <c r="Z76" s="217" t="str">
        <f t="shared" si="29"/>
        <v/>
      </c>
      <c r="AA76" s="217">
        <f t="shared" si="30"/>
        <v>453</v>
      </c>
      <c r="AB76" s="210" t="str">
        <f t="shared" si="33"/>
        <v/>
      </c>
      <c r="AC76" s="203"/>
      <c r="AD76" s="211"/>
    </row>
    <row r="77" spans="1:30" s="79" customFormat="1" x14ac:dyDescent="0.2">
      <c r="A77" s="200">
        <v>416</v>
      </c>
      <c r="B77" s="200">
        <v>416035073</v>
      </c>
      <c r="C77" s="201" t="s">
        <v>496</v>
      </c>
      <c r="D77" s="200">
        <v>35</v>
      </c>
      <c r="E77" s="201" t="s">
        <v>67</v>
      </c>
      <c r="F77" s="200">
        <v>73</v>
      </c>
      <c r="G77" s="201" t="s">
        <v>105</v>
      </c>
      <c r="H77" s="202">
        <v>3</v>
      </c>
      <c r="I77" s="203"/>
      <c r="J77" s="204">
        <f t="shared" si="17"/>
        <v>12306</v>
      </c>
      <c r="K77" s="217">
        <f t="shared" si="18"/>
        <v>8500</v>
      </c>
      <c r="L77" s="217">
        <f t="shared" si="19"/>
        <v>0</v>
      </c>
      <c r="M77" s="217">
        <f t="shared" si="20"/>
        <v>938</v>
      </c>
      <c r="N77" s="218">
        <f t="shared" si="31"/>
        <v>21744</v>
      </c>
      <c r="O77" s="207">
        <f t="shared" si="21"/>
        <v>2</v>
      </c>
      <c r="P77" s="219"/>
      <c r="Q77" s="204">
        <f t="shared" si="22"/>
        <v>16825</v>
      </c>
      <c r="R77" s="217">
        <f t="shared" si="23"/>
        <v>12306</v>
      </c>
      <c r="S77" s="217">
        <f t="shared" si="24"/>
        <v>12306</v>
      </c>
      <c r="T77" s="210">
        <f t="shared" si="32"/>
        <v>-4519</v>
      </c>
      <c r="U77" s="219"/>
      <c r="V77" s="204">
        <f t="shared" si="25"/>
        <v>10992</v>
      </c>
      <c r="W77" s="217">
        <f t="shared" si="26"/>
        <v>8040</v>
      </c>
      <c r="X77" s="217">
        <f t="shared" si="27"/>
        <v>8482</v>
      </c>
      <c r="Y77" s="217">
        <f t="shared" si="28"/>
        <v>8498</v>
      </c>
      <c r="Z77" s="217">
        <f t="shared" si="29"/>
        <v>8498</v>
      </c>
      <c r="AA77" s="217">
        <f t="shared" si="30"/>
        <v>8500</v>
      </c>
      <c r="AB77" s="210">
        <f t="shared" si="33"/>
        <v>2</v>
      </c>
      <c r="AC77" s="203"/>
      <c r="AD77" s="211"/>
    </row>
    <row r="78" spans="1:30" s="79" customFormat="1" x14ac:dyDescent="0.2">
      <c r="A78" s="200">
        <v>416</v>
      </c>
      <c r="B78" s="200">
        <v>416035093</v>
      </c>
      <c r="C78" s="201" t="s">
        <v>496</v>
      </c>
      <c r="D78" s="200">
        <v>35</v>
      </c>
      <c r="E78" s="201" t="s">
        <v>67</v>
      </c>
      <c r="F78" s="200">
        <v>93</v>
      </c>
      <c r="G78" s="201" t="s">
        <v>125</v>
      </c>
      <c r="H78" s="202">
        <v>0.49</v>
      </c>
      <c r="I78" s="203"/>
      <c r="J78" s="204">
        <f t="shared" si="17"/>
        <v>14253.981201881861</v>
      </c>
      <c r="K78" s="217">
        <f t="shared" si="18"/>
        <v>81</v>
      </c>
      <c r="L78" s="217">
        <f t="shared" si="19"/>
        <v>0</v>
      </c>
      <c r="M78" s="217">
        <f t="shared" si="20"/>
        <v>938</v>
      </c>
      <c r="N78" s="218">
        <f t="shared" si="31"/>
        <v>15272.981201881861</v>
      </c>
      <c r="O78" s="207" t="str">
        <f t="shared" si="21"/>
        <v/>
      </c>
      <c r="P78" s="219"/>
      <c r="Q78" s="204" t="str">
        <f t="shared" si="22"/>
        <v/>
      </c>
      <c r="R78" s="217" t="str">
        <f t="shared" si="23"/>
        <v/>
      </c>
      <c r="S78" s="217" t="str">
        <f t="shared" si="24"/>
        <v/>
      </c>
      <c r="T78" s="210" t="str">
        <f t="shared" si="32"/>
        <v/>
      </c>
      <c r="U78" s="219"/>
      <c r="V78" s="204" t="str">
        <f t="shared" si="25"/>
        <v/>
      </c>
      <c r="W78" s="217" t="str">
        <f t="shared" si="26"/>
        <v/>
      </c>
      <c r="X78" s="217" t="str">
        <f t="shared" si="27"/>
        <v/>
      </c>
      <c r="Y78" s="217" t="str">
        <f t="shared" si="28"/>
        <v/>
      </c>
      <c r="Z78" s="217" t="str">
        <f t="shared" si="29"/>
        <v/>
      </c>
      <c r="AA78" s="217">
        <f t="shared" si="30"/>
        <v>81</v>
      </c>
      <c r="AB78" s="210" t="str">
        <f t="shared" si="33"/>
        <v/>
      </c>
      <c r="AC78" s="203"/>
      <c r="AD78" s="211"/>
    </row>
    <row r="79" spans="1:30" s="79" customFormat="1" x14ac:dyDescent="0.2">
      <c r="A79" s="200">
        <v>416</v>
      </c>
      <c r="B79" s="200">
        <v>416035133</v>
      </c>
      <c r="C79" s="201" t="s">
        <v>496</v>
      </c>
      <c r="D79" s="200">
        <v>35</v>
      </c>
      <c r="E79" s="201" t="s">
        <v>67</v>
      </c>
      <c r="F79" s="200">
        <v>133</v>
      </c>
      <c r="G79" s="201" t="s">
        <v>165</v>
      </c>
      <c r="H79" s="202">
        <v>1</v>
      </c>
      <c r="I79" s="203"/>
      <c r="J79" s="204">
        <f t="shared" si="17"/>
        <v>11958.499763432394</v>
      </c>
      <c r="K79" s="217">
        <f t="shared" si="18"/>
        <v>2082</v>
      </c>
      <c r="L79" s="217">
        <f t="shared" si="19"/>
        <v>0</v>
      </c>
      <c r="M79" s="217">
        <f t="shared" si="20"/>
        <v>938</v>
      </c>
      <c r="N79" s="218">
        <f t="shared" si="31"/>
        <v>14978.499763432394</v>
      </c>
      <c r="O79" s="207">
        <f t="shared" si="21"/>
        <v>0</v>
      </c>
      <c r="P79" s="219"/>
      <c r="Q79" s="204" t="str">
        <f t="shared" si="22"/>
        <v/>
      </c>
      <c r="R79" s="217" t="str">
        <f t="shared" si="23"/>
        <v/>
      </c>
      <c r="S79" s="217">
        <f t="shared" si="24"/>
        <v>11958.499763432394</v>
      </c>
      <c r="T79" s="210" t="str">
        <f t="shared" si="32"/>
        <v/>
      </c>
      <c r="U79" s="219"/>
      <c r="V79" s="204" t="str">
        <f t="shared" si="25"/>
        <v/>
      </c>
      <c r="W79" s="217" t="str">
        <f t="shared" si="26"/>
        <v/>
      </c>
      <c r="X79" s="217">
        <f t="shared" si="27"/>
        <v>2067</v>
      </c>
      <c r="Y79" s="217">
        <f t="shared" si="28"/>
        <v>2082</v>
      </c>
      <c r="Z79" s="217">
        <f t="shared" si="29"/>
        <v>2082</v>
      </c>
      <c r="AA79" s="217">
        <f t="shared" si="30"/>
        <v>2082</v>
      </c>
      <c r="AB79" s="210">
        <f t="shared" si="33"/>
        <v>0</v>
      </c>
      <c r="AC79" s="203"/>
      <c r="AD79" s="211"/>
    </row>
    <row r="80" spans="1:30" s="79" customFormat="1" x14ac:dyDescent="0.2">
      <c r="A80" s="200">
        <v>416</v>
      </c>
      <c r="B80" s="200">
        <v>416035220</v>
      </c>
      <c r="C80" s="201" t="s">
        <v>496</v>
      </c>
      <c r="D80" s="200">
        <v>35</v>
      </c>
      <c r="E80" s="201" t="s">
        <v>67</v>
      </c>
      <c r="F80" s="200">
        <v>220</v>
      </c>
      <c r="G80" s="201" t="s">
        <v>252</v>
      </c>
      <c r="H80" s="202">
        <v>1</v>
      </c>
      <c r="I80" s="203"/>
      <c r="J80" s="204">
        <f t="shared" si="17"/>
        <v>16118</v>
      </c>
      <c r="K80" s="217">
        <f t="shared" si="18"/>
        <v>7167</v>
      </c>
      <c r="L80" s="217">
        <f t="shared" si="19"/>
        <v>0</v>
      </c>
      <c r="M80" s="217">
        <f t="shared" si="20"/>
        <v>938</v>
      </c>
      <c r="N80" s="218">
        <f t="shared" si="31"/>
        <v>24223</v>
      </c>
      <c r="O80" s="207">
        <f t="shared" si="21"/>
        <v>1</v>
      </c>
      <c r="P80" s="219"/>
      <c r="Q80" s="204">
        <f t="shared" si="22"/>
        <v>11691.573738218611</v>
      </c>
      <c r="R80" s="217">
        <f t="shared" si="23"/>
        <v>16118</v>
      </c>
      <c r="S80" s="217">
        <f t="shared" si="24"/>
        <v>16118</v>
      </c>
      <c r="T80" s="210">
        <f t="shared" si="32"/>
        <v>4426.4262617813893</v>
      </c>
      <c r="U80" s="219"/>
      <c r="V80" s="204">
        <f t="shared" si="25"/>
        <v>5012</v>
      </c>
      <c r="W80" s="217">
        <f t="shared" si="26"/>
        <v>6910</v>
      </c>
      <c r="X80" s="217">
        <f t="shared" si="27"/>
        <v>7159</v>
      </c>
      <c r="Y80" s="217">
        <f t="shared" si="28"/>
        <v>7166</v>
      </c>
      <c r="Z80" s="217">
        <f t="shared" si="29"/>
        <v>7166</v>
      </c>
      <c r="AA80" s="217">
        <f t="shared" si="30"/>
        <v>7167</v>
      </c>
      <c r="AB80" s="210">
        <f t="shared" si="33"/>
        <v>1</v>
      </c>
      <c r="AC80" s="203"/>
      <c r="AD80" s="211"/>
    </row>
    <row r="81" spans="1:30" s="79" customFormat="1" x14ac:dyDescent="0.2">
      <c r="A81" s="200">
        <v>416</v>
      </c>
      <c r="B81" s="200">
        <v>416035243</v>
      </c>
      <c r="C81" s="201" t="s">
        <v>496</v>
      </c>
      <c r="D81" s="200">
        <v>35</v>
      </c>
      <c r="E81" s="201" t="s">
        <v>67</v>
      </c>
      <c r="F81" s="200">
        <v>243</v>
      </c>
      <c r="G81" s="201" t="s">
        <v>275</v>
      </c>
      <c r="H81" s="202">
        <v>1</v>
      </c>
      <c r="I81" s="203"/>
      <c r="J81" s="204">
        <f t="shared" si="17"/>
        <v>13392.987389876773</v>
      </c>
      <c r="K81" s="217">
        <f t="shared" si="18"/>
        <v>2516</v>
      </c>
      <c r="L81" s="217">
        <f t="shared" si="19"/>
        <v>0</v>
      </c>
      <c r="M81" s="217">
        <f t="shared" si="20"/>
        <v>938</v>
      </c>
      <c r="N81" s="218">
        <f t="shared" si="31"/>
        <v>16846.987389876773</v>
      </c>
      <c r="O81" s="207" t="str">
        <f t="shared" si="21"/>
        <v/>
      </c>
      <c r="P81" s="219"/>
      <c r="Q81" s="204" t="str">
        <f t="shared" si="22"/>
        <v/>
      </c>
      <c r="R81" s="217" t="str">
        <f t="shared" si="23"/>
        <v/>
      </c>
      <c r="S81" s="217" t="str">
        <f t="shared" si="24"/>
        <v/>
      </c>
      <c r="T81" s="210" t="str">
        <f t="shared" si="32"/>
        <v/>
      </c>
      <c r="U81" s="219"/>
      <c r="V81" s="204" t="str">
        <f t="shared" si="25"/>
        <v/>
      </c>
      <c r="W81" s="217" t="str">
        <f t="shared" si="26"/>
        <v/>
      </c>
      <c r="X81" s="217" t="str">
        <f t="shared" si="27"/>
        <v/>
      </c>
      <c r="Y81" s="217" t="str">
        <f t="shared" si="28"/>
        <v/>
      </c>
      <c r="Z81" s="217" t="str">
        <f t="shared" si="29"/>
        <v/>
      </c>
      <c r="AA81" s="217">
        <f t="shared" si="30"/>
        <v>2516</v>
      </c>
      <c r="AB81" s="210" t="str">
        <f t="shared" si="33"/>
        <v/>
      </c>
      <c r="AC81" s="203"/>
      <c r="AD81" s="211"/>
    </row>
    <row r="82" spans="1:30" s="79" customFormat="1" x14ac:dyDescent="0.2">
      <c r="A82" s="200">
        <v>416</v>
      </c>
      <c r="B82" s="200">
        <v>416035244</v>
      </c>
      <c r="C82" s="201" t="s">
        <v>496</v>
      </c>
      <c r="D82" s="200">
        <v>35</v>
      </c>
      <c r="E82" s="201" t="s">
        <v>67</v>
      </c>
      <c r="F82" s="200">
        <v>244</v>
      </c>
      <c r="G82" s="201" t="s">
        <v>276</v>
      </c>
      <c r="H82" s="202">
        <v>9.51</v>
      </c>
      <c r="I82" s="203"/>
      <c r="J82" s="204">
        <f t="shared" si="17"/>
        <v>13659</v>
      </c>
      <c r="K82" s="217">
        <f t="shared" si="18"/>
        <v>4329</v>
      </c>
      <c r="L82" s="217">
        <f t="shared" si="19"/>
        <v>0</v>
      </c>
      <c r="M82" s="217">
        <f t="shared" si="20"/>
        <v>938</v>
      </c>
      <c r="N82" s="218">
        <f t="shared" si="31"/>
        <v>18926</v>
      </c>
      <c r="O82" s="207">
        <f t="shared" si="21"/>
        <v>-596</v>
      </c>
      <c r="P82" s="219"/>
      <c r="Q82" s="204">
        <f t="shared" si="22"/>
        <v>13892</v>
      </c>
      <c r="R82" s="217">
        <f t="shared" si="23"/>
        <v>13659</v>
      </c>
      <c r="S82" s="217">
        <f t="shared" si="24"/>
        <v>13659</v>
      </c>
      <c r="T82" s="210">
        <f t="shared" si="32"/>
        <v>-233</v>
      </c>
      <c r="U82" s="219"/>
      <c r="V82" s="204">
        <f t="shared" si="25"/>
        <v>5009</v>
      </c>
      <c r="W82" s="217">
        <f t="shared" si="26"/>
        <v>4925</v>
      </c>
      <c r="X82" s="217">
        <f t="shared" si="27"/>
        <v>4925</v>
      </c>
      <c r="Y82" s="217">
        <f t="shared" si="28"/>
        <v>4925</v>
      </c>
      <c r="Z82" s="217">
        <f t="shared" si="29"/>
        <v>4925</v>
      </c>
      <c r="AA82" s="217">
        <f t="shared" si="30"/>
        <v>4329</v>
      </c>
      <c r="AB82" s="210">
        <f t="shared" si="33"/>
        <v>-596</v>
      </c>
      <c r="AC82" s="203"/>
      <c r="AD82" s="211"/>
    </row>
    <row r="83" spans="1:30" s="79" customFormat="1" x14ac:dyDescent="0.2">
      <c r="A83" s="200">
        <v>416</v>
      </c>
      <c r="B83" s="200">
        <v>416035285</v>
      </c>
      <c r="C83" s="201" t="s">
        <v>496</v>
      </c>
      <c r="D83" s="200">
        <v>35</v>
      </c>
      <c r="E83" s="201" t="s">
        <v>67</v>
      </c>
      <c r="F83" s="200">
        <v>285</v>
      </c>
      <c r="G83" s="201" t="s">
        <v>317</v>
      </c>
      <c r="H83" s="202">
        <v>3</v>
      </c>
      <c r="I83" s="203"/>
      <c r="J83" s="204">
        <f t="shared" si="17"/>
        <v>10872</v>
      </c>
      <c r="K83" s="217">
        <f t="shared" si="18"/>
        <v>3174</v>
      </c>
      <c r="L83" s="217">
        <f t="shared" si="19"/>
        <v>0</v>
      </c>
      <c r="M83" s="217">
        <f t="shared" si="20"/>
        <v>938</v>
      </c>
      <c r="N83" s="218">
        <f t="shared" si="31"/>
        <v>14984</v>
      </c>
      <c r="O83" s="207">
        <f t="shared" si="21"/>
        <v>1</v>
      </c>
      <c r="P83" s="219"/>
      <c r="Q83" s="204">
        <f t="shared" si="22"/>
        <v>11260</v>
      </c>
      <c r="R83" s="217">
        <f t="shared" si="23"/>
        <v>10872</v>
      </c>
      <c r="S83" s="217">
        <f t="shared" si="24"/>
        <v>10872</v>
      </c>
      <c r="T83" s="210">
        <f t="shared" si="32"/>
        <v>-388</v>
      </c>
      <c r="U83" s="219"/>
      <c r="V83" s="204">
        <f t="shared" si="25"/>
        <v>3191</v>
      </c>
      <c r="W83" s="217">
        <f t="shared" si="26"/>
        <v>3081</v>
      </c>
      <c r="X83" s="217">
        <f t="shared" si="27"/>
        <v>3159</v>
      </c>
      <c r="Y83" s="217">
        <f t="shared" si="28"/>
        <v>3173</v>
      </c>
      <c r="Z83" s="217">
        <f t="shared" si="29"/>
        <v>3173</v>
      </c>
      <c r="AA83" s="217">
        <f t="shared" si="30"/>
        <v>3174</v>
      </c>
      <c r="AB83" s="210">
        <f t="shared" si="33"/>
        <v>1</v>
      </c>
      <c r="AC83" s="203"/>
      <c r="AD83" s="211"/>
    </row>
    <row r="84" spans="1:30" s="79" customFormat="1" x14ac:dyDescent="0.2">
      <c r="A84" s="200">
        <v>416</v>
      </c>
      <c r="B84" s="200">
        <v>416035307</v>
      </c>
      <c r="C84" s="201" t="s">
        <v>496</v>
      </c>
      <c r="D84" s="200">
        <v>35</v>
      </c>
      <c r="E84" s="201" t="s">
        <v>67</v>
      </c>
      <c r="F84" s="200">
        <v>307</v>
      </c>
      <c r="G84" s="201" t="s">
        <v>339</v>
      </c>
      <c r="H84" s="202">
        <v>1</v>
      </c>
      <c r="I84" s="203"/>
      <c r="J84" s="204">
        <f t="shared" si="17"/>
        <v>9576</v>
      </c>
      <c r="K84" s="217">
        <f t="shared" si="18"/>
        <v>4166</v>
      </c>
      <c r="L84" s="217">
        <f t="shared" si="19"/>
        <v>0</v>
      </c>
      <c r="M84" s="217">
        <f t="shared" si="20"/>
        <v>938</v>
      </c>
      <c r="N84" s="218">
        <f t="shared" si="31"/>
        <v>14680</v>
      </c>
      <c r="O84" s="207">
        <f t="shared" si="21"/>
        <v>1</v>
      </c>
      <c r="P84" s="219"/>
      <c r="Q84" s="204">
        <f t="shared" si="22"/>
        <v>11260</v>
      </c>
      <c r="R84" s="217">
        <f t="shared" si="23"/>
        <v>9576</v>
      </c>
      <c r="S84" s="217">
        <f t="shared" si="24"/>
        <v>9576</v>
      </c>
      <c r="T84" s="210">
        <f t="shared" si="32"/>
        <v>-1684</v>
      </c>
      <c r="U84" s="219"/>
      <c r="V84" s="204">
        <f t="shared" si="25"/>
        <v>4734</v>
      </c>
      <c r="W84" s="217">
        <f t="shared" si="26"/>
        <v>4026</v>
      </c>
      <c r="X84" s="217">
        <f t="shared" si="27"/>
        <v>4154</v>
      </c>
      <c r="Y84" s="217">
        <f t="shared" si="28"/>
        <v>4165</v>
      </c>
      <c r="Z84" s="217">
        <f t="shared" si="29"/>
        <v>4165</v>
      </c>
      <c r="AA84" s="217">
        <f t="shared" si="30"/>
        <v>4166</v>
      </c>
      <c r="AB84" s="210">
        <f t="shared" si="33"/>
        <v>1</v>
      </c>
      <c r="AC84" s="203"/>
      <c r="AD84" s="211"/>
    </row>
    <row r="85" spans="1:30" s="79" customFormat="1" x14ac:dyDescent="0.2">
      <c r="A85" s="200">
        <v>417</v>
      </c>
      <c r="B85" s="200">
        <v>417035035</v>
      </c>
      <c r="C85" s="201" t="s">
        <v>497</v>
      </c>
      <c r="D85" s="200">
        <v>35</v>
      </c>
      <c r="E85" s="201" t="s">
        <v>67</v>
      </c>
      <c r="F85" s="200">
        <v>35</v>
      </c>
      <c r="G85" s="201" t="s">
        <v>67</v>
      </c>
      <c r="H85" s="202">
        <v>311.04000000000002</v>
      </c>
      <c r="I85" s="203"/>
      <c r="J85" s="204">
        <f t="shared" si="17"/>
        <v>14236</v>
      </c>
      <c r="K85" s="217">
        <f t="shared" si="18"/>
        <v>5975</v>
      </c>
      <c r="L85" s="217">
        <f t="shared" si="19"/>
        <v>0</v>
      </c>
      <c r="M85" s="217">
        <f t="shared" si="20"/>
        <v>938</v>
      </c>
      <c r="N85" s="218">
        <f t="shared" si="31"/>
        <v>21149</v>
      </c>
      <c r="O85" s="207">
        <f t="shared" si="21"/>
        <v>7</v>
      </c>
      <c r="P85" s="219"/>
      <c r="Q85" s="204">
        <f t="shared" si="22"/>
        <v>13531</v>
      </c>
      <c r="R85" s="217">
        <f t="shared" si="23"/>
        <v>14236</v>
      </c>
      <c r="S85" s="217">
        <f t="shared" si="24"/>
        <v>14236</v>
      </c>
      <c r="T85" s="210">
        <f t="shared" si="32"/>
        <v>705</v>
      </c>
      <c r="U85" s="219"/>
      <c r="V85" s="204">
        <f t="shared" si="25"/>
        <v>4613</v>
      </c>
      <c r="W85" s="217">
        <f t="shared" si="26"/>
        <v>4854</v>
      </c>
      <c r="X85" s="217">
        <f t="shared" si="27"/>
        <v>5949</v>
      </c>
      <c r="Y85" s="217">
        <f t="shared" si="28"/>
        <v>5965</v>
      </c>
      <c r="Z85" s="217">
        <f t="shared" si="29"/>
        <v>5968</v>
      </c>
      <c r="AA85" s="217">
        <f t="shared" si="30"/>
        <v>5975</v>
      </c>
      <c r="AB85" s="210">
        <f t="shared" si="33"/>
        <v>7</v>
      </c>
      <c r="AC85" s="203"/>
      <c r="AD85" s="211"/>
    </row>
    <row r="86" spans="1:30" s="79" customFormat="1" x14ac:dyDescent="0.2">
      <c r="A86" s="200">
        <v>417</v>
      </c>
      <c r="B86" s="200">
        <v>417035044</v>
      </c>
      <c r="C86" s="201" t="s">
        <v>497</v>
      </c>
      <c r="D86" s="200">
        <v>35</v>
      </c>
      <c r="E86" s="201" t="s">
        <v>67</v>
      </c>
      <c r="F86" s="200">
        <v>44</v>
      </c>
      <c r="G86" s="201" t="s">
        <v>76</v>
      </c>
      <c r="H86" s="202">
        <v>2</v>
      </c>
      <c r="I86" s="203"/>
      <c r="J86" s="204">
        <f t="shared" si="17"/>
        <v>14989</v>
      </c>
      <c r="K86" s="217">
        <f t="shared" si="18"/>
        <v>134</v>
      </c>
      <c r="L86" s="217">
        <f t="shared" si="19"/>
        <v>0</v>
      </c>
      <c r="M86" s="217">
        <f t="shared" si="20"/>
        <v>938</v>
      </c>
      <c r="N86" s="218">
        <f t="shared" si="31"/>
        <v>16061</v>
      </c>
      <c r="O86" s="207">
        <f t="shared" si="21"/>
        <v>4</v>
      </c>
      <c r="P86" s="219"/>
      <c r="Q86" s="204">
        <f t="shared" si="22"/>
        <v>13120.546869664635</v>
      </c>
      <c r="R86" s="217">
        <f t="shared" si="23"/>
        <v>14989</v>
      </c>
      <c r="S86" s="217">
        <f t="shared" si="24"/>
        <v>14989</v>
      </c>
      <c r="T86" s="210">
        <f t="shared" si="32"/>
        <v>1868.4531303353651</v>
      </c>
      <c r="U86" s="219"/>
      <c r="V86" s="204">
        <f t="shared" si="25"/>
        <v>0</v>
      </c>
      <c r="W86" s="217">
        <f t="shared" si="26"/>
        <v>0</v>
      </c>
      <c r="X86" s="217">
        <f t="shared" si="27"/>
        <v>120</v>
      </c>
      <c r="Y86" s="217">
        <f t="shared" si="28"/>
        <v>128</v>
      </c>
      <c r="Z86" s="217">
        <f t="shared" si="29"/>
        <v>130</v>
      </c>
      <c r="AA86" s="217">
        <f t="shared" si="30"/>
        <v>134</v>
      </c>
      <c r="AB86" s="210">
        <f t="shared" si="33"/>
        <v>4</v>
      </c>
      <c r="AC86" s="203"/>
      <c r="AD86" s="211"/>
    </row>
    <row r="87" spans="1:30" s="79" customFormat="1" x14ac:dyDescent="0.2">
      <c r="A87" s="200">
        <v>417</v>
      </c>
      <c r="B87" s="200">
        <v>417035093</v>
      </c>
      <c r="C87" s="201" t="s">
        <v>497</v>
      </c>
      <c r="D87" s="200">
        <v>35</v>
      </c>
      <c r="E87" s="201" t="s">
        <v>67</v>
      </c>
      <c r="F87" s="200">
        <v>93</v>
      </c>
      <c r="G87" s="201" t="s">
        <v>125</v>
      </c>
      <c r="H87" s="202">
        <v>1.36</v>
      </c>
      <c r="I87" s="203"/>
      <c r="J87" s="204">
        <f t="shared" si="17"/>
        <v>14253.981201881861</v>
      </c>
      <c r="K87" s="217">
        <f t="shared" si="18"/>
        <v>81</v>
      </c>
      <c r="L87" s="217">
        <f t="shared" si="19"/>
        <v>0</v>
      </c>
      <c r="M87" s="217">
        <f t="shared" si="20"/>
        <v>938</v>
      </c>
      <c r="N87" s="218">
        <f t="shared" si="31"/>
        <v>15272.981201881861</v>
      </c>
      <c r="O87" s="207" t="str">
        <f t="shared" si="21"/>
        <v/>
      </c>
      <c r="P87" s="219"/>
      <c r="Q87" s="204" t="str">
        <f t="shared" si="22"/>
        <v/>
      </c>
      <c r="R87" s="217" t="str">
        <f t="shared" si="23"/>
        <v/>
      </c>
      <c r="S87" s="217" t="str">
        <f t="shared" si="24"/>
        <v/>
      </c>
      <c r="T87" s="210" t="str">
        <f t="shared" si="32"/>
        <v/>
      </c>
      <c r="U87" s="219"/>
      <c r="V87" s="204" t="str">
        <f t="shared" si="25"/>
        <v/>
      </c>
      <c r="W87" s="217" t="str">
        <f t="shared" si="26"/>
        <v/>
      </c>
      <c r="X87" s="217" t="str">
        <f t="shared" si="27"/>
        <v/>
      </c>
      <c r="Y87" s="217" t="str">
        <f t="shared" si="28"/>
        <v/>
      </c>
      <c r="Z87" s="217" t="str">
        <f t="shared" si="29"/>
        <v/>
      </c>
      <c r="AA87" s="217">
        <f t="shared" si="30"/>
        <v>81</v>
      </c>
      <c r="AB87" s="210" t="str">
        <f t="shared" si="33"/>
        <v/>
      </c>
      <c r="AC87" s="203"/>
      <c r="AD87" s="211"/>
    </row>
    <row r="88" spans="1:30" s="79" customFormat="1" x14ac:dyDescent="0.2">
      <c r="A88" s="200">
        <v>417</v>
      </c>
      <c r="B88" s="200">
        <v>417035100</v>
      </c>
      <c r="C88" s="201" t="s">
        <v>497</v>
      </c>
      <c r="D88" s="200">
        <v>35</v>
      </c>
      <c r="E88" s="201" t="s">
        <v>67</v>
      </c>
      <c r="F88" s="200">
        <v>100</v>
      </c>
      <c r="G88" s="201" t="s">
        <v>132</v>
      </c>
      <c r="H88" s="202">
        <v>4</v>
      </c>
      <c r="I88" s="203"/>
      <c r="J88" s="204">
        <f t="shared" si="17"/>
        <v>13488</v>
      </c>
      <c r="K88" s="217">
        <f t="shared" si="18"/>
        <v>4992</v>
      </c>
      <c r="L88" s="217">
        <f t="shared" si="19"/>
        <v>0</v>
      </c>
      <c r="M88" s="217">
        <f t="shared" si="20"/>
        <v>938</v>
      </c>
      <c r="N88" s="218">
        <f t="shared" si="31"/>
        <v>19418</v>
      </c>
      <c r="O88" s="207">
        <f t="shared" si="21"/>
        <v>0</v>
      </c>
      <c r="P88" s="219"/>
      <c r="Q88" s="204">
        <f t="shared" si="22"/>
        <v>14633</v>
      </c>
      <c r="R88" s="217">
        <f t="shared" si="23"/>
        <v>13488</v>
      </c>
      <c r="S88" s="217">
        <f t="shared" si="24"/>
        <v>13488</v>
      </c>
      <c r="T88" s="210">
        <f t="shared" si="32"/>
        <v>-1145</v>
      </c>
      <c r="U88" s="219"/>
      <c r="V88" s="204">
        <f t="shared" si="25"/>
        <v>6026</v>
      </c>
      <c r="W88" s="217">
        <f t="shared" si="26"/>
        <v>5555</v>
      </c>
      <c r="X88" s="217">
        <f t="shared" si="27"/>
        <v>5555</v>
      </c>
      <c r="Y88" s="217">
        <f t="shared" si="28"/>
        <v>5555</v>
      </c>
      <c r="Z88" s="217">
        <f t="shared" si="29"/>
        <v>4992</v>
      </c>
      <c r="AA88" s="217">
        <f t="shared" si="30"/>
        <v>4992</v>
      </c>
      <c r="AB88" s="210">
        <f t="shared" si="33"/>
        <v>0</v>
      </c>
      <c r="AC88" s="203"/>
      <c r="AD88" s="211"/>
    </row>
    <row r="89" spans="1:30" s="79" customFormat="1" x14ac:dyDescent="0.2">
      <c r="A89" s="200">
        <v>417</v>
      </c>
      <c r="B89" s="200">
        <v>417035133</v>
      </c>
      <c r="C89" s="201" t="s">
        <v>497</v>
      </c>
      <c r="D89" s="200">
        <v>35</v>
      </c>
      <c r="E89" s="201" t="s">
        <v>67</v>
      </c>
      <c r="F89" s="200">
        <v>133</v>
      </c>
      <c r="G89" s="201" t="s">
        <v>165</v>
      </c>
      <c r="H89" s="202">
        <v>3</v>
      </c>
      <c r="I89" s="203"/>
      <c r="J89" s="204">
        <f t="shared" si="17"/>
        <v>9738</v>
      </c>
      <c r="K89" s="217">
        <f t="shared" si="18"/>
        <v>1696</v>
      </c>
      <c r="L89" s="217">
        <f t="shared" si="19"/>
        <v>0</v>
      </c>
      <c r="M89" s="217">
        <f t="shared" si="20"/>
        <v>938</v>
      </c>
      <c r="N89" s="218">
        <f t="shared" si="31"/>
        <v>12372</v>
      </c>
      <c r="O89" s="207">
        <f t="shared" si="21"/>
        <v>0</v>
      </c>
      <c r="P89" s="219"/>
      <c r="Q89" s="204">
        <f t="shared" si="22"/>
        <v>7008</v>
      </c>
      <c r="R89" s="217">
        <f t="shared" si="23"/>
        <v>9738</v>
      </c>
      <c r="S89" s="217">
        <f t="shared" si="24"/>
        <v>9738</v>
      </c>
      <c r="T89" s="210">
        <f t="shared" si="32"/>
        <v>2730</v>
      </c>
      <c r="U89" s="219"/>
      <c r="V89" s="204">
        <f t="shared" si="25"/>
        <v>1386</v>
      </c>
      <c r="W89" s="217">
        <f t="shared" si="26"/>
        <v>1926</v>
      </c>
      <c r="X89" s="217">
        <f t="shared" si="27"/>
        <v>1683</v>
      </c>
      <c r="Y89" s="217">
        <f t="shared" si="28"/>
        <v>1696</v>
      </c>
      <c r="Z89" s="217">
        <f t="shared" si="29"/>
        <v>1696</v>
      </c>
      <c r="AA89" s="217">
        <f t="shared" si="30"/>
        <v>1696</v>
      </c>
      <c r="AB89" s="210">
        <f t="shared" si="33"/>
        <v>0</v>
      </c>
      <c r="AC89" s="203"/>
      <c r="AD89" s="211"/>
    </row>
    <row r="90" spans="1:30" s="79" customFormat="1" x14ac:dyDescent="0.2">
      <c r="A90" s="200">
        <v>417</v>
      </c>
      <c r="B90" s="200">
        <v>417035199</v>
      </c>
      <c r="C90" s="201" t="s">
        <v>497</v>
      </c>
      <c r="D90" s="200">
        <v>35</v>
      </c>
      <c r="E90" s="201" t="s">
        <v>67</v>
      </c>
      <c r="F90" s="200">
        <v>199</v>
      </c>
      <c r="G90" s="201" t="s">
        <v>231</v>
      </c>
      <c r="H90" s="202">
        <v>1.08</v>
      </c>
      <c r="I90" s="203"/>
      <c r="J90" s="204">
        <f t="shared" si="17"/>
        <v>10949.682951174835</v>
      </c>
      <c r="K90" s="217">
        <f t="shared" si="18"/>
        <v>7347</v>
      </c>
      <c r="L90" s="217">
        <f t="shared" si="19"/>
        <v>0</v>
      </c>
      <c r="M90" s="217">
        <f t="shared" si="20"/>
        <v>938</v>
      </c>
      <c r="N90" s="218">
        <f t="shared" si="31"/>
        <v>19234.682951174836</v>
      </c>
      <c r="O90" s="207" t="str">
        <f t="shared" si="21"/>
        <v/>
      </c>
      <c r="P90" s="219"/>
      <c r="Q90" s="204" t="str">
        <f t="shared" si="22"/>
        <v/>
      </c>
      <c r="R90" s="217" t="str">
        <f t="shared" si="23"/>
        <v/>
      </c>
      <c r="S90" s="217" t="str">
        <f t="shared" si="24"/>
        <v/>
      </c>
      <c r="T90" s="210" t="str">
        <f t="shared" si="32"/>
        <v/>
      </c>
      <c r="U90" s="219"/>
      <c r="V90" s="204" t="str">
        <f t="shared" si="25"/>
        <v/>
      </c>
      <c r="W90" s="217" t="str">
        <f t="shared" si="26"/>
        <v/>
      </c>
      <c r="X90" s="217" t="str">
        <f t="shared" si="27"/>
        <v/>
      </c>
      <c r="Y90" s="217" t="str">
        <f t="shared" si="28"/>
        <v/>
      </c>
      <c r="Z90" s="217" t="str">
        <f t="shared" si="29"/>
        <v/>
      </c>
      <c r="AA90" s="217">
        <f t="shared" si="30"/>
        <v>7347</v>
      </c>
      <c r="AB90" s="210" t="str">
        <f t="shared" si="33"/>
        <v/>
      </c>
      <c r="AC90" s="203"/>
      <c r="AD90" s="211"/>
    </row>
    <row r="91" spans="1:30" s="79" customFormat="1" x14ac:dyDescent="0.2">
      <c r="A91" s="200">
        <v>417</v>
      </c>
      <c r="B91" s="200">
        <v>417035243</v>
      </c>
      <c r="C91" s="201" t="s">
        <v>497</v>
      </c>
      <c r="D91" s="200">
        <v>35</v>
      </c>
      <c r="E91" s="201" t="s">
        <v>67</v>
      </c>
      <c r="F91" s="200">
        <v>243</v>
      </c>
      <c r="G91" s="201" t="s">
        <v>275</v>
      </c>
      <c r="H91" s="202">
        <v>1</v>
      </c>
      <c r="I91" s="203"/>
      <c r="J91" s="204">
        <f t="shared" si="17"/>
        <v>9952</v>
      </c>
      <c r="K91" s="217">
        <f t="shared" si="18"/>
        <v>1869</v>
      </c>
      <c r="L91" s="217">
        <f t="shared" si="19"/>
        <v>0</v>
      </c>
      <c r="M91" s="217">
        <f t="shared" si="20"/>
        <v>938</v>
      </c>
      <c r="N91" s="218">
        <f t="shared" si="31"/>
        <v>12759</v>
      </c>
      <c r="O91" s="207">
        <f t="shared" si="21"/>
        <v>0</v>
      </c>
      <c r="P91" s="219"/>
      <c r="Q91" s="204">
        <f t="shared" si="22"/>
        <v>13081.185426445938</v>
      </c>
      <c r="R91" s="217">
        <f t="shared" si="23"/>
        <v>9952</v>
      </c>
      <c r="S91" s="217">
        <f t="shared" si="24"/>
        <v>9952</v>
      </c>
      <c r="T91" s="210">
        <f t="shared" si="32"/>
        <v>-3129.185426445938</v>
      </c>
      <c r="U91" s="219"/>
      <c r="V91" s="204">
        <f t="shared" si="25"/>
        <v>2707</v>
      </c>
      <c r="W91" s="217">
        <f t="shared" si="26"/>
        <v>2060</v>
      </c>
      <c r="X91" s="217">
        <f t="shared" si="27"/>
        <v>2060</v>
      </c>
      <c r="Y91" s="217">
        <f t="shared" si="28"/>
        <v>2060</v>
      </c>
      <c r="Z91" s="217">
        <f t="shared" si="29"/>
        <v>1869</v>
      </c>
      <c r="AA91" s="217">
        <f t="shared" si="30"/>
        <v>1869</v>
      </c>
      <c r="AB91" s="210">
        <f t="shared" si="33"/>
        <v>0</v>
      </c>
      <c r="AC91" s="203"/>
      <c r="AD91" s="211"/>
    </row>
    <row r="92" spans="1:30" s="79" customFormat="1" x14ac:dyDescent="0.2">
      <c r="A92" s="200">
        <v>417</v>
      </c>
      <c r="B92" s="200">
        <v>417035244</v>
      </c>
      <c r="C92" s="201" t="s">
        <v>497</v>
      </c>
      <c r="D92" s="200">
        <v>35</v>
      </c>
      <c r="E92" s="201" t="s">
        <v>67</v>
      </c>
      <c r="F92" s="200">
        <v>244</v>
      </c>
      <c r="G92" s="201" t="s">
        <v>276</v>
      </c>
      <c r="H92" s="202">
        <v>9.5399999999999991</v>
      </c>
      <c r="I92" s="203"/>
      <c r="J92" s="204">
        <f t="shared" si="17"/>
        <v>13157</v>
      </c>
      <c r="K92" s="217">
        <f t="shared" si="18"/>
        <v>4170</v>
      </c>
      <c r="L92" s="217">
        <f t="shared" si="19"/>
        <v>0</v>
      </c>
      <c r="M92" s="217">
        <f t="shared" si="20"/>
        <v>938</v>
      </c>
      <c r="N92" s="218">
        <f t="shared" si="31"/>
        <v>18265</v>
      </c>
      <c r="O92" s="207">
        <f t="shared" si="21"/>
        <v>-574</v>
      </c>
      <c r="P92" s="219"/>
      <c r="Q92" s="204">
        <f t="shared" si="22"/>
        <v>12861</v>
      </c>
      <c r="R92" s="217">
        <f t="shared" si="23"/>
        <v>13157</v>
      </c>
      <c r="S92" s="217">
        <f t="shared" si="24"/>
        <v>13157</v>
      </c>
      <c r="T92" s="210">
        <f t="shared" si="32"/>
        <v>296</v>
      </c>
      <c r="U92" s="219"/>
      <c r="V92" s="204">
        <f t="shared" si="25"/>
        <v>4638</v>
      </c>
      <c r="W92" s="217">
        <f t="shared" si="26"/>
        <v>4744</v>
      </c>
      <c r="X92" s="217">
        <f t="shared" si="27"/>
        <v>4744</v>
      </c>
      <c r="Y92" s="217">
        <f t="shared" si="28"/>
        <v>4744</v>
      </c>
      <c r="Z92" s="217">
        <f t="shared" si="29"/>
        <v>4744</v>
      </c>
      <c r="AA92" s="217">
        <f t="shared" si="30"/>
        <v>4170</v>
      </c>
      <c r="AB92" s="210">
        <f t="shared" si="33"/>
        <v>-574</v>
      </c>
      <c r="AC92" s="203"/>
      <c r="AD92" s="211"/>
    </row>
    <row r="93" spans="1:30" s="79" customFormat="1" x14ac:dyDescent="0.2">
      <c r="A93" s="200">
        <v>417</v>
      </c>
      <c r="B93" s="200">
        <v>417035258</v>
      </c>
      <c r="C93" s="201" t="s">
        <v>497</v>
      </c>
      <c r="D93" s="200">
        <v>35</v>
      </c>
      <c r="E93" s="201" t="s">
        <v>67</v>
      </c>
      <c r="F93" s="200">
        <v>258</v>
      </c>
      <c r="G93" s="201" t="s">
        <v>290</v>
      </c>
      <c r="H93" s="202">
        <v>0.64</v>
      </c>
      <c r="I93" s="203"/>
      <c r="J93" s="204">
        <f t="shared" si="17"/>
        <v>14801</v>
      </c>
      <c r="K93" s="217">
        <f t="shared" si="18"/>
        <v>4356</v>
      </c>
      <c r="L93" s="217">
        <f t="shared" si="19"/>
        <v>0</v>
      </c>
      <c r="M93" s="217">
        <f t="shared" si="20"/>
        <v>938</v>
      </c>
      <c r="N93" s="218">
        <f t="shared" si="31"/>
        <v>20095</v>
      </c>
      <c r="O93" s="207">
        <f t="shared" si="21"/>
        <v>1</v>
      </c>
      <c r="P93" s="219"/>
      <c r="Q93" s="204">
        <f t="shared" si="22"/>
        <v>12941.452297129659</v>
      </c>
      <c r="R93" s="217">
        <f t="shared" si="23"/>
        <v>14801</v>
      </c>
      <c r="S93" s="217">
        <f t="shared" si="24"/>
        <v>14801</v>
      </c>
      <c r="T93" s="210">
        <f t="shared" si="32"/>
        <v>1859.5477028703408</v>
      </c>
      <c r="U93" s="219"/>
      <c r="V93" s="204">
        <f t="shared" si="25"/>
        <v>2794</v>
      </c>
      <c r="W93" s="217">
        <f t="shared" si="26"/>
        <v>3196</v>
      </c>
      <c r="X93" s="217">
        <f t="shared" si="27"/>
        <v>4345</v>
      </c>
      <c r="Y93" s="217">
        <f t="shared" si="28"/>
        <v>4355</v>
      </c>
      <c r="Z93" s="217">
        <f t="shared" si="29"/>
        <v>4355</v>
      </c>
      <c r="AA93" s="217">
        <f t="shared" si="30"/>
        <v>4356</v>
      </c>
      <c r="AB93" s="210">
        <f t="shared" si="33"/>
        <v>1</v>
      </c>
      <c r="AC93" s="203"/>
      <c r="AD93" s="211"/>
    </row>
    <row r="94" spans="1:30" s="79" customFormat="1" x14ac:dyDescent="0.2">
      <c r="A94" s="200">
        <v>417</v>
      </c>
      <c r="B94" s="200">
        <v>417035285</v>
      </c>
      <c r="C94" s="201" t="s">
        <v>497</v>
      </c>
      <c r="D94" s="200">
        <v>35</v>
      </c>
      <c r="E94" s="201" t="s">
        <v>67</v>
      </c>
      <c r="F94" s="200">
        <v>285</v>
      </c>
      <c r="G94" s="201" t="s">
        <v>317</v>
      </c>
      <c r="H94" s="202">
        <v>3</v>
      </c>
      <c r="I94" s="203"/>
      <c r="J94" s="204">
        <f t="shared" si="17"/>
        <v>9755</v>
      </c>
      <c r="K94" s="217">
        <f t="shared" si="18"/>
        <v>2848</v>
      </c>
      <c r="L94" s="217">
        <f t="shared" si="19"/>
        <v>0</v>
      </c>
      <c r="M94" s="217">
        <f t="shared" si="20"/>
        <v>938</v>
      </c>
      <c r="N94" s="218">
        <f t="shared" si="31"/>
        <v>13541</v>
      </c>
      <c r="O94" s="207">
        <f t="shared" si="21"/>
        <v>1</v>
      </c>
      <c r="P94" s="219"/>
      <c r="Q94" s="204">
        <f t="shared" si="22"/>
        <v>11688.430466808875</v>
      </c>
      <c r="R94" s="217">
        <f t="shared" si="23"/>
        <v>9755</v>
      </c>
      <c r="S94" s="217">
        <f t="shared" si="24"/>
        <v>9755</v>
      </c>
      <c r="T94" s="210">
        <f t="shared" si="32"/>
        <v>-1933.4304668088753</v>
      </c>
      <c r="U94" s="219"/>
      <c r="V94" s="204">
        <f t="shared" si="25"/>
        <v>3312</v>
      </c>
      <c r="W94" s="217">
        <f t="shared" si="26"/>
        <v>2764</v>
      </c>
      <c r="X94" s="217">
        <f t="shared" si="27"/>
        <v>2834</v>
      </c>
      <c r="Y94" s="217">
        <f t="shared" si="28"/>
        <v>2847</v>
      </c>
      <c r="Z94" s="217">
        <f t="shared" si="29"/>
        <v>2847</v>
      </c>
      <c r="AA94" s="217">
        <f t="shared" si="30"/>
        <v>2848</v>
      </c>
      <c r="AB94" s="210">
        <f t="shared" si="33"/>
        <v>1</v>
      </c>
      <c r="AC94" s="203"/>
      <c r="AD94" s="211"/>
    </row>
    <row r="95" spans="1:30" s="79" customFormat="1" x14ac:dyDescent="0.2">
      <c r="A95" s="200">
        <v>418</v>
      </c>
      <c r="B95" s="200">
        <v>418100014</v>
      </c>
      <c r="C95" s="201" t="s">
        <v>498</v>
      </c>
      <c r="D95" s="200">
        <v>100</v>
      </c>
      <c r="E95" s="201" t="s">
        <v>132</v>
      </c>
      <c r="F95" s="200">
        <v>14</v>
      </c>
      <c r="G95" s="201" t="s">
        <v>46</v>
      </c>
      <c r="H95" s="202">
        <v>1</v>
      </c>
      <c r="I95" s="203"/>
      <c r="J95" s="204">
        <f t="shared" si="17"/>
        <v>11182</v>
      </c>
      <c r="K95" s="217">
        <f t="shared" si="18"/>
        <v>3285</v>
      </c>
      <c r="L95" s="217">
        <f t="shared" si="19"/>
        <v>0</v>
      </c>
      <c r="M95" s="217">
        <f t="shared" si="20"/>
        <v>938</v>
      </c>
      <c r="N95" s="218">
        <f t="shared" si="31"/>
        <v>15405</v>
      </c>
      <c r="O95" s="207">
        <f t="shared" si="21"/>
        <v>0</v>
      </c>
      <c r="P95" s="219"/>
      <c r="Q95" s="204">
        <f t="shared" si="22"/>
        <v>9941</v>
      </c>
      <c r="R95" s="217">
        <f t="shared" si="23"/>
        <v>11182</v>
      </c>
      <c r="S95" s="217">
        <f t="shared" si="24"/>
        <v>11182</v>
      </c>
      <c r="T95" s="210">
        <f t="shared" si="32"/>
        <v>1241</v>
      </c>
      <c r="U95" s="219"/>
      <c r="V95" s="204">
        <f t="shared" si="25"/>
        <v>2660</v>
      </c>
      <c r="W95" s="217">
        <f t="shared" si="26"/>
        <v>2992</v>
      </c>
      <c r="X95" s="217">
        <f t="shared" si="27"/>
        <v>3037</v>
      </c>
      <c r="Y95" s="217">
        <f t="shared" si="28"/>
        <v>3019</v>
      </c>
      <c r="Z95" s="217">
        <f t="shared" si="29"/>
        <v>3285</v>
      </c>
      <c r="AA95" s="217">
        <f t="shared" si="30"/>
        <v>3285</v>
      </c>
      <c r="AB95" s="210">
        <f t="shared" si="33"/>
        <v>0</v>
      </c>
      <c r="AC95" s="203"/>
      <c r="AD95" s="211"/>
    </row>
    <row r="96" spans="1:30" s="79" customFormat="1" x14ac:dyDescent="0.2">
      <c r="A96" s="200">
        <v>418</v>
      </c>
      <c r="B96" s="200">
        <v>418100100</v>
      </c>
      <c r="C96" s="201" t="s">
        <v>498</v>
      </c>
      <c r="D96" s="200">
        <v>100</v>
      </c>
      <c r="E96" s="201" t="s">
        <v>132</v>
      </c>
      <c r="F96" s="200">
        <v>100</v>
      </c>
      <c r="G96" s="201" t="s">
        <v>132</v>
      </c>
      <c r="H96" s="202">
        <v>354.43000000000006</v>
      </c>
      <c r="I96" s="203"/>
      <c r="J96" s="204">
        <f t="shared" si="17"/>
        <v>10907</v>
      </c>
      <c r="K96" s="217">
        <f t="shared" si="18"/>
        <v>4037</v>
      </c>
      <c r="L96" s="217">
        <f t="shared" si="19"/>
        <v>0</v>
      </c>
      <c r="M96" s="217">
        <f t="shared" si="20"/>
        <v>938</v>
      </c>
      <c r="N96" s="218">
        <f t="shared" si="31"/>
        <v>15882</v>
      </c>
      <c r="O96" s="207">
        <f t="shared" si="21"/>
        <v>1</v>
      </c>
      <c r="P96" s="219"/>
      <c r="Q96" s="204">
        <f t="shared" si="22"/>
        <v>10363</v>
      </c>
      <c r="R96" s="217">
        <f t="shared" si="23"/>
        <v>10907</v>
      </c>
      <c r="S96" s="217">
        <f t="shared" si="24"/>
        <v>10907</v>
      </c>
      <c r="T96" s="210">
        <f t="shared" si="32"/>
        <v>544</v>
      </c>
      <c r="U96" s="219"/>
      <c r="V96" s="204">
        <f t="shared" si="25"/>
        <v>4268</v>
      </c>
      <c r="W96" s="217">
        <f t="shared" si="26"/>
        <v>4492</v>
      </c>
      <c r="X96" s="217">
        <f t="shared" si="27"/>
        <v>4492</v>
      </c>
      <c r="Y96" s="217">
        <f t="shared" si="28"/>
        <v>4492</v>
      </c>
      <c r="Z96" s="217">
        <f t="shared" si="29"/>
        <v>4036</v>
      </c>
      <c r="AA96" s="217">
        <f t="shared" si="30"/>
        <v>4037</v>
      </c>
      <c r="AB96" s="210">
        <f t="shared" si="33"/>
        <v>1</v>
      </c>
      <c r="AC96" s="203"/>
      <c r="AD96" s="211"/>
    </row>
    <row r="97" spans="1:30" s="79" customFormat="1" x14ac:dyDescent="0.2">
      <c r="A97" s="200">
        <v>418</v>
      </c>
      <c r="B97" s="200">
        <v>418100101</v>
      </c>
      <c r="C97" s="201" t="s">
        <v>498</v>
      </c>
      <c r="D97" s="200">
        <v>100</v>
      </c>
      <c r="E97" s="201" t="s">
        <v>132</v>
      </c>
      <c r="F97" s="200">
        <v>101</v>
      </c>
      <c r="G97" s="201" t="s">
        <v>133</v>
      </c>
      <c r="H97" s="202">
        <v>0.5</v>
      </c>
      <c r="I97" s="203"/>
      <c r="J97" s="204">
        <f t="shared" si="17"/>
        <v>10918.139429199784</v>
      </c>
      <c r="K97" s="217">
        <f t="shared" si="18"/>
        <v>2930</v>
      </c>
      <c r="L97" s="217">
        <f t="shared" si="19"/>
        <v>0</v>
      </c>
      <c r="M97" s="217">
        <f t="shared" si="20"/>
        <v>938</v>
      </c>
      <c r="N97" s="218">
        <f t="shared" si="31"/>
        <v>14786.139429199784</v>
      </c>
      <c r="O97" s="207">
        <f t="shared" si="21"/>
        <v>4</v>
      </c>
      <c r="P97" s="219"/>
      <c r="Q97" s="204" t="str">
        <f t="shared" si="22"/>
        <v/>
      </c>
      <c r="R97" s="217" t="str">
        <f t="shared" si="23"/>
        <v/>
      </c>
      <c r="S97" s="217">
        <f t="shared" si="24"/>
        <v>10918.139429199784</v>
      </c>
      <c r="T97" s="210" t="str">
        <f t="shared" si="32"/>
        <v/>
      </c>
      <c r="U97" s="219"/>
      <c r="V97" s="204" t="str">
        <f t="shared" si="25"/>
        <v/>
      </c>
      <c r="W97" s="217" t="str">
        <f t="shared" si="26"/>
        <v/>
      </c>
      <c r="X97" s="217">
        <f t="shared" si="27"/>
        <v>2914</v>
      </c>
      <c r="Y97" s="217">
        <f t="shared" si="28"/>
        <v>2926</v>
      </c>
      <c r="Z97" s="217">
        <f t="shared" si="29"/>
        <v>2926</v>
      </c>
      <c r="AA97" s="217">
        <f t="shared" si="30"/>
        <v>2930</v>
      </c>
      <c r="AB97" s="210">
        <f t="shared" si="33"/>
        <v>4</v>
      </c>
      <c r="AC97" s="203"/>
      <c r="AD97" s="211"/>
    </row>
    <row r="98" spans="1:30" s="79" customFormat="1" x14ac:dyDescent="0.2">
      <c r="A98" s="200">
        <v>418</v>
      </c>
      <c r="B98" s="200">
        <v>418100136</v>
      </c>
      <c r="C98" s="201" t="s">
        <v>498</v>
      </c>
      <c r="D98" s="200">
        <v>100</v>
      </c>
      <c r="E98" s="201" t="s">
        <v>132</v>
      </c>
      <c r="F98" s="200">
        <v>136</v>
      </c>
      <c r="G98" s="201" t="s">
        <v>168</v>
      </c>
      <c r="H98" s="202">
        <v>9.5</v>
      </c>
      <c r="I98" s="203"/>
      <c r="J98" s="204">
        <f t="shared" si="17"/>
        <v>10147</v>
      </c>
      <c r="K98" s="217">
        <f t="shared" si="18"/>
        <v>3026</v>
      </c>
      <c r="L98" s="217">
        <f t="shared" si="19"/>
        <v>0</v>
      </c>
      <c r="M98" s="217">
        <f t="shared" si="20"/>
        <v>938</v>
      </c>
      <c r="N98" s="218">
        <f t="shared" si="31"/>
        <v>14111</v>
      </c>
      <c r="O98" s="207">
        <f t="shared" si="21"/>
        <v>0</v>
      </c>
      <c r="P98" s="219"/>
      <c r="Q98" s="204">
        <f t="shared" si="22"/>
        <v>9941</v>
      </c>
      <c r="R98" s="217">
        <f t="shared" si="23"/>
        <v>10147</v>
      </c>
      <c r="S98" s="217">
        <f t="shared" si="24"/>
        <v>10147</v>
      </c>
      <c r="T98" s="210">
        <f t="shared" si="32"/>
        <v>206</v>
      </c>
      <c r="U98" s="219"/>
      <c r="V98" s="204">
        <f t="shared" si="25"/>
        <v>3159</v>
      </c>
      <c r="W98" s="217">
        <f t="shared" si="26"/>
        <v>3224</v>
      </c>
      <c r="X98" s="217">
        <f t="shared" si="27"/>
        <v>3224</v>
      </c>
      <c r="Y98" s="217">
        <f t="shared" si="28"/>
        <v>3224</v>
      </c>
      <c r="Z98" s="217">
        <f t="shared" si="29"/>
        <v>3026</v>
      </c>
      <c r="AA98" s="217">
        <f t="shared" si="30"/>
        <v>3026</v>
      </c>
      <c r="AB98" s="210">
        <f t="shared" si="33"/>
        <v>0</v>
      </c>
      <c r="AC98" s="203"/>
      <c r="AD98" s="211"/>
    </row>
    <row r="99" spans="1:30" s="79" customFormat="1" x14ac:dyDescent="0.2">
      <c r="A99" s="200">
        <v>418</v>
      </c>
      <c r="B99" s="200">
        <v>418100139</v>
      </c>
      <c r="C99" s="201" t="s">
        <v>498</v>
      </c>
      <c r="D99" s="200">
        <v>100</v>
      </c>
      <c r="E99" s="201" t="s">
        <v>132</v>
      </c>
      <c r="F99" s="200">
        <v>139</v>
      </c>
      <c r="G99" s="201" t="s">
        <v>171</v>
      </c>
      <c r="H99" s="202">
        <v>3</v>
      </c>
      <c r="I99" s="203"/>
      <c r="J99" s="204">
        <f t="shared" si="17"/>
        <v>10137</v>
      </c>
      <c r="K99" s="217">
        <f t="shared" si="18"/>
        <v>3496</v>
      </c>
      <c r="L99" s="217">
        <f t="shared" si="19"/>
        <v>0</v>
      </c>
      <c r="M99" s="217">
        <f t="shared" si="20"/>
        <v>938</v>
      </c>
      <c r="N99" s="218">
        <f t="shared" si="31"/>
        <v>14571</v>
      </c>
      <c r="O99" s="207">
        <f t="shared" si="21"/>
        <v>0</v>
      </c>
      <c r="P99" s="219"/>
      <c r="Q99" s="204">
        <f t="shared" si="22"/>
        <v>9041</v>
      </c>
      <c r="R99" s="217">
        <f t="shared" si="23"/>
        <v>10137</v>
      </c>
      <c r="S99" s="217">
        <f t="shared" si="24"/>
        <v>10137</v>
      </c>
      <c r="T99" s="210">
        <f t="shared" si="32"/>
        <v>1096</v>
      </c>
      <c r="U99" s="219"/>
      <c r="V99" s="204">
        <f t="shared" si="25"/>
        <v>2997</v>
      </c>
      <c r="W99" s="217">
        <f t="shared" si="26"/>
        <v>3360</v>
      </c>
      <c r="X99" s="217">
        <f t="shared" si="27"/>
        <v>3501</v>
      </c>
      <c r="Y99" s="217">
        <f t="shared" si="28"/>
        <v>3496</v>
      </c>
      <c r="Z99" s="217">
        <f t="shared" si="29"/>
        <v>3496</v>
      </c>
      <c r="AA99" s="217">
        <f t="shared" si="30"/>
        <v>3496</v>
      </c>
      <c r="AB99" s="210">
        <f t="shared" si="33"/>
        <v>0</v>
      </c>
      <c r="AC99" s="203"/>
      <c r="AD99" s="211"/>
    </row>
    <row r="100" spans="1:30" s="79" customFormat="1" x14ac:dyDescent="0.2">
      <c r="A100" s="200">
        <v>418</v>
      </c>
      <c r="B100" s="200">
        <v>418100170</v>
      </c>
      <c r="C100" s="201" t="s">
        <v>498</v>
      </c>
      <c r="D100" s="200">
        <v>100</v>
      </c>
      <c r="E100" s="201" t="s">
        <v>132</v>
      </c>
      <c r="F100" s="200">
        <v>170</v>
      </c>
      <c r="G100" s="201" t="s">
        <v>202</v>
      </c>
      <c r="H100" s="202">
        <v>7.78</v>
      </c>
      <c r="I100" s="203"/>
      <c r="J100" s="204">
        <f t="shared" si="17"/>
        <v>11166</v>
      </c>
      <c r="K100" s="217">
        <f t="shared" si="18"/>
        <v>2944</v>
      </c>
      <c r="L100" s="217">
        <f t="shared" si="19"/>
        <v>0</v>
      </c>
      <c r="M100" s="217">
        <f t="shared" si="20"/>
        <v>938</v>
      </c>
      <c r="N100" s="218">
        <f t="shared" si="31"/>
        <v>15048</v>
      </c>
      <c r="O100" s="207">
        <f t="shared" si="21"/>
        <v>0</v>
      </c>
      <c r="P100" s="219"/>
      <c r="Q100" s="204">
        <f t="shared" si="22"/>
        <v>11410</v>
      </c>
      <c r="R100" s="217">
        <f t="shared" si="23"/>
        <v>11166</v>
      </c>
      <c r="S100" s="217">
        <f t="shared" si="24"/>
        <v>11166</v>
      </c>
      <c r="T100" s="210">
        <f t="shared" si="32"/>
        <v>-244</v>
      </c>
      <c r="U100" s="219"/>
      <c r="V100" s="204">
        <f t="shared" si="25"/>
        <v>3645</v>
      </c>
      <c r="W100" s="217">
        <f t="shared" si="26"/>
        <v>3567</v>
      </c>
      <c r="X100" s="217">
        <f t="shared" si="27"/>
        <v>2990</v>
      </c>
      <c r="Y100" s="217">
        <f t="shared" si="28"/>
        <v>2947</v>
      </c>
      <c r="Z100" s="217">
        <f t="shared" si="29"/>
        <v>2944</v>
      </c>
      <c r="AA100" s="217">
        <f t="shared" si="30"/>
        <v>2944</v>
      </c>
      <c r="AB100" s="210">
        <f t="shared" si="33"/>
        <v>0</v>
      </c>
      <c r="AC100" s="203"/>
      <c r="AD100" s="211"/>
    </row>
    <row r="101" spans="1:30" s="79" customFormat="1" x14ac:dyDescent="0.2">
      <c r="A101" s="200">
        <v>418</v>
      </c>
      <c r="B101" s="200">
        <v>418100174</v>
      </c>
      <c r="C101" s="201" t="s">
        <v>498</v>
      </c>
      <c r="D101" s="200">
        <v>100</v>
      </c>
      <c r="E101" s="201" t="s">
        <v>132</v>
      </c>
      <c r="F101" s="200">
        <v>174</v>
      </c>
      <c r="G101" s="201" t="s">
        <v>206</v>
      </c>
      <c r="H101" s="202">
        <v>1</v>
      </c>
      <c r="I101" s="203"/>
      <c r="J101" s="204">
        <f t="shared" si="17"/>
        <v>11456.11396570115</v>
      </c>
      <c r="K101" s="217">
        <f t="shared" si="18"/>
        <v>7361</v>
      </c>
      <c r="L101" s="217">
        <f t="shared" si="19"/>
        <v>0</v>
      </c>
      <c r="M101" s="217">
        <f t="shared" si="20"/>
        <v>938</v>
      </c>
      <c r="N101" s="218">
        <f t="shared" si="31"/>
        <v>19755.113965701152</v>
      </c>
      <c r="O101" s="207">
        <f t="shared" si="21"/>
        <v>3</v>
      </c>
      <c r="P101" s="219"/>
      <c r="Q101" s="204" t="str">
        <f t="shared" si="22"/>
        <v/>
      </c>
      <c r="R101" s="217" t="str">
        <f t="shared" si="23"/>
        <v/>
      </c>
      <c r="S101" s="217">
        <f t="shared" si="24"/>
        <v>11456.11396570115</v>
      </c>
      <c r="T101" s="210" t="str">
        <f t="shared" si="32"/>
        <v/>
      </c>
      <c r="U101" s="219"/>
      <c r="V101" s="204" t="str">
        <f t="shared" si="25"/>
        <v/>
      </c>
      <c r="W101" s="217" t="str">
        <f t="shared" si="26"/>
        <v/>
      </c>
      <c r="X101" s="217">
        <f t="shared" si="27"/>
        <v>7342</v>
      </c>
      <c r="Y101" s="217">
        <f t="shared" si="28"/>
        <v>7358</v>
      </c>
      <c r="Z101" s="217">
        <f t="shared" si="29"/>
        <v>7358</v>
      </c>
      <c r="AA101" s="217">
        <f t="shared" si="30"/>
        <v>7361</v>
      </c>
      <c r="AB101" s="210">
        <f t="shared" si="33"/>
        <v>3</v>
      </c>
      <c r="AC101" s="203"/>
      <c r="AD101" s="211"/>
    </row>
    <row r="102" spans="1:30" s="79" customFormat="1" x14ac:dyDescent="0.2">
      <c r="A102" s="200">
        <v>418</v>
      </c>
      <c r="B102" s="200">
        <v>418100177</v>
      </c>
      <c r="C102" s="201" t="s">
        <v>498</v>
      </c>
      <c r="D102" s="200">
        <v>100</v>
      </c>
      <c r="E102" s="201" t="s">
        <v>132</v>
      </c>
      <c r="F102" s="200">
        <v>177</v>
      </c>
      <c r="G102" s="201" t="s">
        <v>209</v>
      </c>
      <c r="H102" s="202">
        <v>0.5</v>
      </c>
      <c r="I102" s="203"/>
      <c r="J102" s="204">
        <f t="shared" si="17"/>
        <v>10806.76151864593</v>
      </c>
      <c r="K102" s="217">
        <f t="shared" si="18"/>
        <v>4588</v>
      </c>
      <c r="L102" s="217">
        <f t="shared" si="19"/>
        <v>0</v>
      </c>
      <c r="M102" s="217">
        <f t="shared" si="20"/>
        <v>938</v>
      </c>
      <c r="N102" s="218">
        <f t="shared" si="31"/>
        <v>16332.76151864593</v>
      </c>
      <c r="O102" s="207" t="str">
        <f t="shared" si="21"/>
        <v/>
      </c>
      <c r="P102" s="219"/>
      <c r="Q102" s="204" t="str">
        <f t="shared" si="22"/>
        <v/>
      </c>
      <c r="R102" s="217" t="str">
        <f t="shared" si="23"/>
        <v/>
      </c>
      <c r="S102" s="217" t="str">
        <f t="shared" si="24"/>
        <v/>
      </c>
      <c r="T102" s="210" t="str">
        <f t="shared" si="32"/>
        <v/>
      </c>
      <c r="U102" s="219"/>
      <c r="V102" s="204" t="str">
        <f t="shared" si="25"/>
        <v/>
      </c>
      <c r="W102" s="217" t="str">
        <f t="shared" si="26"/>
        <v/>
      </c>
      <c r="X102" s="217" t="str">
        <f t="shared" si="27"/>
        <v/>
      </c>
      <c r="Y102" s="217" t="str">
        <f t="shared" si="28"/>
        <v/>
      </c>
      <c r="Z102" s="217" t="str">
        <f t="shared" si="29"/>
        <v/>
      </c>
      <c r="AA102" s="217">
        <f t="shared" si="30"/>
        <v>4588</v>
      </c>
      <c r="AB102" s="210" t="str">
        <f t="shared" si="33"/>
        <v/>
      </c>
      <c r="AC102" s="203"/>
      <c r="AD102" s="211"/>
    </row>
    <row r="103" spans="1:30" s="79" customFormat="1" x14ac:dyDescent="0.2">
      <c r="A103" s="200">
        <v>418</v>
      </c>
      <c r="B103" s="200">
        <v>418100185</v>
      </c>
      <c r="C103" s="201" t="s">
        <v>498</v>
      </c>
      <c r="D103" s="200">
        <v>100</v>
      </c>
      <c r="E103" s="201" t="s">
        <v>132</v>
      </c>
      <c r="F103" s="200">
        <v>185</v>
      </c>
      <c r="G103" s="201" t="s">
        <v>217</v>
      </c>
      <c r="H103" s="202">
        <v>2</v>
      </c>
      <c r="I103" s="203"/>
      <c r="J103" s="204">
        <f t="shared" si="17"/>
        <v>9156</v>
      </c>
      <c r="K103" s="217">
        <f t="shared" si="18"/>
        <v>1166</v>
      </c>
      <c r="L103" s="217">
        <f t="shared" si="19"/>
        <v>0</v>
      </c>
      <c r="M103" s="217">
        <f t="shared" si="20"/>
        <v>938</v>
      </c>
      <c r="N103" s="218">
        <f t="shared" si="31"/>
        <v>11260</v>
      </c>
      <c r="O103" s="207">
        <f t="shared" si="21"/>
        <v>9</v>
      </c>
      <c r="P103" s="219"/>
      <c r="Q103" s="204">
        <f t="shared" si="22"/>
        <v>12079.893070956668</v>
      </c>
      <c r="R103" s="217">
        <f t="shared" si="23"/>
        <v>9156</v>
      </c>
      <c r="S103" s="217">
        <f t="shared" si="24"/>
        <v>9156</v>
      </c>
      <c r="T103" s="210">
        <f t="shared" si="32"/>
        <v>-2923.8930709566685</v>
      </c>
      <c r="U103" s="219"/>
      <c r="V103" s="204">
        <f t="shared" si="25"/>
        <v>1966</v>
      </c>
      <c r="W103" s="217">
        <f t="shared" si="26"/>
        <v>1490</v>
      </c>
      <c r="X103" s="217">
        <f t="shared" si="27"/>
        <v>1139</v>
      </c>
      <c r="Y103" s="217">
        <f t="shared" si="28"/>
        <v>1158</v>
      </c>
      <c r="Z103" s="217">
        <f t="shared" si="29"/>
        <v>1157</v>
      </c>
      <c r="AA103" s="217">
        <f t="shared" si="30"/>
        <v>1166</v>
      </c>
      <c r="AB103" s="210">
        <f t="shared" si="33"/>
        <v>9</v>
      </c>
      <c r="AC103" s="203"/>
      <c r="AD103" s="211"/>
    </row>
    <row r="104" spans="1:30" s="79" customFormat="1" x14ac:dyDescent="0.2">
      <c r="A104" s="200">
        <v>418</v>
      </c>
      <c r="B104" s="200">
        <v>418100198</v>
      </c>
      <c r="C104" s="201" t="s">
        <v>498</v>
      </c>
      <c r="D104" s="200">
        <v>100</v>
      </c>
      <c r="E104" s="201" t="s">
        <v>132</v>
      </c>
      <c r="F104" s="200">
        <v>198</v>
      </c>
      <c r="G104" s="201" t="s">
        <v>230</v>
      </c>
      <c r="H104" s="202">
        <v>13</v>
      </c>
      <c r="I104" s="203"/>
      <c r="J104" s="204">
        <f t="shared" si="17"/>
        <v>9597</v>
      </c>
      <c r="K104" s="217">
        <f t="shared" si="18"/>
        <v>3938</v>
      </c>
      <c r="L104" s="217">
        <f t="shared" si="19"/>
        <v>0</v>
      </c>
      <c r="M104" s="217">
        <f t="shared" si="20"/>
        <v>938</v>
      </c>
      <c r="N104" s="218">
        <f t="shared" si="31"/>
        <v>14473</v>
      </c>
      <c r="O104" s="207">
        <f t="shared" si="21"/>
        <v>1</v>
      </c>
      <c r="P104" s="219"/>
      <c r="Q104" s="204">
        <f t="shared" si="22"/>
        <v>9549</v>
      </c>
      <c r="R104" s="217">
        <f t="shared" si="23"/>
        <v>9597</v>
      </c>
      <c r="S104" s="217">
        <f t="shared" si="24"/>
        <v>9597</v>
      </c>
      <c r="T104" s="210">
        <f t="shared" si="32"/>
        <v>48</v>
      </c>
      <c r="U104" s="219"/>
      <c r="V104" s="204">
        <f t="shared" si="25"/>
        <v>3528</v>
      </c>
      <c r="W104" s="217">
        <f t="shared" si="26"/>
        <v>3546</v>
      </c>
      <c r="X104" s="217">
        <f t="shared" si="27"/>
        <v>3546</v>
      </c>
      <c r="Y104" s="217">
        <f t="shared" si="28"/>
        <v>3546</v>
      </c>
      <c r="Z104" s="217">
        <f t="shared" si="29"/>
        <v>3937</v>
      </c>
      <c r="AA104" s="217">
        <f t="shared" si="30"/>
        <v>3938</v>
      </c>
      <c r="AB104" s="210">
        <f t="shared" si="33"/>
        <v>1</v>
      </c>
      <c r="AC104" s="203"/>
      <c r="AD104" s="211"/>
    </row>
    <row r="105" spans="1:30" s="79" customFormat="1" x14ac:dyDescent="0.2">
      <c r="A105" s="200">
        <v>418</v>
      </c>
      <c r="B105" s="200">
        <v>418100288</v>
      </c>
      <c r="C105" s="201" t="s">
        <v>498</v>
      </c>
      <c r="D105" s="200">
        <v>100</v>
      </c>
      <c r="E105" s="201" t="s">
        <v>132</v>
      </c>
      <c r="F105" s="200">
        <v>288</v>
      </c>
      <c r="G105" s="201" t="s">
        <v>320</v>
      </c>
      <c r="H105" s="202">
        <v>4</v>
      </c>
      <c r="I105" s="203"/>
      <c r="J105" s="204">
        <f t="shared" si="17"/>
        <v>11771</v>
      </c>
      <c r="K105" s="217">
        <f t="shared" si="18"/>
        <v>8032</v>
      </c>
      <c r="L105" s="217">
        <f t="shared" si="19"/>
        <v>0</v>
      </c>
      <c r="M105" s="217">
        <f t="shared" si="20"/>
        <v>938</v>
      </c>
      <c r="N105" s="218">
        <f t="shared" si="31"/>
        <v>20741</v>
      </c>
      <c r="O105" s="207">
        <f t="shared" si="21"/>
        <v>0</v>
      </c>
      <c r="P105" s="219"/>
      <c r="Q105" s="204">
        <f t="shared" si="22"/>
        <v>9041</v>
      </c>
      <c r="R105" s="217">
        <f t="shared" si="23"/>
        <v>11771</v>
      </c>
      <c r="S105" s="217">
        <f t="shared" si="24"/>
        <v>11771</v>
      </c>
      <c r="T105" s="210">
        <f t="shared" si="32"/>
        <v>2730</v>
      </c>
      <c r="U105" s="219"/>
      <c r="V105" s="204">
        <f t="shared" si="25"/>
        <v>6132</v>
      </c>
      <c r="W105" s="217">
        <f t="shared" si="26"/>
        <v>7984</v>
      </c>
      <c r="X105" s="217">
        <f t="shared" si="27"/>
        <v>8028</v>
      </c>
      <c r="Y105" s="217">
        <f t="shared" si="28"/>
        <v>8032</v>
      </c>
      <c r="Z105" s="217">
        <f t="shared" si="29"/>
        <v>8032</v>
      </c>
      <c r="AA105" s="217">
        <f t="shared" si="30"/>
        <v>8032</v>
      </c>
      <c r="AB105" s="210">
        <f t="shared" si="33"/>
        <v>0</v>
      </c>
      <c r="AC105" s="203"/>
      <c r="AD105" s="211"/>
    </row>
    <row r="106" spans="1:30" s="79" customFormat="1" x14ac:dyDescent="0.2">
      <c r="A106" s="200">
        <v>418</v>
      </c>
      <c r="B106" s="200">
        <v>418100317</v>
      </c>
      <c r="C106" s="201" t="s">
        <v>498</v>
      </c>
      <c r="D106" s="200">
        <v>100</v>
      </c>
      <c r="E106" s="201" t="s">
        <v>132</v>
      </c>
      <c r="F106" s="200">
        <v>317</v>
      </c>
      <c r="G106" s="201" t="s">
        <v>349</v>
      </c>
      <c r="H106" s="202">
        <v>1</v>
      </c>
      <c r="I106" s="203"/>
      <c r="J106" s="204">
        <f t="shared" si="17"/>
        <v>10843.570749017637</v>
      </c>
      <c r="K106" s="217">
        <f t="shared" si="18"/>
        <v>8688</v>
      </c>
      <c r="L106" s="217">
        <f t="shared" si="19"/>
        <v>0</v>
      </c>
      <c r="M106" s="217">
        <f t="shared" si="20"/>
        <v>938</v>
      </c>
      <c r="N106" s="218">
        <f t="shared" si="31"/>
        <v>20469.570749017636</v>
      </c>
      <c r="O106" s="207">
        <f t="shared" si="21"/>
        <v>0</v>
      </c>
      <c r="P106" s="219"/>
      <c r="Q106" s="204" t="str">
        <f t="shared" si="22"/>
        <v/>
      </c>
      <c r="R106" s="217" t="str">
        <f t="shared" si="23"/>
        <v/>
      </c>
      <c r="S106" s="217">
        <f t="shared" si="24"/>
        <v>10843.570749017637</v>
      </c>
      <c r="T106" s="210" t="str">
        <f t="shared" si="32"/>
        <v/>
      </c>
      <c r="U106" s="219"/>
      <c r="V106" s="204" t="str">
        <f t="shared" si="25"/>
        <v/>
      </c>
      <c r="W106" s="217" t="str">
        <f t="shared" si="26"/>
        <v/>
      </c>
      <c r="X106" s="217">
        <f t="shared" si="27"/>
        <v>8686</v>
      </c>
      <c r="Y106" s="217">
        <f t="shared" si="28"/>
        <v>8688</v>
      </c>
      <c r="Z106" s="217">
        <f t="shared" si="29"/>
        <v>8688</v>
      </c>
      <c r="AA106" s="217">
        <f t="shared" si="30"/>
        <v>8688</v>
      </c>
      <c r="AB106" s="210">
        <f t="shared" si="33"/>
        <v>0</v>
      </c>
      <c r="AC106" s="203"/>
      <c r="AD106" s="211"/>
    </row>
    <row r="107" spans="1:30" s="79" customFormat="1" x14ac:dyDescent="0.2">
      <c r="A107" s="200">
        <v>418</v>
      </c>
      <c r="B107" s="200">
        <v>418100655</v>
      </c>
      <c r="C107" s="201" t="s">
        <v>498</v>
      </c>
      <c r="D107" s="200">
        <v>100</v>
      </c>
      <c r="E107" s="201" t="s">
        <v>132</v>
      </c>
      <c r="F107" s="200">
        <v>655</v>
      </c>
      <c r="G107" s="201" t="s">
        <v>401</v>
      </c>
      <c r="H107" s="202">
        <v>1.02</v>
      </c>
      <c r="I107" s="203"/>
      <c r="J107" s="204">
        <f t="shared" si="17"/>
        <v>10880.690045124897</v>
      </c>
      <c r="K107" s="217">
        <f t="shared" si="18"/>
        <v>7956</v>
      </c>
      <c r="L107" s="217">
        <f t="shared" si="19"/>
        <v>0</v>
      </c>
      <c r="M107" s="217">
        <f t="shared" si="20"/>
        <v>938</v>
      </c>
      <c r="N107" s="218">
        <f t="shared" si="31"/>
        <v>19774.690045124895</v>
      </c>
      <c r="O107" s="207" t="str">
        <f t="shared" si="21"/>
        <v/>
      </c>
      <c r="P107" s="219"/>
      <c r="Q107" s="204" t="str">
        <f t="shared" si="22"/>
        <v/>
      </c>
      <c r="R107" s="217" t="str">
        <f t="shared" si="23"/>
        <v/>
      </c>
      <c r="S107" s="217" t="str">
        <f t="shared" si="24"/>
        <v/>
      </c>
      <c r="T107" s="210" t="str">
        <f t="shared" si="32"/>
        <v/>
      </c>
      <c r="U107" s="219"/>
      <c r="V107" s="204" t="str">
        <f t="shared" si="25"/>
        <v/>
      </c>
      <c r="W107" s="217" t="str">
        <f t="shared" si="26"/>
        <v/>
      </c>
      <c r="X107" s="217" t="str">
        <f t="shared" si="27"/>
        <v/>
      </c>
      <c r="Y107" s="217" t="str">
        <f t="shared" si="28"/>
        <v/>
      </c>
      <c r="Z107" s="217" t="str">
        <f t="shared" si="29"/>
        <v/>
      </c>
      <c r="AA107" s="217">
        <f t="shared" si="30"/>
        <v>7956</v>
      </c>
      <c r="AB107" s="210" t="str">
        <f t="shared" si="33"/>
        <v/>
      </c>
      <c r="AC107" s="203"/>
      <c r="AD107" s="211"/>
    </row>
    <row r="108" spans="1:30" s="79" customFormat="1" x14ac:dyDescent="0.2">
      <c r="A108" s="200">
        <v>419</v>
      </c>
      <c r="B108" s="200">
        <v>419035035</v>
      </c>
      <c r="C108" s="201" t="s">
        <v>499</v>
      </c>
      <c r="D108" s="200">
        <v>35</v>
      </c>
      <c r="E108" s="201" t="s">
        <v>67</v>
      </c>
      <c r="F108" s="200">
        <v>35</v>
      </c>
      <c r="G108" s="201" t="s">
        <v>67</v>
      </c>
      <c r="H108" s="202">
        <v>168.51</v>
      </c>
      <c r="I108" s="203"/>
      <c r="J108" s="204">
        <f t="shared" si="17"/>
        <v>13070</v>
      </c>
      <c r="K108" s="217">
        <f t="shared" si="18"/>
        <v>5486</v>
      </c>
      <c r="L108" s="217">
        <f t="shared" si="19"/>
        <v>0</v>
      </c>
      <c r="M108" s="217">
        <f t="shared" si="20"/>
        <v>938</v>
      </c>
      <c r="N108" s="218">
        <f t="shared" si="31"/>
        <v>19494</v>
      </c>
      <c r="O108" s="207">
        <f t="shared" si="21"/>
        <v>7</v>
      </c>
      <c r="P108" s="219"/>
      <c r="Q108" s="204">
        <f t="shared" si="22"/>
        <v>13242</v>
      </c>
      <c r="R108" s="217">
        <f t="shared" si="23"/>
        <v>13070</v>
      </c>
      <c r="S108" s="217">
        <f t="shared" si="24"/>
        <v>13070</v>
      </c>
      <c r="T108" s="210">
        <f t="shared" si="32"/>
        <v>-172</v>
      </c>
      <c r="U108" s="219"/>
      <c r="V108" s="204">
        <f t="shared" si="25"/>
        <v>4515</v>
      </c>
      <c r="W108" s="217">
        <f t="shared" si="26"/>
        <v>4456</v>
      </c>
      <c r="X108" s="217">
        <f t="shared" si="27"/>
        <v>5462</v>
      </c>
      <c r="Y108" s="217">
        <f t="shared" si="28"/>
        <v>5477</v>
      </c>
      <c r="Z108" s="217">
        <f t="shared" si="29"/>
        <v>5479</v>
      </c>
      <c r="AA108" s="217">
        <f t="shared" si="30"/>
        <v>5486</v>
      </c>
      <c r="AB108" s="210">
        <f t="shared" si="33"/>
        <v>7</v>
      </c>
      <c r="AC108" s="203"/>
      <c r="AD108" s="211"/>
    </row>
    <row r="109" spans="1:30" s="79" customFormat="1" x14ac:dyDescent="0.2">
      <c r="A109" s="200">
        <v>419</v>
      </c>
      <c r="B109" s="200">
        <v>419035044</v>
      </c>
      <c r="C109" s="201" t="s">
        <v>499</v>
      </c>
      <c r="D109" s="200">
        <v>35</v>
      </c>
      <c r="E109" s="201" t="s">
        <v>67</v>
      </c>
      <c r="F109" s="200">
        <v>44</v>
      </c>
      <c r="G109" s="201" t="s">
        <v>76</v>
      </c>
      <c r="H109" s="202">
        <v>3.4699999999999998</v>
      </c>
      <c r="I109" s="203"/>
      <c r="J109" s="204">
        <f t="shared" si="17"/>
        <v>12094</v>
      </c>
      <c r="K109" s="217">
        <f t="shared" si="18"/>
        <v>108</v>
      </c>
      <c r="L109" s="217">
        <f t="shared" si="19"/>
        <v>0</v>
      </c>
      <c r="M109" s="217">
        <f t="shared" si="20"/>
        <v>938</v>
      </c>
      <c r="N109" s="218">
        <f t="shared" si="31"/>
        <v>13140</v>
      </c>
      <c r="O109" s="207">
        <f t="shared" si="21"/>
        <v>3</v>
      </c>
      <c r="P109" s="219"/>
      <c r="Q109" s="204">
        <f t="shared" si="22"/>
        <v>13120.546869664635</v>
      </c>
      <c r="R109" s="217">
        <f t="shared" si="23"/>
        <v>12094</v>
      </c>
      <c r="S109" s="217">
        <f t="shared" si="24"/>
        <v>12094</v>
      </c>
      <c r="T109" s="210">
        <f t="shared" si="32"/>
        <v>-1026.5468696646349</v>
      </c>
      <c r="U109" s="219"/>
      <c r="V109" s="204">
        <f t="shared" si="25"/>
        <v>0</v>
      </c>
      <c r="W109" s="217">
        <f t="shared" si="26"/>
        <v>0</v>
      </c>
      <c r="X109" s="217">
        <f t="shared" si="27"/>
        <v>97</v>
      </c>
      <c r="Y109" s="217">
        <f t="shared" si="28"/>
        <v>103</v>
      </c>
      <c r="Z109" s="217">
        <f t="shared" si="29"/>
        <v>105</v>
      </c>
      <c r="AA109" s="217">
        <f t="shared" si="30"/>
        <v>108</v>
      </c>
      <c r="AB109" s="210">
        <f t="shared" si="33"/>
        <v>3</v>
      </c>
      <c r="AC109" s="203"/>
      <c r="AD109" s="211"/>
    </row>
    <row r="110" spans="1:30" s="79" customFormat="1" x14ac:dyDescent="0.2">
      <c r="A110" s="200">
        <v>419</v>
      </c>
      <c r="B110" s="200">
        <v>419035165</v>
      </c>
      <c r="C110" s="201" t="s">
        <v>499</v>
      </c>
      <c r="D110" s="200">
        <v>35</v>
      </c>
      <c r="E110" s="201" t="s">
        <v>67</v>
      </c>
      <c r="F110" s="200">
        <v>165</v>
      </c>
      <c r="G110" s="201" t="s">
        <v>197</v>
      </c>
      <c r="H110" s="202">
        <v>2</v>
      </c>
      <c r="I110" s="203"/>
      <c r="J110" s="204">
        <f t="shared" si="17"/>
        <v>9576</v>
      </c>
      <c r="K110" s="217">
        <f t="shared" si="18"/>
        <v>292</v>
      </c>
      <c r="L110" s="217">
        <f t="shared" si="19"/>
        <v>0</v>
      </c>
      <c r="M110" s="217">
        <f t="shared" si="20"/>
        <v>938</v>
      </c>
      <c r="N110" s="218">
        <f t="shared" si="31"/>
        <v>10806</v>
      </c>
      <c r="O110" s="207">
        <f t="shared" si="21"/>
        <v>0</v>
      </c>
      <c r="P110" s="219"/>
      <c r="Q110" s="204">
        <f t="shared" si="22"/>
        <v>12758.148772361686</v>
      </c>
      <c r="R110" s="217">
        <f t="shared" si="23"/>
        <v>9576</v>
      </c>
      <c r="S110" s="217">
        <f t="shared" si="24"/>
        <v>9576</v>
      </c>
      <c r="T110" s="210">
        <f t="shared" si="32"/>
        <v>-3182.1487723616865</v>
      </c>
      <c r="U110" s="219"/>
      <c r="V110" s="204">
        <f t="shared" si="25"/>
        <v>231</v>
      </c>
      <c r="W110" s="217">
        <f t="shared" si="26"/>
        <v>174</v>
      </c>
      <c r="X110" s="217">
        <f t="shared" si="27"/>
        <v>277</v>
      </c>
      <c r="Y110" s="217">
        <f t="shared" si="28"/>
        <v>292</v>
      </c>
      <c r="Z110" s="217">
        <f t="shared" si="29"/>
        <v>292</v>
      </c>
      <c r="AA110" s="217">
        <f t="shared" si="30"/>
        <v>292</v>
      </c>
      <c r="AB110" s="210">
        <f t="shared" si="33"/>
        <v>0</v>
      </c>
      <c r="AC110" s="203"/>
      <c r="AD110" s="211"/>
    </row>
    <row r="111" spans="1:30" s="79" customFormat="1" x14ac:dyDescent="0.2">
      <c r="A111" s="200">
        <v>419</v>
      </c>
      <c r="B111" s="200">
        <v>419035243</v>
      </c>
      <c r="C111" s="201" t="s">
        <v>499</v>
      </c>
      <c r="D111" s="200">
        <v>35</v>
      </c>
      <c r="E111" s="201" t="s">
        <v>67</v>
      </c>
      <c r="F111" s="200">
        <v>243</v>
      </c>
      <c r="G111" s="201" t="s">
        <v>275</v>
      </c>
      <c r="H111" s="202">
        <v>4</v>
      </c>
      <c r="I111" s="203"/>
      <c r="J111" s="204">
        <f t="shared" si="17"/>
        <v>11985</v>
      </c>
      <c r="K111" s="217">
        <f t="shared" si="18"/>
        <v>2251</v>
      </c>
      <c r="L111" s="217">
        <f t="shared" si="19"/>
        <v>0</v>
      </c>
      <c r="M111" s="217">
        <f t="shared" si="20"/>
        <v>938</v>
      </c>
      <c r="N111" s="218">
        <f t="shared" si="31"/>
        <v>15174</v>
      </c>
      <c r="O111" s="207">
        <f t="shared" si="21"/>
        <v>0</v>
      </c>
      <c r="P111" s="219"/>
      <c r="Q111" s="204">
        <f t="shared" si="22"/>
        <v>14283</v>
      </c>
      <c r="R111" s="217">
        <f t="shared" si="23"/>
        <v>11985</v>
      </c>
      <c r="S111" s="217">
        <f t="shared" si="24"/>
        <v>11985</v>
      </c>
      <c r="T111" s="210">
        <f t="shared" si="32"/>
        <v>-2298</v>
      </c>
      <c r="U111" s="219"/>
      <c r="V111" s="204">
        <f t="shared" si="25"/>
        <v>2956</v>
      </c>
      <c r="W111" s="217">
        <f t="shared" si="26"/>
        <v>2481</v>
      </c>
      <c r="X111" s="217">
        <f t="shared" si="27"/>
        <v>2481</v>
      </c>
      <c r="Y111" s="217">
        <f t="shared" si="28"/>
        <v>2481</v>
      </c>
      <c r="Z111" s="217">
        <f t="shared" si="29"/>
        <v>2251</v>
      </c>
      <c r="AA111" s="217">
        <f t="shared" si="30"/>
        <v>2251</v>
      </c>
      <c r="AB111" s="210">
        <f t="shared" si="33"/>
        <v>0</v>
      </c>
      <c r="AC111" s="203"/>
      <c r="AD111" s="211"/>
    </row>
    <row r="112" spans="1:30" s="79" customFormat="1" x14ac:dyDescent="0.2">
      <c r="A112" s="200">
        <v>419</v>
      </c>
      <c r="B112" s="200">
        <v>419035244</v>
      </c>
      <c r="C112" s="201" t="s">
        <v>499</v>
      </c>
      <c r="D112" s="200">
        <v>35</v>
      </c>
      <c r="E112" s="201" t="s">
        <v>67</v>
      </c>
      <c r="F112" s="200">
        <v>244</v>
      </c>
      <c r="G112" s="201" t="s">
        <v>276</v>
      </c>
      <c r="H112" s="202">
        <v>7.93</v>
      </c>
      <c r="I112" s="203"/>
      <c r="J112" s="204">
        <f t="shared" si="17"/>
        <v>14503</v>
      </c>
      <c r="K112" s="217">
        <f t="shared" si="18"/>
        <v>4597</v>
      </c>
      <c r="L112" s="217">
        <f t="shared" si="19"/>
        <v>0</v>
      </c>
      <c r="M112" s="217">
        <f t="shared" si="20"/>
        <v>938</v>
      </c>
      <c r="N112" s="218">
        <f t="shared" si="31"/>
        <v>20038</v>
      </c>
      <c r="O112" s="207">
        <f t="shared" si="21"/>
        <v>-633</v>
      </c>
      <c r="P112" s="219"/>
      <c r="Q112" s="204">
        <f t="shared" si="22"/>
        <v>11244</v>
      </c>
      <c r="R112" s="217">
        <f t="shared" si="23"/>
        <v>14503</v>
      </c>
      <c r="S112" s="217">
        <f t="shared" si="24"/>
        <v>14503</v>
      </c>
      <c r="T112" s="210">
        <f t="shared" si="32"/>
        <v>3259</v>
      </c>
      <c r="U112" s="219"/>
      <c r="V112" s="204">
        <f t="shared" si="25"/>
        <v>4055</v>
      </c>
      <c r="W112" s="217">
        <f t="shared" si="26"/>
        <v>5230</v>
      </c>
      <c r="X112" s="217">
        <f t="shared" si="27"/>
        <v>5230</v>
      </c>
      <c r="Y112" s="217">
        <f t="shared" si="28"/>
        <v>5230</v>
      </c>
      <c r="Z112" s="217">
        <f t="shared" si="29"/>
        <v>5230</v>
      </c>
      <c r="AA112" s="217">
        <f t="shared" si="30"/>
        <v>4597</v>
      </c>
      <c r="AB112" s="210">
        <f t="shared" si="33"/>
        <v>-633</v>
      </c>
      <c r="AC112" s="203"/>
      <c r="AD112" s="211"/>
    </row>
    <row r="113" spans="1:30" s="79" customFormat="1" x14ac:dyDescent="0.2">
      <c r="A113" s="200">
        <v>419</v>
      </c>
      <c r="B113" s="200">
        <v>419035293</v>
      </c>
      <c r="C113" s="201" t="s">
        <v>499</v>
      </c>
      <c r="D113" s="200">
        <v>35</v>
      </c>
      <c r="E113" s="201" t="s">
        <v>67</v>
      </c>
      <c r="F113" s="200">
        <v>293</v>
      </c>
      <c r="G113" s="201" t="s">
        <v>325</v>
      </c>
      <c r="H113" s="202">
        <v>1</v>
      </c>
      <c r="I113" s="203"/>
      <c r="J113" s="204">
        <f t="shared" si="17"/>
        <v>12760.161431036608</v>
      </c>
      <c r="K113" s="217">
        <f t="shared" si="18"/>
        <v>611</v>
      </c>
      <c r="L113" s="217">
        <f t="shared" si="19"/>
        <v>0</v>
      </c>
      <c r="M113" s="217">
        <f t="shared" si="20"/>
        <v>938</v>
      </c>
      <c r="N113" s="218">
        <f t="shared" si="31"/>
        <v>14309.161431036608</v>
      </c>
      <c r="O113" s="207">
        <f t="shared" si="21"/>
        <v>1</v>
      </c>
      <c r="P113" s="219"/>
      <c r="Q113" s="204" t="str">
        <f t="shared" si="22"/>
        <v/>
      </c>
      <c r="R113" s="217" t="str">
        <f t="shared" si="23"/>
        <v/>
      </c>
      <c r="S113" s="217">
        <f t="shared" si="24"/>
        <v>12760.161431036608</v>
      </c>
      <c r="T113" s="210" t="str">
        <f t="shared" si="32"/>
        <v/>
      </c>
      <c r="U113" s="219"/>
      <c r="V113" s="204" t="str">
        <f t="shared" si="25"/>
        <v/>
      </c>
      <c r="W113" s="217" t="str">
        <f t="shared" si="26"/>
        <v/>
      </c>
      <c r="X113" s="217">
        <f t="shared" si="27"/>
        <v>574</v>
      </c>
      <c r="Y113" s="217">
        <f t="shared" si="28"/>
        <v>610</v>
      </c>
      <c r="Z113" s="217">
        <f t="shared" si="29"/>
        <v>610</v>
      </c>
      <c r="AA113" s="217">
        <f t="shared" si="30"/>
        <v>611</v>
      </c>
      <c r="AB113" s="210">
        <f t="shared" si="33"/>
        <v>1</v>
      </c>
      <c r="AC113" s="203"/>
      <c r="AD113" s="211"/>
    </row>
    <row r="114" spans="1:30" s="79" customFormat="1" x14ac:dyDescent="0.2">
      <c r="A114" s="200">
        <v>420</v>
      </c>
      <c r="B114" s="200">
        <v>420049010</v>
      </c>
      <c r="C114" s="201" t="s">
        <v>500</v>
      </c>
      <c r="D114" s="200">
        <v>49</v>
      </c>
      <c r="E114" s="201" t="s">
        <v>81</v>
      </c>
      <c r="F114" s="200">
        <v>10</v>
      </c>
      <c r="G114" s="201" t="s">
        <v>42</v>
      </c>
      <c r="H114" s="202">
        <v>2.98</v>
      </c>
      <c r="I114" s="203"/>
      <c r="J114" s="204">
        <f t="shared" si="17"/>
        <v>14374</v>
      </c>
      <c r="K114" s="217">
        <f t="shared" si="18"/>
        <v>5378</v>
      </c>
      <c r="L114" s="217">
        <f t="shared" si="19"/>
        <v>0</v>
      </c>
      <c r="M114" s="217">
        <f t="shared" si="20"/>
        <v>938</v>
      </c>
      <c r="N114" s="218">
        <f t="shared" si="31"/>
        <v>20690</v>
      </c>
      <c r="O114" s="207">
        <f t="shared" si="21"/>
        <v>1</v>
      </c>
      <c r="P114" s="219"/>
      <c r="Q114" s="204">
        <f t="shared" si="22"/>
        <v>13353</v>
      </c>
      <c r="R114" s="217">
        <f t="shared" si="23"/>
        <v>14374</v>
      </c>
      <c r="S114" s="217">
        <f t="shared" si="24"/>
        <v>14374</v>
      </c>
      <c r="T114" s="210">
        <f t="shared" si="32"/>
        <v>1021</v>
      </c>
      <c r="U114" s="219"/>
      <c r="V114" s="204">
        <f t="shared" si="25"/>
        <v>4336</v>
      </c>
      <c r="W114" s="217">
        <f t="shared" si="26"/>
        <v>4668</v>
      </c>
      <c r="X114" s="217">
        <f t="shared" si="27"/>
        <v>5360</v>
      </c>
      <c r="Y114" s="217">
        <f t="shared" si="28"/>
        <v>5377</v>
      </c>
      <c r="Z114" s="217">
        <f t="shared" si="29"/>
        <v>5377</v>
      </c>
      <c r="AA114" s="217">
        <f t="shared" si="30"/>
        <v>5378</v>
      </c>
      <c r="AB114" s="210">
        <f t="shared" si="33"/>
        <v>1</v>
      </c>
      <c r="AC114" s="203"/>
      <c r="AD114" s="211"/>
    </row>
    <row r="115" spans="1:30" s="79" customFormat="1" x14ac:dyDescent="0.2">
      <c r="A115" s="200">
        <v>420</v>
      </c>
      <c r="B115" s="200">
        <v>420049023</v>
      </c>
      <c r="C115" s="201" t="s">
        <v>500</v>
      </c>
      <c r="D115" s="200">
        <v>49</v>
      </c>
      <c r="E115" s="201" t="s">
        <v>81</v>
      </c>
      <c r="F115" s="200">
        <v>23</v>
      </c>
      <c r="G115" s="201" t="s">
        <v>55</v>
      </c>
      <c r="H115" s="202">
        <v>0.06</v>
      </c>
      <c r="I115" s="203"/>
      <c r="J115" s="204">
        <f t="shared" si="17"/>
        <v>10075</v>
      </c>
      <c r="K115" s="217">
        <f t="shared" si="18"/>
        <v>5586</v>
      </c>
      <c r="L115" s="217">
        <f t="shared" si="19"/>
        <v>0</v>
      </c>
      <c r="M115" s="217">
        <f t="shared" si="20"/>
        <v>938</v>
      </c>
      <c r="N115" s="218">
        <f t="shared" si="31"/>
        <v>16599</v>
      </c>
      <c r="O115" s="207" t="str">
        <f t="shared" si="21"/>
        <v/>
      </c>
      <c r="P115" s="219"/>
      <c r="Q115" s="204">
        <f t="shared" si="22"/>
        <v>4350</v>
      </c>
      <c r="R115" s="217">
        <f t="shared" si="23"/>
        <v>10075</v>
      </c>
      <c r="S115" s="217" t="str">
        <f t="shared" si="24"/>
        <v/>
      </c>
      <c r="T115" s="210" t="str">
        <f t="shared" si="32"/>
        <v/>
      </c>
      <c r="U115" s="219"/>
      <c r="V115" s="204">
        <f t="shared" si="25"/>
        <v>2578</v>
      </c>
      <c r="W115" s="217">
        <f t="shared" si="26"/>
        <v>5971</v>
      </c>
      <c r="X115" s="217" t="str">
        <f t="shared" si="27"/>
        <v/>
      </c>
      <c r="Y115" s="217" t="str">
        <f t="shared" si="28"/>
        <v/>
      </c>
      <c r="Z115" s="217" t="str">
        <f t="shared" si="29"/>
        <v/>
      </c>
      <c r="AA115" s="217">
        <f t="shared" si="30"/>
        <v>5586</v>
      </c>
      <c r="AB115" s="210" t="str">
        <f t="shared" si="33"/>
        <v/>
      </c>
      <c r="AC115" s="203"/>
      <c r="AD115" s="211"/>
    </row>
    <row r="116" spans="1:30" s="79" customFormat="1" x14ac:dyDescent="0.2">
      <c r="A116" s="200">
        <v>420</v>
      </c>
      <c r="B116" s="200">
        <v>420049026</v>
      </c>
      <c r="C116" s="201" t="s">
        <v>500</v>
      </c>
      <c r="D116" s="200">
        <v>49</v>
      </c>
      <c r="E116" s="201" t="s">
        <v>81</v>
      </c>
      <c r="F116" s="200">
        <v>26</v>
      </c>
      <c r="G116" s="201" t="s">
        <v>58</v>
      </c>
      <c r="H116" s="202">
        <v>2.94</v>
      </c>
      <c r="I116" s="203"/>
      <c r="J116" s="204">
        <f t="shared" si="17"/>
        <v>14347</v>
      </c>
      <c r="K116" s="217">
        <f t="shared" si="18"/>
        <v>4685</v>
      </c>
      <c r="L116" s="217">
        <f t="shared" si="19"/>
        <v>0</v>
      </c>
      <c r="M116" s="217">
        <f t="shared" si="20"/>
        <v>938</v>
      </c>
      <c r="N116" s="218">
        <f t="shared" si="31"/>
        <v>19970</v>
      </c>
      <c r="O116" s="207">
        <f t="shared" si="21"/>
        <v>0</v>
      </c>
      <c r="P116" s="219"/>
      <c r="Q116" s="204">
        <f t="shared" si="22"/>
        <v>12110</v>
      </c>
      <c r="R116" s="217">
        <f t="shared" si="23"/>
        <v>14347</v>
      </c>
      <c r="S116" s="217">
        <f t="shared" si="24"/>
        <v>14347</v>
      </c>
      <c r="T116" s="210">
        <f t="shared" si="32"/>
        <v>2237</v>
      </c>
      <c r="U116" s="219"/>
      <c r="V116" s="204">
        <f t="shared" si="25"/>
        <v>3883</v>
      </c>
      <c r="W116" s="217">
        <f t="shared" si="26"/>
        <v>4600</v>
      </c>
      <c r="X116" s="217">
        <f t="shared" si="27"/>
        <v>4676</v>
      </c>
      <c r="Y116" s="217">
        <f t="shared" si="28"/>
        <v>4685</v>
      </c>
      <c r="Z116" s="217">
        <f t="shared" si="29"/>
        <v>4685</v>
      </c>
      <c r="AA116" s="217">
        <f t="shared" si="30"/>
        <v>4685</v>
      </c>
      <c r="AB116" s="210">
        <f t="shared" si="33"/>
        <v>0</v>
      </c>
      <c r="AC116" s="203"/>
      <c r="AD116" s="211"/>
    </row>
    <row r="117" spans="1:30" s="79" customFormat="1" x14ac:dyDescent="0.2">
      <c r="A117" s="200">
        <v>420</v>
      </c>
      <c r="B117" s="200">
        <v>420049031</v>
      </c>
      <c r="C117" s="201" t="s">
        <v>500</v>
      </c>
      <c r="D117" s="200">
        <v>49</v>
      </c>
      <c r="E117" s="201" t="s">
        <v>81</v>
      </c>
      <c r="F117" s="200">
        <v>31</v>
      </c>
      <c r="G117" s="201" t="s">
        <v>63</v>
      </c>
      <c r="H117" s="202">
        <v>2.92</v>
      </c>
      <c r="I117" s="203"/>
      <c r="J117" s="204">
        <f t="shared" si="17"/>
        <v>10128</v>
      </c>
      <c r="K117" s="217">
        <f t="shared" si="18"/>
        <v>5002</v>
      </c>
      <c r="L117" s="217">
        <f t="shared" si="19"/>
        <v>0</v>
      </c>
      <c r="M117" s="217">
        <f t="shared" si="20"/>
        <v>938</v>
      </c>
      <c r="N117" s="218">
        <f t="shared" si="31"/>
        <v>16068</v>
      </c>
      <c r="O117" s="207">
        <f t="shared" si="21"/>
        <v>0</v>
      </c>
      <c r="P117" s="219"/>
      <c r="Q117" s="204">
        <f t="shared" si="22"/>
        <v>9870</v>
      </c>
      <c r="R117" s="217">
        <f t="shared" si="23"/>
        <v>10128</v>
      </c>
      <c r="S117" s="217">
        <f t="shared" si="24"/>
        <v>10128</v>
      </c>
      <c r="T117" s="210">
        <f t="shared" si="32"/>
        <v>258</v>
      </c>
      <c r="U117" s="219"/>
      <c r="V117" s="204">
        <f t="shared" si="25"/>
        <v>4644</v>
      </c>
      <c r="W117" s="217">
        <f t="shared" si="26"/>
        <v>4765</v>
      </c>
      <c r="X117" s="217">
        <f t="shared" si="27"/>
        <v>5003</v>
      </c>
      <c r="Y117" s="217">
        <f t="shared" si="28"/>
        <v>5002</v>
      </c>
      <c r="Z117" s="217">
        <f t="shared" si="29"/>
        <v>5002</v>
      </c>
      <c r="AA117" s="217">
        <f t="shared" si="30"/>
        <v>5002</v>
      </c>
      <c r="AB117" s="210">
        <f t="shared" si="33"/>
        <v>0</v>
      </c>
      <c r="AC117" s="203"/>
      <c r="AD117" s="211"/>
    </row>
    <row r="118" spans="1:30" s="79" customFormat="1" x14ac:dyDescent="0.2">
      <c r="A118" s="200">
        <v>420</v>
      </c>
      <c r="B118" s="200">
        <v>420049035</v>
      </c>
      <c r="C118" s="201" t="s">
        <v>500</v>
      </c>
      <c r="D118" s="200">
        <v>49</v>
      </c>
      <c r="E118" s="201" t="s">
        <v>81</v>
      </c>
      <c r="F118" s="200">
        <v>35</v>
      </c>
      <c r="G118" s="201" t="s">
        <v>67</v>
      </c>
      <c r="H118" s="202">
        <v>50.949999999999989</v>
      </c>
      <c r="I118" s="203"/>
      <c r="J118" s="204">
        <f t="shared" si="17"/>
        <v>13612</v>
      </c>
      <c r="K118" s="217">
        <f t="shared" si="18"/>
        <v>5713</v>
      </c>
      <c r="L118" s="217">
        <f t="shared" si="19"/>
        <v>0</v>
      </c>
      <c r="M118" s="217">
        <f t="shared" si="20"/>
        <v>938</v>
      </c>
      <c r="N118" s="218">
        <f t="shared" si="31"/>
        <v>20263</v>
      </c>
      <c r="O118" s="207">
        <f t="shared" si="21"/>
        <v>6</v>
      </c>
      <c r="P118" s="219"/>
      <c r="Q118" s="204">
        <f t="shared" si="22"/>
        <v>13126</v>
      </c>
      <c r="R118" s="217">
        <f t="shared" si="23"/>
        <v>13612</v>
      </c>
      <c r="S118" s="217">
        <f t="shared" si="24"/>
        <v>13612</v>
      </c>
      <c r="T118" s="210">
        <f t="shared" si="32"/>
        <v>486</v>
      </c>
      <c r="U118" s="219"/>
      <c r="V118" s="204">
        <f t="shared" si="25"/>
        <v>4475</v>
      </c>
      <c r="W118" s="217">
        <f t="shared" si="26"/>
        <v>4641</v>
      </c>
      <c r="X118" s="217">
        <f t="shared" si="27"/>
        <v>5688</v>
      </c>
      <c r="Y118" s="217">
        <f t="shared" si="28"/>
        <v>5704</v>
      </c>
      <c r="Z118" s="217">
        <f t="shared" si="29"/>
        <v>5707</v>
      </c>
      <c r="AA118" s="217">
        <f t="shared" si="30"/>
        <v>5713</v>
      </c>
      <c r="AB118" s="210">
        <f t="shared" si="33"/>
        <v>6</v>
      </c>
      <c r="AC118" s="203"/>
      <c r="AD118" s="211"/>
    </row>
    <row r="119" spans="1:30" s="79" customFormat="1" x14ac:dyDescent="0.2">
      <c r="A119" s="200">
        <v>420</v>
      </c>
      <c r="B119" s="200">
        <v>420049044</v>
      </c>
      <c r="C119" s="201" t="s">
        <v>500</v>
      </c>
      <c r="D119" s="200">
        <v>49</v>
      </c>
      <c r="E119" s="201" t="s">
        <v>81</v>
      </c>
      <c r="F119" s="200">
        <v>44</v>
      </c>
      <c r="G119" s="201" t="s">
        <v>76</v>
      </c>
      <c r="H119" s="202">
        <v>5.3999999999999995</v>
      </c>
      <c r="I119" s="203"/>
      <c r="J119" s="204">
        <f t="shared" si="17"/>
        <v>15260</v>
      </c>
      <c r="K119" s="217">
        <f t="shared" si="18"/>
        <v>137</v>
      </c>
      <c r="L119" s="217">
        <f t="shared" si="19"/>
        <v>0</v>
      </c>
      <c r="M119" s="217">
        <f t="shared" si="20"/>
        <v>938</v>
      </c>
      <c r="N119" s="218">
        <f t="shared" si="31"/>
        <v>16335</v>
      </c>
      <c r="O119" s="207">
        <f t="shared" si="21"/>
        <v>5</v>
      </c>
      <c r="P119" s="219"/>
      <c r="Q119" s="204">
        <f t="shared" si="22"/>
        <v>13420</v>
      </c>
      <c r="R119" s="217">
        <f t="shared" si="23"/>
        <v>15260</v>
      </c>
      <c r="S119" s="217">
        <f t="shared" si="24"/>
        <v>15260</v>
      </c>
      <c r="T119" s="210">
        <f t="shared" si="32"/>
        <v>1840</v>
      </c>
      <c r="U119" s="219"/>
      <c r="V119" s="204">
        <f t="shared" si="25"/>
        <v>0</v>
      </c>
      <c r="W119" s="217">
        <f t="shared" si="26"/>
        <v>0</v>
      </c>
      <c r="X119" s="217">
        <f t="shared" si="27"/>
        <v>122</v>
      </c>
      <c r="Y119" s="217">
        <f t="shared" si="28"/>
        <v>130</v>
      </c>
      <c r="Z119" s="217">
        <f t="shared" si="29"/>
        <v>132</v>
      </c>
      <c r="AA119" s="217">
        <f t="shared" si="30"/>
        <v>137</v>
      </c>
      <c r="AB119" s="210">
        <f t="shared" si="33"/>
        <v>5</v>
      </c>
      <c r="AC119" s="203"/>
      <c r="AD119" s="211"/>
    </row>
    <row r="120" spans="1:30" s="79" customFormat="1" x14ac:dyDescent="0.2">
      <c r="A120" s="200">
        <v>420</v>
      </c>
      <c r="B120" s="200">
        <v>420049049</v>
      </c>
      <c r="C120" s="201" t="s">
        <v>500</v>
      </c>
      <c r="D120" s="200">
        <v>49</v>
      </c>
      <c r="E120" s="201" t="s">
        <v>81</v>
      </c>
      <c r="F120" s="200">
        <v>49</v>
      </c>
      <c r="G120" s="201" t="s">
        <v>81</v>
      </c>
      <c r="H120" s="202">
        <v>193.46999999999997</v>
      </c>
      <c r="I120" s="203"/>
      <c r="J120" s="204">
        <f t="shared" si="17"/>
        <v>13164</v>
      </c>
      <c r="K120" s="217">
        <f t="shared" si="18"/>
        <v>16603</v>
      </c>
      <c r="L120" s="217">
        <f t="shared" si="19"/>
        <v>0</v>
      </c>
      <c r="M120" s="217">
        <f t="shared" si="20"/>
        <v>938</v>
      </c>
      <c r="N120" s="218">
        <f t="shared" si="31"/>
        <v>30705</v>
      </c>
      <c r="O120" s="207">
        <f t="shared" si="21"/>
        <v>5</v>
      </c>
      <c r="P120" s="219"/>
      <c r="Q120" s="204">
        <f t="shared" si="22"/>
        <v>13067</v>
      </c>
      <c r="R120" s="217">
        <f t="shared" si="23"/>
        <v>13164</v>
      </c>
      <c r="S120" s="217">
        <f t="shared" si="24"/>
        <v>13164</v>
      </c>
      <c r="T120" s="210">
        <f t="shared" si="32"/>
        <v>97</v>
      </c>
      <c r="U120" s="219"/>
      <c r="V120" s="204">
        <f t="shared" si="25"/>
        <v>15553</v>
      </c>
      <c r="W120" s="217">
        <f t="shared" si="26"/>
        <v>15669</v>
      </c>
      <c r="X120" s="217">
        <f t="shared" si="27"/>
        <v>16581</v>
      </c>
      <c r="Y120" s="217">
        <f t="shared" si="28"/>
        <v>16578</v>
      </c>
      <c r="Z120" s="217">
        <f t="shared" si="29"/>
        <v>16598</v>
      </c>
      <c r="AA120" s="217">
        <f t="shared" si="30"/>
        <v>16603</v>
      </c>
      <c r="AB120" s="210">
        <f t="shared" si="33"/>
        <v>5</v>
      </c>
      <c r="AC120" s="203"/>
      <c r="AD120" s="211"/>
    </row>
    <row r="121" spans="1:30" s="79" customFormat="1" x14ac:dyDescent="0.2">
      <c r="A121" s="200">
        <v>420</v>
      </c>
      <c r="B121" s="200">
        <v>420049057</v>
      </c>
      <c r="C121" s="201" t="s">
        <v>500</v>
      </c>
      <c r="D121" s="200">
        <v>49</v>
      </c>
      <c r="E121" s="201" t="s">
        <v>81</v>
      </c>
      <c r="F121" s="200">
        <v>57</v>
      </c>
      <c r="G121" s="201" t="s">
        <v>89</v>
      </c>
      <c r="H121" s="202">
        <v>4</v>
      </c>
      <c r="I121" s="203"/>
      <c r="J121" s="204">
        <f t="shared" si="17"/>
        <v>10910</v>
      </c>
      <c r="K121" s="217">
        <f t="shared" si="18"/>
        <v>341</v>
      </c>
      <c r="L121" s="217">
        <f t="shared" si="19"/>
        <v>0</v>
      </c>
      <c r="M121" s="217">
        <f t="shared" si="20"/>
        <v>938</v>
      </c>
      <c r="N121" s="218">
        <f t="shared" si="31"/>
        <v>12189</v>
      </c>
      <c r="O121" s="207">
        <f t="shared" si="21"/>
        <v>3</v>
      </c>
      <c r="P121" s="219"/>
      <c r="Q121" s="204">
        <f t="shared" si="22"/>
        <v>10679</v>
      </c>
      <c r="R121" s="217">
        <f t="shared" si="23"/>
        <v>10910</v>
      </c>
      <c r="S121" s="217">
        <f t="shared" si="24"/>
        <v>10910</v>
      </c>
      <c r="T121" s="210">
        <f t="shared" si="32"/>
        <v>231</v>
      </c>
      <c r="U121" s="219"/>
      <c r="V121" s="204">
        <f t="shared" si="25"/>
        <v>286</v>
      </c>
      <c r="W121" s="217">
        <f t="shared" si="26"/>
        <v>292</v>
      </c>
      <c r="X121" s="217">
        <f t="shared" si="27"/>
        <v>331</v>
      </c>
      <c r="Y121" s="217">
        <f t="shared" si="28"/>
        <v>338</v>
      </c>
      <c r="Z121" s="217">
        <f t="shared" si="29"/>
        <v>338</v>
      </c>
      <c r="AA121" s="217">
        <f t="shared" si="30"/>
        <v>341</v>
      </c>
      <c r="AB121" s="210">
        <f t="shared" si="33"/>
        <v>3</v>
      </c>
      <c r="AC121" s="203"/>
      <c r="AD121" s="211"/>
    </row>
    <row r="122" spans="1:30" s="79" customFormat="1" x14ac:dyDescent="0.2">
      <c r="A122" s="200">
        <v>420</v>
      </c>
      <c r="B122" s="200">
        <v>420049067</v>
      </c>
      <c r="C122" s="201" t="s">
        <v>500</v>
      </c>
      <c r="D122" s="200">
        <v>49</v>
      </c>
      <c r="E122" s="201" t="s">
        <v>81</v>
      </c>
      <c r="F122" s="200">
        <v>67</v>
      </c>
      <c r="G122" s="201" t="s">
        <v>99</v>
      </c>
      <c r="H122" s="202">
        <v>1</v>
      </c>
      <c r="I122" s="203"/>
      <c r="J122" s="204">
        <f t="shared" si="17"/>
        <v>10128</v>
      </c>
      <c r="K122" s="217">
        <f t="shared" si="18"/>
        <v>9979</v>
      </c>
      <c r="L122" s="217">
        <f t="shared" si="19"/>
        <v>0</v>
      </c>
      <c r="M122" s="217">
        <f t="shared" si="20"/>
        <v>938</v>
      </c>
      <c r="N122" s="218">
        <f t="shared" si="31"/>
        <v>21045</v>
      </c>
      <c r="O122" s="207">
        <f t="shared" si="21"/>
        <v>-162</v>
      </c>
      <c r="P122" s="219"/>
      <c r="Q122" s="204">
        <f t="shared" si="22"/>
        <v>9870</v>
      </c>
      <c r="R122" s="217">
        <f t="shared" si="23"/>
        <v>10128</v>
      </c>
      <c r="S122" s="217">
        <f t="shared" si="24"/>
        <v>10128</v>
      </c>
      <c r="T122" s="210">
        <f t="shared" si="32"/>
        <v>258</v>
      </c>
      <c r="U122" s="219"/>
      <c r="V122" s="204">
        <f t="shared" si="25"/>
        <v>9883</v>
      </c>
      <c r="W122" s="217">
        <f t="shared" si="26"/>
        <v>10141</v>
      </c>
      <c r="X122" s="217">
        <f t="shared" si="27"/>
        <v>10141</v>
      </c>
      <c r="Y122" s="217">
        <f t="shared" si="28"/>
        <v>10141</v>
      </c>
      <c r="Z122" s="217">
        <f t="shared" si="29"/>
        <v>10141</v>
      </c>
      <c r="AA122" s="217">
        <f t="shared" si="30"/>
        <v>9979</v>
      </c>
      <c r="AB122" s="210">
        <f t="shared" si="33"/>
        <v>-162</v>
      </c>
      <c r="AC122" s="203"/>
      <c r="AD122" s="211"/>
    </row>
    <row r="123" spans="1:30" s="79" customFormat="1" x14ac:dyDescent="0.2">
      <c r="A123" s="200">
        <v>420</v>
      </c>
      <c r="B123" s="200">
        <v>420049093</v>
      </c>
      <c r="C123" s="201" t="s">
        <v>500</v>
      </c>
      <c r="D123" s="200">
        <v>49</v>
      </c>
      <c r="E123" s="201" t="s">
        <v>81</v>
      </c>
      <c r="F123" s="200">
        <v>93</v>
      </c>
      <c r="G123" s="201" t="s">
        <v>125</v>
      </c>
      <c r="H123" s="202">
        <v>19.32</v>
      </c>
      <c r="I123" s="203"/>
      <c r="J123" s="204">
        <f t="shared" si="17"/>
        <v>12315</v>
      </c>
      <c r="K123" s="217">
        <f t="shared" si="18"/>
        <v>70</v>
      </c>
      <c r="L123" s="217">
        <f t="shared" si="19"/>
        <v>0</v>
      </c>
      <c r="M123" s="217">
        <f t="shared" si="20"/>
        <v>938</v>
      </c>
      <c r="N123" s="218">
        <f t="shared" si="31"/>
        <v>13323</v>
      </c>
      <c r="O123" s="207">
        <f t="shared" si="21"/>
        <v>-2</v>
      </c>
      <c r="P123" s="219"/>
      <c r="Q123" s="204">
        <f t="shared" si="22"/>
        <v>13079</v>
      </c>
      <c r="R123" s="217">
        <f t="shared" si="23"/>
        <v>12315</v>
      </c>
      <c r="S123" s="217">
        <f t="shared" si="24"/>
        <v>12315</v>
      </c>
      <c r="T123" s="210">
        <f t="shared" si="32"/>
        <v>-764</v>
      </c>
      <c r="U123" s="219"/>
      <c r="V123" s="204">
        <f t="shared" si="25"/>
        <v>446</v>
      </c>
      <c r="W123" s="217">
        <f t="shared" si="26"/>
        <v>420</v>
      </c>
      <c r="X123" s="217">
        <f t="shared" si="27"/>
        <v>126</v>
      </c>
      <c r="Y123" s="217">
        <f t="shared" si="28"/>
        <v>105</v>
      </c>
      <c r="Z123" s="217">
        <f t="shared" si="29"/>
        <v>72</v>
      </c>
      <c r="AA123" s="217">
        <f t="shared" si="30"/>
        <v>70</v>
      </c>
      <c r="AB123" s="210">
        <f t="shared" si="33"/>
        <v>-2</v>
      </c>
      <c r="AC123" s="203"/>
      <c r="AD123" s="211"/>
    </row>
    <row r="124" spans="1:30" s="79" customFormat="1" x14ac:dyDescent="0.2">
      <c r="A124" s="200">
        <v>420</v>
      </c>
      <c r="B124" s="200">
        <v>420049128</v>
      </c>
      <c r="C124" s="201" t="s">
        <v>500</v>
      </c>
      <c r="D124" s="200">
        <v>49</v>
      </c>
      <c r="E124" s="201" t="s">
        <v>81</v>
      </c>
      <c r="F124" s="200">
        <v>128</v>
      </c>
      <c r="G124" s="201" t="s">
        <v>160</v>
      </c>
      <c r="H124" s="202">
        <v>1</v>
      </c>
      <c r="I124" s="203"/>
      <c r="J124" s="204">
        <f t="shared" si="17"/>
        <v>12549.540432084312</v>
      </c>
      <c r="K124" s="217">
        <f t="shared" si="18"/>
        <v>724</v>
      </c>
      <c r="L124" s="217">
        <f t="shared" si="19"/>
        <v>0</v>
      </c>
      <c r="M124" s="217">
        <f t="shared" si="20"/>
        <v>938</v>
      </c>
      <c r="N124" s="218">
        <f t="shared" si="31"/>
        <v>14211.540432084312</v>
      </c>
      <c r="O124" s="207">
        <f t="shared" si="21"/>
        <v>2</v>
      </c>
      <c r="P124" s="219"/>
      <c r="Q124" s="204" t="str">
        <f t="shared" si="22"/>
        <v/>
      </c>
      <c r="R124" s="217" t="str">
        <f t="shared" si="23"/>
        <v/>
      </c>
      <c r="S124" s="217">
        <f t="shared" si="24"/>
        <v>12549.540432084312</v>
      </c>
      <c r="T124" s="210" t="str">
        <f t="shared" si="32"/>
        <v/>
      </c>
      <c r="U124" s="219"/>
      <c r="V124" s="204" t="str">
        <f t="shared" si="25"/>
        <v/>
      </c>
      <c r="W124" s="217" t="str">
        <f t="shared" si="26"/>
        <v/>
      </c>
      <c r="X124" s="217">
        <f t="shared" si="27"/>
        <v>728</v>
      </c>
      <c r="Y124" s="217">
        <f t="shared" si="28"/>
        <v>722</v>
      </c>
      <c r="Z124" s="217">
        <f t="shared" si="29"/>
        <v>722</v>
      </c>
      <c r="AA124" s="217">
        <f t="shared" si="30"/>
        <v>724</v>
      </c>
      <c r="AB124" s="210">
        <f t="shared" si="33"/>
        <v>2</v>
      </c>
      <c r="AC124" s="203"/>
      <c r="AD124" s="211"/>
    </row>
    <row r="125" spans="1:30" s="79" customFormat="1" x14ac:dyDescent="0.2">
      <c r="A125" s="200">
        <v>420</v>
      </c>
      <c r="B125" s="200">
        <v>420049153</v>
      </c>
      <c r="C125" s="201" t="s">
        <v>500</v>
      </c>
      <c r="D125" s="200">
        <v>49</v>
      </c>
      <c r="E125" s="201" t="s">
        <v>81</v>
      </c>
      <c r="F125" s="200">
        <v>153</v>
      </c>
      <c r="G125" s="201" t="s">
        <v>185</v>
      </c>
      <c r="H125" s="202">
        <v>0.91</v>
      </c>
      <c r="I125" s="203"/>
      <c r="J125" s="204">
        <f t="shared" si="17"/>
        <v>12895.517110247692</v>
      </c>
      <c r="K125" s="217">
        <f t="shared" si="18"/>
        <v>218</v>
      </c>
      <c r="L125" s="217">
        <f t="shared" si="19"/>
        <v>0</v>
      </c>
      <c r="M125" s="217">
        <f t="shared" si="20"/>
        <v>938</v>
      </c>
      <c r="N125" s="218">
        <f t="shared" si="31"/>
        <v>14051.517110247692</v>
      </c>
      <c r="O125" s="207">
        <f t="shared" si="21"/>
        <v>0</v>
      </c>
      <c r="P125" s="219"/>
      <c r="Q125" s="204">
        <f t="shared" si="22"/>
        <v>12534.140483424882</v>
      </c>
      <c r="R125" s="217" t="str">
        <f t="shared" si="23"/>
        <v/>
      </c>
      <c r="S125" s="217">
        <f t="shared" si="24"/>
        <v>12895.517110247692</v>
      </c>
      <c r="T125" s="210">
        <f t="shared" si="32"/>
        <v>361.37662682281007</v>
      </c>
      <c r="U125" s="219"/>
      <c r="V125" s="204">
        <f t="shared" si="25"/>
        <v>97</v>
      </c>
      <c r="W125" s="217" t="str">
        <f t="shared" si="26"/>
        <v/>
      </c>
      <c r="X125" s="217">
        <f t="shared" si="27"/>
        <v>99</v>
      </c>
      <c r="Y125" s="217">
        <f t="shared" si="28"/>
        <v>99</v>
      </c>
      <c r="Z125" s="217">
        <f t="shared" si="29"/>
        <v>218</v>
      </c>
      <c r="AA125" s="217">
        <f t="shared" si="30"/>
        <v>218</v>
      </c>
      <c r="AB125" s="210">
        <f t="shared" si="33"/>
        <v>0</v>
      </c>
      <c r="AC125" s="203"/>
      <c r="AD125" s="211"/>
    </row>
    <row r="126" spans="1:30" s="79" customFormat="1" x14ac:dyDescent="0.2">
      <c r="A126" s="200">
        <v>420</v>
      </c>
      <c r="B126" s="200">
        <v>420049155</v>
      </c>
      <c r="C126" s="201" t="s">
        <v>500</v>
      </c>
      <c r="D126" s="200">
        <v>49</v>
      </c>
      <c r="E126" s="201" t="s">
        <v>81</v>
      </c>
      <c r="F126" s="200">
        <v>155</v>
      </c>
      <c r="G126" s="201" t="s">
        <v>187</v>
      </c>
      <c r="H126" s="202">
        <v>1.56</v>
      </c>
      <c r="I126" s="203"/>
      <c r="J126" s="204">
        <f t="shared" si="17"/>
        <v>14327</v>
      </c>
      <c r="K126" s="217">
        <f t="shared" si="18"/>
        <v>10022</v>
      </c>
      <c r="L126" s="217">
        <f t="shared" si="19"/>
        <v>0</v>
      </c>
      <c r="M126" s="217">
        <f t="shared" si="20"/>
        <v>938</v>
      </c>
      <c r="N126" s="218">
        <f t="shared" si="31"/>
        <v>25287</v>
      </c>
      <c r="O126" s="207">
        <f t="shared" si="21"/>
        <v>1342</v>
      </c>
      <c r="P126" s="219"/>
      <c r="Q126" s="204">
        <f t="shared" si="22"/>
        <v>10942.185655019268</v>
      </c>
      <c r="R126" s="217">
        <f t="shared" si="23"/>
        <v>14327</v>
      </c>
      <c r="S126" s="217">
        <f t="shared" si="24"/>
        <v>14327</v>
      </c>
      <c r="T126" s="210">
        <f t="shared" si="32"/>
        <v>3384.8143449807321</v>
      </c>
      <c r="U126" s="219"/>
      <c r="V126" s="204">
        <f t="shared" si="25"/>
        <v>7289</v>
      </c>
      <c r="W126" s="217">
        <f t="shared" si="26"/>
        <v>9544</v>
      </c>
      <c r="X126" s="217">
        <f t="shared" si="27"/>
        <v>9544</v>
      </c>
      <c r="Y126" s="217">
        <f t="shared" si="28"/>
        <v>9544</v>
      </c>
      <c r="Z126" s="217">
        <f t="shared" si="29"/>
        <v>8680</v>
      </c>
      <c r="AA126" s="217">
        <f t="shared" si="30"/>
        <v>10022</v>
      </c>
      <c r="AB126" s="210">
        <f t="shared" si="33"/>
        <v>1342</v>
      </c>
      <c r="AC126" s="203"/>
      <c r="AD126" s="211"/>
    </row>
    <row r="127" spans="1:30" s="79" customFormat="1" x14ac:dyDescent="0.2">
      <c r="A127" s="200">
        <v>420</v>
      </c>
      <c r="B127" s="200">
        <v>420049163</v>
      </c>
      <c r="C127" s="201" t="s">
        <v>500</v>
      </c>
      <c r="D127" s="200">
        <v>49</v>
      </c>
      <c r="E127" s="201" t="s">
        <v>81</v>
      </c>
      <c r="F127" s="200">
        <v>163</v>
      </c>
      <c r="G127" s="201" t="s">
        <v>195</v>
      </c>
      <c r="H127" s="202">
        <v>2</v>
      </c>
      <c r="I127" s="203"/>
      <c r="J127" s="204">
        <f t="shared" si="17"/>
        <v>15207</v>
      </c>
      <c r="K127" s="217">
        <f t="shared" si="18"/>
        <v>144</v>
      </c>
      <c r="L127" s="217">
        <f t="shared" si="19"/>
        <v>0</v>
      </c>
      <c r="M127" s="217">
        <f t="shared" si="20"/>
        <v>938</v>
      </c>
      <c r="N127" s="218">
        <f t="shared" si="31"/>
        <v>16289</v>
      </c>
      <c r="O127" s="207">
        <f t="shared" si="21"/>
        <v>1</v>
      </c>
      <c r="P127" s="219"/>
      <c r="Q127" s="204">
        <f t="shared" si="22"/>
        <v>13524.833516994266</v>
      </c>
      <c r="R127" s="217">
        <f t="shared" si="23"/>
        <v>15207</v>
      </c>
      <c r="S127" s="217">
        <f t="shared" si="24"/>
        <v>15207</v>
      </c>
      <c r="T127" s="210">
        <f t="shared" si="32"/>
        <v>1682.1664830057343</v>
      </c>
      <c r="U127" s="219"/>
      <c r="V127" s="204">
        <f t="shared" si="25"/>
        <v>0</v>
      </c>
      <c r="W127" s="217">
        <f t="shared" si="26"/>
        <v>0</v>
      </c>
      <c r="X127" s="217">
        <f t="shared" si="27"/>
        <v>0</v>
      </c>
      <c r="Y127" s="217">
        <f t="shared" si="28"/>
        <v>0</v>
      </c>
      <c r="Z127" s="217">
        <f t="shared" si="29"/>
        <v>143</v>
      </c>
      <c r="AA127" s="217">
        <f t="shared" si="30"/>
        <v>144</v>
      </c>
      <c r="AB127" s="210">
        <f t="shared" si="33"/>
        <v>1</v>
      </c>
      <c r="AC127" s="203"/>
      <c r="AD127" s="211"/>
    </row>
    <row r="128" spans="1:30" s="79" customFormat="1" x14ac:dyDescent="0.2">
      <c r="A128" s="200">
        <v>420</v>
      </c>
      <c r="B128" s="200">
        <v>420049165</v>
      </c>
      <c r="C128" s="201" t="s">
        <v>500</v>
      </c>
      <c r="D128" s="200">
        <v>49</v>
      </c>
      <c r="E128" s="201" t="s">
        <v>81</v>
      </c>
      <c r="F128" s="200">
        <v>165</v>
      </c>
      <c r="G128" s="201" t="s">
        <v>197</v>
      </c>
      <c r="H128" s="202">
        <v>14.11</v>
      </c>
      <c r="I128" s="203"/>
      <c r="J128" s="204">
        <f t="shared" si="17"/>
        <v>13604</v>
      </c>
      <c r="K128" s="217">
        <f t="shared" si="18"/>
        <v>415</v>
      </c>
      <c r="L128" s="217">
        <f t="shared" si="19"/>
        <v>0</v>
      </c>
      <c r="M128" s="217">
        <f t="shared" si="20"/>
        <v>938</v>
      </c>
      <c r="N128" s="218">
        <f t="shared" si="31"/>
        <v>14957</v>
      </c>
      <c r="O128" s="207">
        <f t="shared" si="21"/>
        <v>1</v>
      </c>
      <c r="P128" s="219"/>
      <c r="Q128" s="204">
        <f t="shared" si="22"/>
        <v>13248</v>
      </c>
      <c r="R128" s="217">
        <f t="shared" si="23"/>
        <v>13604</v>
      </c>
      <c r="S128" s="217">
        <f t="shared" si="24"/>
        <v>13604</v>
      </c>
      <c r="T128" s="210">
        <f t="shared" si="32"/>
        <v>356</v>
      </c>
      <c r="U128" s="219"/>
      <c r="V128" s="204">
        <f t="shared" si="25"/>
        <v>240</v>
      </c>
      <c r="W128" s="217">
        <f t="shared" si="26"/>
        <v>247</v>
      </c>
      <c r="X128" s="217">
        <f t="shared" si="27"/>
        <v>393</v>
      </c>
      <c r="Y128" s="217">
        <f t="shared" si="28"/>
        <v>414</v>
      </c>
      <c r="Z128" s="217">
        <f t="shared" si="29"/>
        <v>414</v>
      </c>
      <c r="AA128" s="217">
        <f t="shared" si="30"/>
        <v>415</v>
      </c>
      <c r="AB128" s="210">
        <f t="shared" si="33"/>
        <v>1</v>
      </c>
      <c r="AC128" s="203"/>
      <c r="AD128" s="211"/>
    </row>
    <row r="129" spans="1:30" s="79" customFormat="1" x14ac:dyDescent="0.2">
      <c r="A129" s="200">
        <v>420</v>
      </c>
      <c r="B129" s="200">
        <v>420049176</v>
      </c>
      <c r="C129" s="201" t="s">
        <v>500</v>
      </c>
      <c r="D129" s="200">
        <v>49</v>
      </c>
      <c r="E129" s="201" t="s">
        <v>81</v>
      </c>
      <c r="F129" s="200">
        <v>176</v>
      </c>
      <c r="G129" s="201" t="s">
        <v>208</v>
      </c>
      <c r="H129" s="202">
        <v>11.33</v>
      </c>
      <c r="I129" s="203"/>
      <c r="J129" s="204">
        <f t="shared" si="17"/>
        <v>10009</v>
      </c>
      <c r="K129" s="217">
        <f t="shared" si="18"/>
        <v>4979</v>
      </c>
      <c r="L129" s="217">
        <f t="shared" si="19"/>
        <v>0</v>
      </c>
      <c r="M129" s="217">
        <f t="shared" si="20"/>
        <v>938</v>
      </c>
      <c r="N129" s="218">
        <f t="shared" si="31"/>
        <v>15926</v>
      </c>
      <c r="O129" s="207">
        <f t="shared" si="21"/>
        <v>5</v>
      </c>
      <c r="P129" s="219"/>
      <c r="Q129" s="204">
        <f t="shared" si="22"/>
        <v>10203</v>
      </c>
      <c r="R129" s="217">
        <f t="shared" si="23"/>
        <v>10009</v>
      </c>
      <c r="S129" s="217">
        <f t="shared" si="24"/>
        <v>10009</v>
      </c>
      <c r="T129" s="210">
        <f t="shared" si="32"/>
        <v>-194</v>
      </c>
      <c r="U129" s="219"/>
      <c r="V129" s="204">
        <f t="shared" si="25"/>
        <v>3514</v>
      </c>
      <c r="W129" s="217">
        <f t="shared" si="26"/>
        <v>3447</v>
      </c>
      <c r="X129" s="217">
        <f t="shared" si="27"/>
        <v>4947</v>
      </c>
      <c r="Y129" s="217">
        <f t="shared" si="28"/>
        <v>4932</v>
      </c>
      <c r="Z129" s="217">
        <f t="shared" si="29"/>
        <v>4974</v>
      </c>
      <c r="AA129" s="217">
        <f t="shared" si="30"/>
        <v>4979</v>
      </c>
      <c r="AB129" s="210">
        <f t="shared" si="33"/>
        <v>5</v>
      </c>
      <c r="AC129" s="203"/>
      <c r="AD129" s="211"/>
    </row>
    <row r="130" spans="1:30" s="79" customFormat="1" x14ac:dyDescent="0.2">
      <c r="A130" s="200">
        <v>420</v>
      </c>
      <c r="B130" s="200">
        <v>420049181</v>
      </c>
      <c r="C130" s="201" t="s">
        <v>500</v>
      </c>
      <c r="D130" s="200">
        <v>49</v>
      </c>
      <c r="E130" s="201" t="s">
        <v>81</v>
      </c>
      <c r="F130" s="200">
        <v>181</v>
      </c>
      <c r="G130" s="201" t="s">
        <v>213</v>
      </c>
      <c r="H130" s="202">
        <v>1</v>
      </c>
      <c r="I130" s="203"/>
      <c r="J130" s="204">
        <f t="shared" si="17"/>
        <v>11201</v>
      </c>
      <c r="K130" s="217">
        <f t="shared" si="18"/>
        <v>206</v>
      </c>
      <c r="L130" s="217">
        <f t="shared" si="19"/>
        <v>0</v>
      </c>
      <c r="M130" s="217">
        <f t="shared" si="20"/>
        <v>938</v>
      </c>
      <c r="N130" s="218">
        <f t="shared" si="31"/>
        <v>12345</v>
      </c>
      <c r="O130" s="207">
        <f t="shared" si="21"/>
        <v>1</v>
      </c>
      <c r="P130" s="219"/>
      <c r="Q130" s="204">
        <f t="shared" si="22"/>
        <v>11104</v>
      </c>
      <c r="R130" s="217">
        <f t="shared" si="23"/>
        <v>11201</v>
      </c>
      <c r="S130" s="217">
        <f t="shared" si="24"/>
        <v>11201</v>
      </c>
      <c r="T130" s="210">
        <f t="shared" si="32"/>
        <v>97</v>
      </c>
      <c r="U130" s="219"/>
      <c r="V130" s="204">
        <f t="shared" si="25"/>
        <v>528</v>
      </c>
      <c r="W130" s="217">
        <f t="shared" si="26"/>
        <v>533</v>
      </c>
      <c r="X130" s="217">
        <f t="shared" si="27"/>
        <v>199</v>
      </c>
      <c r="Y130" s="217">
        <f t="shared" si="28"/>
        <v>205</v>
      </c>
      <c r="Z130" s="217">
        <f t="shared" si="29"/>
        <v>205</v>
      </c>
      <c r="AA130" s="217">
        <f t="shared" si="30"/>
        <v>206</v>
      </c>
      <c r="AB130" s="210">
        <f t="shared" si="33"/>
        <v>1</v>
      </c>
      <c r="AC130" s="203"/>
      <c r="AD130" s="211"/>
    </row>
    <row r="131" spans="1:30" s="79" customFormat="1" x14ac:dyDescent="0.2">
      <c r="A131" s="200">
        <v>420</v>
      </c>
      <c r="B131" s="200">
        <v>420049199</v>
      </c>
      <c r="C131" s="201" t="s">
        <v>500</v>
      </c>
      <c r="D131" s="200">
        <v>49</v>
      </c>
      <c r="E131" s="201" t="s">
        <v>81</v>
      </c>
      <c r="F131" s="200">
        <v>199</v>
      </c>
      <c r="G131" s="201" t="s">
        <v>231</v>
      </c>
      <c r="H131" s="202">
        <v>2</v>
      </c>
      <c r="I131" s="203"/>
      <c r="J131" s="204">
        <f t="shared" si="17"/>
        <v>15593</v>
      </c>
      <c r="K131" s="217">
        <f t="shared" si="18"/>
        <v>10462</v>
      </c>
      <c r="L131" s="217">
        <f t="shared" si="19"/>
        <v>0</v>
      </c>
      <c r="M131" s="217">
        <f t="shared" si="20"/>
        <v>938</v>
      </c>
      <c r="N131" s="218">
        <f t="shared" si="31"/>
        <v>26993</v>
      </c>
      <c r="O131" s="207">
        <f t="shared" si="21"/>
        <v>0</v>
      </c>
      <c r="P131" s="219"/>
      <c r="Q131" s="204">
        <f t="shared" si="22"/>
        <v>16104</v>
      </c>
      <c r="R131" s="217">
        <f t="shared" si="23"/>
        <v>15593</v>
      </c>
      <c r="S131" s="217">
        <f t="shared" si="24"/>
        <v>15593</v>
      </c>
      <c r="T131" s="210">
        <f t="shared" si="32"/>
        <v>-511</v>
      </c>
      <c r="U131" s="219"/>
      <c r="V131" s="204">
        <f t="shared" si="25"/>
        <v>10872</v>
      </c>
      <c r="W131" s="217">
        <f t="shared" si="26"/>
        <v>10527</v>
      </c>
      <c r="X131" s="217">
        <f t="shared" si="27"/>
        <v>10457</v>
      </c>
      <c r="Y131" s="217">
        <f t="shared" si="28"/>
        <v>10462</v>
      </c>
      <c r="Z131" s="217">
        <f t="shared" si="29"/>
        <v>10462</v>
      </c>
      <c r="AA131" s="217">
        <f t="shared" si="30"/>
        <v>10462</v>
      </c>
      <c r="AB131" s="210">
        <f t="shared" si="33"/>
        <v>0</v>
      </c>
      <c r="AC131" s="203"/>
      <c r="AD131" s="211"/>
    </row>
    <row r="132" spans="1:30" s="79" customFormat="1" x14ac:dyDescent="0.2">
      <c r="A132" s="200">
        <v>420</v>
      </c>
      <c r="B132" s="200">
        <v>420049243</v>
      </c>
      <c r="C132" s="201" t="s">
        <v>500</v>
      </c>
      <c r="D132" s="200">
        <v>49</v>
      </c>
      <c r="E132" s="201" t="s">
        <v>81</v>
      </c>
      <c r="F132" s="200">
        <v>243</v>
      </c>
      <c r="G132" s="201" t="s">
        <v>275</v>
      </c>
      <c r="H132" s="202">
        <v>1.0900000000000001</v>
      </c>
      <c r="I132" s="203"/>
      <c r="J132" s="204">
        <f t="shared" si="17"/>
        <v>11618</v>
      </c>
      <c r="K132" s="217">
        <f t="shared" si="18"/>
        <v>2182</v>
      </c>
      <c r="L132" s="217">
        <f t="shared" si="19"/>
        <v>0</v>
      </c>
      <c r="M132" s="217">
        <f t="shared" si="20"/>
        <v>938</v>
      </c>
      <c r="N132" s="218">
        <f t="shared" si="31"/>
        <v>14738</v>
      </c>
      <c r="O132" s="207">
        <f t="shared" si="21"/>
        <v>0</v>
      </c>
      <c r="P132" s="219"/>
      <c r="Q132" s="204">
        <f t="shared" si="22"/>
        <v>14870</v>
      </c>
      <c r="R132" s="217">
        <f t="shared" si="23"/>
        <v>11618</v>
      </c>
      <c r="S132" s="217">
        <f t="shared" si="24"/>
        <v>11618</v>
      </c>
      <c r="T132" s="210">
        <f t="shared" si="32"/>
        <v>-3252</v>
      </c>
      <c r="U132" s="219"/>
      <c r="V132" s="204">
        <f t="shared" si="25"/>
        <v>3078</v>
      </c>
      <c r="W132" s="217">
        <f t="shared" si="26"/>
        <v>2405</v>
      </c>
      <c r="X132" s="217">
        <f t="shared" si="27"/>
        <v>2405</v>
      </c>
      <c r="Y132" s="217">
        <f t="shared" si="28"/>
        <v>2405</v>
      </c>
      <c r="Z132" s="217">
        <f t="shared" si="29"/>
        <v>2182</v>
      </c>
      <c r="AA132" s="217">
        <f t="shared" si="30"/>
        <v>2182</v>
      </c>
      <c r="AB132" s="210">
        <f t="shared" si="33"/>
        <v>0</v>
      </c>
      <c r="AC132" s="203"/>
      <c r="AD132" s="211"/>
    </row>
    <row r="133" spans="1:30" s="79" customFormat="1" x14ac:dyDescent="0.2">
      <c r="A133" s="200">
        <v>420</v>
      </c>
      <c r="B133" s="200">
        <v>420049244</v>
      </c>
      <c r="C133" s="201" t="s">
        <v>500</v>
      </c>
      <c r="D133" s="200">
        <v>49</v>
      </c>
      <c r="E133" s="201" t="s">
        <v>81</v>
      </c>
      <c r="F133" s="200">
        <v>244</v>
      </c>
      <c r="G133" s="201" t="s">
        <v>276</v>
      </c>
      <c r="H133" s="202">
        <v>4.43</v>
      </c>
      <c r="I133" s="203"/>
      <c r="J133" s="204">
        <f t="shared" si="17"/>
        <v>10031</v>
      </c>
      <c r="K133" s="217">
        <f t="shared" si="18"/>
        <v>3179</v>
      </c>
      <c r="L133" s="217">
        <f t="shared" si="19"/>
        <v>0</v>
      </c>
      <c r="M133" s="217">
        <f t="shared" si="20"/>
        <v>938</v>
      </c>
      <c r="N133" s="218">
        <f t="shared" si="31"/>
        <v>14148</v>
      </c>
      <c r="O133" s="207">
        <f t="shared" si="21"/>
        <v>-438</v>
      </c>
      <c r="P133" s="219"/>
      <c r="Q133" s="204">
        <f t="shared" si="22"/>
        <v>9870</v>
      </c>
      <c r="R133" s="217">
        <f t="shared" si="23"/>
        <v>10031</v>
      </c>
      <c r="S133" s="217">
        <f t="shared" si="24"/>
        <v>10031</v>
      </c>
      <c r="T133" s="210">
        <f t="shared" si="32"/>
        <v>161</v>
      </c>
      <c r="U133" s="219"/>
      <c r="V133" s="204">
        <f t="shared" si="25"/>
        <v>3559</v>
      </c>
      <c r="W133" s="217">
        <f t="shared" si="26"/>
        <v>3617</v>
      </c>
      <c r="X133" s="217">
        <f t="shared" si="27"/>
        <v>3617</v>
      </c>
      <c r="Y133" s="217">
        <f t="shared" si="28"/>
        <v>3617</v>
      </c>
      <c r="Z133" s="217">
        <f t="shared" si="29"/>
        <v>3617</v>
      </c>
      <c r="AA133" s="217">
        <f t="shared" si="30"/>
        <v>3179</v>
      </c>
      <c r="AB133" s="210">
        <f t="shared" si="33"/>
        <v>-438</v>
      </c>
      <c r="AC133" s="203"/>
      <c r="AD133" s="211"/>
    </row>
    <row r="134" spans="1:30" s="79" customFormat="1" x14ac:dyDescent="0.2">
      <c r="A134" s="200">
        <v>420</v>
      </c>
      <c r="B134" s="200">
        <v>420049248</v>
      </c>
      <c r="C134" s="201" t="s">
        <v>500</v>
      </c>
      <c r="D134" s="200">
        <v>49</v>
      </c>
      <c r="E134" s="201" t="s">
        <v>81</v>
      </c>
      <c r="F134" s="200">
        <v>248</v>
      </c>
      <c r="G134" s="201" t="s">
        <v>280</v>
      </c>
      <c r="H134" s="202">
        <v>6.95</v>
      </c>
      <c r="I134" s="203"/>
      <c r="J134" s="204">
        <f t="shared" si="17"/>
        <v>10837</v>
      </c>
      <c r="K134" s="217">
        <f t="shared" si="18"/>
        <v>856</v>
      </c>
      <c r="L134" s="217">
        <f t="shared" si="19"/>
        <v>0</v>
      </c>
      <c r="M134" s="217">
        <f t="shared" si="20"/>
        <v>938</v>
      </c>
      <c r="N134" s="218">
        <f t="shared" si="31"/>
        <v>12631</v>
      </c>
      <c r="O134" s="207">
        <f t="shared" si="21"/>
        <v>2</v>
      </c>
      <c r="P134" s="219"/>
      <c r="Q134" s="204">
        <f t="shared" si="22"/>
        <v>9770</v>
      </c>
      <c r="R134" s="217">
        <f t="shared" si="23"/>
        <v>10837</v>
      </c>
      <c r="S134" s="217">
        <f t="shared" si="24"/>
        <v>10837</v>
      </c>
      <c r="T134" s="210">
        <f t="shared" si="32"/>
        <v>1067</v>
      </c>
      <c r="U134" s="219"/>
      <c r="V134" s="204">
        <f t="shared" si="25"/>
        <v>560</v>
      </c>
      <c r="W134" s="217">
        <f t="shared" si="26"/>
        <v>622</v>
      </c>
      <c r="X134" s="217">
        <f t="shared" si="27"/>
        <v>850</v>
      </c>
      <c r="Y134" s="217">
        <f t="shared" si="28"/>
        <v>855</v>
      </c>
      <c r="Z134" s="217">
        <f t="shared" si="29"/>
        <v>854</v>
      </c>
      <c r="AA134" s="217">
        <f t="shared" si="30"/>
        <v>856</v>
      </c>
      <c r="AB134" s="210">
        <f t="shared" si="33"/>
        <v>2</v>
      </c>
      <c r="AC134" s="203"/>
      <c r="AD134" s="211"/>
    </row>
    <row r="135" spans="1:30" s="79" customFormat="1" x14ac:dyDescent="0.2">
      <c r="A135" s="200">
        <v>420</v>
      </c>
      <c r="B135" s="200">
        <v>420049262</v>
      </c>
      <c r="C135" s="201" t="s">
        <v>500</v>
      </c>
      <c r="D135" s="200">
        <v>49</v>
      </c>
      <c r="E135" s="201" t="s">
        <v>81</v>
      </c>
      <c r="F135" s="200">
        <v>262</v>
      </c>
      <c r="G135" s="201" t="s">
        <v>294</v>
      </c>
      <c r="H135" s="202">
        <v>1</v>
      </c>
      <c r="I135" s="203"/>
      <c r="J135" s="204">
        <f t="shared" si="17"/>
        <v>14984</v>
      </c>
      <c r="K135" s="217">
        <f t="shared" si="18"/>
        <v>5237</v>
      </c>
      <c r="L135" s="217">
        <f t="shared" si="19"/>
        <v>0</v>
      </c>
      <c r="M135" s="217">
        <f t="shared" si="20"/>
        <v>938</v>
      </c>
      <c r="N135" s="218">
        <f t="shared" si="31"/>
        <v>21159</v>
      </c>
      <c r="O135" s="207">
        <f t="shared" si="21"/>
        <v>8</v>
      </c>
      <c r="P135" s="219"/>
      <c r="Q135" s="204">
        <f t="shared" si="22"/>
        <v>11379.205712709654</v>
      </c>
      <c r="R135" s="217">
        <f t="shared" si="23"/>
        <v>14984</v>
      </c>
      <c r="S135" s="217">
        <f t="shared" si="24"/>
        <v>14984</v>
      </c>
      <c r="T135" s="210">
        <f t="shared" si="32"/>
        <v>3604.7942872903459</v>
      </c>
      <c r="U135" s="219"/>
      <c r="V135" s="204">
        <f t="shared" si="25"/>
        <v>4217</v>
      </c>
      <c r="W135" s="217">
        <f t="shared" si="26"/>
        <v>5552</v>
      </c>
      <c r="X135" s="217">
        <f t="shared" si="27"/>
        <v>5552</v>
      </c>
      <c r="Y135" s="217">
        <f t="shared" si="28"/>
        <v>5552</v>
      </c>
      <c r="Z135" s="217">
        <f t="shared" si="29"/>
        <v>5229</v>
      </c>
      <c r="AA135" s="217">
        <f t="shared" si="30"/>
        <v>5237</v>
      </c>
      <c r="AB135" s="210">
        <f t="shared" si="33"/>
        <v>8</v>
      </c>
      <c r="AC135" s="203"/>
      <c r="AD135" s="211"/>
    </row>
    <row r="136" spans="1:30" s="79" customFormat="1" x14ac:dyDescent="0.2">
      <c r="A136" s="200">
        <v>420</v>
      </c>
      <c r="B136" s="200">
        <v>420049274</v>
      </c>
      <c r="C136" s="201" t="s">
        <v>500</v>
      </c>
      <c r="D136" s="200">
        <v>49</v>
      </c>
      <c r="E136" s="201" t="s">
        <v>81</v>
      </c>
      <c r="F136" s="200">
        <v>274</v>
      </c>
      <c r="G136" s="201" t="s">
        <v>306</v>
      </c>
      <c r="H136" s="202">
        <v>1.96</v>
      </c>
      <c r="I136" s="203"/>
      <c r="J136" s="204">
        <f t="shared" si="17"/>
        <v>13692.844141302538</v>
      </c>
      <c r="K136" s="217">
        <f t="shared" si="18"/>
        <v>5631</v>
      </c>
      <c r="L136" s="217">
        <f t="shared" si="19"/>
        <v>0</v>
      </c>
      <c r="M136" s="217">
        <f t="shared" si="20"/>
        <v>938</v>
      </c>
      <c r="N136" s="218">
        <f t="shared" si="31"/>
        <v>20261.844141302536</v>
      </c>
      <c r="O136" s="207">
        <f t="shared" si="21"/>
        <v>2</v>
      </c>
      <c r="P136" s="219"/>
      <c r="Q136" s="204" t="str">
        <f t="shared" si="22"/>
        <v/>
      </c>
      <c r="R136" s="217" t="str">
        <f t="shared" si="23"/>
        <v/>
      </c>
      <c r="S136" s="217">
        <f t="shared" si="24"/>
        <v>13692.844141302538</v>
      </c>
      <c r="T136" s="210" t="str">
        <f t="shared" si="32"/>
        <v/>
      </c>
      <c r="U136" s="219"/>
      <c r="V136" s="204" t="str">
        <f t="shared" si="25"/>
        <v/>
      </c>
      <c r="W136" s="217" t="str">
        <f t="shared" si="26"/>
        <v/>
      </c>
      <c r="X136" s="217">
        <f t="shared" si="27"/>
        <v>5663</v>
      </c>
      <c r="Y136" s="217">
        <f t="shared" si="28"/>
        <v>5631</v>
      </c>
      <c r="Z136" s="217">
        <f t="shared" si="29"/>
        <v>5629</v>
      </c>
      <c r="AA136" s="217">
        <f t="shared" si="30"/>
        <v>5631</v>
      </c>
      <c r="AB136" s="210">
        <f t="shared" si="33"/>
        <v>2</v>
      </c>
      <c r="AC136" s="203"/>
      <c r="AD136" s="211"/>
    </row>
    <row r="137" spans="1:30" s="79" customFormat="1" x14ac:dyDescent="0.2">
      <c r="A137" s="200">
        <v>420</v>
      </c>
      <c r="B137" s="200">
        <v>420049284</v>
      </c>
      <c r="C137" s="201" t="s">
        <v>500</v>
      </c>
      <c r="D137" s="200">
        <v>49</v>
      </c>
      <c r="E137" s="201" t="s">
        <v>81</v>
      </c>
      <c r="F137" s="200">
        <v>284</v>
      </c>
      <c r="G137" s="201" t="s">
        <v>316</v>
      </c>
      <c r="H137" s="202">
        <v>1</v>
      </c>
      <c r="I137" s="203"/>
      <c r="J137" s="204">
        <f t="shared" si="17"/>
        <v>11142.294935999998</v>
      </c>
      <c r="K137" s="217">
        <f t="shared" si="18"/>
        <v>4438</v>
      </c>
      <c r="L137" s="217">
        <f t="shared" si="19"/>
        <v>0</v>
      </c>
      <c r="M137" s="217">
        <f t="shared" si="20"/>
        <v>938</v>
      </c>
      <c r="N137" s="218">
        <f t="shared" si="31"/>
        <v>16518.294935999998</v>
      </c>
      <c r="O137" s="207">
        <f t="shared" si="21"/>
        <v>5</v>
      </c>
      <c r="P137" s="219"/>
      <c r="Q137" s="204" t="str">
        <f t="shared" si="22"/>
        <v/>
      </c>
      <c r="R137" s="217" t="str">
        <f t="shared" si="23"/>
        <v/>
      </c>
      <c r="S137" s="217">
        <f t="shared" si="24"/>
        <v>11142.294935999998</v>
      </c>
      <c r="T137" s="210" t="str">
        <f t="shared" si="32"/>
        <v/>
      </c>
      <c r="U137" s="219"/>
      <c r="V137" s="204" t="str">
        <f t="shared" si="25"/>
        <v/>
      </c>
      <c r="W137" s="217" t="str">
        <f t="shared" si="26"/>
        <v/>
      </c>
      <c r="X137" s="217">
        <f t="shared" si="27"/>
        <v>4416</v>
      </c>
      <c r="Y137" s="217">
        <f t="shared" si="28"/>
        <v>4433</v>
      </c>
      <c r="Z137" s="217">
        <f t="shared" si="29"/>
        <v>4433</v>
      </c>
      <c r="AA137" s="217">
        <f t="shared" si="30"/>
        <v>4438</v>
      </c>
      <c r="AB137" s="210">
        <f t="shared" si="33"/>
        <v>5</v>
      </c>
      <c r="AC137" s="203"/>
      <c r="AD137" s="211"/>
    </row>
    <row r="138" spans="1:30" s="79" customFormat="1" x14ac:dyDescent="0.2">
      <c r="A138" s="200">
        <v>420</v>
      </c>
      <c r="B138" s="200">
        <v>420049295</v>
      </c>
      <c r="C138" s="201" t="s">
        <v>500</v>
      </c>
      <c r="D138" s="200">
        <v>49</v>
      </c>
      <c r="E138" s="201" t="s">
        <v>81</v>
      </c>
      <c r="F138" s="200">
        <v>295</v>
      </c>
      <c r="G138" s="201" t="s">
        <v>327</v>
      </c>
      <c r="H138" s="202">
        <v>1</v>
      </c>
      <c r="I138" s="203"/>
      <c r="J138" s="204">
        <f t="shared" ref="J138:J201" si="34">VLOOKUP($B138,rates21Q4,8,FALSE)</f>
        <v>14420</v>
      </c>
      <c r="K138" s="217">
        <f t="shared" ref="K138:K201" si="35">VLOOKUP($B138,rates21Q4,9,FALSE)</f>
        <v>8508</v>
      </c>
      <c r="L138" s="217">
        <f t="shared" ref="L138:L201" si="36">IFERROR(VLOOKUP($B138,rates21Q4,10,FALSE),0)</f>
        <v>0</v>
      </c>
      <c r="M138" s="217">
        <f t="shared" ref="M138:M201" si="37">VLOOKUP($B138,rates21Q4,11,FALSE)</f>
        <v>938</v>
      </c>
      <c r="N138" s="218">
        <f t="shared" si="31"/>
        <v>23866</v>
      </c>
      <c r="O138" s="207">
        <f t="shared" ref="O138:O201" si="38">IFERROR(N138-IFERROR(VLOOKUP($B138,rates21Q3c,12,FALSE),""),"")</f>
        <v>5</v>
      </c>
      <c r="P138" s="219"/>
      <c r="Q138" s="204">
        <f t="shared" ref="Q138:Q201" si="39">IFERROR(VLOOKUP($B138,rates20Q4,9,FALSE),"")</f>
        <v>10515.244450766257</v>
      </c>
      <c r="R138" s="217">
        <f t="shared" ref="R138:R201" si="40">IFERROR(VLOOKUP($B138,rates21Q1f,8,FALSE),"")</f>
        <v>14420</v>
      </c>
      <c r="S138" s="217">
        <f t="shared" ref="S138:S201" si="41">IFERROR(VLOOKUP($B138,rates21Q2,8,FALSE),"")</f>
        <v>14420</v>
      </c>
      <c r="T138" s="210">
        <f t="shared" si="32"/>
        <v>3904.7555492337433</v>
      </c>
      <c r="U138" s="219"/>
      <c r="V138" s="204">
        <f t="shared" ref="V138:V201" si="42">IFERROR(VLOOKUP($B138,rates20Q4,10,FALSE),"")</f>
        <v>5818</v>
      </c>
      <c r="W138" s="217">
        <f t="shared" ref="W138:W201" si="43">IFERROR(VLOOKUP($B138,rates21Q1f,9,FALSE),"")</f>
        <v>7979</v>
      </c>
      <c r="X138" s="217">
        <f t="shared" ref="X138:X201" si="44">IFERROR(VLOOKUP($B138,rates21Q2,9,FALSE),"")</f>
        <v>8189</v>
      </c>
      <c r="Y138" s="217">
        <f t="shared" ref="Y138:Y201" si="45">IFERROR(VLOOKUP($B138,rates21Q3,9,FALSE),"")</f>
        <v>8182</v>
      </c>
      <c r="Z138" s="217">
        <f t="shared" ref="Z138:Z201" si="46">IFERROR(VLOOKUP($B138,rates21Q3c,9,FALSE),"")</f>
        <v>8503</v>
      </c>
      <c r="AA138" s="217">
        <f t="shared" ref="AA138:AA201" si="47">IFERROR(VLOOKUP($B138,rates21Q4,9,FALSE),"")</f>
        <v>8508</v>
      </c>
      <c r="AB138" s="210">
        <f t="shared" si="33"/>
        <v>5</v>
      </c>
      <c r="AC138" s="203"/>
      <c r="AD138" s="211"/>
    </row>
    <row r="139" spans="1:30" s="79" customFormat="1" x14ac:dyDescent="0.2">
      <c r="A139" s="200">
        <v>420</v>
      </c>
      <c r="B139" s="200">
        <v>420049314</v>
      </c>
      <c r="C139" s="201" t="s">
        <v>500</v>
      </c>
      <c r="D139" s="200">
        <v>49</v>
      </c>
      <c r="E139" s="201" t="s">
        <v>81</v>
      </c>
      <c r="F139" s="200">
        <v>314</v>
      </c>
      <c r="G139" s="201" t="s">
        <v>346</v>
      </c>
      <c r="H139" s="202">
        <v>2</v>
      </c>
      <c r="I139" s="203"/>
      <c r="J139" s="204">
        <f t="shared" si="34"/>
        <v>14926</v>
      </c>
      <c r="K139" s="217">
        <f t="shared" si="35"/>
        <v>11206</v>
      </c>
      <c r="L139" s="217">
        <f t="shared" si="36"/>
        <v>0</v>
      </c>
      <c r="M139" s="217">
        <f t="shared" si="37"/>
        <v>938</v>
      </c>
      <c r="N139" s="218">
        <f t="shared" ref="N139:N202" si="48">SUM(J139:M139)</f>
        <v>27070</v>
      </c>
      <c r="O139" s="207">
        <f t="shared" si="38"/>
        <v>0</v>
      </c>
      <c r="P139" s="219"/>
      <c r="Q139" s="204">
        <f t="shared" si="39"/>
        <v>14870</v>
      </c>
      <c r="R139" s="217">
        <f t="shared" si="40"/>
        <v>14926</v>
      </c>
      <c r="S139" s="217">
        <f t="shared" si="41"/>
        <v>14926</v>
      </c>
      <c r="T139" s="210">
        <f t="shared" ref="T139:T202" si="49">IFERROR(IF(Q139="","",S139-Q139),"")</f>
        <v>56</v>
      </c>
      <c r="U139" s="219"/>
      <c r="V139" s="204">
        <f t="shared" si="42"/>
        <v>11920</v>
      </c>
      <c r="W139" s="217">
        <f t="shared" si="43"/>
        <v>11965</v>
      </c>
      <c r="X139" s="217">
        <f t="shared" si="44"/>
        <v>11965</v>
      </c>
      <c r="Y139" s="217">
        <f t="shared" si="45"/>
        <v>11965</v>
      </c>
      <c r="Z139" s="217">
        <f t="shared" si="46"/>
        <v>11206</v>
      </c>
      <c r="AA139" s="217">
        <f t="shared" si="47"/>
        <v>11206</v>
      </c>
      <c r="AB139" s="210">
        <f t="shared" ref="AB139:AB202" si="50">IFERROR(AA139-Z139,"")</f>
        <v>0</v>
      </c>
      <c r="AC139" s="203"/>
      <c r="AD139" s="211"/>
    </row>
    <row r="140" spans="1:30" s="79" customFormat="1" x14ac:dyDescent="0.2">
      <c r="A140" s="200">
        <v>420</v>
      </c>
      <c r="B140" s="200">
        <v>420049321</v>
      </c>
      <c r="C140" s="201" t="s">
        <v>500</v>
      </c>
      <c r="D140" s="200">
        <v>49</v>
      </c>
      <c r="E140" s="201" t="s">
        <v>81</v>
      </c>
      <c r="F140" s="200">
        <v>321</v>
      </c>
      <c r="G140" s="201" t="s">
        <v>353</v>
      </c>
      <c r="H140" s="202">
        <v>2</v>
      </c>
      <c r="I140" s="203"/>
      <c r="J140" s="204">
        <f t="shared" si="34"/>
        <v>10711.900348929423</v>
      </c>
      <c r="K140" s="217">
        <f t="shared" si="35"/>
        <v>5429</v>
      </c>
      <c r="L140" s="217">
        <f t="shared" si="36"/>
        <v>0</v>
      </c>
      <c r="M140" s="217">
        <f t="shared" si="37"/>
        <v>938</v>
      </c>
      <c r="N140" s="218">
        <f t="shared" si="48"/>
        <v>17078.900348929423</v>
      </c>
      <c r="O140" s="207">
        <f t="shared" si="38"/>
        <v>8</v>
      </c>
      <c r="P140" s="219"/>
      <c r="Q140" s="204" t="str">
        <f t="shared" si="39"/>
        <v/>
      </c>
      <c r="R140" s="217" t="str">
        <f t="shared" si="40"/>
        <v/>
      </c>
      <c r="S140" s="217">
        <f t="shared" si="41"/>
        <v>10711.900348929423</v>
      </c>
      <c r="T140" s="210" t="str">
        <f t="shared" si="49"/>
        <v/>
      </c>
      <c r="U140" s="219"/>
      <c r="V140" s="204" t="str">
        <f t="shared" si="42"/>
        <v/>
      </c>
      <c r="W140" s="217" t="str">
        <f t="shared" si="43"/>
        <v/>
      </c>
      <c r="X140" s="217">
        <f t="shared" si="44"/>
        <v>5401</v>
      </c>
      <c r="Y140" s="217">
        <f t="shared" si="45"/>
        <v>5421</v>
      </c>
      <c r="Z140" s="217">
        <f t="shared" si="46"/>
        <v>5421</v>
      </c>
      <c r="AA140" s="217">
        <f t="shared" si="47"/>
        <v>5429</v>
      </c>
      <c r="AB140" s="210">
        <f t="shared" si="50"/>
        <v>8</v>
      </c>
      <c r="AC140" s="203"/>
      <c r="AD140" s="211"/>
    </row>
    <row r="141" spans="1:30" s="79" customFormat="1" x14ac:dyDescent="0.2">
      <c r="A141" s="200">
        <v>420</v>
      </c>
      <c r="B141" s="200">
        <v>420049347</v>
      </c>
      <c r="C141" s="201" t="s">
        <v>500</v>
      </c>
      <c r="D141" s="200">
        <v>49</v>
      </c>
      <c r="E141" s="201" t="s">
        <v>81</v>
      </c>
      <c r="F141" s="200">
        <v>347</v>
      </c>
      <c r="G141" s="201" t="s">
        <v>379</v>
      </c>
      <c r="H141" s="202">
        <v>1</v>
      </c>
      <c r="I141" s="203"/>
      <c r="J141" s="204">
        <f t="shared" si="34"/>
        <v>13180</v>
      </c>
      <c r="K141" s="217">
        <f t="shared" si="35"/>
        <v>5967</v>
      </c>
      <c r="L141" s="217">
        <f t="shared" si="36"/>
        <v>0</v>
      </c>
      <c r="M141" s="217">
        <f t="shared" si="37"/>
        <v>938</v>
      </c>
      <c r="N141" s="218">
        <f t="shared" si="48"/>
        <v>20085</v>
      </c>
      <c r="O141" s="207">
        <f t="shared" si="38"/>
        <v>1</v>
      </c>
      <c r="P141" s="219"/>
      <c r="Q141" s="204">
        <f t="shared" si="39"/>
        <v>12870</v>
      </c>
      <c r="R141" s="217">
        <f t="shared" si="40"/>
        <v>13180</v>
      </c>
      <c r="S141" s="217">
        <f t="shared" si="41"/>
        <v>13180</v>
      </c>
      <c r="T141" s="210">
        <f t="shared" si="49"/>
        <v>310</v>
      </c>
      <c r="U141" s="219"/>
      <c r="V141" s="204">
        <f t="shared" si="42"/>
        <v>5756</v>
      </c>
      <c r="W141" s="217">
        <f t="shared" si="43"/>
        <v>5894</v>
      </c>
      <c r="X141" s="217">
        <f t="shared" si="44"/>
        <v>5948</v>
      </c>
      <c r="Y141" s="217">
        <f t="shared" si="45"/>
        <v>5966</v>
      </c>
      <c r="Z141" s="217">
        <f t="shared" si="46"/>
        <v>5966</v>
      </c>
      <c r="AA141" s="217">
        <f t="shared" si="47"/>
        <v>5967</v>
      </c>
      <c r="AB141" s="210">
        <f t="shared" si="50"/>
        <v>1</v>
      </c>
      <c r="AC141" s="203"/>
      <c r="AD141" s="211"/>
    </row>
    <row r="142" spans="1:30" s="79" customFormat="1" x14ac:dyDescent="0.2">
      <c r="A142" s="200">
        <v>420</v>
      </c>
      <c r="B142" s="200">
        <v>420049348</v>
      </c>
      <c r="C142" s="201" t="s">
        <v>500</v>
      </c>
      <c r="D142" s="200">
        <v>49</v>
      </c>
      <c r="E142" s="201" t="s">
        <v>81</v>
      </c>
      <c r="F142" s="200">
        <v>348</v>
      </c>
      <c r="G142" s="201" t="s">
        <v>380</v>
      </c>
      <c r="H142" s="202">
        <v>0.93</v>
      </c>
      <c r="I142" s="203"/>
      <c r="J142" s="204">
        <f t="shared" si="34"/>
        <v>13942.386988193281</v>
      </c>
      <c r="K142" s="217">
        <f t="shared" si="35"/>
        <v>273</v>
      </c>
      <c r="L142" s="217">
        <f t="shared" si="36"/>
        <v>0</v>
      </c>
      <c r="M142" s="217">
        <f t="shared" si="37"/>
        <v>938</v>
      </c>
      <c r="N142" s="218">
        <f t="shared" si="48"/>
        <v>15153.386988193281</v>
      </c>
      <c r="O142" s="207">
        <f t="shared" si="38"/>
        <v>1</v>
      </c>
      <c r="P142" s="219"/>
      <c r="Q142" s="204" t="str">
        <f t="shared" si="39"/>
        <v/>
      </c>
      <c r="R142" s="217" t="str">
        <f t="shared" si="40"/>
        <v/>
      </c>
      <c r="S142" s="217">
        <f t="shared" si="41"/>
        <v>13942.386988193281</v>
      </c>
      <c r="T142" s="210" t="str">
        <f t="shared" si="49"/>
        <v/>
      </c>
      <c r="U142" s="219"/>
      <c r="V142" s="204" t="str">
        <f t="shared" si="42"/>
        <v/>
      </c>
      <c r="W142" s="217" t="str">
        <f t="shared" si="43"/>
        <v/>
      </c>
      <c r="X142" s="217">
        <f t="shared" si="44"/>
        <v>530</v>
      </c>
      <c r="Y142" s="217">
        <f t="shared" si="45"/>
        <v>270</v>
      </c>
      <c r="Z142" s="217">
        <f t="shared" si="46"/>
        <v>272</v>
      </c>
      <c r="AA142" s="217">
        <f t="shared" si="47"/>
        <v>273</v>
      </c>
      <c r="AB142" s="210">
        <f t="shared" si="50"/>
        <v>1</v>
      </c>
      <c r="AC142" s="203"/>
      <c r="AD142" s="211"/>
    </row>
    <row r="143" spans="1:30" s="79" customFormat="1" x14ac:dyDescent="0.2">
      <c r="A143" s="200">
        <v>420</v>
      </c>
      <c r="B143" s="200">
        <v>420049616</v>
      </c>
      <c r="C143" s="201" t="s">
        <v>500</v>
      </c>
      <c r="D143" s="200">
        <v>49</v>
      </c>
      <c r="E143" s="201" t="s">
        <v>81</v>
      </c>
      <c r="F143" s="200">
        <v>616</v>
      </c>
      <c r="G143" s="201" t="s">
        <v>391</v>
      </c>
      <c r="H143" s="202">
        <v>1</v>
      </c>
      <c r="I143" s="203"/>
      <c r="J143" s="204">
        <f t="shared" si="34"/>
        <v>10128</v>
      </c>
      <c r="K143" s="217">
        <f t="shared" si="35"/>
        <v>3935</v>
      </c>
      <c r="L143" s="217">
        <f t="shared" si="36"/>
        <v>0</v>
      </c>
      <c r="M143" s="217">
        <f t="shared" si="37"/>
        <v>938</v>
      </c>
      <c r="N143" s="218">
        <f t="shared" si="48"/>
        <v>15001</v>
      </c>
      <c r="O143" s="207">
        <f t="shared" si="38"/>
        <v>0</v>
      </c>
      <c r="P143" s="219"/>
      <c r="Q143" s="204">
        <f t="shared" si="39"/>
        <v>9870</v>
      </c>
      <c r="R143" s="217">
        <f t="shared" si="40"/>
        <v>10128</v>
      </c>
      <c r="S143" s="217">
        <f t="shared" si="41"/>
        <v>10128</v>
      </c>
      <c r="T143" s="210">
        <f t="shared" si="49"/>
        <v>258</v>
      </c>
      <c r="U143" s="219"/>
      <c r="V143" s="204">
        <f t="shared" si="42"/>
        <v>2974</v>
      </c>
      <c r="W143" s="217">
        <f t="shared" si="43"/>
        <v>3052</v>
      </c>
      <c r="X143" s="217">
        <f t="shared" si="44"/>
        <v>3912</v>
      </c>
      <c r="Y143" s="217">
        <f t="shared" si="45"/>
        <v>3934</v>
      </c>
      <c r="Z143" s="217">
        <f t="shared" si="46"/>
        <v>3935</v>
      </c>
      <c r="AA143" s="217">
        <f t="shared" si="47"/>
        <v>3935</v>
      </c>
      <c r="AB143" s="210">
        <f t="shared" si="50"/>
        <v>0</v>
      </c>
      <c r="AC143" s="203"/>
      <c r="AD143" s="211"/>
    </row>
    <row r="144" spans="1:30" s="79" customFormat="1" x14ac:dyDescent="0.2">
      <c r="A144" s="200">
        <v>426</v>
      </c>
      <c r="B144" s="200">
        <v>426149128</v>
      </c>
      <c r="C144" s="201" t="s">
        <v>501</v>
      </c>
      <c r="D144" s="200">
        <v>149</v>
      </c>
      <c r="E144" s="201" t="s">
        <v>181</v>
      </c>
      <c r="F144" s="200">
        <v>128</v>
      </c>
      <c r="G144" s="201" t="s">
        <v>160</v>
      </c>
      <c r="H144" s="202">
        <v>17</v>
      </c>
      <c r="I144" s="203"/>
      <c r="J144" s="204">
        <f t="shared" si="34"/>
        <v>12019</v>
      </c>
      <c r="K144" s="217">
        <f t="shared" si="35"/>
        <v>693</v>
      </c>
      <c r="L144" s="217">
        <f t="shared" si="36"/>
        <v>0</v>
      </c>
      <c r="M144" s="217">
        <f t="shared" si="37"/>
        <v>938</v>
      </c>
      <c r="N144" s="218">
        <f t="shared" si="48"/>
        <v>13650</v>
      </c>
      <c r="O144" s="207">
        <f t="shared" si="38"/>
        <v>1</v>
      </c>
      <c r="P144" s="219"/>
      <c r="Q144" s="204">
        <f t="shared" si="39"/>
        <v>12877</v>
      </c>
      <c r="R144" s="217">
        <f t="shared" si="40"/>
        <v>12019</v>
      </c>
      <c r="S144" s="217">
        <f t="shared" si="41"/>
        <v>12019</v>
      </c>
      <c r="T144" s="210">
        <f t="shared" si="49"/>
        <v>-858</v>
      </c>
      <c r="U144" s="219"/>
      <c r="V144" s="204">
        <f t="shared" si="42"/>
        <v>919</v>
      </c>
      <c r="W144" s="217">
        <f t="shared" si="43"/>
        <v>858</v>
      </c>
      <c r="X144" s="217">
        <f t="shared" si="44"/>
        <v>697</v>
      </c>
      <c r="Y144" s="217">
        <f t="shared" si="45"/>
        <v>692</v>
      </c>
      <c r="Z144" s="217">
        <f t="shared" si="46"/>
        <v>692</v>
      </c>
      <c r="AA144" s="217">
        <f t="shared" si="47"/>
        <v>693</v>
      </c>
      <c r="AB144" s="210">
        <f t="shared" si="50"/>
        <v>1</v>
      </c>
      <c r="AC144" s="203"/>
      <c r="AD144" s="211"/>
    </row>
    <row r="145" spans="1:30" s="79" customFormat="1" x14ac:dyDescent="0.2">
      <c r="A145" s="200">
        <v>426</v>
      </c>
      <c r="B145" s="200">
        <v>426149149</v>
      </c>
      <c r="C145" s="201" t="s">
        <v>501</v>
      </c>
      <c r="D145" s="200">
        <v>149</v>
      </c>
      <c r="E145" s="201" t="s">
        <v>181</v>
      </c>
      <c r="F145" s="200">
        <v>149</v>
      </c>
      <c r="G145" s="201" t="s">
        <v>181</v>
      </c>
      <c r="H145" s="202">
        <v>357.7000000000001</v>
      </c>
      <c r="I145" s="203"/>
      <c r="J145" s="204">
        <f t="shared" si="34"/>
        <v>12550</v>
      </c>
      <c r="K145" s="217">
        <f t="shared" si="35"/>
        <v>464</v>
      </c>
      <c r="L145" s="217">
        <f t="shared" si="36"/>
        <v>0</v>
      </c>
      <c r="M145" s="217">
        <f t="shared" si="37"/>
        <v>938</v>
      </c>
      <c r="N145" s="218">
        <f t="shared" si="48"/>
        <v>13952</v>
      </c>
      <c r="O145" s="207">
        <f t="shared" si="38"/>
        <v>4</v>
      </c>
      <c r="P145" s="219"/>
      <c r="Q145" s="204">
        <f t="shared" si="39"/>
        <v>12199</v>
      </c>
      <c r="R145" s="217">
        <f t="shared" si="40"/>
        <v>12550</v>
      </c>
      <c r="S145" s="217">
        <f t="shared" si="41"/>
        <v>12550</v>
      </c>
      <c r="T145" s="210">
        <f t="shared" si="49"/>
        <v>351</v>
      </c>
      <c r="U145" s="219"/>
      <c r="V145" s="204">
        <f t="shared" si="42"/>
        <v>0</v>
      </c>
      <c r="W145" s="217">
        <f t="shared" si="43"/>
        <v>0</v>
      </c>
      <c r="X145" s="217">
        <f t="shared" si="44"/>
        <v>0</v>
      </c>
      <c r="Y145" s="217">
        <f t="shared" si="45"/>
        <v>0</v>
      </c>
      <c r="Z145" s="217">
        <f t="shared" si="46"/>
        <v>460</v>
      </c>
      <c r="AA145" s="217">
        <f t="shared" si="47"/>
        <v>464</v>
      </c>
      <c r="AB145" s="210">
        <f t="shared" si="50"/>
        <v>4</v>
      </c>
      <c r="AC145" s="203"/>
      <c r="AD145" s="211"/>
    </row>
    <row r="146" spans="1:30" s="79" customFormat="1" x14ac:dyDescent="0.2">
      <c r="A146" s="200">
        <v>426</v>
      </c>
      <c r="B146" s="200">
        <v>426149160</v>
      </c>
      <c r="C146" s="201" t="s">
        <v>501</v>
      </c>
      <c r="D146" s="200">
        <v>149</v>
      </c>
      <c r="E146" s="201" t="s">
        <v>181</v>
      </c>
      <c r="F146" s="200">
        <v>160</v>
      </c>
      <c r="G146" s="201" t="s">
        <v>192</v>
      </c>
      <c r="H146" s="202">
        <v>1</v>
      </c>
      <c r="I146" s="203"/>
      <c r="J146" s="204">
        <f t="shared" si="34"/>
        <v>13377.211333781801</v>
      </c>
      <c r="K146" s="217">
        <f t="shared" si="35"/>
        <v>156</v>
      </c>
      <c r="L146" s="217">
        <f t="shared" si="36"/>
        <v>0</v>
      </c>
      <c r="M146" s="217">
        <f t="shared" si="37"/>
        <v>938</v>
      </c>
      <c r="N146" s="218">
        <f t="shared" si="48"/>
        <v>14471.211333781801</v>
      </c>
      <c r="O146" s="207">
        <f t="shared" si="38"/>
        <v>5</v>
      </c>
      <c r="P146" s="219"/>
      <c r="Q146" s="204" t="str">
        <f t="shared" si="39"/>
        <v/>
      </c>
      <c r="R146" s="217">
        <f t="shared" si="40"/>
        <v>13377.211333781801</v>
      </c>
      <c r="S146" s="217">
        <f t="shared" si="41"/>
        <v>13377.211333781801</v>
      </c>
      <c r="T146" s="210" t="str">
        <f t="shared" si="49"/>
        <v/>
      </c>
      <c r="U146" s="219"/>
      <c r="V146" s="204" t="str">
        <f t="shared" si="42"/>
        <v/>
      </c>
      <c r="W146" s="217">
        <f t="shared" si="43"/>
        <v>32</v>
      </c>
      <c r="X146" s="217">
        <f t="shared" si="44"/>
        <v>32</v>
      </c>
      <c r="Y146" s="217">
        <f t="shared" si="45"/>
        <v>32</v>
      </c>
      <c r="Z146" s="217">
        <f t="shared" si="46"/>
        <v>151</v>
      </c>
      <c r="AA146" s="217">
        <f t="shared" si="47"/>
        <v>156</v>
      </c>
      <c r="AB146" s="210">
        <f t="shared" si="50"/>
        <v>5</v>
      </c>
      <c r="AC146" s="203"/>
      <c r="AD146" s="211"/>
    </row>
    <row r="147" spans="1:30" s="79" customFormat="1" x14ac:dyDescent="0.2">
      <c r="A147" s="200">
        <v>426</v>
      </c>
      <c r="B147" s="200">
        <v>426149181</v>
      </c>
      <c r="C147" s="201" t="s">
        <v>501</v>
      </c>
      <c r="D147" s="200">
        <v>149</v>
      </c>
      <c r="E147" s="201" t="s">
        <v>181</v>
      </c>
      <c r="F147" s="200">
        <v>181</v>
      </c>
      <c r="G147" s="201" t="s">
        <v>213</v>
      </c>
      <c r="H147" s="202">
        <v>23</v>
      </c>
      <c r="I147" s="203"/>
      <c r="J147" s="204">
        <f t="shared" si="34"/>
        <v>10344</v>
      </c>
      <c r="K147" s="217">
        <f t="shared" si="35"/>
        <v>190</v>
      </c>
      <c r="L147" s="217">
        <f t="shared" si="36"/>
        <v>0</v>
      </c>
      <c r="M147" s="217">
        <f t="shared" si="37"/>
        <v>938</v>
      </c>
      <c r="N147" s="218">
        <f t="shared" si="48"/>
        <v>11472</v>
      </c>
      <c r="O147" s="207">
        <f t="shared" si="38"/>
        <v>1</v>
      </c>
      <c r="P147" s="219"/>
      <c r="Q147" s="204">
        <f t="shared" si="39"/>
        <v>10493</v>
      </c>
      <c r="R147" s="217">
        <f t="shared" si="40"/>
        <v>10344</v>
      </c>
      <c r="S147" s="217">
        <f t="shared" si="41"/>
        <v>10344</v>
      </c>
      <c r="T147" s="210">
        <f t="shared" si="49"/>
        <v>-149</v>
      </c>
      <c r="U147" s="219"/>
      <c r="V147" s="204">
        <f t="shared" si="42"/>
        <v>499</v>
      </c>
      <c r="W147" s="217">
        <f t="shared" si="43"/>
        <v>492</v>
      </c>
      <c r="X147" s="217">
        <f t="shared" si="44"/>
        <v>184</v>
      </c>
      <c r="Y147" s="217">
        <f t="shared" si="45"/>
        <v>189</v>
      </c>
      <c r="Z147" s="217">
        <f t="shared" si="46"/>
        <v>189</v>
      </c>
      <c r="AA147" s="217">
        <f t="shared" si="47"/>
        <v>190</v>
      </c>
      <c r="AB147" s="210">
        <f t="shared" si="50"/>
        <v>1</v>
      </c>
      <c r="AC147" s="203"/>
      <c r="AD147" s="211"/>
    </row>
    <row r="148" spans="1:30" s="79" customFormat="1" x14ac:dyDescent="0.2">
      <c r="A148" s="200">
        <v>426</v>
      </c>
      <c r="B148" s="200">
        <v>426149211</v>
      </c>
      <c r="C148" s="201" t="s">
        <v>501</v>
      </c>
      <c r="D148" s="200">
        <v>149</v>
      </c>
      <c r="E148" s="201" t="s">
        <v>181</v>
      </c>
      <c r="F148" s="200">
        <v>211</v>
      </c>
      <c r="G148" s="201" t="s">
        <v>243</v>
      </c>
      <c r="H148" s="202">
        <v>1</v>
      </c>
      <c r="I148" s="203"/>
      <c r="J148" s="204">
        <f t="shared" si="34"/>
        <v>13089</v>
      </c>
      <c r="K148" s="217">
        <f t="shared" si="35"/>
        <v>2974</v>
      </c>
      <c r="L148" s="217">
        <f t="shared" si="36"/>
        <v>0</v>
      </c>
      <c r="M148" s="217">
        <f t="shared" si="37"/>
        <v>938</v>
      </c>
      <c r="N148" s="218">
        <f t="shared" si="48"/>
        <v>17001</v>
      </c>
      <c r="O148" s="207">
        <f t="shared" si="38"/>
        <v>0</v>
      </c>
      <c r="P148" s="219"/>
      <c r="Q148" s="204">
        <f t="shared" si="39"/>
        <v>13544</v>
      </c>
      <c r="R148" s="217">
        <f t="shared" si="40"/>
        <v>13089</v>
      </c>
      <c r="S148" s="217">
        <f t="shared" si="41"/>
        <v>13089</v>
      </c>
      <c r="T148" s="210">
        <f t="shared" si="49"/>
        <v>-455</v>
      </c>
      <c r="U148" s="219"/>
      <c r="V148" s="204">
        <f t="shared" si="42"/>
        <v>2548</v>
      </c>
      <c r="W148" s="217">
        <f t="shared" si="43"/>
        <v>2463</v>
      </c>
      <c r="X148" s="217">
        <f t="shared" si="44"/>
        <v>2973</v>
      </c>
      <c r="Y148" s="217">
        <f t="shared" si="45"/>
        <v>2974</v>
      </c>
      <c r="Z148" s="217">
        <f t="shared" si="46"/>
        <v>2974</v>
      </c>
      <c r="AA148" s="217">
        <f t="shared" si="47"/>
        <v>2974</v>
      </c>
      <c r="AB148" s="210">
        <f t="shared" si="50"/>
        <v>0</v>
      </c>
      <c r="AC148" s="203"/>
      <c r="AD148" s="211"/>
    </row>
    <row r="149" spans="1:30" s="79" customFormat="1" x14ac:dyDescent="0.2">
      <c r="A149" s="200">
        <v>428</v>
      </c>
      <c r="B149" s="200">
        <v>428035016</v>
      </c>
      <c r="C149" s="201" t="s">
        <v>502</v>
      </c>
      <c r="D149" s="200">
        <v>35</v>
      </c>
      <c r="E149" s="201" t="s">
        <v>67</v>
      </c>
      <c r="F149" s="200">
        <v>16</v>
      </c>
      <c r="G149" s="201" t="s">
        <v>48</v>
      </c>
      <c r="H149" s="202">
        <v>6</v>
      </c>
      <c r="I149" s="203"/>
      <c r="J149" s="204">
        <f t="shared" si="34"/>
        <v>10191</v>
      </c>
      <c r="K149" s="217">
        <f t="shared" si="35"/>
        <v>488</v>
      </c>
      <c r="L149" s="217">
        <f t="shared" si="36"/>
        <v>0</v>
      </c>
      <c r="M149" s="217">
        <f t="shared" si="37"/>
        <v>938</v>
      </c>
      <c r="N149" s="218">
        <f t="shared" si="48"/>
        <v>11617</v>
      </c>
      <c r="O149" s="207">
        <f t="shared" si="38"/>
        <v>0</v>
      </c>
      <c r="P149" s="219"/>
      <c r="Q149" s="204">
        <f t="shared" si="39"/>
        <v>12236.155870717672</v>
      </c>
      <c r="R149" s="217">
        <f t="shared" si="40"/>
        <v>10191</v>
      </c>
      <c r="S149" s="217">
        <f t="shared" si="41"/>
        <v>10191</v>
      </c>
      <c r="T149" s="210">
        <f t="shared" si="49"/>
        <v>-2045.1558707176719</v>
      </c>
      <c r="U149" s="219"/>
      <c r="V149" s="204">
        <f t="shared" si="42"/>
        <v>295</v>
      </c>
      <c r="W149" s="217">
        <f t="shared" si="43"/>
        <v>245</v>
      </c>
      <c r="X149" s="217">
        <f t="shared" si="44"/>
        <v>496</v>
      </c>
      <c r="Y149" s="217">
        <f t="shared" si="45"/>
        <v>488</v>
      </c>
      <c r="Z149" s="217">
        <f t="shared" si="46"/>
        <v>488</v>
      </c>
      <c r="AA149" s="217">
        <f t="shared" si="47"/>
        <v>488</v>
      </c>
      <c r="AB149" s="210">
        <f t="shared" si="50"/>
        <v>0</v>
      </c>
      <c r="AC149" s="203"/>
      <c r="AD149" s="211"/>
    </row>
    <row r="150" spans="1:30" s="79" customFormat="1" x14ac:dyDescent="0.2">
      <c r="A150" s="200">
        <v>428</v>
      </c>
      <c r="B150" s="200">
        <v>428035018</v>
      </c>
      <c r="C150" s="201" t="s">
        <v>502</v>
      </c>
      <c r="D150" s="200">
        <v>35</v>
      </c>
      <c r="E150" s="201" t="s">
        <v>67</v>
      </c>
      <c r="F150" s="200">
        <v>18</v>
      </c>
      <c r="G150" s="201" t="s">
        <v>50</v>
      </c>
      <c r="H150" s="202">
        <v>1</v>
      </c>
      <c r="I150" s="203"/>
      <c r="J150" s="204">
        <f t="shared" si="34"/>
        <v>9952</v>
      </c>
      <c r="K150" s="217">
        <f t="shared" si="35"/>
        <v>6131</v>
      </c>
      <c r="L150" s="217">
        <f t="shared" si="36"/>
        <v>0</v>
      </c>
      <c r="M150" s="217">
        <f t="shared" si="37"/>
        <v>938</v>
      </c>
      <c r="N150" s="218">
        <f t="shared" si="48"/>
        <v>17021</v>
      </c>
      <c r="O150" s="207">
        <f t="shared" si="38"/>
        <v>6</v>
      </c>
      <c r="P150" s="219"/>
      <c r="Q150" s="204">
        <f t="shared" si="39"/>
        <v>11818.706982097145</v>
      </c>
      <c r="R150" s="217">
        <f t="shared" si="40"/>
        <v>9952</v>
      </c>
      <c r="S150" s="217">
        <f t="shared" si="41"/>
        <v>9952</v>
      </c>
      <c r="T150" s="210">
        <f t="shared" si="49"/>
        <v>-1866.7069820971446</v>
      </c>
      <c r="U150" s="219"/>
      <c r="V150" s="204">
        <f t="shared" si="42"/>
        <v>7332</v>
      </c>
      <c r="W150" s="217">
        <f t="shared" si="43"/>
        <v>6174</v>
      </c>
      <c r="X150" s="217">
        <f t="shared" si="44"/>
        <v>6087</v>
      </c>
      <c r="Y150" s="217">
        <f t="shared" si="45"/>
        <v>6125</v>
      </c>
      <c r="Z150" s="217">
        <f t="shared" si="46"/>
        <v>6125</v>
      </c>
      <c r="AA150" s="217">
        <f t="shared" si="47"/>
        <v>6131</v>
      </c>
      <c r="AB150" s="210">
        <f t="shared" si="50"/>
        <v>6</v>
      </c>
      <c r="AC150" s="203"/>
      <c r="AD150" s="211"/>
    </row>
    <row r="151" spans="1:30" s="79" customFormat="1" x14ac:dyDescent="0.2">
      <c r="A151" s="200">
        <v>428</v>
      </c>
      <c r="B151" s="200">
        <v>428035035</v>
      </c>
      <c r="C151" s="201" t="s">
        <v>502</v>
      </c>
      <c r="D151" s="200">
        <v>35</v>
      </c>
      <c r="E151" s="201" t="s">
        <v>67</v>
      </c>
      <c r="F151" s="200">
        <v>35</v>
      </c>
      <c r="G151" s="201" t="s">
        <v>67</v>
      </c>
      <c r="H151" s="202">
        <v>1709.14</v>
      </c>
      <c r="I151" s="203"/>
      <c r="J151" s="204">
        <f t="shared" si="34"/>
        <v>13176</v>
      </c>
      <c r="K151" s="217">
        <f t="shared" si="35"/>
        <v>5530</v>
      </c>
      <c r="L151" s="217">
        <f t="shared" si="36"/>
        <v>40.595374103320104</v>
      </c>
      <c r="M151" s="217">
        <f t="shared" si="37"/>
        <v>938</v>
      </c>
      <c r="N151" s="218">
        <f t="shared" si="48"/>
        <v>19684.595374103319</v>
      </c>
      <c r="O151" s="207">
        <f t="shared" si="38"/>
        <v>46.595374103319045</v>
      </c>
      <c r="P151" s="219"/>
      <c r="Q151" s="204">
        <f t="shared" si="39"/>
        <v>12738</v>
      </c>
      <c r="R151" s="217">
        <f t="shared" si="40"/>
        <v>13176</v>
      </c>
      <c r="S151" s="217">
        <f t="shared" si="41"/>
        <v>13176</v>
      </c>
      <c r="T151" s="210">
        <f t="shared" si="49"/>
        <v>438</v>
      </c>
      <c r="U151" s="219"/>
      <c r="V151" s="204">
        <f t="shared" si="42"/>
        <v>4343</v>
      </c>
      <c r="W151" s="217">
        <f t="shared" si="43"/>
        <v>4492</v>
      </c>
      <c r="X151" s="217">
        <f t="shared" si="44"/>
        <v>5506</v>
      </c>
      <c r="Y151" s="217">
        <f t="shared" si="45"/>
        <v>5521</v>
      </c>
      <c r="Z151" s="217">
        <f t="shared" si="46"/>
        <v>5524</v>
      </c>
      <c r="AA151" s="217">
        <f t="shared" si="47"/>
        <v>5530</v>
      </c>
      <c r="AB151" s="210">
        <f t="shared" si="50"/>
        <v>6</v>
      </c>
      <c r="AC151" s="203"/>
      <c r="AD151" s="211"/>
    </row>
    <row r="152" spans="1:30" s="79" customFormat="1" x14ac:dyDescent="0.2">
      <c r="A152" s="200">
        <v>428</v>
      </c>
      <c r="B152" s="200">
        <v>428035040</v>
      </c>
      <c r="C152" s="201" t="s">
        <v>502</v>
      </c>
      <c r="D152" s="200">
        <v>35</v>
      </c>
      <c r="E152" s="201" t="s">
        <v>67</v>
      </c>
      <c r="F152" s="200">
        <v>40</v>
      </c>
      <c r="G152" s="201" t="s">
        <v>72</v>
      </c>
      <c r="H152" s="202">
        <v>1</v>
      </c>
      <c r="I152" s="203"/>
      <c r="J152" s="204">
        <f t="shared" si="34"/>
        <v>11339.378843972818</v>
      </c>
      <c r="K152" s="217">
        <f t="shared" si="35"/>
        <v>3132</v>
      </c>
      <c r="L152" s="217">
        <f t="shared" si="36"/>
        <v>0</v>
      </c>
      <c r="M152" s="217">
        <f t="shared" si="37"/>
        <v>938</v>
      </c>
      <c r="N152" s="218">
        <f t="shared" si="48"/>
        <v>15409.378843972818</v>
      </c>
      <c r="O152" s="207">
        <f t="shared" si="38"/>
        <v>0</v>
      </c>
      <c r="P152" s="219"/>
      <c r="Q152" s="204" t="str">
        <f t="shared" si="39"/>
        <v/>
      </c>
      <c r="R152" s="217" t="str">
        <f t="shared" si="40"/>
        <v/>
      </c>
      <c r="S152" s="217">
        <f t="shared" si="41"/>
        <v>11339.378843972818</v>
      </c>
      <c r="T152" s="210" t="str">
        <f t="shared" si="49"/>
        <v/>
      </c>
      <c r="U152" s="219"/>
      <c r="V152" s="204" t="str">
        <f t="shared" si="42"/>
        <v/>
      </c>
      <c r="W152" s="217" t="str">
        <f t="shared" si="43"/>
        <v/>
      </c>
      <c r="X152" s="217">
        <f t="shared" si="44"/>
        <v>2942</v>
      </c>
      <c r="Y152" s="217">
        <f t="shared" si="45"/>
        <v>2942</v>
      </c>
      <c r="Z152" s="217">
        <f t="shared" si="46"/>
        <v>3132</v>
      </c>
      <c r="AA152" s="217">
        <f t="shared" si="47"/>
        <v>3132</v>
      </c>
      <c r="AB152" s="210">
        <f t="shared" si="50"/>
        <v>0</v>
      </c>
      <c r="AC152" s="203"/>
      <c r="AD152" s="211"/>
    </row>
    <row r="153" spans="1:30" s="79" customFormat="1" x14ac:dyDescent="0.2">
      <c r="A153" s="200">
        <v>428</v>
      </c>
      <c r="B153" s="200">
        <v>428035044</v>
      </c>
      <c r="C153" s="201" t="s">
        <v>502</v>
      </c>
      <c r="D153" s="200">
        <v>35</v>
      </c>
      <c r="E153" s="201" t="s">
        <v>67</v>
      </c>
      <c r="F153" s="200">
        <v>44</v>
      </c>
      <c r="G153" s="201" t="s">
        <v>76</v>
      </c>
      <c r="H153" s="202">
        <v>29.100000000000005</v>
      </c>
      <c r="I153" s="203"/>
      <c r="J153" s="204">
        <f t="shared" si="34"/>
        <v>11724</v>
      </c>
      <c r="K153" s="217">
        <f t="shared" si="35"/>
        <v>105</v>
      </c>
      <c r="L153" s="217">
        <f t="shared" si="36"/>
        <v>0</v>
      </c>
      <c r="M153" s="217">
        <f t="shared" si="37"/>
        <v>938</v>
      </c>
      <c r="N153" s="218">
        <f t="shared" si="48"/>
        <v>12767</v>
      </c>
      <c r="O153" s="207">
        <f t="shared" si="38"/>
        <v>3</v>
      </c>
      <c r="P153" s="219"/>
      <c r="Q153" s="204">
        <f t="shared" si="39"/>
        <v>10011</v>
      </c>
      <c r="R153" s="217">
        <f t="shared" si="40"/>
        <v>11724</v>
      </c>
      <c r="S153" s="217">
        <f t="shared" si="41"/>
        <v>11724</v>
      </c>
      <c r="T153" s="210">
        <f t="shared" si="49"/>
        <v>1713</v>
      </c>
      <c r="U153" s="219"/>
      <c r="V153" s="204">
        <f t="shared" si="42"/>
        <v>0</v>
      </c>
      <c r="W153" s="217">
        <f t="shared" si="43"/>
        <v>0</v>
      </c>
      <c r="X153" s="217">
        <f t="shared" si="44"/>
        <v>94</v>
      </c>
      <c r="Y153" s="217">
        <f t="shared" si="45"/>
        <v>100</v>
      </c>
      <c r="Z153" s="217">
        <f t="shared" si="46"/>
        <v>102</v>
      </c>
      <c r="AA153" s="217">
        <f t="shared" si="47"/>
        <v>105</v>
      </c>
      <c r="AB153" s="210">
        <f t="shared" si="50"/>
        <v>3</v>
      </c>
      <c r="AC153" s="203"/>
      <c r="AD153" s="211"/>
    </row>
    <row r="154" spans="1:30" s="79" customFormat="1" x14ac:dyDescent="0.2">
      <c r="A154" s="200">
        <v>428</v>
      </c>
      <c r="B154" s="200">
        <v>428035049</v>
      </c>
      <c r="C154" s="201" t="s">
        <v>502</v>
      </c>
      <c r="D154" s="200">
        <v>35</v>
      </c>
      <c r="E154" s="201" t="s">
        <v>67</v>
      </c>
      <c r="F154" s="200">
        <v>49</v>
      </c>
      <c r="G154" s="201" t="s">
        <v>81</v>
      </c>
      <c r="H154" s="202">
        <v>2.74</v>
      </c>
      <c r="I154" s="203"/>
      <c r="J154" s="204">
        <f t="shared" si="34"/>
        <v>14660</v>
      </c>
      <c r="K154" s="217">
        <f t="shared" si="35"/>
        <v>18490</v>
      </c>
      <c r="L154" s="217">
        <f t="shared" si="36"/>
        <v>0</v>
      </c>
      <c r="M154" s="217">
        <f t="shared" si="37"/>
        <v>938</v>
      </c>
      <c r="N154" s="218">
        <f t="shared" si="48"/>
        <v>34088</v>
      </c>
      <c r="O154" s="207">
        <f t="shared" si="38"/>
        <v>6</v>
      </c>
      <c r="P154" s="219"/>
      <c r="Q154" s="204">
        <f t="shared" si="39"/>
        <v>12835.73758161946</v>
      </c>
      <c r="R154" s="217">
        <f t="shared" si="40"/>
        <v>14660</v>
      </c>
      <c r="S154" s="217">
        <f t="shared" si="41"/>
        <v>14660</v>
      </c>
      <c r="T154" s="210">
        <f t="shared" si="49"/>
        <v>1824.2624183805401</v>
      </c>
      <c r="U154" s="219"/>
      <c r="V154" s="204">
        <f t="shared" si="42"/>
        <v>15278</v>
      </c>
      <c r="W154" s="217">
        <f t="shared" si="43"/>
        <v>17449</v>
      </c>
      <c r="X154" s="217">
        <f t="shared" si="44"/>
        <v>18465</v>
      </c>
      <c r="Y154" s="217">
        <f t="shared" si="45"/>
        <v>18462</v>
      </c>
      <c r="Z154" s="217">
        <f t="shared" si="46"/>
        <v>18484</v>
      </c>
      <c r="AA154" s="217">
        <f t="shared" si="47"/>
        <v>18490</v>
      </c>
      <c r="AB154" s="210">
        <f t="shared" si="50"/>
        <v>6</v>
      </c>
      <c r="AC154" s="203"/>
      <c r="AD154" s="211"/>
    </row>
    <row r="155" spans="1:30" s="79" customFormat="1" x14ac:dyDescent="0.2">
      <c r="A155" s="200">
        <v>428</v>
      </c>
      <c r="B155" s="200">
        <v>428035050</v>
      </c>
      <c r="C155" s="201" t="s">
        <v>502</v>
      </c>
      <c r="D155" s="200">
        <v>35</v>
      </c>
      <c r="E155" s="201" t="s">
        <v>67</v>
      </c>
      <c r="F155" s="200">
        <v>50</v>
      </c>
      <c r="G155" s="201" t="s">
        <v>82</v>
      </c>
      <c r="H155" s="202">
        <v>0.81</v>
      </c>
      <c r="I155" s="203"/>
      <c r="J155" s="204">
        <f t="shared" si="34"/>
        <v>13788</v>
      </c>
      <c r="K155" s="217">
        <f t="shared" si="35"/>
        <v>6135</v>
      </c>
      <c r="L155" s="217">
        <f t="shared" si="36"/>
        <v>0</v>
      </c>
      <c r="M155" s="217">
        <f t="shared" si="37"/>
        <v>938</v>
      </c>
      <c r="N155" s="218">
        <f t="shared" si="48"/>
        <v>20861</v>
      </c>
      <c r="O155" s="207" t="str">
        <f t="shared" si="38"/>
        <v/>
      </c>
      <c r="P155" s="219"/>
      <c r="Q155" s="204">
        <f t="shared" si="39"/>
        <v>14283</v>
      </c>
      <c r="R155" s="217" t="str">
        <f t="shared" si="40"/>
        <v/>
      </c>
      <c r="S155" s="217" t="str">
        <f t="shared" si="41"/>
        <v/>
      </c>
      <c r="T155" s="210" t="str">
        <f t="shared" si="49"/>
        <v/>
      </c>
      <c r="U155" s="219"/>
      <c r="V155" s="204">
        <f t="shared" si="42"/>
        <v>5977</v>
      </c>
      <c r="W155" s="217" t="str">
        <f t="shared" si="43"/>
        <v/>
      </c>
      <c r="X155" s="217" t="str">
        <f t="shared" si="44"/>
        <v/>
      </c>
      <c r="Y155" s="217" t="str">
        <f t="shared" si="45"/>
        <v/>
      </c>
      <c r="Z155" s="217" t="str">
        <f t="shared" si="46"/>
        <v/>
      </c>
      <c r="AA155" s="217">
        <f t="shared" si="47"/>
        <v>6135</v>
      </c>
      <c r="AB155" s="210" t="str">
        <f t="shared" si="50"/>
        <v/>
      </c>
      <c r="AC155" s="203"/>
      <c r="AD155" s="211"/>
    </row>
    <row r="156" spans="1:30" s="79" customFormat="1" x14ac:dyDescent="0.2">
      <c r="A156" s="200">
        <v>428</v>
      </c>
      <c r="B156" s="200">
        <v>428035057</v>
      </c>
      <c r="C156" s="201" t="s">
        <v>502</v>
      </c>
      <c r="D156" s="200">
        <v>35</v>
      </c>
      <c r="E156" s="201" t="s">
        <v>67</v>
      </c>
      <c r="F156" s="200">
        <v>57</v>
      </c>
      <c r="G156" s="201" t="s">
        <v>89</v>
      </c>
      <c r="H156" s="202">
        <v>159.41999999999999</v>
      </c>
      <c r="I156" s="203"/>
      <c r="J156" s="204">
        <f t="shared" si="34"/>
        <v>13252</v>
      </c>
      <c r="K156" s="217">
        <f t="shared" si="35"/>
        <v>414</v>
      </c>
      <c r="L156" s="217">
        <f t="shared" si="36"/>
        <v>0</v>
      </c>
      <c r="M156" s="217">
        <f t="shared" si="37"/>
        <v>938</v>
      </c>
      <c r="N156" s="218">
        <f t="shared" si="48"/>
        <v>14604</v>
      </c>
      <c r="O156" s="207">
        <f t="shared" si="38"/>
        <v>4</v>
      </c>
      <c r="P156" s="219"/>
      <c r="Q156" s="204">
        <f t="shared" si="39"/>
        <v>12578</v>
      </c>
      <c r="R156" s="217">
        <f t="shared" si="40"/>
        <v>13252</v>
      </c>
      <c r="S156" s="217">
        <f t="shared" si="41"/>
        <v>13252</v>
      </c>
      <c r="T156" s="210">
        <f t="shared" si="49"/>
        <v>674</v>
      </c>
      <c r="U156" s="219"/>
      <c r="V156" s="204">
        <f t="shared" si="42"/>
        <v>336</v>
      </c>
      <c r="W156" s="217">
        <f t="shared" si="43"/>
        <v>354</v>
      </c>
      <c r="X156" s="217">
        <f t="shared" si="44"/>
        <v>402</v>
      </c>
      <c r="Y156" s="217">
        <f t="shared" si="45"/>
        <v>410</v>
      </c>
      <c r="Z156" s="217">
        <f t="shared" si="46"/>
        <v>410</v>
      </c>
      <c r="AA156" s="217">
        <f t="shared" si="47"/>
        <v>414</v>
      </c>
      <c r="AB156" s="210">
        <f t="shared" si="50"/>
        <v>4</v>
      </c>
      <c r="AC156" s="203"/>
      <c r="AD156" s="211"/>
    </row>
    <row r="157" spans="1:30" s="79" customFormat="1" x14ac:dyDescent="0.2">
      <c r="A157" s="200">
        <v>428</v>
      </c>
      <c r="B157" s="200">
        <v>428035073</v>
      </c>
      <c r="C157" s="201" t="s">
        <v>502</v>
      </c>
      <c r="D157" s="200">
        <v>35</v>
      </c>
      <c r="E157" s="201" t="s">
        <v>67</v>
      </c>
      <c r="F157" s="200">
        <v>73</v>
      </c>
      <c r="G157" s="201" t="s">
        <v>105</v>
      </c>
      <c r="H157" s="202">
        <v>14.92</v>
      </c>
      <c r="I157" s="203"/>
      <c r="J157" s="204">
        <f t="shared" si="34"/>
        <v>12771</v>
      </c>
      <c r="K157" s="217">
        <f t="shared" si="35"/>
        <v>8821</v>
      </c>
      <c r="L157" s="217">
        <f t="shared" si="36"/>
        <v>0</v>
      </c>
      <c r="M157" s="217">
        <f t="shared" si="37"/>
        <v>938</v>
      </c>
      <c r="N157" s="218">
        <f t="shared" si="48"/>
        <v>22530</v>
      </c>
      <c r="O157" s="207">
        <f t="shared" si="38"/>
        <v>2</v>
      </c>
      <c r="P157" s="219"/>
      <c r="Q157" s="204">
        <f t="shared" si="39"/>
        <v>10646</v>
      </c>
      <c r="R157" s="217">
        <f t="shared" si="40"/>
        <v>12771</v>
      </c>
      <c r="S157" s="217">
        <f t="shared" si="41"/>
        <v>12771</v>
      </c>
      <c r="T157" s="210">
        <f t="shared" si="49"/>
        <v>2125</v>
      </c>
      <c r="U157" s="219"/>
      <c r="V157" s="204">
        <f t="shared" si="42"/>
        <v>6955</v>
      </c>
      <c r="W157" s="217">
        <f t="shared" si="43"/>
        <v>8343</v>
      </c>
      <c r="X157" s="217">
        <f t="shared" si="44"/>
        <v>8802</v>
      </c>
      <c r="Y157" s="217">
        <f t="shared" si="45"/>
        <v>8819</v>
      </c>
      <c r="Z157" s="217">
        <f t="shared" si="46"/>
        <v>8819</v>
      </c>
      <c r="AA157" s="217">
        <f t="shared" si="47"/>
        <v>8821</v>
      </c>
      <c r="AB157" s="210">
        <f t="shared" si="50"/>
        <v>2</v>
      </c>
      <c r="AC157" s="203"/>
      <c r="AD157" s="211"/>
    </row>
    <row r="158" spans="1:30" s="79" customFormat="1" x14ac:dyDescent="0.2">
      <c r="A158" s="200">
        <v>428</v>
      </c>
      <c r="B158" s="200">
        <v>428035079</v>
      </c>
      <c r="C158" s="201" t="s">
        <v>502</v>
      </c>
      <c r="D158" s="200">
        <v>35</v>
      </c>
      <c r="E158" s="201" t="s">
        <v>67</v>
      </c>
      <c r="F158" s="200">
        <v>79</v>
      </c>
      <c r="G158" s="201" t="s">
        <v>111</v>
      </c>
      <c r="H158" s="202">
        <v>0.71</v>
      </c>
      <c r="I158" s="203"/>
      <c r="J158" s="204">
        <f t="shared" si="34"/>
        <v>11124.295946014126</v>
      </c>
      <c r="K158" s="217">
        <f t="shared" si="35"/>
        <v>63</v>
      </c>
      <c r="L158" s="217">
        <f t="shared" si="36"/>
        <v>0</v>
      </c>
      <c r="M158" s="217">
        <f t="shared" si="37"/>
        <v>938</v>
      </c>
      <c r="N158" s="218">
        <f t="shared" si="48"/>
        <v>12125.295946014126</v>
      </c>
      <c r="O158" s="207">
        <f t="shared" si="38"/>
        <v>12</v>
      </c>
      <c r="P158" s="219"/>
      <c r="Q158" s="204" t="str">
        <f t="shared" si="39"/>
        <v/>
      </c>
      <c r="R158" s="217" t="str">
        <f t="shared" si="40"/>
        <v/>
      </c>
      <c r="S158" s="217">
        <f t="shared" si="41"/>
        <v>11124.295946014126</v>
      </c>
      <c r="T158" s="210" t="str">
        <f t="shared" si="49"/>
        <v/>
      </c>
      <c r="U158" s="219"/>
      <c r="V158" s="204" t="str">
        <f t="shared" si="42"/>
        <v/>
      </c>
      <c r="W158" s="217" t="str">
        <f t="shared" si="43"/>
        <v/>
      </c>
      <c r="X158" s="217">
        <f t="shared" si="44"/>
        <v>0</v>
      </c>
      <c r="Y158" s="217">
        <f t="shared" si="45"/>
        <v>0</v>
      </c>
      <c r="Z158" s="217">
        <f t="shared" si="46"/>
        <v>51</v>
      </c>
      <c r="AA158" s="217">
        <f t="shared" si="47"/>
        <v>63</v>
      </c>
      <c r="AB158" s="210">
        <f t="shared" si="50"/>
        <v>12</v>
      </c>
      <c r="AC158" s="203"/>
      <c r="AD158" s="211"/>
    </row>
    <row r="159" spans="1:30" s="79" customFormat="1" x14ac:dyDescent="0.2">
      <c r="A159" s="200">
        <v>428</v>
      </c>
      <c r="B159" s="200">
        <v>428035088</v>
      </c>
      <c r="C159" s="201" t="s">
        <v>502</v>
      </c>
      <c r="D159" s="200">
        <v>35</v>
      </c>
      <c r="E159" s="201" t="s">
        <v>67</v>
      </c>
      <c r="F159" s="200">
        <v>88</v>
      </c>
      <c r="G159" s="201" t="s">
        <v>120</v>
      </c>
      <c r="H159" s="202">
        <v>2</v>
      </c>
      <c r="I159" s="203"/>
      <c r="J159" s="204">
        <f t="shared" si="34"/>
        <v>13976</v>
      </c>
      <c r="K159" s="217">
        <f t="shared" si="35"/>
        <v>4094</v>
      </c>
      <c r="L159" s="217">
        <f t="shared" si="36"/>
        <v>0</v>
      </c>
      <c r="M159" s="217">
        <f t="shared" si="37"/>
        <v>938</v>
      </c>
      <c r="N159" s="218">
        <f t="shared" si="48"/>
        <v>19008</v>
      </c>
      <c r="O159" s="207">
        <f t="shared" si="38"/>
        <v>0</v>
      </c>
      <c r="P159" s="219"/>
      <c r="Q159" s="204">
        <f t="shared" si="39"/>
        <v>9678</v>
      </c>
      <c r="R159" s="217">
        <f t="shared" si="40"/>
        <v>13976</v>
      </c>
      <c r="S159" s="217">
        <f t="shared" si="41"/>
        <v>13976</v>
      </c>
      <c r="T159" s="210">
        <f t="shared" si="49"/>
        <v>4298</v>
      </c>
      <c r="U159" s="219"/>
      <c r="V159" s="204">
        <f t="shared" si="42"/>
        <v>2837</v>
      </c>
      <c r="W159" s="217">
        <f t="shared" si="43"/>
        <v>4097</v>
      </c>
      <c r="X159" s="217">
        <f t="shared" si="44"/>
        <v>4104</v>
      </c>
      <c r="Y159" s="217">
        <f t="shared" si="45"/>
        <v>4094</v>
      </c>
      <c r="Z159" s="217">
        <f t="shared" si="46"/>
        <v>4094</v>
      </c>
      <c r="AA159" s="217">
        <f t="shared" si="47"/>
        <v>4094</v>
      </c>
      <c r="AB159" s="210">
        <f t="shared" si="50"/>
        <v>0</v>
      </c>
      <c r="AC159" s="203"/>
      <c r="AD159" s="211"/>
    </row>
    <row r="160" spans="1:30" s="79" customFormat="1" x14ac:dyDescent="0.2">
      <c r="A160" s="200">
        <v>428</v>
      </c>
      <c r="B160" s="200">
        <v>428035093</v>
      </c>
      <c r="C160" s="201" t="s">
        <v>502</v>
      </c>
      <c r="D160" s="200">
        <v>35</v>
      </c>
      <c r="E160" s="201" t="s">
        <v>67</v>
      </c>
      <c r="F160" s="200">
        <v>93</v>
      </c>
      <c r="G160" s="201" t="s">
        <v>125</v>
      </c>
      <c r="H160" s="202">
        <v>8.92</v>
      </c>
      <c r="I160" s="203"/>
      <c r="J160" s="204">
        <f t="shared" si="34"/>
        <v>11767</v>
      </c>
      <c r="K160" s="217">
        <f t="shared" si="35"/>
        <v>67</v>
      </c>
      <c r="L160" s="217">
        <f t="shared" si="36"/>
        <v>0</v>
      </c>
      <c r="M160" s="217">
        <f t="shared" si="37"/>
        <v>938</v>
      </c>
      <c r="N160" s="218">
        <f t="shared" si="48"/>
        <v>12772</v>
      </c>
      <c r="O160" s="207">
        <f t="shared" si="38"/>
        <v>-2</v>
      </c>
      <c r="P160" s="219"/>
      <c r="Q160" s="204">
        <f t="shared" si="39"/>
        <v>12765</v>
      </c>
      <c r="R160" s="217">
        <f t="shared" si="40"/>
        <v>11767</v>
      </c>
      <c r="S160" s="217">
        <f t="shared" si="41"/>
        <v>11767</v>
      </c>
      <c r="T160" s="210">
        <f t="shared" si="49"/>
        <v>-998</v>
      </c>
      <c r="U160" s="219"/>
      <c r="V160" s="204">
        <f t="shared" si="42"/>
        <v>436</v>
      </c>
      <c r="W160" s="217">
        <f t="shared" si="43"/>
        <v>402</v>
      </c>
      <c r="X160" s="217">
        <f t="shared" si="44"/>
        <v>121</v>
      </c>
      <c r="Y160" s="217">
        <f t="shared" si="45"/>
        <v>100</v>
      </c>
      <c r="Z160" s="217">
        <f t="shared" si="46"/>
        <v>69</v>
      </c>
      <c r="AA160" s="217">
        <f t="shared" si="47"/>
        <v>67</v>
      </c>
      <c r="AB160" s="210">
        <f t="shared" si="50"/>
        <v>-2</v>
      </c>
      <c r="AC160" s="203"/>
      <c r="AD160" s="211"/>
    </row>
    <row r="161" spans="1:30" s="79" customFormat="1" x14ac:dyDescent="0.2">
      <c r="A161" s="200">
        <v>428</v>
      </c>
      <c r="B161" s="200">
        <v>428035095</v>
      </c>
      <c r="C161" s="201" t="s">
        <v>502</v>
      </c>
      <c r="D161" s="200">
        <v>35</v>
      </c>
      <c r="E161" s="201" t="s">
        <v>67</v>
      </c>
      <c r="F161" s="200">
        <v>95</v>
      </c>
      <c r="G161" s="201" t="s">
        <v>127</v>
      </c>
      <c r="H161" s="202">
        <v>1</v>
      </c>
      <c r="I161" s="203"/>
      <c r="J161" s="204">
        <f t="shared" si="34"/>
        <v>14048.368555601484</v>
      </c>
      <c r="K161" s="217">
        <f t="shared" si="35"/>
        <v>103</v>
      </c>
      <c r="L161" s="217">
        <f t="shared" si="36"/>
        <v>0</v>
      </c>
      <c r="M161" s="217">
        <f t="shared" si="37"/>
        <v>938</v>
      </c>
      <c r="N161" s="218">
        <f t="shared" si="48"/>
        <v>15089.368555601484</v>
      </c>
      <c r="O161" s="207">
        <f t="shared" si="38"/>
        <v>6</v>
      </c>
      <c r="P161" s="219"/>
      <c r="Q161" s="204" t="str">
        <f t="shared" si="39"/>
        <v/>
      </c>
      <c r="R161" s="217" t="str">
        <f t="shared" si="40"/>
        <v/>
      </c>
      <c r="S161" s="217">
        <f t="shared" si="41"/>
        <v>14048.368555601484</v>
      </c>
      <c r="T161" s="210" t="str">
        <f t="shared" si="49"/>
        <v/>
      </c>
      <c r="U161" s="219"/>
      <c r="V161" s="204" t="str">
        <f t="shared" si="42"/>
        <v/>
      </c>
      <c r="W161" s="217" t="str">
        <f t="shared" si="43"/>
        <v/>
      </c>
      <c r="X161" s="217">
        <f t="shared" si="44"/>
        <v>77</v>
      </c>
      <c r="Y161" s="217">
        <f t="shared" si="45"/>
        <v>98</v>
      </c>
      <c r="Z161" s="217">
        <f t="shared" si="46"/>
        <v>97</v>
      </c>
      <c r="AA161" s="217">
        <f t="shared" si="47"/>
        <v>103</v>
      </c>
      <c r="AB161" s="210">
        <f t="shared" si="50"/>
        <v>6</v>
      </c>
      <c r="AC161" s="203"/>
      <c r="AD161" s="211"/>
    </row>
    <row r="162" spans="1:30" s="79" customFormat="1" x14ac:dyDescent="0.2">
      <c r="A162" s="200">
        <v>428</v>
      </c>
      <c r="B162" s="200">
        <v>428035128</v>
      </c>
      <c r="C162" s="201" t="s">
        <v>502</v>
      </c>
      <c r="D162" s="200">
        <v>35</v>
      </c>
      <c r="E162" s="201" t="s">
        <v>67</v>
      </c>
      <c r="F162" s="200">
        <v>128</v>
      </c>
      <c r="G162" s="201" t="s">
        <v>160</v>
      </c>
      <c r="H162" s="202">
        <v>1</v>
      </c>
      <c r="I162" s="203"/>
      <c r="J162" s="204">
        <f t="shared" si="34"/>
        <v>12549.540432084312</v>
      </c>
      <c r="K162" s="217">
        <f t="shared" si="35"/>
        <v>724</v>
      </c>
      <c r="L162" s="217">
        <f t="shared" si="36"/>
        <v>0</v>
      </c>
      <c r="M162" s="217">
        <f t="shared" si="37"/>
        <v>938</v>
      </c>
      <c r="N162" s="218">
        <f t="shared" si="48"/>
        <v>14211.540432084312</v>
      </c>
      <c r="O162" s="207">
        <f t="shared" si="38"/>
        <v>2</v>
      </c>
      <c r="P162" s="219"/>
      <c r="Q162" s="204" t="str">
        <f t="shared" si="39"/>
        <v/>
      </c>
      <c r="R162" s="217" t="str">
        <f t="shared" si="40"/>
        <v/>
      </c>
      <c r="S162" s="217">
        <f t="shared" si="41"/>
        <v>12549.540432084312</v>
      </c>
      <c r="T162" s="210" t="str">
        <f t="shared" si="49"/>
        <v/>
      </c>
      <c r="U162" s="219"/>
      <c r="V162" s="204" t="str">
        <f t="shared" si="42"/>
        <v/>
      </c>
      <c r="W162" s="217" t="str">
        <f t="shared" si="43"/>
        <v/>
      </c>
      <c r="X162" s="217">
        <f t="shared" si="44"/>
        <v>728</v>
      </c>
      <c r="Y162" s="217">
        <f t="shared" si="45"/>
        <v>722</v>
      </c>
      <c r="Z162" s="217">
        <f t="shared" si="46"/>
        <v>722</v>
      </c>
      <c r="AA162" s="217">
        <f t="shared" si="47"/>
        <v>724</v>
      </c>
      <c r="AB162" s="210">
        <f t="shared" si="50"/>
        <v>2</v>
      </c>
      <c r="AC162" s="203"/>
      <c r="AD162" s="211"/>
    </row>
    <row r="163" spans="1:30" s="79" customFormat="1" x14ac:dyDescent="0.2">
      <c r="A163" s="200">
        <v>428</v>
      </c>
      <c r="B163" s="200">
        <v>428035133</v>
      </c>
      <c r="C163" s="201" t="s">
        <v>502</v>
      </c>
      <c r="D163" s="200">
        <v>35</v>
      </c>
      <c r="E163" s="201" t="s">
        <v>67</v>
      </c>
      <c r="F163" s="200">
        <v>133</v>
      </c>
      <c r="G163" s="201" t="s">
        <v>165</v>
      </c>
      <c r="H163" s="202">
        <v>3</v>
      </c>
      <c r="I163" s="203"/>
      <c r="J163" s="204">
        <f t="shared" si="34"/>
        <v>14472</v>
      </c>
      <c r="K163" s="217">
        <f t="shared" si="35"/>
        <v>2520</v>
      </c>
      <c r="L163" s="217">
        <f t="shared" si="36"/>
        <v>0</v>
      </c>
      <c r="M163" s="217">
        <f t="shared" si="37"/>
        <v>938</v>
      </c>
      <c r="N163" s="218">
        <f t="shared" si="48"/>
        <v>17930</v>
      </c>
      <c r="O163" s="207">
        <f t="shared" si="38"/>
        <v>0</v>
      </c>
      <c r="P163" s="219"/>
      <c r="Q163" s="204">
        <f t="shared" si="39"/>
        <v>14466</v>
      </c>
      <c r="R163" s="217">
        <f t="shared" si="40"/>
        <v>14472</v>
      </c>
      <c r="S163" s="217">
        <f t="shared" si="41"/>
        <v>14472</v>
      </c>
      <c r="T163" s="210">
        <f t="shared" si="49"/>
        <v>6</v>
      </c>
      <c r="U163" s="219"/>
      <c r="V163" s="204">
        <f t="shared" si="42"/>
        <v>2860</v>
      </c>
      <c r="W163" s="217">
        <f t="shared" si="43"/>
        <v>2862</v>
      </c>
      <c r="X163" s="217">
        <f t="shared" si="44"/>
        <v>2501</v>
      </c>
      <c r="Y163" s="217">
        <f t="shared" si="45"/>
        <v>2520</v>
      </c>
      <c r="Z163" s="217">
        <f t="shared" si="46"/>
        <v>2520</v>
      </c>
      <c r="AA163" s="217">
        <f t="shared" si="47"/>
        <v>2520</v>
      </c>
      <c r="AB163" s="210">
        <f t="shared" si="50"/>
        <v>0</v>
      </c>
      <c r="AC163" s="203"/>
      <c r="AD163" s="211"/>
    </row>
    <row r="164" spans="1:30" s="79" customFormat="1" x14ac:dyDescent="0.2">
      <c r="A164" s="200">
        <v>428</v>
      </c>
      <c r="B164" s="200">
        <v>428035163</v>
      </c>
      <c r="C164" s="201" t="s">
        <v>502</v>
      </c>
      <c r="D164" s="200">
        <v>35</v>
      </c>
      <c r="E164" s="201" t="s">
        <v>67</v>
      </c>
      <c r="F164" s="200">
        <v>163</v>
      </c>
      <c r="G164" s="201" t="s">
        <v>195</v>
      </c>
      <c r="H164" s="202">
        <v>10.039999999999999</v>
      </c>
      <c r="I164" s="203"/>
      <c r="J164" s="204">
        <f t="shared" si="34"/>
        <v>12167</v>
      </c>
      <c r="K164" s="217">
        <f t="shared" si="35"/>
        <v>116</v>
      </c>
      <c r="L164" s="217">
        <f t="shared" si="36"/>
        <v>0</v>
      </c>
      <c r="M164" s="217">
        <f t="shared" si="37"/>
        <v>938</v>
      </c>
      <c r="N164" s="218">
        <f t="shared" si="48"/>
        <v>13221</v>
      </c>
      <c r="O164" s="207">
        <f t="shared" si="38"/>
        <v>2</v>
      </c>
      <c r="P164" s="219"/>
      <c r="Q164" s="204">
        <f t="shared" si="39"/>
        <v>10383</v>
      </c>
      <c r="R164" s="217">
        <f t="shared" si="40"/>
        <v>12167</v>
      </c>
      <c r="S164" s="217">
        <f t="shared" si="41"/>
        <v>12167</v>
      </c>
      <c r="T164" s="210">
        <f t="shared" si="49"/>
        <v>1784</v>
      </c>
      <c r="U164" s="219"/>
      <c r="V164" s="204">
        <f t="shared" si="42"/>
        <v>0</v>
      </c>
      <c r="W164" s="217">
        <f t="shared" si="43"/>
        <v>0</v>
      </c>
      <c r="X164" s="217">
        <f t="shared" si="44"/>
        <v>0</v>
      </c>
      <c r="Y164" s="217">
        <f t="shared" si="45"/>
        <v>0</v>
      </c>
      <c r="Z164" s="217">
        <f t="shared" si="46"/>
        <v>114</v>
      </c>
      <c r="AA164" s="217">
        <f t="shared" si="47"/>
        <v>116</v>
      </c>
      <c r="AB164" s="210">
        <f t="shared" si="50"/>
        <v>2</v>
      </c>
      <c r="AC164" s="203"/>
      <c r="AD164" s="211"/>
    </row>
    <row r="165" spans="1:30" s="79" customFormat="1" x14ac:dyDescent="0.2">
      <c r="A165" s="200">
        <v>428</v>
      </c>
      <c r="B165" s="200">
        <v>428035165</v>
      </c>
      <c r="C165" s="201" t="s">
        <v>502</v>
      </c>
      <c r="D165" s="200">
        <v>35</v>
      </c>
      <c r="E165" s="201" t="s">
        <v>67</v>
      </c>
      <c r="F165" s="200">
        <v>165</v>
      </c>
      <c r="G165" s="201" t="s">
        <v>197</v>
      </c>
      <c r="H165" s="202">
        <v>11</v>
      </c>
      <c r="I165" s="203"/>
      <c r="J165" s="204">
        <f t="shared" si="34"/>
        <v>12117</v>
      </c>
      <c r="K165" s="217">
        <f t="shared" si="35"/>
        <v>370</v>
      </c>
      <c r="L165" s="217">
        <f t="shared" si="36"/>
        <v>0</v>
      </c>
      <c r="M165" s="217">
        <f t="shared" si="37"/>
        <v>938</v>
      </c>
      <c r="N165" s="218">
        <f t="shared" si="48"/>
        <v>13425</v>
      </c>
      <c r="O165" s="207">
        <f t="shared" si="38"/>
        <v>1</v>
      </c>
      <c r="P165" s="219"/>
      <c r="Q165" s="204">
        <f t="shared" si="39"/>
        <v>12176</v>
      </c>
      <c r="R165" s="217">
        <f t="shared" si="40"/>
        <v>12117</v>
      </c>
      <c r="S165" s="217">
        <f t="shared" si="41"/>
        <v>12117</v>
      </c>
      <c r="T165" s="210">
        <f t="shared" si="49"/>
        <v>-59</v>
      </c>
      <c r="U165" s="219"/>
      <c r="V165" s="204">
        <f t="shared" si="42"/>
        <v>221</v>
      </c>
      <c r="W165" s="217">
        <f t="shared" si="43"/>
        <v>220</v>
      </c>
      <c r="X165" s="217">
        <f t="shared" si="44"/>
        <v>350</v>
      </c>
      <c r="Y165" s="217">
        <f t="shared" si="45"/>
        <v>369</v>
      </c>
      <c r="Z165" s="217">
        <f t="shared" si="46"/>
        <v>369</v>
      </c>
      <c r="AA165" s="217">
        <f t="shared" si="47"/>
        <v>370</v>
      </c>
      <c r="AB165" s="210">
        <f t="shared" si="50"/>
        <v>1</v>
      </c>
      <c r="AC165" s="203"/>
      <c r="AD165" s="211"/>
    </row>
    <row r="166" spans="1:30" s="79" customFormat="1" x14ac:dyDescent="0.2">
      <c r="A166" s="200">
        <v>428</v>
      </c>
      <c r="B166" s="200">
        <v>428035189</v>
      </c>
      <c r="C166" s="201" t="s">
        <v>502</v>
      </c>
      <c r="D166" s="200">
        <v>35</v>
      </c>
      <c r="E166" s="201" t="s">
        <v>67</v>
      </c>
      <c r="F166" s="200">
        <v>189</v>
      </c>
      <c r="G166" s="201" t="s">
        <v>221</v>
      </c>
      <c r="H166" s="202">
        <v>2</v>
      </c>
      <c r="I166" s="203"/>
      <c r="J166" s="204">
        <f t="shared" si="34"/>
        <v>9576</v>
      </c>
      <c r="K166" s="217">
        <f t="shared" si="35"/>
        <v>3227</v>
      </c>
      <c r="L166" s="217">
        <f t="shared" si="36"/>
        <v>0</v>
      </c>
      <c r="M166" s="217">
        <f t="shared" si="37"/>
        <v>938</v>
      </c>
      <c r="N166" s="218">
        <f t="shared" si="48"/>
        <v>13741</v>
      </c>
      <c r="O166" s="207">
        <f t="shared" si="38"/>
        <v>0</v>
      </c>
      <c r="P166" s="219"/>
      <c r="Q166" s="204">
        <f t="shared" si="39"/>
        <v>9361</v>
      </c>
      <c r="R166" s="217">
        <f t="shared" si="40"/>
        <v>9576</v>
      </c>
      <c r="S166" s="217">
        <f t="shared" si="41"/>
        <v>9576</v>
      </c>
      <c r="T166" s="210">
        <f t="shared" si="49"/>
        <v>215</v>
      </c>
      <c r="U166" s="219"/>
      <c r="V166" s="204">
        <f t="shared" si="42"/>
        <v>3472</v>
      </c>
      <c r="W166" s="217">
        <f t="shared" si="43"/>
        <v>3551</v>
      </c>
      <c r="X166" s="217">
        <f t="shared" si="44"/>
        <v>3241</v>
      </c>
      <c r="Y166" s="217">
        <f t="shared" si="45"/>
        <v>3227</v>
      </c>
      <c r="Z166" s="217">
        <f t="shared" si="46"/>
        <v>3227</v>
      </c>
      <c r="AA166" s="217">
        <f t="shared" si="47"/>
        <v>3227</v>
      </c>
      <c r="AB166" s="210">
        <f t="shared" si="50"/>
        <v>0</v>
      </c>
      <c r="AC166" s="203"/>
      <c r="AD166" s="211"/>
    </row>
    <row r="167" spans="1:30" s="79" customFormat="1" x14ac:dyDescent="0.2">
      <c r="A167" s="200">
        <v>428</v>
      </c>
      <c r="B167" s="200">
        <v>428035220</v>
      </c>
      <c r="C167" s="201" t="s">
        <v>502</v>
      </c>
      <c r="D167" s="200">
        <v>35</v>
      </c>
      <c r="E167" s="201" t="s">
        <v>67</v>
      </c>
      <c r="F167" s="200">
        <v>220</v>
      </c>
      <c r="G167" s="201" t="s">
        <v>252</v>
      </c>
      <c r="H167" s="202">
        <v>6</v>
      </c>
      <c r="I167" s="203"/>
      <c r="J167" s="204">
        <f t="shared" si="34"/>
        <v>13858</v>
      </c>
      <c r="K167" s="217">
        <f t="shared" si="35"/>
        <v>6162</v>
      </c>
      <c r="L167" s="217">
        <f t="shared" si="36"/>
        <v>0</v>
      </c>
      <c r="M167" s="217">
        <f t="shared" si="37"/>
        <v>938</v>
      </c>
      <c r="N167" s="218">
        <f t="shared" si="48"/>
        <v>20958</v>
      </c>
      <c r="O167" s="207">
        <f t="shared" si="38"/>
        <v>0</v>
      </c>
      <c r="P167" s="219"/>
      <c r="Q167" s="204">
        <f t="shared" si="39"/>
        <v>13275</v>
      </c>
      <c r="R167" s="217">
        <f t="shared" si="40"/>
        <v>13858</v>
      </c>
      <c r="S167" s="217">
        <f t="shared" si="41"/>
        <v>13858</v>
      </c>
      <c r="T167" s="210">
        <f t="shared" si="49"/>
        <v>583</v>
      </c>
      <c r="U167" s="219"/>
      <c r="V167" s="204">
        <f t="shared" si="42"/>
        <v>5691</v>
      </c>
      <c r="W167" s="217">
        <f t="shared" si="43"/>
        <v>5941</v>
      </c>
      <c r="X167" s="217">
        <f t="shared" si="44"/>
        <v>6155</v>
      </c>
      <c r="Y167" s="217">
        <f t="shared" si="45"/>
        <v>6162</v>
      </c>
      <c r="Z167" s="217">
        <f t="shared" si="46"/>
        <v>6162</v>
      </c>
      <c r="AA167" s="217">
        <f t="shared" si="47"/>
        <v>6162</v>
      </c>
      <c r="AB167" s="210">
        <f t="shared" si="50"/>
        <v>0</v>
      </c>
      <c r="AC167" s="203"/>
      <c r="AD167" s="211"/>
    </row>
    <row r="168" spans="1:30" s="79" customFormat="1" x14ac:dyDescent="0.2">
      <c r="A168" s="200">
        <v>428</v>
      </c>
      <c r="B168" s="200">
        <v>428035243</v>
      </c>
      <c r="C168" s="201" t="s">
        <v>502</v>
      </c>
      <c r="D168" s="200">
        <v>35</v>
      </c>
      <c r="E168" s="201" t="s">
        <v>67</v>
      </c>
      <c r="F168" s="200">
        <v>243</v>
      </c>
      <c r="G168" s="201" t="s">
        <v>275</v>
      </c>
      <c r="H168" s="202">
        <v>7.3599999999999994</v>
      </c>
      <c r="I168" s="203"/>
      <c r="J168" s="204">
        <f t="shared" si="34"/>
        <v>13156</v>
      </c>
      <c r="K168" s="217">
        <f t="shared" si="35"/>
        <v>2471</v>
      </c>
      <c r="L168" s="217">
        <f t="shared" si="36"/>
        <v>0</v>
      </c>
      <c r="M168" s="217">
        <f t="shared" si="37"/>
        <v>938</v>
      </c>
      <c r="N168" s="218">
        <f t="shared" si="48"/>
        <v>16565</v>
      </c>
      <c r="O168" s="207">
        <f t="shared" si="38"/>
        <v>0</v>
      </c>
      <c r="P168" s="219"/>
      <c r="Q168" s="204">
        <f t="shared" si="39"/>
        <v>13656</v>
      </c>
      <c r="R168" s="217">
        <f t="shared" si="40"/>
        <v>13156</v>
      </c>
      <c r="S168" s="217">
        <f t="shared" si="41"/>
        <v>13156</v>
      </c>
      <c r="T168" s="210">
        <f t="shared" si="49"/>
        <v>-500</v>
      </c>
      <c r="U168" s="219"/>
      <c r="V168" s="204">
        <f t="shared" si="42"/>
        <v>2826</v>
      </c>
      <c r="W168" s="217">
        <f t="shared" si="43"/>
        <v>2723</v>
      </c>
      <c r="X168" s="217">
        <f t="shared" si="44"/>
        <v>2723</v>
      </c>
      <c r="Y168" s="217">
        <f t="shared" si="45"/>
        <v>2723</v>
      </c>
      <c r="Z168" s="217">
        <f t="shared" si="46"/>
        <v>2471</v>
      </c>
      <c r="AA168" s="217">
        <f t="shared" si="47"/>
        <v>2471</v>
      </c>
      <c r="AB168" s="210">
        <f t="shared" si="50"/>
        <v>0</v>
      </c>
      <c r="AC168" s="203"/>
      <c r="AD168" s="211"/>
    </row>
    <row r="169" spans="1:30" s="79" customFormat="1" x14ac:dyDescent="0.2">
      <c r="A169" s="200">
        <v>428</v>
      </c>
      <c r="B169" s="200">
        <v>428035244</v>
      </c>
      <c r="C169" s="201" t="s">
        <v>502</v>
      </c>
      <c r="D169" s="200">
        <v>35</v>
      </c>
      <c r="E169" s="201" t="s">
        <v>67</v>
      </c>
      <c r="F169" s="200">
        <v>244</v>
      </c>
      <c r="G169" s="201" t="s">
        <v>276</v>
      </c>
      <c r="H169" s="202">
        <v>28.959999999999997</v>
      </c>
      <c r="I169" s="203"/>
      <c r="J169" s="204">
        <f t="shared" si="34"/>
        <v>11257</v>
      </c>
      <c r="K169" s="217">
        <f t="shared" si="35"/>
        <v>3568</v>
      </c>
      <c r="L169" s="217">
        <f t="shared" si="36"/>
        <v>0</v>
      </c>
      <c r="M169" s="217">
        <f t="shared" si="37"/>
        <v>938</v>
      </c>
      <c r="N169" s="218">
        <f t="shared" si="48"/>
        <v>15763</v>
      </c>
      <c r="O169" s="207">
        <f t="shared" si="38"/>
        <v>-491</v>
      </c>
      <c r="P169" s="219"/>
      <c r="Q169" s="204">
        <f t="shared" si="39"/>
        <v>11701</v>
      </c>
      <c r="R169" s="217">
        <f t="shared" si="40"/>
        <v>11257</v>
      </c>
      <c r="S169" s="217">
        <f t="shared" si="41"/>
        <v>11257</v>
      </c>
      <c r="T169" s="210">
        <f t="shared" si="49"/>
        <v>-444</v>
      </c>
      <c r="U169" s="219"/>
      <c r="V169" s="204">
        <f t="shared" si="42"/>
        <v>4219</v>
      </c>
      <c r="W169" s="217">
        <f t="shared" si="43"/>
        <v>4059</v>
      </c>
      <c r="X169" s="217">
        <f t="shared" si="44"/>
        <v>4059</v>
      </c>
      <c r="Y169" s="217">
        <f t="shared" si="45"/>
        <v>4059</v>
      </c>
      <c r="Z169" s="217">
        <f t="shared" si="46"/>
        <v>4059</v>
      </c>
      <c r="AA169" s="217">
        <f t="shared" si="47"/>
        <v>3568</v>
      </c>
      <c r="AB169" s="210">
        <f t="shared" si="50"/>
        <v>-491</v>
      </c>
      <c r="AC169" s="203"/>
      <c r="AD169" s="211"/>
    </row>
    <row r="170" spans="1:30" s="79" customFormat="1" x14ac:dyDescent="0.2">
      <c r="A170" s="200">
        <v>428</v>
      </c>
      <c r="B170" s="200">
        <v>428035248</v>
      </c>
      <c r="C170" s="201" t="s">
        <v>502</v>
      </c>
      <c r="D170" s="200">
        <v>35</v>
      </c>
      <c r="E170" s="201" t="s">
        <v>67</v>
      </c>
      <c r="F170" s="200">
        <v>248</v>
      </c>
      <c r="G170" s="201" t="s">
        <v>280</v>
      </c>
      <c r="H170" s="202">
        <v>31.47</v>
      </c>
      <c r="I170" s="203"/>
      <c r="J170" s="204">
        <f t="shared" si="34"/>
        <v>13732</v>
      </c>
      <c r="K170" s="217">
        <f t="shared" si="35"/>
        <v>1085</v>
      </c>
      <c r="L170" s="217">
        <f t="shared" si="36"/>
        <v>0</v>
      </c>
      <c r="M170" s="217">
        <f t="shared" si="37"/>
        <v>938</v>
      </c>
      <c r="N170" s="218">
        <f t="shared" si="48"/>
        <v>15755</v>
      </c>
      <c r="O170" s="207">
        <f t="shared" si="38"/>
        <v>2</v>
      </c>
      <c r="P170" s="219"/>
      <c r="Q170" s="204">
        <f t="shared" si="39"/>
        <v>12364</v>
      </c>
      <c r="R170" s="217">
        <f t="shared" si="40"/>
        <v>13732</v>
      </c>
      <c r="S170" s="217">
        <f t="shared" si="41"/>
        <v>13732</v>
      </c>
      <c r="T170" s="210">
        <f t="shared" si="49"/>
        <v>1368</v>
      </c>
      <c r="U170" s="219"/>
      <c r="V170" s="204">
        <f t="shared" si="42"/>
        <v>709</v>
      </c>
      <c r="W170" s="217">
        <f t="shared" si="43"/>
        <v>788</v>
      </c>
      <c r="X170" s="217">
        <f t="shared" si="44"/>
        <v>1077</v>
      </c>
      <c r="Y170" s="217">
        <f t="shared" si="45"/>
        <v>1083</v>
      </c>
      <c r="Z170" s="217">
        <f t="shared" si="46"/>
        <v>1083</v>
      </c>
      <c r="AA170" s="217">
        <f t="shared" si="47"/>
        <v>1085</v>
      </c>
      <c r="AB170" s="210">
        <f t="shared" si="50"/>
        <v>2</v>
      </c>
      <c r="AC170" s="203"/>
      <c r="AD170" s="211"/>
    </row>
    <row r="171" spans="1:30" s="79" customFormat="1" x14ac:dyDescent="0.2">
      <c r="A171" s="200">
        <v>428</v>
      </c>
      <c r="B171" s="200">
        <v>428035262</v>
      </c>
      <c r="C171" s="201" t="s">
        <v>502</v>
      </c>
      <c r="D171" s="200">
        <v>35</v>
      </c>
      <c r="E171" s="201" t="s">
        <v>67</v>
      </c>
      <c r="F171" s="200">
        <v>262</v>
      </c>
      <c r="G171" s="201" t="s">
        <v>294</v>
      </c>
      <c r="H171" s="202">
        <v>4</v>
      </c>
      <c r="I171" s="203"/>
      <c r="J171" s="204">
        <f t="shared" si="34"/>
        <v>9764</v>
      </c>
      <c r="K171" s="217">
        <f t="shared" si="35"/>
        <v>3413</v>
      </c>
      <c r="L171" s="217">
        <f t="shared" si="36"/>
        <v>0</v>
      </c>
      <c r="M171" s="217">
        <f t="shared" si="37"/>
        <v>938</v>
      </c>
      <c r="N171" s="218">
        <f t="shared" si="48"/>
        <v>14115</v>
      </c>
      <c r="O171" s="207">
        <f t="shared" si="38"/>
        <v>5</v>
      </c>
      <c r="P171" s="219"/>
      <c r="Q171" s="204">
        <f t="shared" si="39"/>
        <v>11379.205712709654</v>
      </c>
      <c r="R171" s="217">
        <f t="shared" si="40"/>
        <v>9764</v>
      </c>
      <c r="S171" s="217">
        <f t="shared" si="41"/>
        <v>9764</v>
      </c>
      <c r="T171" s="210">
        <f t="shared" si="49"/>
        <v>-1615.2057127096541</v>
      </c>
      <c r="U171" s="219"/>
      <c r="V171" s="204">
        <f t="shared" si="42"/>
        <v>4217</v>
      </c>
      <c r="W171" s="217">
        <f t="shared" si="43"/>
        <v>3618</v>
      </c>
      <c r="X171" s="217">
        <f t="shared" si="44"/>
        <v>3618</v>
      </c>
      <c r="Y171" s="217">
        <f t="shared" si="45"/>
        <v>3618</v>
      </c>
      <c r="Z171" s="217">
        <f t="shared" si="46"/>
        <v>3408</v>
      </c>
      <c r="AA171" s="217">
        <f t="shared" si="47"/>
        <v>3413</v>
      </c>
      <c r="AB171" s="210">
        <f t="shared" si="50"/>
        <v>5</v>
      </c>
      <c r="AC171" s="203"/>
      <c r="AD171" s="211"/>
    </row>
    <row r="172" spans="1:30" s="79" customFormat="1" x14ac:dyDescent="0.2">
      <c r="A172" s="200">
        <v>428</v>
      </c>
      <c r="B172" s="200">
        <v>428035285</v>
      </c>
      <c r="C172" s="201" t="s">
        <v>502</v>
      </c>
      <c r="D172" s="200">
        <v>35</v>
      </c>
      <c r="E172" s="201" t="s">
        <v>67</v>
      </c>
      <c r="F172" s="200">
        <v>285</v>
      </c>
      <c r="G172" s="201" t="s">
        <v>317</v>
      </c>
      <c r="H172" s="202">
        <v>1</v>
      </c>
      <c r="I172" s="203"/>
      <c r="J172" s="204">
        <f t="shared" si="34"/>
        <v>11519</v>
      </c>
      <c r="K172" s="217">
        <f t="shared" si="35"/>
        <v>3363</v>
      </c>
      <c r="L172" s="217">
        <f t="shared" si="36"/>
        <v>0</v>
      </c>
      <c r="M172" s="217">
        <f t="shared" si="37"/>
        <v>938</v>
      </c>
      <c r="N172" s="218">
        <f t="shared" si="48"/>
        <v>15820</v>
      </c>
      <c r="O172" s="207">
        <f t="shared" si="38"/>
        <v>1</v>
      </c>
      <c r="P172" s="219"/>
      <c r="Q172" s="204">
        <f t="shared" si="39"/>
        <v>11688.430466808875</v>
      </c>
      <c r="R172" s="217">
        <f t="shared" si="40"/>
        <v>11519</v>
      </c>
      <c r="S172" s="217">
        <f t="shared" si="41"/>
        <v>11519</v>
      </c>
      <c r="T172" s="210">
        <f t="shared" si="49"/>
        <v>-169.43046680887528</v>
      </c>
      <c r="U172" s="219"/>
      <c r="V172" s="204">
        <f t="shared" si="42"/>
        <v>3312</v>
      </c>
      <c r="W172" s="217">
        <f t="shared" si="43"/>
        <v>3264</v>
      </c>
      <c r="X172" s="217">
        <f t="shared" si="44"/>
        <v>3347</v>
      </c>
      <c r="Y172" s="217">
        <f t="shared" si="45"/>
        <v>3362</v>
      </c>
      <c r="Z172" s="217">
        <f t="shared" si="46"/>
        <v>3362</v>
      </c>
      <c r="AA172" s="217">
        <f t="shared" si="47"/>
        <v>3363</v>
      </c>
      <c r="AB172" s="210">
        <f t="shared" si="50"/>
        <v>1</v>
      </c>
      <c r="AC172" s="203"/>
      <c r="AD172" s="211"/>
    </row>
    <row r="173" spans="1:30" s="79" customFormat="1" x14ac:dyDescent="0.2">
      <c r="A173" s="200">
        <v>428</v>
      </c>
      <c r="B173" s="200">
        <v>428035293</v>
      </c>
      <c r="C173" s="201" t="s">
        <v>502</v>
      </c>
      <c r="D173" s="200">
        <v>35</v>
      </c>
      <c r="E173" s="201" t="s">
        <v>67</v>
      </c>
      <c r="F173" s="200">
        <v>293</v>
      </c>
      <c r="G173" s="201" t="s">
        <v>325</v>
      </c>
      <c r="H173" s="202">
        <v>3.1399999999999997</v>
      </c>
      <c r="I173" s="203"/>
      <c r="J173" s="204">
        <f t="shared" si="34"/>
        <v>15107</v>
      </c>
      <c r="K173" s="217">
        <f t="shared" si="35"/>
        <v>723</v>
      </c>
      <c r="L173" s="217">
        <f t="shared" si="36"/>
        <v>0</v>
      </c>
      <c r="M173" s="217">
        <f t="shared" si="37"/>
        <v>938</v>
      </c>
      <c r="N173" s="218">
        <f t="shared" si="48"/>
        <v>16768</v>
      </c>
      <c r="O173" s="207">
        <f t="shared" si="38"/>
        <v>0</v>
      </c>
      <c r="P173" s="219"/>
      <c r="Q173" s="204">
        <f t="shared" si="39"/>
        <v>12430.019406017627</v>
      </c>
      <c r="R173" s="217">
        <f t="shared" si="40"/>
        <v>15107</v>
      </c>
      <c r="S173" s="217">
        <f t="shared" si="41"/>
        <v>15107</v>
      </c>
      <c r="T173" s="210">
        <f t="shared" si="49"/>
        <v>2676.9805939823727</v>
      </c>
      <c r="U173" s="219"/>
      <c r="V173" s="204">
        <f t="shared" si="42"/>
        <v>747</v>
      </c>
      <c r="W173" s="217">
        <f t="shared" si="43"/>
        <v>908</v>
      </c>
      <c r="X173" s="217">
        <f t="shared" si="44"/>
        <v>679</v>
      </c>
      <c r="Y173" s="217">
        <f t="shared" si="45"/>
        <v>723</v>
      </c>
      <c r="Z173" s="217">
        <f t="shared" si="46"/>
        <v>723</v>
      </c>
      <c r="AA173" s="217">
        <f t="shared" si="47"/>
        <v>723</v>
      </c>
      <c r="AB173" s="210">
        <f t="shared" si="50"/>
        <v>0</v>
      </c>
      <c r="AC173" s="203"/>
      <c r="AD173" s="211"/>
    </row>
    <row r="174" spans="1:30" s="79" customFormat="1" x14ac:dyDescent="0.2">
      <c r="A174" s="200">
        <v>428</v>
      </c>
      <c r="B174" s="200">
        <v>428035305</v>
      </c>
      <c r="C174" s="201" t="s">
        <v>502</v>
      </c>
      <c r="D174" s="200">
        <v>35</v>
      </c>
      <c r="E174" s="201" t="s">
        <v>67</v>
      </c>
      <c r="F174" s="200">
        <v>305</v>
      </c>
      <c r="G174" s="201" t="s">
        <v>337</v>
      </c>
      <c r="H174" s="202">
        <v>1</v>
      </c>
      <c r="I174" s="203"/>
      <c r="J174" s="204">
        <f t="shared" si="34"/>
        <v>9952</v>
      </c>
      <c r="K174" s="217">
        <f t="shared" si="35"/>
        <v>4003</v>
      </c>
      <c r="L174" s="217">
        <f t="shared" si="36"/>
        <v>0</v>
      </c>
      <c r="M174" s="217">
        <f t="shared" si="37"/>
        <v>938</v>
      </c>
      <c r="N174" s="218">
        <f t="shared" si="48"/>
        <v>14893</v>
      </c>
      <c r="O174" s="207">
        <f t="shared" si="38"/>
        <v>0</v>
      </c>
      <c r="P174" s="219"/>
      <c r="Q174" s="204">
        <f t="shared" si="39"/>
        <v>10864.468084310676</v>
      </c>
      <c r="R174" s="217">
        <f t="shared" si="40"/>
        <v>9952</v>
      </c>
      <c r="S174" s="217">
        <f t="shared" si="41"/>
        <v>9952</v>
      </c>
      <c r="T174" s="210">
        <f t="shared" si="49"/>
        <v>-912.4680843106762</v>
      </c>
      <c r="U174" s="219"/>
      <c r="V174" s="204">
        <f t="shared" si="42"/>
        <v>4010</v>
      </c>
      <c r="W174" s="217">
        <f t="shared" si="43"/>
        <v>3673</v>
      </c>
      <c r="X174" s="217">
        <f t="shared" si="44"/>
        <v>3998</v>
      </c>
      <c r="Y174" s="217">
        <f t="shared" si="45"/>
        <v>4003</v>
      </c>
      <c r="Z174" s="217">
        <f t="shared" si="46"/>
        <v>4003</v>
      </c>
      <c r="AA174" s="217">
        <f t="shared" si="47"/>
        <v>4003</v>
      </c>
      <c r="AB174" s="210">
        <f t="shared" si="50"/>
        <v>0</v>
      </c>
      <c r="AC174" s="203"/>
      <c r="AD174" s="211"/>
    </row>
    <row r="175" spans="1:30" s="79" customFormat="1" x14ac:dyDescent="0.2">
      <c r="A175" s="200">
        <v>428</v>
      </c>
      <c r="B175" s="200">
        <v>428035307</v>
      </c>
      <c r="C175" s="201" t="s">
        <v>502</v>
      </c>
      <c r="D175" s="200">
        <v>35</v>
      </c>
      <c r="E175" s="201" t="s">
        <v>67</v>
      </c>
      <c r="F175" s="200">
        <v>307</v>
      </c>
      <c r="G175" s="201" t="s">
        <v>339</v>
      </c>
      <c r="H175" s="202">
        <v>3.42</v>
      </c>
      <c r="I175" s="203"/>
      <c r="J175" s="204">
        <f t="shared" si="34"/>
        <v>12743</v>
      </c>
      <c r="K175" s="217">
        <f t="shared" si="35"/>
        <v>5544</v>
      </c>
      <c r="L175" s="217">
        <f t="shared" si="36"/>
        <v>0</v>
      </c>
      <c r="M175" s="217">
        <f t="shared" si="37"/>
        <v>938</v>
      </c>
      <c r="N175" s="218">
        <f t="shared" si="48"/>
        <v>19225</v>
      </c>
      <c r="O175" s="207">
        <f t="shared" si="38"/>
        <v>2</v>
      </c>
      <c r="P175" s="219"/>
      <c r="Q175" s="204">
        <f t="shared" si="39"/>
        <v>10709.427148722187</v>
      </c>
      <c r="R175" s="217">
        <f t="shared" si="40"/>
        <v>12743</v>
      </c>
      <c r="S175" s="217">
        <f t="shared" si="41"/>
        <v>12743</v>
      </c>
      <c r="T175" s="210">
        <f t="shared" si="49"/>
        <v>2033.5728512778132</v>
      </c>
      <c r="U175" s="219"/>
      <c r="V175" s="204">
        <f t="shared" si="42"/>
        <v>4503</v>
      </c>
      <c r="W175" s="217">
        <f t="shared" si="43"/>
        <v>5358</v>
      </c>
      <c r="X175" s="217">
        <f t="shared" si="44"/>
        <v>5528</v>
      </c>
      <c r="Y175" s="217">
        <f t="shared" si="45"/>
        <v>5542</v>
      </c>
      <c r="Z175" s="217">
        <f t="shared" si="46"/>
        <v>5542</v>
      </c>
      <c r="AA175" s="217">
        <f t="shared" si="47"/>
        <v>5544</v>
      </c>
      <c r="AB175" s="210">
        <f t="shared" si="50"/>
        <v>2</v>
      </c>
      <c r="AC175" s="203"/>
      <c r="AD175" s="211"/>
    </row>
    <row r="176" spans="1:30" s="79" customFormat="1" x14ac:dyDescent="0.2">
      <c r="A176" s="200">
        <v>428</v>
      </c>
      <c r="B176" s="200">
        <v>428035314</v>
      </c>
      <c r="C176" s="201" t="s">
        <v>502</v>
      </c>
      <c r="D176" s="200">
        <v>35</v>
      </c>
      <c r="E176" s="201" t="s">
        <v>67</v>
      </c>
      <c r="F176" s="200">
        <v>314</v>
      </c>
      <c r="G176" s="201" t="s">
        <v>346</v>
      </c>
      <c r="H176" s="202">
        <v>1</v>
      </c>
      <c r="I176" s="203"/>
      <c r="J176" s="204">
        <f t="shared" si="34"/>
        <v>12378.014752158331</v>
      </c>
      <c r="K176" s="217">
        <f t="shared" si="35"/>
        <v>9293</v>
      </c>
      <c r="L176" s="217">
        <f t="shared" si="36"/>
        <v>0</v>
      </c>
      <c r="M176" s="217">
        <f t="shared" si="37"/>
        <v>938</v>
      </c>
      <c r="N176" s="218">
        <f t="shared" si="48"/>
        <v>22609.014752158331</v>
      </c>
      <c r="O176" s="207">
        <f t="shared" si="38"/>
        <v>0</v>
      </c>
      <c r="P176" s="219"/>
      <c r="Q176" s="204" t="str">
        <f t="shared" si="39"/>
        <v/>
      </c>
      <c r="R176" s="217" t="str">
        <f t="shared" si="40"/>
        <v/>
      </c>
      <c r="S176" s="217">
        <f t="shared" si="41"/>
        <v>12378.014752158331</v>
      </c>
      <c r="T176" s="210" t="str">
        <f t="shared" si="49"/>
        <v/>
      </c>
      <c r="U176" s="219"/>
      <c r="V176" s="204" t="str">
        <f t="shared" si="42"/>
        <v/>
      </c>
      <c r="W176" s="217" t="str">
        <f t="shared" si="43"/>
        <v/>
      </c>
      <c r="X176" s="217">
        <f t="shared" si="44"/>
        <v>9922</v>
      </c>
      <c r="Y176" s="217">
        <f t="shared" si="45"/>
        <v>9922</v>
      </c>
      <c r="Z176" s="217">
        <f t="shared" si="46"/>
        <v>9293</v>
      </c>
      <c r="AA176" s="217">
        <f t="shared" si="47"/>
        <v>9293</v>
      </c>
      <c r="AB176" s="210">
        <f t="shared" si="50"/>
        <v>0</v>
      </c>
      <c r="AC176" s="203"/>
      <c r="AD176" s="211"/>
    </row>
    <row r="177" spans="1:30" s="79" customFormat="1" x14ac:dyDescent="0.2">
      <c r="A177" s="200">
        <v>428</v>
      </c>
      <c r="B177" s="200">
        <v>428035336</v>
      </c>
      <c r="C177" s="201" t="s">
        <v>502</v>
      </c>
      <c r="D177" s="200">
        <v>35</v>
      </c>
      <c r="E177" s="201" t="s">
        <v>67</v>
      </c>
      <c r="F177" s="200">
        <v>336</v>
      </c>
      <c r="G177" s="201" t="s">
        <v>368</v>
      </c>
      <c r="H177" s="202">
        <v>2.87</v>
      </c>
      <c r="I177" s="203"/>
      <c r="J177" s="204">
        <f t="shared" si="34"/>
        <v>9952</v>
      </c>
      <c r="K177" s="217">
        <f t="shared" si="35"/>
        <v>2329</v>
      </c>
      <c r="L177" s="217">
        <f t="shared" si="36"/>
        <v>0</v>
      </c>
      <c r="M177" s="217">
        <f t="shared" si="37"/>
        <v>938</v>
      </c>
      <c r="N177" s="218">
        <f t="shared" si="48"/>
        <v>13219</v>
      </c>
      <c r="O177" s="207">
        <f t="shared" si="38"/>
        <v>1</v>
      </c>
      <c r="P177" s="219"/>
      <c r="Q177" s="204">
        <f t="shared" si="39"/>
        <v>9678</v>
      </c>
      <c r="R177" s="217">
        <f t="shared" si="40"/>
        <v>9952</v>
      </c>
      <c r="S177" s="217">
        <f t="shared" si="41"/>
        <v>9952</v>
      </c>
      <c r="T177" s="210">
        <f t="shared" si="49"/>
        <v>274</v>
      </c>
      <c r="U177" s="219"/>
      <c r="V177" s="204">
        <f t="shared" si="42"/>
        <v>2100</v>
      </c>
      <c r="W177" s="217">
        <f t="shared" si="43"/>
        <v>2159</v>
      </c>
      <c r="X177" s="217">
        <f t="shared" si="44"/>
        <v>2322</v>
      </c>
      <c r="Y177" s="217">
        <f t="shared" si="45"/>
        <v>2328</v>
      </c>
      <c r="Z177" s="217">
        <f t="shared" si="46"/>
        <v>2328</v>
      </c>
      <c r="AA177" s="217">
        <f t="shared" si="47"/>
        <v>2329</v>
      </c>
      <c r="AB177" s="210">
        <f t="shared" si="50"/>
        <v>1</v>
      </c>
      <c r="AC177" s="203"/>
      <c r="AD177" s="211"/>
    </row>
    <row r="178" spans="1:30" s="79" customFormat="1" x14ac:dyDescent="0.2">
      <c r="A178" s="200">
        <v>428</v>
      </c>
      <c r="B178" s="200">
        <v>428035346</v>
      </c>
      <c r="C178" s="201" t="s">
        <v>502</v>
      </c>
      <c r="D178" s="200">
        <v>35</v>
      </c>
      <c r="E178" s="201" t="s">
        <v>67</v>
      </c>
      <c r="F178" s="200">
        <v>346</v>
      </c>
      <c r="G178" s="201" t="s">
        <v>378</v>
      </c>
      <c r="H178" s="202">
        <v>7.92</v>
      </c>
      <c r="I178" s="203"/>
      <c r="J178" s="204">
        <f t="shared" si="34"/>
        <v>12510</v>
      </c>
      <c r="K178" s="217">
        <f t="shared" si="35"/>
        <v>1836</v>
      </c>
      <c r="L178" s="217">
        <f t="shared" si="36"/>
        <v>0</v>
      </c>
      <c r="M178" s="217">
        <f t="shared" si="37"/>
        <v>938</v>
      </c>
      <c r="N178" s="218">
        <f t="shared" si="48"/>
        <v>15284</v>
      </c>
      <c r="O178" s="207">
        <f t="shared" si="38"/>
        <v>0</v>
      </c>
      <c r="P178" s="219"/>
      <c r="Q178" s="204">
        <f t="shared" si="39"/>
        <v>13803</v>
      </c>
      <c r="R178" s="217">
        <f t="shared" si="40"/>
        <v>12510</v>
      </c>
      <c r="S178" s="217">
        <f t="shared" si="41"/>
        <v>12510</v>
      </c>
      <c r="T178" s="210">
        <f t="shared" si="49"/>
        <v>-1293</v>
      </c>
      <c r="U178" s="219"/>
      <c r="V178" s="204">
        <f t="shared" si="42"/>
        <v>1457</v>
      </c>
      <c r="W178" s="217">
        <f t="shared" si="43"/>
        <v>1320</v>
      </c>
      <c r="X178" s="217">
        <f t="shared" si="44"/>
        <v>1820</v>
      </c>
      <c r="Y178" s="217">
        <f t="shared" si="45"/>
        <v>1836</v>
      </c>
      <c r="Z178" s="217">
        <f t="shared" si="46"/>
        <v>1836</v>
      </c>
      <c r="AA178" s="217">
        <f t="shared" si="47"/>
        <v>1836</v>
      </c>
      <c r="AB178" s="210">
        <f t="shared" si="50"/>
        <v>0</v>
      </c>
      <c r="AC178" s="203"/>
      <c r="AD178" s="211"/>
    </row>
    <row r="179" spans="1:30" s="79" customFormat="1" x14ac:dyDescent="0.2">
      <c r="A179" s="200">
        <v>428</v>
      </c>
      <c r="B179" s="200">
        <v>428035350</v>
      </c>
      <c r="C179" s="201" t="s">
        <v>502</v>
      </c>
      <c r="D179" s="200">
        <v>35</v>
      </c>
      <c r="E179" s="201" t="s">
        <v>67</v>
      </c>
      <c r="F179" s="200">
        <v>350</v>
      </c>
      <c r="G179" s="201" t="s">
        <v>382</v>
      </c>
      <c r="H179" s="202">
        <v>1</v>
      </c>
      <c r="I179" s="203"/>
      <c r="J179" s="204">
        <f t="shared" si="34"/>
        <v>10359.117630148741</v>
      </c>
      <c r="K179" s="217">
        <f t="shared" si="35"/>
        <v>7452</v>
      </c>
      <c r="L179" s="217">
        <f t="shared" si="36"/>
        <v>0</v>
      </c>
      <c r="M179" s="217">
        <f t="shared" si="37"/>
        <v>938</v>
      </c>
      <c r="N179" s="218">
        <f t="shared" si="48"/>
        <v>18749.117630148743</v>
      </c>
      <c r="O179" s="207" t="str">
        <f t="shared" si="38"/>
        <v/>
      </c>
      <c r="P179" s="219"/>
      <c r="Q179" s="204" t="str">
        <f t="shared" si="39"/>
        <v/>
      </c>
      <c r="R179" s="217" t="str">
        <f t="shared" si="40"/>
        <v/>
      </c>
      <c r="S179" s="217" t="str">
        <f t="shared" si="41"/>
        <v/>
      </c>
      <c r="T179" s="210" t="str">
        <f t="shared" si="49"/>
        <v/>
      </c>
      <c r="U179" s="219"/>
      <c r="V179" s="204" t="str">
        <f t="shared" si="42"/>
        <v/>
      </c>
      <c r="W179" s="217" t="str">
        <f t="shared" si="43"/>
        <v/>
      </c>
      <c r="X179" s="217" t="str">
        <f t="shared" si="44"/>
        <v/>
      </c>
      <c r="Y179" s="217" t="str">
        <f t="shared" si="45"/>
        <v/>
      </c>
      <c r="Z179" s="217" t="str">
        <f t="shared" si="46"/>
        <v/>
      </c>
      <c r="AA179" s="217">
        <f t="shared" si="47"/>
        <v>7452</v>
      </c>
      <c r="AB179" s="210" t="str">
        <f t="shared" si="50"/>
        <v/>
      </c>
      <c r="AC179" s="203"/>
      <c r="AD179" s="211"/>
    </row>
    <row r="180" spans="1:30" s="79" customFormat="1" x14ac:dyDescent="0.2">
      <c r="A180" s="200">
        <v>429</v>
      </c>
      <c r="B180" s="200">
        <v>429163030</v>
      </c>
      <c r="C180" s="201" t="s">
        <v>503</v>
      </c>
      <c r="D180" s="200">
        <v>163</v>
      </c>
      <c r="E180" s="201" t="s">
        <v>195</v>
      </c>
      <c r="F180" s="200">
        <v>30</v>
      </c>
      <c r="G180" s="201" t="s">
        <v>62</v>
      </c>
      <c r="H180" s="202">
        <v>2</v>
      </c>
      <c r="I180" s="203"/>
      <c r="J180" s="204">
        <f t="shared" si="34"/>
        <v>14194</v>
      </c>
      <c r="K180" s="217">
        <f t="shared" si="35"/>
        <v>3494</v>
      </c>
      <c r="L180" s="217">
        <f t="shared" si="36"/>
        <v>0</v>
      </c>
      <c r="M180" s="217">
        <f t="shared" si="37"/>
        <v>938</v>
      </c>
      <c r="N180" s="218">
        <f t="shared" si="48"/>
        <v>18626</v>
      </c>
      <c r="O180" s="207">
        <f t="shared" si="38"/>
        <v>0</v>
      </c>
      <c r="P180" s="219"/>
      <c r="Q180" s="204">
        <f t="shared" si="39"/>
        <v>14134</v>
      </c>
      <c r="R180" s="217">
        <f t="shared" si="40"/>
        <v>14194</v>
      </c>
      <c r="S180" s="217">
        <f t="shared" si="41"/>
        <v>14194</v>
      </c>
      <c r="T180" s="210">
        <f t="shared" si="49"/>
        <v>60</v>
      </c>
      <c r="U180" s="219"/>
      <c r="V180" s="204">
        <f t="shared" si="42"/>
        <v>3762</v>
      </c>
      <c r="W180" s="217">
        <f t="shared" si="43"/>
        <v>3778</v>
      </c>
      <c r="X180" s="217">
        <f t="shared" si="44"/>
        <v>3495</v>
      </c>
      <c r="Y180" s="217">
        <f t="shared" si="45"/>
        <v>3494</v>
      </c>
      <c r="Z180" s="217">
        <f t="shared" si="46"/>
        <v>3494</v>
      </c>
      <c r="AA180" s="217">
        <f t="shared" si="47"/>
        <v>3494</v>
      </c>
      <c r="AB180" s="210">
        <f t="shared" si="50"/>
        <v>0</v>
      </c>
      <c r="AC180" s="203"/>
      <c r="AD180" s="211"/>
    </row>
    <row r="181" spans="1:30" s="79" customFormat="1" x14ac:dyDescent="0.2">
      <c r="A181" s="200">
        <v>429</v>
      </c>
      <c r="B181" s="200">
        <v>429163049</v>
      </c>
      <c r="C181" s="201" t="s">
        <v>503</v>
      </c>
      <c r="D181" s="200">
        <v>163</v>
      </c>
      <c r="E181" s="201" t="s">
        <v>195</v>
      </c>
      <c r="F181" s="200">
        <v>49</v>
      </c>
      <c r="G181" s="201" t="s">
        <v>81</v>
      </c>
      <c r="H181" s="202">
        <v>1</v>
      </c>
      <c r="I181" s="203"/>
      <c r="J181" s="204">
        <f t="shared" si="34"/>
        <v>13012.071563633464</v>
      </c>
      <c r="K181" s="217">
        <f t="shared" si="35"/>
        <v>16411</v>
      </c>
      <c r="L181" s="217">
        <f t="shared" si="36"/>
        <v>0</v>
      </c>
      <c r="M181" s="217">
        <f t="shared" si="37"/>
        <v>938</v>
      </c>
      <c r="N181" s="218">
        <f t="shared" si="48"/>
        <v>30361.071563633464</v>
      </c>
      <c r="O181" s="207">
        <f t="shared" si="38"/>
        <v>5</v>
      </c>
      <c r="P181" s="219"/>
      <c r="Q181" s="204" t="str">
        <f t="shared" si="39"/>
        <v/>
      </c>
      <c r="R181" s="217" t="str">
        <f t="shared" si="40"/>
        <v/>
      </c>
      <c r="S181" s="217">
        <f t="shared" si="41"/>
        <v>13012.071563633464</v>
      </c>
      <c r="T181" s="210" t="str">
        <f t="shared" si="49"/>
        <v/>
      </c>
      <c r="U181" s="219"/>
      <c r="V181" s="204" t="str">
        <f t="shared" si="42"/>
        <v/>
      </c>
      <c r="W181" s="217" t="str">
        <f t="shared" si="43"/>
        <v/>
      </c>
      <c r="X181" s="217">
        <f t="shared" si="44"/>
        <v>16390</v>
      </c>
      <c r="Y181" s="217">
        <f t="shared" si="45"/>
        <v>16387</v>
      </c>
      <c r="Z181" s="217">
        <f t="shared" si="46"/>
        <v>16406</v>
      </c>
      <c r="AA181" s="217">
        <f t="shared" si="47"/>
        <v>16411</v>
      </c>
      <c r="AB181" s="210">
        <f t="shared" si="50"/>
        <v>5</v>
      </c>
      <c r="AC181" s="203"/>
      <c r="AD181" s="211"/>
    </row>
    <row r="182" spans="1:30" s="79" customFormat="1" x14ac:dyDescent="0.2">
      <c r="A182" s="200">
        <v>429</v>
      </c>
      <c r="B182" s="200">
        <v>429163057</v>
      </c>
      <c r="C182" s="201" t="s">
        <v>503</v>
      </c>
      <c r="D182" s="200">
        <v>163</v>
      </c>
      <c r="E182" s="201" t="s">
        <v>195</v>
      </c>
      <c r="F182" s="200">
        <v>57</v>
      </c>
      <c r="G182" s="201" t="s">
        <v>89</v>
      </c>
      <c r="H182" s="202">
        <v>2</v>
      </c>
      <c r="I182" s="203"/>
      <c r="J182" s="204">
        <f t="shared" si="34"/>
        <v>17342</v>
      </c>
      <c r="K182" s="217">
        <f t="shared" si="35"/>
        <v>542</v>
      </c>
      <c r="L182" s="217">
        <f t="shared" si="36"/>
        <v>0</v>
      </c>
      <c r="M182" s="217">
        <f t="shared" si="37"/>
        <v>938</v>
      </c>
      <c r="N182" s="218">
        <f t="shared" si="48"/>
        <v>18822</v>
      </c>
      <c r="O182" s="207">
        <f t="shared" si="38"/>
        <v>5</v>
      </c>
      <c r="P182" s="219"/>
      <c r="Q182" s="204">
        <f t="shared" si="39"/>
        <v>15755</v>
      </c>
      <c r="R182" s="217">
        <f t="shared" si="40"/>
        <v>17342</v>
      </c>
      <c r="S182" s="217">
        <f t="shared" si="41"/>
        <v>17342</v>
      </c>
      <c r="T182" s="210">
        <f t="shared" si="49"/>
        <v>1587</v>
      </c>
      <c r="U182" s="219"/>
      <c r="V182" s="204">
        <f t="shared" si="42"/>
        <v>421</v>
      </c>
      <c r="W182" s="217">
        <f t="shared" si="43"/>
        <v>464</v>
      </c>
      <c r="X182" s="217">
        <f t="shared" si="44"/>
        <v>527</v>
      </c>
      <c r="Y182" s="217">
        <f t="shared" si="45"/>
        <v>537</v>
      </c>
      <c r="Z182" s="217">
        <f t="shared" si="46"/>
        <v>537</v>
      </c>
      <c r="AA182" s="217">
        <f t="shared" si="47"/>
        <v>542</v>
      </c>
      <c r="AB182" s="210">
        <f t="shared" si="50"/>
        <v>5</v>
      </c>
      <c r="AC182" s="203"/>
      <c r="AD182" s="211"/>
    </row>
    <row r="183" spans="1:30" s="79" customFormat="1" x14ac:dyDescent="0.2">
      <c r="A183" s="200">
        <v>429</v>
      </c>
      <c r="B183" s="200">
        <v>429163103</v>
      </c>
      <c r="C183" s="201" t="s">
        <v>503</v>
      </c>
      <c r="D183" s="200">
        <v>163</v>
      </c>
      <c r="E183" s="201" t="s">
        <v>195</v>
      </c>
      <c r="F183" s="200">
        <v>103</v>
      </c>
      <c r="G183" s="201" t="s">
        <v>135</v>
      </c>
      <c r="H183" s="202">
        <v>1</v>
      </c>
      <c r="I183" s="203"/>
      <c r="J183" s="204">
        <f t="shared" si="34"/>
        <v>12693.185529363111</v>
      </c>
      <c r="K183" s="217">
        <f t="shared" si="35"/>
        <v>247</v>
      </c>
      <c r="L183" s="217">
        <f t="shared" si="36"/>
        <v>0</v>
      </c>
      <c r="M183" s="217">
        <f t="shared" si="37"/>
        <v>938</v>
      </c>
      <c r="N183" s="218">
        <f t="shared" si="48"/>
        <v>13878.185529363111</v>
      </c>
      <c r="O183" s="207">
        <f t="shared" si="38"/>
        <v>1</v>
      </c>
      <c r="P183" s="219"/>
      <c r="Q183" s="204" t="str">
        <f t="shared" si="39"/>
        <v/>
      </c>
      <c r="R183" s="217" t="str">
        <f t="shared" si="40"/>
        <v/>
      </c>
      <c r="S183" s="217">
        <f t="shared" si="41"/>
        <v>12693.185529363111</v>
      </c>
      <c r="T183" s="210" t="str">
        <f t="shared" si="49"/>
        <v/>
      </c>
      <c r="U183" s="219"/>
      <c r="V183" s="204" t="str">
        <f t="shared" si="42"/>
        <v/>
      </c>
      <c r="W183" s="217" t="str">
        <f t="shared" si="43"/>
        <v/>
      </c>
      <c r="X183" s="217">
        <f t="shared" si="44"/>
        <v>291</v>
      </c>
      <c r="Y183" s="217">
        <f t="shared" si="45"/>
        <v>246</v>
      </c>
      <c r="Z183" s="217">
        <f t="shared" si="46"/>
        <v>246</v>
      </c>
      <c r="AA183" s="217">
        <f t="shared" si="47"/>
        <v>247</v>
      </c>
      <c r="AB183" s="210">
        <f t="shared" si="50"/>
        <v>1</v>
      </c>
      <c r="AC183" s="203"/>
      <c r="AD183" s="211"/>
    </row>
    <row r="184" spans="1:30" s="79" customFormat="1" x14ac:dyDescent="0.2">
      <c r="A184" s="200">
        <v>429</v>
      </c>
      <c r="B184" s="200">
        <v>429163128</v>
      </c>
      <c r="C184" s="201" t="s">
        <v>503</v>
      </c>
      <c r="D184" s="200">
        <v>163</v>
      </c>
      <c r="E184" s="201" t="s">
        <v>195</v>
      </c>
      <c r="F184" s="200">
        <v>128</v>
      </c>
      <c r="G184" s="201" t="s">
        <v>160</v>
      </c>
      <c r="H184" s="202">
        <v>4.84</v>
      </c>
      <c r="I184" s="203"/>
      <c r="J184" s="204">
        <f t="shared" si="34"/>
        <v>12549.540432084312</v>
      </c>
      <c r="K184" s="217">
        <f t="shared" si="35"/>
        <v>724</v>
      </c>
      <c r="L184" s="217">
        <f t="shared" si="36"/>
        <v>0</v>
      </c>
      <c r="M184" s="217">
        <f t="shared" si="37"/>
        <v>938</v>
      </c>
      <c r="N184" s="218">
        <f t="shared" si="48"/>
        <v>14211.540432084312</v>
      </c>
      <c r="O184" s="207">
        <f t="shared" si="38"/>
        <v>2</v>
      </c>
      <c r="P184" s="219"/>
      <c r="Q184" s="204" t="str">
        <f t="shared" si="39"/>
        <v/>
      </c>
      <c r="R184" s="217" t="str">
        <f t="shared" si="40"/>
        <v/>
      </c>
      <c r="S184" s="217">
        <f t="shared" si="41"/>
        <v>12549.540432084312</v>
      </c>
      <c r="T184" s="210" t="str">
        <f t="shared" si="49"/>
        <v/>
      </c>
      <c r="U184" s="219"/>
      <c r="V184" s="204" t="str">
        <f t="shared" si="42"/>
        <v/>
      </c>
      <c r="W184" s="217" t="str">
        <f t="shared" si="43"/>
        <v/>
      </c>
      <c r="X184" s="217">
        <f t="shared" si="44"/>
        <v>728</v>
      </c>
      <c r="Y184" s="217">
        <f t="shared" si="45"/>
        <v>722</v>
      </c>
      <c r="Z184" s="217">
        <f t="shared" si="46"/>
        <v>722</v>
      </c>
      <c r="AA184" s="217">
        <f t="shared" si="47"/>
        <v>724</v>
      </c>
      <c r="AB184" s="210">
        <f t="shared" si="50"/>
        <v>2</v>
      </c>
      <c r="AC184" s="203"/>
      <c r="AD184" s="211"/>
    </row>
    <row r="185" spans="1:30" s="79" customFormat="1" x14ac:dyDescent="0.2">
      <c r="A185" s="200">
        <v>429</v>
      </c>
      <c r="B185" s="200">
        <v>429163153</v>
      </c>
      <c r="C185" s="201" t="s">
        <v>503</v>
      </c>
      <c r="D185" s="200">
        <v>163</v>
      </c>
      <c r="E185" s="201" t="s">
        <v>195</v>
      </c>
      <c r="F185" s="200">
        <v>153</v>
      </c>
      <c r="G185" s="201" t="s">
        <v>185</v>
      </c>
      <c r="H185" s="202">
        <v>1</v>
      </c>
      <c r="I185" s="203"/>
      <c r="J185" s="204">
        <f t="shared" si="34"/>
        <v>12895.517110247692</v>
      </c>
      <c r="K185" s="217">
        <f t="shared" si="35"/>
        <v>218</v>
      </c>
      <c r="L185" s="217">
        <f t="shared" si="36"/>
        <v>0</v>
      </c>
      <c r="M185" s="217">
        <f t="shared" si="37"/>
        <v>938</v>
      </c>
      <c r="N185" s="218">
        <f t="shared" si="48"/>
        <v>14051.517110247692</v>
      </c>
      <c r="O185" s="207" t="str">
        <f t="shared" si="38"/>
        <v/>
      </c>
      <c r="P185" s="219"/>
      <c r="Q185" s="204" t="str">
        <f t="shared" si="39"/>
        <v/>
      </c>
      <c r="R185" s="217" t="str">
        <f t="shared" si="40"/>
        <v/>
      </c>
      <c r="S185" s="217" t="str">
        <f t="shared" si="41"/>
        <v/>
      </c>
      <c r="T185" s="210" t="str">
        <f t="shared" si="49"/>
        <v/>
      </c>
      <c r="U185" s="219"/>
      <c r="V185" s="204" t="str">
        <f t="shared" si="42"/>
        <v/>
      </c>
      <c r="W185" s="217" t="str">
        <f t="shared" si="43"/>
        <v/>
      </c>
      <c r="X185" s="217" t="str">
        <f t="shared" si="44"/>
        <v/>
      </c>
      <c r="Y185" s="217" t="str">
        <f t="shared" si="45"/>
        <v/>
      </c>
      <c r="Z185" s="217" t="str">
        <f t="shared" si="46"/>
        <v/>
      </c>
      <c r="AA185" s="217">
        <f t="shared" si="47"/>
        <v>218</v>
      </c>
      <c r="AB185" s="210" t="str">
        <f t="shared" si="50"/>
        <v/>
      </c>
      <c r="AC185" s="203"/>
      <c r="AD185" s="211"/>
    </row>
    <row r="186" spans="1:30" s="79" customFormat="1" x14ac:dyDescent="0.2">
      <c r="A186" s="200">
        <v>429</v>
      </c>
      <c r="B186" s="200">
        <v>429163163</v>
      </c>
      <c r="C186" s="201" t="s">
        <v>503</v>
      </c>
      <c r="D186" s="200">
        <v>163</v>
      </c>
      <c r="E186" s="201" t="s">
        <v>195</v>
      </c>
      <c r="F186" s="200">
        <v>163</v>
      </c>
      <c r="G186" s="201" t="s">
        <v>195</v>
      </c>
      <c r="H186" s="202">
        <v>1543.4600000000003</v>
      </c>
      <c r="I186" s="203"/>
      <c r="J186" s="204">
        <f t="shared" si="34"/>
        <v>12835</v>
      </c>
      <c r="K186" s="217">
        <f t="shared" si="35"/>
        <v>122</v>
      </c>
      <c r="L186" s="217">
        <f t="shared" si="36"/>
        <v>483.56897107690571</v>
      </c>
      <c r="M186" s="217">
        <f t="shared" si="37"/>
        <v>938</v>
      </c>
      <c r="N186" s="218">
        <f t="shared" si="48"/>
        <v>14378.568971076906</v>
      </c>
      <c r="O186" s="207">
        <f t="shared" si="38"/>
        <v>485.56897107690565</v>
      </c>
      <c r="P186" s="219"/>
      <c r="Q186" s="204">
        <f t="shared" si="39"/>
        <v>12681</v>
      </c>
      <c r="R186" s="217">
        <f t="shared" si="40"/>
        <v>12835</v>
      </c>
      <c r="S186" s="217">
        <f t="shared" si="41"/>
        <v>12835</v>
      </c>
      <c r="T186" s="210">
        <f t="shared" si="49"/>
        <v>154</v>
      </c>
      <c r="U186" s="219"/>
      <c r="V186" s="204">
        <f t="shared" si="42"/>
        <v>0</v>
      </c>
      <c r="W186" s="217">
        <f t="shared" si="43"/>
        <v>0</v>
      </c>
      <c r="X186" s="217">
        <f t="shared" si="44"/>
        <v>0</v>
      </c>
      <c r="Y186" s="217">
        <f t="shared" si="45"/>
        <v>0</v>
      </c>
      <c r="Z186" s="217">
        <f t="shared" si="46"/>
        <v>120</v>
      </c>
      <c r="AA186" s="217">
        <f t="shared" si="47"/>
        <v>122</v>
      </c>
      <c r="AB186" s="210">
        <f t="shared" si="50"/>
        <v>2</v>
      </c>
      <c r="AC186" s="203"/>
      <c r="AD186" s="211"/>
    </row>
    <row r="187" spans="1:30" s="79" customFormat="1" x14ac:dyDescent="0.2">
      <c r="A187" s="200">
        <v>429</v>
      </c>
      <c r="B187" s="200">
        <v>429163164</v>
      </c>
      <c r="C187" s="201" t="s">
        <v>503</v>
      </c>
      <c r="D187" s="200">
        <v>163</v>
      </c>
      <c r="E187" s="201" t="s">
        <v>195</v>
      </c>
      <c r="F187" s="200">
        <v>164</v>
      </c>
      <c r="G187" s="201" t="s">
        <v>196</v>
      </c>
      <c r="H187" s="202">
        <v>1</v>
      </c>
      <c r="I187" s="203"/>
      <c r="J187" s="204">
        <f t="shared" si="34"/>
        <v>14638</v>
      </c>
      <c r="K187" s="217">
        <f t="shared" si="35"/>
        <v>6901</v>
      </c>
      <c r="L187" s="217">
        <f t="shared" si="36"/>
        <v>0</v>
      </c>
      <c r="M187" s="217">
        <f t="shared" si="37"/>
        <v>938</v>
      </c>
      <c r="N187" s="218">
        <f t="shared" si="48"/>
        <v>22477</v>
      </c>
      <c r="O187" s="207">
        <f t="shared" si="38"/>
        <v>0</v>
      </c>
      <c r="P187" s="219"/>
      <c r="Q187" s="204">
        <f t="shared" si="39"/>
        <v>15145</v>
      </c>
      <c r="R187" s="217">
        <f t="shared" si="40"/>
        <v>14638</v>
      </c>
      <c r="S187" s="217">
        <f t="shared" si="41"/>
        <v>14638</v>
      </c>
      <c r="T187" s="210">
        <f t="shared" si="49"/>
        <v>-507</v>
      </c>
      <c r="U187" s="219"/>
      <c r="V187" s="204">
        <f t="shared" si="42"/>
        <v>6938</v>
      </c>
      <c r="W187" s="217">
        <f t="shared" si="43"/>
        <v>6706</v>
      </c>
      <c r="X187" s="217">
        <f t="shared" si="44"/>
        <v>6908</v>
      </c>
      <c r="Y187" s="217">
        <f t="shared" si="45"/>
        <v>6901</v>
      </c>
      <c r="Z187" s="217">
        <f t="shared" si="46"/>
        <v>6901</v>
      </c>
      <c r="AA187" s="217">
        <f t="shared" si="47"/>
        <v>6901</v>
      </c>
      <c r="AB187" s="210">
        <f t="shared" si="50"/>
        <v>0</v>
      </c>
      <c r="AC187" s="203"/>
      <c r="AD187" s="211"/>
    </row>
    <row r="188" spans="1:30" s="79" customFormat="1" x14ac:dyDescent="0.2">
      <c r="A188" s="200">
        <v>429</v>
      </c>
      <c r="B188" s="200">
        <v>429163165</v>
      </c>
      <c r="C188" s="201" t="s">
        <v>503</v>
      </c>
      <c r="D188" s="200">
        <v>163</v>
      </c>
      <c r="E188" s="201" t="s">
        <v>195</v>
      </c>
      <c r="F188" s="200">
        <v>165</v>
      </c>
      <c r="G188" s="201" t="s">
        <v>197</v>
      </c>
      <c r="H188" s="202">
        <v>2</v>
      </c>
      <c r="I188" s="203"/>
      <c r="J188" s="204">
        <f t="shared" si="34"/>
        <v>14614</v>
      </c>
      <c r="K188" s="217">
        <f t="shared" si="35"/>
        <v>446</v>
      </c>
      <c r="L188" s="217">
        <f t="shared" si="36"/>
        <v>0</v>
      </c>
      <c r="M188" s="217">
        <f t="shared" si="37"/>
        <v>938</v>
      </c>
      <c r="N188" s="218">
        <f t="shared" si="48"/>
        <v>15998</v>
      </c>
      <c r="O188" s="207">
        <f t="shared" si="38"/>
        <v>1</v>
      </c>
      <c r="P188" s="219"/>
      <c r="Q188" s="204">
        <f t="shared" si="39"/>
        <v>12758.148772361686</v>
      </c>
      <c r="R188" s="217">
        <f t="shared" si="40"/>
        <v>14614</v>
      </c>
      <c r="S188" s="217">
        <f t="shared" si="41"/>
        <v>14614</v>
      </c>
      <c r="T188" s="210">
        <f t="shared" si="49"/>
        <v>1855.8512276383135</v>
      </c>
      <c r="U188" s="219"/>
      <c r="V188" s="204">
        <f t="shared" si="42"/>
        <v>231</v>
      </c>
      <c r="W188" s="217">
        <f t="shared" si="43"/>
        <v>265</v>
      </c>
      <c r="X188" s="217">
        <f t="shared" si="44"/>
        <v>422</v>
      </c>
      <c r="Y188" s="217">
        <f t="shared" si="45"/>
        <v>445</v>
      </c>
      <c r="Z188" s="217">
        <f t="shared" si="46"/>
        <v>445</v>
      </c>
      <c r="AA188" s="217">
        <f t="shared" si="47"/>
        <v>446</v>
      </c>
      <c r="AB188" s="210">
        <f t="shared" si="50"/>
        <v>1</v>
      </c>
      <c r="AC188" s="203"/>
      <c r="AD188" s="211"/>
    </row>
    <row r="189" spans="1:30" s="79" customFormat="1" x14ac:dyDescent="0.2">
      <c r="A189" s="200">
        <v>429</v>
      </c>
      <c r="B189" s="200">
        <v>429163168</v>
      </c>
      <c r="C189" s="201" t="s">
        <v>503</v>
      </c>
      <c r="D189" s="200">
        <v>163</v>
      </c>
      <c r="E189" s="201" t="s">
        <v>195</v>
      </c>
      <c r="F189" s="200">
        <v>168</v>
      </c>
      <c r="G189" s="201" t="s">
        <v>200</v>
      </c>
      <c r="H189" s="202">
        <v>2</v>
      </c>
      <c r="I189" s="203"/>
      <c r="J189" s="204">
        <f t="shared" si="34"/>
        <v>10766</v>
      </c>
      <c r="K189" s="217">
        <f t="shared" si="35"/>
        <v>6272</v>
      </c>
      <c r="L189" s="217">
        <f t="shared" si="36"/>
        <v>0</v>
      </c>
      <c r="M189" s="217">
        <f t="shared" si="37"/>
        <v>938</v>
      </c>
      <c r="N189" s="218">
        <f t="shared" si="48"/>
        <v>17976</v>
      </c>
      <c r="O189" s="207">
        <f t="shared" si="38"/>
        <v>0</v>
      </c>
      <c r="P189" s="219"/>
      <c r="Q189" s="204">
        <f t="shared" si="39"/>
        <v>10556</v>
      </c>
      <c r="R189" s="217">
        <f t="shared" si="40"/>
        <v>10766</v>
      </c>
      <c r="S189" s="217">
        <f t="shared" si="41"/>
        <v>10766</v>
      </c>
      <c r="T189" s="210">
        <f t="shared" si="49"/>
        <v>210</v>
      </c>
      <c r="U189" s="219"/>
      <c r="V189" s="204">
        <f t="shared" si="42"/>
        <v>5614</v>
      </c>
      <c r="W189" s="217">
        <f t="shared" si="43"/>
        <v>5725</v>
      </c>
      <c r="X189" s="217">
        <f t="shared" si="44"/>
        <v>6276</v>
      </c>
      <c r="Y189" s="217">
        <f t="shared" si="45"/>
        <v>6253</v>
      </c>
      <c r="Z189" s="217">
        <f t="shared" si="46"/>
        <v>6272</v>
      </c>
      <c r="AA189" s="217">
        <f t="shared" si="47"/>
        <v>6272</v>
      </c>
      <c r="AB189" s="210">
        <f t="shared" si="50"/>
        <v>0</v>
      </c>
      <c r="AC189" s="203"/>
      <c r="AD189" s="211"/>
    </row>
    <row r="190" spans="1:30" s="79" customFormat="1" x14ac:dyDescent="0.2">
      <c r="A190" s="200">
        <v>429</v>
      </c>
      <c r="B190" s="200">
        <v>429163181</v>
      </c>
      <c r="C190" s="201" t="s">
        <v>503</v>
      </c>
      <c r="D190" s="200">
        <v>163</v>
      </c>
      <c r="E190" s="201" t="s">
        <v>195</v>
      </c>
      <c r="F190" s="200">
        <v>181</v>
      </c>
      <c r="G190" s="201" t="s">
        <v>213</v>
      </c>
      <c r="H190" s="202">
        <v>2</v>
      </c>
      <c r="I190" s="203"/>
      <c r="J190" s="204">
        <f t="shared" si="34"/>
        <v>10451</v>
      </c>
      <c r="K190" s="217">
        <f t="shared" si="35"/>
        <v>192</v>
      </c>
      <c r="L190" s="217">
        <f t="shared" si="36"/>
        <v>0</v>
      </c>
      <c r="M190" s="217">
        <f t="shared" si="37"/>
        <v>938</v>
      </c>
      <c r="N190" s="218">
        <f t="shared" si="48"/>
        <v>11581</v>
      </c>
      <c r="O190" s="207">
        <f t="shared" si="38"/>
        <v>1</v>
      </c>
      <c r="P190" s="219"/>
      <c r="Q190" s="204">
        <f t="shared" si="39"/>
        <v>12072.515470674136</v>
      </c>
      <c r="R190" s="217">
        <f t="shared" si="40"/>
        <v>10451</v>
      </c>
      <c r="S190" s="217">
        <f t="shared" si="41"/>
        <v>10451</v>
      </c>
      <c r="T190" s="210">
        <f t="shared" si="49"/>
        <v>-1621.5154706741359</v>
      </c>
      <c r="U190" s="219"/>
      <c r="V190" s="204">
        <f t="shared" si="42"/>
        <v>574</v>
      </c>
      <c r="W190" s="217">
        <f t="shared" si="43"/>
        <v>497</v>
      </c>
      <c r="X190" s="217">
        <f t="shared" si="44"/>
        <v>186</v>
      </c>
      <c r="Y190" s="217">
        <f t="shared" si="45"/>
        <v>191</v>
      </c>
      <c r="Z190" s="217">
        <f t="shared" si="46"/>
        <v>191</v>
      </c>
      <c r="AA190" s="217">
        <f t="shared" si="47"/>
        <v>192</v>
      </c>
      <c r="AB190" s="210">
        <f t="shared" si="50"/>
        <v>1</v>
      </c>
      <c r="AC190" s="203"/>
      <c r="AD190" s="211"/>
    </row>
    <row r="191" spans="1:30" s="79" customFormat="1" x14ac:dyDescent="0.2">
      <c r="A191" s="200">
        <v>429</v>
      </c>
      <c r="B191" s="200">
        <v>429163211</v>
      </c>
      <c r="C191" s="201" t="s">
        <v>503</v>
      </c>
      <c r="D191" s="200">
        <v>163</v>
      </c>
      <c r="E191" s="201" t="s">
        <v>195</v>
      </c>
      <c r="F191" s="200">
        <v>211</v>
      </c>
      <c r="G191" s="201" t="s">
        <v>243</v>
      </c>
      <c r="H191" s="202">
        <v>1</v>
      </c>
      <c r="I191" s="203"/>
      <c r="J191" s="204">
        <f t="shared" si="34"/>
        <v>10752.007650935375</v>
      </c>
      <c r="K191" s="217">
        <f t="shared" si="35"/>
        <v>2443</v>
      </c>
      <c r="L191" s="217">
        <f t="shared" si="36"/>
        <v>0</v>
      </c>
      <c r="M191" s="217">
        <f t="shared" si="37"/>
        <v>938</v>
      </c>
      <c r="N191" s="218">
        <f t="shared" si="48"/>
        <v>14133.007650935375</v>
      </c>
      <c r="O191" s="207" t="str">
        <f t="shared" si="38"/>
        <v/>
      </c>
      <c r="P191" s="219"/>
      <c r="Q191" s="204" t="str">
        <f t="shared" si="39"/>
        <v/>
      </c>
      <c r="R191" s="217" t="str">
        <f t="shared" si="40"/>
        <v/>
      </c>
      <c r="S191" s="217" t="str">
        <f t="shared" si="41"/>
        <v/>
      </c>
      <c r="T191" s="210" t="str">
        <f t="shared" si="49"/>
        <v/>
      </c>
      <c r="U191" s="219"/>
      <c r="V191" s="204" t="str">
        <f t="shared" si="42"/>
        <v/>
      </c>
      <c r="W191" s="217" t="str">
        <f t="shared" si="43"/>
        <v/>
      </c>
      <c r="X191" s="217" t="str">
        <f t="shared" si="44"/>
        <v/>
      </c>
      <c r="Y191" s="217" t="str">
        <f t="shared" si="45"/>
        <v/>
      </c>
      <c r="Z191" s="217" t="str">
        <f t="shared" si="46"/>
        <v/>
      </c>
      <c r="AA191" s="217">
        <f t="shared" si="47"/>
        <v>2443</v>
      </c>
      <c r="AB191" s="210" t="str">
        <f t="shared" si="50"/>
        <v/>
      </c>
      <c r="AC191" s="203"/>
      <c r="AD191" s="211"/>
    </row>
    <row r="192" spans="1:30" s="79" customFormat="1" x14ac:dyDescent="0.2">
      <c r="A192" s="200">
        <v>429</v>
      </c>
      <c r="B192" s="200">
        <v>429163229</v>
      </c>
      <c r="C192" s="201" t="s">
        <v>503</v>
      </c>
      <c r="D192" s="200">
        <v>163</v>
      </c>
      <c r="E192" s="201" t="s">
        <v>195</v>
      </c>
      <c r="F192" s="200">
        <v>229</v>
      </c>
      <c r="G192" s="201" t="s">
        <v>261</v>
      </c>
      <c r="H192" s="202">
        <v>14</v>
      </c>
      <c r="I192" s="203"/>
      <c r="J192" s="204">
        <f t="shared" si="34"/>
        <v>13241</v>
      </c>
      <c r="K192" s="217">
        <f t="shared" si="35"/>
        <v>1289</v>
      </c>
      <c r="L192" s="217">
        <f t="shared" si="36"/>
        <v>0</v>
      </c>
      <c r="M192" s="217">
        <f t="shared" si="37"/>
        <v>938</v>
      </c>
      <c r="N192" s="218">
        <f t="shared" si="48"/>
        <v>15468</v>
      </c>
      <c r="O192" s="207">
        <f t="shared" si="38"/>
        <v>-489</v>
      </c>
      <c r="P192" s="219"/>
      <c r="Q192" s="204">
        <f t="shared" si="39"/>
        <v>13144</v>
      </c>
      <c r="R192" s="217">
        <f t="shared" si="40"/>
        <v>13241</v>
      </c>
      <c r="S192" s="217">
        <f t="shared" si="41"/>
        <v>13241</v>
      </c>
      <c r="T192" s="210">
        <f t="shared" si="49"/>
        <v>97</v>
      </c>
      <c r="U192" s="219"/>
      <c r="V192" s="204">
        <f t="shared" si="42"/>
        <v>2147</v>
      </c>
      <c r="W192" s="217">
        <f t="shared" si="43"/>
        <v>2163</v>
      </c>
      <c r="X192" s="217">
        <f t="shared" si="44"/>
        <v>2163</v>
      </c>
      <c r="Y192" s="217">
        <f t="shared" si="45"/>
        <v>2163</v>
      </c>
      <c r="Z192" s="217">
        <f t="shared" si="46"/>
        <v>1778</v>
      </c>
      <c r="AA192" s="217">
        <f t="shared" si="47"/>
        <v>1289</v>
      </c>
      <c r="AB192" s="210">
        <f t="shared" si="50"/>
        <v>-489</v>
      </c>
      <c r="AC192" s="203"/>
      <c r="AD192" s="211"/>
    </row>
    <row r="193" spans="1:30" s="79" customFormat="1" x14ac:dyDescent="0.2">
      <c r="A193" s="200">
        <v>429</v>
      </c>
      <c r="B193" s="200">
        <v>429163248</v>
      </c>
      <c r="C193" s="201" t="s">
        <v>503</v>
      </c>
      <c r="D193" s="200">
        <v>163</v>
      </c>
      <c r="E193" s="201" t="s">
        <v>195</v>
      </c>
      <c r="F193" s="200">
        <v>248</v>
      </c>
      <c r="G193" s="201" t="s">
        <v>280</v>
      </c>
      <c r="H193" s="202">
        <v>5</v>
      </c>
      <c r="I193" s="203"/>
      <c r="J193" s="204">
        <f t="shared" si="34"/>
        <v>12178</v>
      </c>
      <c r="K193" s="217">
        <f t="shared" si="35"/>
        <v>962</v>
      </c>
      <c r="L193" s="217">
        <f t="shared" si="36"/>
        <v>0</v>
      </c>
      <c r="M193" s="217">
        <f t="shared" si="37"/>
        <v>938</v>
      </c>
      <c r="N193" s="218">
        <f t="shared" si="48"/>
        <v>14078</v>
      </c>
      <c r="O193" s="207">
        <f t="shared" si="38"/>
        <v>2</v>
      </c>
      <c r="P193" s="219"/>
      <c r="Q193" s="204">
        <f t="shared" si="39"/>
        <v>11793</v>
      </c>
      <c r="R193" s="217">
        <f t="shared" si="40"/>
        <v>12178</v>
      </c>
      <c r="S193" s="217">
        <f t="shared" si="41"/>
        <v>12178</v>
      </c>
      <c r="T193" s="210">
        <f t="shared" si="49"/>
        <v>385</v>
      </c>
      <c r="U193" s="219"/>
      <c r="V193" s="204">
        <f t="shared" si="42"/>
        <v>676</v>
      </c>
      <c r="W193" s="217">
        <f t="shared" si="43"/>
        <v>698</v>
      </c>
      <c r="X193" s="217">
        <f t="shared" si="44"/>
        <v>955</v>
      </c>
      <c r="Y193" s="217">
        <f t="shared" si="45"/>
        <v>960</v>
      </c>
      <c r="Z193" s="217">
        <f t="shared" si="46"/>
        <v>960</v>
      </c>
      <c r="AA193" s="217">
        <f t="shared" si="47"/>
        <v>962</v>
      </c>
      <c r="AB193" s="210">
        <f t="shared" si="50"/>
        <v>2</v>
      </c>
      <c r="AC193" s="203"/>
      <c r="AD193" s="211"/>
    </row>
    <row r="194" spans="1:30" s="79" customFormat="1" x14ac:dyDescent="0.2">
      <c r="A194" s="200">
        <v>429</v>
      </c>
      <c r="B194" s="200">
        <v>429163258</v>
      </c>
      <c r="C194" s="201" t="s">
        <v>503</v>
      </c>
      <c r="D194" s="200">
        <v>163</v>
      </c>
      <c r="E194" s="201" t="s">
        <v>195</v>
      </c>
      <c r="F194" s="200">
        <v>258</v>
      </c>
      <c r="G194" s="201" t="s">
        <v>290</v>
      </c>
      <c r="H194" s="202">
        <v>20.55</v>
      </c>
      <c r="I194" s="203"/>
      <c r="J194" s="204">
        <f t="shared" si="34"/>
        <v>13656</v>
      </c>
      <c r="K194" s="217">
        <f t="shared" si="35"/>
        <v>4019</v>
      </c>
      <c r="L194" s="217">
        <f t="shared" si="36"/>
        <v>0</v>
      </c>
      <c r="M194" s="217">
        <f t="shared" si="37"/>
        <v>938</v>
      </c>
      <c r="N194" s="218">
        <f t="shared" si="48"/>
        <v>18613</v>
      </c>
      <c r="O194" s="207">
        <f t="shared" si="38"/>
        <v>1</v>
      </c>
      <c r="P194" s="219"/>
      <c r="Q194" s="204">
        <f t="shared" si="39"/>
        <v>14037</v>
      </c>
      <c r="R194" s="217">
        <f t="shared" si="40"/>
        <v>13656</v>
      </c>
      <c r="S194" s="217">
        <f t="shared" si="41"/>
        <v>13656</v>
      </c>
      <c r="T194" s="210">
        <f t="shared" si="49"/>
        <v>-381</v>
      </c>
      <c r="U194" s="219"/>
      <c r="V194" s="204">
        <f t="shared" si="42"/>
        <v>3031</v>
      </c>
      <c r="W194" s="217">
        <f t="shared" si="43"/>
        <v>2948</v>
      </c>
      <c r="X194" s="217">
        <f t="shared" si="44"/>
        <v>4009</v>
      </c>
      <c r="Y194" s="217">
        <f t="shared" si="45"/>
        <v>4018</v>
      </c>
      <c r="Z194" s="217">
        <f t="shared" si="46"/>
        <v>4018</v>
      </c>
      <c r="AA194" s="217">
        <f t="shared" si="47"/>
        <v>4019</v>
      </c>
      <c r="AB194" s="210">
        <f t="shared" si="50"/>
        <v>1</v>
      </c>
      <c r="AC194" s="203"/>
      <c r="AD194" s="211"/>
    </row>
    <row r="195" spans="1:30" s="79" customFormat="1" x14ac:dyDescent="0.2">
      <c r="A195" s="200">
        <v>429</v>
      </c>
      <c r="B195" s="200">
        <v>429163262</v>
      </c>
      <c r="C195" s="201" t="s">
        <v>503</v>
      </c>
      <c r="D195" s="200">
        <v>163</v>
      </c>
      <c r="E195" s="201" t="s">
        <v>195</v>
      </c>
      <c r="F195" s="200">
        <v>262</v>
      </c>
      <c r="G195" s="201" t="s">
        <v>294</v>
      </c>
      <c r="H195" s="202">
        <v>2.99</v>
      </c>
      <c r="I195" s="203"/>
      <c r="J195" s="204">
        <f t="shared" si="34"/>
        <v>10859</v>
      </c>
      <c r="K195" s="217">
        <f t="shared" si="35"/>
        <v>3795</v>
      </c>
      <c r="L195" s="217">
        <f t="shared" si="36"/>
        <v>0</v>
      </c>
      <c r="M195" s="217">
        <f t="shared" si="37"/>
        <v>938</v>
      </c>
      <c r="N195" s="218">
        <f t="shared" si="48"/>
        <v>15592</v>
      </c>
      <c r="O195" s="207">
        <f t="shared" si="38"/>
        <v>5</v>
      </c>
      <c r="P195" s="219"/>
      <c r="Q195" s="204">
        <f t="shared" si="39"/>
        <v>11315</v>
      </c>
      <c r="R195" s="217">
        <f t="shared" si="40"/>
        <v>10859</v>
      </c>
      <c r="S195" s="217">
        <f t="shared" si="41"/>
        <v>10859</v>
      </c>
      <c r="T195" s="210">
        <f t="shared" si="49"/>
        <v>-456</v>
      </c>
      <c r="U195" s="219"/>
      <c r="V195" s="204">
        <f t="shared" si="42"/>
        <v>4193</v>
      </c>
      <c r="W195" s="217">
        <f t="shared" si="43"/>
        <v>4024</v>
      </c>
      <c r="X195" s="217">
        <f t="shared" si="44"/>
        <v>4024</v>
      </c>
      <c r="Y195" s="217">
        <f t="shared" si="45"/>
        <v>4024</v>
      </c>
      <c r="Z195" s="217">
        <f t="shared" si="46"/>
        <v>3790</v>
      </c>
      <c r="AA195" s="217">
        <f t="shared" si="47"/>
        <v>3795</v>
      </c>
      <c r="AB195" s="210">
        <f t="shared" si="50"/>
        <v>5</v>
      </c>
      <c r="AC195" s="203"/>
      <c r="AD195" s="211"/>
    </row>
    <row r="196" spans="1:30" s="79" customFormat="1" x14ac:dyDescent="0.2">
      <c r="A196" s="200">
        <v>429</v>
      </c>
      <c r="B196" s="200">
        <v>429163291</v>
      </c>
      <c r="C196" s="201" t="s">
        <v>503</v>
      </c>
      <c r="D196" s="200">
        <v>163</v>
      </c>
      <c r="E196" s="201" t="s">
        <v>195</v>
      </c>
      <c r="F196" s="200">
        <v>291</v>
      </c>
      <c r="G196" s="201" t="s">
        <v>323</v>
      </c>
      <c r="H196" s="202">
        <v>4</v>
      </c>
      <c r="I196" s="203"/>
      <c r="J196" s="204">
        <f t="shared" si="34"/>
        <v>11841</v>
      </c>
      <c r="K196" s="217">
        <f t="shared" si="35"/>
        <v>3994</v>
      </c>
      <c r="L196" s="217">
        <f t="shared" si="36"/>
        <v>0</v>
      </c>
      <c r="M196" s="217">
        <f t="shared" si="37"/>
        <v>938</v>
      </c>
      <c r="N196" s="218">
        <f t="shared" si="48"/>
        <v>16773</v>
      </c>
      <c r="O196" s="207">
        <f t="shared" si="38"/>
        <v>4</v>
      </c>
      <c r="P196" s="219"/>
      <c r="Q196" s="204">
        <f t="shared" si="39"/>
        <v>13181</v>
      </c>
      <c r="R196" s="217">
        <f t="shared" si="40"/>
        <v>11841</v>
      </c>
      <c r="S196" s="217">
        <f t="shared" si="41"/>
        <v>11841</v>
      </c>
      <c r="T196" s="210">
        <f t="shared" si="49"/>
        <v>-1340</v>
      </c>
      <c r="U196" s="219"/>
      <c r="V196" s="204">
        <f t="shared" si="42"/>
        <v>6452</v>
      </c>
      <c r="W196" s="217">
        <f t="shared" si="43"/>
        <v>5796</v>
      </c>
      <c r="X196" s="217">
        <f t="shared" si="44"/>
        <v>5796</v>
      </c>
      <c r="Y196" s="217">
        <f t="shared" si="45"/>
        <v>5796</v>
      </c>
      <c r="Z196" s="217">
        <f t="shared" si="46"/>
        <v>3990</v>
      </c>
      <c r="AA196" s="217">
        <f t="shared" si="47"/>
        <v>3994</v>
      </c>
      <c r="AB196" s="210">
        <f t="shared" si="50"/>
        <v>4</v>
      </c>
      <c r="AC196" s="203"/>
      <c r="AD196" s="211"/>
    </row>
    <row r="197" spans="1:30" s="79" customFormat="1" x14ac:dyDescent="0.2">
      <c r="A197" s="200">
        <v>429</v>
      </c>
      <c r="B197" s="200">
        <v>429163305</v>
      </c>
      <c r="C197" s="201" t="s">
        <v>503</v>
      </c>
      <c r="D197" s="200">
        <v>163</v>
      </c>
      <c r="E197" s="201" t="s">
        <v>195</v>
      </c>
      <c r="F197" s="200">
        <v>305</v>
      </c>
      <c r="G197" s="201" t="s">
        <v>337</v>
      </c>
      <c r="H197" s="202">
        <v>1</v>
      </c>
      <c r="I197" s="203"/>
      <c r="J197" s="204">
        <f t="shared" si="34"/>
        <v>11076.189061882187</v>
      </c>
      <c r="K197" s="217">
        <f t="shared" si="35"/>
        <v>4455</v>
      </c>
      <c r="L197" s="217">
        <f t="shared" si="36"/>
        <v>0</v>
      </c>
      <c r="M197" s="217">
        <f t="shared" si="37"/>
        <v>938</v>
      </c>
      <c r="N197" s="218">
        <f t="shared" si="48"/>
        <v>16469.189061882185</v>
      </c>
      <c r="O197" s="207">
        <f t="shared" si="38"/>
        <v>0</v>
      </c>
      <c r="P197" s="219"/>
      <c r="Q197" s="204" t="str">
        <f t="shared" si="39"/>
        <v/>
      </c>
      <c r="R197" s="217" t="str">
        <f t="shared" si="40"/>
        <v/>
      </c>
      <c r="S197" s="217">
        <f t="shared" si="41"/>
        <v>11076.189061882187</v>
      </c>
      <c r="T197" s="210" t="str">
        <f t="shared" si="49"/>
        <v/>
      </c>
      <c r="U197" s="219"/>
      <c r="V197" s="204" t="str">
        <f t="shared" si="42"/>
        <v/>
      </c>
      <c r="W197" s="217" t="str">
        <f t="shared" si="43"/>
        <v/>
      </c>
      <c r="X197" s="217">
        <f t="shared" si="44"/>
        <v>4450</v>
      </c>
      <c r="Y197" s="217">
        <f t="shared" si="45"/>
        <v>4455</v>
      </c>
      <c r="Z197" s="217">
        <f t="shared" si="46"/>
        <v>4455</v>
      </c>
      <c r="AA197" s="217">
        <f t="shared" si="47"/>
        <v>4455</v>
      </c>
      <c r="AB197" s="210">
        <f t="shared" si="50"/>
        <v>0</v>
      </c>
      <c r="AC197" s="203"/>
      <c r="AD197" s="211"/>
    </row>
    <row r="198" spans="1:30" s="79" customFormat="1" x14ac:dyDescent="0.2">
      <c r="A198" s="200">
        <v>429</v>
      </c>
      <c r="B198" s="200">
        <v>429163347</v>
      </c>
      <c r="C198" s="201" t="s">
        <v>503</v>
      </c>
      <c r="D198" s="200">
        <v>163</v>
      </c>
      <c r="E198" s="201" t="s">
        <v>195</v>
      </c>
      <c r="F198" s="200">
        <v>347</v>
      </c>
      <c r="G198" s="201" t="s">
        <v>379</v>
      </c>
      <c r="H198" s="202">
        <v>1.98</v>
      </c>
      <c r="I198" s="203"/>
      <c r="J198" s="204">
        <f t="shared" si="34"/>
        <v>12088.753063272085</v>
      </c>
      <c r="K198" s="217">
        <f t="shared" si="35"/>
        <v>5473</v>
      </c>
      <c r="L198" s="217">
        <f t="shared" si="36"/>
        <v>0</v>
      </c>
      <c r="M198" s="217">
        <f t="shared" si="37"/>
        <v>938</v>
      </c>
      <c r="N198" s="218">
        <f t="shared" si="48"/>
        <v>18499.753063272085</v>
      </c>
      <c r="O198" s="207">
        <f t="shared" si="38"/>
        <v>1</v>
      </c>
      <c r="P198" s="219"/>
      <c r="Q198" s="204" t="str">
        <f t="shared" si="39"/>
        <v/>
      </c>
      <c r="R198" s="217" t="str">
        <f t="shared" si="40"/>
        <v/>
      </c>
      <c r="S198" s="217">
        <f t="shared" si="41"/>
        <v>12088.753063272085</v>
      </c>
      <c r="T198" s="210" t="str">
        <f t="shared" si="49"/>
        <v/>
      </c>
      <c r="U198" s="219"/>
      <c r="V198" s="204" t="str">
        <f t="shared" si="42"/>
        <v/>
      </c>
      <c r="W198" s="217" t="str">
        <f t="shared" si="43"/>
        <v/>
      </c>
      <c r="X198" s="217">
        <f t="shared" si="44"/>
        <v>5455</v>
      </c>
      <c r="Y198" s="217">
        <f t="shared" si="45"/>
        <v>5472</v>
      </c>
      <c r="Z198" s="217">
        <f t="shared" si="46"/>
        <v>5472</v>
      </c>
      <c r="AA198" s="217">
        <f t="shared" si="47"/>
        <v>5473</v>
      </c>
      <c r="AB198" s="210">
        <f t="shared" si="50"/>
        <v>1</v>
      </c>
      <c r="AC198" s="203"/>
      <c r="AD198" s="211"/>
    </row>
    <row r="199" spans="1:30" s="79" customFormat="1" x14ac:dyDescent="0.2">
      <c r="A199" s="200">
        <v>429</v>
      </c>
      <c r="B199" s="200">
        <v>429163773</v>
      </c>
      <c r="C199" s="201" t="s">
        <v>503</v>
      </c>
      <c r="D199" s="200">
        <v>163</v>
      </c>
      <c r="E199" s="201" t="s">
        <v>195</v>
      </c>
      <c r="F199" s="200">
        <v>773</v>
      </c>
      <c r="G199" s="201" t="s">
        <v>439</v>
      </c>
      <c r="H199" s="202">
        <v>1</v>
      </c>
      <c r="I199" s="203"/>
      <c r="J199" s="204">
        <f t="shared" si="34"/>
        <v>12960</v>
      </c>
      <c r="K199" s="217">
        <f t="shared" si="35"/>
        <v>6912</v>
      </c>
      <c r="L199" s="217">
        <f t="shared" si="36"/>
        <v>0</v>
      </c>
      <c r="M199" s="217">
        <f t="shared" si="37"/>
        <v>938</v>
      </c>
      <c r="N199" s="218">
        <f t="shared" si="48"/>
        <v>20810</v>
      </c>
      <c r="O199" s="207">
        <f t="shared" si="38"/>
        <v>0</v>
      </c>
      <c r="P199" s="219"/>
      <c r="Q199" s="204">
        <f t="shared" si="39"/>
        <v>11065.433448835471</v>
      </c>
      <c r="R199" s="217">
        <f t="shared" si="40"/>
        <v>12960</v>
      </c>
      <c r="S199" s="217">
        <f t="shared" si="41"/>
        <v>12960</v>
      </c>
      <c r="T199" s="210">
        <f t="shared" si="49"/>
        <v>1894.5665511645293</v>
      </c>
      <c r="U199" s="219"/>
      <c r="V199" s="204">
        <f t="shared" si="42"/>
        <v>5572</v>
      </c>
      <c r="W199" s="217">
        <f t="shared" si="43"/>
        <v>6526</v>
      </c>
      <c r="X199" s="217">
        <f t="shared" si="44"/>
        <v>6979</v>
      </c>
      <c r="Y199" s="217">
        <f t="shared" si="45"/>
        <v>6913</v>
      </c>
      <c r="Z199" s="217">
        <f t="shared" si="46"/>
        <v>6912</v>
      </c>
      <c r="AA199" s="217">
        <f t="shared" si="47"/>
        <v>6912</v>
      </c>
      <c r="AB199" s="210">
        <f t="shared" si="50"/>
        <v>0</v>
      </c>
      <c r="AC199" s="203"/>
      <c r="AD199" s="211"/>
    </row>
    <row r="200" spans="1:30" s="79" customFormat="1" x14ac:dyDescent="0.2">
      <c r="A200" s="200">
        <v>430</v>
      </c>
      <c r="B200" s="200">
        <v>430170009</v>
      </c>
      <c r="C200" s="201" t="s">
        <v>504</v>
      </c>
      <c r="D200" s="200">
        <v>170</v>
      </c>
      <c r="E200" s="201" t="s">
        <v>202</v>
      </c>
      <c r="F200" s="200">
        <v>9</v>
      </c>
      <c r="G200" s="201" t="s">
        <v>41</v>
      </c>
      <c r="H200" s="202">
        <v>1</v>
      </c>
      <c r="I200" s="203"/>
      <c r="J200" s="204">
        <f t="shared" si="34"/>
        <v>11049</v>
      </c>
      <c r="K200" s="217">
        <f t="shared" si="35"/>
        <v>7377</v>
      </c>
      <c r="L200" s="217">
        <f t="shared" si="36"/>
        <v>0</v>
      </c>
      <c r="M200" s="217">
        <f t="shared" si="37"/>
        <v>938</v>
      </c>
      <c r="N200" s="218">
        <f t="shared" si="48"/>
        <v>19364</v>
      </c>
      <c r="O200" s="207">
        <f t="shared" si="38"/>
        <v>0</v>
      </c>
      <c r="P200" s="219"/>
      <c r="Q200" s="204">
        <f t="shared" si="39"/>
        <v>10921</v>
      </c>
      <c r="R200" s="217">
        <f t="shared" si="40"/>
        <v>11049</v>
      </c>
      <c r="S200" s="217">
        <f t="shared" si="41"/>
        <v>11049</v>
      </c>
      <c r="T200" s="210">
        <f t="shared" si="49"/>
        <v>128</v>
      </c>
      <c r="U200" s="219"/>
      <c r="V200" s="204">
        <f t="shared" si="42"/>
        <v>6828</v>
      </c>
      <c r="W200" s="217">
        <f t="shared" si="43"/>
        <v>6908</v>
      </c>
      <c r="X200" s="217">
        <f t="shared" si="44"/>
        <v>7372</v>
      </c>
      <c r="Y200" s="217">
        <f t="shared" si="45"/>
        <v>7377</v>
      </c>
      <c r="Z200" s="217">
        <f t="shared" si="46"/>
        <v>7377</v>
      </c>
      <c r="AA200" s="217">
        <f t="shared" si="47"/>
        <v>7377</v>
      </c>
      <c r="AB200" s="210">
        <f t="shared" si="50"/>
        <v>0</v>
      </c>
      <c r="AC200" s="203"/>
      <c r="AD200" s="211"/>
    </row>
    <row r="201" spans="1:30" s="79" customFormat="1" x14ac:dyDescent="0.2">
      <c r="A201" s="200">
        <v>430</v>
      </c>
      <c r="B201" s="200">
        <v>430170014</v>
      </c>
      <c r="C201" s="201" t="s">
        <v>504</v>
      </c>
      <c r="D201" s="200">
        <v>170</v>
      </c>
      <c r="E201" s="201" t="s">
        <v>202</v>
      </c>
      <c r="F201" s="200">
        <v>14</v>
      </c>
      <c r="G201" s="201" t="s">
        <v>46</v>
      </c>
      <c r="H201" s="202">
        <v>4</v>
      </c>
      <c r="I201" s="203"/>
      <c r="J201" s="204">
        <f t="shared" si="34"/>
        <v>11049</v>
      </c>
      <c r="K201" s="217">
        <f t="shared" si="35"/>
        <v>3246</v>
      </c>
      <c r="L201" s="217">
        <f t="shared" si="36"/>
        <v>0</v>
      </c>
      <c r="M201" s="217">
        <f t="shared" si="37"/>
        <v>938</v>
      </c>
      <c r="N201" s="218">
        <f t="shared" si="48"/>
        <v>15233</v>
      </c>
      <c r="O201" s="207">
        <f t="shared" si="38"/>
        <v>0</v>
      </c>
      <c r="P201" s="219"/>
      <c r="Q201" s="204">
        <f t="shared" si="39"/>
        <v>10921</v>
      </c>
      <c r="R201" s="217">
        <f t="shared" si="40"/>
        <v>11049</v>
      </c>
      <c r="S201" s="217">
        <f t="shared" si="41"/>
        <v>11049</v>
      </c>
      <c r="T201" s="210">
        <f t="shared" si="49"/>
        <v>128</v>
      </c>
      <c r="U201" s="219"/>
      <c r="V201" s="204">
        <f t="shared" si="42"/>
        <v>2922</v>
      </c>
      <c r="W201" s="217">
        <f t="shared" si="43"/>
        <v>2957</v>
      </c>
      <c r="X201" s="217">
        <f t="shared" si="44"/>
        <v>3001</v>
      </c>
      <c r="Y201" s="217">
        <f t="shared" si="45"/>
        <v>2983</v>
      </c>
      <c r="Z201" s="217">
        <f t="shared" si="46"/>
        <v>3246</v>
      </c>
      <c r="AA201" s="217">
        <f t="shared" si="47"/>
        <v>3246</v>
      </c>
      <c r="AB201" s="210">
        <f t="shared" si="50"/>
        <v>0</v>
      </c>
      <c r="AC201" s="203"/>
      <c r="AD201" s="211"/>
    </row>
    <row r="202" spans="1:30" s="79" customFormat="1" x14ac:dyDescent="0.2">
      <c r="A202" s="200">
        <v>430</v>
      </c>
      <c r="B202" s="200">
        <v>430170017</v>
      </c>
      <c r="C202" s="201" t="s">
        <v>504</v>
      </c>
      <c r="D202" s="200">
        <v>170</v>
      </c>
      <c r="E202" s="201" t="s">
        <v>202</v>
      </c>
      <c r="F202" s="200">
        <v>17</v>
      </c>
      <c r="G202" s="201" t="s">
        <v>49</v>
      </c>
      <c r="H202" s="202">
        <v>1</v>
      </c>
      <c r="I202" s="203"/>
      <c r="J202" s="204">
        <f t="shared" ref="J202:J265" si="51">VLOOKUP($B202,rates21Q4,8,FALSE)</f>
        <v>11049</v>
      </c>
      <c r="K202" s="217">
        <f t="shared" ref="K202:K265" si="52">VLOOKUP($B202,rates21Q4,9,FALSE)</f>
        <v>2747</v>
      </c>
      <c r="L202" s="217">
        <f t="shared" ref="L202:L265" si="53">IFERROR(VLOOKUP($B202,rates21Q4,10,FALSE),0)</f>
        <v>0</v>
      </c>
      <c r="M202" s="217">
        <f t="shared" ref="M202:M265" si="54">VLOOKUP($B202,rates21Q4,11,FALSE)</f>
        <v>938</v>
      </c>
      <c r="N202" s="218">
        <f t="shared" si="48"/>
        <v>14734</v>
      </c>
      <c r="O202" s="207">
        <f t="shared" ref="O202:O265" si="55">IFERROR(N202-IFERROR(VLOOKUP($B202,rates21Q3c,12,FALSE),""),"")</f>
        <v>0</v>
      </c>
      <c r="P202" s="219"/>
      <c r="Q202" s="204">
        <f t="shared" ref="Q202:Q265" si="56">IFERROR(VLOOKUP($B202,rates20Q4,9,FALSE),"")</f>
        <v>10730.931535531907</v>
      </c>
      <c r="R202" s="217">
        <f t="shared" ref="R202:R265" si="57">IFERROR(VLOOKUP($B202,rates21Q1f,8,FALSE),"")</f>
        <v>11049</v>
      </c>
      <c r="S202" s="217">
        <f t="shared" ref="S202:S265" si="58">IFERROR(VLOOKUP($B202,rates21Q2,8,FALSE),"")</f>
        <v>11049</v>
      </c>
      <c r="T202" s="210">
        <f t="shared" si="49"/>
        <v>318.06846446809323</v>
      </c>
      <c r="U202" s="219"/>
      <c r="V202" s="204">
        <f t="shared" ref="V202:V265" si="59">IFERROR(VLOOKUP($B202,rates20Q4,10,FALSE),"")</f>
        <v>2829</v>
      </c>
      <c r="W202" s="217">
        <f t="shared" ref="W202:W265" si="60">IFERROR(VLOOKUP($B202,rates21Q1f,9,FALSE),"")</f>
        <v>2913</v>
      </c>
      <c r="X202" s="217">
        <f t="shared" ref="X202:X265" si="61">IFERROR(VLOOKUP($B202,rates21Q2,9,FALSE),"")</f>
        <v>2729</v>
      </c>
      <c r="Y202" s="217">
        <f t="shared" ref="Y202:Y265" si="62">IFERROR(VLOOKUP($B202,rates21Q3,9,FALSE),"")</f>
        <v>2747</v>
      </c>
      <c r="Z202" s="217">
        <f t="shared" ref="Z202:Z265" si="63">IFERROR(VLOOKUP($B202,rates21Q3c,9,FALSE),"")</f>
        <v>2747</v>
      </c>
      <c r="AA202" s="217">
        <f t="shared" ref="AA202:AA265" si="64">IFERROR(VLOOKUP($B202,rates21Q4,9,FALSE),"")</f>
        <v>2747</v>
      </c>
      <c r="AB202" s="210">
        <f t="shared" si="50"/>
        <v>0</v>
      </c>
      <c r="AC202" s="203"/>
      <c r="AD202" s="211"/>
    </row>
    <row r="203" spans="1:30" s="79" customFormat="1" x14ac:dyDescent="0.2">
      <c r="A203" s="200">
        <v>430</v>
      </c>
      <c r="B203" s="200">
        <v>430170025</v>
      </c>
      <c r="C203" s="201" t="s">
        <v>504</v>
      </c>
      <c r="D203" s="200">
        <v>170</v>
      </c>
      <c r="E203" s="201" t="s">
        <v>202</v>
      </c>
      <c r="F203" s="200">
        <v>25</v>
      </c>
      <c r="G203" s="201" t="s">
        <v>57</v>
      </c>
      <c r="H203" s="202">
        <v>3</v>
      </c>
      <c r="I203" s="203"/>
      <c r="J203" s="204">
        <f t="shared" si="51"/>
        <v>10430</v>
      </c>
      <c r="K203" s="217">
        <f t="shared" si="52"/>
        <v>5073</v>
      </c>
      <c r="L203" s="217">
        <f t="shared" si="53"/>
        <v>0</v>
      </c>
      <c r="M203" s="217">
        <f t="shared" si="54"/>
        <v>938</v>
      </c>
      <c r="N203" s="218">
        <f t="shared" ref="N203:N266" si="65">SUM(J203:M203)</f>
        <v>16441</v>
      </c>
      <c r="O203" s="207">
        <f t="shared" si="55"/>
        <v>12</v>
      </c>
      <c r="P203" s="219"/>
      <c r="Q203" s="204">
        <f t="shared" si="56"/>
        <v>11130</v>
      </c>
      <c r="R203" s="217">
        <f t="shared" si="57"/>
        <v>10430</v>
      </c>
      <c r="S203" s="217">
        <f t="shared" si="58"/>
        <v>10430</v>
      </c>
      <c r="T203" s="210">
        <f t="shared" ref="T203:T266" si="66">IFERROR(IF(Q203="","",S203-Q203),"")</f>
        <v>-700</v>
      </c>
      <c r="U203" s="219"/>
      <c r="V203" s="204">
        <f t="shared" si="59"/>
        <v>4362</v>
      </c>
      <c r="W203" s="217">
        <f t="shared" si="60"/>
        <v>4087</v>
      </c>
      <c r="X203" s="217">
        <f t="shared" si="61"/>
        <v>4987</v>
      </c>
      <c r="Y203" s="217">
        <f t="shared" si="62"/>
        <v>5062</v>
      </c>
      <c r="Z203" s="217">
        <f t="shared" si="63"/>
        <v>5061</v>
      </c>
      <c r="AA203" s="217">
        <f t="shared" si="64"/>
        <v>5073</v>
      </c>
      <c r="AB203" s="210">
        <f t="shared" ref="AB203:AB266" si="67">IFERROR(AA203-Z203,"")</f>
        <v>12</v>
      </c>
      <c r="AC203" s="203"/>
      <c r="AD203" s="211"/>
    </row>
    <row r="204" spans="1:30" s="79" customFormat="1" x14ac:dyDescent="0.2">
      <c r="A204" s="200">
        <v>430</v>
      </c>
      <c r="B204" s="200">
        <v>430170064</v>
      </c>
      <c r="C204" s="201" t="s">
        <v>504</v>
      </c>
      <c r="D204" s="200">
        <v>170</v>
      </c>
      <c r="E204" s="201" t="s">
        <v>202</v>
      </c>
      <c r="F204" s="200">
        <v>64</v>
      </c>
      <c r="G204" s="201" t="s">
        <v>96</v>
      </c>
      <c r="H204" s="202">
        <v>81.69</v>
      </c>
      <c r="I204" s="203"/>
      <c r="J204" s="204">
        <f t="shared" si="51"/>
        <v>10587</v>
      </c>
      <c r="K204" s="217">
        <f t="shared" si="52"/>
        <v>1316</v>
      </c>
      <c r="L204" s="217">
        <f t="shared" si="53"/>
        <v>0</v>
      </c>
      <c r="M204" s="217">
        <f t="shared" si="54"/>
        <v>938</v>
      </c>
      <c r="N204" s="218">
        <f t="shared" si="65"/>
        <v>12841</v>
      </c>
      <c r="O204" s="207">
        <f t="shared" si="55"/>
        <v>1</v>
      </c>
      <c r="P204" s="219"/>
      <c r="Q204" s="204">
        <f t="shared" si="56"/>
        <v>10205</v>
      </c>
      <c r="R204" s="217">
        <f t="shared" si="57"/>
        <v>10587</v>
      </c>
      <c r="S204" s="217">
        <f t="shared" si="58"/>
        <v>10587</v>
      </c>
      <c r="T204" s="210">
        <f t="shared" si="66"/>
        <v>382</v>
      </c>
      <c r="U204" s="219"/>
      <c r="V204" s="204">
        <f t="shared" si="59"/>
        <v>1143</v>
      </c>
      <c r="W204" s="217">
        <f t="shared" si="60"/>
        <v>1186</v>
      </c>
      <c r="X204" s="217">
        <f t="shared" si="61"/>
        <v>1321</v>
      </c>
      <c r="Y204" s="217">
        <f t="shared" si="62"/>
        <v>1315</v>
      </c>
      <c r="Z204" s="217">
        <f t="shared" si="63"/>
        <v>1315</v>
      </c>
      <c r="AA204" s="217">
        <f t="shared" si="64"/>
        <v>1316</v>
      </c>
      <c r="AB204" s="210">
        <f t="shared" si="67"/>
        <v>1</v>
      </c>
      <c r="AC204" s="203"/>
      <c r="AD204" s="211"/>
    </row>
    <row r="205" spans="1:30" s="79" customFormat="1" x14ac:dyDescent="0.2">
      <c r="A205" s="200">
        <v>430</v>
      </c>
      <c r="B205" s="200">
        <v>430170100</v>
      </c>
      <c r="C205" s="201" t="s">
        <v>504</v>
      </c>
      <c r="D205" s="200">
        <v>170</v>
      </c>
      <c r="E205" s="201" t="s">
        <v>202</v>
      </c>
      <c r="F205" s="200">
        <v>100</v>
      </c>
      <c r="G205" s="201" t="s">
        <v>132</v>
      </c>
      <c r="H205" s="202">
        <v>10.75</v>
      </c>
      <c r="I205" s="203"/>
      <c r="J205" s="204">
        <f t="shared" si="51"/>
        <v>10335</v>
      </c>
      <c r="K205" s="217">
        <f t="shared" si="52"/>
        <v>3825</v>
      </c>
      <c r="L205" s="217">
        <f t="shared" si="53"/>
        <v>0</v>
      </c>
      <c r="M205" s="217">
        <f t="shared" si="54"/>
        <v>938</v>
      </c>
      <c r="N205" s="218">
        <f t="shared" si="65"/>
        <v>15098</v>
      </c>
      <c r="O205" s="207">
        <f t="shared" si="55"/>
        <v>0</v>
      </c>
      <c r="P205" s="219"/>
      <c r="Q205" s="204">
        <f t="shared" si="56"/>
        <v>10214</v>
      </c>
      <c r="R205" s="217">
        <f t="shared" si="57"/>
        <v>10335</v>
      </c>
      <c r="S205" s="217">
        <f t="shared" si="58"/>
        <v>10335</v>
      </c>
      <c r="T205" s="210">
        <f t="shared" si="66"/>
        <v>121</v>
      </c>
      <c r="U205" s="219"/>
      <c r="V205" s="204">
        <f t="shared" si="59"/>
        <v>4206</v>
      </c>
      <c r="W205" s="217">
        <f t="shared" si="60"/>
        <v>4256</v>
      </c>
      <c r="X205" s="217">
        <f t="shared" si="61"/>
        <v>4256</v>
      </c>
      <c r="Y205" s="217">
        <f t="shared" si="62"/>
        <v>4256</v>
      </c>
      <c r="Z205" s="217">
        <f t="shared" si="63"/>
        <v>3825</v>
      </c>
      <c r="AA205" s="217">
        <f t="shared" si="64"/>
        <v>3825</v>
      </c>
      <c r="AB205" s="210">
        <f t="shared" si="67"/>
        <v>0</v>
      </c>
      <c r="AC205" s="203"/>
      <c r="AD205" s="211"/>
    </row>
    <row r="206" spans="1:30" s="79" customFormat="1" x14ac:dyDescent="0.2">
      <c r="A206" s="200">
        <v>430</v>
      </c>
      <c r="B206" s="200">
        <v>430170101</v>
      </c>
      <c r="C206" s="201" t="s">
        <v>504</v>
      </c>
      <c r="D206" s="200">
        <v>170</v>
      </c>
      <c r="E206" s="201" t="s">
        <v>202</v>
      </c>
      <c r="F206" s="200">
        <v>101</v>
      </c>
      <c r="G206" s="201" t="s">
        <v>133</v>
      </c>
      <c r="H206" s="202">
        <v>2</v>
      </c>
      <c r="I206" s="203"/>
      <c r="J206" s="204">
        <f t="shared" si="51"/>
        <v>11049</v>
      </c>
      <c r="K206" s="217">
        <f t="shared" si="52"/>
        <v>2965</v>
      </c>
      <c r="L206" s="217">
        <f t="shared" si="53"/>
        <v>0</v>
      </c>
      <c r="M206" s="217">
        <f t="shared" si="54"/>
        <v>938</v>
      </c>
      <c r="N206" s="218">
        <f t="shared" si="65"/>
        <v>14952</v>
      </c>
      <c r="O206" s="207">
        <f t="shared" si="55"/>
        <v>4</v>
      </c>
      <c r="P206" s="219"/>
      <c r="Q206" s="204">
        <f t="shared" si="56"/>
        <v>10702.113255628905</v>
      </c>
      <c r="R206" s="217">
        <f t="shared" si="57"/>
        <v>11049</v>
      </c>
      <c r="S206" s="217">
        <f t="shared" si="58"/>
        <v>11049</v>
      </c>
      <c r="T206" s="210">
        <f t="shared" si="66"/>
        <v>346.88674437109512</v>
      </c>
      <c r="U206" s="219"/>
      <c r="V206" s="204">
        <f t="shared" si="59"/>
        <v>2757</v>
      </c>
      <c r="W206" s="217">
        <f t="shared" si="60"/>
        <v>2847</v>
      </c>
      <c r="X206" s="217">
        <f t="shared" si="61"/>
        <v>2949</v>
      </c>
      <c r="Y206" s="217">
        <f t="shared" si="62"/>
        <v>2961</v>
      </c>
      <c r="Z206" s="217">
        <f t="shared" si="63"/>
        <v>2961</v>
      </c>
      <c r="AA206" s="217">
        <f t="shared" si="64"/>
        <v>2965</v>
      </c>
      <c r="AB206" s="210">
        <f t="shared" si="67"/>
        <v>4</v>
      </c>
      <c r="AC206" s="203"/>
      <c r="AD206" s="211"/>
    </row>
    <row r="207" spans="1:30" s="79" customFormat="1" x14ac:dyDescent="0.2">
      <c r="A207" s="200">
        <v>430</v>
      </c>
      <c r="B207" s="200">
        <v>430170110</v>
      </c>
      <c r="C207" s="201" t="s">
        <v>504</v>
      </c>
      <c r="D207" s="200">
        <v>170</v>
      </c>
      <c r="E207" s="201" t="s">
        <v>202</v>
      </c>
      <c r="F207" s="200">
        <v>110</v>
      </c>
      <c r="G207" s="201" t="s">
        <v>142</v>
      </c>
      <c r="H207" s="202">
        <v>21.52</v>
      </c>
      <c r="I207" s="203"/>
      <c r="J207" s="204">
        <f t="shared" si="51"/>
        <v>10901</v>
      </c>
      <c r="K207" s="217">
        <f t="shared" si="52"/>
        <v>2655</v>
      </c>
      <c r="L207" s="217">
        <f t="shared" si="53"/>
        <v>0</v>
      </c>
      <c r="M207" s="217">
        <f t="shared" si="54"/>
        <v>938</v>
      </c>
      <c r="N207" s="218">
        <f t="shared" si="65"/>
        <v>14494</v>
      </c>
      <c r="O207" s="207">
        <f t="shared" si="55"/>
        <v>1</v>
      </c>
      <c r="P207" s="219"/>
      <c r="Q207" s="204">
        <f t="shared" si="56"/>
        <v>10587</v>
      </c>
      <c r="R207" s="217">
        <f t="shared" si="57"/>
        <v>10901</v>
      </c>
      <c r="S207" s="217">
        <f t="shared" si="58"/>
        <v>10901</v>
      </c>
      <c r="T207" s="210">
        <f t="shared" si="66"/>
        <v>314</v>
      </c>
      <c r="U207" s="219"/>
      <c r="V207" s="204">
        <f t="shared" si="59"/>
        <v>2269</v>
      </c>
      <c r="W207" s="217">
        <f t="shared" si="60"/>
        <v>2337</v>
      </c>
      <c r="X207" s="217">
        <f t="shared" si="61"/>
        <v>2337</v>
      </c>
      <c r="Y207" s="217">
        <f t="shared" si="62"/>
        <v>2337</v>
      </c>
      <c r="Z207" s="217">
        <f t="shared" si="63"/>
        <v>2654</v>
      </c>
      <c r="AA207" s="217">
        <f t="shared" si="64"/>
        <v>2655</v>
      </c>
      <c r="AB207" s="210">
        <f t="shared" si="67"/>
        <v>1</v>
      </c>
      <c r="AC207" s="203"/>
      <c r="AD207" s="211"/>
    </row>
    <row r="208" spans="1:30" s="79" customFormat="1" x14ac:dyDescent="0.2">
      <c r="A208" s="200">
        <v>430</v>
      </c>
      <c r="B208" s="200">
        <v>430170136</v>
      </c>
      <c r="C208" s="201" t="s">
        <v>504</v>
      </c>
      <c r="D208" s="200">
        <v>170</v>
      </c>
      <c r="E208" s="201" t="s">
        <v>202</v>
      </c>
      <c r="F208" s="200">
        <v>136</v>
      </c>
      <c r="G208" s="201" t="s">
        <v>168</v>
      </c>
      <c r="H208" s="202">
        <v>2</v>
      </c>
      <c r="I208" s="203"/>
      <c r="J208" s="204">
        <f t="shared" si="51"/>
        <v>11367</v>
      </c>
      <c r="K208" s="217">
        <f t="shared" si="52"/>
        <v>3390</v>
      </c>
      <c r="L208" s="217">
        <f t="shared" si="53"/>
        <v>0</v>
      </c>
      <c r="M208" s="217">
        <f t="shared" si="54"/>
        <v>938</v>
      </c>
      <c r="N208" s="218">
        <f t="shared" si="65"/>
        <v>15695</v>
      </c>
      <c r="O208" s="207">
        <f t="shared" si="55"/>
        <v>0</v>
      </c>
      <c r="P208" s="219"/>
      <c r="Q208" s="204">
        <f t="shared" si="56"/>
        <v>10921</v>
      </c>
      <c r="R208" s="217">
        <f t="shared" si="57"/>
        <v>11367</v>
      </c>
      <c r="S208" s="217">
        <f t="shared" si="58"/>
        <v>11367</v>
      </c>
      <c r="T208" s="210">
        <f t="shared" si="66"/>
        <v>446</v>
      </c>
      <c r="U208" s="219"/>
      <c r="V208" s="204">
        <f t="shared" si="59"/>
        <v>3470</v>
      </c>
      <c r="W208" s="217">
        <f t="shared" si="60"/>
        <v>3612</v>
      </c>
      <c r="X208" s="217">
        <f t="shared" si="61"/>
        <v>3612</v>
      </c>
      <c r="Y208" s="217">
        <f t="shared" si="62"/>
        <v>3612</v>
      </c>
      <c r="Z208" s="217">
        <f t="shared" si="63"/>
        <v>3390</v>
      </c>
      <c r="AA208" s="217">
        <f t="shared" si="64"/>
        <v>3390</v>
      </c>
      <c r="AB208" s="210">
        <f t="shared" si="67"/>
        <v>0</v>
      </c>
      <c r="AC208" s="203"/>
      <c r="AD208" s="211"/>
    </row>
    <row r="209" spans="1:30" s="79" customFormat="1" x14ac:dyDescent="0.2">
      <c r="A209" s="200">
        <v>430</v>
      </c>
      <c r="B209" s="200">
        <v>430170139</v>
      </c>
      <c r="C209" s="201" t="s">
        <v>504</v>
      </c>
      <c r="D209" s="200">
        <v>170</v>
      </c>
      <c r="E209" s="201" t="s">
        <v>202</v>
      </c>
      <c r="F209" s="200">
        <v>139</v>
      </c>
      <c r="G209" s="201" t="s">
        <v>171</v>
      </c>
      <c r="H209" s="202">
        <v>7</v>
      </c>
      <c r="I209" s="203"/>
      <c r="J209" s="204">
        <f t="shared" si="51"/>
        <v>10430</v>
      </c>
      <c r="K209" s="217">
        <f t="shared" si="52"/>
        <v>3597</v>
      </c>
      <c r="L209" s="217">
        <f t="shared" si="53"/>
        <v>0</v>
      </c>
      <c r="M209" s="217">
        <f t="shared" si="54"/>
        <v>938</v>
      </c>
      <c r="N209" s="218">
        <f t="shared" si="65"/>
        <v>14965</v>
      </c>
      <c r="O209" s="207">
        <f t="shared" si="55"/>
        <v>0</v>
      </c>
      <c r="P209" s="219"/>
      <c r="Q209" s="204">
        <f t="shared" si="56"/>
        <v>10921</v>
      </c>
      <c r="R209" s="217">
        <f t="shared" si="57"/>
        <v>10430</v>
      </c>
      <c r="S209" s="217">
        <f t="shared" si="58"/>
        <v>10430</v>
      </c>
      <c r="T209" s="210">
        <f t="shared" si="66"/>
        <v>-491</v>
      </c>
      <c r="U209" s="219"/>
      <c r="V209" s="204">
        <f t="shared" si="59"/>
        <v>3620</v>
      </c>
      <c r="W209" s="217">
        <f t="shared" si="60"/>
        <v>3457</v>
      </c>
      <c r="X209" s="217">
        <f t="shared" si="61"/>
        <v>3602</v>
      </c>
      <c r="Y209" s="217">
        <f t="shared" si="62"/>
        <v>3597</v>
      </c>
      <c r="Z209" s="217">
        <f t="shared" si="63"/>
        <v>3597</v>
      </c>
      <c r="AA209" s="217">
        <f t="shared" si="64"/>
        <v>3597</v>
      </c>
      <c r="AB209" s="210">
        <f t="shared" si="67"/>
        <v>0</v>
      </c>
      <c r="AC209" s="203"/>
      <c r="AD209" s="211"/>
    </row>
    <row r="210" spans="1:30" s="79" customFormat="1" x14ac:dyDescent="0.2">
      <c r="A210" s="200">
        <v>430</v>
      </c>
      <c r="B210" s="200">
        <v>430170141</v>
      </c>
      <c r="C210" s="201" t="s">
        <v>504</v>
      </c>
      <c r="D210" s="200">
        <v>170</v>
      </c>
      <c r="E210" s="201" t="s">
        <v>202</v>
      </c>
      <c r="F210" s="200">
        <v>141</v>
      </c>
      <c r="G210" s="201" t="s">
        <v>173</v>
      </c>
      <c r="H210" s="202">
        <v>172.96</v>
      </c>
      <c r="I210" s="203"/>
      <c r="J210" s="204">
        <f t="shared" si="51"/>
        <v>10609</v>
      </c>
      <c r="K210" s="217">
        <f t="shared" si="52"/>
        <v>4759</v>
      </c>
      <c r="L210" s="217">
        <f t="shared" si="53"/>
        <v>0</v>
      </c>
      <c r="M210" s="217">
        <f t="shared" si="54"/>
        <v>938</v>
      </c>
      <c r="N210" s="218">
        <f t="shared" si="65"/>
        <v>16306</v>
      </c>
      <c r="O210" s="207">
        <f t="shared" si="55"/>
        <v>3</v>
      </c>
      <c r="P210" s="219"/>
      <c r="Q210" s="204">
        <f t="shared" si="56"/>
        <v>10401</v>
      </c>
      <c r="R210" s="217">
        <f t="shared" si="57"/>
        <v>10609</v>
      </c>
      <c r="S210" s="217">
        <f t="shared" si="58"/>
        <v>10609</v>
      </c>
      <c r="T210" s="210">
        <f t="shared" si="66"/>
        <v>208</v>
      </c>
      <c r="U210" s="219"/>
      <c r="V210" s="204">
        <f t="shared" si="59"/>
        <v>5017</v>
      </c>
      <c r="W210" s="217">
        <f t="shared" si="60"/>
        <v>5118</v>
      </c>
      <c r="X210" s="217">
        <f t="shared" si="61"/>
        <v>5118</v>
      </c>
      <c r="Y210" s="217">
        <f t="shared" si="62"/>
        <v>5118</v>
      </c>
      <c r="Z210" s="217">
        <f t="shared" si="63"/>
        <v>4756</v>
      </c>
      <c r="AA210" s="217">
        <f t="shared" si="64"/>
        <v>4759</v>
      </c>
      <c r="AB210" s="210">
        <f t="shared" si="67"/>
        <v>3</v>
      </c>
      <c r="AC210" s="203"/>
      <c r="AD210" s="211"/>
    </row>
    <row r="211" spans="1:30" s="79" customFormat="1" x14ac:dyDescent="0.2">
      <c r="A211" s="200">
        <v>430</v>
      </c>
      <c r="B211" s="200">
        <v>430170153</v>
      </c>
      <c r="C211" s="201" t="s">
        <v>504</v>
      </c>
      <c r="D211" s="200">
        <v>170</v>
      </c>
      <c r="E211" s="201" t="s">
        <v>202</v>
      </c>
      <c r="F211" s="200">
        <v>153</v>
      </c>
      <c r="G211" s="201" t="s">
        <v>185</v>
      </c>
      <c r="H211" s="202">
        <v>1</v>
      </c>
      <c r="I211" s="203"/>
      <c r="J211" s="204">
        <f t="shared" si="51"/>
        <v>11049</v>
      </c>
      <c r="K211" s="217">
        <f t="shared" si="52"/>
        <v>187</v>
      </c>
      <c r="L211" s="217">
        <f t="shared" si="53"/>
        <v>0</v>
      </c>
      <c r="M211" s="217">
        <f t="shared" si="54"/>
        <v>938</v>
      </c>
      <c r="N211" s="218">
        <f t="shared" si="65"/>
        <v>12174</v>
      </c>
      <c r="O211" s="207">
        <f t="shared" si="55"/>
        <v>0</v>
      </c>
      <c r="P211" s="219"/>
      <c r="Q211" s="204">
        <f t="shared" si="56"/>
        <v>13302</v>
      </c>
      <c r="R211" s="217">
        <f t="shared" si="57"/>
        <v>11049</v>
      </c>
      <c r="S211" s="217">
        <f t="shared" si="58"/>
        <v>11049</v>
      </c>
      <c r="T211" s="210">
        <f t="shared" si="66"/>
        <v>-2253</v>
      </c>
      <c r="U211" s="219"/>
      <c r="V211" s="204">
        <f t="shared" si="59"/>
        <v>103</v>
      </c>
      <c r="W211" s="217">
        <f t="shared" si="60"/>
        <v>85</v>
      </c>
      <c r="X211" s="217">
        <f t="shared" si="61"/>
        <v>85</v>
      </c>
      <c r="Y211" s="217">
        <f t="shared" si="62"/>
        <v>85</v>
      </c>
      <c r="Z211" s="217">
        <f t="shared" si="63"/>
        <v>187</v>
      </c>
      <c r="AA211" s="217">
        <f t="shared" si="64"/>
        <v>187</v>
      </c>
      <c r="AB211" s="210">
        <f t="shared" si="67"/>
        <v>0</v>
      </c>
      <c r="AC211" s="203"/>
      <c r="AD211" s="211"/>
    </row>
    <row r="212" spans="1:30" s="79" customFormat="1" x14ac:dyDescent="0.2">
      <c r="A212" s="200">
        <v>430</v>
      </c>
      <c r="B212" s="200">
        <v>430170158</v>
      </c>
      <c r="C212" s="201" t="s">
        <v>504</v>
      </c>
      <c r="D212" s="200">
        <v>170</v>
      </c>
      <c r="E212" s="201" t="s">
        <v>202</v>
      </c>
      <c r="F212" s="200">
        <v>158</v>
      </c>
      <c r="G212" s="201" t="s">
        <v>190</v>
      </c>
      <c r="H212" s="202">
        <v>1</v>
      </c>
      <c r="I212" s="203"/>
      <c r="J212" s="204">
        <f t="shared" si="51"/>
        <v>11049</v>
      </c>
      <c r="K212" s="217">
        <f t="shared" si="52"/>
        <v>5774</v>
      </c>
      <c r="L212" s="217">
        <f t="shared" si="53"/>
        <v>0</v>
      </c>
      <c r="M212" s="217">
        <f t="shared" si="54"/>
        <v>938</v>
      </c>
      <c r="N212" s="218">
        <f t="shared" si="65"/>
        <v>17761</v>
      </c>
      <c r="O212" s="207">
        <f t="shared" si="55"/>
        <v>0</v>
      </c>
      <c r="P212" s="219"/>
      <c r="Q212" s="204">
        <f t="shared" si="56"/>
        <v>10921</v>
      </c>
      <c r="R212" s="217">
        <f t="shared" si="57"/>
        <v>11049</v>
      </c>
      <c r="S212" s="217">
        <f t="shared" si="58"/>
        <v>11049</v>
      </c>
      <c r="T212" s="210">
        <f t="shared" si="66"/>
        <v>128</v>
      </c>
      <c r="U212" s="219"/>
      <c r="V212" s="204">
        <f t="shared" si="59"/>
        <v>5544</v>
      </c>
      <c r="W212" s="217">
        <f t="shared" si="60"/>
        <v>5609</v>
      </c>
      <c r="X212" s="217">
        <f t="shared" si="61"/>
        <v>5735</v>
      </c>
      <c r="Y212" s="217">
        <f t="shared" si="62"/>
        <v>5773</v>
      </c>
      <c r="Z212" s="217">
        <f t="shared" si="63"/>
        <v>5774</v>
      </c>
      <c r="AA212" s="217">
        <f t="shared" si="64"/>
        <v>5774</v>
      </c>
      <c r="AB212" s="210">
        <f t="shared" si="67"/>
        <v>0</v>
      </c>
      <c r="AC212" s="203"/>
      <c r="AD212" s="211"/>
    </row>
    <row r="213" spans="1:30" s="79" customFormat="1" x14ac:dyDescent="0.2">
      <c r="A213" s="200">
        <v>430</v>
      </c>
      <c r="B213" s="200">
        <v>430170162</v>
      </c>
      <c r="C213" s="201" t="s">
        <v>504</v>
      </c>
      <c r="D213" s="200">
        <v>170</v>
      </c>
      <c r="E213" s="201" t="s">
        <v>202</v>
      </c>
      <c r="F213" s="200">
        <v>162</v>
      </c>
      <c r="G213" s="201" t="s">
        <v>194</v>
      </c>
      <c r="H213" s="202">
        <v>0.59</v>
      </c>
      <c r="I213" s="203"/>
      <c r="J213" s="204">
        <f t="shared" si="51"/>
        <v>10734.143935483871</v>
      </c>
      <c r="K213" s="217">
        <f t="shared" si="52"/>
        <v>2556</v>
      </c>
      <c r="L213" s="217">
        <f t="shared" si="53"/>
        <v>0</v>
      </c>
      <c r="M213" s="217">
        <f t="shared" si="54"/>
        <v>938</v>
      </c>
      <c r="N213" s="218">
        <f t="shared" si="65"/>
        <v>14228.143935483871</v>
      </c>
      <c r="O213" s="207" t="str">
        <f t="shared" si="55"/>
        <v/>
      </c>
      <c r="P213" s="219"/>
      <c r="Q213" s="204" t="str">
        <f t="shared" si="56"/>
        <v/>
      </c>
      <c r="R213" s="217" t="str">
        <f t="shared" si="57"/>
        <v/>
      </c>
      <c r="S213" s="217" t="str">
        <f t="shared" si="58"/>
        <v/>
      </c>
      <c r="T213" s="210" t="str">
        <f t="shared" si="66"/>
        <v/>
      </c>
      <c r="U213" s="219"/>
      <c r="V213" s="204" t="str">
        <f t="shared" si="59"/>
        <v/>
      </c>
      <c r="W213" s="217" t="str">
        <f t="shared" si="60"/>
        <v/>
      </c>
      <c r="X213" s="217" t="str">
        <f t="shared" si="61"/>
        <v/>
      </c>
      <c r="Y213" s="217" t="str">
        <f t="shared" si="62"/>
        <v/>
      </c>
      <c r="Z213" s="217" t="str">
        <f t="shared" si="63"/>
        <v/>
      </c>
      <c r="AA213" s="217">
        <f t="shared" si="64"/>
        <v>2556</v>
      </c>
      <c r="AB213" s="210" t="str">
        <f t="shared" si="67"/>
        <v/>
      </c>
      <c r="AC213" s="203"/>
      <c r="AD213" s="211"/>
    </row>
    <row r="214" spans="1:30" s="79" customFormat="1" x14ac:dyDescent="0.2">
      <c r="A214" s="200">
        <v>430</v>
      </c>
      <c r="B214" s="200">
        <v>430170170</v>
      </c>
      <c r="C214" s="201" t="s">
        <v>504</v>
      </c>
      <c r="D214" s="200">
        <v>170</v>
      </c>
      <c r="E214" s="201" t="s">
        <v>202</v>
      </c>
      <c r="F214" s="200">
        <v>170</v>
      </c>
      <c r="G214" s="201" t="s">
        <v>202</v>
      </c>
      <c r="H214" s="202">
        <v>484.46999999999991</v>
      </c>
      <c r="I214" s="203"/>
      <c r="J214" s="204">
        <f t="shared" si="51"/>
        <v>11029</v>
      </c>
      <c r="K214" s="217">
        <f t="shared" si="52"/>
        <v>2908</v>
      </c>
      <c r="L214" s="217">
        <f t="shared" si="53"/>
        <v>0</v>
      </c>
      <c r="M214" s="217">
        <f t="shared" si="54"/>
        <v>938</v>
      </c>
      <c r="N214" s="218">
        <f t="shared" si="65"/>
        <v>14875</v>
      </c>
      <c r="O214" s="207">
        <f t="shared" si="55"/>
        <v>0</v>
      </c>
      <c r="P214" s="219"/>
      <c r="Q214" s="204">
        <f t="shared" si="56"/>
        <v>10639</v>
      </c>
      <c r="R214" s="217">
        <f t="shared" si="57"/>
        <v>11029</v>
      </c>
      <c r="S214" s="217">
        <f t="shared" si="58"/>
        <v>11029</v>
      </c>
      <c r="T214" s="210">
        <f t="shared" si="66"/>
        <v>390</v>
      </c>
      <c r="U214" s="219"/>
      <c r="V214" s="204">
        <f t="shared" si="59"/>
        <v>3399</v>
      </c>
      <c r="W214" s="217">
        <f t="shared" si="60"/>
        <v>3523</v>
      </c>
      <c r="X214" s="217">
        <f t="shared" si="61"/>
        <v>2953</v>
      </c>
      <c r="Y214" s="217">
        <f t="shared" si="62"/>
        <v>2911</v>
      </c>
      <c r="Z214" s="217">
        <f t="shared" si="63"/>
        <v>2908</v>
      </c>
      <c r="AA214" s="217">
        <f t="shared" si="64"/>
        <v>2908</v>
      </c>
      <c r="AB214" s="210">
        <f t="shared" si="67"/>
        <v>0</v>
      </c>
      <c r="AC214" s="203"/>
      <c r="AD214" s="211"/>
    </row>
    <row r="215" spans="1:30" s="79" customFormat="1" x14ac:dyDescent="0.2">
      <c r="A215" s="200">
        <v>430</v>
      </c>
      <c r="B215" s="200">
        <v>430170174</v>
      </c>
      <c r="C215" s="201" t="s">
        <v>504</v>
      </c>
      <c r="D215" s="200">
        <v>170</v>
      </c>
      <c r="E215" s="201" t="s">
        <v>202</v>
      </c>
      <c r="F215" s="200">
        <v>174</v>
      </c>
      <c r="G215" s="201" t="s">
        <v>206</v>
      </c>
      <c r="H215" s="202">
        <v>64.180000000000007</v>
      </c>
      <c r="I215" s="203"/>
      <c r="J215" s="204">
        <f t="shared" si="51"/>
        <v>10257</v>
      </c>
      <c r="K215" s="217">
        <f t="shared" si="52"/>
        <v>6590</v>
      </c>
      <c r="L215" s="217">
        <f t="shared" si="53"/>
        <v>0</v>
      </c>
      <c r="M215" s="217">
        <f t="shared" si="54"/>
        <v>938</v>
      </c>
      <c r="N215" s="218">
        <f t="shared" si="65"/>
        <v>17785</v>
      </c>
      <c r="O215" s="207">
        <f t="shared" si="55"/>
        <v>3</v>
      </c>
      <c r="P215" s="219"/>
      <c r="Q215" s="204">
        <f t="shared" si="56"/>
        <v>10440</v>
      </c>
      <c r="R215" s="217">
        <f t="shared" si="57"/>
        <v>10257</v>
      </c>
      <c r="S215" s="217">
        <f t="shared" si="58"/>
        <v>10257</v>
      </c>
      <c r="T215" s="210">
        <f t="shared" si="66"/>
        <v>-183</v>
      </c>
      <c r="U215" s="219"/>
      <c r="V215" s="204">
        <f t="shared" si="59"/>
        <v>5403</v>
      </c>
      <c r="W215" s="217">
        <f t="shared" si="60"/>
        <v>5309</v>
      </c>
      <c r="X215" s="217">
        <f t="shared" si="61"/>
        <v>6574</v>
      </c>
      <c r="Y215" s="217">
        <f t="shared" si="62"/>
        <v>6588</v>
      </c>
      <c r="Z215" s="217">
        <f t="shared" si="63"/>
        <v>6587</v>
      </c>
      <c r="AA215" s="217">
        <f t="shared" si="64"/>
        <v>6590</v>
      </c>
      <c r="AB215" s="210">
        <f t="shared" si="67"/>
        <v>3</v>
      </c>
      <c r="AC215" s="203"/>
      <c r="AD215" s="211"/>
    </row>
    <row r="216" spans="1:30" s="79" customFormat="1" x14ac:dyDescent="0.2">
      <c r="A216" s="200">
        <v>430</v>
      </c>
      <c r="B216" s="200">
        <v>430170198</v>
      </c>
      <c r="C216" s="201" t="s">
        <v>504</v>
      </c>
      <c r="D216" s="200">
        <v>170</v>
      </c>
      <c r="E216" s="201" t="s">
        <v>202</v>
      </c>
      <c r="F216" s="200">
        <v>198</v>
      </c>
      <c r="G216" s="201" t="s">
        <v>230</v>
      </c>
      <c r="H216" s="202">
        <v>3.98</v>
      </c>
      <c r="I216" s="203"/>
      <c r="J216" s="204">
        <f t="shared" si="51"/>
        <v>10121</v>
      </c>
      <c r="K216" s="217">
        <f t="shared" si="52"/>
        <v>4153</v>
      </c>
      <c r="L216" s="217">
        <f t="shared" si="53"/>
        <v>0</v>
      </c>
      <c r="M216" s="217">
        <f t="shared" si="54"/>
        <v>938</v>
      </c>
      <c r="N216" s="218">
        <f t="shared" si="65"/>
        <v>15212</v>
      </c>
      <c r="O216" s="207">
        <f t="shared" si="55"/>
        <v>1</v>
      </c>
      <c r="P216" s="219"/>
      <c r="Q216" s="204">
        <f t="shared" si="56"/>
        <v>10002</v>
      </c>
      <c r="R216" s="217">
        <f t="shared" si="57"/>
        <v>10121</v>
      </c>
      <c r="S216" s="217">
        <f t="shared" si="58"/>
        <v>10121</v>
      </c>
      <c r="T216" s="210">
        <f t="shared" si="66"/>
        <v>119</v>
      </c>
      <c r="U216" s="219"/>
      <c r="V216" s="204">
        <f t="shared" si="59"/>
        <v>3696</v>
      </c>
      <c r="W216" s="217">
        <f t="shared" si="60"/>
        <v>3740</v>
      </c>
      <c r="X216" s="217">
        <f t="shared" si="61"/>
        <v>3740</v>
      </c>
      <c r="Y216" s="217">
        <f t="shared" si="62"/>
        <v>3740</v>
      </c>
      <c r="Z216" s="217">
        <f t="shared" si="63"/>
        <v>4152</v>
      </c>
      <c r="AA216" s="217">
        <f t="shared" si="64"/>
        <v>4153</v>
      </c>
      <c r="AB216" s="210">
        <f t="shared" si="67"/>
        <v>1</v>
      </c>
      <c r="AC216" s="203"/>
      <c r="AD216" s="211"/>
    </row>
    <row r="217" spans="1:30" s="79" customFormat="1" x14ac:dyDescent="0.2">
      <c r="A217" s="200">
        <v>430</v>
      </c>
      <c r="B217" s="200">
        <v>430170213</v>
      </c>
      <c r="C217" s="201" t="s">
        <v>504</v>
      </c>
      <c r="D217" s="200">
        <v>170</v>
      </c>
      <c r="E217" s="201" t="s">
        <v>202</v>
      </c>
      <c r="F217" s="200">
        <v>213</v>
      </c>
      <c r="G217" s="201" t="s">
        <v>245</v>
      </c>
      <c r="H217" s="202">
        <v>2</v>
      </c>
      <c r="I217" s="203"/>
      <c r="J217" s="204">
        <f t="shared" si="51"/>
        <v>9192</v>
      </c>
      <c r="K217" s="217">
        <f t="shared" si="52"/>
        <v>7684</v>
      </c>
      <c r="L217" s="217">
        <f t="shared" si="53"/>
        <v>0</v>
      </c>
      <c r="M217" s="217">
        <f t="shared" si="54"/>
        <v>938</v>
      </c>
      <c r="N217" s="218">
        <f t="shared" si="65"/>
        <v>17814</v>
      </c>
      <c r="O217" s="207">
        <f t="shared" si="55"/>
        <v>0</v>
      </c>
      <c r="P217" s="219"/>
      <c r="Q217" s="204">
        <f t="shared" si="56"/>
        <v>11465</v>
      </c>
      <c r="R217" s="217">
        <f t="shared" si="57"/>
        <v>9192</v>
      </c>
      <c r="S217" s="217">
        <f t="shared" si="58"/>
        <v>9192</v>
      </c>
      <c r="T217" s="210">
        <f t="shared" si="66"/>
        <v>-2273</v>
      </c>
      <c r="U217" s="219"/>
      <c r="V217" s="204">
        <f t="shared" si="59"/>
        <v>9813</v>
      </c>
      <c r="W217" s="217">
        <f t="shared" si="60"/>
        <v>7868</v>
      </c>
      <c r="X217" s="217">
        <f t="shared" si="61"/>
        <v>7684</v>
      </c>
      <c r="Y217" s="217">
        <f t="shared" si="62"/>
        <v>7684</v>
      </c>
      <c r="Z217" s="217">
        <f t="shared" si="63"/>
        <v>7684</v>
      </c>
      <c r="AA217" s="217">
        <f t="shared" si="64"/>
        <v>7684</v>
      </c>
      <c r="AB217" s="210">
        <f t="shared" si="67"/>
        <v>0</v>
      </c>
      <c r="AC217" s="203"/>
      <c r="AD217" s="211"/>
    </row>
    <row r="218" spans="1:30" s="79" customFormat="1" x14ac:dyDescent="0.2">
      <c r="A218" s="200">
        <v>430</v>
      </c>
      <c r="B218" s="200">
        <v>430170266</v>
      </c>
      <c r="C218" s="201" t="s">
        <v>504</v>
      </c>
      <c r="D218" s="200">
        <v>170</v>
      </c>
      <c r="E218" s="201" t="s">
        <v>202</v>
      </c>
      <c r="F218" s="200">
        <v>266</v>
      </c>
      <c r="G218" s="201" t="s">
        <v>298</v>
      </c>
      <c r="H218" s="202">
        <v>1</v>
      </c>
      <c r="I218" s="203"/>
      <c r="J218" s="204">
        <f t="shared" si="51"/>
        <v>10807.975135615279</v>
      </c>
      <c r="K218" s="217">
        <f t="shared" si="52"/>
        <v>4972</v>
      </c>
      <c r="L218" s="217">
        <f t="shared" si="53"/>
        <v>0</v>
      </c>
      <c r="M218" s="217">
        <f t="shared" si="54"/>
        <v>938</v>
      </c>
      <c r="N218" s="218">
        <f t="shared" si="65"/>
        <v>16717.975135615277</v>
      </c>
      <c r="O218" s="207">
        <f t="shared" si="55"/>
        <v>1</v>
      </c>
      <c r="P218" s="219"/>
      <c r="Q218" s="204">
        <f t="shared" si="56"/>
        <v>10564.08341861904</v>
      </c>
      <c r="R218" s="217">
        <f t="shared" si="57"/>
        <v>10807.975135615279</v>
      </c>
      <c r="S218" s="217">
        <f t="shared" si="58"/>
        <v>10807.975135615279</v>
      </c>
      <c r="T218" s="210">
        <f t="shared" si="66"/>
        <v>243.89171699623876</v>
      </c>
      <c r="U218" s="219"/>
      <c r="V218" s="204">
        <f t="shared" si="59"/>
        <v>4866</v>
      </c>
      <c r="W218" s="217">
        <f t="shared" si="60"/>
        <v>4978</v>
      </c>
      <c r="X218" s="217">
        <f t="shared" si="61"/>
        <v>5379</v>
      </c>
      <c r="Y218" s="217">
        <f t="shared" si="62"/>
        <v>4971</v>
      </c>
      <c r="Z218" s="217">
        <f t="shared" si="63"/>
        <v>4971</v>
      </c>
      <c r="AA218" s="217">
        <f t="shared" si="64"/>
        <v>4972</v>
      </c>
      <c r="AB218" s="210">
        <f t="shared" si="67"/>
        <v>1</v>
      </c>
      <c r="AC218" s="203"/>
      <c r="AD218" s="211"/>
    </row>
    <row r="219" spans="1:30" s="79" customFormat="1" x14ac:dyDescent="0.2">
      <c r="A219" s="200">
        <v>430</v>
      </c>
      <c r="B219" s="200">
        <v>430170271</v>
      </c>
      <c r="C219" s="201" t="s">
        <v>504</v>
      </c>
      <c r="D219" s="200">
        <v>170</v>
      </c>
      <c r="E219" s="201" t="s">
        <v>202</v>
      </c>
      <c r="F219" s="200">
        <v>271</v>
      </c>
      <c r="G219" s="201" t="s">
        <v>303</v>
      </c>
      <c r="H219" s="202">
        <v>26.84</v>
      </c>
      <c r="I219" s="203"/>
      <c r="J219" s="204">
        <f t="shared" si="51"/>
        <v>10607</v>
      </c>
      <c r="K219" s="217">
        <f t="shared" si="52"/>
        <v>2453</v>
      </c>
      <c r="L219" s="217">
        <f t="shared" si="53"/>
        <v>0</v>
      </c>
      <c r="M219" s="217">
        <f t="shared" si="54"/>
        <v>938</v>
      </c>
      <c r="N219" s="218">
        <f t="shared" si="65"/>
        <v>13998</v>
      </c>
      <c r="O219" s="207">
        <f t="shared" si="55"/>
        <v>1</v>
      </c>
      <c r="P219" s="219"/>
      <c r="Q219" s="204">
        <f t="shared" si="56"/>
        <v>10691</v>
      </c>
      <c r="R219" s="217">
        <f t="shared" si="57"/>
        <v>10607</v>
      </c>
      <c r="S219" s="217">
        <f t="shared" si="58"/>
        <v>10607</v>
      </c>
      <c r="T219" s="210">
        <f t="shared" si="66"/>
        <v>-84</v>
      </c>
      <c r="U219" s="219"/>
      <c r="V219" s="204">
        <f t="shared" si="59"/>
        <v>2908</v>
      </c>
      <c r="W219" s="217">
        <f t="shared" si="60"/>
        <v>2885</v>
      </c>
      <c r="X219" s="217">
        <f t="shared" si="61"/>
        <v>2441</v>
      </c>
      <c r="Y219" s="217">
        <f t="shared" si="62"/>
        <v>2452</v>
      </c>
      <c r="Z219" s="217">
        <f t="shared" si="63"/>
        <v>2452</v>
      </c>
      <c r="AA219" s="217">
        <f t="shared" si="64"/>
        <v>2453</v>
      </c>
      <c r="AB219" s="210">
        <f t="shared" si="67"/>
        <v>1</v>
      </c>
      <c r="AC219" s="203"/>
      <c r="AD219" s="211"/>
    </row>
    <row r="220" spans="1:30" s="79" customFormat="1" x14ac:dyDescent="0.2">
      <c r="A220" s="200">
        <v>430</v>
      </c>
      <c r="B220" s="200">
        <v>430170276</v>
      </c>
      <c r="C220" s="201" t="s">
        <v>504</v>
      </c>
      <c r="D220" s="200">
        <v>170</v>
      </c>
      <c r="E220" s="201" t="s">
        <v>202</v>
      </c>
      <c r="F220" s="200">
        <v>276</v>
      </c>
      <c r="G220" s="201" t="s">
        <v>308</v>
      </c>
      <c r="H220" s="202">
        <v>1</v>
      </c>
      <c r="I220" s="203"/>
      <c r="J220" s="204">
        <f t="shared" si="51"/>
        <v>9192</v>
      </c>
      <c r="K220" s="217">
        <f t="shared" si="52"/>
        <v>8782</v>
      </c>
      <c r="L220" s="217">
        <f t="shared" si="53"/>
        <v>0</v>
      </c>
      <c r="M220" s="217">
        <f t="shared" si="54"/>
        <v>938</v>
      </c>
      <c r="N220" s="218">
        <f t="shared" si="65"/>
        <v>18912</v>
      </c>
      <c r="O220" s="207">
        <f t="shared" si="55"/>
        <v>0</v>
      </c>
      <c r="P220" s="219"/>
      <c r="Q220" s="204">
        <f t="shared" si="56"/>
        <v>10568</v>
      </c>
      <c r="R220" s="217">
        <f t="shared" si="57"/>
        <v>9192</v>
      </c>
      <c r="S220" s="217">
        <f t="shared" si="58"/>
        <v>9192</v>
      </c>
      <c r="T220" s="210">
        <f t="shared" si="66"/>
        <v>-1376</v>
      </c>
      <c r="U220" s="219"/>
      <c r="V220" s="204">
        <f t="shared" si="59"/>
        <v>10914</v>
      </c>
      <c r="W220" s="217">
        <f t="shared" si="60"/>
        <v>9493</v>
      </c>
      <c r="X220" s="217">
        <f t="shared" si="61"/>
        <v>8761</v>
      </c>
      <c r="Y220" s="217">
        <f t="shared" si="62"/>
        <v>8782</v>
      </c>
      <c r="Z220" s="217">
        <f t="shared" si="63"/>
        <v>8782</v>
      </c>
      <c r="AA220" s="217">
        <f t="shared" si="64"/>
        <v>8782</v>
      </c>
      <c r="AB220" s="210">
        <f t="shared" si="67"/>
        <v>0</v>
      </c>
      <c r="AC220" s="203"/>
      <c r="AD220" s="211"/>
    </row>
    <row r="221" spans="1:30" s="79" customFormat="1" x14ac:dyDescent="0.2">
      <c r="A221" s="200">
        <v>430</v>
      </c>
      <c r="B221" s="200">
        <v>430170288</v>
      </c>
      <c r="C221" s="201" t="s">
        <v>504</v>
      </c>
      <c r="D221" s="200">
        <v>170</v>
      </c>
      <c r="E221" s="201" t="s">
        <v>202</v>
      </c>
      <c r="F221" s="200">
        <v>288</v>
      </c>
      <c r="G221" s="201" t="s">
        <v>320</v>
      </c>
      <c r="H221" s="202">
        <v>1</v>
      </c>
      <c r="I221" s="203"/>
      <c r="J221" s="204">
        <f t="shared" si="51"/>
        <v>9192</v>
      </c>
      <c r="K221" s="217">
        <f t="shared" si="52"/>
        <v>6273</v>
      </c>
      <c r="L221" s="217">
        <f t="shared" si="53"/>
        <v>0</v>
      </c>
      <c r="M221" s="217">
        <f t="shared" si="54"/>
        <v>938</v>
      </c>
      <c r="N221" s="218">
        <f t="shared" si="65"/>
        <v>16403</v>
      </c>
      <c r="O221" s="207">
        <f t="shared" si="55"/>
        <v>0</v>
      </c>
      <c r="P221" s="219"/>
      <c r="Q221" s="204">
        <f t="shared" si="56"/>
        <v>9084</v>
      </c>
      <c r="R221" s="217">
        <f t="shared" si="57"/>
        <v>9192</v>
      </c>
      <c r="S221" s="217">
        <f t="shared" si="58"/>
        <v>9192</v>
      </c>
      <c r="T221" s="210">
        <f t="shared" si="66"/>
        <v>108</v>
      </c>
      <c r="U221" s="219"/>
      <c r="V221" s="204">
        <f t="shared" si="59"/>
        <v>6161</v>
      </c>
      <c r="W221" s="217">
        <f t="shared" si="60"/>
        <v>6234</v>
      </c>
      <c r="X221" s="217">
        <f t="shared" si="61"/>
        <v>6269</v>
      </c>
      <c r="Y221" s="217">
        <f t="shared" si="62"/>
        <v>6273</v>
      </c>
      <c r="Z221" s="217">
        <f t="shared" si="63"/>
        <v>6273</v>
      </c>
      <c r="AA221" s="217">
        <f t="shared" si="64"/>
        <v>6273</v>
      </c>
      <c r="AB221" s="210">
        <f t="shared" si="67"/>
        <v>0</v>
      </c>
      <c r="AC221" s="203"/>
      <c r="AD221" s="211"/>
    </row>
    <row r="222" spans="1:30" s="79" customFormat="1" x14ac:dyDescent="0.2">
      <c r="A222" s="200">
        <v>430</v>
      </c>
      <c r="B222" s="200">
        <v>430170321</v>
      </c>
      <c r="C222" s="201" t="s">
        <v>504</v>
      </c>
      <c r="D222" s="200">
        <v>170</v>
      </c>
      <c r="E222" s="201" t="s">
        <v>202</v>
      </c>
      <c r="F222" s="200">
        <v>321</v>
      </c>
      <c r="G222" s="201" t="s">
        <v>353</v>
      </c>
      <c r="H222" s="202">
        <v>8.5</v>
      </c>
      <c r="I222" s="203"/>
      <c r="J222" s="204">
        <f t="shared" si="51"/>
        <v>11592</v>
      </c>
      <c r="K222" s="217">
        <f t="shared" si="52"/>
        <v>5875</v>
      </c>
      <c r="L222" s="217">
        <f t="shared" si="53"/>
        <v>0</v>
      </c>
      <c r="M222" s="217">
        <f t="shared" si="54"/>
        <v>938</v>
      </c>
      <c r="N222" s="218">
        <f t="shared" si="65"/>
        <v>18405</v>
      </c>
      <c r="O222" s="207">
        <f t="shared" si="55"/>
        <v>8</v>
      </c>
      <c r="P222" s="219"/>
      <c r="Q222" s="204">
        <f t="shared" si="56"/>
        <v>11160</v>
      </c>
      <c r="R222" s="217">
        <f t="shared" si="57"/>
        <v>11592</v>
      </c>
      <c r="S222" s="217">
        <f t="shared" si="58"/>
        <v>11592</v>
      </c>
      <c r="T222" s="210">
        <f t="shared" si="66"/>
        <v>432</v>
      </c>
      <c r="U222" s="219"/>
      <c r="V222" s="204">
        <f t="shared" si="59"/>
        <v>5942</v>
      </c>
      <c r="W222" s="217">
        <f t="shared" si="60"/>
        <v>6172</v>
      </c>
      <c r="X222" s="217">
        <f t="shared" si="61"/>
        <v>5844</v>
      </c>
      <c r="Y222" s="217">
        <f t="shared" si="62"/>
        <v>5867</v>
      </c>
      <c r="Z222" s="217">
        <f t="shared" si="63"/>
        <v>5867</v>
      </c>
      <c r="AA222" s="217">
        <f t="shared" si="64"/>
        <v>5875</v>
      </c>
      <c r="AB222" s="210">
        <f t="shared" si="67"/>
        <v>8</v>
      </c>
      <c r="AC222" s="203"/>
      <c r="AD222" s="211"/>
    </row>
    <row r="223" spans="1:30" s="79" customFormat="1" x14ac:dyDescent="0.2">
      <c r="A223" s="200">
        <v>430</v>
      </c>
      <c r="B223" s="200">
        <v>430170322</v>
      </c>
      <c r="C223" s="201" t="s">
        <v>504</v>
      </c>
      <c r="D223" s="200">
        <v>170</v>
      </c>
      <c r="E223" s="201" t="s">
        <v>202</v>
      </c>
      <c r="F223" s="200">
        <v>322</v>
      </c>
      <c r="G223" s="201" t="s">
        <v>354</v>
      </c>
      <c r="H223" s="202">
        <v>2</v>
      </c>
      <c r="I223" s="203"/>
      <c r="J223" s="204">
        <f t="shared" si="51"/>
        <v>12078</v>
      </c>
      <c r="K223" s="217">
        <f t="shared" si="52"/>
        <v>6602</v>
      </c>
      <c r="L223" s="217">
        <f t="shared" si="53"/>
        <v>0</v>
      </c>
      <c r="M223" s="217">
        <f t="shared" si="54"/>
        <v>938</v>
      </c>
      <c r="N223" s="218">
        <f t="shared" si="65"/>
        <v>19618</v>
      </c>
      <c r="O223" s="207">
        <f t="shared" si="55"/>
        <v>1</v>
      </c>
      <c r="P223" s="219"/>
      <c r="Q223" s="204">
        <f t="shared" si="56"/>
        <v>10921</v>
      </c>
      <c r="R223" s="217">
        <f t="shared" si="57"/>
        <v>12078</v>
      </c>
      <c r="S223" s="217">
        <f t="shared" si="58"/>
        <v>12078</v>
      </c>
      <c r="T223" s="210">
        <f t="shared" si="66"/>
        <v>1157</v>
      </c>
      <c r="U223" s="219"/>
      <c r="V223" s="204">
        <f t="shared" si="59"/>
        <v>5568</v>
      </c>
      <c r="W223" s="217">
        <f t="shared" si="60"/>
        <v>6158</v>
      </c>
      <c r="X223" s="217">
        <f t="shared" si="61"/>
        <v>6522</v>
      </c>
      <c r="Y223" s="217">
        <f t="shared" si="62"/>
        <v>6601</v>
      </c>
      <c r="Z223" s="217">
        <f t="shared" si="63"/>
        <v>6601</v>
      </c>
      <c r="AA223" s="217">
        <f t="shared" si="64"/>
        <v>6602</v>
      </c>
      <c r="AB223" s="210">
        <f t="shared" si="67"/>
        <v>1</v>
      </c>
      <c r="AC223" s="203"/>
      <c r="AD223" s="211"/>
    </row>
    <row r="224" spans="1:30" s="79" customFormat="1" x14ac:dyDescent="0.2">
      <c r="A224" s="200">
        <v>430</v>
      </c>
      <c r="B224" s="200">
        <v>430170326</v>
      </c>
      <c r="C224" s="201" t="s">
        <v>504</v>
      </c>
      <c r="D224" s="200">
        <v>170</v>
      </c>
      <c r="E224" s="201" t="s">
        <v>202</v>
      </c>
      <c r="F224" s="200">
        <v>326</v>
      </c>
      <c r="G224" s="201" t="s">
        <v>358</v>
      </c>
      <c r="H224" s="202">
        <v>0.56000000000000005</v>
      </c>
      <c r="I224" s="203"/>
      <c r="J224" s="204">
        <f t="shared" si="51"/>
        <v>10492.063201940613</v>
      </c>
      <c r="K224" s="217">
        <f t="shared" si="52"/>
        <v>4043</v>
      </c>
      <c r="L224" s="217">
        <f t="shared" si="53"/>
        <v>0</v>
      </c>
      <c r="M224" s="217">
        <f t="shared" si="54"/>
        <v>938</v>
      </c>
      <c r="N224" s="218">
        <f t="shared" si="65"/>
        <v>15473.063201940613</v>
      </c>
      <c r="O224" s="207" t="str">
        <f t="shared" si="55"/>
        <v/>
      </c>
      <c r="P224" s="219"/>
      <c r="Q224" s="204" t="str">
        <f t="shared" si="56"/>
        <v/>
      </c>
      <c r="R224" s="217" t="str">
        <f t="shared" si="57"/>
        <v/>
      </c>
      <c r="S224" s="217" t="str">
        <f t="shared" si="58"/>
        <v/>
      </c>
      <c r="T224" s="210" t="str">
        <f t="shared" si="66"/>
        <v/>
      </c>
      <c r="U224" s="219"/>
      <c r="V224" s="204" t="str">
        <f t="shared" si="59"/>
        <v/>
      </c>
      <c r="W224" s="217" t="str">
        <f t="shared" si="60"/>
        <v/>
      </c>
      <c r="X224" s="217" t="str">
        <f t="shared" si="61"/>
        <v/>
      </c>
      <c r="Y224" s="217" t="str">
        <f t="shared" si="62"/>
        <v/>
      </c>
      <c r="Z224" s="217" t="str">
        <f t="shared" si="63"/>
        <v/>
      </c>
      <c r="AA224" s="217">
        <f t="shared" si="64"/>
        <v>4043</v>
      </c>
      <c r="AB224" s="210" t="str">
        <f t="shared" si="67"/>
        <v/>
      </c>
      <c r="AC224" s="203"/>
      <c r="AD224" s="211"/>
    </row>
    <row r="225" spans="1:30" s="79" customFormat="1" x14ac:dyDescent="0.2">
      <c r="A225" s="200">
        <v>430</v>
      </c>
      <c r="B225" s="200">
        <v>430170348</v>
      </c>
      <c r="C225" s="201" t="s">
        <v>504</v>
      </c>
      <c r="D225" s="200">
        <v>170</v>
      </c>
      <c r="E225" s="201" t="s">
        <v>202</v>
      </c>
      <c r="F225" s="200">
        <v>348</v>
      </c>
      <c r="G225" s="201" t="s">
        <v>380</v>
      </c>
      <c r="H225" s="202">
        <v>11.440000000000001</v>
      </c>
      <c r="I225" s="203"/>
      <c r="J225" s="204">
        <f t="shared" si="51"/>
        <v>12018</v>
      </c>
      <c r="K225" s="217">
        <f t="shared" si="52"/>
        <v>235</v>
      </c>
      <c r="L225" s="217">
        <f t="shared" si="53"/>
        <v>0</v>
      </c>
      <c r="M225" s="217">
        <f t="shared" si="54"/>
        <v>938</v>
      </c>
      <c r="N225" s="218">
        <f t="shared" si="65"/>
        <v>13191</v>
      </c>
      <c r="O225" s="207">
        <f t="shared" si="55"/>
        <v>1</v>
      </c>
      <c r="P225" s="219"/>
      <c r="Q225" s="204">
        <f t="shared" si="56"/>
        <v>11609</v>
      </c>
      <c r="R225" s="217">
        <f t="shared" si="57"/>
        <v>12018</v>
      </c>
      <c r="S225" s="217">
        <f t="shared" si="58"/>
        <v>12018</v>
      </c>
      <c r="T225" s="210">
        <f t="shared" si="66"/>
        <v>409</v>
      </c>
      <c r="U225" s="219"/>
      <c r="V225" s="204">
        <f t="shared" si="59"/>
        <v>42</v>
      </c>
      <c r="W225" s="217">
        <f t="shared" si="60"/>
        <v>44</v>
      </c>
      <c r="X225" s="217">
        <f t="shared" si="61"/>
        <v>457</v>
      </c>
      <c r="Y225" s="217">
        <f t="shared" si="62"/>
        <v>233</v>
      </c>
      <c r="Z225" s="217">
        <f t="shared" si="63"/>
        <v>234</v>
      </c>
      <c r="AA225" s="217">
        <f t="shared" si="64"/>
        <v>235</v>
      </c>
      <c r="AB225" s="210">
        <f t="shared" si="67"/>
        <v>1</v>
      </c>
      <c r="AC225" s="203"/>
      <c r="AD225" s="211"/>
    </row>
    <row r="226" spans="1:30" s="79" customFormat="1" x14ac:dyDescent="0.2">
      <c r="A226" s="200">
        <v>430</v>
      </c>
      <c r="B226" s="200">
        <v>430170620</v>
      </c>
      <c r="C226" s="201" t="s">
        <v>504</v>
      </c>
      <c r="D226" s="200">
        <v>170</v>
      </c>
      <c r="E226" s="201" t="s">
        <v>202</v>
      </c>
      <c r="F226" s="200">
        <v>620</v>
      </c>
      <c r="G226" s="201" t="s">
        <v>393</v>
      </c>
      <c r="H226" s="202">
        <v>6.7</v>
      </c>
      <c r="I226" s="203"/>
      <c r="J226" s="204">
        <f t="shared" si="51"/>
        <v>11266</v>
      </c>
      <c r="K226" s="217">
        <f t="shared" si="52"/>
        <v>6547</v>
      </c>
      <c r="L226" s="217">
        <f t="shared" si="53"/>
        <v>0</v>
      </c>
      <c r="M226" s="217">
        <f t="shared" si="54"/>
        <v>938</v>
      </c>
      <c r="N226" s="218">
        <f t="shared" si="65"/>
        <v>18751</v>
      </c>
      <c r="O226" s="207">
        <f t="shared" si="55"/>
        <v>0</v>
      </c>
      <c r="P226" s="219"/>
      <c r="Q226" s="204">
        <f t="shared" si="56"/>
        <v>10737</v>
      </c>
      <c r="R226" s="217">
        <f t="shared" si="57"/>
        <v>11266</v>
      </c>
      <c r="S226" s="217">
        <f t="shared" si="58"/>
        <v>11266</v>
      </c>
      <c r="T226" s="210">
        <f t="shared" si="66"/>
        <v>529</v>
      </c>
      <c r="U226" s="219"/>
      <c r="V226" s="204">
        <f t="shared" si="59"/>
        <v>5675</v>
      </c>
      <c r="W226" s="217">
        <f t="shared" si="60"/>
        <v>5955</v>
      </c>
      <c r="X226" s="217">
        <f t="shared" si="61"/>
        <v>6420</v>
      </c>
      <c r="Y226" s="217">
        <f t="shared" si="62"/>
        <v>6546</v>
      </c>
      <c r="Z226" s="217">
        <f t="shared" si="63"/>
        <v>6547</v>
      </c>
      <c r="AA226" s="217">
        <f t="shared" si="64"/>
        <v>6547</v>
      </c>
      <c r="AB226" s="210">
        <f t="shared" si="67"/>
        <v>0</v>
      </c>
      <c r="AC226" s="203"/>
      <c r="AD226" s="211"/>
    </row>
    <row r="227" spans="1:30" s="79" customFormat="1" x14ac:dyDescent="0.2">
      <c r="A227" s="200">
        <v>430</v>
      </c>
      <c r="B227" s="200">
        <v>430170673</v>
      </c>
      <c r="C227" s="201" t="s">
        <v>504</v>
      </c>
      <c r="D227" s="200">
        <v>170</v>
      </c>
      <c r="E227" s="201" t="s">
        <v>202</v>
      </c>
      <c r="F227" s="200">
        <v>673</v>
      </c>
      <c r="G227" s="201" t="s">
        <v>408</v>
      </c>
      <c r="H227" s="202">
        <v>0.99</v>
      </c>
      <c r="I227" s="203"/>
      <c r="J227" s="204">
        <f t="shared" si="51"/>
        <v>10373.290496331463</v>
      </c>
      <c r="K227" s="217">
        <f t="shared" si="52"/>
        <v>6034</v>
      </c>
      <c r="L227" s="217">
        <f t="shared" si="53"/>
        <v>0</v>
      </c>
      <c r="M227" s="217">
        <f t="shared" si="54"/>
        <v>938</v>
      </c>
      <c r="N227" s="218">
        <f t="shared" si="65"/>
        <v>17345.290496331465</v>
      </c>
      <c r="O227" s="207">
        <f t="shared" si="55"/>
        <v>0</v>
      </c>
      <c r="P227" s="219"/>
      <c r="Q227" s="204" t="str">
        <f t="shared" si="56"/>
        <v/>
      </c>
      <c r="R227" s="217" t="str">
        <f t="shared" si="57"/>
        <v/>
      </c>
      <c r="S227" s="217">
        <f t="shared" si="58"/>
        <v>10373.290496331463</v>
      </c>
      <c r="T227" s="210" t="str">
        <f t="shared" si="66"/>
        <v/>
      </c>
      <c r="U227" s="219"/>
      <c r="V227" s="204" t="str">
        <f t="shared" si="59"/>
        <v/>
      </c>
      <c r="W227" s="217" t="str">
        <f t="shared" si="60"/>
        <v/>
      </c>
      <c r="X227" s="217">
        <f t="shared" si="61"/>
        <v>6103</v>
      </c>
      <c r="Y227" s="217">
        <f t="shared" si="62"/>
        <v>6036</v>
      </c>
      <c r="Z227" s="217">
        <f t="shared" si="63"/>
        <v>6034</v>
      </c>
      <c r="AA227" s="217">
        <f t="shared" si="64"/>
        <v>6034</v>
      </c>
      <c r="AB227" s="210">
        <f t="shared" si="67"/>
        <v>0</v>
      </c>
      <c r="AC227" s="203"/>
      <c r="AD227" s="211"/>
    </row>
    <row r="228" spans="1:30" s="79" customFormat="1" x14ac:dyDescent="0.2">
      <c r="A228" s="200">
        <v>430</v>
      </c>
      <c r="B228" s="200">
        <v>430170690</v>
      </c>
      <c r="C228" s="201" t="s">
        <v>504</v>
      </c>
      <c r="D228" s="200">
        <v>170</v>
      </c>
      <c r="E228" s="201" t="s">
        <v>202</v>
      </c>
      <c r="F228" s="200">
        <v>690</v>
      </c>
      <c r="G228" s="201" t="s">
        <v>414</v>
      </c>
      <c r="H228" s="202">
        <v>0.95</v>
      </c>
      <c r="I228" s="203"/>
      <c r="J228" s="204">
        <f t="shared" si="51"/>
        <v>11094.404188259601</v>
      </c>
      <c r="K228" s="217">
        <f t="shared" si="52"/>
        <v>4000</v>
      </c>
      <c r="L228" s="217">
        <f t="shared" si="53"/>
        <v>0</v>
      </c>
      <c r="M228" s="217">
        <f t="shared" si="54"/>
        <v>938</v>
      </c>
      <c r="N228" s="218">
        <f t="shared" si="65"/>
        <v>16032.404188259601</v>
      </c>
      <c r="O228" s="207">
        <f t="shared" si="55"/>
        <v>0</v>
      </c>
      <c r="P228" s="219"/>
      <c r="Q228" s="204" t="str">
        <f t="shared" si="56"/>
        <v/>
      </c>
      <c r="R228" s="217" t="str">
        <f t="shared" si="57"/>
        <v/>
      </c>
      <c r="S228" s="217">
        <f t="shared" si="58"/>
        <v>11094.404188259601</v>
      </c>
      <c r="T228" s="210" t="str">
        <f t="shared" si="66"/>
        <v/>
      </c>
      <c r="U228" s="219"/>
      <c r="V228" s="204" t="str">
        <f t="shared" si="59"/>
        <v/>
      </c>
      <c r="W228" s="217" t="str">
        <f t="shared" si="60"/>
        <v/>
      </c>
      <c r="X228" s="217">
        <f t="shared" si="61"/>
        <v>4002</v>
      </c>
      <c r="Y228" s="217">
        <f t="shared" si="62"/>
        <v>4000</v>
      </c>
      <c r="Z228" s="217">
        <f t="shared" si="63"/>
        <v>4000</v>
      </c>
      <c r="AA228" s="217">
        <f t="shared" si="64"/>
        <v>4000</v>
      </c>
      <c r="AB228" s="210">
        <f t="shared" si="67"/>
        <v>0</v>
      </c>
      <c r="AC228" s="203"/>
      <c r="AD228" s="211"/>
    </row>
    <row r="229" spans="1:30" s="79" customFormat="1" x14ac:dyDescent="0.2">
      <c r="A229" s="200">
        <v>430</v>
      </c>
      <c r="B229" s="200">
        <v>430170695</v>
      </c>
      <c r="C229" s="201" t="s">
        <v>504</v>
      </c>
      <c r="D229" s="200">
        <v>170</v>
      </c>
      <c r="E229" s="201" t="s">
        <v>202</v>
      </c>
      <c r="F229" s="200">
        <v>695</v>
      </c>
      <c r="G229" s="201" t="s">
        <v>415</v>
      </c>
      <c r="H229" s="202">
        <v>3</v>
      </c>
      <c r="I229" s="203"/>
      <c r="J229" s="204">
        <f t="shared" si="51"/>
        <v>11049</v>
      </c>
      <c r="K229" s="217">
        <f t="shared" si="52"/>
        <v>7236</v>
      </c>
      <c r="L229" s="217">
        <f t="shared" si="53"/>
        <v>0</v>
      </c>
      <c r="M229" s="217">
        <f t="shared" si="54"/>
        <v>938</v>
      </c>
      <c r="N229" s="218">
        <f t="shared" si="65"/>
        <v>19223</v>
      </c>
      <c r="O229" s="207">
        <f t="shared" si="55"/>
        <v>-37</v>
      </c>
      <c r="P229" s="219"/>
      <c r="Q229" s="204">
        <f t="shared" si="56"/>
        <v>10921</v>
      </c>
      <c r="R229" s="217">
        <f t="shared" si="57"/>
        <v>11049</v>
      </c>
      <c r="S229" s="217">
        <f t="shared" si="58"/>
        <v>11049</v>
      </c>
      <c r="T229" s="210">
        <f t="shared" si="66"/>
        <v>128</v>
      </c>
      <c r="U229" s="219"/>
      <c r="V229" s="204">
        <f t="shared" si="59"/>
        <v>6737</v>
      </c>
      <c r="W229" s="217">
        <f t="shared" si="60"/>
        <v>6816</v>
      </c>
      <c r="X229" s="217">
        <f t="shared" si="61"/>
        <v>7275</v>
      </c>
      <c r="Y229" s="217">
        <f t="shared" si="62"/>
        <v>7273</v>
      </c>
      <c r="Z229" s="217">
        <f t="shared" si="63"/>
        <v>7273</v>
      </c>
      <c r="AA229" s="217">
        <f t="shared" si="64"/>
        <v>7236</v>
      </c>
      <c r="AB229" s="210">
        <f t="shared" si="67"/>
        <v>-37</v>
      </c>
      <c r="AC229" s="203"/>
      <c r="AD229" s="211"/>
    </row>
    <row r="230" spans="1:30" s="79" customFormat="1" x14ac:dyDescent="0.2">
      <c r="A230" s="200">
        <v>430</v>
      </c>
      <c r="B230" s="200">
        <v>430170710</v>
      </c>
      <c r="C230" s="201" t="s">
        <v>504</v>
      </c>
      <c r="D230" s="200">
        <v>170</v>
      </c>
      <c r="E230" s="201" t="s">
        <v>202</v>
      </c>
      <c r="F230" s="200">
        <v>710</v>
      </c>
      <c r="G230" s="201" t="s">
        <v>419</v>
      </c>
      <c r="H230" s="202">
        <v>5.93</v>
      </c>
      <c r="I230" s="203"/>
      <c r="J230" s="204">
        <f t="shared" si="51"/>
        <v>11049</v>
      </c>
      <c r="K230" s="217">
        <f t="shared" si="52"/>
        <v>4477</v>
      </c>
      <c r="L230" s="217">
        <f t="shared" si="53"/>
        <v>0</v>
      </c>
      <c r="M230" s="217">
        <f t="shared" si="54"/>
        <v>938</v>
      </c>
      <c r="N230" s="218">
        <f t="shared" si="65"/>
        <v>16464</v>
      </c>
      <c r="O230" s="207">
        <f t="shared" si="55"/>
        <v>0</v>
      </c>
      <c r="P230" s="219"/>
      <c r="Q230" s="204">
        <f t="shared" si="56"/>
        <v>10461</v>
      </c>
      <c r="R230" s="217">
        <f t="shared" si="57"/>
        <v>11049</v>
      </c>
      <c r="S230" s="217">
        <f t="shared" si="58"/>
        <v>11049</v>
      </c>
      <c r="T230" s="210">
        <f t="shared" si="66"/>
        <v>588</v>
      </c>
      <c r="U230" s="219"/>
      <c r="V230" s="204">
        <f t="shared" si="59"/>
        <v>4329</v>
      </c>
      <c r="W230" s="217">
        <f t="shared" si="60"/>
        <v>4572</v>
      </c>
      <c r="X230" s="217">
        <f t="shared" si="61"/>
        <v>4497</v>
      </c>
      <c r="Y230" s="217">
        <f t="shared" si="62"/>
        <v>4477</v>
      </c>
      <c r="Z230" s="217">
        <f t="shared" si="63"/>
        <v>4477</v>
      </c>
      <c r="AA230" s="217">
        <f t="shared" si="64"/>
        <v>4477</v>
      </c>
      <c r="AB230" s="210">
        <f t="shared" si="67"/>
        <v>0</v>
      </c>
      <c r="AC230" s="203"/>
      <c r="AD230" s="211"/>
    </row>
    <row r="231" spans="1:30" s="79" customFormat="1" x14ac:dyDescent="0.2">
      <c r="A231" s="200">
        <v>430</v>
      </c>
      <c r="B231" s="200">
        <v>430170725</v>
      </c>
      <c r="C231" s="201" t="s">
        <v>504</v>
      </c>
      <c r="D231" s="200">
        <v>170</v>
      </c>
      <c r="E231" s="201" t="s">
        <v>202</v>
      </c>
      <c r="F231" s="200">
        <v>725</v>
      </c>
      <c r="G231" s="201" t="s">
        <v>424</v>
      </c>
      <c r="H231" s="202">
        <v>15.82</v>
      </c>
      <c r="I231" s="203"/>
      <c r="J231" s="204">
        <f t="shared" si="51"/>
        <v>11082</v>
      </c>
      <c r="K231" s="217">
        <f t="shared" si="52"/>
        <v>4011</v>
      </c>
      <c r="L231" s="217">
        <f t="shared" si="53"/>
        <v>0</v>
      </c>
      <c r="M231" s="217">
        <f t="shared" si="54"/>
        <v>938</v>
      </c>
      <c r="N231" s="218">
        <f t="shared" si="65"/>
        <v>16031</v>
      </c>
      <c r="O231" s="207">
        <f t="shared" si="55"/>
        <v>0</v>
      </c>
      <c r="P231" s="219"/>
      <c r="Q231" s="204">
        <f t="shared" si="56"/>
        <v>10327</v>
      </c>
      <c r="R231" s="217">
        <f t="shared" si="57"/>
        <v>11082</v>
      </c>
      <c r="S231" s="217">
        <f t="shared" si="58"/>
        <v>11082</v>
      </c>
      <c r="T231" s="210">
        <f t="shared" si="66"/>
        <v>755</v>
      </c>
      <c r="U231" s="219"/>
      <c r="V231" s="204">
        <f t="shared" si="59"/>
        <v>3304</v>
      </c>
      <c r="W231" s="217">
        <f t="shared" si="60"/>
        <v>3546</v>
      </c>
      <c r="X231" s="217">
        <f t="shared" si="61"/>
        <v>4005</v>
      </c>
      <c r="Y231" s="217">
        <f t="shared" si="62"/>
        <v>4011</v>
      </c>
      <c r="Z231" s="217">
        <f t="shared" si="63"/>
        <v>4011</v>
      </c>
      <c r="AA231" s="217">
        <f t="shared" si="64"/>
        <v>4011</v>
      </c>
      <c r="AB231" s="210">
        <f t="shared" si="67"/>
        <v>0</v>
      </c>
      <c r="AC231" s="203"/>
      <c r="AD231" s="211"/>
    </row>
    <row r="232" spans="1:30" s="79" customFormat="1" x14ac:dyDescent="0.2">
      <c r="A232" s="200">
        <v>430</v>
      </c>
      <c r="B232" s="200">
        <v>430170730</v>
      </c>
      <c r="C232" s="201" t="s">
        <v>504</v>
      </c>
      <c r="D232" s="200">
        <v>170</v>
      </c>
      <c r="E232" s="201" t="s">
        <v>202</v>
      </c>
      <c r="F232" s="200">
        <v>730</v>
      </c>
      <c r="G232" s="201" t="s">
        <v>426</v>
      </c>
      <c r="H232" s="202">
        <v>8</v>
      </c>
      <c r="I232" s="203"/>
      <c r="J232" s="204">
        <f t="shared" si="51"/>
        <v>12527</v>
      </c>
      <c r="K232" s="217">
        <f t="shared" si="52"/>
        <v>4787</v>
      </c>
      <c r="L232" s="217">
        <f t="shared" si="53"/>
        <v>0</v>
      </c>
      <c r="M232" s="217">
        <f t="shared" si="54"/>
        <v>938</v>
      </c>
      <c r="N232" s="218">
        <f t="shared" si="65"/>
        <v>18252</v>
      </c>
      <c r="O232" s="207">
        <f t="shared" si="55"/>
        <v>0</v>
      </c>
      <c r="P232" s="219"/>
      <c r="Q232" s="204">
        <f t="shared" si="56"/>
        <v>11180</v>
      </c>
      <c r="R232" s="217">
        <f t="shared" si="57"/>
        <v>12527</v>
      </c>
      <c r="S232" s="217">
        <f t="shared" si="58"/>
        <v>12527</v>
      </c>
      <c r="T232" s="210">
        <f t="shared" si="66"/>
        <v>1347</v>
      </c>
      <c r="U232" s="219"/>
      <c r="V232" s="204">
        <f t="shared" si="59"/>
        <v>3474</v>
      </c>
      <c r="W232" s="217">
        <f t="shared" si="60"/>
        <v>3893</v>
      </c>
      <c r="X232" s="217">
        <f t="shared" si="61"/>
        <v>4781</v>
      </c>
      <c r="Y232" s="217">
        <f t="shared" si="62"/>
        <v>4787</v>
      </c>
      <c r="Z232" s="217">
        <f t="shared" si="63"/>
        <v>4787</v>
      </c>
      <c r="AA232" s="217">
        <f t="shared" si="64"/>
        <v>4787</v>
      </c>
      <c r="AB232" s="210">
        <f t="shared" si="67"/>
        <v>0</v>
      </c>
      <c r="AC232" s="203"/>
      <c r="AD232" s="211"/>
    </row>
    <row r="233" spans="1:30" s="79" customFormat="1" x14ac:dyDescent="0.2">
      <c r="A233" s="200">
        <v>430</v>
      </c>
      <c r="B233" s="200">
        <v>430170735</v>
      </c>
      <c r="C233" s="201" t="s">
        <v>504</v>
      </c>
      <c r="D233" s="200">
        <v>170</v>
      </c>
      <c r="E233" s="201" t="s">
        <v>202</v>
      </c>
      <c r="F233" s="200">
        <v>735</v>
      </c>
      <c r="G233" s="201" t="s">
        <v>427</v>
      </c>
      <c r="H233" s="202">
        <v>3</v>
      </c>
      <c r="I233" s="203"/>
      <c r="J233" s="204">
        <f t="shared" si="51"/>
        <v>10121</v>
      </c>
      <c r="K233" s="217">
        <f t="shared" si="52"/>
        <v>4113</v>
      </c>
      <c r="L233" s="217">
        <f t="shared" si="53"/>
        <v>0</v>
      </c>
      <c r="M233" s="217">
        <f t="shared" si="54"/>
        <v>938</v>
      </c>
      <c r="N233" s="218">
        <f t="shared" si="65"/>
        <v>15172</v>
      </c>
      <c r="O233" s="207">
        <f t="shared" si="55"/>
        <v>0</v>
      </c>
      <c r="P233" s="219"/>
      <c r="Q233" s="204">
        <f t="shared" si="56"/>
        <v>10002</v>
      </c>
      <c r="R233" s="217">
        <f t="shared" si="57"/>
        <v>10121</v>
      </c>
      <c r="S233" s="217">
        <f t="shared" si="58"/>
        <v>10121</v>
      </c>
      <c r="T233" s="210">
        <f t="shared" si="66"/>
        <v>119</v>
      </c>
      <c r="U233" s="219"/>
      <c r="V233" s="204">
        <f t="shared" si="59"/>
        <v>3904</v>
      </c>
      <c r="W233" s="217">
        <f t="shared" si="60"/>
        <v>3951</v>
      </c>
      <c r="X233" s="217">
        <f t="shared" si="61"/>
        <v>4134</v>
      </c>
      <c r="Y233" s="217">
        <f t="shared" si="62"/>
        <v>4114</v>
      </c>
      <c r="Z233" s="217">
        <f t="shared" si="63"/>
        <v>4113</v>
      </c>
      <c r="AA233" s="217">
        <f t="shared" si="64"/>
        <v>4113</v>
      </c>
      <c r="AB233" s="210">
        <f t="shared" si="67"/>
        <v>0</v>
      </c>
      <c r="AC233" s="203"/>
      <c r="AD233" s="211"/>
    </row>
    <row r="234" spans="1:30" s="79" customFormat="1" x14ac:dyDescent="0.2">
      <c r="A234" s="200">
        <v>430</v>
      </c>
      <c r="B234" s="200">
        <v>430170775</v>
      </c>
      <c r="C234" s="201" t="s">
        <v>504</v>
      </c>
      <c r="D234" s="200">
        <v>170</v>
      </c>
      <c r="E234" s="201" t="s">
        <v>202</v>
      </c>
      <c r="F234" s="200">
        <v>775</v>
      </c>
      <c r="G234" s="201" t="s">
        <v>441</v>
      </c>
      <c r="H234" s="202">
        <v>3</v>
      </c>
      <c r="I234" s="203"/>
      <c r="J234" s="204">
        <f t="shared" si="51"/>
        <v>9192</v>
      </c>
      <c r="K234" s="217">
        <f t="shared" si="52"/>
        <v>2184</v>
      </c>
      <c r="L234" s="217">
        <f t="shared" si="53"/>
        <v>0</v>
      </c>
      <c r="M234" s="217">
        <f t="shared" si="54"/>
        <v>938</v>
      </c>
      <c r="N234" s="218">
        <f t="shared" si="65"/>
        <v>12314</v>
      </c>
      <c r="O234" s="207">
        <f t="shared" si="55"/>
        <v>0</v>
      </c>
      <c r="P234" s="219"/>
      <c r="Q234" s="204">
        <f t="shared" si="56"/>
        <v>10921</v>
      </c>
      <c r="R234" s="217">
        <f t="shared" si="57"/>
        <v>9192</v>
      </c>
      <c r="S234" s="217">
        <f t="shared" si="58"/>
        <v>9192</v>
      </c>
      <c r="T234" s="210">
        <f t="shared" si="66"/>
        <v>-1729</v>
      </c>
      <c r="U234" s="219"/>
      <c r="V234" s="204">
        <f t="shared" si="59"/>
        <v>2365</v>
      </c>
      <c r="W234" s="217">
        <f t="shared" si="60"/>
        <v>1991</v>
      </c>
      <c r="X234" s="217">
        <f t="shared" si="61"/>
        <v>2120</v>
      </c>
      <c r="Y234" s="217">
        <f t="shared" si="62"/>
        <v>2184</v>
      </c>
      <c r="Z234" s="217">
        <f t="shared" si="63"/>
        <v>2184</v>
      </c>
      <c r="AA234" s="217">
        <f t="shared" si="64"/>
        <v>2184</v>
      </c>
      <c r="AB234" s="210">
        <f t="shared" si="67"/>
        <v>0</v>
      </c>
      <c r="AC234" s="203"/>
      <c r="AD234" s="211"/>
    </row>
    <row r="235" spans="1:30" s="79" customFormat="1" x14ac:dyDescent="0.2">
      <c r="A235" s="200">
        <v>431</v>
      </c>
      <c r="B235" s="200">
        <v>431149056</v>
      </c>
      <c r="C235" s="201" t="s">
        <v>505</v>
      </c>
      <c r="D235" s="200">
        <v>149</v>
      </c>
      <c r="E235" s="201" t="s">
        <v>181</v>
      </c>
      <c r="F235" s="200">
        <v>56</v>
      </c>
      <c r="G235" s="201" t="s">
        <v>88</v>
      </c>
      <c r="H235" s="202">
        <v>0.59</v>
      </c>
      <c r="I235" s="203"/>
      <c r="J235" s="204">
        <f t="shared" si="51"/>
        <v>10607.145539906103</v>
      </c>
      <c r="K235" s="217">
        <f t="shared" si="52"/>
        <v>3763</v>
      </c>
      <c r="L235" s="217">
        <f t="shared" si="53"/>
        <v>0</v>
      </c>
      <c r="M235" s="217">
        <f t="shared" si="54"/>
        <v>938</v>
      </c>
      <c r="N235" s="218">
        <f t="shared" si="65"/>
        <v>15308.145539906103</v>
      </c>
      <c r="O235" s="207" t="str">
        <f t="shared" si="55"/>
        <v/>
      </c>
      <c r="P235" s="219"/>
      <c r="Q235" s="204" t="str">
        <f t="shared" si="56"/>
        <v/>
      </c>
      <c r="R235" s="217" t="str">
        <f t="shared" si="57"/>
        <v/>
      </c>
      <c r="S235" s="217" t="str">
        <f t="shared" si="58"/>
        <v/>
      </c>
      <c r="T235" s="210" t="str">
        <f t="shared" si="66"/>
        <v/>
      </c>
      <c r="U235" s="219"/>
      <c r="V235" s="204" t="str">
        <f t="shared" si="59"/>
        <v/>
      </c>
      <c r="W235" s="217" t="str">
        <f t="shared" si="60"/>
        <v/>
      </c>
      <c r="X235" s="217" t="str">
        <f t="shared" si="61"/>
        <v/>
      </c>
      <c r="Y235" s="217" t="str">
        <f t="shared" si="62"/>
        <v/>
      </c>
      <c r="Z235" s="217" t="str">
        <f t="shared" si="63"/>
        <v/>
      </c>
      <c r="AA235" s="217">
        <f t="shared" si="64"/>
        <v>3763</v>
      </c>
      <c r="AB235" s="210" t="str">
        <f t="shared" si="67"/>
        <v/>
      </c>
      <c r="AC235" s="203"/>
      <c r="AD235" s="211"/>
    </row>
    <row r="236" spans="1:30" s="79" customFormat="1" x14ac:dyDescent="0.2">
      <c r="A236" s="200">
        <v>431</v>
      </c>
      <c r="B236" s="200">
        <v>431149079</v>
      </c>
      <c r="C236" s="201" t="s">
        <v>505</v>
      </c>
      <c r="D236" s="200">
        <v>149</v>
      </c>
      <c r="E236" s="201" t="s">
        <v>181</v>
      </c>
      <c r="F236" s="200">
        <v>79</v>
      </c>
      <c r="G236" s="201" t="s">
        <v>111</v>
      </c>
      <c r="H236" s="202">
        <v>1</v>
      </c>
      <c r="I236" s="203"/>
      <c r="J236" s="204">
        <f t="shared" si="51"/>
        <v>11124.295946014126</v>
      </c>
      <c r="K236" s="217">
        <f t="shared" si="52"/>
        <v>63</v>
      </c>
      <c r="L236" s="217">
        <f t="shared" si="53"/>
        <v>0</v>
      </c>
      <c r="M236" s="217">
        <f t="shared" si="54"/>
        <v>938</v>
      </c>
      <c r="N236" s="218">
        <f t="shared" si="65"/>
        <v>12125.295946014126</v>
      </c>
      <c r="O236" s="207">
        <f t="shared" si="55"/>
        <v>12</v>
      </c>
      <c r="P236" s="219"/>
      <c r="Q236" s="204" t="str">
        <f t="shared" si="56"/>
        <v/>
      </c>
      <c r="R236" s="217" t="str">
        <f t="shared" si="57"/>
        <v/>
      </c>
      <c r="S236" s="217">
        <f t="shared" si="58"/>
        <v>11124.295946014126</v>
      </c>
      <c r="T236" s="210" t="str">
        <f t="shared" si="66"/>
        <v/>
      </c>
      <c r="U236" s="219"/>
      <c r="V236" s="204" t="str">
        <f t="shared" si="59"/>
        <v/>
      </c>
      <c r="W236" s="217" t="str">
        <f t="shared" si="60"/>
        <v/>
      </c>
      <c r="X236" s="217">
        <f t="shared" si="61"/>
        <v>0</v>
      </c>
      <c r="Y236" s="217">
        <f t="shared" si="62"/>
        <v>0</v>
      </c>
      <c r="Z236" s="217">
        <f t="shared" si="63"/>
        <v>51</v>
      </c>
      <c r="AA236" s="217">
        <f t="shared" si="64"/>
        <v>63</v>
      </c>
      <c r="AB236" s="210">
        <f t="shared" si="67"/>
        <v>12</v>
      </c>
      <c r="AC236" s="203"/>
      <c r="AD236" s="211"/>
    </row>
    <row r="237" spans="1:30" s="79" customFormat="1" x14ac:dyDescent="0.2">
      <c r="A237" s="200">
        <v>431</v>
      </c>
      <c r="B237" s="200">
        <v>431149128</v>
      </c>
      <c r="C237" s="201" t="s">
        <v>505</v>
      </c>
      <c r="D237" s="200">
        <v>149</v>
      </c>
      <c r="E237" s="201" t="s">
        <v>181</v>
      </c>
      <c r="F237" s="200">
        <v>128</v>
      </c>
      <c r="G237" s="201" t="s">
        <v>160</v>
      </c>
      <c r="H237" s="202">
        <v>11</v>
      </c>
      <c r="I237" s="203"/>
      <c r="J237" s="204">
        <f t="shared" si="51"/>
        <v>11256</v>
      </c>
      <c r="K237" s="217">
        <f t="shared" si="52"/>
        <v>649</v>
      </c>
      <c r="L237" s="217">
        <f t="shared" si="53"/>
        <v>0</v>
      </c>
      <c r="M237" s="217">
        <f t="shared" si="54"/>
        <v>938</v>
      </c>
      <c r="N237" s="218">
        <f t="shared" si="65"/>
        <v>12843</v>
      </c>
      <c r="O237" s="207">
        <f t="shared" si="55"/>
        <v>1</v>
      </c>
      <c r="P237" s="219"/>
      <c r="Q237" s="204">
        <f t="shared" si="56"/>
        <v>8356</v>
      </c>
      <c r="R237" s="217">
        <f t="shared" si="57"/>
        <v>11256</v>
      </c>
      <c r="S237" s="217">
        <f t="shared" si="58"/>
        <v>11256</v>
      </c>
      <c r="T237" s="210">
        <f t="shared" si="66"/>
        <v>2900</v>
      </c>
      <c r="U237" s="219"/>
      <c r="V237" s="204">
        <f t="shared" si="59"/>
        <v>596</v>
      </c>
      <c r="W237" s="217">
        <f t="shared" si="60"/>
        <v>803</v>
      </c>
      <c r="X237" s="217">
        <f t="shared" si="61"/>
        <v>653</v>
      </c>
      <c r="Y237" s="217">
        <f t="shared" si="62"/>
        <v>648</v>
      </c>
      <c r="Z237" s="217">
        <f t="shared" si="63"/>
        <v>648</v>
      </c>
      <c r="AA237" s="217">
        <f t="shared" si="64"/>
        <v>649</v>
      </c>
      <c r="AB237" s="210">
        <f t="shared" si="67"/>
        <v>1</v>
      </c>
      <c r="AC237" s="203"/>
      <c r="AD237" s="211"/>
    </row>
    <row r="238" spans="1:30" s="79" customFormat="1" x14ac:dyDescent="0.2">
      <c r="A238" s="200">
        <v>431</v>
      </c>
      <c r="B238" s="200">
        <v>431149149</v>
      </c>
      <c r="C238" s="201" t="s">
        <v>505</v>
      </c>
      <c r="D238" s="200">
        <v>149</v>
      </c>
      <c r="E238" s="201" t="s">
        <v>181</v>
      </c>
      <c r="F238" s="200">
        <v>149</v>
      </c>
      <c r="G238" s="201" t="s">
        <v>181</v>
      </c>
      <c r="H238" s="202">
        <v>372.28000000000003</v>
      </c>
      <c r="I238" s="203"/>
      <c r="J238" s="204">
        <f t="shared" si="51"/>
        <v>12728</v>
      </c>
      <c r="K238" s="217">
        <f t="shared" si="52"/>
        <v>470</v>
      </c>
      <c r="L238" s="217">
        <f t="shared" si="53"/>
        <v>0</v>
      </c>
      <c r="M238" s="217">
        <f t="shared" si="54"/>
        <v>938</v>
      </c>
      <c r="N238" s="218">
        <f t="shared" si="65"/>
        <v>14136</v>
      </c>
      <c r="O238" s="207">
        <f t="shared" si="55"/>
        <v>4</v>
      </c>
      <c r="P238" s="219"/>
      <c r="Q238" s="204">
        <f t="shared" si="56"/>
        <v>12411</v>
      </c>
      <c r="R238" s="217">
        <f t="shared" si="57"/>
        <v>12728</v>
      </c>
      <c r="S238" s="217">
        <f t="shared" si="58"/>
        <v>12728</v>
      </c>
      <c r="T238" s="210">
        <f t="shared" si="66"/>
        <v>317</v>
      </c>
      <c r="U238" s="219"/>
      <c r="V238" s="204">
        <f t="shared" si="59"/>
        <v>0</v>
      </c>
      <c r="W238" s="217">
        <f t="shared" si="60"/>
        <v>0</v>
      </c>
      <c r="X238" s="217">
        <f t="shared" si="61"/>
        <v>0</v>
      </c>
      <c r="Y238" s="217">
        <f t="shared" si="62"/>
        <v>0</v>
      </c>
      <c r="Z238" s="217">
        <f t="shared" si="63"/>
        <v>466</v>
      </c>
      <c r="AA238" s="217">
        <f t="shared" si="64"/>
        <v>470</v>
      </c>
      <c r="AB238" s="210">
        <f t="shared" si="67"/>
        <v>4</v>
      </c>
      <c r="AC238" s="203"/>
      <c r="AD238" s="211"/>
    </row>
    <row r="239" spans="1:30" s="79" customFormat="1" x14ac:dyDescent="0.2">
      <c r="A239" s="200">
        <v>431</v>
      </c>
      <c r="B239" s="200">
        <v>431149181</v>
      </c>
      <c r="C239" s="201" t="s">
        <v>505</v>
      </c>
      <c r="D239" s="200">
        <v>149</v>
      </c>
      <c r="E239" s="201" t="s">
        <v>181</v>
      </c>
      <c r="F239" s="200">
        <v>181</v>
      </c>
      <c r="G239" s="201" t="s">
        <v>213</v>
      </c>
      <c r="H239" s="202">
        <v>12.87</v>
      </c>
      <c r="I239" s="203"/>
      <c r="J239" s="204">
        <f t="shared" si="51"/>
        <v>11890</v>
      </c>
      <c r="K239" s="217">
        <f t="shared" si="52"/>
        <v>218</v>
      </c>
      <c r="L239" s="217">
        <f t="shared" si="53"/>
        <v>0</v>
      </c>
      <c r="M239" s="217">
        <f t="shared" si="54"/>
        <v>938</v>
      </c>
      <c r="N239" s="218">
        <f t="shared" si="65"/>
        <v>13046</v>
      </c>
      <c r="O239" s="207">
        <f t="shared" si="55"/>
        <v>1</v>
      </c>
      <c r="P239" s="219"/>
      <c r="Q239" s="204">
        <f t="shared" si="56"/>
        <v>12184</v>
      </c>
      <c r="R239" s="217">
        <f t="shared" si="57"/>
        <v>11890</v>
      </c>
      <c r="S239" s="217">
        <f t="shared" si="58"/>
        <v>11890</v>
      </c>
      <c r="T239" s="210">
        <f t="shared" si="66"/>
        <v>-294</v>
      </c>
      <c r="U239" s="219"/>
      <c r="V239" s="204">
        <f t="shared" si="59"/>
        <v>579</v>
      </c>
      <c r="W239" s="217">
        <f t="shared" si="60"/>
        <v>565</v>
      </c>
      <c r="X239" s="217">
        <f t="shared" si="61"/>
        <v>212</v>
      </c>
      <c r="Y239" s="217">
        <f t="shared" si="62"/>
        <v>217</v>
      </c>
      <c r="Z239" s="217">
        <f t="shared" si="63"/>
        <v>217</v>
      </c>
      <c r="AA239" s="217">
        <f t="shared" si="64"/>
        <v>218</v>
      </c>
      <c r="AB239" s="210">
        <f t="shared" si="67"/>
        <v>1</v>
      </c>
      <c r="AC239" s="203"/>
      <c r="AD239" s="211"/>
    </row>
    <row r="240" spans="1:30" s="79" customFormat="1" x14ac:dyDescent="0.2">
      <c r="A240" s="200">
        <v>431</v>
      </c>
      <c r="B240" s="200">
        <v>431149211</v>
      </c>
      <c r="C240" s="201" t="s">
        <v>505</v>
      </c>
      <c r="D240" s="200">
        <v>149</v>
      </c>
      <c r="E240" s="201" t="s">
        <v>181</v>
      </c>
      <c r="F240" s="200">
        <v>211</v>
      </c>
      <c r="G240" s="201" t="s">
        <v>243</v>
      </c>
      <c r="H240" s="202">
        <v>1.96</v>
      </c>
      <c r="I240" s="203"/>
      <c r="J240" s="204">
        <f t="shared" si="51"/>
        <v>10752.007650935375</v>
      </c>
      <c r="K240" s="217">
        <f t="shared" si="52"/>
        <v>2443</v>
      </c>
      <c r="L240" s="217">
        <f t="shared" si="53"/>
        <v>0</v>
      </c>
      <c r="M240" s="217">
        <f t="shared" si="54"/>
        <v>938</v>
      </c>
      <c r="N240" s="218">
        <f t="shared" si="65"/>
        <v>14133.007650935375</v>
      </c>
      <c r="O240" s="207">
        <f t="shared" si="55"/>
        <v>0</v>
      </c>
      <c r="P240" s="219"/>
      <c r="Q240" s="204" t="str">
        <f t="shared" si="56"/>
        <v/>
      </c>
      <c r="R240" s="217" t="str">
        <f t="shared" si="57"/>
        <v/>
      </c>
      <c r="S240" s="217">
        <f t="shared" si="58"/>
        <v>10752.007650935375</v>
      </c>
      <c r="T240" s="210" t="str">
        <f t="shared" si="66"/>
        <v/>
      </c>
      <c r="U240" s="219"/>
      <c r="V240" s="204" t="str">
        <f t="shared" si="59"/>
        <v/>
      </c>
      <c r="W240" s="217" t="str">
        <f t="shared" si="60"/>
        <v/>
      </c>
      <c r="X240" s="217">
        <f t="shared" si="61"/>
        <v>2442</v>
      </c>
      <c r="Y240" s="217">
        <f t="shared" si="62"/>
        <v>2443</v>
      </c>
      <c r="Z240" s="217">
        <f t="shared" si="63"/>
        <v>2443</v>
      </c>
      <c r="AA240" s="217">
        <f t="shared" si="64"/>
        <v>2443</v>
      </c>
      <c r="AB240" s="210">
        <f t="shared" si="67"/>
        <v>0</v>
      </c>
      <c r="AC240" s="203"/>
      <c r="AD240" s="211"/>
    </row>
    <row r="241" spans="1:30" s="79" customFormat="1" x14ac:dyDescent="0.2">
      <c r="A241" s="200">
        <v>432</v>
      </c>
      <c r="B241" s="200">
        <v>432712020</v>
      </c>
      <c r="C241" s="201" t="s">
        <v>506</v>
      </c>
      <c r="D241" s="200">
        <v>712</v>
      </c>
      <c r="E241" s="201" t="s">
        <v>420</v>
      </c>
      <c r="F241" s="200">
        <v>20</v>
      </c>
      <c r="G241" s="201" t="s">
        <v>52</v>
      </c>
      <c r="H241" s="202">
        <v>85.63</v>
      </c>
      <c r="I241" s="203"/>
      <c r="J241" s="204">
        <f t="shared" si="51"/>
        <v>9452</v>
      </c>
      <c r="K241" s="217">
        <f t="shared" si="52"/>
        <v>2644</v>
      </c>
      <c r="L241" s="217">
        <f t="shared" si="53"/>
        <v>0</v>
      </c>
      <c r="M241" s="217">
        <f t="shared" si="54"/>
        <v>938</v>
      </c>
      <c r="N241" s="218">
        <f t="shared" si="65"/>
        <v>13034</v>
      </c>
      <c r="O241" s="207">
        <f t="shared" si="55"/>
        <v>2</v>
      </c>
      <c r="P241" s="219"/>
      <c r="Q241" s="204">
        <f t="shared" si="56"/>
        <v>9536</v>
      </c>
      <c r="R241" s="217">
        <f t="shared" si="57"/>
        <v>9452</v>
      </c>
      <c r="S241" s="217">
        <f t="shared" si="58"/>
        <v>9452</v>
      </c>
      <c r="T241" s="210">
        <f t="shared" si="66"/>
        <v>-84</v>
      </c>
      <c r="U241" s="219"/>
      <c r="V241" s="204">
        <f t="shared" si="59"/>
        <v>2647</v>
      </c>
      <c r="W241" s="217">
        <f t="shared" si="60"/>
        <v>2624</v>
      </c>
      <c r="X241" s="217">
        <f t="shared" si="61"/>
        <v>2624</v>
      </c>
      <c r="Y241" s="217">
        <f t="shared" si="62"/>
        <v>2624</v>
      </c>
      <c r="Z241" s="217">
        <f t="shared" si="63"/>
        <v>2642</v>
      </c>
      <c r="AA241" s="217">
        <f t="shared" si="64"/>
        <v>2644</v>
      </c>
      <c r="AB241" s="210">
        <f t="shared" si="67"/>
        <v>2</v>
      </c>
      <c r="AC241" s="203"/>
      <c r="AD241" s="211"/>
    </row>
    <row r="242" spans="1:30" s="79" customFormat="1" x14ac:dyDescent="0.2">
      <c r="A242" s="200">
        <v>432</v>
      </c>
      <c r="B242" s="200">
        <v>432712096</v>
      </c>
      <c r="C242" s="201" t="s">
        <v>506</v>
      </c>
      <c r="D242" s="200">
        <v>712</v>
      </c>
      <c r="E242" s="201" t="s">
        <v>420</v>
      </c>
      <c r="F242" s="200">
        <v>96</v>
      </c>
      <c r="G242" s="201" t="s">
        <v>128</v>
      </c>
      <c r="H242" s="202">
        <v>1</v>
      </c>
      <c r="I242" s="203"/>
      <c r="J242" s="204">
        <f t="shared" si="51"/>
        <v>8960</v>
      </c>
      <c r="K242" s="217">
        <f t="shared" si="52"/>
        <v>5103</v>
      </c>
      <c r="L242" s="217">
        <f t="shared" si="53"/>
        <v>0</v>
      </c>
      <c r="M242" s="217">
        <f t="shared" si="54"/>
        <v>938</v>
      </c>
      <c r="N242" s="218">
        <f t="shared" si="65"/>
        <v>15001</v>
      </c>
      <c r="O242" s="207">
        <f t="shared" si="55"/>
        <v>3</v>
      </c>
      <c r="P242" s="219"/>
      <c r="Q242" s="204">
        <f t="shared" si="56"/>
        <v>13375</v>
      </c>
      <c r="R242" s="217">
        <f t="shared" si="57"/>
        <v>8960</v>
      </c>
      <c r="S242" s="217">
        <f t="shared" si="58"/>
        <v>8960</v>
      </c>
      <c r="T242" s="210">
        <f t="shared" si="66"/>
        <v>-4415</v>
      </c>
      <c r="U242" s="219"/>
      <c r="V242" s="204">
        <f t="shared" si="59"/>
        <v>7281</v>
      </c>
      <c r="W242" s="217">
        <f t="shared" si="60"/>
        <v>4877</v>
      </c>
      <c r="X242" s="217">
        <f t="shared" si="61"/>
        <v>5087</v>
      </c>
      <c r="Y242" s="217">
        <f t="shared" si="62"/>
        <v>5101</v>
      </c>
      <c r="Z242" s="217">
        <f t="shared" si="63"/>
        <v>5100</v>
      </c>
      <c r="AA242" s="217">
        <f t="shared" si="64"/>
        <v>5103</v>
      </c>
      <c r="AB242" s="210">
        <f t="shared" si="67"/>
        <v>3</v>
      </c>
      <c r="AC242" s="203"/>
      <c r="AD242" s="211"/>
    </row>
    <row r="243" spans="1:30" s="79" customFormat="1" x14ac:dyDescent="0.2">
      <c r="A243" s="200">
        <v>432</v>
      </c>
      <c r="B243" s="200">
        <v>432712172</v>
      </c>
      <c r="C243" s="201" t="s">
        <v>506</v>
      </c>
      <c r="D243" s="200">
        <v>712</v>
      </c>
      <c r="E243" s="201" t="s">
        <v>420</v>
      </c>
      <c r="F243" s="200">
        <v>172</v>
      </c>
      <c r="G243" s="201" t="s">
        <v>204</v>
      </c>
      <c r="H243" s="202">
        <v>2</v>
      </c>
      <c r="I243" s="203"/>
      <c r="J243" s="204">
        <f t="shared" si="51"/>
        <v>8960</v>
      </c>
      <c r="K243" s="217">
        <f t="shared" si="52"/>
        <v>6036</v>
      </c>
      <c r="L243" s="217">
        <f t="shared" si="53"/>
        <v>0</v>
      </c>
      <c r="M243" s="217">
        <f t="shared" si="54"/>
        <v>938</v>
      </c>
      <c r="N243" s="218">
        <f t="shared" si="65"/>
        <v>15934</v>
      </c>
      <c r="O243" s="207">
        <f t="shared" si="55"/>
        <v>1</v>
      </c>
      <c r="P243" s="219"/>
      <c r="Q243" s="204">
        <f t="shared" si="56"/>
        <v>8785</v>
      </c>
      <c r="R243" s="217">
        <f t="shared" si="57"/>
        <v>8960</v>
      </c>
      <c r="S243" s="217">
        <f t="shared" si="58"/>
        <v>8960</v>
      </c>
      <c r="T243" s="210">
        <f t="shared" si="66"/>
        <v>175</v>
      </c>
      <c r="U243" s="219"/>
      <c r="V243" s="204">
        <f t="shared" si="59"/>
        <v>5215</v>
      </c>
      <c r="W243" s="217">
        <f t="shared" si="60"/>
        <v>5319</v>
      </c>
      <c r="X243" s="217">
        <f t="shared" si="61"/>
        <v>5999</v>
      </c>
      <c r="Y243" s="217">
        <f t="shared" si="62"/>
        <v>6035</v>
      </c>
      <c r="Z243" s="217">
        <f t="shared" si="63"/>
        <v>6035</v>
      </c>
      <c r="AA243" s="217">
        <f t="shared" si="64"/>
        <v>6036</v>
      </c>
      <c r="AB243" s="210">
        <f t="shared" si="67"/>
        <v>1</v>
      </c>
      <c r="AC243" s="203"/>
      <c r="AD243" s="211"/>
    </row>
    <row r="244" spans="1:30" s="79" customFormat="1" x14ac:dyDescent="0.2">
      <c r="A244" s="200">
        <v>432</v>
      </c>
      <c r="B244" s="200">
        <v>432712261</v>
      </c>
      <c r="C244" s="201" t="s">
        <v>506</v>
      </c>
      <c r="D244" s="200">
        <v>712</v>
      </c>
      <c r="E244" s="201" t="s">
        <v>420</v>
      </c>
      <c r="F244" s="200">
        <v>261</v>
      </c>
      <c r="G244" s="201" t="s">
        <v>293</v>
      </c>
      <c r="H244" s="202">
        <v>16.41</v>
      </c>
      <c r="I244" s="203"/>
      <c r="J244" s="204">
        <f t="shared" si="51"/>
        <v>8960</v>
      </c>
      <c r="K244" s="217">
        <f t="shared" si="52"/>
        <v>5783</v>
      </c>
      <c r="L244" s="217">
        <f t="shared" si="53"/>
        <v>0</v>
      </c>
      <c r="M244" s="217">
        <f t="shared" si="54"/>
        <v>938</v>
      </c>
      <c r="N244" s="218">
        <f t="shared" si="65"/>
        <v>15681</v>
      </c>
      <c r="O244" s="207">
        <f t="shared" si="55"/>
        <v>4</v>
      </c>
      <c r="P244" s="219"/>
      <c r="Q244" s="204">
        <f t="shared" si="56"/>
        <v>9098</v>
      </c>
      <c r="R244" s="217">
        <f t="shared" si="57"/>
        <v>8960</v>
      </c>
      <c r="S244" s="217">
        <f t="shared" si="58"/>
        <v>8960</v>
      </c>
      <c r="T244" s="210">
        <f t="shared" si="66"/>
        <v>-138</v>
      </c>
      <c r="U244" s="219"/>
      <c r="V244" s="204">
        <f t="shared" si="59"/>
        <v>5770</v>
      </c>
      <c r="W244" s="217">
        <f t="shared" si="60"/>
        <v>5683</v>
      </c>
      <c r="X244" s="217">
        <f t="shared" si="61"/>
        <v>5789</v>
      </c>
      <c r="Y244" s="217">
        <f t="shared" si="62"/>
        <v>5780</v>
      </c>
      <c r="Z244" s="217">
        <f t="shared" si="63"/>
        <v>5779</v>
      </c>
      <c r="AA244" s="217">
        <f t="shared" si="64"/>
        <v>5783</v>
      </c>
      <c r="AB244" s="210">
        <f t="shared" si="67"/>
        <v>4</v>
      </c>
      <c r="AC244" s="203"/>
      <c r="AD244" s="211"/>
    </row>
    <row r="245" spans="1:30" s="79" customFormat="1" x14ac:dyDescent="0.2">
      <c r="A245" s="200">
        <v>432</v>
      </c>
      <c r="B245" s="200">
        <v>432712300</v>
      </c>
      <c r="C245" s="201" t="s">
        <v>506</v>
      </c>
      <c r="D245" s="200">
        <v>712</v>
      </c>
      <c r="E245" s="201" t="s">
        <v>420</v>
      </c>
      <c r="F245" s="200">
        <v>300</v>
      </c>
      <c r="G245" s="201" t="s">
        <v>332</v>
      </c>
      <c r="H245" s="202">
        <v>1</v>
      </c>
      <c r="I245" s="203"/>
      <c r="J245" s="204">
        <f t="shared" si="51"/>
        <v>8960</v>
      </c>
      <c r="K245" s="217">
        <f t="shared" si="52"/>
        <v>16090</v>
      </c>
      <c r="L245" s="217">
        <f t="shared" si="53"/>
        <v>0</v>
      </c>
      <c r="M245" s="217">
        <f t="shared" si="54"/>
        <v>938</v>
      </c>
      <c r="N245" s="218">
        <f t="shared" si="65"/>
        <v>25988</v>
      </c>
      <c r="O245" s="207">
        <f t="shared" si="55"/>
        <v>0</v>
      </c>
      <c r="P245" s="219"/>
      <c r="Q245" s="204">
        <f t="shared" si="56"/>
        <v>8785</v>
      </c>
      <c r="R245" s="217">
        <f t="shared" si="57"/>
        <v>8960</v>
      </c>
      <c r="S245" s="217">
        <f t="shared" si="58"/>
        <v>8960</v>
      </c>
      <c r="T245" s="210">
        <f t="shared" si="66"/>
        <v>175</v>
      </c>
      <c r="U245" s="219"/>
      <c r="V245" s="204">
        <f t="shared" si="59"/>
        <v>16598</v>
      </c>
      <c r="W245" s="217">
        <f t="shared" si="60"/>
        <v>16929</v>
      </c>
      <c r="X245" s="217">
        <f t="shared" si="61"/>
        <v>16039</v>
      </c>
      <c r="Y245" s="217">
        <f t="shared" si="62"/>
        <v>16090</v>
      </c>
      <c r="Z245" s="217">
        <f t="shared" si="63"/>
        <v>16090</v>
      </c>
      <c r="AA245" s="217">
        <f t="shared" si="64"/>
        <v>16090</v>
      </c>
      <c r="AB245" s="210">
        <f t="shared" si="67"/>
        <v>0</v>
      </c>
      <c r="AC245" s="203"/>
      <c r="AD245" s="211"/>
    </row>
    <row r="246" spans="1:30" s="79" customFormat="1" x14ac:dyDescent="0.2">
      <c r="A246" s="200">
        <v>432</v>
      </c>
      <c r="B246" s="200">
        <v>432712645</v>
      </c>
      <c r="C246" s="201" t="s">
        <v>506</v>
      </c>
      <c r="D246" s="200">
        <v>712</v>
      </c>
      <c r="E246" s="201" t="s">
        <v>420</v>
      </c>
      <c r="F246" s="200">
        <v>645</v>
      </c>
      <c r="G246" s="201" t="s">
        <v>399</v>
      </c>
      <c r="H246" s="202">
        <v>59.46</v>
      </c>
      <c r="I246" s="203"/>
      <c r="J246" s="204">
        <f t="shared" si="51"/>
        <v>10391</v>
      </c>
      <c r="K246" s="217">
        <f t="shared" si="52"/>
        <v>4230</v>
      </c>
      <c r="L246" s="217">
        <f t="shared" si="53"/>
        <v>0</v>
      </c>
      <c r="M246" s="217">
        <f t="shared" si="54"/>
        <v>938</v>
      </c>
      <c r="N246" s="218">
        <f t="shared" si="65"/>
        <v>15559</v>
      </c>
      <c r="O246" s="207">
        <f t="shared" si="55"/>
        <v>0</v>
      </c>
      <c r="P246" s="219"/>
      <c r="Q246" s="204">
        <f t="shared" si="56"/>
        <v>9734</v>
      </c>
      <c r="R246" s="217">
        <f t="shared" si="57"/>
        <v>10391</v>
      </c>
      <c r="S246" s="217">
        <f t="shared" si="58"/>
        <v>10391</v>
      </c>
      <c r="T246" s="210">
        <f t="shared" si="66"/>
        <v>657</v>
      </c>
      <c r="U246" s="219"/>
      <c r="V246" s="204">
        <f t="shared" si="59"/>
        <v>3714</v>
      </c>
      <c r="W246" s="217">
        <f t="shared" si="60"/>
        <v>3965</v>
      </c>
      <c r="X246" s="217">
        <f t="shared" si="61"/>
        <v>4277</v>
      </c>
      <c r="Y246" s="217">
        <f t="shared" si="62"/>
        <v>4231</v>
      </c>
      <c r="Z246" s="217">
        <f t="shared" si="63"/>
        <v>4230</v>
      </c>
      <c r="AA246" s="217">
        <f t="shared" si="64"/>
        <v>4230</v>
      </c>
      <c r="AB246" s="210">
        <f t="shared" si="67"/>
        <v>0</v>
      </c>
      <c r="AC246" s="203"/>
      <c r="AD246" s="211"/>
    </row>
    <row r="247" spans="1:30" s="79" customFormat="1" x14ac:dyDescent="0.2">
      <c r="A247" s="200">
        <v>432</v>
      </c>
      <c r="B247" s="200">
        <v>432712660</v>
      </c>
      <c r="C247" s="201" t="s">
        <v>506</v>
      </c>
      <c r="D247" s="200">
        <v>712</v>
      </c>
      <c r="E247" s="201" t="s">
        <v>420</v>
      </c>
      <c r="F247" s="200">
        <v>660</v>
      </c>
      <c r="G247" s="201" t="s">
        <v>403</v>
      </c>
      <c r="H247" s="202">
        <v>63.48</v>
      </c>
      <c r="I247" s="203"/>
      <c r="J247" s="204">
        <f t="shared" si="51"/>
        <v>10674</v>
      </c>
      <c r="K247" s="217">
        <f t="shared" si="52"/>
        <v>9493</v>
      </c>
      <c r="L247" s="217">
        <f t="shared" si="53"/>
        <v>0</v>
      </c>
      <c r="M247" s="217">
        <f t="shared" si="54"/>
        <v>938</v>
      </c>
      <c r="N247" s="218">
        <f t="shared" si="65"/>
        <v>21105</v>
      </c>
      <c r="O247" s="207">
        <f t="shared" si="55"/>
        <v>1</v>
      </c>
      <c r="P247" s="219"/>
      <c r="Q247" s="204">
        <f t="shared" si="56"/>
        <v>9836</v>
      </c>
      <c r="R247" s="217">
        <f t="shared" si="57"/>
        <v>10674</v>
      </c>
      <c r="S247" s="217">
        <f t="shared" si="58"/>
        <v>10674</v>
      </c>
      <c r="T247" s="210">
        <f t="shared" si="66"/>
        <v>838</v>
      </c>
      <c r="U247" s="219"/>
      <c r="V247" s="204">
        <f t="shared" si="59"/>
        <v>7966</v>
      </c>
      <c r="W247" s="217">
        <f t="shared" si="60"/>
        <v>8644</v>
      </c>
      <c r="X247" s="217">
        <f t="shared" si="61"/>
        <v>9437</v>
      </c>
      <c r="Y247" s="217">
        <f t="shared" si="62"/>
        <v>9490</v>
      </c>
      <c r="Z247" s="217">
        <f t="shared" si="63"/>
        <v>9492</v>
      </c>
      <c r="AA247" s="217">
        <f t="shared" si="64"/>
        <v>9493</v>
      </c>
      <c r="AB247" s="210">
        <f t="shared" si="67"/>
        <v>1</v>
      </c>
      <c r="AC247" s="203"/>
      <c r="AD247" s="211"/>
    </row>
    <row r="248" spans="1:30" s="79" customFormat="1" x14ac:dyDescent="0.2">
      <c r="A248" s="200">
        <v>432</v>
      </c>
      <c r="B248" s="200">
        <v>432712712</v>
      </c>
      <c r="C248" s="201" t="s">
        <v>506</v>
      </c>
      <c r="D248" s="200">
        <v>712</v>
      </c>
      <c r="E248" s="201" t="s">
        <v>420</v>
      </c>
      <c r="F248" s="200">
        <v>712</v>
      </c>
      <c r="G248" s="201" t="s">
        <v>420</v>
      </c>
      <c r="H248" s="202">
        <v>25.08</v>
      </c>
      <c r="I248" s="203"/>
      <c r="J248" s="204">
        <f t="shared" si="51"/>
        <v>9981</v>
      </c>
      <c r="K248" s="217">
        <f t="shared" si="52"/>
        <v>7181</v>
      </c>
      <c r="L248" s="217">
        <f t="shared" si="53"/>
        <v>0</v>
      </c>
      <c r="M248" s="217">
        <f t="shared" si="54"/>
        <v>938</v>
      </c>
      <c r="N248" s="218">
        <f t="shared" si="65"/>
        <v>18100</v>
      </c>
      <c r="O248" s="207">
        <f t="shared" si="55"/>
        <v>0</v>
      </c>
      <c r="P248" s="219"/>
      <c r="Q248" s="204">
        <f t="shared" si="56"/>
        <v>10151</v>
      </c>
      <c r="R248" s="217">
        <f t="shared" si="57"/>
        <v>9981</v>
      </c>
      <c r="S248" s="217">
        <f t="shared" si="58"/>
        <v>9981</v>
      </c>
      <c r="T248" s="210">
        <f t="shared" si="66"/>
        <v>-170</v>
      </c>
      <c r="U248" s="219"/>
      <c r="V248" s="204">
        <f t="shared" si="59"/>
        <v>7114</v>
      </c>
      <c r="W248" s="217">
        <f t="shared" si="60"/>
        <v>6995</v>
      </c>
      <c r="X248" s="217">
        <f t="shared" si="61"/>
        <v>7126</v>
      </c>
      <c r="Y248" s="217">
        <f t="shared" si="62"/>
        <v>7179</v>
      </c>
      <c r="Z248" s="217">
        <f t="shared" si="63"/>
        <v>7181</v>
      </c>
      <c r="AA248" s="217">
        <f t="shared" si="64"/>
        <v>7181</v>
      </c>
      <c r="AB248" s="210">
        <f t="shared" si="67"/>
        <v>0</v>
      </c>
      <c r="AC248" s="203"/>
      <c r="AD248" s="211"/>
    </row>
    <row r="249" spans="1:30" s="79" customFormat="1" x14ac:dyDescent="0.2">
      <c r="A249" s="200">
        <v>435</v>
      </c>
      <c r="B249" s="200">
        <v>435301009</v>
      </c>
      <c r="C249" s="201" t="s">
        <v>507</v>
      </c>
      <c r="D249" s="200">
        <v>301</v>
      </c>
      <c r="E249" s="201" t="s">
        <v>333</v>
      </c>
      <c r="F249" s="200">
        <v>9</v>
      </c>
      <c r="G249" s="201" t="s">
        <v>41</v>
      </c>
      <c r="H249" s="202">
        <v>2</v>
      </c>
      <c r="I249" s="203"/>
      <c r="J249" s="204">
        <f t="shared" si="51"/>
        <v>10766</v>
      </c>
      <c r="K249" s="217">
        <f t="shared" si="52"/>
        <v>7188</v>
      </c>
      <c r="L249" s="217">
        <f t="shared" si="53"/>
        <v>0</v>
      </c>
      <c r="M249" s="217">
        <f t="shared" si="54"/>
        <v>938</v>
      </c>
      <c r="N249" s="218">
        <f t="shared" si="65"/>
        <v>18892</v>
      </c>
      <c r="O249" s="207">
        <f t="shared" si="55"/>
        <v>0</v>
      </c>
      <c r="P249" s="219"/>
      <c r="Q249" s="204">
        <f t="shared" si="56"/>
        <v>10940.126100074811</v>
      </c>
      <c r="R249" s="217">
        <f t="shared" si="57"/>
        <v>10766</v>
      </c>
      <c r="S249" s="217">
        <f t="shared" si="58"/>
        <v>10766</v>
      </c>
      <c r="T249" s="210">
        <f t="shared" si="66"/>
        <v>-174.12610007481089</v>
      </c>
      <c r="U249" s="219"/>
      <c r="V249" s="204">
        <f t="shared" si="59"/>
        <v>6840</v>
      </c>
      <c r="W249" s="217">
        <f t="shared" si="60"/>
        <v>6731</v>
      </c>
      <c r="X249" s="217">
        <f t="shared" si="61"/>
        <v>7183</v>
      </c>
      <c r="Y249" s="217">
        <f t="shared" si="62"/>
        <v>7188</v>
      </c>
      <c r="Z249" s="217">
        <f t="shared" si="63"/>
        <v>7188</v>
      </c>
      <c r="AA249" s="217">
        <f t="shared" si="64"/>
        <v>7188</v>
      </c>
      <c r="AB249" s="210">
        <f t="shared" si="67"/>
        <v>0</v>
      </c>
      <c r="AC249" s="203"/>
      <c r="AD249" s="211"/>
    </row>
    <row r="250" spans="1:30" s="79" customFormat="1" x14ac:dyDescent="0.2">
      <c r="A250" s="200">
        <v>435</v>
      </c>
      <c r="B250" s="200">
        <v>435301031</v>
      </c>
      <c r="C250" s="201" t="s">
        <v>507</v>
      </c>
      <c r="D250" s="200">
        <v>301</v>
      </c>
      <c r="E250" s="201" t="s">
        <v>333</v>
      </c>
      <c r="F250" s="200">
        <v>31</v>
      </c>
      <c r="G250" s="201" t="s">
        <v>63</v>
      </c>
      <c r="H250" s="202">
        <v>70.84</v>
      </c>
      <c r="I250" s="203"/>
      <c r="J250" s="204">
        <f t="shared" si="51"/>
        <v>10393</v>
      </c>
      <c r="K250" s="217">
        <f t="shared" si="52"/>
        <v>5132</v>
      </c>
      <c r="L250" s="217">
        <f t="shared" si="53"/>
        <v>0</v>
      </c>
      <c r="M250" s="217">
        <f t="shared" si="54"/>
        <v>938</v>
      </c>
      <c r="N250" s="218">
        <f t="shared" si="65"/>
        <v>16463</v>
      </c>
      <c r="O250" s="207">
        <f t="shared" si="55"/>
        <v>0</v>
      </c>
      <c r="P250" s="219"/>
      <c r="Q250" s="204">
        <f t="shared" si="56"/>
        <v>10160</v>
      </c>
      <c r="R250" s="217">
        <f t="shared" si="57"/>
        <v>10393</v>
      </c>
      <c r="S250" s="217">
        <f t="shared" si="58"/>
        <v>10393</v>
      </c>
      <c r="T250" s="210">
        <f t="shared" si="66"/>
        <v>233</v>
      </c>
      <c r="U250" s="219"/>
      <c r="V250" s="204">
        <f t="shared" si="59"/>
        <v>4780</v>
      </c>
      <c r="W250" s="217">
        <f t="shared" si="60"/>
        <v>4890</v>
      </c>
      <c r="X250" s="217">
        <f t="shared" si="61"/>
        <v>5134</v>
      </c>
      <c r="Y250" s="217">
        <f t="shared" si="62"/>
        <v>5132</v>
      </c>
      <c r="Z250" s="217">
        <f t="shared" si="63"/>
        <v>5132</v>
      </c>
      <c r="AA250" s="217">
        <f t="shared" si="64"/>
        <v>5132</v>
      </c>
      <c r="AB250" s="210">
        <f t="shared" si="67"/>
        <v>0</v>
      </c>
      <c r="AC250" s="203"/>
      <c r="AD250" s="211"/>
    </row>
    <row r="251" spans="1:30" s="79" customFormat="1" x14ac:dyDescent="0.2">
      <c r="A251" s="200">
        <v>435</v>
      </c>
      <c r="B251" s="200">
        <v>435301048</v>
      </c>
      <c r="C251" s="201" t="s">
        <v>507</v>
      </c>
      <c r="D251" s="200">
        <v>301</v>
      </c>
      <c r="E251" s="201" t="s">
        <v>333</v>
      </c>
      <c r="F251" s="200">
        <v>48</v>
      </c>
      <c r="G251" s="201" t="s">
        <v>80</v>
      </c>
      <c r="H251" s="202">
        <v>2</v>
      </c>
      <c r="I251" s="203"/>
      <c r="J251" s="204">
        <f t="shared" si="51"/>
        <v>10766</v>
      </c>
      <c r="K251" s="217">
        <f t="shared" si="52"/>
        <v>9006</v>
      </c>
      <c r="L251" s="217">
        <f t="shared" si="53"/>
        <v>0</v>
      </c>
      <c r="M251" s="217">
        <f t="shared" si="54"/>
        <v>938</v>
      </c>
      <c r="N251" s="218">
        <f t="shared" si="65"/>
        <v>20710</v>
      </c>
      <c r="O251" s="207">
        <f t="shared" si="55"/>
        <v>1</v>
      </c>
      <c r="P251" s="219"/>
      <c r="Q251" s="204">
        <f t="shared" si="56"/>
        <v>10556</v>
      </c>
      <c r="R251" s="217">
        <f t="shared" si="57"/>
        <v>10766</v>
      </c>
      <c r="S251" s="217">
        <f t="shared" si="58"/>
        <v>10766</v>
      </c>
      <c r="T251" s="210">
        <f t="shared" si="66"/>
        <v>210</v>
      </c>
      <c r="U251" s="219"/>
      <c r="V251" s="204">
        <f t="shared" si="59"/>
        <v>8483</v>
      </c>
      <c r="W251" s="217">
        <f t="shared" si="60"/>
        <v>8652</v>
      </c>
      <c r="X251" s="217">
        <f t="shared" si="61"/>
        <v>9001</v>
      </c>
      <c r="Y251" s="217">
        <f t="shared" si="62"/>
        <v>9006</v>
      </c>
      <c r="Z251" s="217">
        <f t="shared" si="63"/>
        <v>9005</v>
      </c>
      <c r="AA251" s="217">
        <f t="shared" si="64"/>
        <v>9006</v>
      </c>
      <c r="AB251" s="210">
        <f t="shared" si="67"/>
        <v>1</v>
      </c>
      <c r="AC251" s="203"/>
      <c r="AD251" s="211"/>
    </row>
    <row r="252" spans="1:30" s="79" customFormat="1" x14ac:dyDescent="0.2">
      <c r="A252" s="200">
        <v>435</v>
      </c>
      <c r="B252" s="200">
        <v>435301056</v>
      </c>
      <c r="C252" s="201" t="s">
        <v>507</v>
      </c>
      <c r="D252" s="200">
        <v>301</v>
      </c>
      <c r="E252" s="201" t="s">
        <v>333</v>
      </c>
      <c r="F252" s="200">
        <v>56</v>
      </c>
      <c r="G252" s="201" t="s">
        <v>88</v>
      </c>
      <c r="H252" s="202">
        <v>89.25</v>
      </c>
      <c r="I252" s="203"/>
      <c r="J252" s="204">
        <f t="shared" si="51"/>
        <v>10369</v>
      </c>
      <c r="K252" s="217">
        <f t="shared" si="52"/>
        <v>3679</v>
      </c>
      <c r="L252" s="217">
        <f t="shared" si="53"/>
        <v>0</v>
      </c>
      <c r="M252" s="217">
        <f t="shared" si="54"/>
        <v>938</v>
      </c>
      <c r="N252" s="218">
        <f t="shared" si="65"/>
        <v>14986</v>
      </c>
      <c r="O252" s="207">
        <f t="shared" si="55"/>
        <v>0</v>
      </c>
      <c r="P252" s="219"/>
      <c r="Q252" s="204">
        <f t="shared" si="56"/>
        <v>10129</v>
      </c>
      <c r="R252" s="217">
        <f t="shared" si="57"/>
        <v>10369</v>
      </c>
      <c r="S252" s="217">
        <f t="shared" si="58"/>
        <v>10369</v>
      </c>
      <c r="T252" s="210">
        <f t="shared" si="66"/>
        <v>240</v>
      </c>
      <c r="U252" s="219"/>
      <c r="V252" s="204">
        <f t="shared" si="59"/>
        <v>3425</v>
      </c>
      <c r="W252" s="217">
        <f t="shared" si="60"/>
        <v>3506</v>
      </c>
      <c r="X252" s="217">
        <f t="shared" si="61"/>
        <v>3690</v>
      </c>
      <c r="Y252" s="217">
        <f t="shared" si="62"/>
        <v>3679</v>
      </c>
      <c r="Z252" s="217">
        <f t="shared" si="63"/>
        <v>3679</v>
      </c>
      <c r="AA252" s="217">
        <f t="shared" si="64"/>
        <v>3679</v>
      </c>
      <c r="AB252" s="210">
        <f t="shared" si="67"/>
        <v>0</v>
      </c>
      <c r="AC252" s="203"/>
      <c r="AD252" s="211"/>
    </row>
    <row r="253" spans="1:30" s="79" customFormat="1" x14ac:dyDescent="0.2">
      <c r="A253" s="200">
        <v>435</v>
      </c>
      <c r="B253" s="200">
        <v>435301079</v>
      </c>
      <c r="C253" s="201" t="s">
        <v>507</v>
      </c>
      <c r="D253" s="200">
        <v>301</v>
      </c>
      <c r="E253" s="201" t="s">
        <v>333</v>
      </c>
      <c r="F253" s="200">
        <v>79</v>
      </c>
      <c r="G253" s="201" t="s">
        <v>111</v>
      </c>
      <c r="H253" s="202">
        <v>169.74</v>
      </c>
      <c r="I253" s="203"/>
      <c r="J253" s="204">
        <f t="shared" si="51"/>
        <v>10419</v>
      </c>
      <c r="K253" s="217">
        <f t="shared" si="52"/>
        <v>59</v>
      </c>
      <c r="L253" s="217">
        <f t="shared" si="53"/>
        <v>0</v>
      </c>
      <c r="M253" s="217">
        <f t="shared" si="54"/>
        <v>938</v>
      </c>
      <c r="N253" s="218">
        <f t="shared" si="65"/>
        <v>11416</v>
      </c>
      <c r="O253" s="207">
        <f t="shared" si="55"/>
        <v>11</v>
      </c>
      <c r="P253" s="219"/>
      <c r="Q253" s="204">
        <f t="shared" si="56"/>
        <v>10106</v>
      </c>
      <c r="R253" s="217">
        <f t="shared" si="57"/>
        <v>10419</v>
      </c>
      <c r="S253" s="217">
        <f t="shared" si="58"/>
        <v>10419</v>
      </c>
      <c r="T253" s="210">
        <f t="shared" si="66"/>
        <v>313</v>
      </c>
      <c r="U253" s="219"/>
      <c r="V253" s="204">
        <f t="shared" si="59"/>
        <v>184</v>
      </c>
      <c r="W253" s="217">
        <f t="shared" si="60"/>
        <v>190</v>
      </c>
      <c r="X253" s="217">
        <f t="shared" si="61"/>
        <v>0</v>
      </c>
      <c r="Y253" s="217">
        <f t="shared" si="62"/>
        <v>0</v>
      </c>
      <c r="Z253" s="217">
        <f t="shared" si="63"/>
        <v>48</v>
      </c>
      <c r="AA253" s="217">
        <f t="shared" si="64"/>
        <v>59</v>
      </c>
      <c r="AB253" s="210">
        <f t="shared" si="67"/>
        <v>11</v>
      </c>
      <c r="AC253" s="203"/>
      <c r="AD253" s="211"/>
    </row>
    <row r="254" spans="1:30" s="79" customFormat="1" x14ac:dyDescent="0.2">
      <c r="A254" s="200">
        <v>435</v>
      </c>
      <c r="B254" s="200">
        <v>435301103</v>
      </c>
      <c r="C254" s="201" t="s">
        <v>507</v>
      </c>
      <c r="D254" s="200">
        <v>301</v>
      </c>
      <c r="E254" s="201" t="s">
        <v>333</v>
      </c>
      <c r="F254" s="200">
        <v>103</v>
      </c>
      <c r="G254" s="201" t="s">
        <v>135</v>
      </c>
      <c r="H254" s="202">
        <v>2</v>
      </c>
      <c r="I254" s="203"/>
      <c r="J254" s="204">
        <f t="shared" si="51"/>
        <v>12693.185529363111</v>
      </c>
      <c r="K254" s="217">
        <f t="shared" si="52"/>
        <v>247</v>
      </c>
      <c r="L254" s="217">
        <f t="shared" si="53"/>
        <v>0</v>
      </c>
      <c r="M254" s="217">
        <f t="shared" si="54"/>
        <v>938</v>
      </c>
      <c r="N254" s="218">
        <f t="shared" si="65"/>
        <v>13878.185529363111</v>
      </c>
      <c r="O254" s="207">
        <f t="shared" si="55"/>
        <v>1</v>
      </c>
      <c r="P254" s="219"/>
      <c r="Q254" s="204" t="str">
        <f t="shared" si="56"/>
        <v/>
      </c>
      <c r="R254" s="217" t="str">
        <f t="shared" si="57"/>
        <v/>
      </c>
      <c r="S254" s="217">
        <f t="shared" si="58"/>
        <v>12693.185529363111</v>
      </c>
      <c r="T254" s="210" t="str">
        <f t="shared" si="66"/>
        <v/>
      </c>
      <c r="U254" s="219"/>
      <c r="V254" s="204" t="str">
        <f t="shared" si="59"/>
        <v/>
      </c>
      <c r="W254" s="217" t="str">
        <f t="shared" si="60"/>
        <v/>
      </c>
      <c r="X254" s="217">
        <f t="shared" si="61"/>
        <v>291</v>
      </c>
      <c r="Y254" s="217">
        <f t="shared" si="62"/>
        <v>246</v>
      </c>
      <c r="Z254" s="217">
        <f t="shared" si="63"/>
        <v>246</v>
      </c>
      <c r="AA254" s="217">
        <f t="shared" si="64"/>
        <v>247</v>
      </c>
      <c r="AB254" s="210">
        <f t="shared" si="67"/>
        <v>1</v>
      </c>
      <c r="AC254" s="203"/>
      <c r="AD254" s="211"/>
    </row>
    <row r="255" spans="1:30" s="79" customFormat="1" x14ac:dyDescent="0.2">
      <c r="A255" s="200">
        <v>435</v>
      </c>
      <c r="B255" s="200">
        <v>435301128</v>
      </c>
      <c r="C255" s="201" t="s">
        <v>507</v>
      </c>
      <c r="D255" s="200">
        <v>301</v>
      </c>
      <c r="E255" s="201" t="s">
        <v>333</v>
      </c>
      <c r="F255" s="200">
        <v>128</v>
      </c>
      <c r="G255" s="201" t="s">
        <v>160</v>
      </c>
      <c r="H255" s="202">
        <v>1</v>
      </c>
      <c r="I255" s="203"/>
      <c r="J255" s="204">
        <f t="shared" si="51"/>
        <v>12549.540432084312</v>
      </c>
      <c r="K255" s="217">
        <f t="shared" si="52"/>
        <v>724</v>
      </c>
      <c r="L255" s="217">
        <f t="shared" si="53"/>
        <v>0</v>
      </c>
      <c r="M255" s="217">
        <f t="shared" si="54"/>
        <v>938</v>
      </c>
      <c r="N255" s="218">
        <f t="shared" si="65"/>
        <v>14211.540432084312</v>
      </c>
      <c r="O255" s="207">
        <f t="shared" si="55"/>
        <v>2</v>
      </c>
      <c r="P255" s="219"/>
      <c r="Q255" s="204" t="str">
        <f t="shared" si="56"/>
        <v/>
      </c>
      <c r="R255" s="217" t="str">
        <f t="shared" si="57"/>
        <v/>
      </c>
      <c r="S255" s="217">
        <f t="shared" si="58"/>
        <v>12549.540432084312</v>
      </c>
      <c r="T255" s="210" t="str">
        <f t="shared" si="66"/>
        <v/>
      </c>
      <c r="U255" s="219"/>
      <c r="V255" s="204" t="str">
        <f t="shared" si="59"/>
        <v/>
      </c>
      <c r="W255" s="217" t="str">
        <f t="shared" si="60"/>
        <v/>
      </c>
      <c r="X255" s="217">
        <f t="shared" si="61"/>
        <v>728</v>
      </c>
      <c r="Y255" s="217">
        <f t="shared" si="62"/>
        <v>722</v>
      </c>
      <c r="Z255" s="217">
        <f t="shared" si="63"/>
        <v>722</v>
      </c>
      <c r="AA255" s="217">
        <f t="shared" si="64"/>
        <v>724</v>
      </c>
      <c r="AB255" s="210">
        <f t="shared" si="67"/>
        <v>2</v>
      </c>
      <c r="AC255" s="203"/>
      <c r="AD255" s="211"/>
    </row>
    <row r="256" spans="1:30" s="79" customFormat="1" x14ac:dyDescent="0.2">
      <c r="A256" s="200">
        <v>435</v>
      </c>
      <c r="B256" s="200">
        <v>435301149</v>
      </c>
      <c r="C256" s="201" t="s">
        <v>507</v>
      </c>
      <c r="D256" s="200">
        <v>301</v>
      </c>
      <c r="E256" s="201" t="s">
        <v>333</v>
      </c>
      <c r="F256" s="200">
        <v>149</v>
      </c>
      <c r="G256" s="201" t="s">
        <v>181</v>
      </c>
      <c r="H256" s="202">
        <v>1</v>
      </c>
      <c r="I256" s="203"/>
      <c r="J256" s="204">
        <f t="shared" si="51"/>
        <v>10766</v>
      </c>
      <c r="K256" s="217">
        <f t="shared" si="52"/>
        <v>398</v>
      </c>
      <c r="L256" s="217">
        <f t="shared" si="53"/>
        <v>0</v>
      </c>
      <c r="M256" s="217">
        <f t="shared" si="54"/>
        <v>938</v>
      </c>
      <c r="N256" s="218">
        <f t="shared" si="65"/>
        <v>12102</v>
      </c>
      <c r="O256" s="207">
        <f t="shared" si="55"/>
        <v>4</v>
      </c>
      <c r="P256" s="219"/>
      <c r="Q256" s="204">
        <f t="shared" si="56"/>
        <v>13668.070175188335</v>
      </c>
      <c r="R256" s="217">
        <f t="shared" si="57"/>
        <v>10766</v>
      </c>
      <c r="S256" s="217">
        <f t="shared" si="58"/>
        <v>10766</v>
      </c>
      <c r="T256" s="210">
        <f t="shared" si="66"/>
        <v>-2902.0701751883353</v>
      </c>
      <c r="U256" s="219"/>
      <c r="V256" s="204">
        <f t="shared" si="59"/>
        <v>0</v>
      </c>
      <c r="W256" s="217">
        <f t="shared" si="60"/>
        <v>0</v>
      </c>
      <c r="X256" s="217">
        <f t="shared" si="61"/>
        <v>0</v>
      </c>
      <c r="Y256" s="217">
        <f t="shared" si="62"/>
        <v>0</v>
      </c>
      <c r="Z256" s="217">
        <f t="shared" si="63"/>
        <v>394</v>
      </c>
      <c r="AA256" s="217">
        <f t="shared" si="64"/>
        <v>398</v>
      </c>
      <c r="AB256" s="210">
        <f t="shared" si="67"/>
        <v>4</v>
      </c>
      <c r="AC256" s="203"/>
      <c r="AD256" s="211"/>
    </row>
    <row r="257" spans="1:30" s="79" customFormat="1" x14ac:dyDescent="0.2">
      <c r="A257" s="200">
        <v>435</v>
      </c>
      <c r="B257" s="200">
        <v>435301160</v>
      </c>
      <c r="C257" s="201" t="s">
        <v>507</v>
      </c>
      <c r="D257" s="200">
        <v>301</v>
      </c>
      <c r="E257" s="201" t="s">
        <v>333</v>
      </c>
      <c r="F257" s="200">
        <v>160</v>
      </c>
      <c r="G257" s="201" t="s">
        <v>192</v>
      </c>
      <c r="H257" s="202">
        <v>291.25000000000006</v>
      </c>
      <c r="I257" s="203"/>
      <c r="J257" s="204">
        <f t="shared" si="51"/>
        <v>11359</v>
      </c>
      <c r="K257" s="217">
        <f t="shared" si="52"/>
        <v>132</v>
      </c>
      <c r="L257" s="217">
        <f t="shared" si="53"/>
        <v>0</v>
      </c>
      <c r="M257" s="217">
        <f t="shared" si="54"/>
        <v>938</v>
      </c>
      <c r="N257" s="218">
        <f t="shared" si="65"/>
        <v>12429</v>
      </c>
      <c r="O257" s="207">
        <f t="shared" si="55"/>
        <v>4</v>
      </c>
      <c r="P257" s="219"/>
      <c r="Q257" s="204">
        <f t="shared" si="56"/>
        <v>10675</v>
      </c>
      <c r="R257" s="217">
        <f t="shared" si="57"/>
        <v>11359</v>
      </c>
      <c r="S257" s="217">
        <f t="shared" si="58"/>
        <v>11359</v>
      </c>
      <c r="T257" s="210">
        <f t="shared" si="66"/>
        <v>684</v>
      </c>
      <c r="U257" s="219"/>
      <c r="V257" s="204">
        <f t="shared" si="59"/>
        <v>26</v>
      </c>
      <c r="W257" s="217">
        <f t="shared" si="60"/>
        <v>27</v>
      </c>
      <c r="X257" s="217">
        <f t="shared" si="61"/>
        <v>27</v>
      </c>
      <c r="Y257" s="217">
        <f t="shared" si="62"/>
        <v>27</v>
      </c>
      <c r="Z257" s="217">
        <f t="shared" si="63"/>
        <v>128</v>
      </c>
      <c r="AA257" s="217">
        <f t="shared" si="64"/>
        <v>132</v>
      </c>
      <c r="AB257" s="210">
        <f t="shared" si="67"/>
        <v>4</v>
      </c>
      <c r="AC257" s="203"/>
      <c r="AD257" s="211"/>
    </row>
    <row r="258" spans="1:30" s="79" customFormat="1" x14ac:dyDescent="0.2">
      <c r="A258" s="200">
        <v>435</v>
      </c>
      <c r="B258" s="200">
        <v>435301162</v>
      </c>
      <c r="C258" s="201" t="s">
        <v>507</v>
      </c>
      <c r="D258" s="200">
        <v>301</v>
      </c>
      <c r="E258" s="201" t="s">
        <v>333</v>
      </c>
      <c r="F258" s="200">
        <v>162</v>
      </c>
      <c r="G258" s="201" t="s">
        <v>194</v>
      </c>
      <c r="H258" s="202">
        <v>1</v>
      </c>
      <c r="I258" s="203"/>
      <c r="J258" s="204">
        <f t="shared" si="51"/>
        <v>10035</v>
      </c>
      <c r="K258" s="217">
        <f t="shared" si="52"/>
        <v>2390</v>
      </c>
      <c r="L258" s="217">
        <f t="shared" si="53"/>
        <v>0</v>
      </c>
      <c r="M258" s="217">
        <f t="shared" si="54"/>
        <v>938</v>
      </c>
      <c r="N258" s="218">
        <f t="shared" si="65"/>
        <v>13363</v>
      </c>
      <c r="O258" s="207">
        <f t="shared" si="55"/>
        <v>0</v>
      </c>
      <c r="P258" s="219"/>
      <c r="Q258" s="204">
        <f t="shared" si="56"/>
        <v>10526.982571377537</v>
      </c>
      <c r="R258" s="217">
        <f t="shared" si="57"/>
        <v>10035</v>
      </c>
      <c r="S258" s="217">
        <f t="shared" si="58"/>
        <v>10035</v>
      </c>
      <c r="T258" s="210">
        <f t="shared" si="66"/>
        <v>-491.98257137753717</v>
      </c>
      <c r="U258" s="219"/>
      <c r="V258" s="204">
        <f t="shared" si="59"/>
        <v>2507</v>
      </c>
      <c r="W258" s="217">
        <f t="shared" si="60"/>
        <v>2390</v>
      </c>
      <c r="X258" s="217">
        <f t="shared" si="61"/>
        <v>2390</v>
      </c>
      <c r="Y258" s="217">
        <f t="shared" si="62"/>
        <v>2390</v>
      </c>
      <c r="Z258" s="217">
        <f t="shared" si="63"/>
        <v>2390</v>
      </c>
      <c r="AA258" s="217">
        <f t="shared" si="64"/>
        <v>2390</v>
      </c>
      <c r="AB258" s="210">
        <f t="shared" si="67"/>
        <v>0</v>
      </c>
      <c r="AC258" s="203"/>
      <c r="AD258" s="211"/>
    </row>
    <row r="259" spans="1:30" s="79" customFormat="1" x14ac:dyDescent="0.2">
      <c r="A259" s="200">
        <v>435</v>
      </c>
      <c r="B259" s="200">
        <v>435301170</v>
      </c>
      <c r="C259" s="201" t="s">
        <v>507</v>
      </c>
      <c r="D259" s="200">
        <v>301</v>
      </c>
      <c r="E259" s="201" t="s">
        <v>333</v>
      </c>
      <c r="F259" s="200">
        <v>170</v>
      </c>
      <c r="G259" s="201" t="s">
        <v>202</v>
      </c>
      <c r="H259" s="202">
        <v>1</v>
      </c>
      <c r="I259" s="203"/>
      <c r="J259" s="204">
        <f t="shared" si="51"/>
        <v>12736.082427286357</v>
      </c>
      <c r="K259" s="217">
        <f t="shared" si="52"/>
        <v>3358</v>
      </c>
      <c r="L259" s="217">
        <f t="shared" si="53"/>
        <v>0</v>
      </c>
      <c r="M259" s="217">
        <f t="shared" si="54"/>
        <v>938</v>
      </c>
      <c r="N259" s="218">
        <f t="shared" si="65"/>
        <v>17032.082427286357</v>
      </c>
      <c r="O259" s="207">
        <f t="shared" si="55"/>
        <v>0</v>
      </c>
      <c r="P259" s="219"/>
      <c r="Q259" s="204" t="str">
        <f t="shared" si="56"/>
        <v/>
      </c>
      <c r="R259" s="217" t="str">
        <f t="shared" si="57"/>
        <v/>
      </c>
      <c r="S259" s="217">
        <f t="shared" si="58"/>
        <v>12736.082427286357</v>
      </c>
      <c r="T259" s="210" t="str">
        <f t="shared" si="66"/>
        <v/>
      </c>
      <c r="U259" s="219"/>
      <c r="V259" s="204" t="str">
        <f t="shared" si="59"/>
        <v/>
      </c>
      <c r="W259" s="217" t="str">
        <f t="shared" si="60"/>
        <v/>
      </c>
      <c r="X259" s="217">
        <f t="shared" si="61"/>
        <v>3410</v>
      </c>
      <c r="Y259" s="217">
        <f t="shared" si="62"/>
        <v>3361</v>
      </c>
      <c r="Z259" s="217">
        <f t="shared" si="63"/>
        <v>3358</v>
      </c>
      <c r="AA259" s="217">
        <f t="shared" si="64"/>
        <v>3358</v>
      </c>
      <c r="AB259" s="210">
        <f t="shared" si="67"/>
        <v>0</v>
      </c>
      <c r="AC259" s="203"/>
      <c r="AD259" s="211"/>
    </row>
    <row r="260" spans="1:30" s="79" customFormat="1" x14ac:dyDescent="0.2">
      <c r="A260" s="200">
        <v>435</v>
      </c>
      <c r="B260" s="200">
        <v>435301211</v>
      </c>
      <c r="C260" s="201" t="s">
        <v>507</v>
      </c>
      <c r="D260" s="200">
        <v>301</v>
      </c>
      <c r="E260" s="201" t="s">
        <v>333</v>
      </c>
      <c r="F260" s="200">
        <v>211</v>
      </c>
      <c r="G260" s="201" t="s">
        <v>243</v>
      </c>
      <c r="H260" s="202">
        <v>1</v>
      </c>
      <c r="I260" s="203"/>
      <c r="J260" s="204">
        <f t="shared" si="51"/>
        <v>10752.007650935375</v>
      </c>
      <c r="K260" s="217">
        <f t="shared" si="52"/>
        <v>2443</v>
      </c>
      <c r="L260" s="217">
        <f t="shared" si="53"/>
        <v>0</v>
      </c>
      <c r="M260" s="217">
        <f t="shared" si="54"/>
        <v>938</v>
      </c>
      <c r="N260" s="218">
        <f t="shared" si="65"/>
        <v>14133.007650935375</v>
      </c>
      <c r="O260" s="207">
        <f t="shared" si="55"/>
        <v>0</v>
      </c>
      <c r="P260" s="219"/>
      <c r="Q260" s="204" t="str">
        <f t="shared" si="56"/>
        <v/>
      </c>
      <c r="R260" s="217" t="str">
        <f t="shared" si="57"/>
        <v/>
      </c>
      <c r="S260" s="217">
        <f t="shared" si="58"/>
        <v>10752.007650935375</v>
      </c>
      <c r="T260" s="210" t="str">
        <f t="shared" si="66"/>
        <v/>
      </c>
      <c r="U260" s="219"/>
      <c r="V260" s="204" t="str">
        <f t="shared" si="59"/>
        <v/>
      </c>
      <c r="W260" s="217" t="str">
        <f t="shared" si="60"/>
        <v/>
      </c>
      <c r="X260" s="217">
        <f t="shared" si="61"/>
        <v>2442</v>
      </c>
      <c r="Y260" s="217">
        <f t="shared" si="62"/>
        <v>2443</v>
      </c>
      <c r="Z260" s="217">
        <f t="shared" si="63"/>
        <v>2443</v>
      </c>
      <c r="AA260" s="217">
        <f t="shared" si="64"/>
        <v>2443</v>
      </c>
      <c r="AB260" s="210">
        <f t="shared" si="67"/>
        <v>0</v>
      </c>
      <c r="AC260" s="203"/>
      <c r="AD260" s="211"/>
    </row>
    <row r="261" spans="1:30" s="79" customFormat="1" x14ac:dyDescent="0.2">
      <c r="A261" s="200">
        <v>435</v>
      </c>
      <c r="B261" s="200">
        <v>435301248</v>
      </c>
      <c r="C261" s="201" t="s">
        <v>507</v>
      </c>
      <c r="D261" s="200">
        <v>301</v>
      </c>
      <c r="E261" s="201" t="s">
        <v>333</v>
      </c>
      <c r="F261" s="200">
        <v>248</v>
      </c>
      <c r="G261" s="201" t="s">
        <v>280</v>
      </c>
      <c r="H261" s="202">
        <v>0.51</v>
      </c>
      <c r="I261" s="203"/>
      <c r="J261" s="204">
        <f t="shared" si="51"/>
        <v>13438.066112164433</v>
      </c>
      <c r="K261" s="217">
        <f t="shared" si="52"/>
        <v>1061</v>
      </c>
      <c r="L261" s="217">
        <f t="shared" si="53"/>
        <v>0</v>
      </c>
      <c r="M261" s="217">
        <f t="shared" si="54"/>
        <v>938</v>
      </c>
      <c r="N261" s="218">
        <f t="shared" si="65"/>
        <v>15437.066112164433</v>
      </c>
      <c r="O261" s="207" t="str">
        <f t="shared" si="55"/>
        <v/>
      </c>
      <c r="P261" s="219"/>
      <c r="Q261" s="204" t="str">
        <f t="shared" si="56"/>
        <v/>
      </c>
      <c r="R261" s="217" t="str">
        <f t="shared" si="57"/>
        <v/>
      </c>
      <c r="S261" s="217" t="str">
        <f t="shared" si="58"/>
        <v/>
      </c>
      <c r="T261" s="210" t="str">
        <f t="shared" si="66"/>
        <v/>
      </c>
      <c r="U261" s="219"/>
      <c r="V261" s="204" t="str">
        <f t="shared" si="59"/>
        <v/>
      </c>
      <c r="W261" s="217" t="str">
        <f t="shared" si="60"/>
        <v/>
      </c>
      <c r="X261" s="217" t="str">
        <f t="shared" si="61"/>
        <v/>
      </c>
      <c r="Y261" s="217" t="str">
        <f t="shared" si="62"/>
        <v/>
      </c>
      <c r="Z261" s="217" t="str">
        <f t="shared" si="63"/>
        <v/>
      </c>
      <c r="AA261" s="217">
        <f t="shared" si="64"/>
        <v>1061</v>
      </c>
      <c r="AB261" s="210" t="str">
        <f t="shared" si="67"/>
        <v/>
      </c>
      <c r="AC261" s="203"/>
      <c r="AD261" s="211"/>
    </row>
    <row r="262" spans="1:30" s="79" customFormat="1" x14ac:dyDescent="0.2">
      <c r="A262" s="200">
        <v>435</v>
      </c>
      <c r="B262" s="200">
        <v>435301295</v>
      </c>
      <c r="C262" s="201" t="s">
        <v>507</v>
      </c>
      <c r="D262" s="200">
        <v>301</v>
      </c>
      <c r="E262" s="201" t="s">
        <v>333</v>
      </c>
      <c r="F262" s="200">
        <v>295</v>
      </c>
      <c r="G262" s="201" t="s">
        <v>327</v>
      </c>
      <c r="H262" s="202">
        <v>44.010000000000005</v>
      </c>
      <c r="I262" s="203"/>
      <c r="J262" s="204">
        <f t="shared" si="51"/>
        <v>10033</v>
      </c>
      <c r="K262" s="217">
        <f t="shared" si="52"/>
        <v>5919</v>
      </c>
      <c r="L262" s="217">
        <f t="shared" si="53"/>
        <v>0</v>
      </c>
      <c r="M262" s="217">
        <f t="shared" si="54"/>
        <v>938</v>
      </c>
      <c r="N262" s="218">
        <f t="shared" si="65"/>
        <v>16890</v>
      </c>
      <c r="O262" s="207">
        <f t="shared" si="55"/>
        <v>3</v>
      </c>
      <c r="P262" s="219"/>
      <c r="Q262" s="204">
        <f t="shared" si="56"/>
        <v>10018</v>
      </c>
      <c r="R262" s="217">
        <f t="shared" si="57"/>
        <v>10033</v>
      </c>
      <c r="S262" s="217">
        <f t="shared" si="58"/>
        <v>10033</v>
      </c>
      <c r="T262" s="210">
        <f t="shared" si="66"/>
        <v>15</v>
      </c>
      <c r="U262" s="219"/>
      <c r="V262" s="204">
        <f t="shared" si="59"/>
        <v>5543</v>
      </c>
      <c r="W262" s="217">
        <f t="shared" si="60"/>
        <v>5551</v>
      </c>
      <c r="X262" s="217">
        <f t="shared" si="61"/>
        <v>5698</v>
      </c>
      <c r="Y262" s="217">
        <f t="shared" si="62"/>
        <v>5693</v>
      </c>
      <c r="Z262" s="217">
        <f t="shared" si="63"/>
        <v>5916</v>
      </c>
      <c r="AA262" s="217">
        <f t="shared" si="64"/>
        <v>5919</v>
      </c>
      <c r="AB262" s="210">
        <f t="shared" si="67"/>
        <v>3</v>
      </c>
      <c r="AC262" s="203"/>
      <c r="AD262" s="211"/>
    </row>
    <row r="263" spans="1:30" s="79" customFormat="1" x14ac:dyDescent="0.2">
      <c r="A263" s="200">
        <v>435</v>
      </c>
      <c r="B263" s="200">
        <v>435301301</v>
      </c>
      <c r="C263" s="201" t="s">
        <v>507</v>
      </c>
      <c r="D263" s="200">
        <v>301</v>
      </c>
      <c r="E263" s="201" t="s">
        <v>333</v>
      </c>
      <c r="F263" s="200">
        <v>301</v>
      </c>
      <c r="G263" s="201" t="s">
        <v>333</v>
      </c>
      <c r="H263" s="202">
        <v>82.05</v>
      </c>
      <c r="I263" s="203"/>
      <c r="J263" s="204">
        <f t="shared" si="51"/>
        <v>10738</v>
      </c>
      <c r="K263" s="217">
        <f t="shared" si="52"/>
        <v>3871</v>
      </c>
      <c r="L263" s="217">
        <f t="shared" si="53"/>
        <v>0</v>
      </c>
      <c r="M263" s="217">
        <f t="shared" si="54"/>
        <v>938</v>
      </c>
      <c r="N263" s="218">
        <f t="shared" si="65"/>
        <v>15547</v>
      </c>
      <c r="O263" s="207">
        <f t="shared" si="55"/>
        <v>0</v>
      </c>
      <c r="P263" s="219"/>
      <c r="Q263" s="204">
        <f t="shared" si="56"/>
        <v>10137</v>
      </c>
      <c r="R263" s="217">
        <f t="shared" si="57"/>
        <v>10738</v>
      </c>
      <c r="S263" s="217">
        <f t="shared" si="58"/>
        <v>10738</v>
      </c>
      <c r="T263" s="210">
        <f t="shared" si="66"/>
        <v>601</v>
      </c>
      <c r="U263" s="219"/>
      <c r="V263" s="204">
        <f t="shared" si="59"/>
        <v>4121</v>
      </c>
      <c r="W263" s="217">
        <f t="shared" si="60"/>
        <v>4366</v>
      </c>
      <c r="X263" s="217">
        <f t="shared" si="61"/>
        <v>3882</v>
      </c>
      <c r="Y263" s="217">
        <f t="shared" si="62"/>
        <v>3871</v>
      </c>
      <c r="Z263" s="217">
        <f t="shared" si="63"/>
        <v>3871</v>
      </c>
      <c r="AA263" s="217">
        <f t="shared" si="64"/>
        <v>3871</v>
      </c>
      <c r="AB263" s="210">
        <f t="shared" si="67"/>
        <v>0</v>
      </c>
      <c r="AC263" s="203"/>
      <c r="AD263" s="211"/>
    </row>
    <row r="264" spans="1:30" s="79" customFormat="1" x14ac:dyDescent="0.2">
      <c r="A264" s="200">
        <v>435</v>
      </c>
      <c r="B264" s="200">
        <v>435301308</v>
      </c>
      <c r="C264" s="201" t="s">
        <v>507</v>
      </c>
      <c r="D264" s="200">
        <v>301</v>
      </c>
      <c r="E264" s="201" t="s">
        <v>333</v>
      </c>
      <c r="F264" s="200">
        <v>308</v>
      </c>
      <c r="G264" s="201" t="s">
        <v>340</v>
      </c>
      <c r="H264" s="202">
        <v>1</v>
      </c>
      <c r="I264" s="203"/>
      <c r="J264" s="204">
        <f t="shared" si="51"/>
        <v>15345</v>
      </c>
      <c r="K264" s="217">
        <f t="shared" si="52"/>
        <v>7023</v>
      </c>
      <c r="L264" s="217">
        <f t="shared" si="53"/>
        <v>0</v>
      </c>
      <c r="M264" s="217">
        <f t="shared" si="54"/>
        <v>938</v>
      </c>
      <c r="N264" s="218">
        <f t="shared" si="65"/>
        <v>23306</v>
      </c>
      <c r="O264" s="207">
        <f t="shared" si="55"/>
        <v>0</v>
      </c>
      <c r="P264" s="219"/>
      <c r="Q264" s="204">
        <f t="shared" si="56"/>
        <v>13280.983978729773</v>
      </c>
      <c r="R264" s="217">
        <f t="shared" si="57"/>
        <v>15345</v>
      </c>
      <c r="S264" s="217">
        <f t="shared" si="58"/>
        <v>15345</v>
      </c>
      <c r="T264" s="210">
        <f t="shared" si="66"/>
        <v>2064.0160212702267</v>
      </c>
      <c r="U264" s="219"/>
      <c r="V264" s="204">
        <f t="shared" si="59"/>
        <v>6624</v>
      </c>
      <c r="W264" s="217">
        <f t="shared" si="60"/>
        <v>7654</v>
      </c>
      <c r="X264" s="217">
        <f t="shared" si="61"/>
        <v>7023</v>
      </c>
      <c r="Y264" s="217">
        <f t="shared" si="62"/>
        <v>7023</v>
      </c>
      <c r="Z264" s="217">
        <f t="shared" si="63"/>
        <v>7023</v>
      </c>
      <c r="AA264" s="217">
        <f t="shared" si="64"/>
        <v>7023</v>
      </c>
      <c r="AB264" s="210">
        <f t="shared" si="67"/>
        <v>0</v>
      </c>
      <c r="AC264" s="203"/>
      <c r="AD264" s="211"/>
    </row>
    <row r="265" spans="1:30" s="79" customFormat="1" x14ac:dyDescent="0.2">
      <c r="A265" s="200">
        <v>435</v>
      </c>
      <c r="B265" s="200">
        <v>435301326</v>
      </c>
      <c r="C265" s="201" t="s">
        <v>507</v>
      </c>
      <c r="D265" s="200">
        <v>301</v>
      </c>
      <c r="E265" s="201" t="s">
        <v>333</v>
      </c>
      <c r="F265" s="200">
        <v>326</v>
      </c>
      <c r="G265" s="201" t="s">
        <v>358</v>
      </c>
      <c r="H265" s="202">
        <v>9.629999999999999</v>
      </c>
      <c r="I265" s="203"/>
      <c r="J265" s="204">
        <f t="shared" si="51"/>
        <v>9863</v>
      </c>
      <c r="K265" s="217">
        <f t="shared" si="52"/>
        <v>3800</v>
      </c>
      <c r="L265" s="217">
        <f t="shared" si="53"/>
        <v>0</v>
      </c>
      <c r="M265" s="217">
        <f t="shared" si="54"/>
        <v>938</v>
      </c>
      <c r="N265" s="218">
        <f t="shared" si="65"/>
        <v>14601</v>
      </c>
      <c r="O265" s="207">
        <f t="shared" si="55"/>
        <v>0</v>
      </c>
      <c r="P265" s="219"/>
      <c r="Q265" s="204">
        <f t="shared" si="56"/>
        <v>9806</v>
      </c>
      <c r="R265" s="217">
        <f t="shared" si="57"/>
        <v>9863</v>
      </c>
      <c r="S265" s="217">
        <f t="shared" si="58"/>
        <v>9863</v>
      </c>
      <c r="T265" s="210">
        <f t="shared" si="66"/>
        <v>57</v>
      </c>
      <c r="U265" s="219"/>
      <c r="V265" s="204">
        <f t="shared" si="59"/>
        <v>3346</v>
      </c>
      <c r="W265" s="217">
        <f t="shared" si="60"/>
        <v>3366</v>
      </c>
      <c r="X265" s="217">
        <f t="shared" si="61"/>
        <v>4119</v>
      </c>
      <c r="Y265" s="217">
        <f t="shared" si="62"/>
        <v>3800</v>
      </c>
      <c r="Z265" s="217">
        <f t="shared" si="63"/>
        <v>3800</v>
      </c>
      <c r="AA265" s="217">
        <f t="shared" si="64"/>
        <v>3800</v>
      </c>
      <c r="AB265" s="210">
        <f t="shared" si="67"/>
        <v>0</v>
      </c>
      <c r="AC265" s="203"/>
      <c r="AD265" s="211"/>
    </row>
    <row r="266" spans="1:30" s="79" customFormat="1" x14ac:dyDescent="0.2">
      <c r="A266" s="200">
        <v>435</v>
      </c>
      <c r="B266" s="200">
        <v>435301673</v>
      </c>
      <c r="C266" s="201" t="s">
        <v>507</v>
      </c>
      <c r="D266" s="200">
        <v>301</v>
      </c>
      <c r="E266" s="201" t="s">
        <v>333</v>
      </c>
      <c r="F266" s="200">
        <v>673</v>
      </c>
      <c r="G266" s="201" t="s">
        <v>408</v>
      </c>
      <c r="H266" s="202">
        <v>13</v>
      </c>
      <c r="I266" s="203"/>
      <c r="J266" s="204">
        <f t="shared" ref="J266:J329" si="68">VLOOKUP($B266,rates21Q4,8,FALSE)</f>
        <v>10293</v>
      </c>
      <c r="K266" s="217">
        <f t="shared" ref="K266:K329" si="69">VLOOKUP($B266,rates21Q4,9,FALSE)</f>
        <v>5988</v>
      </c>
      <c r="L266" s="217">
        <f t="shared" ref="L266:L329" si="70">IFERROR(VLOOKUP($B266,rates21Q4,10,FALSE),0)</f>
        <v>0</v>
      </c>
      <c r="M266" s="217">
        <f t="shared" ref="M266:M329" si="71">VLOOKUP($B266,rates21Q4,11,FALSE)</f>
        <v>938</v>
      </c>
      <c r="N266" s="218">
        <f t="shared" si="65"/>
        <v>17219</v>
      </c>
      <c r="O266" s="207">
        <f t="shared" ref="O266:O329" si="72">IFERROR(N266-IFERROR(VLOOKUP($B266,rates21Q3c,12,FALSE),""),"")</f>
        <v>0</v>
      </c>
      <c r="P266" s="219"/>
      <c r="Q266" s="204">
        <f t="shared" ref="Q266:Q329" si="73">IFERROR(VLOOKUP($B266,rates20Q4,9,FALSE),"")</f>
        <v>9992</v>
      </c>
      <c r="R266" s="217">
        <f t="shared" ref="R266:R329" si="74">IFERROR(VLOOKUP($B266,rates21Q1f,8,FALSE),"")</f>
        <v>10293</v>
      </c>
      <c r="S266" s="217">
        <f t="shared" ref="S266:S329" si="75">IFERROR(VLOOKUP($B266,rates21Q2,8,FALSE),"")</f>
        <v>10293</v>
      </c>
      <c r="T266" s="210">
        <f t="shared" si="66"/>
        <v>301</v>
      </c>
      <c r="U266" s="219"/>
      <c r="V266" s="204">
        <f t="shared" ref="V266:V329" si="76">IFERROR(VLOOKUP($B266,rates20Q4,10,FALSE),"")</f>
        <v>5280</v>
      </c>
      <c r="W266" s="217">
        <f t="shared" ref="W266:W329" si="77">IFERROR(VLOOKUP($B266,rates21Q1f,9,FALSE),"")</f>
        <v>5439</v>
      </c>
      <c r="X266" s="217">
        <f t="shared" ref="X266:X329" si="78">IFERROR(VLOOKUP($B266,rates21Q2,9,FALSE),"")</f>
        <v>6056</v>
      </c>
      <c r="Y266" s="217">
        <f t="shared" ref="Y266:Y329" si="79">IFERROR(VLOOKUP($B266,rates21Q3,9,FALSE),"")</f>
        <v>5989</v>
      </c>
      <c r="Z266" s="217">
        <f t="shared" ref="Z266:Z329" si="80">IFERROR(VLOOKUP($B266,rates21Q3c,9,FALSE),"")</f>
        <v>5988</v>
      </c>
      <c r="AA266" s="217">
        <f t="shared" ref="AA266:AA329" si="81">IFERROR(VLOOKUP($B266,rates21Q4,9,FALSE),"")</f>
        <v>5988</v>
      </c>
      <c r="AB266" s="210">
        <f t="shared" si="67"/>
        <v>0</v>
      </c>
      <c r="AC266" s="203"/>
      <c r="AD266" s="211"/>
    </row>
    <row r="267" spans="1:30" s="79" customFormat="1" x14ac:dyDescent="0.2">
      <c r="A267" s="200">
        <v>435</v>
      </c>
      <c r="B267" s="200">
        <v>435301735</v>
      </c>
      <c r="C267" s="201" t="s">
        <v>507</v>
      </c>
      <c r="D267" s="200">
        <v>301</v>
      </c>
      <c r="E267" s="201" t="s">
        <v>333</v>
      </c>
      <c r="F267" s="200">
        <v>735</v>
      </c>
      <c r="G267" s="201" t="s">
        <v>427</v>
      </c>
      <c r="H267" s="202">
        <v>3</v>
      </c>
      <c r="I267" s="203"/>
      <c r="J267" s="204">
        <f t="shared" si="68"/>
        <v>9949</v>
      </c>
      <c r="K267" s="217">
        <f t="shared" si="69"/>
        <v>4043</v>
      </c>
      <c r="L267" s="217">
        <f t="shared" si="70"/>
        <v>0</v>
      </c>
      <c r="M267" s="217">
        <f t="shared" si="71"/>
        <v>938</v>
      </c>
      <c r="N267" s="218">
        <f t="shared" ref="N267:N330" si="82">SUM(J267:M267)</f>
        <v>14930</v>
      </c>
      <c r="O267" s="207">
        <f t="shared" si="72"/>
        <v>0</v>
      </c>
      <c r="P267" s="219"/>
      <c r="Q267" s="204">
        <f t="shared" si="73"/>
        <v>10556</v>
      </c>
      <c r="R267" s="217">
        <f t="shared" si="74"/>
        <v>9949</v>
      </c>
      <c r="S267" s="217">
        <f t="shared" si="75"/>
        <v>9949</v>
      </c>
      <c r="T267" s="210">
        <f t="shared" ref="T267:T330" si="83">IFERROR(IF(Q267="","",S267-Q267),"")</f>
        <v>-607</v>
      </c>
      <c r="U267" s="219"/>
      <c r="V267" s="204">
        <f t="shared" si="76"/>
        <v>4120</v>
      </c>
      <c r="W267" s="217">
        <f t="shared" si="77"/>
        <v>3884</v>
      </c>
      <c r="X267" s="217">
        <f t="shared" si="78"/>
        <v>4064</v>
      </c>
      <c r="Y267" s="217">
        <f t="shared" si="79"/>
        <v>4044</v>
      </c>
      <c r="Z267" s="217">
        <f t="shared" si="80"/>
        <v>4043</v>
      </c>
      <c r="AA267" s="217">
        <f t="shared" si="81"/>
        <v>4043</v>
      </c>
      <c r="AB267" s="210">
        <f t="shared" ref="AB267:AB330" si="84">IFERROR(AA267-Z267,"")</f>
        <v>0</v>
      </c>
      <c r="AC267" s="203"/>
      <c r="AD267" s="211"/>
    </row>
    <row r="268" spans="1:30" s="79" customFormat="1" x14ac:dyDescent="0.2">
      <c r="A268" s="200">
        <v>436</v>
      </c>
      <c r="B268" s="200">
        <v>436049001</v>
      </c>
      <c r="C268" s="201" t="s">
        <v>508</v>
      </c>
      <c r="D268" s="200">
        <v>49</v>
      </c>
      <c r="E268" s="201" t="s">
        <v>81</v>
      </c>
      <c r="F268" s="200">
        <v>1</v>
      </c>
      <c r="G268" s="201" t="s">
        <v>33</v>
      </c>
      <c r="H268" s="202">
        <v>1</v>
      </c>
      <c r="I268" s="203"/>
      <c r="J268" s="204">
        <f t="shared" si="68"/>
        <v>11723</v>
      </c>
      <c r="K268" s="217">
        <f t="shared" si="69"/>
        <v>2074</v>
      </c>
      <c r="L268" s="217">
        <f t="shared" si="70"/>
        <v>0</v>
      </c>
      <c r="M268" s="217">
        <f t="shared" si="71"/>
        <v>938</v>
      </c>
      <c r="N268" s="218">
        <f t="shared" si="82"/>
        <v>14735</v>
      </c>
      <c r="O268" s="207" t="str">
        <f t="shared" si="72"/>
        <v/>
      </c>
      <c r="P268" s="219"/>
      <c r="Q268" s="204">
        <f t="shared" si="73"/>
        <v>11425</v>
      </c>
      <c r="R268" s="217" t="str">
        <f t="shared" si="74"/>
        <v/>
      </c>
      <c r="S268" s="217" t="str">
        <f t="shared" si="75"/>
        <v/>
      </c>
      <c r="T268" s="210" t="str">
        <f t="shared" si="83"/>
        <v/>
      </c>
      <c r="U268" s="219"/>
      <c r="V268" s="204">
        <f t="shared" si="76"/>
        <v>2045</v>
      </c>
      <c r="W268" s="217" t="str">
        <f t="shared" si="77"/>
        <v/>
      </c>
      <c r="X268" s="217" t="str">
        <f t="shared" si="78"/>
        <v/>
      </c>
      <c r="Y268" s="217" t="str">
        <f t="shared" si="79"/>
        <v/>
      </c>
      <c r="Z268" s="217" t="str">
        <f t="shared" si="80"/>
        <v/>
      </c>
      <c r="AA268" s="217">
        <f t="shared" si="81"/>
        <v>2074</v>
      </c>
      <c r="AB268" s="210" t="str">
        <f t="shared" si="84"/>
        <v/>
      </c>
      <c r="AC268" s="203"/>
      <c r="AD268" s="211"/>
    </row>
    <row r="269" spans="1:30" s="79" customFormat="1" x14ac:dyDescent="0.2">
      <c r="A269" s="200">
        <v>436</v>
      </c>
      <c r="B269" s="200">
        <v>436049010</v>
      </c>
      <c r="C269" s="201" t="s">
        <v>508</v>
      </c>
      <c r="D269" s="200">
        <v>49</v>
      </c>
      <c r="E269" s="201" t="s">
        <v>81</v>
      </c>
      <c r="F269" s="200">
        <v>10</v>
      </c>
      <c r="G269" s="201" t="s">
        <v>42</v>
      </c>
      <c r="H269" s="202">
        <v>2</v>
      </c>
      <c r="I269" s="203"/>
      <c r="J269" s="204">
        <f t="shared" si="68"/>
        <v>10652.602813678595</v>
      </c>
      <c r="K269" s="217">
        <f t="shared" si="69"/>
        <v>3985</v>
      </c>
      <c r="L269" s="217">
        <f t="shared" si="70"/>
        <v>0</v>
      </c>
      <c r="M269" s="217">
        <f t="shared" si="71"/>
        <v>938</v>
      </c>
      <c r="N269" s="218">
        <f t="shared" si="82"/>
        <v>15575.602813678595</v>
      </c>
      <c r="O269" s="207">
        <f t="shared" si="72"/>
        <v>0</v>
      </c>
      <c r="P269" s="219"/>
      <c r="Q269" s="204" t="str">
        <f t="shared" si="73"/>
        <v/>
      </c>
      <c r="R269" s="217" t="str">
        <f t="shared" si="74"/>
        <v/>
      </c>
      <c r="S269" s="217">
        <f t="shared" si="75"/>
        <v>10652.602813678595</v>
      </c>
      <c r="T269" s="210" t="str">
        <f t="shared" si="83"/>
        <v/>
      </c>
      <c r="U269" s="219"/>
      <c r="V269" s="204" t="str">
        <f t="shared" si="76"/>
        <v/>
      </c>
      <c r="W269" s="217" t="str">
        <f t="shared" si="77"/>
        <v/>
      </c>
      <c r="X269" s="217">
        <f t="shared" si="78"/>
        <v>3972</v>
      </c>
      <c r="Y269" s="217">
        <f t="shared" si="79"/>
        <v>3985</v>
      </c>
      <c r="Z269" s="217">
        <f t="shared" si="80"/>
        <v>3985</v>
      </c>
      <c r="AA269" s="217">
        <f t="shared" si="81"/>
        <v>3985</v>
      </c>
      <c r="AB269" s="210">
        <f t="shared" si="84"/>
        <v>0</v>
      </c>
      <c r="AC269" s="203"/>
      <c r="AD269" s="211"/>
    </row>
    <row r="270" spans="1:30" s="79" customFormat="1" x14ac:dyDescent="0.2">
      <c r="A270" s="200">
        <v>436</v>
      </c>
      <c r="B270" s="200">
        <v>436049035</v>
      </c>
      <c r="C270" s="201" t="s">
        <v>508</v>
      </c>
      <c r="D270" s="200">
        <v>49</v>
      </c>
      <c r="E270" s="201" t="s">
        <v>81</v>
      </c>
      <c r="F270" s="200">
        <v>35</v>
      </c>
      <c r="G270" s="201" t="s">
        <v>67</v>
      </c>
      <c r="H270" s="202">
        <v>24</v>
      </c>
      <c r="I270" s="203"/>
      <c r="J270" s="204">
        <f t="shared" si="68"/>
        <v>12750</v>
      </c>
      <c r="K270" s="217">
        <f t="shared" si="69"/>
        <v>5351</v>
      </c>
      <c r="L270" s="217">
        <f t="shared" si="70"/>
        <v>0</v>
      </c>
      <c r="M270" s="217">
        <f t="shared" si="71"/>
        <v>938</v>
      </c>
      <c r="N270" s="218">
        <f t="shared" si="82"/>
        <v>19039</v>
      </c>
      <c r="O270" s="207">
        <f t="shared" si="72"/>
        <v>6</v>
      </c>
      <c r="P270" s="219"/>
      <c r="Q270" s="204">
        <f t="shared" si="73"/>
        <v>12722</v>
      </c>
      <c r="R270" s="217">
        <f t="shared" si="74"/>
        <v>12750</v>
      </c>
      <c r="S270" s="217">
        <f t="shared" si="75"/>
        <v>12750</v>
      </c>
      <c r="T270" s="210">
        <f t="shared" si="83"/>
        <v>28</v>
      </c>
      <c r="U270" s="219"/>
      <c r="V270" s="204">
        <f t="shared" si="76"/>
        <v>4338</v>
      </c>
      <c r="W270" s="217">
        <f t="shared" si="77"/>
        <v>4347</v>
      </c>
      <c r="X270" s="217">
        <f t="shared" si="78"/>
        <v>5328</v>
      </c>
      <c r="Y270" s="217">
        <f t="shared" si="79"/>
        <v>5342</v>
      </c>
      <c r="Z270" s="217">
        <f t="shared" si="80"/>
        <v>5345</v>
      </c>
      <c r="AA270" s="217">
        <f t="shared" si="81"/>
        <v>5351</v>
      </c>
      <c r="AB270" s="210">
        <f t="shared" si="84"/>
        <v>6</v>
      </c>
      <c r="AC270" s="203"/>
      <c r="AD270" s="211"/>
    </row>
    <row r="271" spans="1:30" s="79" customFormat="1" x14ac:dyDescent="0.2">
      <c r="A271" s="200">
        <v>436</v>
      </c>
      <c r="B271" s="200">
        <v>436049044</v>
      </c>
      <c r="C271" s="201" t="s">
        <v>508</v>
      </c>
      <c r="D271" s="200">
        <v>49</v>
      </c>
      <c r="E271" s="201" t="s">
        <v>81</v>
      </c>
      <c r="F271" s="200">
        <v>44</v>
      </c>
      <c r="G271" s="201" t="s">
        <v>76</v>
      </c>
      <c r="H271" s="202">
        <v>2</v>
      </c>
      <c r="I271" s="203"/>
      <c r="J271" s="204">
        <f t="shared" si="68"/>
        <v>16856</v>
      </c>
      <c r="K271" s="217">
        <f t="shared" si="69"/>
        <v>151</v>
      </c>
      <c r="L271" s="217">
        <f t="shared" si="70"/>
        <v>0</v>
      </c>
      <c r="M271" s="217">
        <f t="shared" si="71"/>
        <v>938</v>
      </c>
      <c r="N271" s="218">
        <f t="shared" si="82"/>
        <v>17945</v>
      </c>
      <c r="O271" s="207">
        <f t="shared" si="72"/>
        <v>5</v>
      </c>
      <c r="P271" s="219"/>
      <c r="Q271" s="204">
        <f t="shared" si="73"/>
        <v>14115</v>
      </c>
      <c r="R271" s="217">
        <f t="shared" si="74"/>
        <v>16856</v>
      </c>
      <c r="S271" s="217">
        <f t="shared" si="75"/>
        <v>16856</v>
      </c>
      <c r="T271" s="210">
        <f t="shared" si="83"/>
        <v>2741</v>
      </c>
      <c r="U271" s="219"/>
      <c r="V271" s="204">
        <f t="shared" si="76"/>
        <v>0</v>
      </c>
      <c r="W271" s="217">
        <f t="shared" si="77"/>
        <v>0</v>
      </c>
      <c r="X271" s="217">
        <f t="shared" si="78"/>
        <v>135</v>
      </c>
      <c r="Y271" s="217">
        <f t="shared" si="79"/>
        <v>143</v>
      </c>
      <c r="Z271" s="217">
        <f t="shared" si="80"/>
        <v>146</v>
      </c>
      <c r="AA271" s="217">
        <f t="shared" si="81"/>
        <v>151</v>
      </c>
      <c r="AB271" s="210">
        <f t="shared" si="84"/>
        <v>5</v>
      </c>
      <c r="AC271" s="203"/>
      <c r="AD271" s="211"/>
    </row>
    <row r="272" spans="1:30" s="79" customFormat="1" x14ac:dyDescent="0.2">
      <c r="A272" s="200">
        <v>436</v>
      </c>
      <c r="B272" s="200">
        <v>436049049</v>
      </c>
      <c r="C272" s="201" t="s">
        <v>508</v>
      </c>
      <c r="D272" s="200">
        <v>49</v>
      </c>
      <c r="E272" s="201" t="s">
        <v>81</v>
      </c>
      <c r="F272" s="200">
        <v>49</v>
      </c>
      <c r="G272" s="201" t="s">
        <v>81</v>
      </c>
      <c r="H272" s="202">
        <v>199.75</v>
      </c>
      <c r="I272" s="203"/>
      <c r="J272" s="204">
        <f t="shared" si="68"/>
        <v>13151</v>
      </c>
      <c r="K272" s="217">
        <f t="shared" si="69"/>
        <v>16587</v>
      </c>
      <c r="L272" s="217">
        <f t="shared" si="70"/>
        <v>0</v>
      </c>
      <c r="M272" s="217">
        <f t="shared" si="71"/>
        <v>938</v>
      </c>
      <c r="N272" s="218">
        <f t="shared" si="82"/>
        <v>30676</v>
      </c>
      <c r="O272" s="207">
        <f t="shared" si="72"/>
        <v>6</v>
      </c>
      <c r="P272" s="219"/>
      <c r="Q272" s="204">
        <f t="shared" si="73"/>
        <v>13064</v>
      </c>
      <c r="R272" s="217">
        <f t="shared" si="74"/>
        <v>13151</v>
      </c>
      <c r="S272" s="217">
        <f t="shared" si="75"/>
        <v>13151</v>
      </c>
      <c r="T272" s="210">
        <f t="shared" si="83"/>
        <v>87</v>
      </c>
      <c r="U272" s="219"/>
      <c r="V272" s="204">
        <f t="shared" si="76"/>
        <v>15550</v>
      </c>
      <c r="W272" s="217">
        <f t="shared" si="77"/>
        <v>15653</v>
      </c>
      <c r="X272" s="217">
        <f t="shared" si="78"/>
        <v>16565</v>
      </c>
      <c r="Y272" s="217">
        <f t="shared" si="79"/>
        <v>16562</v>
      </c>
      <c r="Z272" s="217">
        <f t="shared" si="80"/>
        <v>16581</v>
      </c>
      <c r="AA272" s="217">
        <f t="shared" si="81"/>
        <v>16587</v>
      </c>
      <c r="AB272" s="210">
        <f t="shared" si="84"/>
        <v>6</v>
      </c>
      <c r="AC272" s="203"/>
      <c r="AD272" s="211"/>
    </row>
    <row r="273" spans="1:30" s="79" customFormat="1" x14ac:dyDescent="0.2">
      <c r="A273" s="200">
        <v>436</v>
      </c>
      <c r="B273" s="200">
        <v>436049057</v>
      </c>
      <c r="C273" s="201" t="s">
        <v>508</v>
      </c>
      <c r="D273" s="200">
        <v>49</v>
      </c>
      <c r="E273" s="201" t="s">
        <v>81</v>
      </c>
      <c r="F273" s="200">
        <v>57</v>
      </c>
      <c r="G273" s="201" t="s">
        <v>89</v>
      </c>
      <c r="H273" s="202">
        <v>6</v>
      </c>
      <c r="I273" s="203"/>
      <c r="J273" s="204">
        <f t="shared" si="68"/>
        <v>12354</v>
      </c>
      <c r="K273" s="217">
        <f t="shared" si="69"/>
        <v>386</v>
      </c>
      <c r="L273" s="217">
        <f t="shared" si="70"/>
        <v>0</v>
      </c>
      <c r="M273" s="217">
        <f t="shared" si="71"/>
        <v>938</v>
      </c>
      <c r="N273" s="218">
        <f t="shared" si="82"/>
        <v>13678</v>
      </c>
      <c r="O273" s="207">
        <f t="shared" si="72"/>
        <v>4</v>
      </c>
      <c r="P273" s="219"/>
      <c r="Q273" s="204">
        <f t="shared" si="73"/>
        <v>10943</v>
      </c>
      <c r="R273" s="217">
        <f t="shared" si="74"/>
        <v>12354</v>
      </c>
      <c r="S273" s="217">
        <f t="shared" si="75"/>
        <v>12354</v>
      </c>
      <c r="T273" s="210">
        <f t="shared" si="83"/>
        <v>1411</v>
      </c>
      <c r="U273" s="219"/>
      <c r="V273" s="204">
        <f t="shared" si="76"/>
        <v>293</v>
      </c>
      <c r="W273" s="217">
        <f t="shared" si="77"/>
        <v>330</v>
      </c>
      <c r="X273" s="217">
        <f t="shared" si="78"/>
        <v>375</v>
      </c>
      <c r="Y273" s="217">
        <f t="shared" si="79"/>
        <v>383</v>
      </c>
      <c r="Z273" s="217">
        <f t="shared" si="80"/>
        <v>382</v>
      </c>
      <c r="AA273" s="217">
        <f t="shared" si="81"/>
        <v>386</v>
      </c>
      <c r="AB273" s="210">
        <f t="shared" si="84"/>
        <v>4</v>
      </c>
      <c r="AC273" s="203"/>
      <c r="AD273" s="211"/>
    </row>
    <row r="274" spans="1:30" s="79" customFormat="1" x14ac:dyDescent="0.2">
      <c r="A274" s="200">
        <v>436</v>
      </c>
      <c r="B274" s="200">
        <v>436049093</v>
      </c>
      <c r="C274" s="201" t="s">
        <v>508</v>
      </c>
      <c r="D274" s="200">
        <v>49</v>
      </c>
      <c r="E274" s="201" t="s">
        <v>81</v>
      </c>
      <c r="F274" s="200">
        <v>93</v>
      </c>
      <c r="G274" s="201" t="s">
        <v>125</v>
      </c>
      <c r="H274" s="202">
        <v>9</v>
      </c>
      <c r="I274" s="203"/>
      <c r="J274" s="204">
        <f t="shared" si="68"/>
        <v>14091</v>
      </c>
      <c r="K274" s="217">
        <f t="shared" si="69"/>
        <v>80</v>
      </c>
      <c r="L274" s="217">
        <f t="shared" si="70"/>
        <v>0</v>
      </c>
      <c r="M274" s="217">
        <f t="shared" si="71"/>
        <v>938</v>
      </c>
      <c r="N274" s="218">
        <f t="shared" si="82"/>
        <v>15109</v>
      </c>
      <c r="O274" s="207">
        <f t="shared" si="72"/>
        <v>-3</v>
      </c>
      <c r="P274" s="219"/>
      <c r="Q274" s="204">
        <f t="shared" si="73"/>
        <v>13539</v>
      </c>
      <c r="R274" s="217">
        <f t="shared" si="74"/>
        <v>14091</v>
      </c>
      <c r="S274" s="217">
        <f t="shared" si="75"/>
        <v>14091</v>
      </c>
      <c r="T274" s="210">
        <f t="shared" si="83"/>
        <v>552</v>
      </c>
      <c r="U274" s="219"/>
      <c r="V274" s="204">
        <f t="shared" si="76"/>
        <v>462</v>
      </c>
      <c r="W274" s="217">
        <f t="shared" si="77"/>
        <v>481</v>
      </c>
      <c r="X274" s="217">
        <f t="shared" si="78"/>
        <v>144</v>
      </c>
      <c r="Y274" s="217">
        <f t="shared" si="79"/>
        <v>120</v>
      </c>
      <c r="Z274" s="217">
        <f t="shared" si="80"/>
        <v>83</v>
      </c>
      <c r="AA274" s="217">
        <f t="shared" si="81"/>
        <v>80</v>
      </c>
      <c r="AB274" s="210">
        <f t="shared" si="84"/>
        <v>-3</v>
      </c>
      <c r="AC274" s="203"/>
      <c r="AD274" s="211"/>
    </row>
    <row r="275" spans="1:30" s="79" customFormat="1" x14ac:dyDescent="0.2">
      <c r="A275" s="200">
        <v>436</v>
      </c>
      <c r="B275" s="200">
        <v>436049097</v>
      </c>
      <c r="C275" s="201" t="s">
        <v>508</v>
      </c>
      <c r="D275" s="200">
        <v>49</v>
      </c>
      <c r="E275" s="201" t="s">
        <v>81</v>
      </c>
      <c r="F275" s="200">
        <v>97</v>
      </c>
      <c r="G275" s="201" t="s">
        <v>129</v>
      </c>
      <c r="H275" s="202">
        <v>2</v>
      </c>
      <c r="I275" s="203"/>
      <c r="J275" s="204">
        <f t="shared" si="68"/>
        <v>13248.370237317282</v>
      </c>
      <c r="K275" s="217">
        <f t="shared" si="69"/>
        <v>6</v>
      </c>
      <c r="L275" s="217">
        <f t="shared" si="70"/>
        <v>0</v>
      </c>
      <c r="M275" s="217">
        <f t="shared" si="71"/>
        <v>938</v>
      </c>
      <c r="N275" s="218">
        <f t="shared" si="82"/>
        <v>14192.370237317282</v>
      </c>
      <c r="O275" s="207" t="str">
        <f t="shared" si="72"/>
        <v/>
      </c>
      <c r="P275" s="219"/>
      <c r="Q275" s="204" t="str">
        <f t="shared" si="73"/>
        <v/>
      </c>
      <c r="R275" s="217" t="str">
        <f t="shared" si="74"/>
        <v/>
      </c>
      <c r="S275" s="217" t="str">
        <f t="shared" si="75"/>
        <v/>
      </c>
      <c r="T275" s="210" t="str">
        <f t="shared" si="83"/>
        <v/>
      </c>
      <c r="U275" s="219"/>
      <c r="V275" s="204" t="str">
        <f t="shared" si="76"/>
        <v/>
      </c>
      <c r="W275" s="217" t="str">
        <f t="shared" si="77"/>
        <v/>
      </c>
      <c r="X275" s="217" t="str">
        <f t="shared" si="78"/>
        <v/>
      </c>
      <c r="Y275" s="217" t="str">
        <f t="shared" si="79"/>
        <v/>
      </c>
      <c r="Z275" s="217" t="str">
        <f t="shared" si="80"/>
        <v/>
      </c>
      <c r="AA275" s="217">
        <f t="shared" si="81"/>
        <v>6</v>
      </c>
      <c r="AB275" s="210" t="str">
        <f t="shared" si="84"/>
        <v/>
      </c>
      <c r="AC275" s="203"/>
      <c r="AD275" s="211"/>
    </row>
    <row r="276" spans="1:30" s="79" customFormat="1" x14ac:dyDescent="0.2">
      <c r="A276" s="200">
        <v>436</v>
      </c>
      <c r="B276" s="200">
        <v>436049103</v>
      </c>
      <c r="C276" s="201" t="s">
        <v>508</v>
      </c>
      <c r="D276" s="200">
        <v>49</v>
      </c>
      <c r="E276" s="201" t="s">
        <v>81</v>
      </c>
      <c r="F276" s="200">
        <v>103</v>
      </c>
      <c r="G276" s="201" t="s">
        <v>135</v>
      </c>
      <c r="H276" s="202">
        <v>1</v>
      </c>
      <c r="I276" s="203"/>
      <c r="J276" s="204">
        <f t="shared" si="68"/>
        <v>12693.185529363111</v>
      </c>
      <c r="K276" s="217">
        <f t="shared" si="69"/>
        <v>247</v>
      </c>
      <c r="L276" s="217">
        <f t="shared" si="70"/>
        <v>0</v>
      </c>
      <c r="M276" s="217">
        <f t="shared" si="71"/>
        <v>938</v>
      </c>
      <c r="N276" s="218">
        <f t="shared" si="82"/>
        <v>13878.185529363111</v>
      </c>
      <c r="O276" s="207">
        <f t="shared" si="72"/>
        <v>1</v>
      </c>
      <c r="P276" s="219"/>
      <c r="Q276" s="204" t="str">
        <f t="shared" si="73"/>
        <v/>
      </c>
      <c r="R276" s="217" t="str">
        <f t="shared" si="74"/>
        <v/>
      </c>
      <c r="S276" s="217">
        <f t="shared" si="75"/>
        <v>12693.185529363111</v>
      </c>
      <c r="T276" s="210" t="str">
        <f t="shared" si="83"/>
        <v/>
      </c>
      <c r="U276" s="219"/>
      <c r="V276" s="204" t="str">
        <f t="shared" si="76"/>
        <v/>
      </c>
      <c r="W276" s="217" t="str">
        <f t="shared" si="77"/>
        <v/>
      </c>
      <c r="X276" s="217">
        <f t="shared" si="78"/>
        <v>291</v>
      </c>
      <c r="Y276" s="217">
        <f t="shared" si="79"/>
        <v>246</v>
      </c>
      <c r="Z276" s="217">
        <f t="shared" si="80"/>
        <v>246</v>
      </c>
      <c r="AA276" s="217">
        <f t="shared" si="81"/>
        <v>247</v>
      </c>
      <c r="AB276" s="210">
        <f t="shared" si="84"/>
        <v>1</v>
      </c>
      <c r="AC276" s="203"/>
      <c r="AD276" s="211"/>
    </row>
    <row r="277" spans="1:30" s="79" customFormat="1" x14ac:dyDescent="0.2">
      <c r="A277" s="200">
        <v>436</v>
      </c>
      <c r="B277" s="200">
        <v>436049133</v>
      </c>
      <c r="C277" s="201" t="s">
        <v>508</v>
      </c>
      <c r="D277" s="200">
        <v>49</v>
      </c>
      <c r="E277" s="201" t="s">
        <v>81</v>
      </c>
      <c r="F277" s="200">
        <v>133</v>
      </c>
      <c r="G277" s="201" t="s">
        <v>165</v>
      </c>
      <c r="H277" s="202">
        <v>2</v>
      </c>
      <c r="I277" s="203"/>
      <c r="J277" s="204">
        <f t="shared" si="68"/>
        <v>11723</v>
      </c>
      <c r="K277" s="217">
        <f t="shared" si="69"/>
        <v>2041</v>
      </c>
      <c r="L277" s="217">
        <f t="shared" si="70"/>
        <v>0</v>
      </c>
      <c r="M277" s="217">
        <f t="shared" si="71"/>
        <v>938</v>
      </c>
      <c r="N277" s="218">
        <f t="shared" si="82"/>
        <v>14702</v>
      </c>
      <c r="O277" s="207">
        <f t="shared" si="72"/>
        <v>0</v>
      </c>
      <c r="P277" s="219"/>
      <c r="Q277" s="204">
        <f t="shared" si="73"/>
        <v>11425</v>
      </c>
      <c r="R277" s="217">
        <f t="shared" si="74"/>
        <v>11723</v>
      </c>
      <c r="S277" s="217">
        <f t="shared" si="75"/>
        <v>11723</v>
      </c>
      <c r="T277" s="210">
        <f t="shared" si="83"/>
        <v>298</v>
      </c>
      <c r="U277" s="219"/>
      <c r="V277" s="204">
        <f t="shared" si="76"/>
        <v>2259</v>
      </c>
      <c r="W277" s="217">
        <f t="shared" si="77"/>
        <v>2318</v>
      </c>
      <c r="X277" s="217">
        <f t="shared" si="78"/>
        <v>2026</v>
      </c>
      <c r="Y277" s="217">
        <f t="shared" si="79"/>
        <v>2041</v>
      </c>
      <c r="Z277" s="217">
        <f t="shared" si="80"/>
        <v>2041</v>
      </c>
      <c r="AA277" s="217">
        <f t="shared" si="81"/>
        <v>2041</v>
      </c>
      <c r="AB277" s="210">
        <f t="shared" si="84"/>
        <v>0</v>
      </c>
      <c r="AC277" s="203"/>
      <c r="AD277" s="211"/>
    </row>
    <row r="278" spans="1:30" s="79" customFormat="1" x14ac:dyDescent="0.2">
      <c r="A278" s="200">
        <v>436</v>
      </c>
      <c r="B278" s="200">
        <v>436049149</v>
      </c>
      <c r="C278" s="201" t="s">
        <v>508</v>
      </c>
      <c r="D278" s="200">
        <v>49</v>
      </c>
      <c r="E278" s="201" t="s">
        <v>81</v>
      </c>
      <c r="F278" s="200">
        <v>149</v>
      </c>
      <c r="G278" s="201" t="s">
        <v>181</v>
      </c>
      <c r="H278" s="202">
        <v>1</v>
      </c>
      <c r="I278" s="203"/>
      <c r="J278" s="204">
        <f t="shared" si="68"/>
        <v>9743</v>
      </c>
      <c r="K278" s="217">
        <f t="shared" si="69"/>
        <v>360</v>
      </c>
      <c r="L278" s="217">
        <f t="shared" si="70"/>
        <v>0</v>
      </c>
      <c r="M278" s="217">
        <f t="shared" si="71"/>
        <v>938</v>
      </c>
      <c r="N278" s="218">
        <f t="shared" si="82"/>
        <v>11041</v>
      </c>
      <c r="O278" s="207">
        <f t="shared" si="72"/>
        <v>3</v>
      </c>
      <c r="P278" s="219"/>
      <c r="Q278" s="204">
        <f t="shared" si="73"/>
        <v>10460</v>
      </c>
      <c r="R278" s="217">
        <f t="shared" si="74"/>
        <v>9743</v>
      </c>
      <c r="S278" s="217">
        <f t="shared" si="75"/>
        <v>9743</v>
      </c>
      <c r="T278" s="210">
        <f t="shared" si="83"/>
        <v>-717</v>
      </c>
      <c r="U278" s="219"/>
      <c r="V278" s="204">
        <f t="shared" si="76"/>
        <v>0</v>
      </c>
      <c r="W278" s="217">
        <f t="shared" si="77"/>
        <v>0</v>
      </c>
      <c r="X278" s="217">
        <f t="shared" si="78"/>
        <v>0</v>
      </c>
      <c r="Y278" s="217">
        <f t="shared" si="79"/>
        <v>0</v>
      </c>
      <c r="Z278" s="217">
        <f t="shared" si="80"/>
        <v>357</v>
      </c>
      <c r="AA278" s="217">
        <f t="shared" si="81"/>
        <v>360</v>
      </c>
      <c r="AB278" s="210">
        <f t="shared" si="84"/>
        <v>3</v>
      </c>
      <c r="AC278" s="203"/>
      <c r="AD278" s="211"/>
    </row>
    <row r="279" spans="1:30" s="79" customFormat="1" x14ac:dyDescent="0.2">
      <c r="A279" s="200">
        <v>436</v>
      </c>
      <c r="B279" s="200">
        <v>436049155</v>
      </c>
      <c r="C279" s="201" t="s">
        <v>508</v>
      </c>
      <c r="D279" s="200">
        <v>49</v>
      </c>
      <c r="E279" s="201" t="s">
        <v>81</v>
      </c>
      <c r="F279" s="200">
        <v>155</v>
      </c>
      <c r="G279" s="201" t="s">
        <v>187</v>
      </c>
      <c r="H279" s="202">
        <v>2</v>
      </c>
      <c r="I279" s="203"/>
      <c r="J279" s="204">
        <f t="shared" si="68"/>
        <v>9743</v>
      </c>
      <c r="K279" s="217">
        <f t="shared" si="69"/>
        <v>6816</v>
      </c>
      <c r="L279" s="217">
        <f t="shared" si="70"/>
        <v>0</v>
      </c>
      <c r="M279" s="217">
        <f t="shared" si="71"/>
        <v>938</v>
      </c>
      <c r="N279" s="218">
        <f t="shared" si="82"/>
        <v>17497</v>
      </c>
      <c r="O279" s="207">
        <f t="shared" si="72"/>
        <v>913</v>
      </c>
      <c r="P279" s="219"/>
      <c r="Q279" s="204">
        <f t="shared" si="73"/>
        <v>9496</v>
      </c>
      <c r="R279" s="217">
        <f t="shared" si="74"/>
        <v>9743</v>
      </c>
      <c r="S279" s="217">
        <f t="shared" si="75"/>
        <v>9743</v>
      </c>
      <c r="T279" s="210">
        <f t="shared" si="83"/>
        <v>247</v>
      </c>
      <c r="U279" s="219"/>
      <c r="V279" s="204">
        <f t="shared" si="76"/>
        <v>6326</v>
      </c>
      <c r="W279" s="217">
        <f t="shared" si="77"/>
        <v>6490</v>
      </c>
      <c r="X279" s="217">
        <f t="shared" si="78"/>
        <v>6490</v>
      </c>
      <c r="Y279" s="217">
        <f t="shared" si="79"/>
        <v>6490</v>
      </c>
      <c r="Z279" s="217">
        <f t="shared" si="80"/>
        <v>5903</v>
      </c>
      <c r="AA279" s="217">
        <f t="shared" si="81"/>
        <v>6816</v>
      </c>
      <c r="AB279" s="210">
        <f t="shared" si="84"/>
        <v>913</v>
      </c>
      <c r="AC279" s="203"/>
      <c r="AD279" s="211"/>
    </row>
    <row r="280" spans="1:30" s="79" customFormat="1" x14ac:dyDescent="0.2">
      <c r="A280" s="200">
        <v>436</v>
      </c>
      <c r="B280" s="200">
        <v>436049163</v>
      </c>
      <c r="C280" s="201" t="s">
        <v>508</v>
      </c>
      <c r="D280" s="200">
        <v>49</v>
      </c>
      <c r="E280" s="201" t="s">
        <v>81</v>
      </c>
      <c r="F280" s="200">
        <v>163</v>
      </c>
      <c r="G280" s="201" t="s">
        <v>195</v>
      </c>
      <c r="H280" s="202">
        <v>2</v>
      </c>
      <c r="I280" s="203"/>
      <c r="J280" s="204">
        <f t="shared" si="68"/>
        <v>9743</v>
      </c>
      <c r="K280" s="217">
        <f t="shared" si="69"/>
        <v>93</v>
      </c>
      <c r="L280" s="217">
        <f t="shared" si="70"/>
        <v>0</v>
      </c>
      <c r="M280" s="217">
        <f t="shared" si="71"/>
        <v>938</v>
      </c>
      <c r="N280" s="218">
        <f t="shared" si="82"/>
        <v>10774</v>
      </c>
      <c r="O280" s="207">
        <f t="shared" si="72"/>
        <v>2</v>
      </c>
      <c r="P280" s="219"/>
      <c r="Q280" s="204">
        <f t="shared" si="73"/>
        <v>10460</v>
      </c>
      <c r="R280" s="217">
        <f t="shared" si="74"/>
        <v>9743</v>
      </c>
      <c r="S280" s="217">
        <f t="shared" si="75"/>
        <v>9743</v>
      </c>
      <c r="T280" s="210">
        <f t="shared" si="83"/>
        <v>-717</v>
      </c>
      <c r="U280" s="219"/>
      <c r="V280" s="204">
        <f t="shared" si="76"/>
        <v>0</v>
      </c>
      <c r="W280" s="217">
        <f t="shared" si="77"/>
        <v>0</v>
      </c>
      <c r="X280" s="217">
        <f t="shared" si="78"/>
        <v>0</v>
      </c>
      <c r="Y280" s="217">
        <f t="shared" si="79"/>
        <v>0</v>
      </c>
      <c r="Z280" s="217">
        <f t="shared" si="80"/>
        <v>91</v>
      </c>
      <c r="AA280" s="217">
        <f t="shared" si="81"/>
        <v>93</v>
      </c>
      <c r="AB280" s="210">
        <f t="shared" si="84"/>
        <v>2</v>
      </c>
      <c r="AC280" s="203"/>
      <c r="AD280" s="211"/>
    </row>
    <row r="281" spans="1:30" s="79" customFormat="1" x14ac:dyDescent="0.2">
      <c r="A281" s="200">
        <v>436</v>
      </c>
      <c r="B281" s="200">
        <v>436049165</v>
      </c>
      <c r="C281" s="201" t="s">
        <v>508</v>
      </c>
      <c r="D281" s="200">
        <v>49</v>
      </c>
      <c r="E281" s="201" t="s">
        <v>81</v>
      </c>
      <c r="F281" s="200">
        <v>165</v>
      </c>
      <c r="G281" s="201" t="s">
        <v>197</v>
      </c>
      <c r="H281" s="202">
        <v>18</v>
      </c>
      <c r="I281" s="203"/>
      <c r="J281" s="204">
        <f t="shared" si="68"/>
        <v>12624</v>
      </c>
      <c r="K281" s="217">
        <f t="shared" si="69"/>
        <v>385</v>
      </c>
      <c r="L281" s="217">
        <f t="shared" si="70"/>
        <v>0</v>
      </c>
      <c r="M281" s="217">
        <f t="shared" si="71"/>
        <v>938</v>
      </c>
      <c r="N281" s="218">
        <f t="shared" si="82"/>
        <v>13947</v>
      </c>
      <c r="O281" s="207">
        <f t="shared" si="72"/>
        <v>1</v>
      </c>
      <c r="P281" s="219"/>
      <c r="Q281" s="204">
        <f t="shared" si="73"/>
        <v>12468</v>
      </c>
      <c r="R281" s="217">
        <f t="shared" si="74"/>
        <v>12624</v>
      </c>
      <c r="S281" s="217">
        <f t="shared" si="75"/>
        <v>12624</v>
      </c>
      <c r="T281" s="210">
        <f t="shared" si="83"/>
        <v>156</v>
      </c>
      <c r="U281" s="219"/>
      <c r="V281" s="204">
        <f t="shared" si="76"/>
        <v>226</v>
      </c>
      <c r="W281" s="217">
        <f t="shared" si="77"/>
        <v>229</v>
      </c>
      <c r="X281" s="217">
        <f t="shared" si="78"/>
        <v>365</v>
      </c>
      <c r="Y281" s="217">
        <f t="shared" si="79"/>
        <v>385</v>
      </c>
      <c r="Z281" s="217">
        <f t="shared" si="80"/>
        <v>384</v>
      </c>
      <c r="AA281" s="217">
        <f t="shared" si="81"/>
        <v>385</v>
      </c>
      <c r="AB281" s="210">
        <f t="shared" si="84"/>
        <v>1</v>
      </c>
      <c r="AC281" s="203"/>
      <c r="AD281" s="211"/>
    </row>
    <row r="282" spans="1:30" s="79" customFormat="1" x14ac:dyDescent="0.2">
      <c r="A282" s="200">
        <v>436</v>
      </c>
      <c r="B282" s="200">
        <v>436049170</v>
      </c>
      <c r="C282" s="201" t="s">
        <v>508</v>
      </c>
      <c r="D282" s="200">
        <v>49</v>
      </c>
      <c r="E282" s="201" t="s">
        <v>81</v>
      </c>
      <c r="F282" s="200">
        <v>170</v>
      </c>
      <c r="G282" s="201" t="s">
        <v>202</v>
      </c>
      <c r="H282" s="202">
        <v>1</v>
      </c>
      <c r="I282" s="203"/>
      <c r="J282" s="204">
        <f t="shared" si="68"/>
        <v>12736.082427286357</v>
      </c>
      <c r="K282" s="217">
        <f t="shared" si="69"/>
        <v>3358</v>
      </c>
      <c r="L282" s="217">
        <f t="shared" si="70"/>
        <v>0</v>
      </c>
      <c r="M282" s="217">
        <f t="shared" si="71"/>
        <v>938</v>
      </c>
      <c r="N282" s="218">
        <f t="shared" si="82"/>
        <v>17032.082427286357</v>
      </c>
      <c r="O282" s="207">
        <f t="shared" si="72"/>
        <v>0</v>
      </c>
      <c r="P282" s="219"/>
      <c r="Q282" s="204" t="str">
        <f t="shared" si="73"/>
        <v/>
      </c>
      <c r="R282" s="217" t="str">
        <f t="shared" si="74"/>
        <v/>
      </c>
      <c r="S282" s="217">
        <f t="shared" si="75"/>
        <v>12736.082427286357</v>
      </c>
      <c r="T282" s="210" t="str">
        <f t="shared" si="83"/>
        <v/>
      </c>
      <c r="U282" s="219"/>
      <c r="V282" s="204" t="str">
        <f t="shared" si="76"/>
        <v/>
      </c>
      <c r="W282" s="217" t="str">
        <f t="shared" si="77"/>
        <v/>
      </c>
      <c r="X282" s="217">
        <f t="shared" si="78"/>
        <v>3410</v>
      </c>
      <c r="Y282" s="217">
        <f t="shared" si="79"/>
        <v>3361</v>
      </c>
      <c r="Z282" s="217">
        <f t="shared" si="80"/>
        <v>3358</v>
      </c>
      <c r="AA282" s="217">
        <f t="shared" si="81"/>
        <v>3358</v>
      </c>
      <c r="AB282" s="210">
        <f t="shared" si="84"/>
        <v>0</v>
      </c>
      <c r="AC282" s="203"/>
      <c r="AD282" s="211"/>
    </row>
    <row r="283" spans="1:30" s="79" customFormat="1" x14ac:dyDescent="0.2">
      <c r="A283" s="200">
        <v>436</v>
      </c>
      <c r="B283" s="200">
        <v>436049176</v>
      </c>
      <c r="C283" s="201" t="s">
        <v>508</v>
      </c>
      <c r="D283" s="200">
        <v>49</v>
      </c>
      <c r="E283" s="201" t="s">
        <v>81</v>
      </c>
      <c r="F283" s="200">
        <v>176</v>
      </c>
      <c r="G283" s="201" t="s">
        <v>208</v>
      </c>
      <c r="H283" s="202">
        <v>13</v>
      </c>
      <c r="I283" s="203"/>
      <c r="J283" s="204">
        <f t="shared" si="68"/>
        <v>13104</v>
      </c>
      <c r="K283" s="217">
        <f t="shared" si="69"/>
        <v>6518</v>
      </c>
      <c r="L283" s="217">
        <f t="shared" si="70"/>
        <v>0</v>
      </c>
      <c r="M283" s="217">
        <f t="shared" si="71"/>
        <v>938</v>
      </c>
      <c r="N283" s="218">
        <f t="shared" si="82"/>
        <v>20560</v>
      </c>
      <c r="O283" s="207">
        <f t="shared" si="72"/>
        <v>6</v>
      </c>
      <c r="P283" s="219"/>
      <c r="Q283" s="204">
        <f t="shared" si="73"/>
        <v>13808</v>
      </c>
      <c r="R283" s="217">
        <f t="shared" si="74"/>
        <v>13104</v>
      </c>
      <c r="S283" s="217">
        <f t="shared" si="75"/>
        <v>13104</v>
      </c>
      <c r="T283" s="210">
        <f t="shared" si="83"/>
        <v>-704</v>
      </c>
      <c r="U283" s="219"/>
      <c r="V283" s="204">
        <f t="shared" si="76"/>
        <v>4756</v>
      </c>
      <c r="W283" s="217">
        <f t="shared" si="77"/>
        <v>4513</v>
      </c>
      <c r="X283" s="217">
        <f t="shared" si="78"/>
        <v>6477</v>
      </c>
      <c r="Y283" s="217">
        <f t="shared" si="79"/>
        <v>6457</v>
      </c>
      <c r="Z283" s="217">
        <f t="shared" si="80"/>
        <v>6512</v>
      </c>
      <c r="AA283" s="217">
        <f t="shared" si="81"/>
        <v>6518</v>
      </c>
      <c r="AB283" s="210">
        <f t="shared" si="84"/>
        <v>6</v>
      </c>
      <c r="AC283" s="203"/>
      <c r="AD283" s="211"/>
    </row>
    <row r="284" spans="1:30" s="79" customFormat="1" x14ac:dyDescent="0.2">
      <c r="A284" s="200">
        <v>436</v>
      </c>
      <c r="B284" s="200">
        <v>436049199</v>
      </c>
      <c r="C284" s="201" t="s">
        <v>508</v>
      </c>
      <c r="D284" s="200">
        <v>49</v>
      </c>
      <c r="E284" s="201" t="s">
        <v>81</v>
      </c>
      <c r="F284" s="200">
        <v>199</v>
      </c>
      <c r="G284" s="201" t="s">
        <v>231</v>
      </c>
      <c r="H284" s="202">
        <v>1</v>
      </c>
      <c r="I284" s="203"/>
      <c r="J284" s="204">
        <f t="shared" si="68"/>
        <v>15923</v>
      </c>
      <c r="K284" s="217">
        <f t="shared" si="69"/>
        <v>10683</v>
      </c>
      <c r="L284" s="217">
        <f t="shared" si="70"/>
        <v>0</v>
      </c>
      <c r="M284" s="217">
        <f t="shared" si="71"/>
        <v>938</v>
      </c>
      <c r="N284" s="218">
        <f t="shared" si="82"/>
        <v>27544</v>
      </c>
      <c r="O284" s="207">
        <f t="shared" si="72"/>
        <v>0</v>
      </c>
      <c r="P284" s="219"/>
      <c r="Q284" s="204">
        <f t="shared" si="73"/>
        <v>16425</v>
      </c>
      <c r="R284" s="217">
        <f t="shared" si="74"/>
        <v>15923</v>
      </c>
      <c r="S284" s="217">
        <f t="shared" si="75"/>
        <v>15923</v>
      </c>
      <c r="T284" s="210">
        <f t="shared" si="83"/>
        <v>-502</v>
      </c>
      <c r="U284" s="219"/>
      <c r="V284" s="204">
        <f t="shared" si="76"/>
        <v>11089</v>
      </c>
      <c r="W284" s="217">
        <f t="shared" si="77"/>
        <v>10750</v>
      </c>
      <c r="X284" s="217">
        <f t="shared" si="78"/>
        <v>10679</v>
      </c>
      <c r="Y284" s="217">
        <f t="shared" si="79"/>
        <v>10683</v>
      </c>
      <c r="Z284" s="217">
        <f t="shared" si="80"/>
        <v>10683</v>
      </c>
      <c r="AA284" s="217">
        <f t="shared" si="81"/>
        <v>10683</v>
      </c>
      <c r="AB284" s="210">
        <f t="shared" si="84"/>
        <v>0</v>
      </c>
      <c r="AC284" s="203"/>
      <c r="AD284" s="211"/>
    </row>
    <row r="285" spans="1:30" s="79" customFormat="1" x14ac:dyDescent="0.2">
      <c r="A285" s="200">
        <v>436</v>
      </c>
      <c r="B285" s="200">
        <v>436049244</v>
      </c>
      <c r="C285" s="201" t="s">
        <v>508</v>
      </c>
      <c r="D285" s="200">
        <v>49</v>
      </c>
      <c r="E285" s="201" t="s">
        <v>81</v>
      </c>
      <c r="F285" s="200">
        <v>244</v>
      </c>
      <c r="G285" s="201" t="s">
        <v>276</v>
      </c>
      <c r="H285" s="202">
        <v>4</v>
      </c>
      <c r="I285" s="203"/>
      <c r="J285" s="204">
        <f t="shared" si="68"/>
        <v>11393</v>
      </c>
      <c r="K285" s="217">
        <f t="shared" si="69"/>
        <v>3611</v>
      </c>
      <c r="L285" s="217">
        <f t="shared" si="70"/>
        <v>0</v>
      </c>
      <c r="M285" s="217">
        <f t="shared" si="71"/>
        <v>938</v>
      </c>
      <c r="N285" s="218">
        <f t="shared" si="82"/>
        <v>15942</v>
      </c>
      <c r="O285" s="207">
        <f t="shared" si="72"/>
        <v>-497</v>
      </c>
      <c r="P285" s="219"/>
      <c r="Q285" s="204">
        <f t="shared" si="73"/>
        <v>10460</v>
      </c>
      <c r="R285" s="217">
        <f t="shared" si="74"/>
        <v>11393</v>
      </c>
      <c r="S285" s="217">
        <f t="shared" si="75"/>
        <v>11393</v>
      </c>
      <c r="T285" s="210">
        <f t="shared" si="83"/>
        <v>933</v>
      </c>
      <c r="U285" s="219"/>
      <c r="V285" s="204">
        <f t="shared" si="76"/>
        <v>3772</v>
      </c>
      <c r="W285" s="217">
        <f t="shared" si="77"/>
        <v>4108</v>
      </c>
      <c r="X285" s="217">
        <f t="shared" si="78"/>
        <v>4108</v>
      </c>
      <c r="Y285" s="217">
        <f t="shared" si="79"/>
        <v>4108</v>
      </c>
      <c r="Z285" s="217">
        <f t="shared" si="80"/>
        <v>4108</v>
      </c>
      <c r="AA285" s="217">
        <f t="shared" si="81"/>
        <v>3611</v>
      </c>
      <c r="AB285" s="210">
        <f t="shared" si="84"/>
        <v>-497</v>
      </c>
      <c r="AC285" s="203"/>
      <c r="AD285" s="211"/>
    </row>
    <row r="286" spans="1:30" s="79" customFormat="1" x14ac:dyDescent="0.2">
      <c r="A286" s="200">
        <v>436</v>
      </c>
      <c r="B286" s="200">
        <v>436049248</v>
      </c>
      <c r="C286" s="201" t="s">
        <v>508</v>
      </c>
      <c r="D286" s="200">
        <v>49</v>
      </c>
      <c r="E286" s="201" t="s">
        <v>81</v>
      </c>
      <c r="F286" s="200">
        <v>248</v>
      </c>
      <c r="G286" s="201" t="s">
        <v>280</v>
      </c>
      <c r="H286" s="202">
        <v>4</v>
      </c>
      <c r="I286" s="203"/>
      <c r="J286" s="204">
        <f t="shared" si="68"/>
        <v>12309</v>
      </c>
      <c r="K286" s="217">
        <f t="shared" si="69"/>
        <v>972</v>
      </c>
      <c r="L286" s="217">
        <f t="shared" si="70"/>
        <v>0</v>
      </c>
      <c r="M286" s="217">
        <f t="shared" si="71"/>
        <v>938</v>
      </c>
      <c r="N286" s="218">
        <f t="shared" si="82"/>
        <v>14219</v>
      </c>
      <c r="O286" s="207">
        <f t="shared" si="72"/>
        <v>1</v>
      </c>
      <c r="P286" s="219"/>
      <c r="Q286" s="204">
        <f t="shared" si="73"/>
        <v>11499</v>
      </c>
      <c r="R286" s="217">
        <f t="shared" si="74"/>
        <v>12309</v>
      </c>
      <c r="S286" s="217">
        <f t="shared" si="75"/>
        <v>12309</v>
      </c>
      <c r="T286" s="210">
        <f t="shared" si="83"/>
        <v>810</v>
      </c>
      <c r="U286" s="219"/>
      <c r="V286" s="204">
        <f t="shared" si="76"/>
        <v>660</v>
      </c>
      <c r="W286" s="217">
        <f t="shared" si="77"/>
        <v>706</v>
      </c>
      <c r="X286" s="217">
        <f t="shared" si="78"/>
        <v>966</v>
      </c>
      <c r="Y286" s="217">
        <f t="shared" si="79"/>
        <v>971</v>
      </c>
      <c r="Z286" s="217">
        <f t="shared" si="80"/>
        <v>971</v>
      </c>
      <c r="AA286" s="217">
        <f t="shared" si="81"/>
        <v>972</v>
      </c>
      <c r="AB286" s="210">
        <f t="shared" si="84"/>
        <v>1</v>
      </c>
      <c r="AC286" s="203"/>
      <c r="AD286" s="211"/>
    </row>
    <row r="287" spans="1:30" s="79" customFormat="1" x14ac:dyDescent="0.2">
      <c r="A287" s="200">
        <v>436</v>
      </c>
      <c r="B287" s="200">
        <v>436049262</v>
      </c>
      <c r="C287" s="201" t="s">
        <v>508</v>
      </c>
      <c r="D287" s="200">
        <v>49</v>
      </c>
      <c r="E287" s="201" t="s">
        <v>81</v>
      </c>
      <c r="F287" s="200">
        <v>262</v>
      </c>
      <c r="G287" s="201" t="s">
        <v>294</v>
      </c>
      <c r="H287" s="202">
        <v>2</v>
      </c>
      <c r="I287" s="203"/>
      <c r="J287" s="204">
        <f t="shared" si="68"/>
        <v>11723</v>
      </c>
      <c r="K287" s="217">
        <f t="shared" si="69"/>
        <v>4097</v>
      </c>
      <c r="L287" s="217">
        <f t="shared" si="70"/>
        <v>0</v>
      </c>
      <c r="M287" s="217">
        <f t="shared" si="71"/>
        <v>938</v>
      </c>
      <c r="N287" s="218">
        <f t="shared" si="82"/>
        <v>16758</v>
      </c>
      <c r="O287" s="207">
        <f t="shared" si="72"/>
        <v>6</v>
      </c>
      <c r="P287" s="219"/>
      <c r="Q287" s="204">
        <f t="shared" si="73"/>
        <v>15460</v>
      </c>
      <c r="R287" s="217">
        <f t="shared" si="74"/>
        <v>11723</v>
      </c>
      <c r="S287" s="217">
        <f t="shared" si="75"/>
        <v>11723</v>
      </c>
      <c r="T287" s="210">
        <f t="shared" si="83"/>
        <v>-3737</v>
      </c>
      <c r="U287" s="219"/>
      <c r="V287" s="204">
        <f t="shared" si="76"/>
        <v>5729</v>
      </c>
      <c r="W287" s="217">
        <f t="shared" si="77"/>
        <v>4344</v>
      </c>
      <c r="X287" s="217">
        <f t="shared" si="78"/>
        <v>4344</v>
      </c>
      <c r="Y287" s="217">
        <f t="shared" si="79"/>
        <v>4344</v>
      </c>
      <c r="Z287" s="217">
        <f t="shared" si="80"/>
        <v>4091</v>
      </c>
      <c r="AA287" s="217">
        <f t="shared" si="81"/>
        <v>4097</v>
      </c>
      <c r="AB287" s="210">
        <f t="shared" si="84"/>
        <v>6</v>
      </c>
      <c r="AC287" s="203"/>
      <c r="AD287" s="211"/>
    </row>
    <row r="288" spans="1:30" s="79" customFormat="1" x14ac:dyDescent="0.2">
      <c r="A288" s="200">
        <v>436</v>
      </c>
      <c r="B288" s="200">
        <v>436049274</v>
      </c>
      <c r="C288" s="201" t="s">
        <v>508</v>
      </c>
      <c r="D288" s="200">
        <v>49</v>
      </c>
      <c r="E288" s="201" t="s">
        <v>81</v>
      </c>
      <c r="F288" s="200">
        <v>274</v>
      </c>
      <c r="G288" s="201" t="s">
        <v>306</v>
      </c>
      <c r="H288" s="202">
        <v>4</v>
      </c>
      <c r="I288" s="203"/>
      <c r="J288" s="204">
        <f t="shared" si="68"/>
        <v>14080</v>
      </c>
      <c r="K288" s="217">
        <f t="shared" si="69"/>
        <v>5790</v>
      </c>
      <c r="L288" s="217">
        <f t="shared" si="70"/>
        <v>0</v>
      </c>
      <c r="M288" s="217">
        <f t="shared" si="71"/>
        <v>938</v>
      </c>
      <c r="N288" s="218">
        <f t="shared" si="82"/>
        <v>20808</v>
      </c>
      <c r="O288" s="207">
        <f t="shared" si="72"/>
        <v>2</v>
      </c>
      <c r="P288" s="219"/>
      <c r="Q288" s="204">
        <f t="shared" si="73"/>
        <v>13894</v>
      </c>
      <c r="R288" s="217">
        <f t="shared" si="74"/>
        <v>14080</v>
      </c>
      <c r="S288" s="217">
        <f t="shared" si="75"/>
        <v>14080</v>
      </c>
      <c r="T288" s="210">
        <f t="shared" si="83"/>
        <v>186</v>
      </c>
      <c r="U288" s="219"/>
      <c r="V288" s="204">
        <f t="shared" si="76"/>
        <v>6419</v>
      </c>
      <c r="W288" s="217">
        <f t="shared" si="77"/>
        <v>6505</v>
      </c>
      <c r="X288" s="217">
        <f t="shared" si="78"/>
        <v>5823</v>
      </c>
      <c r="Y288" s="217">
        <f t="shared" si="79"/>
        <v>5790</v>
      </c>
      <c r="Z288" s="217">
        <f t="shared" si="80"/>
        <v>5788</v>
      </c>
      <c r="AA288" s="217">
        <f t="shared" si="81"/>
        <v>5790</v>
      </c>
      <c r="AB288" s="210">
        <f t="shared" si="84"/>
        <v>2</v>
      </c>
      <c r="AC288" s="203"/>
      <c r="AD288" s="211"/>
    </row>
    <row r="289" spans="1:30" s="79" customFormat="1" x14ac:dyDescent="0.2">
      <c r="A289" s="200">
        <v>436</v>
      </c>
      <c r="B289" s="200">
        <v>436049308</v>
      </c>
      <c r="C289" s="201" t="s">
        <v>508</v>
      </c>
      <c r="D289" s="200">
        <v>49</v>
      </c>
      <c r="E289" s="201" t="s">
        <v>81</v>
      </c>
      <c r="F289" s="200">
        <v>308</v>
      </c>
      <c r="G289" s="201" t="s">
        <v>340</v>
      </c>
      <c r="H289" s="202">
        <v>2</v>
      </c>
      <c r="I289" s="203"/>
      <c r="J289" s="204">
        <f t="shared" si="68"/>
        <v>12737</v>
      </c>
      <c r="K289" s="217">
        <f t="shared" si="69"/>
        <v>5829</v>
      </c>
      <c r="L289" s="217">
        <f t="shared" si="70"/>
        <v>0</v>
      </c>
      <c r="M289" s="217">
        <f t="shared" si="71"/>
        <v>938</v>
      </c>
      <c r="N289" s="218">
        <f t="shared" si="82"/>
        <v>19504</v>
      </c>
      <c r="O289" s="207">
        <f t="shared" si="72"/>
        <v>0</v>
      </c>
      <c r="P289" s="219"/>
      <c r="Q289" s="204">
        <f t="shared" si="73"/>
        <v>13442</v>
      </c>
      <c r="R289" s="217">
        <f t="shared" si="74"/>
        <v>12737</v>
      </c>
      <c r="S289" s="217">
        <f t="shared" si="75"/>
        <v>12737</v>
      </c>
      <c r="T289" s="210">
        <f t="shared" si="83"/>
        <v>-705</v>
      </c>
      <c r="U289" s="219"/>
      <c r="V289" s="204">
        <f t="shared" si="76"/>
        <v>6705</v>
      </c>
      <c r="W289" s="217">
        <f t="shared" si="77"/>
        <v>6353</v>
      </c>
      <c r="X289" s="217">
        <f t="shared" si="78"/>
        <v>5829</v>
      </c>
      <c r="Y289" s="217">
        <f t="shared" si="79"/>
        <v>5829</v>
      </c>
      <c r="Z289" s="217">
        <f t="shared" si="80"/>
        <v>5829</v>
      </c>
      <c r="AA289" s="217">
        <f t="shared" si="81"/>
        <v>5829</v>
      </c>
      <c r="AB289" s="210">
        <f t="shared" si="84"/>
        <v>0</v>
      </c>
      <c r="AC289" s="203"/>
      <c r="AD289" s="211"/>
    </row>
    <row r="290" spans="1:30" s="79" customFormat="1" x14ac:dyDescent="0.2">
      <c r="A290" s="200">
        <v>436</v>
      </c>
      <c r="B290" s="200">
        <v>436049336</v>
      </c>
      <c r="C290" s="201" t="s">
        <v>508</v>
      </c>
      <c r="D290" s="200">
        <v>49</v>
      </c>
      <c r="E290" s="201" t="s">
        <v>81</v>
      </c>
      <c r="F290" s="200">
        <v>336</v>
      </c>
      <c r="G290" s="201" t="s">
        <v>368</v>
      </c>
      <c r="H290" s="202">
        <v>1</v>
      </c>
      <c r="I290" s="203"/>
      <c r="J290" s="204">
        <f t="shared" si="68"/>
        <v>11723</v>
      </c>
      <c r="K290" s="217">
        <f t="shared" si="69"/>
        <v>2743</v>
      </c>
      <c r="L290" s="217">
        <f t="shared" si="70"/>
        <v>0</v>
      </c>
      <c r="M290" s="217">
        <f t="shared" si="71"/>
        <v>938</v>
      </c>
      <c r="N290" s="218">
        <f t="shared" si="82"/>
        <v>15404</v>
      </c>
      <c r="O290" s="207">
        <f t="shared" si="72"/>
        <v>1</v>
      </c>
      <c r="P290" s="219"/>
      <c r="Q290" s="204">
        <f t="shared" si="73"/>
        <v>10460</v>
      </c>
      <c r="R290" s="217">
        <f t="shared" si="74"/>
        <v>11723</v>
      </c>
      <c r="S290" s="217">
        <f t="shared" si="75"/>
        <v>11723</v>
      </c>
      <c r="T290" s="210">
        <f t="shared" si="83"/>
        <v>1263</v>
      </c>
      <c r="U290" s="219"/>
      <c r="V290" s="204">
        <f t="shared" si="76"/>
        <v>2269</v>
      </c>
      <c r="W290" s="217">
        <f t="shared" si="77"/>
        <v>2543</v>
      </c>
      <c r="X290" s="217">
        <f t="shared" si="78"/>
        <v>2735</v>
      </c>
      <c r="Y290" s="217">
        <f t="shared" si="79"/>
        <v>2742</v>
      </c>
      <c r="Z290" s="217">
        <f t="shared" si="80"/>
        <v>2742</v>
      </c>
      <c r="AA290" s="217">
        <f t="shared" si="81"/>
        <v>2743</v>
      </c>
      <c r="AB290" s="210">
        <f t="shared" si="84"/>
        <v>1</v>
      </c>
      <c r="AC290" s="203"/>
      <c r="AD290" s="211"/>
    </row>
    <row r="291" spans="1:30" s="79" customFormat="1" x14ac:dyDescent="0.2">
      <c r="A291" s="200">
        <v>436</v>
      </c>
      <c r="B291" s="200">
        <v>436049347</v>
      </c>
      <c r="C291" s="201" t="s">
        <v>508</v>
      </c>
      <c r="D291" s="200">
        <v>49</v>
      </c>
      <c r="E291" s="201" t="s">
        <v>81</v>
      </c>
      <c r="F291" s="200">
        <v>347</v>
      </c>
      <c r="G291" s="201" t="s">
        <v>379</v>
      </c>
      <c r="H291" s="202">
        <v>1</v>
      </c>
      <c r="I291" s="203"/>
      <c r="J291" s="204">
        <f t="shared" si="68"/>
        <v>12088.753063272085</v>
      </c>
      <c r="K291" s="217">
        <f t="shared" si="69"/>
        <v>5473</v>
      </c>
      <c r="L291" s="217">
        <f t="shared" si="70"/>
        <v>0</v>
      </c>
      <c r="M291" s="217">
        <f t="shared" si="71"/>
        <v>938</v>
      </c>
      <c r="N291" s="218">
        <f t="shared" si="82"/>
        <v>18499.753063272085</v>
      </c>
      <c r="O291" s="207" t="str">
        <f t="shared" si="72"/>
        <v/>
      </c>
      <c r="P291" s="219"/>
      <c r="Q291" s="204" t="str">
        <f t="shared" si="73"/>
        <v/>
      </c>
      <c r="R291" s="217">
        <f t="shared" si="74"/>
        <v>12088.753063272085</v>
      </c>
      <c r="S291" s="217" t="str">
        <f t="shared" si="75"/>
        <v/>
      </c>
      <c r="T291" s="210" t="str">
        <f t="shared" si="83"/>
        <v/>
      </c>
      <c r="U291" s="219"/>
      <c r="V291" s="204" t="str">
        <f t="shared" si="76"/>
        <v/>
      </c>
      <c r="W291" s="217">
        <f t="shared" si="77"/>
        <v>5406</v>
      </c>
      <c r="X291" s="217" t="str">
        <f t="shared" si="78"/>
        <v/>
      </c>
      <c r="Y291" s="217" t="str">
        <f t="shared" si="79"/>
        <v/>
      </c>
      <c r="Z291" s="217" t="str">
        <f t="shared" si="80"/>
        <v/>
      </c>
      <c r="AA291" s="217">
        <f t="shared" si="81"/>
        <v>5473</v>
      </c>
      <c r="AB291" s="210" t="str">
        <f t="shared" si="84"/>
        <v/>
      </c>
      <c r="AC291" s="203"/>
      <c r="AD291" s="211"/>
    </row>
    <row r="292" spans="1:30" s="79" customFormat="1" x14ac:dyDescent="0.2">
      <c r="A292" s="200">
        <v>437</v>
      </c>
      <c r="B292" s="200">
        <v>437035035</v>
      </c>
      <c r="C292" s="201" t="s">
        <v>600</v>
      </c>
      <c r="D292" s="200">
        <v>35</v>
      </c>
      <c r="E292" s="201" t="s">
        <v>67</v>
      </c>
      <c r="F292" s="200">
        <v>35</v>
      </c>
      <c r="G292" s="201" t="s">
        <v>67</v>
      </c>
      <c r="H292" s="202">
        <v>297.91000000000003</v>
      </c>
      <c r="I292" s="203"/>
      <c r="J292" s="204">
        <f t="shared" si="68"/>
        <v>15054</v>
      </c>
      <c r="K292" s="217">
        <f t="shared" si="69"/>
        <v>6318</v>
      </c>
      <c r="L292" s="217">
        <f t="shared" si="70"/>
        <v>0</v>
      </c>
      <c r="M292" s="217">
        <f t="shared" si="71"/>
        <v>938</v>
      </c>
      <c r="N292" s="218">
        <f t="shared" si="82"/>
        <v>22310</v>
      </c>
      <c r="O292" s="207">
        <f t="shared" si="72"/>
        <v>7</v>
      </c>
      <c r="P292" s="219"/>
      <c r="Q292" s="204">
        <f t="shared" si="73"/>
        <v>14683</v>
      </c>
      <c r="R292" s="217">
        <f t="shared" si="74"/>
        <v>15054</v>
      </c>
      <c r="S292" s="217">
        <f t="shared" si="75"/>
        <v>15054</v>
      </c>
      <c r="T292" s="210">
        <f t="shared" si="83"/>
        <v>371</v>
      </c>
      <c r="U292" s="219"/>
      <c r="V292" s="204">
        <f t="shared" si="76"/>
        <v>5006</v>
      </c>
      <c r="W292" s="217">
        <f t="shared" si="77"/>
        <v>5133</v>
      </c>
      <c r="X292" s="217">
        <f t="shared" si="78"/>
        <v>6291</v>
      </c>
      <c r="Y292" s="217">
        <f t="shared" si="79"/>
        <v>6308</v>
      </c>
      <c r="Z292" s="217">
        <f t="shared" si="80"/>
        <v>6311</v>
      </c>
      <c r="AA292" s="217">
        <f t="shared" si="81"/>
        <v>6318</v>
      </c>
      <c r="AB292" s="210">
        <f t="shared" si="84"/>
        <v>7</v>
      </c>
      <c r="AC292" s="203"/>
      <c r="AD292" s="211"/>
    </row>
    <row r="293" spans="1:30" s="79" customFormat="1" x14ac:dyDescent="0.2">
      <c r="A293" s="200">
        <v>437</v>
      </c>
      <c r="B293" s="200">
        <v>437035050</v>
      </c>
      <c r="C293" s="201" t="s">
        <v>600</v>
      </c>
      <c r="D293" s="200">
        <v>35</v>
      </c>
      <c r="E293" s="201" t="s">
        <v>67</v>
      </c>
      <c r="F293" s="200">
        <v>50</v>
      </c>
      <c r="G293" s="201" t="s">
        <v>82</v>
      </c>
      <c r="H293" s="202">
        <v>1</v>
      </c>
      <c r="I293" s="203"/>
      <c r="J293" s="204">
        <f t="shared" si="68"/>
        <v>11198.477785070678</v>
      </c>
      <c r="K293" s="217">
        <f t="shared" si="69"/>
        <v>4983</v>
      </c>
      <c r="L293" s="217">
        <f t="shared" si="70"/>
        <v>0</v>
      </c>
      <c r="M293" s="217">
        <f t="shared" si="71"/>
        <v>938</v>
      </c>
      <c r="N293" s="218">
        <f t="shared" si="82"/>
        <v>17119.477785070678</v>
      </c>
      <c r="O293" s="207">
        <f t="shared" si="72"/>
        <v>-822</v>
      </c>
      <c r="P293" s="219"/>
      <c r="Q293" s="204" t="str">
        <f t="shared" si="73"/>
        <v/>
      </c>
      <c r="R293" s="217" t="str">
        <f t="shared" si="74"/>
        <v/>
      </c>
      <c r="S293" s="217">
        <f t="shared" si="75"/>
        <v>11198.477785070678</v>
      </c>
      <c r="T293" s="210" t="str">
        <f t="shared" si="83"/>
        <v/>
      </c>
      <c r="U293" s="219"/>
      <c r="V293" s="204" t="str">
        <f t="shared" si="76"/>
        <v/>
      </c>
      <c r="W293" s="217" t="str">
        <f t="shared" si="77"/>
        <v/>
      </c>
      <c r="X293" s="217">
        <f t="shared" si="78"/>
        <v>5788</v>
      </c>
      <c r="Y293" s="217">
        <f t="shared" si="79"/>
        <v>5805</v>
      </c>
      <c r="Z293" s="217">
        <f t="shared" si="80"/>
        <v>5805</v>
      </c>
      <c r="AA293" s="217">
        <f t="shared" si="81"/>
        <v>4983</v>
      </c>
      <c r="AB293" s="210">
        <f t="shared" si="84"/>
        <v>-822</v>
      </c>
      <c r="AC293" s="203"/>
      <c r="AD293" s="211"/>
    </row>
    <row r="294" spans="1:30" s="79" customFormat="1" x14ac:dyDescent="0.2">
      <c r="A294" s="200">
        <v>437</v>
      </c>
      <c r="B294" s="200">
        <v>437035201</v>
      </c>
      <c r="C294" s="201" t="s">
        <v>600</v>
      </c>
      <c r="D294" s="200">
        <v>35</v>
      </c>
      <c r="E294" s="201" t="s">
        <v>67</v>
      </c>
      <c r="F294" s="200">
        <v>201</v>
      </c>
      <c r="G294" s="201" t="s">
        <v>233</v>
      </c>
      <c r="H294" s="202">
        <v>1</v>
      </c>
      <c r="I294" s="203"/>
      <c r="J294" s="204">
        <f t="shared" si="68"/>
        <v>13845.041456828223</v>
      </c>
      <c r="K294" s="217">
        <f t="shared" si="69"/>
        <v>485</v>
      </c>
      <c r="L294" s="217">
        <f t="shared" si="70"/>
        <v>0</v>
      </c>
      <c r="M294" s="217">
        <f t="shared" si="71"/>
        <v>938</v>
      </c>
      <c r="N294" s="218">
        <f t="shared" si="82"/>
        <v>15268.041456828223</v>
      </c>
      <c r="O294" s="207">
        <f t="shared" si="72"/>
        <v>4</v>
      </c>
      <c r="P294" s="219"/>
      <c r="Q294" s="204" t="str">
        <f t="shared" si="73"/>
        <v/>
      </c>
      <c r="R294" s="217">
        <f t="shared" si="74"/>
        <v>13845.041456828223</v>
      </c>
      <c r="S294" s="217">
        <f t="shared" si="75"/>
        <v>13845.041456828223</v>
      </c>
      <c r="T294" s="210" t="str">
        <f t="shared" si="83"/>
        <v/>
      </c>
      <c r="U294" s="219"/>
      <c r="V294" s="204" t="str">
        <f t="shared" si="76"/>
        <v/>
      </c>
      <c r="W294" s="217">
        <f t="shared" si="77"/>
        <v>0</v>
      </c>
      <c r="X294" s="217">
        <f t="shared" si="78"/>
        <v>0</v>
      </c>
      <c r="Y294" s="217">
        <f t="shared" si="79"/>
        <v>0</v>
      </c>
      <c r="Z294" s="217">
        <f t="shared" si="80"/>
        <v>481</v>
      </c>
      <c r="AA294" s="217">
        <f t="shared" si="81"/>
        <v>485</v>
      </c>
      <c r="AB294" s="210">
        <f t="shared" si="84"/>
        <v>4</v>
      </c>
      <c r="AC294" s="203"/>
      <c r="AD294" s="211"/>
    </row>
    <row r="295" spans="1:30" s="79" customFormat="1" x14ac:dyDescent="0.2">
      <c r="A295" s="200">
        <v>437</v>
      </c>
      <c r="B295" s="200">
        <v>437035243</v>
      </c>
      <c r="C295" s="201" t="s">
        <v>600</v>
      </c>
      <c r="D295" s="200">
        <v>35</v>
      </c>
      <c r="E295" s="201" t="s">
        <v>67</v>
      </c>
      <c r="F295" s="200">
        <v>243</v>
      </c>
      <c r="G295" s="201" t="s">
        <v>275</v>
      </c>
      <c r="H295" s="202">
        <v>0.53</v>
      </c>
      <c r="I295" s="203"/>
      <c r="J295" s="204">
        <f t="shared" si="68"/>
        <v>13392.987389876773</v>
      </c>
      <c r="K295" s="217">
        <f t="shared" si="69"/>
        <v>2516</v>
      </c>
      <c r="L295" s="217">
        <f t="shared" si="70"/>
        <v>0</v>
      </c>
      <c r="M295" s="217">
        <f t="shared" si="71"/>
        <v>938</v>
      </c>
      <c r="N295" s="218">
        <f t="shared" si="82"/>
        <v>16846.987389876773</v>
      </c>
      <c r="O295" s="207" t="str">
        <f t="shared" si="72"/>
        <v/>
      </c>
      <c r="P295" s="219"/>
      <c r="Q295" s="204" t="str">
        <f t="shared" si="73"/>
        <v/>
      </c>
      <c r="R295" s="217" t="str">
        <f t="shared" si="74"/>
        <v/>
      </c>
      <c r="S295" s="217" t="str">
        <f t="shared" si="75"/>
        <v/>
      </c>
      <c r="T295" s="210" t="str">
        <f t="shared" si="83"/>
        <v/>
      </c>
      <c r="U295" s="219"/>
      <c r="V295" s="204" t="str">
        <f t="shared" si="76"/>
        <v/>
      </c>
      <c r="W295" s="217" t="str">
        <f t="shared" si="77"/>
        <v/>
      </c>
      <c r="X295" s="217" t="str">
        <f t="shared" si="78"/>
        <v/>
      </c>
      <c r="Y295" s="217" t="str">
        <f t="shared" si="79"/>
        <v/>
      </c>
      <c r="Z295" s="217" t="str">
        <f t="shared" si="80"/>
        <v/>
      </c>
      <c r="AA295" s="217">
        <f t="shared" si="81"/>
        <v>2516</v>
      </c>
      <c r="AB295" s="210" t="str">
        <f t="shared" si="84"/>
        <v/>
      </c>
      <c r="AC295" s="203"/>
      <c r="AD295" s="211"/>
    </row>
    <row r="296" spans="1:30" s="79" customFormat="1" x14ac:dyDescent="0.2">
      <c r="A296" s="200">
        <v>438</v>
      </c>
      <c r="B296" s="200">
        <v>438035035</v>
      </c>
      <c r="C296" s="201" t="s">
        <v>510</v>
      </c>
      <c r="D296" s="200">
        <v>35</v>
      </c>
      <c r="E296" s="201" t="s">
        <v>67</v>
      </c>
      <c r="F296" s="200">
        <v>35</v>
      </c>
      <c r="G296" s="201" t="s">
        <v>67</v>
      </c>
      <c r="H296" s="202">
        <v>326.63999999999993</v>
      </c>
      <c r="I296" s="203"/>
      <c r="J296" s="204">
        <f t="shared" si="68"/>
        <v>14372</v>
      </c>
      <c r="K296" s="217">
        <f t="shared" si="69"/>
        <v>6032</v>
      </c>
      <c r="L296" s="217">
        <f t="shared" si="70"/>
        <v>0</v>
      </c>
      <c r="M296" s="217">
        <f t="shared" si="71"/>
        <v>938</v>
      </c>
      <c r="N296" s="218">
        <f t="shared" si="82"/>
        <v>21342</v>
      </c>
      <c r="O296" s="207">
        <f t="shared" si="72"/>
        <v>7</v>
      </c>
      <c r="P296" s="219"/>
      <c r="Q296" s="204">
        <f t="shared" si="73"/>
        <v>13694</v>
      </c>
      <c r="R296" s="217">
        <f t="shared" si="74"/>
        <v>14372</v>
      </c>
      <c r="S296" s="217">
        <f t="shared" si="75"/>
        <v>14372</v>
      </c>
      <c r="T296" s="210">
        <f t="shared" si="83"/>
        <v>678</v>
      </c>
      <c r="U296" s="219"/>
      <c r="V296" s="204">
        <f t="shared" si="76"/>
        <v>4669</v>
      </c>
      <c r="W296" s="217">
        <f t="shared" si="77"/>
        <v>4900</v>
      </c>
      <c r="X296" s="217">
        <f t="shared" si="78"/>
        <v>6006</v>
      </c>
      <c r="Y296" s="217">
        <f t="shared" si="79"/>
        <v>6022</v>
      </c>
      <c r="Z296" s="217">
        <f t="shared" si="80"/>
        <v>6025</v>
      </c>
      <c r="AA296" s="217">
        <f t="shared" si="81"/>
        <v>6032</v>
      </c>
      <c r="AB296" s="210">
        <f t="shared" si="84"/>
        <v>7</v>
      </c>
      <c r="AC296" s="203"/>
      <c r="AD296" s="211"/>
    </row>
    <row r="297" spans="1:30" s="79" customFormat="1" x14ac:dyDescent="0.2">
      <c r="A297" s="200">
        <v>438</v>
      </c>
      <c r="B297" s="200">
        <v>438035044</v>
      </c>
      <c r="C297" s="201" t="s">
        <v>510</v>
      </c>
      <c r="D297" s="200">
        <v>35</v>
      </c>
      <c r="E297" s="201" t="s">
        <v>67</v>
      </c>
      <c r="F297" s="200">
        <v>44</v>
      </c>
      <c r="G297" s="201" t="s">
        <v>76</v>
      </c>
      <c r="H297" s="202">
        <v>4</v>
      </c>
      <c r="I297" s="203"/>
      <c r="J297" s="204">
        <f t="shared" si="68"/>
        <v>13567.227659367676</v>
      </c>
      <c r="K297" s="217">
        <f t="shared" si="69"/>
        <v>122</v>
      </c>
      <c r="L297" s="217">
        <f t="shared" si="70"/>
        <v>0</v>
      </c>
      <c r="M297" s="217">
        <f t="shared" si="71"/>
        <v>938</v>
      </c>
      <c r="N297" s="218">
        <f t="shared" si="82"/>
        <v>14627.227659367676</v>
      </c>
      <c r="O297" s="207">
        <f t="shared" si="72"/>
        <v>4</v>
      </c>
      <c r="P297" s="219"/>
      <c r="Q297" s="204" t="str">
        <f t="shared" si="73"/>
        <v/>
      </c>
      <c r="R297" s="217" t="str">
        <f t="shared" si="74"/>
        <v/>
      </c>
      <c r="S297" s="217">
        <f t="shared" si="75"/>
        <v>13567.227659367676</v>
      </c>
      <c r="T297" s="210" t="str">
        <f t="shared" si="83"/>
        <v/>
      </c>
      <c r="U297" s="219"/>
      <c r="V297" s="204" t="str">
        <f t="shared" si="76"/>
        <v/>
      </c>
      <c r="W297" s="217" t="str">
        <f t="shared" si="77"/>
        <v/>
      </c>
      <c r="X297" s="217">
        <f t="shared" si="78"/>
        <v>109</v>
      </c>
      <c r="Y297" s="217">
        <f t="shared" si="79"/>
        <v>115</v>
      </c>
      <c r="Z297" s="217">
        <f t="shared" si="80"/>
        <v>118</v>
      </c>
      <c r="AA297" s="217">
        <f t="shared" si="81"/>
        <v>122</v>
      </c>
      <c r="AB297" s="210">
        <f t="shared" si="84"/>
        <v>4</v>
      </c>
      <c r="AC297" s="203"/>
      <c r="AD297" s="211"/>
    </row>
    <row r="298" spans="1:30" s="79" customFormat="1" x14ac:dyDescent="0.2">
      <c r="A298" s="200">
        <v>438</v>
      </c>
      <c r="B298" s="200">
        <v>438035050</v>
      </c>
      <c r="C298" s="201" t="s">
        <v>510</v>
      </c>
      <c r="D298" s="200">
        <v>35</v>
      </c>
      <c r="E298" s="201" t="s">
        <v>67</v>
      </c>
      <c r="F298" s="200">
        <v>50</v>
      </c>
      <c r="G298" s="201" t="s">
        <v>82</v>
      </c>
      <c r="H298" s="202">
        <v>3</v>
      </c>
      <c r="I298" s="203"/>
      <c r="J298" s="204">
        <f t="shared" si="68"/>
        <v>11198.477785070678</v>
      </c>
      <c r="K298" s="217">
        <f t="shared" si="69"/>
        <v>4983</v>
      </c>
      <c r="L298" s="217">
        <f t="shared" si="70"/>
        <v>0</v>
      </c>
      <c r="M298" s="217">
        <f t="shared" si="71"/>
        <v>938</v>
      </c>
      <c r="N298" s="218">
        <f t="shared" si="82"/>
        <v>17119.477785070678</v>
      </c>
      <c r="O298" s="207">
        <f t="shared" si="72"/>
        <v>-822</v>
      </c>
      <c r="P298" s="219"/>
      <c r="Q298" s="204" t="str">
        <f t="shared" si="73"/>
        <v/>
      </c>
      <c r="R298" s="217" t="str">
        <f t="shared" si="74"/>
        <v/>
      </c>
      <c r="S298" s="217">
        <f t="shared" si="75"/>
        <v>11198.477785070678</v>
      </c>
      <c r="T298" s="210" t="str">
        <f t="shared" si="83"/>
        <v/>
      </c>
      <c r="U298" s="219"/>
      <c r="V298" s="204" t="str">
        <f t="shared" si="76"/>
        <v/>
      </c>
      <c r="W298" s="217" t="str">
        <f t="shared" si="77"/>
        <v/>
      </c>
      <c r="X298" s="217">
        <f t="shared" si="78"/>
        <v>5788</v>
      </c>
      <c r="Y298" s="217">
        <f t="shared" si="79"/>
        <v>5805</v>
      </c>
      <c r="Z298" s="217">
        <f t="shared" si="80"/>
        <v>5805</v>
      </c>
      <c r="AA298" s="217">
        <f t="shared" si="81"/>
        <v>4983</v>
      </c>
      <c r="AB298" s="210">
        <f t="shared" si="84"/>
        <v>-822</v>
      </c>
      <c r="AC298" s="203"/>
      <c r="AD298" s="211"/>
    </row>
    <row r="299" spans="1:30" s="79" customFormat="1" x14ac:dyDescent="0.2">
      <c r="A299" s="200">
        <v>438</v>
      </c>
      <c r="B299" s="200">
        <v>438035073</v>
      </c>
      <c r="C299" s="201" t="s">
        <v>510</v>
      </c>
      <c r="D299" s="200">
        <v>35</v>
      </c>
      <c r="E299" s="201" t="s">
        <v>67</v>
      </c>
      <c r="F299" s="200">
        <v>73</v>
      </c>
      <c r="G299" s="201" t="s">
        <v>105</v>
      </c>
      <c r="H299" s="202">
        <v>0.65</v>
      </c>
      <c r="I299" s="203"/>
      <c r="J299" s="204">
        <f t="shared" si="68"/>
        <v>11507.356208692594</v>
      </c>
      <c r="K299" s="217">
        <f t="shared" si="69"/>
        <v>7948</v>
      </c>
      <c r="L299" s="217">
        <f t="shared" si="70"/>
        <v>0</v>
      </c>
      <c r="M299" s="217">
        <f t="shared" si="71"/>
        <v>938</v>
      </c>
      <c r="N299" s="218">
        <f t="shared" si="82"/>
        <v>20393.356208692596</v>
      </c>
      <c r="O299" s="207">
        <f t="shared" si="72"/>
        <v>2</v>
      </c>
      <c r="P299" s="219"/>
      <c r="Q299" s="204" t="str">
        <f t="shared" si="73"/>
        <v/>
      </c>
      <c r="R299" s="217" t="str">
        <f t="shared" si="74"/>
        <v/>
      </c>
      <c r="S299" s="217">
        <f t="shared" si="75"/>
        <v>11507.356208692594</v>
      </c>
      <c r="T299" s="210" t="str">
        <f t="shared" si="83"/>
        <v/>
      </c>
      <c r="U299" s="219"/>
      <c r="V299" s="204" t="str">
        <f t="shared" si="76"/>
        <v/>
      </c>
      <c r="W299" s="217" t="str">
        <f t="shared" si="77"/>
        <v/>
      </c>
      <c r="X299" s="217">
        <f t="shared" si="78"/>
        <v>7931</v>
      </c>
      <c r="Y299" s="217">
        <f t="shared" si="79"/>
        <v>7946</v>
      </c>
      <c r="Z299" s="217">
        <f t="shared" si="80"/>
        <v>7946</v>
      </c>
      <c r="AA299" s="217">
        <f t="shared" si="81"/>
        <v>7948</v>
      </c>
      <c r="AB299" s="210">
        <f t="shared" si="84"/>
        <v>2</v>
      </c>
      <c r="AC299" s="203"/>
      <c r="AD299" s="211"/>
    </row>
    <row r="300" spans="1:30" s="79" customFormat="1" x14ac:dyDescent="0.2">
      <c r="A300" s="200">
        <v>438</v>
      </c>
      <c r="B300" s="200">
        <v>438035149</v>
      </c>
      <c r="C300" s="201" t="s">
        <v>510</v>
      </c>
      <c r="D300" s="200">
        <v>35</v>
      </c>
      <c r="E300" s="201" t="s">
        <v>67</v>
      </c>
      <c r="F300" s="200">
        <v>149</v>
      </c>
      <c r="G300" s="201" t="s">
        <v>181</v>
      </c>
      <c r="H300" s="202">
        <v>0.68</v>
      </c>
      <c r="I300" s="203"/>
      <c r="J300" s="204">
        <f t="shared" si="68"/>
        <v>14237.416310275265</v>
      </c>
      <c r="K300" s="217">
        <f t="shared" si="69"/>
        <v>526</v>
      </c>
      <c r="L300" s="217">
        <f t="shared" si="70"/>
        <v>0</v>
      </c>
      <c r="M300" s="217">
        <f t="shared" si="71"/>
        <v>938</v>
      </c>
      <c r="N300" s="218">
        <f t="shared" si="82"/>
        <v>15701.416310275265</v>
      </c>
      <c r="O300" s="207" t="str">
        <f t="shared" si="72"/>
        <v/>
      </c>
      <c r="P300" s="219"/>
      <c r="Q300" s="204" t="str">
        <f t="shared" si="73"/>
        <v/>
      </c>
      <c r="R300" s="217" t="str">
        <f t="shared" si="74"/>
        <v/>
      </c>
      <c r="S300" s="217" t="str">
        <f t="shared" si="75"/>
        <v/>
      </c>
      <c r="T300" s="210" t="str">
        <f t="shared" si="83"/>
        <v/>
      </c>
      <c r="U300" s="219"/>
      <c r="V300" s="204" t="str">
        <f t="shared" si="76"/>
        <v/>
      </c>
      <c r="W300" s="217" t="str">
        <f t="shared" si="77"/>
        <v/>
      </c>
      <c r="X300" s="217" t="str">
        <f t="shared" si="78"/>
        <v/>
      </c>
      <c r="Y300" s="217" t="str">
        <f t="shared" si="79"/>
        <v/>
      </c>
      <c r="Z300" s="217" t="str">
        <f t="shared" si="80"/>
        <v/>
      </c>
      <c r="AA300" s="217">
        <f t="shared" si="81"/>
        <v>526</v>
      </c>
      <c r="AB300" s="210" t="str">
        <f t="shared" si="84"/>
        <v/>
      </c>
      <c r="AC300" s="203"/>
      <c r="AD300" s="211"/>
    </row>
    <row r="301" spans="1:30" s="79" customFormat="1" x14ac:dyDescent="0.2">
      <c r="A301" s="200">
        <v>438</v>
      </c>
      <c r="B301" s="200">
        <v>438035243</v>
      </c>
      <c r="C301" s="201" t="s">
        <v>510</v>
      </c>
      <c r="D301" s="200">
        <v>35</v>
      </c>
      <c r="E301" s="201" t="s">
        <v>67</v>
      </c>
      <c r="F301" s="200">
        <v>243</v>
      </c>
      <c r="G301" s="201" t="s">
        <v>275</v>
      </c>
      <c r="H301" s="202">
        <v>4</v>
      </c>
      <c r="I301" s="203"/>
      <c r="J301" s="204">
        <f t="shared" si="68"/>
        <v>13392.987389876773</v>
      </c>
      <c r="K301" s="217">
        <f t="shared" si="69"/>
        <v>2516</v>
      </c>
      <c r="L301" s="217">
        <f t="shared" si="70"/>
        <v>0</v>
      </c>
      <c r="M301" s="217">
        <f t="shared" si="71"/>
        <v>938</v>
      </c>
      <c r="N301" s="218">
        <f t="shared" si="82"/>
        <v>16846.987389876773</v>
      </c>
      <c r="O301" s="207">
        <f t="shared" si="72"/>
        <v>0</v>
      </c>
      <c r="P301" s="219"/>
      <c r="Q301" s="204" t="str">
        <f t="shared" si="73"/>
        <v/>
      </c>
      <c r="R301" s="217">
        <f t="shared" si="74"/>
        <v>13392.987389876773</v>
      </c>
      <c r="S301" s="217">
        <f t="shared" si="75"/>
        <v>13392.987389876773</v>
      </c>
      <c r="T301" s="210" t="str">
        <f t="shared" si="83"/>
        <v/>
      </c>
      <c r="U301" s="219"/>
      <c r="V301" s="204" t="str">
        <f t="shared" si="76"/>
        <v/>
      </c>
      <c r="W301" s="217">
        <f t="shared" si="77"/>
        <v>2772</v>
      </c>
      <c r="X301" s="217">
        <f t="shared" si="78"/>
        <v>2772</v>
      </c>
      <c r="Y301" s="217">
        <f t="shared" si="79"/>
        <v>2772</v>
      </c>
      <c r="Z301" s="217">
        <f t="shared" si="80"/>
        <v>2516</v>
      </c>
      <c r="AA301" s="217">
        <f t="shared" si="81"/>
        <v>2516</v>
      </c>
      <c r="AB301" s="210">
        <f t="shared" si="84"/>
        <v>0</v>
      </c>
      <c r="AC301" s="203"/>
      <c r="AD301" s="211"/>
    </row>
    <row r="302" spans="1:30" s="79" customFormat="1" x14ac:dyDescent="0.2">
      <c r="A302" s="200">
        <v>438</v>
      </c>
      <c r="B302" s="200">
        <v>438035244</v>
      </c>
      <c r="C302" s="201" t="s">
        <v>510</v>
      </c>
      <c r="D302" s="200">
        <v>35</v>
      </c>
      <c r="E302" s="201" t="s">
        <v>67</v>
      </c>
      <c r="F302" s="200">
        <v>244</v>
      </c>
      <c r="G302" s="201" t="s">
        <v>276</v>
      </c>
      <c r="H302" s="202">
        <v>6</v>
      </c>
      <c r="I302" s="203"/>
      <c r="J302" s="204">
        <f t="shared" si="68"/>
        <v>15018</v>
      </c>
      <c r="K302" s="217">
        <f t="shared" si="69"/>
        <v>4760</v>
      </c>
      <c r="L302" s="217">
        <f t="shared" si="70"/>
        <v>0</v>
      </c>
      <c r="M302" s="217">
        <f t="shared" si="71"/>
        <v>938</v>
      </c>
      <c r="N302" s="218">
        <f t="shared" si="82"/>
        <v>20716</v>
      </c>
      <c r="O302" s="207">
        <f t="shared" si="72"/>
        <v>-655</v>
      </c>
      <c r="P302" s="219"/>
      <c r="Q302" s="204">
        <f t="shared" si="73"/>
        <v>11110</v>
      </c>
      <c r="R302" s="217">
        <f t="shared" si="74"/>
        <v>15018</v>
      </c>
      <c r="S302" s="217">
        <f t="shared" si="75"/>
        <v>15018</v>
      </c>
      <c r="T302" s="210">
        <f t="shared" si="83"/>
        <v>3908</v>
      </c>
      <c r="U302" s="219"/>
      <c r="V302" s="204">
        <f t="shared" si="76"/>
        <v>4006</v>
      </c>
      <c r="W302" s="217">
        <f t="shared" si="77"/>
        <v>5415</v>
      </c>
      <c r="X302" s="217">
        <f t="shared" si="78"/>
        <v>5415</v>
      </c>
      <c r="Y302" s="217">
        <f t="shared" si="79"/>
        <v>5415</v>
      </c>
      <c r="Z302" s="217">
        <f t="shared" si="80"/>
        <v>5415</v>
      </c>
      <c r="AA302" s="217">
        <f t="shared" si="81"/>
        <v>4760</v>
      </c>
      <c r="AB302" s="210">
        <f t="shared" si="84"/>
        <v>-655</v>
      </c>
      <c r="AC302" s="203"/>
      <c r="AD302" s="211"/>
    </row>
    <row r="303" spans="1:30" s="79" customFormat="1" x14ac:dyDescent="0.2">
      <c r="A303" s="200">
        <v>438</v>
      </c>
      <c r="B303" s="200">
        <v>438035336</v>
      </c>
      <c r="C303" s="201" t="s">
        <v>510</v>
      </c>
      <c r="D303" s="200">
        <v>35</v>
      </c>
      <c r="E303" s="201" t="s">
        <v>67</v>
      </c>
      <c r="F303" s="200">
        <v>336</v>
      </c>
      <c r="G303" s="201" t="s">
        <v>368</v>
      </c>
      <c r="H303" s="202">
        <v>2</v>
      </c>
      <c r="I303" s="203"/>
      <c r="J303" s="204">
        <f t="shared" si="68"/>
        <v>6981</v>
      </c>
      <c r="K303" s="217">
        <f t="shared" si="69"/>
        <v>1634</v>
      </c>
      <c r="L303" s="217">
        <f t="shared" si="70"/>
        <v>0</v>
      </c>
      <c r="M303" s="217">
        <f t="shared" si="71"/>
        <v>938</v>
      </c>
      <c r="N303" s="218">
        <f t="shared" si="82"/>
        <v>9553</v>
      </c>
      <c r="O303" s="207">
        <f t="shared" si="72"/>
        <v>1</v>
      </c>
      <c r="P303" s="219"/>
      <c r="Q303" s="204">
        <f t="shared" si="73"/>
        <v>12033.357723379762</v>
      </c>
      <c r="R303" s="217">
        <f t="shared" si="74"/>
        <v>6981</v>
      </c>
      <c r="S303" s="217">
        <f t="shared" si="75"/>
        <v>6981</v>
      </c>
      <c r="T303" s="210">
        <f t="shared" si="83"/>
        <v>-5052.3577233797623</v>
      </c>
      <c r="U303" s="219"/>
      <c r="V303" s="204">
        <f t="shared" si="76"/>
        <v>2611</v>
      </c>
      <c r="W303" s="217">
        <f t="shared" si="77"/>
        <v>1515</v>
      </c>
      <c r="X303" s="217">
        <f t="shared" si="78"/>
        <v>1629</v>
      </c>
      <c r="Y303" s="217">
        <f t="shared" si="79"/>
        <v>1633</v>
      </c>
      <c r="Z303" s="217">
        <f t="shared" si="80"/>
        <v>1633</v>
      </c>
      <c r="AA303" s="217">
        <f t="shared" si="81"/>
        <v>1634</v>
      </c>
      <c r="AB303" s="210">
        <f t="shared" si="84"/>
        <v>1</v>
      </c>
      <c r="AC303" s="203"/>
      <c r="AD303" s="211"/>
    </row>
    <row r="304" spans="1:30" s="79" customFormat="1" x14ac:dyDescent="0.2">
      <c r="A304" s="200">
        <v>439</v>
      </c>
      <c r="B304" s="200">
        <v>439035001</v>
      </c>
      <c r="C304" s="201" t="s">
        <v>511</v>
      </c>
      <c r="D304" s="200">
        <v>35</v>
      </c>
      <c r="E304" s="201" t="s">
        <v>67</v>
      </c>
      <c r="F304" s="200">
        <v>1</v>
      </c>
      <c r="G304" s="201" t="s">
        <v>33</v>
      </c>
      <c r="H304" s="202">
        <v>1</v>
      </c>
      <c r="I304" s="203"/>
      <c r="J304" s="204">
        <f t="shared" si="68"/>
        <v>11530.517394155666</v>
      </c>
      <c r="K304" s="217">
        <f t="shared" si="69"/>
        <v>2040</v>
      </c>
      <c r="L304" s="217">
        <f t="shared" si="70"/>
        <v>0</v>
      </c>
      <c r="M304" s="217">
        <f t="shared" si="71"/>
        <v>938</v>
      </c>
      <c r="N304" s="218">
        <f t="shared" si="82"/>
        <v>14508.517394155666</v>
      </c>
      <c r="O304" s="207">
        <f t="shared" si="72"/>
        <v>0</v>
      </c>
      <c r="P304" s="219"/>
      <c r="Q304" s="204" t="str">
        <f t="shared" si="73"/>
        <v/>
      </c>
      <c r="R304" s="217" t="str">
        <f t="shared" si="74"/>
        <v/>
      </c>
      <c r="S304" s="217">
        <f t="shared" si="75"/>
        <v>11530.517394155666</v>
      </c>
      <c r="T304" s="210" t="str">
        <f t="shared" si="83"/>
        <v/>
      </c>
      <c r="U304" s="219"/>
      <c r="V304" s="204" t="str">
        <f t="shared" si="76"/>
        <v/>
      </c>
      <c r="W304" s="217" t="str">
        <f t="shared" si="77"/>
        <v/>
      </c>
      <c r="X304" s="217">
        <f t="shared" si="78"/>
        <v>2031</v>
      </c>
      <c r="Y304" s="217">
        <f t="shared" si="79"/>
        <v>2040</v>
      </c>
      <c r="Z304" s="217">
        <f t="shared" si="80"/>
        <v>2040</v>
      </c>
      <c r="AA304" s="217">
        <f t="shared" si="81"/>
        <v>2040</v>
      </c>
      <c r="AB304" s="210">
        <f t="shared" si="84"/>
        <v>0</v>
      </c>
      <c r="AC304" s="203"/>
      <c r="AD304" s="211"/>
    </row>
    <row r="305" spans="1:30" s="79" customFormat="1" x14ac:dyDescent="0.2">
      <c r="A305" s="200">
        <v>439</v>
      </c>
      <c r="B305" s="200">
        <v>439035035</v>
      </c>
      <c r="C305" s="201" t="s">
        <v>511</v>
      </c>
      <c r="D305" s="200">
        <v>35</v>
      </c>
      <c r="E305" s="201" t="s">
        <v>67</v>
      </c>
      <c r="F305" s="200">
        <v>35</v>
      </c>
      <c r="G305" s="201" t="s">
        <v>67</v>
      </c>
      <c r="H305" s="202">
        <v>435.83000000000004</v>
      </c>
      <c r="I305" s="203"/>
      <c r="J305" s="204">
        <f t="shared" si="68"/>
        <v>13299</v>
      </c>
      <c r="K305" s="217">
        <f t="shared" si="69"/>
        <v>5582</v>
      </c>
      <c r="L305" s="217">
        <f t="shared" si="70"/>
        <v>0</v>
      </c>
      <c r="M305" s="217">
        <f t="shared" si="71"/>
        <v>938</v>
      </c>
      <c r="N305" s="218">
        <f t="shared" si="82"/>
        <v>19819</v>
      </c>
      <c r="O305" s="207">
        <f t="shared" si="72"/>
        <v>7</v>
      </c>
      <c r="P305" s="219"/>
      <c r="Q305" s="204">
        <f t="shared" si="73"/>
        <v>12804</v>
      </c>
      <c r="R305" s="217">
        <f t="shared" si="74"/>
        <v>13299</v>
      </c>
      <c r="S305" s="217">
        <f t="shared" si="75"/>
        <v>13299</v>
      </c>
      <c r="T305" s="210">
        <f t="shared" si="83"/>
        <v>495</v>
      </c>
      <c r="U305" s="219"/>
      <c r="V305" s="204">
        <f t="shared" si="76"/>
        <v>4366</v>
      </c>
      <c r="W305" s="217">
        <f t="shared" si="77"/>
        <v>4534</v>
      </c>
      <c r="X305" s="217">
        <f t="shared" si="78"/>
        <v>5557</v>
      </c>
      <c r="Y305" s="217">
        <f t="shared" si="79"/>
        <v>5573</v>
      </c>
      <c r="Z305" s="217">
        <f t="shared" si="80"/>
        <v>5575</v>
      </c>
      <c r="AA305" s="217">
        <f t="shared" si="81"/>
        <v>5582</v>
      </c>
      <c r="AB305" s="210">
        <f t="shared" si="84"/>
        <v>7</v>
      </c>
      <c r="AC305" s="203"/>
      <c r="AD305" s="211"/>
    </row>
    <row r="306" spans="1:30" s="79" customFormat="1" x14ac:dyDescent="0.2">
      <c r="A306" s="200">
        <v>439</v>
      </c>
      <c r="B306" s="200">
        <v>439035044</v>
      </c>
      <c r="C306" s="201" t="s">
        <v>511</v>
      </c>
      <c r="D306" s="200">
        <v>35</v>
      </c>
      <c r="E306" s="201" t="s">
        <v>67</v>
      </c>
      <c r="F306" s="200">
        <v>44</v>
      </c>
      <c r="G306" s="201" t="s">
        <v>76</v>
      </c>
      <c r="H306" s="202">
        <v>3</v>
      </c>
      <c r="I306" s="203"/>
      <c r="J306" s="204">
        <f t="shared" si="68"/>
        <v>4387</v>
      </c>
      <c r="K306" s="217">
        <f t="shared" si="69"/>
        <v>39</v>
      </c>
      <c r="L306" s="217">
        <f t="shared" si="70"/>
        <v>0</v>
      </c>
      <c r="M306" s="217">
        <f t="shared" si="71"/>
        <v>938</v>
      </c>
      <c r="N306" s="218">
        <f t="shared" si="82"/>
        <v>5364</v>
      </c>
      <c r="O306" s="207">
        <f t="shared" si="72"/>
        <v>1</v>
      </c>
      <c r="P306" s="219"/>
      <c r="Q306" s="204">
        <f t="shared" si="73"/>
        <v>13120.546869664635</v>
      </c>
      <c r="R306" s="217" t="str">
        <f t="shared" si="74"/>
        <v/>
      </c>
      <c r="S306" s="217">
        <f t="shared" si="75"/>
        <v>4387</v>
      </c>
      <c r="T306" s="210">
        <f t="shared" si="83"/>
        <v>-8733.5468696646349</v>
      </c>
      <c r="U306" s="219"/>
      <c r="V306" s="204">
        <f t="shared" si="76"/>
        <v>0</v>
      </c>
      <c r="W306" s="217" t="str">
        <f t="shared" si="77"/>
        <v/>
      </c>
      <c r="X306" s="217">
        <f t="shared" si="78"/>
        <v>35</v>
      </c>
      <c r="Y306" s="217">
        <f t="shared" si="79"/>
        <v>37</v>
      </c>
      <c r="Z306" s="217">
        <f t="shared" si="80"/>
        <v>38</v>
      </c>
      <c r="AA306" s="217">
        <f t="shared" si="81"/>
        <v>39</v>
      </c>
      <c r="AB306" s="210">
        <f t="shared" si="84"/>
        <v>1</v>
      </c>
      <c r="AC306" s="203"/>
      <c r="AD306" s="211"/>
    </row>
    <row r="307" spans="1:30" s="79" customFormat="1" x14ac:dyDescent="0.2">
      <c r="A307" s="200">
        <v>439</v>
      </c>
      <c r="B307" s="200">
        <v>439035073</v>
      </c>
      <c r="C307" s="201" t="s">
        <v>511</v>
      </c>
      <c r="D307" s="200">
        <v>35</v>
      </c>
      <c r="E307" s="201" t="s">
        <v>67</v>
      </c>
      <c r="F307" s="200">
        <v>73</v>
      </c>
      <c r="G307" s="201" t="s">
        <v>105</v>
      </c>
      <c r="H307" s="202">
        <v>5</v>
      </c>
      <c r="I307" s="203"/>
      <c r="J307" s="204">
        <f t="shared" si="68"/>
        <v>14230</v>
      </c>
      <c r="K307" s="217">
        <f t="shared" si="69"/>
        <v>9828</v>
      </c>
      <c r="L307" s="217">
        <f t="shared" si="70"/>
        <v>0</v>
      </c>
      <c r="M307" s="217">
        <f t="shared" si="71"/>
        <v>938</v>
      </c>
      <c r="N307" s="218">
        <f t="shared" si="82"/>
        <v>24996</v>
      </c>
      <c r="O307" s="207">
        <f t="shared" si="72"/>
        <v>2</v>
      </c>
      <c r="P307" s="219"/>
      <c r="Q307" s="204">
        <f t="shared" si="73"/>
        <v>11312.126870607293</v>
      </c>
      <c r="R307" s="217" t="str">
        <f t="shared" si="74"/>
        <v/>
      </c>
      <c r="S307" s="217">
        <f t="shared" si="75"/>
        <v>14230</v>
      </c>
      <c r="T307" s="210">
        <f t="shared" si="83"/>
        <v>2917.8731293927067</v>
      </c>
      <c r="U307" s="219"/>
      <c r="V307" s="204">
        <f t="shared" si="76"/>
        <v>7390</v>
      </c>
      <c r="W307" s="217" t="str">
        <f t="shared" si="77"/>
        <v/>
      </c>
      <c r="X307" s="217">
        <f t="shared" si="78"/>
        <v>9808</v>
      </c>
      <c r="Y307" s="217">
        <f t="shared" si="79"/>
        <v>9827</v>
      </c>
      <c r="Z307" s="217">
        <f t="shared" si="80"/>
        <v>9826</v>
      </c>
      <c r="AA307" s="217">
        <f t="shared" si="81"/>
        <v>9828</v>
      </c>
      <c r="AB307" s="210">
        <f t="shared" si="84"/>
        <v>2</v>
      </c>
      <c r="AC307" s="203"/>
      <c r="AD307" s="211"/>
    </row>
    <row r="308" spans="1:30" s="79" customFormat="1" x14ac:dyDescent="0.2">
      <c r="A308" s="200">
        <v>439</v>
      </c>
      <c r="B308" s="200">
        <v>439035165</v>
      </c>
      <c r="C308" s="201" t="s">
        <v>511</v>
      </c>
      <c r="D308" s="200">
        <v>35</v>
      </c>
      <c r="E308" s="201" t="s">
        <v>67</v>
      </c>
      <c r="F308" s="200">
        <v>165</v>
      </c>
      <c r="G308" s="201" t="s">
        <v>197</v>
      </c>
      <c r="H308" s="202">
        <v>1</v>
      </c>
      <c r="I308" s="203"/>
      <c r="J308" s="204">
        <f t="shared" si="68"/>
        <v>14879</v>
      </c>
      <c r="K308" s="217">
        <f t="shared" si="69"/>
        <v>454</v>
      </c>
      <c r="L308" s="217">
        <f t="shared" si="70"/>
        <v>0</v>
      </c>
      <c r="M308" s="217">
        <f t="shared" si="71"/>
        <v>938</v>
      </c>
      <c r="N308" s="218">
        <f t="shared" si="82"/>
        <v>16271</v>
      </c>
      <c r="O308" s="207">
        <f t="shared" si="72"/>
        <v>1</v>
      </c>
      <c r="P308" s="219"/>
      <c r="Q308" s="204">
        <f t="shared" si="73"/>
        <v>12758.148772361686</v>
      </c>
      <c r="R308" s="217" t="str">
        <f t="shared" si="74"/>
        <v/>
      </c>
      <c r="S308" s="217">
        <f t="shared" si="75"/>
        <v>14879</v>
      </c>
      <c r="T308" s="210">
        <f t="shared" si="83"/>
        <v>2120.8512276383135</v>
      </c>
      <c r="U308" s="219"/>
      <c r="V308" s="204">
        <f t="shared" si="76"/>
        <v>231</v>
      </c>
      <c r="W308" s="217" t="str">
        <f t="shared" si="77"/>
        <v/>
      </c>
      <c r="X308" s="217">
        <f t="shared" si="78"/>
        <v>430</v>
      </c>
      <c r="Y308" s="217">
        <f t="shared" si="79"/>
        <v>453</v>
      </c>
      <c r="Z308" s="217">
        <f t="shared" si="80"/>
        <v>453</v>
      </c>
      <c r="AA308" s="217">
        <f t="shared" si="81"/>
        <v>454</v>
      </c>
      <c r="AB308" s="210">
        <f t="shared" si="84"/>
        <v>1</v>
      </c>
      <c r="AC308" s="203"/>
      <c r="AD308" s="211"/>
    </row>
    <row r="309" spans="1:30" s="79" customFormat="1" x14ac:dyDescent="0.2">
      <c r="A309" s="200">
        <v>439</v>
      </c>
      <c r="B309" s="200">
        <v>439035244</v>
      </c>
      <c r="C309" s="201" t="s">
        <v>511</v>
      </c>
      <c r="D309" s="200">
        <v>35</v>
      </c>
      <c r="E309" s="201" t="s">
        <v>67</v>
      </c>
      <c r="F309" s="200">
        <v>244</v>
      </c>
      <c r="G309" s="201" t="s">
        <v>276</v>
      </c>
      <c r="H309" s="202">
        <v>6</v>
      </c>
      <c r="I309" s="203"/>
      <c r="J309" s="204">
        <f t="shared" si="68"/>
        <v>17105</v>
      </c>
      <c r="K309" s="217">
        <f t="shared" si="69"/>
        <v>5422</v>
      </c>
      <c r="L309" s="217">
        <f t="shared" si="70"/>
        <v>0</v>
      </c>
      <c r="M309" s="217">
        <f t="shared" si="71"/>
        <v>938</v>
      </c>
      <c r="N309" s="218">
        <f t="shared" si="82"/>
        <v>23465</v>
      </c>
      <c r="O309" s="207">
        <f t="shared" si="72"/>
        <v>-746</v>
      </c>
      <c r="P309" s="219"/>
      <c r="Q309" s="204">
        <f t="shared" si="73"/>
        <v>11904</v>
      </c>
      <c r="R309" s="217" t="str">
        <f t="shared" si="74"/>
        <v/>
      </c>
      <c r="S309" s="217">
        <f t="shared" si="75"/>
        <v>17105</v>
      </c>
      <c r="T309" s="210">
        <f t="shared" si="83"/>
        <v>5201</v>
      </c>
      <c r="U309" s="219"/>
      <c r="V309" s="204">
        <f t="shared" si="76"/>
        <v>4293</v>
      </c>
      <c r="W309" s="217" t="str">
        <f t="shared" si="77"/>
        <v/>
      </c>
      <c r="X309" s="217">
        <f t="shared" si="78"/>
        <v>6168</v>
      </c>
      <c r="Y309" s="217">
        <f t="shared" si="79"/>
        <v>6168</v>
      </c>
      <c r="Z309" s="217">
        <f t="shared" si="80"/>
        <v>6168</v>
      </c>
      <c r="AA309" s="217">
        <f t="shared" si="81"/>
        <v>5422</v>
      </c>
      <c r="AB309" s="210">
        <f t="shared" si="84"/>
        <v>-746</v>
      </c>
      <c r="AC309" s="203"/>
      <c r="AD309" s="211"/>
    </row>
    <row r="310" spans="1:30" s="79" customFormat="1" x14ac:dyDescent="0.2">
      <c r="A310" s="200">
        <v>439</v>
      </c>
      <c r="B310" s="200">
        <v>439035284</v>
      </c>
      <c r="C310" s="201" t="s">
        <v>511</v>
      </c>
      <c r="D310" s="200">
        <v>35</v>
      </c>
      <c r="E310" s="201" t="s">
        <v>67</v>
      </c>
      <c r="F310" s="200">
        <v>284</v>
      </c>
      <c r="G310" s="201" t="s">
        <v>316</v>
      </c>
      <c r="H310" s="202">
        <v>2</v>
      </c>
      <c r="I310" s="203"/>
      <c r="J310" s="204">
        <f t="shared" si="68"/>
        <v>11142.294935999998</v>
      </c>
      <c r="K310" s="217">
        <f t="shared" si="69"/>
        <v>4438</v>
      </c>
      <c r="L310" s="217">
        <f t="shared" si="70"/>
        <v>0</v>
      </c>
      <c r="M310" s="217">
        <f t="shared" si="71"/>
        <v>938</v>
      </c>
      <c r="N310" s="218">
        <f t="shared" si="82"/>
        <v>16518.294935999998</v>
      </c>
      <c r="O310" s="207">
        <f t="shared" si="72"/>
        <v>5</v>
      </c>
      <c r="P310" s="219"/>
      <c r="Q310" s="204" t="str">
        <f t="shared" si="73"/>
        <v/>
      </c>
      <c r="R310" s="217" t="str">
        <f t="shared" si="74"/>
        <v/>
      </c>
      <c r="S310" s="217">
        <f t="shared" si="75"/>
        <v>11142.294935999998</v>
      </c>
      <c r="T310" s="210" t="str">
        <f t="shared" si="83"/>
        <v/>
      </c>
      <c r="U310" s="219"/>
      <c r="V310" s="204" t="str">
        <f t="shared" si="76"/>
        <v/>
      </c>
      <c r="W310" s="217" t="str">
        <f t="shared" si="77"/>
        <v/>
      </c>
      <c r="X310" s="217">
        <f t="shared" si="78"/>
        <v>4416</v>
      </c>
      <c r="Y310" s="217">
        <f t="shared" si="79"/>
        <v>4433</v>
      </c>
      <c r="Z310" s="217">
        <f t="shared" si="80"/>
        <v>4433</v>
      </c>
      <c r="AA310" s="217">
        <f t="shared" si="81"/>
        <v>4438</v>
      </c>
      <c r="AB310" s="210">
        <f t="shared" si="84"/>
        <v>5</v>
      </c>
      <c r="AC310" s="203"/>
      <c r="AD310" s="211"/>
    </row>
    <row r="311" spans="1:30" s="79" customFormat="1" x14ac:dyDescent="0.2">
      <c r="A311" s="200">
        <v>439</v>
      </c>
      <c r="B311" s="200">
        <v>439035347</v>
      </c>
      <c r="C311" s="201" t="s">
        <v>511</v>
      </c>
      <c r="D311" s="200">
        <v>35</v>
      </c>
      <c r="E311" s="201" t="s">
        <v>67</v>
      </c>
      <c r="F311" s="200">
        <v>347</v>
      </c>
      <c r="G311" s="201" t="s">
        <v>379</v>
      </c>
      <c r="H311" s="202">
        <v>1</v>
      </c>
      <c r="I311" s="203"/>
      <c r="J311" s="204">
        <f t="shared" si="68"/>
        <v>12088.753063272085</v>
      </c>
      <c r="K311" s="217">
        <f t="shared" si="69"/>
        <v>5473</v>
      </c>
      <c r="L311" s="217">
        <f t="shared" si="70"/>
        <v>0</v>
      </c>
      <c r="M311" s="217">
        <f t="shared" si="71"/>
        <v>938</v>
      </c>
      <c r="N311" s="218">
        <f t="shared" si="82"/>
        <v>18499.753063272085</v>
      </c>
      <c r="O311" s="207" t="str">
        <f t="shared" si="72"/>
        <v/>
      </c>
      <c r="P311" s="219"/>
      <c r="Q311" s="204" t="str">
        <f t="shared" si="73"/>
        <v/>
      </c>
      <c r="R311" s="217" t="str">
        <f t="shared" si="74"/>
        <v/>
      </c>
      <c r="S311" s="217" t="str">
        <f t="shared" si="75"/>
        <v/>
      </c>
      <c r="T311" s="210" t="str">
        <f t="shared" si="83"/>
        <v/>
      </c>
      <c r="U311" s="219"/>
      <c r="V311" s="204" t="str">
        <f t="shared" si="76"/>
        <v/>
      </c>
      <c r="W311" s="217" t="str">
        <f t="shared" si="77"/>
        <v/>
      </c>
      <c r="X311" s="217" t="str">
        <f t="shared" si="78"/>
        <v/>
      </c>
      <c r="Y311" s="217" t="str">
        <f t="shared" si="79"/>
        <v/>
      </c>
      <c r="Z311" s="217" t="str">
        <f t="shared" si="80"/>
        <v/>
      </c>
      <c r="AA311" s="217">
        <f t="shared" si="81"/>
        <v>5473</v>
      </c>
      <c r="AB311" s="210" t="str">
        <f t="shared" si="84"/>
        <v/>
      </c>
      <c r="AC311" s="203"/>
      <c r="AD311" s="211"/>
    </row>
    <row r="312" spans="1:30" s="79" customFormat="1" x14ac:dyDescent="0.2">
      <c r="A312" s="200">
        <v>440</v>
      </c>
      <c r="B312" s="200">
        <v>440149128</v>
      </c>
      <c r="C312" s="201" t="s">
        <v>512</v>
      </c>
      <c r="D312" s="200">
        <v>149</v>
      </c>
      <c r="E312" s="201" t="s">
        <v>181</v>
      </c>
      <c r="F312" s="200">
        <v>128</v>
      </c>
      <c r="G312" s="201" t="s">
        <v>160</v>
      </c>
      <c r="H312" s="202">
        <v>3</v>
      </c>
      <c r="I312" s="203"/>
      <c r="J312" s="204">
        <f t="shared" si="68"/>
        <v>10716</v>
      </c>
      <c r="K312" s="217">
        <f t="shared" si="69"/>
        <v>618</v>
      </c>
      <c r="L312" s="217">
        <f t="shared" si="70"/>
        <v>0</v>
      </c>
      <c r="M312" s="217">
        <f t="shared" si="71"/>
        <v>938</v>
      </c>
      <c r="N312" s="218">
        <f t="shared" si="82"/>
        <v>12272</v>
      </c>
      <c r="O312" s="207">
        <f t="shared" si="72"/>
        <v>1</v>
      </c>
      <c r="P312" s="219"/>
      <c r="Q312" s="204">
        <f t="shared" si="73"/>
        <v>12196.58468970729</v>
      </c>
      <c r="R312" s="217">
        <f t="shared" si="74"/>
        <v>10716</v>
      </c>
      <c r="S312" s="217">
        <f t="shared" si="75"/>
        <v>10716</v>
      </c>
      <c r="T312" s="210">
        <f t="shared" si="83"/>
        <v>-1480.5846897072897</v>
      </c>
      <c r="U312" s="219"/>
      <c r="V312" s="204">
        <f t="shared" si="76"/>
        <v>871</v>
      </c>
      <c r="W312" s="217">
        <f t="shared" si="77"/>
        <v>765</v>
      </c>
      <c r="X312" s="217">
        <f t="shared" si="78"/>
        <v>621</v>
      </c>
      <c r="Y312" s="217">
        <f t="shared" si="79"/>
        <v>617</v>
      </c>
      <c r="Z312" s="217">
        <f t="shared" si="80"/>
        <v>617</v>
      </c>
      <c r="AA312" s="217">
        <f t="shared" si="81"/>
        <v>618</v>
      </c>
      <c r="AB312" s="210">
        <f t="shared" si="84"/>
        <v>1</v>
      </c>
      <c r="AC312" s="203"/>
      <c r="AD312" s="211"/>
    </row>
    <row r="313" spans="1:30" s="79" customFormat="1" x14ac:dyDescent="0.2">
      <c r="A313" s="200">
        <v>440</v>
      </c>
      <c r="B313" s="200">
        <v>440149149</v>
      </c>
      <c r="C313" s="201" t="s">
        <v>512</v>
      </c>
      <c r="D313" s="200">
        <v>149</v>
      </c>
      <c r="E313" s="201" t="s">
        <v>181</v>
      </c>
      <c r="F313" s="200">
        <v>149</v>
      </c>
      <c r="G313" s="201" t="s">
        <v>181</v>
      </c>
      <c r="H313" s="202">
        <v>366.86</v>
      </c>
      <c r="I313" s="203"/>
      <c r="J313" s="204">
        <f t="shared" si="68"/>
        <v>12705</v>
      </c>
      <c r="K313" s="217">
        <f t="shared" si="69"/>
        <v>470</v>
      </c>
      <c r="L313" s="217">
        <f t="shared" si="70"/>
        <v>0</v>
      </c>
      <c r="M313" s="217">
        <f t="shared" si="71"/>
        <v>938</v>
      </c>
      <c r="N313" s="218">
        <f t="shared" si="82"/>
        <v>14113</v>
      </c>
      <c r="O313" s="207">
        <f t="shared" si="72"/>
        <v>5</v>
      </c>
      <c r="P313" s="219"/>
      <c r="Q313" s="204">
        <f t="shared" si="73"/>
        <v>12524</v>
      </c>
      <c r="R313" s="217">
        <f t="shared" si="74"/>
        <v>12705</v>
      </c>
      <c r="S313" s="217">
        <f t="shared" si="75"/>
        <v>12705</v>
      </c>
      <c r="T313" s="210">
        <f t="shared" si="83"/>
        <v>181</v>
      </c>
      <c r="U313" s="219"/>
      <c r="V313" s="204">
        <f t="shared" si="76"/>
        <v>0</v>
      </c>
      <c r="W313" s="217">
        <f t="shared" si="77"/>
        <v>0</v>
      </c>
      <c r="X313" s="217">
        <f t="shared" si="78"/>
        <v>0</v>
      </c>
      <c r="Y313" s="217">
        <f t="shared" si="79"/>
        <v>0</v>
      </c>
      <c r="Z313" s="217">
        <f t="shared" si="80"/>
        <v>465</v>
      </c>
      <c r="AA313" s="217">
        <f t="shared" si="81"/>
        <v>470</v>
      </c>
      <c r="AB313" s="210">
        <f t="shared" si="84"/>
        <v>5</v>
      </c>
      <c r="AC313" s="203"/>
      <c r="AD313" s="211"/>
    </row>
    <row r="314" spans="1:30" s="79" customFormat="1" x14ac:dyDescent="0.2">
      <c r="A314" s="200">
        <v>440</v>
      </c>
      <c r="B314" s="200">
        <v>440149160</v>
      </c>
      <c r="C314" s="201" t="s">
        <v>512</v>
      </c>
      <c r="D314" s="200">
        <v>149</v>
      </c>
      <c r="E314" s="201" t="s">
        <v>181</v>
      </c>
      <c r="F314" s="200">
        <v>160</v>
      </c>
      <c r="G314" s="201" t="s">
        <v>192</v>
      </c>
      <c r="H314" s="202">
        <v>2</v>
      </c>
      <c r="I314" s="203"/>
      <c r="J314" s="204">
        <f t="shared" si="68"/>
        <v>12515</v>
      </c>
      <c r="K314" s="217">
        <f t="shared" si="69"/>
        <v>146</v>
      </c>
      <c r="L314" s="217">
        <f t="shared" si="70"/>
        <v>0</v>
      </c>
      <c r="M314" s="217">
        <f t="shared" si="71"/>
        <v>938</v>
      </c>
      <c r="N314" s="218">
        <f t="shared" si="82"/>
        <v>13599</v>
      </c>
      <c r="O314" s="207">
        <f t="shared" si="72"/>
        <v>5</v>
      </c>
      <c r="P314" s="219"/>
      <c r="Q314" s="204">
        <f t="shared" si="73"/>
        <v>15755</v>
      </c>
      <c r="R314" s="217">
        <f t="shared" si="74"/>
        <v>12515</v>
      </c>
      <c r="S314" s="217">
        <f t="shared" si="75"/>
        <v>12515</v>
      </c>
      <c r="T314" s="210">
        <f t="shared" si="83"/>
        <v>-3240</v>
      </c>
      <c r="U314" s="219"/>
      <c r="V314" s="204">
        <f t="shared" si="76"/>
        <v>38</v>
      </c>
      <c r="W314" s="217">
        <f t="shared" si="77"/>
        <v>30</v>
      </c>
      <c r="X314" s="217">
        <f t="shared" si="78"/>
        <v>30</v>
      </c>
      <c r="Y314" s="217">
        <f t="shared" si="79"/>
        <v>30</v>
      </c>
      <c r="Z314" s="217">
        <f t="shared" si="80"/>
        <v>141</v>
      </c>
      <c r="AA314" s="217">
        <f t="shared" si="81"/>
        <v>146</v>
      </c>
      <c r="AB314" s="210">
        <f t="shared" si="84"/>
        <v>5</v>
      </c>
      <c r="AC314" s="203"/>
      <c r="AD314" s="211"/>
    </row>
    <row r="315" spans="1:30" s="79" customFormat="1" x14ac:dyDescent="0.2">
      <c r="A315" s="200">
        <v>440</v>
      </c>
      <c r="B315" s="200">
        <v>440149181</v>
      </c>
      <c r="C315" s="201" t="s">
        <v>512</v>
      </c>
      <c r="D315" s="200">
        <v>149</v>
      </c>
      <c r="E315" s="201" t="s">
        <v>181</v>
      </c>
      <c r="F315" s="200">
        <v>181</v>
      </c>
      <c r="G315" s="201" t="s">
        <v>213</v>
      </c>
      <c r="H315" s="202">
        <v>26</v>
      </c>
      <c r="I315" s="203"/>
      <c r="J315" s="204">
        <f t="shared" si="68"/>
        <v>10984</v>
      </c>
      <c r="K315" s="217">
        <f t="shared" si="69"/>
        <v>202</v>
      </c>
      <c r="L315" s="217">
        <f t="shared" si="70"/>
        <v>0</v>
      </c>
      <c r="M315" s="217">
        <f t="shared" si="71"/>
        <v>938</v>
      </c>
      <c r="N315" s="218">
        <f t="shared" si="82"/>
        <v>12124</v>
      </c>
      <c r="O315" s="207">
        <f t="shared" si="72"/>
        <v>1</v>
      </c>
      <c r="P315" s="219"/>
      <c r="Q315" s="204">
        <f t="shared" si="73"/>
        <v>11019</v>
      </c>
      <c r="R315" s="217">
        <f t="shared" si="74"/>
        <v>10984</v>
      </c>
      <c r="S315" s="217">
        <f t="shared" si="75"/>
        <v>10984</v>
      </c>
      <c r="T315" s="210">
        <f t="shared" si="83"/>
        <v>-35</v>
      </c>
      <c r="U315" s="219"/>
      <c r="V315" s="204">
        <f t="shared" si="76"/>
        <v>524</v>
      </c>
      <c r="W315" s="217">
        <f t="shared" si="77"/>
        <v>522</v>
      </c>
      <c r="X315" s="217">
        <f t="shared" si="78"/>
        <v>196</v>
      </c>
      <c r="Y315" s="217">
        <f t="shared" si="79"/>
        <v>201</v>
      </c>
      <c r="Z315" s="217">
        <f t="shared" si="80"/>
        <v>201</v>
      </c>
      <c r="AA315" s="217">
        <f t="shared" si="81"/>
        <v>202</v>
      </c>
      <c r="AB315" s="210">
        <f t="shared" si="84"/>
        <v>1</v>
      </c>
      <c r="AC315" s="203"/>
      <c r="AD315" s="211"/>
    </row>
    <row r="316" spans="1:30" s="79" customFormat="1" x14ac:dyDescent="0.2">
      <c r="A316" s="200">
        <v>440</v>
      </c>
      <c r="B316" s="200">
        <v>440149211</v>
      </c>
      <c r="C316" s="201" t="s">
        <v>512</v>
      </c>
      <c r="D316" s="200">
        <v>149</v>
      </c>
      <c r="E316" s="201" t="s">
        <v>181</v>
      </c>
      <c r="F316" s="200">
        <v>211</v>
      </c>
      <c r="G316" s="201" t="s">
        <v>243</v>
      </c>
      <c r="H316" s="202">
        <v>1</v>
      </c>
      <c r="I316" s="203"/>
      <c r="J316" s="204">
        <f t="shared" si="68"/>
        <v>11626</v>
      </c>
      <c r="K316" s="217">
        <f t="shared" si="69"/>
        <v>2642</v>
      </c>
      <c r="L316" s="217">
        <f t="shared" si="70"/>
        <v>0</v>
      </c>
      <c r="M316" s="217">
        <f t="shared" si="71"/>
        <v>938</v>
      </c>
      <c r="N316" s="218">
        <f t="shared" si="82"/>
        <v>15206</v>
      </c>
      <c r="O316" s="207">
        <f t="shared" si="72"/>
        <v>0</v>
      </c>
      <c r="P316" s="219"/>
      <c r="Q316" s="204">
        <f t="shared" si="73"/>
        <v>11399</v>
      </c>
      <c r="R316" s="217">
        <f t="shared" si="74"/>
        <v>11626</v>
      </c>
      <c r="S316" s="217">
        <f t="shared" si="75"/>
        <v>11626</v>
      </c>
      <c r="T316" s="210">
        <f t="shared" si="83"/>
        <v>227</v>
      </c>
      <c r="U316" s="219"/>
      <c r="V316" s="204">
        <f t="shared" si="76"/>
        <v>2145</v>
      </c>
      <c r="W316" s="217">
        <f t="shared" si="77"/>
        <v>2188</v>
      </c>
      <c r="X316" s="217">
        <f t="shared" si="78"/>
        <v>2641</v>
      </c>
      <c r="Y316" s="217">
        <f t="shared" si="79"/>
        <v>2642</v>
      </c>
      <c r="Z316" s="217">
        <f t="shared" si="80"/>
        <v>2642</v>
      </c>
      <c r="AA316" s="217">
        <f t="shared" si="81"/>
        <v>2642</v>
      </c>
      <c r="AB316" s="210">
        <f t="shared" si="84"/>
        <v>0</v>
      </c>
      <c r="AC316" s="203"/>
      <c r="AD316" s="211"/>
    </row>
    <row r="317" spans="1:30" s="79" customFormat="1" x14ac:dyDescent="0.2">
      <c r="A317" s="200">
        <v>440</v>
      </c>
      <c r="B317" s="200">
        <v>440149745</v>
      </c>
      <c r="C317" s="201" t="s">
        <v>512</v>
      </c>
      <c r="D317" s="200">
        <v>149</v>
      </c>
      <c r="E317" s="201" t="s">
        <v>181</v>
      </c>
      <c r="F317" s="200">
        <v>745</v>
      </c>
      <c r="G317" s="201" t="s">
        <v>429</v>
      </c>
      <c r="H317" s="202">
        <v>1</v>
      </c>
      <c r="I317" s="203"/>
      <c r="J317" s="204">
        <f t="shared" si="68"/>
        <v>9305</v>
      </c>
      <c r="K317" s="217">
        <f t="shared" si="69"/>
        <v>4020</v>
      </c>
      <c r="L317" s="217">
        <f t="shared" si="70"/>
        <v>0</v>
      </c>
      <c r="M317" s="217">
        <f t="shared" si="71"/>
        <v>938</v>
      </c>
      <c r="N317" s="218">
        <f t="shared" si="82"/>
        <v>14263</v>
      </c>
      <c r="O317" s="207">
        <f t="shared" si="72"/>
        <v>0</v>
      </c>
      <c r="P317" s="219"/>
      <c r="Q317" s="204">
        <f t="shared" si="73"/>
        <v>10309.661909230215</v>
      </c>
      <c r="R317" s="217">
        <f t="shared" si="74"/>
        <v>9305</v>
      </c>
      <c r="S317" s="217">
        <f t="shared" si="75"/>
        <v>9305</v>
      </c>
      <c r="T317" s="210">
        <f t="shared" si="83"/>
        <v>-1004.6619092302153</v>
      </c>
      <c r="U317" s="219"/>
      <c r="V317" s="204">
        <f t="shared" si="76"/>
        <v>4595</v>
      </c>
      <c r="W317" s="217">
        <f t="shared" si="77"/>
        <v>4147</v>
      </c>
      <c r="X317" s="217">
        <f t="shared" si="78"/>
        <v>4019</v>
      </c>
      <c r="Y317" s="217">
        <f t="shared" si="79"/>
        <v>4020</v>
      </c>
      <c r="Z317" s="217">
        <f t="shared" si="80"/>
        <v>4020</v>
      </c>
      <c r="AA317" s="217">
        <f t="shared" si="81"/>
        <v>4020</v>
      </c>
      <c r="AB317" s="210">
        <f t="shared" si="84"/>
        <v>0</v>
      </c>
      <c r="AC317" s="203"/>
      <c r="AD317" s="211"/>
    </row>
    <row r="318" spans="1:30" s="79" customFormat="1" x14ac:dyDescent="0.2">
      <c r="A318" s="200">
        <v>441</v>
      </c>
      <c r="B318" s="200">
        <v>441281005</v>
      </c>
      <c r="C318" s="201" t="s">
        <v>513</v>
      </c>
      <c r="D318" s="200">
        <v>281</v>
      </c>
      <c r="E318" s="201" t="s">
        <v>313</v>
      </c>
      <c r="F318" s="200">
        <v>5</v>
      </c>
      <c r="G318" s="201" t="s">
        <v>37</v>
      </c>
      <c r="H318" s="202">
        <v>1</v>
      </c>
      <c r="I318" s="203"/>
      <c r="J318" s="204">
        <f t="shared" si="68"/>
        <v>10766</v>
      </c>
      <c r="K318" s="217">
        <f t="shared" si="69"/>
        <v>5028</v>
      </c>
      <c r="L318" s="217">
        <f t="shared" si="70"/>
        <v>0</v>
      </c>
      <c r="M318" s="217">
        <f t="shared" si="71"/>
        <v>938</v>
      </c>
      <c r="N318" s="218">
        <f t="shared" si="82"/>
        <v>16732</v>
      </c>
      <c r="O318" s="207">
        <f t="shared" si="72"/>
        <v>0</v>
      </c>
      <c r="P318" s="219"/>
      <c r="Q318" s="204">
        <f t="shared" si="73"/>
        <v>13640</v>
      </c>
      <c r="R318" s="217">
        <f t="shared" si="74"/>
        <v>10766</v>
      </c>
      <c r="S318" s="217">
        <f t="shared" si="75"/>
        <v>10766</v>
      </c>
      <c r="T318" s="210">
        <f t="shared" si="83"/>
        <v>-2874</v>
      </c>
      <c r="U318" s="219"/>
      <c r="V318" s="204">
        <f t="shared" si="76"/>
        <v>5950</v>
      </c>
      <c r="W318" s="217">
        <f t="shared" si="77"/>
        <v>4696</v>
      </c>
      <c r="X318" s="217">
        <f t="shared" si="78"/>
        <v>5041</v>
      </c>
      <c r="Y318" s="217">
        <f t="shared" si="79"/>
        <v>5028</v>
      </c>
      <c r="Z318" s="217">
        <f t="shared" si="80"/>
        <v>5028</v>
      </c>
      <c r="AA318" s="217">
        <f t="shared" si="81"/>
        <v>5028</v>
      </c>
      <c r="AB318" s="210">
        <f t="shared" si="84"/>
        <v>0</v>
      </c>
      <c r="AC318" s="203"/>
      <c r="AD318" s="211"/>
    </row>
    <row r="319" spans="1:30" s="79" customFormat="1" x14ac:dyDescent="0.2">
      <c r="A319" s="200">
        <v>441</v>
      </c>
      <c r="B319" s="200">
        <v>441281024</v>
      </c>
      <c r="C319" s="201" t="s">
        <v>513</v>
      </c>
      <c r="D319" s="200">
        <v>281</v>
      </c>
      <c r="E319" s="201" t="s">
        <v>313</v>
      </c>
      <c r="F319" s="200">
        <v>24</v>
      </c>
      <c r="G319" s="201" t="s">
        <v>56</v>
      </c>
      <c r="H319" s="202">
        <v>2</v>
      </c>
      <c r="I319" s="203"/>
      <c r="J319" s="204">
        <f t="shared" si="68"/>
        <v>10854.441378402105</v>
      </c>
      <c r="K319" s="217">
        <f t="shared" si="69"/>
        <v>2165</v>
      </c>
      <c r="L319" s="217">
        <f t="shared" si="70"/>
        <v>0</v>
      </c>
      <c r="M319" s="217">
        <f t="shared" si="71"/>
        <v>938</v>
      </c>
      <c r="N319" s="218">
        <f t="shared" si="82"/>
        <v>13957.441378402105</v>
      </c>
      <c r="O319" s="207">
        <f t="shared" si="72"/>
        <v>0</v>
      </c>
      <c r="P319" s="219"/>
      <c r="Q319" s="204" t="str">
        <f t="shared" si="73"/>
        <v/>
      </c>
      <c r="R319" s="217" t="str">
        <f t="shared" si="74"/>
        <v/>
      </c>
      <c r="S319" s="217">
        <f t="shared" si="75"/>
        <v>10854.441378402105</v>
      </c>
      <c r="T319" s="210" t="str">
        <f t="shared" si="83"/>
        <v/>
      </c>
      <c r="U319" s="219"/>
      <c r="V319" s="204" t="str">
        <f t="shared" si="76"/>
        <v/>
      </c>
      <c r="W319" s="217" t="str">
        <f t="shared" si="77"/>
        <v/>
      </c>
      <c r="X319" s="217">
        <f t="shared" si="78"/>
        <v>2165</v>
      </c>
      <c r="Y319" s="217">
        <f t="shared" si="79"/>
        <v>2165</v>
      </c>
      <c r="Z319" s="217">
        <f t="shared" si="80"/>
        <v>2165</v>
      </c>
      <c r="AA319" s="217">
        <f t="shared" si="81"/>
        <v>2165</v>
      </c>
      <c r="AB319" s="210">
        <f t="shared" si="84"/>
        <v>0</v>
      </c>
      <c r="AC319" s="203"/>
      <c r="AD319" s="211"/>
    </row>
    <row r="320" spans="1:30" s="79" customFormat="1" x14ac:dyDescent="0.2">
      <c r="A320" s="200">
        <v>441</v>
      </c>
      <c r="B320" s="200">
        <v>441281061</v>
      </c>
      <c r="C320" s="201" t="s">
        <v>513</v>
      </c>
      <c r="D320" s="200">
        <v>281</v>
      </c>
      <c r="E320" s="201" t="s">
        <v>313</v>
      </c>
      <c r="F320" s="200">
        <v>61</v>
      </c>
      <c r="G320" s="201" t="s">
        <v>93</v>
      </c>
      <c r="H320" s="202">
        <v>4</v>
      </c>
      <c r="I320" s="203"/>
      <c r="J320" s="204">
        <f t="shared" si="68"/>
        <v>13871</v>
      </c>
      <c r="K320" s="217">
        <f t="shared" si="69"/>
        <v>757</v>
      </c>
      <c r="L320" s="217">
        <f t="shared" si="70"/>
        <v>0</v>
      </c>
      <c r="M320" s="217">
        <f t="shared" si="71"/>
        <v>938</v>
      </c>
      <c r="N320" s="218">
        <f t="shared" si="82"/>
        <v>15566</v>
      </c>
      <c r="O320" s="207">
        <f t="shared" si="72"/>
        <v>2</v>
      </c>
      <c r="P320" s="219"/>
      <c r="Q320" s="204">
        <f t="shared" si="73"/>
        <v>9839</v>
      </c>
      <c r="R320" s="217">
        <f t="shared" si="74"/>
        <v>13871</v>
      </c>
      <c r="S320" s="217">
        <f t="shared" si="75"/>
        <v>13871</v>
      </c>
      <c r="T320" s="210">
        <f t="shared" si="83"/>
        <v>4032</v>
      </c>
      <c r="U320" s="219"/>
      <c r="V320" s="204">
        <f t="shared" si="76"/>
        <v>451</v>
      </c>
      <c r="W320" s="217">
        <f t="shared" si="77"/>
        <v>636</v>
      </c>
      <c r="X320" s="217">
        <f t="shared" si="78"/>
        <v>761</v>
      </c>
      <c r="Y320" s="217">
        <f t="shared" si="79"/>
        <v>755</v>
      </c>
      <c r="Z320" s="217">
        <f t="shared" si="80"/>
        <v>755</v>
      </c>
      <c r="AA320" s="217">
        <f t="shared" si="81"/>
        <v>757</v>
      </c>
      <c r="AB320" s="210">
        <f t="shared" si="84"/>
        <v>2</v>
      </c>
      <c r="AC320" s="203"/>
      <c r="AD320" s="211"/>
    </row>
    <row r="321" spans="1:30" s="79" customFormat="1" x14ac:dyDescent="0.2">
      <c r="A321" s="200">
        <v>441</v>
      </c>
      <c r="B321" s="200">
        <v>441281087</v>
      </c>
      <c r="C321" s="201" t="s">
        <v>513</v>
      </c>
      <c r="D321" s="200">
        <v>281</v>
      </c>
      <c r="E321" s="201" t="s">
        <v>313</v>
      </c>
      <c r="F321" s="200">
        <v>87</v>
      </c>
      <c r="G321" s="201" t="s">
        <v>119</v>
      </c>
      <c r="H321" s="202">
        <v>2</v>
      </c>
      <c r="I321" s="203"/>
      <c r="J321" s="204">
        <f t="shared" si="68"/>
        <v>12035</v>
      </c>
      <c r="K321" s="217">
        <f t="shared" si="69"/>
        <v>4328</v>
      </c>
      <c r="L321" s="217">
        <f t="shared" si="70"/>
        <v>0</v>
      </c>
      <c r="M321" s="217">
        <f t="shared" si="71"/>
        <v>938</v>
      </c>
      <c r="N321" s="218">
        <f t="shared" si="82"/>
        <v>17301</v>
      </c>
      <c r="O321" s="207">
        <f t="shared" si="72"/>
        <v>0</v>
      </c>
      <c r="P321" s="219"/>
      <c r="Q321" s="204">
        <f t="shared" si="73"/>
        <v>10820</v>
      </c>
      <c r="R321" s="217">
        <f t="shared" si="74"/>
        <v>12035</v>
      </c>
      <c r="S321" s="217">
        <f t="shared" si="75"/>
        <v>12035</v>
      </c>
      <c r="T321" s="210">
        <f t="shared" si="83"/>
        <v>1215</v>
      </c>
      <c r="U321" s="219"/>
      <c r="V321" s="204">
        <f t="shared" si="76"/>
        <v>3672</v>
      </c>
      <c r="W321" s="217">
        <f t="shared" si="77"/>
        <v>4084</v>
      </c>
      <c r="X321" s="217">
        <f t="shared" si="78"/>
        <v>4305</v>
      </c>
      <c r="Y321" s="217">
        <f t="shared" si="79"/>
        <v>4328</v>
      </c>
      <c r="Z321" s="217">
        <f t="shared" si="80"/>
        <v>4328</v>
      </c>
      <c r="AA321" s="217">
        <f t="shared" si="81"/>
        <v>4328</v>
      </c>
      <c r="AB321" s="210">
        <f t="shared" si="84"/>
        <v>0</v>
      </c>
      <c r="AC321" s="203"/>
      <c r="AD321" s="211"/>
    </row>
    <row r="322" spans="1:30" s="79" customFormat="1" x14ac:dyDescent="0.2">
      <c r="A322" s="200">
        <v>441</v>
      </c>
      <c r="B322" s="200">
        <v>441281137</v>
      </c>
      <c r="C322" s="201" t="s">
        <v>513</v>
      </c>
      <c r="D322" s="200">
        <v>281</v>
      </c>
      <c r="E322" s="201" t="s">
        <v>313</v>
      </c>
      <c r="F322" s="200">
        <v>137</v>
      </c>
      <c r="G322" s="201" t="s">
        <v>169</v>
      </c>
      <c r="H322" s="202">
        <v>2.56</v>
      </c>
      <c r="I322" s="203"/>
      <c r="J322" s="204">
        <f t="shared" si="68"/>
        <v>13813</v>
      </c>
      <c r="K322" s="217">
        <f t="shared" si="69"/>
        <v>0</v>
      </c>
      <c r="L322" s="217">
        <f t="shared" si="70"/>
        <v>0</v>
      </c>
      <c r="M322" s="217">
        <f t="shared" si="71"/>
        <v>938</v>
      </c>
      <c r="N322" s="218">
        <f t="shared" si="82"/>
        <v>14751</v>
      </c>
      <c r="O322" s="207">
        <f t="shared" si="72"/>
        <v>0</v>
      </c>
      <c r="P322" s="219"/>
      <c r="Q322" s="204">
        <f t="shared" si="73"/>
        <v>13645</v>
      </c>
      <c r="R322" s="217">
        <f t="shared" si="74"/>
        <v>13813</v>
      </c>
      <c r="S322" s="217">
        <f t="shared" si="75"/>
        <v>13813</v>
      </c>
      <c r="T322" s="210">
        <f t="shared" si="83"/>
        <v>168</v>
      </c>
      <c r="U322" s="219"/>
      <c r="V322" s="204">
        <f t="shared" si="76"/>
        <v>0</v>
      </c>
      <c r="W322" s="217">
        <f t="shared" si="77"/>
        <v>0</v>
      </c>
      <c r="X322" s="217">
        <f t="shared" si="78"/>
        <v>0</v>
      </c>
      <c r="Y322" s="217">
        <f t="shared" si="79"/>
        <v>0</v>
      </c>
      <c r="Z322" s="217">
        <f t="shared" si="80"/>
        <v>0</v>
      </c>
      <c r="AA322" s="217">
        <f t="shared" si="81"/>
        <v>0</v>
      </c>
      <c r="AB322" s="210">
        <f t="shared" si="84"/>
        <v>0</v>
      </c>
      <c r="AC322" s="203"/>
      <c r="AD322" s="211"/>
    </row>
    <row r="323" spans="1:30" s="79" customFormat="1" x14ac:dyDescent="0.2">
      <c r="A323" s="200">
        <v>441</v>
      </c>
      <c r="B323" s="200">
        <v>441281159</v>
      </c>
      <c r="C323" s="201" t="s">
        <v>513</v>
      </c>
      <c r="D323" s="200">
        <v>281</v>
      </c>
      <c r="E323" s="201" t="s">
        <v>313</v>
      </c>
      <c r="F323" s="200">
        <v>159</v>
      </c>
      <c r="G323" s="201" t="s">
        <v>191</v>
      </c>
      <c r="H323" s="202">
        <v>1</v>
      </c>
      <c r="I323" s="203"/>
      <c r="J323" s="204">
        <f t="shared" si="68"/>
        <v>11799</v>
      </c>
      <c r="K323" s="217">
        <f t="shared" si="69"/>
        <v>5466</v>
      </c>
      <c r="L323" s="217">
        <f t="shared" si="70"/>
        <v>0</v>
      </c>
      <c r="M323" s="217">
        <f t="shared" si="71"/>
        <v>938</v>
      </c>
      <c r="N323" s="218">
        <f t="shared" si="82"/>
        <v>18203</v>
      </c>
      <c r="O323" s="207">
        <f t="shared" si="72"/>
        <v>-95</v>
      </c>
      <c r="P323" s="219"/>
      <c r="Q323" s="204">
        <f t="shared" si="73"/>
        <v>11965</v>
      </c>
      <c r="R323" s="217">
        <f t="shared" si="74"/>
        <v>11799</v>
      </c>
      <c r="S323" s="217">
        <f t="shared" si="75"/>
        <v>11799</v>
      </c>
      <c r="T323" s="210">
        <f t="shared" si="83"/>
        <v>-166</v>
      </c>
      <c r="U323" s="219"/>
      <c r="V323" s="204">
        <f t="shared" si="76"/>
        <v>5253</v>
      </c>
      <c r="W323" s="217">
        <f t="shared" si="77"/>
        <v>5180</v>
      </c>
      <c r="X323" s="217">
        <f t="shared" si="78"/>
        <v>5545</v>
      </c>
      <c r="Y323" s="217">
        <f t="shared" si="79"/>
        <v>5561</v>
      </c>
      <c r="Z323" s="217">
        <f t="shared" si="80"/>
        <v>5561</v>
      </c>
      <c r="AA323" s="217">
        <f t="shared" si="81"/>
        <v>5466</v>
      </c>
      <c r="AB323" s="210">
        <f t="shared" si="84"/>
        <v>-95</v>
      </c>
      <c r="AC323" s="203"/>
      <c r="AD323" s="211"/>
    </row>
    <row r="324" spans="1:30" s="79" customFormat="1" x14ac:dyDescent="0.2">
      <c r="A324" s="200">
        <v>441</v>
      </c>
      <c r="B324" s="200">
        <v>441281161</v>
      </c>
      <c r="C324" s="201" t="s">
        <v>513</v>
      </c>
      <c r="D324" s="200">
        <v>281</v>
      </c>
      <c r="E324" s="201" t="s">
        <v>313</v>
      </c>
      <c r="F324" s="200">
        <v>161</v>
      </c>
      <c r="G324" s="201" t="s">
        <v>193</v>
      </c>
      <c r="H324" s="202">
        <v>3.5</v>
      </c>
      <c r="I324" s="203"/>
      <c r="J324" s="204">
        <f t="shared" si="68"/>
        <v>13381</v>
      </c>
      <c r="K324" s="217">
        <f t="shared" si="69"/>
        <v>5614</v>
      </c>
      <c r="L324" s="217">
        <f t="shared" si="70"/>
        <v>0</v>
      </c>
      <c r="M324" s="217">
        <f t="shared" si="71"/>
        <v>938</v>
      </c>
      <c r="N324" s="218">
        <f t="shared" si="82"/>
        <v>19933</v>
      </c>
      <c r="O324" s="207">
        <f t="shared" si="72"/>
        <v>1</v>
      </c>
      <c r="P324" s="219"/>
      <c r="Q324" s="204">
        <f t="shared" si="73"/>
        <v>12070</v>
      </c>
      <c r="R324" s="217">
        <f t="shared" si="74"/>
        <v>13381</v>
      </c>
      <c r="S324" s="217">
        <f t="shared" si="75"/>
        <v>13381</v>
      </c>
      <c r="T324" s="210">
        <f t="shared" si="83"/>
        <v>1311</v>
      </c>
      <c r="U324" s="219"/>
      <c r="V324" s="204">
        <f t="shared" si="76"/>
        <v>4747</v>
      </c>
      <c r="W324" s="217">
        <f t="shared" si="77"/>
        <v>5263</v>
      </c>
      <c r="X324" s="217">
        <f t="shared" si="78"/>
        <v>5592</v>
      </c>
      <c r="Y324" s="217">
        <f t="shared" si="79"/>
        <v>5613</v>
      </c>
      <c r="Z324" s="217">
        <f t="shared" si="80"/>
        <v>5613</v>
      </c>
      <c r="AA324" s="217">
        <f t="shared" si="81"/>
        <v>5614</v>
      </c>
      <c r="AB324" s="210">
        <f t="shared" si="84"/>
        <v>1</v>
      </c>
      <c r="AC324" s="203"/>
      <c r="AD324" s="211"/>
    </row>
    <row r="325" spans="1:30" s="79" customFormat="1" x14ac:dyDescent="0.2">
      <c r="A325" s="200">
        <v>441</v>
      </c>
      <c r="B325" s="200">
        <v>441281191</v>
      </c>
      <c r="C325" s="201" t="s">
        <v>513</v>
      </c>
      <c r="D325" s="200">
        <v>281</v>
      </c>
      <c r="E325" s="201" t="s">
        <v>313</v>
      </c>
      <c r="F325" s="200">
        <v>191</v>
      </c>
      <c r="G325" s="201" t="s">
        <v>223</v>
      </c>
      <c r="H325" s="202">
        <v>3</v>
      </c>
      <c r="I325" s="203"/>
      <c r="J325" s="204">
        <f t="shared" si="68"/>
        <v>13656</v>
      </c>
      <c r="K325" s="217">
        <f t="shared" si="69"/>
        <v>4131</v>
      </c>
      <c r="L325" s="217">
        <f t="shared" si="70"/>
        <v>0</v>
      </c>
      <c r="M325" s="217">
        <f t="shared" si="71"/>
        <v>938</v>
      </c>
      <c r="N325" s="218">
        <f t="shared" si="82"/>
        <v>18725</v>
      </c>
      <c r="O325" s="207">
        <f t="shared" si="72"/>
        <v>4</v>
      </c>
      <c r="P325" s="219"/>
      <c r="Q325" s="204">
        <f t="shared" si="73"/>
        <v>11061.025351431414</v>
      </c>
      <c r="R325" s="217">
        <f t="shared" si="74"/>
        <v>13656</v>
      </c>
      <c r="S325" s="217">
        <f t="shared" si="75"/>
        <v>13656</v>
      </c>
      <c r="T325" s="210">
        <f t="shared" si="83"/>
        <v>2594.9746485685864</v>
      </c>
      <c r="U325" s="219"/>
      <c r="V325" s="204">
        <f t="shared" si="76"/>
        <v>3422</v>
      </c>
      <c r="W325" s="217">
        <f t="shared" si="77"/>
        <v>4225</v>
      </c>
      <c r="X325" s="217">
        <f t="shared" si="78"/>
        <v>4225</v>
      </c>
      <c r="Y325" s="217">
        <f t="shared" si="79"/>
        <v>4225</v>
      </c>
      <c r="Z325" s="217">
        <f t="shared" si="80"/>
        <v>4127</v>
      </c>
      <c r="AA325" s="217">
        <f t="shared" si="81"/>
        <v>4131</v>
      </c>
      <c r="AB325" s="210">
        <f t="shared" si="84"/>
        <v>4</v>
      </c>
      <c r="AC325" s="203"/>
      <c r="AD325" s="211"/>
    </row>
    <row r="326" spans="1:30" s="79" customFormat="1" x14ac:dyDescent="0.2">
      <c r="A326" s="200">
        <v>441</v>
      </c>
      <c r="B326" s="200">
        <v>441281227</v>
      </c>
      <c r="C326" s="201" t="s">
        <v>513</v>
      </c>
      <c r="D326" s="200">
        <v>281</v>
      </c>
      <c r="E326" s="201" t="s">
        <v>313</v>
      </c>
      <c r="F326" s="200">
        <v>227</v>
      </c>
      <c r="G326" s="201" t="s">
        <v>259</v>
      </c>
      <c r="H326" s="202">
        <v>1</v>
      </c>
      <c r="I326" s="203"/>
      <c r="J326" s="204">
        <f t="shared" si="68"/>
        <v>13860</v>
      </c>
      <c r="K326" s="217">
        <f t="shared" si="69"/>
        <v>4176</v>
      </c>
      <c r="L326" s="217">
        <f t="shared" si="70"/>
        <v>0</v>
      </c>
      <c r="M326" s="217">
        <f t="shared" si="71"/>
        <v>938</v>
      </c>
      <c r="N326" s="218">
        <f t="shared" si="82"/>
        <v>18974</v>
      </c>
      <c r="O326" s="207">
        <f t="shared" si="72"/>
        <v>1</v>
      </c>
      <c r="P326" s="219"/>
      <c r="Q326" s="204">
        <f t="shared" si="73"/>
        <v>11015</v>
      </c>
      <c r="R326" s="217">
        <f t="shared" si="74"/>
        <v>13860</v>
      </c>
      <c r="S326" s="217">
        <f t="shared" si="75"/>
        <v>13860</v>
      </c>
      <c r="T326" s="210">
        <f t="shared" si="83"/>
        <v>2845</v>
      </c>
      <c r="U326" s="219"/>
      <c r="V326" s="204">
        <f t="shared" si="76"/>
        <v>3220</v>
      </c>
      <c r="W326" s="217">
        <f t="shared" si="77"/>
        <v>4051</v>
      </c>
      <c r="X326" s="217">
        <f t="shared" si="78"/>
        <v>4223</v>
      </c>
      <c r="Y326" s="217">
        <f t="shared" si="79"/>
        <v>4175</v>
      </c>
      <c r="Z326" s="217">
        <f t="shared" si="80"/>
        <v>4175</v>
      </c>
      <c r="AA326" s="217">
        <f t="shared" si="81"/>
        <v>4176</v>
      </c>
      <c r="AB326" s="210">
        <f t="shared" si="84"/>
        <v>1</v>
      </c>
      <c r="AC326" s="203"/>
      <c r="AD326" s="211"/>
    </row>
    <row r="327" spans="1:30" s="79" customFormat="1" x14ac:dyDescent="0.2">
      <c r="A327" s="200">
        <v>441</v>
      </c>
      <c r="B327" s="200">
        <v>441281281</v>
      </c>
      <c r="C327" s="201" t="s">
        <v>513</v>
      </c>
      <c r="D327" s="200">
        <v>281</v>
      </c>
      <c r="E327" s="201" t="s">
        <v>313</v>
      </c>
      <c r="F327" s="200">
        <v>281</v>
      </c>
      <c r="G327" s="201" t="s">
        <v>313</v>
      </c>
      <c r="H327" s="202">
        <v>1542.0700000000002</v>
      </c>
      <c r="I327" s="203"/>
      <c r="J327" s="204">
        <f t="shared" si="68"/>
        <v>12024</v>
      </c>
      <c r="K327" s="217">
        <f t="shared" si="69"/>
        <v>546</v>
      </c>
      <c r="L327" s="217">
        <f t="shared" si="70"/>
        <v>0</v>
      </c>
      <c r="M327" s="217">
        <f t="shared" si="71"/>
        <v>938</v>
      </c>
      <c r="N327" s="218">
        <f t="shared" si="82"/>
        <v>13508</v>
      </c>
      <c r="O327" s="207">
        <f t="shared" si="72"/>
        <v>5</v>
      </c>
      <c r="P327" s="219"/>
      <c r="Q327" s="204">
        <f t="shared" si="73"/>
        <v>11588</v>
      </c>
      <c r="R327" s="217">
        <f t="shared" si="74"/>
        <v>12024</v>
      </c>
      <c r="S327" s="217">
        <f t="shared" si="75"/>
        <v>12024</v>
      </c>
      <c r="T327" s="210">
        <f t="shared" si="83"/>
        <v>436</v>
      </c>
      <c r="U327" s="219"/>
      <c r="V327" s="204">
        <f t="shared" si="76"/>
        <v>0</v>
      </c>
      <c r="W327" s="217">
        <f t="shared" si="77"/>
        <v>0</v>
      </c>
      <c r="X327" s="217">
        <f t="shared" si="78"/>
        <v>524</v>
      </c>
      <c r="Y327" s="217">
        <f t="shared" si="79"/>
        <v>542</v>
      </c>
      <c r="Z327" s="217">
        <f t="shared" si="80"/>
        <v>541</v>
      </c>
      <c r="AA327" s="217">
        <f t="shared" si="81"/>
        <v>546</v>
      </c>
      <c r="AB327" s="210">
        <f t="shared" si="84"/>
        <v>5</v>
      </c>
      <c r="AC327" s="203"/>
      <c r="AD327" s="211"/>
    </row>
    <row r="328" spans="1:30" s="79" customFormat="1" x14ac:dyDescent="0.2">
      <c r="A328" s="200">
        <v>441</v>
      </c>
      <c r="B328" s="200">
        <v>441281325</v>
      </c>
      <c r="C328" s="201" t="s">
        <v>513</v>
      </c>
      <c r="D328" s="200">
        <v>281</v>
      </c>
      <c r="E328" s="201" t="s">
        <v>313</v>
      </c>
      <c r="F328" s="200">
        <v>325</v>
      </c>
      <c r="G328" s="201" t="s">
        <v>357</v>
      </c>
      <c r="H328" s="202">
        <v>1</v>
      </c>
      <c r="I328" s="203"/>
      <c r="J328" s="204">
        <f t="shared" si="68"/>
        <v>12505.803428461981</v>
      </c>
      <c r="K328" s="217">
        <f t="shared" si="69"/>
        <v>1787</v>
      </c>
      <c r="L328" s="217">
        <f t="shared" si="70"/>
        <v>0</v>
      </c>
      <c r="M328" s="217">
        <f t="shared" si="71"/>
        <v>938</v>
      </c>
      <c r="N328" s="218">
        <f t="shared" si="82"/>
        <v>15230.803428461981</v>
      </c>
      <c r="O328" s="207">
        <f t="shared" si="72"/>
        <v>0</v>
      </c>
      <c r="P328" s="219"/>
      <c r="Q328" s="204" t="str">
        <f t="shared" si="73"/>
        <v/>
      </c>
      <c r="R328" s="217" t="str">
        <f t="shared" si="74"/>
        <v/>
      </c>
      <c r="S328" s="217">
        <f t="shared" si="75"/>
        <v>12505.803428461981</v>
      </c>
      <c r="T328" s="210" t="str">
        <f t="shared" si="83"/>
        <v/>
      </c>
      <c r="U328" s="219"/>
      <c r="V328" s="204" t="str">
        <f t="shared" si="76"/>
        <v/>
      </c>
      <c r="W328" s="217" t="str">
        <f t="shared" si="77"/>
        <v/>
      </c>
      <c r="X328" s="217">
        <f t="shared" si="78"/>
        <v>1764</v>
      </c>
      <c r="Y328" s="217">
        <f t="shared" si="79"/>
        <v>1787</v>
      </c>
      <c r="Z328" s="217">
        <f t="shared" si="80"/>
        <v>1787</v>
      </c>
      <c r="AA328" s="217">
        <f t="shared" si="81"/>
        <v>1787</v>
      </c>
      <c r="AB328" s="210">
        <f t="shared" si="84"/>
        <v>0</v>
      </c>
      <c r="AC328" s="203"/>
      <c r="AD328" s="211"/>
    </row>
    <row r="329" spans="1:30" s="79" customFormat="1" x14ac:dyDescent="0.2">
      <c r="A329" s="200">
        <v>441</v>
      </c>
      <c r="B329" s="200">
        <v>441281332</v>
      </c>
      <c r="C329" s="201" t="s">
        <v>513</v>
      </c>
      <c r="D329" s="200">
        <v>281</v>
      </c>
      <c r="E329" s="201" t="s">
        <v>313</v>
      </c>
      <c r="F329" s="200">
        <v>332</v>
      </c>
      <c r="G329" s="201" t="s">
        <v>364</v>
      </c>
      <c r="H329" s="202">
        <v>2.77</v>
      </c>
      <c r="I329" s="203"/>
      <c r="J329" s="204">
        <f t="shared" si="68"/>
        <v>8960</v>
      </c>
      <c r="K329" s="217">
        <f t="shared" si="69"/>
        <v>691</v>
      </c>
      <c r="L329" s="217">
        <f t="shared" si="70"/>
        <v>0</v>
      </c>
      <c r="M329" s="217">
        <f t="shared" si="71"/>
        <v>938</v>
      </c>
      <c r="N329" s="218">
        <f t="shared" si="82"/>
        <v>10589</v>
      </c>
      <c r="O329" s="207">
        <f t="shared" si="72"/>
        <v>0</v>
      </c>
      <c r="P329" s="219"/>
      <c r="Q329" s="204">
        <f t="shared" si="73"/>
        <v>8785</v>
      </c>
      <c r="R329" s="217">
        <f t="shared" si="74"/>
        <v>8960</v>
      </c>
      <c r="S329" s="217">
        <f t="shared" si="75"/>
        <v>8960</v>
      </c>
      <c r="T329" s="210">
        <f t="shared" si="83"/>
        <v>175</v>
      </c>
      <c r="U329" s="219"/>
      <c r="V329" s="204">
        <f t="shared" si="76"/>
        <v>543</v>
      </c>
      <c r="W329" s="217">
        <f t="shared" si="77"/>
        <v>554</v>
      </c>
      <c r="X329" s="217">
        <f t="shared" si="78"/>
        <v>693</v>
      </c>
      <c r="Y329" s="217">
        <f t="shared" si="79"/>
        <v>691</v>
      </c>
      <c r="Z329" s="217">
        <f t="shared" si="80"/>
        <v>691</v>
      </c>
      <c r="AA329" s="217">
        <f t="shared" si="81"/>
        <v>691</v>
      </c>
      <c r="AB329" s="210">
        <f t="shared" si="84"/>
        <v>0</v>
      </c>
      <c r="AC329" s="203"/>
      <c r="AD329" s="211"/>
    </row>
    <row r="330" spans="1:30" s="79" customFormat="1" x14ac:dyDescent="0.2">
      <c r="A330" s="200">
        <v>441</v>
      </c>
      <c r="B330" s="200">
        <v>441281680</v>
      </c>
      <c r="C330" s="201" t="s">
        <v>513</v>
      </c>
      <c r="D330" s="200">
        <v>281</v>
      </c>
      <c r="E330" s="201" t="s">
        <v>313</v>
      </c>
      <c r="F330" s="200">
        <v>680</v>
      </c>
      <c r="G330" s="201" t="s">
        <v>411</v>
      </c>
      <c r="H330" s="202">
        <v>2</v>
      </c>
      <c r="I330" s="203"/>
      <c r="J330" s="204">
        <f t="shared" ref="J330:J393" si="85">VLOOKUP($B330,rates21Q4,8,FALSE)</f>
        <v>12917</v>
      </c>
      <c r="K330" s="217">
        <f t="shared" ref="K330:K393" si="86">VLOOKUP($B330,rates21Q4,9,FALSE)</f>
        <v>4600</v>
      </c>
      <c r="L330" s="217">
        <f t="shared" ref="L330:L393" si="87">IFERROR(VLOOKUP($B330,rates21Q4,10,FALSE),0)</f>
        <v>0</v>
      </c>
      <c r="M330" s="217">
        <f t="shared" ref="M330:M393" si="88">VLOOKUP($B330,rates21Q4,11,FALSE)</f>
        <v>938</v>
      </c>
      <c r="N330" s="218">
        <f t="shared" si="82"/>
        <v>18455</v>
      </c>
      <c r="O330" s="207">
        <f t="shared" ref="O330:O393" si="89">IFERROR(N330-IFERROR(VLOOKUP($B330,rates21Q3c,12,FALSE),""),"")</f>
        <v>0</v>
      </c>
      <c r="P330" s="219"/>
      <c r="Q330" s="204">
        <f t="shared" ref="Q330:Q393" si="90">IFERROR(VLOOKUP($B330,rates20Q4,9,FALSE),"")</f>
        <v>11418</v>
      </c>
      <c r="R330" s="217">
        <f t="shared" ref="R330:R393" si="91">IFERROR(VLOOKUP($B330,rates21Q1f,8,FALSE),"")</f>
        <v>12917</v>
      </c>
      <c r="S330" s="217">
        <f t="shared" ref="S330:S393" si="92">IFERROR(VLOOKUP($B330,rates21Q2,8,FALSE),"")</f>
        <v>12917</v>
      </c>
      <c r="T330" s="210">
        <f t="shared" si="83"/>
        <v>1499</v>
      </c>
      <c r="U330" s="219"/>
      <c r="V330" s="204">
        <f t="shared" ref="V330:V393" si="93">IFERROR(VLOOKUP($B330,rates20Q4,10,FALSE),"")</f>
        <v>3822</v>
      </c>
      <c r="W330" s="217">
        <f t="shared" ref="W330:W393" si="94">IFERROR(VLOOKUP($B330,rates21Q1f,9,FALSE),"")</f>
        <v>4324</v>
      </c>
      <c r="X330" s="217">
        <f t="shared" ref="X330:X393" si="95">IFERROR(VLOOKUP($B330,rates21Q2,9,FALSE),"")</f>
        <v>4549</v>
      </c>
      <c r="Y330" s="217">
        <f t="shared" ref="Y330:Y393" si="96">IFERROR(VLOOKUP($B330,rates21Q3,9,FALSE),"")</f>
        <v>4600</v>
      </c>
      <c r="Z330" s="217">
        <f t="shared" ref="Z330:Z393" si="97">IFERROR(VLOOKUP($B330,rates21Q3c,9,FALSE),"")</f>
        <v>4600</v>
      </c>
      <c r="AA330" s="217">
        <f t="shared" ref="AA330:AA393" si="98">IFERROR(VLOOKUP($B330,rates21Q4,9,FALSE),"")</f>
        <v>4600</v>
      </c>
      <c r="AB330" s="210">
        <f t="shared" si="84"/>
        <v>0</v>
      </c>
      <c r="AC330" s="203"/>
      <c r="AD330" s="211"/>
    </row>
    <row r="331" spans="1:30" s="79" customFormat="1" x14ac:dyDescent="0.2">
      <c r="A331" s="200">
        <v>444</v>
      </c>
      <c r="B331" s="200">
        <v>444035016</v>
      </c>
      <c r="C331" s="201" t="s">
        <v>514</v>
      </c>
      <c r="D331" s="200">
        <v>35</v>
      </c>
      <c r="E331" s="201" t="s">
        <v>67</v>
      </c>
      <c r="F331" s="200">
        <v>16</v>
      </c>
      <c r="G331" s="201" t="s">
        <v>48</v>
      </c>
      <c r="H331" s="202">
        <v>1.44</v>
      </c>
      <c r="I331" s="203"/>
      <c r="J331" s="204">
        <f t="shared" si="85"/>
        <v>12409.098610371297</v>
      </c>
      <c r="K331" s="217">
        <f t="shared" si="86"/>
        <v>594</v>
      </c>
      <c r="L331" s="217">
        <f t="shared" si="87"/>
        <v>0</v>
      </c>
      <c r="M331" s="217">
        <f t="shared" si="88"/>
        <v>938</v>
      </c>
      <c r="N331" s="218">
        <f t="shared" ref="N331:N394" si="99">SUM(J331:M331)</f>
        <v>13941.098610371297</v>
      </c>
      <c r="O331" s="207" t="str">
        <f t="shared" si="89"/>
        <v/>
      </c>
      <c r="P331" s="219"/>
      <c r="Q331" s="204" t="str">
        <f t="shared" si="90"/>
        <v/>
      </c>
      <c r="R331" s="217" t="str">
        <f t="shared" si="91"/>
        <v/>
      </c>
      <c r="S331" s="217" t="str">
        <f t="shared" si="92"/>
        <v/>
      </c>
      <c r="T331" s="210" t="str">
        <f t="shared" ref="T331:T394" si="100">IFERROR(IF(Q331="","",S331-Q331),"")</f>
        <v/>
      </c>
      <c r="U331" s="219"/>
      <c r="V331" s="204" t="str">
        <f t="shared" si="93"/>
        <v/>
      </c>
      <c r="W331" s="217" t="str">
        <f t="shared" si="94"/>
        <v/>
      </c>
      <c r="X331" s="217" t="str">
        <f t="shared" si="95"/>
        <v/>
      </c>
      <c r="Y331" s="217" t="str">
        <f t="shared" si="96"/>
        <v/>
      </c>
      <c r="Z331" s="217" t="str">
        <f t="shared" si="97"/>
        <v/>
      </c>
      <c r="AA331" s="217">
        <f t="shared" si="98"/>
        <v>594</v>
      </c>
      <c r="AB331" s="210" t="str">
        <f t="shared" ref="AB331:AB394" si="101">IFERROR(AA331-Z331,"")</f>
        <v/>
      </c>
      <c r="AC331" s="203"/>
      <c r="AD331" s="211"/>
    </row>
    <row r="332" spans="1:30" s="79" customFormat="1" x14ac:dyDescent="0.2">
      <c r="A332" s="200">
        <v>444</v>
      </c>
      <c r="B332" s="200">
        <v>444035035</v>
      </c>
      <c r="C332" s="201" t="s">
        <v>514</v>
      </c>
      <c r="D332" s="200">
        <v>35</v>
      </c>
      <c r="E332" s="201" t="s">
        <v>67</v>
      </c>
      <c r="F332" s="200">
        <v>35</v>
      </c>
      <c r="G332" s="201" t="s">
        <v>67</v>
      </c>
      <c r="H332" s="202">
        <v>763.86</v>
      </c>
      <c r="I332" s="203"/>
      <c r="J332" s="204">
        <f t="shared" si="85"/>
        <v>13073</v>
      </c>
      <c r="K332" s="217">
        <f t="shared" si="86"/>
        <v>5487</v>
      </c>
      <c r="L332" s="217">
        <f t="shared" si="87"/>
        <v>0</v>
      </c>
      <c r="M332" s="217">
        <f t="shared" si="88"/>
        <v>938</v>
      </c>
      <c r="N332" s="218">
        <f t="shared" si="99"/>
        <v>19498</v>
      </c>
      <c r="O332" s="207">
        <f t="shared" si="89"/>
        <v>6</v>
      </c>
      <c r="P332" s="219"/>
      <c r="Q332" s="204">
        <f t="shared" si="90"/>
        <v>12447</v>
      </c>
      <c r="R332" s="217">
        <f t="shared" si="91"/>
        <v>13073</v>
      </c>
      <c r="S332" s="217">
        <f t="shared" si="92"/>
        <v>13073</v>
      </c>
      <c r="T332" s="210">
        <f t="shared" si="100"/>
        <v>626</v>
      </c>
      <c r="U332" s="219"/>
      <c r="V332" s="204">
        <f t="shared" si="93"/>
        <v>4244</v>
      </c>
      <c r="W332" s="217">
        <f t="shared" si="94"/>
        <v>4457</v>
      </c>
      <c r="X332" s="217">
        <f t="shared" si="95"/>
        <v>5463</v>
      </c>
      <c r="Y332" s="217">
        <f t="shared" si="96"/>
        <v>5478</v>
      </c>
      <c r="Z332" s="217">
        <f t="shared" si="97"/>
        <v>5481</v>
      </c>
      <c r="AA332" s="217">
        <f t="shared" si="98"/>
        <v>5487</v>
      </c>
      <c r="AB332" s="210">
        <f t="shared" si="101"/>
        <v>6</v>
      </c>
      <c r="AC332" s="203"/>
      <c r="AD332" s="211"/>
    </row>
    <row r="333" spans="1:30" s="79" customFormat="1" x14ac:dyDescent="0.2">
      <c r="A333" s="200">
        <v>444</v>
      </c>
      <c r="B333" s="200">
        <v>444035044</v>
      </c>
      <c r="C333" s="201" t="s">
        <v>514</v>
      </c>
      <c r="D333" s="200">
        <v>35</v>
      </c>
      <c r="E333" s="201" t="s">
        <v>67</v>
      </c>
      <c r="F333" s="200">
        <v>44</v>
      </c>
      <c r="G333" s="201" t="s">
        <v>76</v>
      </c>
      <c r="H333" s="202">
        <v>5</v>
      </c>
      <c r="I333" s="203"/>
      <c r="J333" s="204">
        <f t="shared" si="85"/>
        <v>7846</v>
      </c>
      <c r="K333" s="217">
        <f t="shared" si="86"/>
        <v>70</v>
      </c>
      <c r="L333" s="217">
        <f t="shared" si="87"/>
        <v>0</v>
      </c>
      <c r="M333" s="217">
        <f t="shared" si="88"/>
        <v>938</v>
      </c>
      <c r="N333" s="218">
        <f t="shared" si="99"/>
        <v>8854</v>
      </c>
      <c r="O333" s="207">
        <f t="shared" si="89"/>
        <v>2</v>
      </c>
      <c r="P333" s="219"/>
      <c r="Q333" s="204">
        <f t="shared" si="90"/>
        <v>9361</v>
      </c>
      <c r="R333" s="217">
        <f t="shared" si="91"/>
        <v>7846</v>
      </c>
      <c r="S333" s="217">
        <f t="shared" si="92"/>
        <v>7846</v>
      </c>
      <c r="T333" s="210">
        <f t="shared" si="100"/>
        <v>-1515</v>
      </c>
      <c r="U333" s="219"/>
      <c r="V333" s="204">
        <f t="shared" si="93"/>
        <v>0</v>
      </c>
      <c r="W333" s="217">
        <f t="shared" si="94"/>
        <v>0</v>
      </c>
      <c r="X333" s="217">
        <f t="shared" si="95"/>
        <v>63</v>
      </c>
      <c r="Y333" s="217">
        <f t="shared" si="96"/>
        <v>67</v>
      </c>
      <c r="Z333" s="217">
        <f t="shared" si="97"/>
        <v>68</v>
      </c>
      <c r="AA333" s="217">
        <f t="shared" si="98"/>
        <v>70</v>
      </c>
      <c r="AB333" s="210">
        <f t="shared" si="101"/>
        <v>2</v>
      </c>
      <c r="AC333" s="203"/>
      <c r="AD333" s="211"/>
    </row>
    <row r="334" spans="1:30" s="79" customFormat="1" x14ac:dyDescent="0.2">
      <c r="A334" s="200">
        <v>444</v>
      </c>
      <c r="B334" s="200">
        <v>444035073</v>
      </c>
      <c r="C334" s="201" t="s">
        <v>514</v>
      </c>
      <c r="D334" s="200">
        <v>35</v>
      </c>
      <c r="E334" s="201" t="s">
        <v>67</v>
      </c>
      <c r="F334" s="200">
        <v>73</v>
      </c>
      <c r="G334" s="201" t="s">
        <v>105</v>
      </c>
      <c r="H334" s="202">
        <v>3</v>
      </c>
      <c r="I334" s="203"/>
      <c r="J334" s="204">
        <f t="shared" si="85"/>
        <v>11507.356208692594</v>
      </c>
      <c r="K334" s="217">
        <f t="shared" si="86"/>
        <v>7948</v>
      </c>
      <c r="L334" s="217">
        <f t="shared" si="87"/>
        <v>0</v>
      </c>
      <c r="M334" s="217">
        <f t="shared" si="88"/>
        <v>938</v>
      </c>
      <c r="N334" s="218">
        <f t="shared" si="99"/>
        <v>20393.356208692596</v>
      </c>
      <c r="O334" s="207">
        <f t="shared" si="89"/>
        <v>2</v>
      </c>
      <c r="P334" s="219"/>
      <c r="Q334" s="204" t="str">
        <f t="shared" si="90"/>
        <v/>
      </c>
      <c r="R334" s="217" t="str">
        <f t="shared" si="91"/>
        <v/>
      </c>
      <c r="S334" s="217">
        <f t="shared" si="92"/>
        <v>11507.356208692594</v>
      </c>
      <c r="T334" s="210" t="str">
        <f t="shared" si="100"/>
        <v/>
      </c>
      <c r="U334" s="219"/>
      <c r="V334" s="204" t="str">
        <f t="shared" si="93"/>
        <v/>
      </c>
      <c r="W334" s="217" t="str">
        <f t="shared" si="94"/>
        <v/>
      </c>
      <c r="X334" s="217">
        <f t="shared" si="95"/>
        <v>7931</v>
      </c>
      <c r="Y334" s="217">
        <f t="shared" si="96"/>
        <v>7946</v>
      </c>
      <c r="Z334" s="217">
        <f t="shared" si="97"/>
        <v>7946</v>
      </c>
      <c r="AA334" s="217">
        <f t="shared" si="98"/>
        <v>7948</v>
      </c>
      <c r="AB334" s="210">
        <f t="shared" si="101"/>
        <v>2</v>
      </c>
      <c r="AC334" s="203"/>
      <c r="AD334" s="211"/>
    </row>
    <row r="335" spans="1:30" s="79" customFormat="1" x14ac:dyDescent="0.2">
      <c r="A335" s="200">
        <v>444</v>
      </c>
      <c r="B335" s="200">
        <v>444035088</v>
      </c>
      <c r="C335" s="201" t="s">
        <v>514</v>
      </c>
      <c r="D335" s="200">
        <v>35</v>
      </c>
      <c r="E335" s="201" t="s">
        <v>67</v>
      </c>
      <c r="F335" s="200">
        <v>88</v>
      </c>
      <c r="G335" s="201" t="s">
        <v>120</v>
      </c>
      <c r="H335" s="202">
        <v>2</v>
      </c>
      <c r="I335" s="203"/>
      <c r="J335" s="204">
        <f t="shared" si="85"/>
        <v>10683.621393629124</v>
      </c>
      <c r="K335" s="217">
        <f t="shared" si="86"/>
        <v>3130</v>
      </c>
      <c r="L335" s="217">
        <f t="shared" si="87"/>
        <v>0</v>
      </c>
      <c r="M335" s="217">
        <f t="shared" si="88"/>
        <v>938</v>
      </c>
      <c r="N335" s="218">
        <f t="shared" si="99"/>
        <v>14751.621393629124</v>
      </c>
      <c r="O335" s="207">
        <f t="shared" si="89"/>
        <v>0</v>
      </c>
      <c r="P335" s="219"/>
      <c r="Q335" s="204" t="str">
        <f t="shared" si="90"/>
        <v/>
      </c>
      <c r="R335" s="217" t="str">
        <f t="shared" si="91"/>
        <v/>
      </c>
      <c r="S335" s="217">
        <f t="shared" si="92"/>
        <v>10683.621393629124</v>
      </c>
      <c r="T335" s="210" t="str">
        <f t="shared" si="100"/>
        <v/>
      </c>
      <c r="U335" s="219"/>
      <c r="V335" s="204" t="str">
        <f t="shared" si="93"/>
        <v/>
      </c>
      <c r="W335" s="217" t="str">
        <f t="shared" si="94"/>
        <v/>
      </c>
      <c r="X335" s="217">
        <f t="shared" si="95"/>
        <v>3137</v>
      </c>
      <c r="Y335" s="217">
        <f t="shared" si="96"/>
        <v>3130</v>
      </c>
      <c r="Z335" s="217">
        <f t="shared" si="97"/>
        <v>3130</v>
      </c>
      <c r="AA335" s="217">
        <f t="shared" si="98"/>
        <v>3130</v>
      </c>
      <c r="AB335" s="210">
        <f t="shared" si="101"/>
        <v>0</v>
      </c>
      <c r="AC335" s="203"/>
      <c r="AD335" s="211"/>
    </row>
    <row r="336" spans="1:30" s="79" customFormat="1" x14ac:dyDescent="0.2">
      <c r="A336" s="200">
        <v>444</v>
      </c>
      <c r="B336" s="200">
        <v>444035133</v>
      </c>
      <c r="C336" s="201" t="s">
        <v>514</v>
      </c>
      <c r="D336" s="200">
        <v>35</v>
      </c>
      <c r="E336" s="201" t="s">
        <v>67</v>
      </c>
      <c r="F336" s="200">
        <v>133</v>
      </c>
      <c r="G336" s="201" t="s">
        <v>165</v>
      </c>
      <c r="H336" s="202">
        <v>2</v>
      </c>
      <c r="I336" s="203"/>
      <c r="J336" s="204">
        <f t="shared" si="85"/>
        <v>10736</v>
      </c>
      <c r="K336" s="217">
        <f t="shared" si="86"/>
        <v>1869</v>
      </c>
      <c r="L336" s="217">
        <f t="shared" si="87"/>
        <v>0</v>
      </c>
      <c r="M336" s="217">
        <f t="shared" si="88"/>
        <v>938</v>
      </c>
      <c r="N336" s="218">
        <f t="shared" si="99"/>
        <v>13543</v>
      </c>
      <c r="O336" s="207">
        <f t="shared" si="89"/>
        <v>0</v>
      </c>
      <c r="P336" s="219"/>
      <c r="Q336" s="204">
        <f t="shared" si="90"/>
        <v>11801.284612904081</v>
      </c>
      <c r="R336" s="217">
        <f t="shared" si="91"/>
        <v>10736</v>
      </c>
      <c r="S336" s="217">
        <f t="shared" si="92"/>
        <v>10736</v>
      </c>
      <c r="T336" s="210">
        <f t="shared" si="100"/>
        <v>-1065.2846129040809</v>
      </c>
      <c r="U336" s="219"/>
      <c r="V336" s="204">
        <f t="shared" si="93"/>
        <v>2334</v>
      </c>
      <c r="W336" s="217">
        <f t="shared" si="94"/>
        <v>2123</v>
      </c>
      <c r="X336" s="217">
        <f t="shared" si="95"/>
        <v>1856</v>
      </c>
      <c r="Y336" s="217">
        <f t="shared" si="96"/>
        <v>1869</v>
      </c>
      <c r="Z336" s="217">
        <f t="shared" si="97"/>
        <v>1869</v>
      </c>
      <c r="AA336" s="217">
        <f t="shared" si="98"/>
        <v>1869</v>
      </c>
      <c r="AB336" s="210">
        <f t="shared" si="101"/>
        <v>0</v>
      </c>
      <c r="AC336" s="203"/>
      <c r="AD336" s="211"/>
    </row>
    <row r="337" spans="1:30" s="79" customFormat="1" x14ac:dyDescent="0.2">
      <c r="A337" s="200">
        <v>444</v>
      </c>
      <c r="B337" s="200">
        <v>444035163</v>
      </c>
      <c r="C337" s="201" t="s">
        <v>514</v>
      </c>
      <c r="D337" s="200">
        <v>35</v>
      </c>
      <c r="E337" s="201" t="s">
        <v>67</v>
      </c>
      <c r="F337" s="200">
        <v>163</v>
      </c>
      <c r="G337" s="201" t="s">
        <v>195</v>
      </c>
      <c r="H337" s="202">
        <v>1</v>
      </c>
      <c r="I337" s="203"/>
      <c r="J337" s="204">
        <f t="shared" si="85"/>
        <v>13963.125365179414</v>
      </c>
      <c r="K337" s="217">
        <f t="shared" si="86"/>
        <v>133</v>
      </c>
      <c r="L337" s="217">
        <f t="shared" si="87"/>
        <v>0</v>
      </c>
      <c r="M337" s="217">
        <f t="shared" si="88"/>
        <v>938</v>
      </c>
      <c r="N337" s="218">
        <f t="shared" si="99"/>
        <v>15034.125365179414</v>
      </c>
      <c r="O337" s="207">
        <f t="shared" si="89"/>
        <v>2</v>
      </c>
      <c r="P337" s="219"/>
      <c r="Q337" s="204" t="str">
        <f t="shared" si="90"/>
        <v/>
      </c>
      <c r="R337" s="217" t="str">
        <f t="shared" si="91"/>
        <v/>
      </c>
      <c r="S337" s="217">
        <f t="shared" si="92"/>
        <v>13963.125365179414</v>
      </c>
      <c r="T337" s="210" t="str">
        <f t="shared" si="100"/>
        <v/>
      </c>
      <c r="U337" s="219"/>
      <c r="V337" s="204" t="str">
        <f t="shared" si="93"/>
        <v/>
      </c>
      <c r="W337" s="217" t="str">
        <f t="shared" si="94"/>
        <v/>
      </c>
      <c r="X337" s="217">
        <f t="shared" si="95"/>
        <v>0</v>
      </c>
      <c r="Y337" s="217">
        <f t="shared" si="96"/>
        <v>0</v>
      </c>
      <c r="Z337" s="217">
        <f t="shared" si="97"/>
        <v>131</v>
      </c>
      <c r="AA337" s="217">
        <f t="shared" si="98"/>
        <v>133</v>
      </c>
      <c r="AB337" s="210">
        <f t="shared" si="101"/>
        <v>2</v>
      </c>
      <c r="AC337" s="203"/>
      <c r="AD337" s="211"/>
    </row>
    <row r="338" spans="1:30" s="79" customFormat="1" x14ac:dyDescent="0.2">
      <c r="A338" s="200">
        <v>444</v>
      </c>
      <c r="B338" s="200">
        <v>444035189</v>
      </c>
      <c r="C338" s="201" t="s">
        <v>514</v>
      </c>
      <c r="D338" s="200">
        <v>35</v>
      </c>
      <c r="E338" s="201" t="s">
        <v>67</v>
      </c>
      <c r="F338" s="200">
        <v>189</v>
      </c>
      <c r="G338" s="201" t="s">
        <v>221</v>
      </c>
      <c r="H338" s="202">
        <v>1</v>
      </c>
      <c r="I338" s="203"/>
      <c r="J338" s="204">
        <f t="shared" si="85"/>
        <v>12631</v>
      </c>
      <c r="K338" s="217">
        <f t="shared" si="86"/>
        <v>4256</v>
      </c>
      <c r="L338" s="217">
        <f t="shared" si="87"/>
        <v>0</v>
      </c>
      <c r="M338" s="217">
        <f t="shared" si="88"/>
        <v>938</v>
      </c>
      <c r="N338" s="218">
        <f t="shared" si="99"/>
        <v>17825</v>
      </c>
      <c r="O338" s="207">
        <f t="shared" si="89"/>
        <v>0</v>
      </c>
      <c r="P338" s="219"/>
      <c r="Q338" s="204">
        <f t="shared" si="90"/>
        <v>10532.136865623679</v>
      </c>
      <c r="R338" s="217">
        <f t="shared" si="91"/>
        <v>12631</v>
      </c>
      <c r="S338" s="217">
        <f t="shared" si="92"/>
        <v>12631</v>
      </c>
      <c r="T338" s="210">
        <f t="shared" si="100"/>
        <v>2098.8631343763209</v>
      </c>
      <c r="U338" s="219"/>
      <c r="V338" s="204">
        <f t="shared" si="93"/>
        <v>3906</v>
      </c>
      <c r="W338" s="217">
        <f t="shared" si="94"/>
        <v>4684</v>
      </c>
      <c r="X338" s="217">
        <f t="shared" si="95"/>
        <v>4276</v>
      </c>
      <c r="Y338" s="217">
        <f t="shared" si="96"/>
        <v>4256</v>
      </c>
      <c r="Z338" s="217">
        <f t="shared" si="97"/>
        <v>4256</v>
      </c>
      <c r="AA338" s="217">
        <f t="shared" si="98"/>
        <v>4256</v>
      </c>
      <c r="AB338" s="210">
        <f t="shared" si="101"/>
        <v>0</v>
      </c>
      <c r="AC338" s="203"/>
      <c r="AD338" s="211"/>
    </row>
    <row r="339" spans="1:30" s="79" customFormat="1" x14ac:dyDescent="0.2">
      <c r="A339" s="200">
        <v>444</v>
      </c>
      <c r="B339" s="200">
        <v>444035212</v>
      </c>
      <c r="C339" s="201" t="s">
        <v>514</v>
      </c>
      <c r="D339" s="200">
        <v>35</v>
      </c>
      <c r="E339" s="201" t="s">
        <v>67</v>
      </c>
      <c r="F339" s="200">
        <v>212</v>
      </c>
      <c r="G339" s="201" t="s">
        <v>244</v>
      </c>
      <c r="H339" s="202">
        <v>1</v>
      </c>
      <c r="I339" s="203"/>
      <c r="J339" s="204">
        <f t="shared" si="85"/>
        <v>10808.914565947241</v>
      </c>
      <c r="K339" s="217">
        <f t="shared" si="86"/>
        <v>2546</v>
      </c>
      <c r="L339" s="217">
        <f t="shared" si="87"/>
        <v>0</v>
      </c>
      <c r="M339" s="217">
        <f t="shared" si="88"/>
        <v>938</v>
      </c>
      <c r="N339" s="218">
        <f t="shared" si="99"/>
        <v>14292.914565947241</v>
      </c>
      <c r="O339" s="207">
        <f t="shared" si="89"/>
        <v>0</v>
      </c>
      <c r="P339" s="219"/>
      <c r="Q339" s="204" t="str">
        <f t="shared" si="90"/>
        <v/>
      </c>
      <c r="R339" s="217">
        <f t="shared" si="91"/>
        <v>10808.914565947241</v>
      </c>
      <c r="S339" s="217">
        <f t="shared" si="92"/>
        <v>10808.914565947241</v>
      </c>
      <c r="T339" s="210" t="str">
        <f t="shared" si="100"/>
        <v/>
      </c>
      <c r="U339" s="219"/>
      <c r="V339" s="204" t="str">
        <f t="shared" si="93"/>
        <v/>
      </c>
      <c r="W339" s="217">
        <f t="shared" si="94"/>
        <v>2701</v>
      </c>
      <c r="X339" s="217">
        <f t="shared" si="95"/>
        <v>2701</v>
      </c>
      <c r="Y339" s="217">
        <f t="shared" si="96"/>
        <v>2701</v>
      </c>
      <c r="Z339" s="217">
        <f t="shared" si="97"/>
        <v>2546</v>
      </c>
      <c r="AA339" s="217">
        <f t="shared" si="98"/>
        <v>2546</v>
      </c>
      <c r="AB339" s="210">
        <f t="shared" si="101"/>
        <v>0</v>
      </c>
      <c r="AC339" s="203"/>
      <c r="AD339" s="211"/>
    </row>
    <row r="340" spans="1:30" s="79" customFormat="1" x14ac:dyDescent="0.2">
      <c r="A340" s="200">
        <v>444</v>
      </c>
      <c r="B340" s="200">
        <v>444035220</v>
      </c>
      <c r="C340" s="201" t="s">
        <v>514</v>
      </c>
      <c r="D340" s="200">
        <v>35</v>
      </c>
      <c r="E340" s="201" t="s">
        <v>67</v>
      </c>
      <c r="F340" s="200">
        <v>220</v>
      </c>
      <c r="G340" s="201" t="s">
        <v>252</v>
      </c>
      <c r="H340" s="202">
        <v>1</v>
      </c>
      <c r="I340" s="203"/>
      <c r="J340" s="204">
        <f t="shared" si="85"/>
        <v>9900</v>
      </c>
      <c r="K340" s="217">
        <f t="shared" si="86"/>
        <v>4402</v>
      </c>
      <c r="L340" s="217">
        <f t="shared" si="87"/>
        <v>0</v>
      </c>
      <c r="M340" s="217">
        <f t="shared" si="88"/>
        <v>938</v>
      </c>
      <c r="N340" s="218">
        <f t="shared" si="99"/>
        <v>15240</v>
      </c>
      <c r="O340" s="207">
        <f t="shared" si="89"/>
        <v>0</v>
      </c>
      <c r="P340" s="219"/>
      <c r="Q340" s="204">
        <f t="shared" si="90"/>
        <v>7774</v>
      </c>
      <c r="R340" s="217">
        <f t="shared" si="91"/>
        <v>9900</v>
      </c>
      <c r="S340" s="217">
        <f t="shared" si="92"/>
        <v>9900</v>
      </c>
      <c r="T340" s="210">
        <f t="shared" si="100"/>
        <v>2126</v>
      </c>
      <c r="U340" s="219"/>
      <c r="V340" s="204">
        <f t="shared" si="93"/>
        <v>3333</v>
      </c>
      <c r="W340" s="217">
        <f t="shared" si="94"/>
        <v>4244</v>
      </c>
      <c r="X340" s="217">
        <f t="shared" si="95"/>
        <v>4397</v>
      </c>
      <c r="Y340" s="217">
        <f t="shared" si="96"/>
        <v>4402</v>
      </c>
      <c r="Z340" s="217">
        <f t="shared" si="97"/>
        <v>4402</v>
      </c>
      <c r="AA340" s="217">
        <f t="shared" si="98"/>
        <v>4402</v>
      </c>
      <c r="AB340" s="210">
        <f t="shared" si="101"/>
        <v>0</v>
      </c>
      <c r="AC340" s="203"/>
      <c r="AD340" s="211"/>
    </row>
    <row r="341" spans="1:30" s="79" customFormat="1" x14ac:dyDescent="0.2">
      <c r="A341" s="200">
        <v>444</v>
      </c>
      <c r="B341" s="200">
        <v>444035243</v>
      </c>
      <c r="C341" s="201" t="s">
        <v>514</v>
      </c>
      <c r="D341" s="200">
        <v>35</v>
      </c>
      <c r="E341" s="201" t="s">
        <v>67</v>
      </c>
      <c r="F341" s="200">
        <v>243</v>
      </c>
      <c r="G341" s="201" t="s">
        <v>275</v>
      </c>
      <c r="H341" s="202">
        <v>4.29</v>
      </c>
      <c r="I341" s="203"/>
      <c r="J341" s="204">
        <f t="shared" si="85"/>
        <v>16337</v>
      </c>
      <c r="K341" s="217">
        <f t="shared" si="86"/>
        <v>3069</v>
      </c>
      <c r="L341" s="217">
        <f t="shared" si="87"/>
        <v>0</v>
      </c>
      <c r="M341" s="217">
        <f t="shared" si="88"/>
        <v>938</v>
      </c>
      <c r="N341" s="218">
        <f t="shared" si="99"/>
        <v>20344</v>
      </c>
      <c r="O341" s="207">
        <f t="shared" si="89"/>
        <v>0</v>
      </c>
      <c r="P341" s="219"/>
      <c r="Q341" s="204" t="str">
        <f t="shared" si="90"/>
        <v/>
      </c>
      <c r="R341" s="217">
        <f t="shared" si="91"/>
        <v>16337</v>
      </c>
      <c r="S341" s="217">
        <f t="shared" si="92"/>
        <v>16337</v>
      </c>
      <c r="T341" s="210" t="str">
        <f t="shared" si="100"/>
        <v/>
      </c>
      <c r="U341" s="219"/>
      <c r="V341" s="204" t="str">
        <f t="shared" si="93"/>
        <v/>
      </c>
      <c r="W341" s="217">
        <f t="shared" si="94"/>
        <v>3381</v>
      </c>
      <c r="X341" s="217">
        <f t="shared" si="95"/>
        <v>3381</v>
      </c>
      <c r="Y341" s="217">
        <f t="shared" si="96"/>
        <v>3381</v>
      </c>
      <c r="Z341" s="217">
        <f t="shared" si="97"/>
        <v>3069</v>
      </c>
      <c r="AA341" s="217">
        <f t="shared" si="98"/>
        <v>3069</v>
      </c>
      <c r="AB341" s="210">
        <f t="shared" si="101"/>
        <v>0</v>
      </c>
      <c r="AC341" s="203"/>
      <c r="AD341" s="211"/>
    </row>
    <row r="342" spans="1:30" s="79" customFormat="1" x14ac:dyDescent="0.2">
      <c r="A342" s="200">
        <v>444</v>
      </c>
      <c r="B342" s="200">
        <v>444035244</v>
      </c>
      <c r="C342" s="201" t="s">
        <v>514</v>
      </c>
      <c r="D342" s="200">
        <v>35</v>
      </c>
      <c r="E342" s="201" t="s">
        <v>67</v>
      </c>
      <c r="F342" s="200">
        <v>244</v>
      </c>
      <c r="G342" s="201" t="s">
        <v>276</v>
      </c>
      <c r="H342" s="202">
        <v>9</v>
      </c>
      <c r="I342" s="203"/>
      <c r="J342" s="204">
        <f t="shared" si="85"/>
        <v>14064</v>
      </c>
      <c r="K342" s="217">
        <f t="shared" si="86"/>
        <v>4458</v>
      </c>
      <c r="L342" s="217">
        <f t="shared" si="87"/>
        <v>0</v>
      </c>
      <c r="M342" s="217">
        <f t="shared" si="88"/>
        <v>938</v>
      </c>
      <c r="N342" s="218">
        <f t="shared" si="99"/>
        <v>19460</v>
      </c>
      <c r="O342" s="207">
        <f t="shared" si="89"/>
        <v>-613</v>
      </c>
      <c r="P342" s="219"/>
      <c r="Q342" s="204">
        <f t="shared" si="90"/>
        <v>13412</v>
      </c>
      <c r="R342" s="217">
        <f t="shared" si="91"/>
        <v>14064</v>
      </c>
      <c r="S342" s="217">
        <f t="shared" si="92"/>
        <v>14064</v>
      </c>
      <c r="T342" s="210">
        <f t="shared" si="100"/>
        <v>652</v>
      </c>
      <c r="U342" s="219"/>
      <c r="V342" s="204">
        <f t="shared" si="93"/>
        <v>4836</v>
      </c>
      <c r="W342" s="217">
        <f t="shared" si="94"/>
        <v>5071</v>
      </c>
      <c r="X342" s="217">
        <f t="shared" si="95"/>
        <v>5071</v>
      </c>
      <c r="Y342" s="217">
        <f t="shared" si="96"/>
        <v>5071</v>
      </c>
      <c r="Z342" s="217">
        <f t="shared" si="97"/>
        <v>5071</v>
      </c>
      <c r="AA342" s="217">
        <f t="shared" si="98"/>
        <v>4458</v>
      </c>
      <c r="AB342" s="210">
        <f t="shared" si="101"/>
        <v>-613</v>
      </c>
      <c r="AC342" s="203"/>
      <c r="AD342" s="211"/>
    </row>
    <row r="343" spans="1:30" s="79" customFormat="1" x14ac:dyDescent="0.2">
      <c r="A343" s="200">
        <v>444</v>
      </c>
      <c r="B343" s="200">
        <v>444035248</v>
      </c>
      <c r="C343" s="201" t="s">
        <v>514</v>
      </c>
      <c r="D343" s="200">
        <v>35</v>
      </c>
      <c r="E343" s="201" t="s">
        <v>67</v>
      </c>
      <c r="F343" s="200">
        <v>248</v>
      </c>
      <c r="G343" s="201" t="s">
        <v>280</v>
      </c>
      <c r="H343" s="202">
        <v>0.57999999999999996</v>
      </c>
      <c r="I343" s="203"/>
      <c r="J343" s="204">
        <f t="shared" si="85"/>
        <v>14613</v>
      </c>
      <c r="K343" s="217">
        <f t="shared" si="86"/>
        <v>1154</v>
      </c>
      <c r="L343" s="217">
        <f t="shared" si="87"/>
        <v>0</v>
      </c>
      <c r="M343" s="217">
        <f t="shared" si="88"/>
        <v>938</v>
      </c>
      <c r="N343" s="218">
        <f t="shared" si="99"/>
        <v>16705</v>
      </c>
      <c r="O343" s="207" t="str">
        <f t="shared" si="89"/>
        <v/>
      </c>
      <c r="P343" s="219"/>
      <c r="Q343" s="204">
        <f t="shared" si="90"/>
        <v>13080.948125085341</v>
      </c>
      <c r="R343" s="217" t="str">
        <f t="shared" si="91"/>
        <v/>
      </c>
      <c r="S343" s="217" t="str">
        <f t="shared" si="92"/>
        <v/>
      </c>
      <c r="T343" s="210" t="str">
        <f t="shared" si="100"/>
        <v/>
      </c>
      <c r="U343" s="219"/>
      <c r="V343" s="204">
        <f t="shared" si="93"/>
        <v>750</v>
      </c>
      <c r="W343" s="217" t="str">
        <f t="shared" si="94"/>
        <v/>
      </c>
      <c r="X343" s="217" t="str">
        <f t="shared" si="95"/>
        <v/>
      </c>
      <c r="Y343" s="217" t="str">
        <f t="shared" si="96"/>
        <v/>
      </c>
      <c r="Z343" s="217" t="str">
        <f t="shared" si="97"/>
        <v/>
      </c>
      <c r="AA343" s="217">
        <f t="shared" si="98"/>
        <v>1154</v>
      </c>
      <c r="AB343" s="210" t="str">
        <f t="shared" si="101"/>
        <v/>
      </c>
      <c r="AC343" s="203"/>
      <c r="AD343" s="211"/>
    </row>
    <row r="344" spans="1:30" s="79" customFormat="1" x14ac:dyDescent="0.2">
      <c r="A344" s="200">
        <v>444</v>
      </c>
      <c r="B344" s="200">
        <v>444035284</v>
      </c>
      <c r="C344" s="201" t="s">
        <v>514</v>
      </c>
      <c r="D344" s="200">
        <v>35</v>
      </c>
      <c r="E344" s="201" t="s">
        <v>67</v>
      </c>
      <c r="F344" s="200">
        <v>284</v>
      </c>
      <c r="G344" s="201" t="s">
        <v>316</v>
      </c>
      <c r="H344" s="202">
        <v>1</v>
      </c>
      <c r="I344" s="203"/>
      <c r="J344" s="204">
        <f t="shared" si="85"/>
        <v>11142.294935999998</v>
      </c>
      <c r="K344" s="217">
        <f t="shared" si="86"/>
        <v>4438</v>
      </c>
      <c r="L344" s="217">
        <f t="shared" si="87"/>
        <v>0</v>
      </c>
      <c r="M344" s="217">
        <f t="shared" si="88"/>
        <v>938</v>
      </c>
      <c r="N344" s="218">
        <f t="shared" si="99"/>
        <v>16518.294935999998</v>
      </c>
      <c r="O344" s="207">
        <f t="shared" si="89"/>
        <v>5</v>
      </c>
      <c r="P344" s="219"/>
      <c r="Q344" s="204" t="str">
        <f t="shared" si="90"/>
        <v/>
      </c>
      <c r="R344" s="217" t="str">
        <f t="shared" si="91"/>
        <v/>
      </c>
      <c r="S344" s="217">
        <f t="shared" si="92"/>
        <v>11142.294935999998</v>
      </c>
      <c r="T344" s="210" t="str">
        <f t="shared" si="100"/>
        <v/>
      </c>
      <c r="U344" s="219"/>
      <c r="V344" s="204" t="str">
        <f t="shared" si="93"/>
        <v/>
      </c>
      <c r="W344" s="217" t="str">
        <f t="shared" si="94"/>
        <v/>
      </c>
      <c r="X344" s="217">
        <f t="shared" si="95"/>
        <v>4416</v>
      </c>
      <c r="Y344" s="217">
        <f t="shared" si="96"/>
        <v>4433</v>
      </c>
      <c r="Z344" s="217">
        <f t="shared" si="97"/>
        <v>4433</v>
      </c>
      <c r="AA344" s="217">
        <f t="shared" si="98"/>
        <v>4438</v>
      </c>
      <c r="AB344" s="210">
        <f t="shared" si="101"/>
        <v>5</v>
      </c>
      <c r="AC344" s="203"/>
      <c r="AD344" s="211"/>
    </row>
    <row r="345" spans="1:30" s="79" customFormat="1" x14ac:dyDescent="0.2">
      <c r="A345" s="200">
        <v>444</v>
      </c>
      <c r="B345" s="200">
        <v>444035336</v>
      </c>
      <c r="C345" s="201" t="s">
        <v>514</v>
      </c>
      <c r="D345" s="200">
        <v>35</v>
      </c>
      <c r="E345" s="201" t="s">
        <v>67</v>
      </c>
      <c r="F345" s="200">
        <v>336</v>
      </c>
      <c r="G345" s="201" t="s">
        <v>368</v>
      </c>
      <c r="H345" s="202">
        <v>6</v>
      </c>
      <c r="I345" s="203"/>
      <c r="J345" s="204">
        <f t="shared" si="85"/>
        <v>10819</v>
      </c>
      <c r="K345" s="217">
        <f t="shared" si="86"/>
        <v>2532</v>
      </c>
      <c r="L345" s="217">
        <f t="shared" si="87"/>
        <v>0</v>
      </c>
      <c r="M345" s="217">
        <f t="shared" si="88"/>
        <v>938</v>
      </c>
      <c r="N345" s="218">
        <f t="shared" si="99"/>
        <v>14289</v>
      </c>
      <c r="O345" s="207">
        <f t="shared" si="89"/>
        <v>1</v>
      </c>
      <c r="P345" s="219"/>
      <c r="Q345" s="204">
        <f t="shared" si="90"/>
        <v>9545</v>
      </c>
      <c r="R345" s="217">
        <f t="shared" si="91"/>
        <v>10819</v>
      </c>
      <c r="S345" s="217">
        <f t="shared" si="92"/>
        <v>10819</v>
      </c>
      <c r="T345" s="210">
        <f t="shared" si="100"/>
        <v>1274</v>
      </c>
      <c r="U345" s="219"/>
      <c r="V345" s="204">
        <f t="shared" si="93"/>
        <v>2071</v>
      </c>
      <c r="W345" s="217">
        <f t="shared" si="94"/>
        <v>2347</v>
      </c>
      <c r="X345" s="217">
        <f t="shared" si="95"/>
        <v>2524</v>
      </c>
      <c r="Y345" s="217">
        <f t="shared" si="96"/>
        <v>2531</v>
      </c>
      <c r="Z345" s="217">
        <f t="shared" si="97"/>
        <v>2531</v>
      </c>
      <c r="AA345" s="217">
        <f t="shared" si="98"/>
        <v>2532</v>
      </c>
      <c r="AB345" s="210">
        <f t="shared" si="101"/>
        <v>1</v>
      </c>
      <c r="AC345" s="203"/>
      <c r="AD345" s="211"/>
    </row>
    <row r="346" spans="1:30" s="79" customFormat="1" x14ac:dyDescent="0.2">
      <c r="A346" s="200">
        <v>445</v>
      </c>
      <c r="B346" s="200">
        <v>445348017</v>
      </c>
      <c r="C346" s="201" t="s">
        <v>515</v>
      </c>
      <c r="D346" s="200">
        <v>348</v>
      </c>
      <c r="E346" s="201" t="s">
        <v>380</v>
      </c>
      <c r="F346" s="200">
        <v>17</v>
      </c>
      <c r="G346" s="201" t="s">
        <v>49</v>
      </c>
      <c r="H346" s="202">
        <v>5.4399999999999995</v>
      </c>
      <c r="I346" s="203"/>
      <c r="J346" s="204">
        <f t="shared" si="85"/>
        <v>13766</v>
      </c>
      <c r="K346" s="217">
        <f t="shared" si="86"/>
        <v>3422</v>
      </c>
      <c r="L346" s="217">
        <f t="shared" si="87"/>
        <v>0</v>
      </c>
      <c r="M346" s="217">
        <f t="shared" si="88"/>
        <v>938</v>
      </c>
      <c r="N346" s="218">
        <f t="shared" si="99"/>
        <v>18126</v>
      </c>
      <c r="O346" s="207">
        <f t="shared" si="89"/>
        <v>0</v>
      </c>
      <c r="P346" s="219"/>
      <c r="Q346" s="204">
        <f t="shared" si="90"/>
        <v>11670</v>
      </c>
      <c r="R346" s="217">
        <f t="shared" si="91"/>
        <v>13766</v>
      </c>
      <c r="S346" s="217">
        <f t="shared" si="92"/>
        <v>13766</v>
      </c>
      <c r="T346" s="210">
        <f t="shared" si="100"/>
        <v>2096</v>
      </c>
      <c r="U346" s="219"/>
      <c r="V346" s="204">
        <f t="shared" si="93"/>
        <v>3076</v>
      </c>
      <c r="W346" s="217">
        <f t="shared" si="94"/>
        <v>3629</v>
      </c>
      <c r="X346" s="217">
        <f t="shared" si="95"/>
        <v>3400</v>
      </c>
      <c r="Y346" s="217">
        <f t="shared" si="96"/>
        <v>3422</v>
      </c>
      <c r="Z346" s="217">
        <f t="shared" si="97"/>
        <v>3422</v>
      </c>
      <c r="AA346" s="217">
        <f t="shared" si="98"/>
        <v>3422</v>
      </c>
      <c r="AB346" s="210">
        <f t="shared" si="101"/>
        <v>0</v>
      </c>
      <c r="AC346" s="203"/>
      <c r="AD346" s="211"/>
    </row>
    <row r="347" spans="1:30" s="79" customFormat="1" x14ac:dyDescent="0.2">
      <c r="A347" s="200">
        <v>445</v>
      </c>
      <c r="B347" s="200">
        <v>445348064</v>
      </c>
      <c r="C347" s="201" t="s">
        <v>515</v>
      </c>
      <c r="D347" s="200">
        <v>348</v>
      </c>
      <c r="E347" s="201" t="s">
        <v>380</v>
      </c>
      <c r="F347" s="200">
        <v>64</v>
      </c>
      <c r="G347" s="201" t="s">
        <v>96</v>
      </c>
      <c r="H347" s="202">
        <v>1</v>
      </c>
      <c r="I347" s="203"/>
      <c r="J347" s="204">
        <f t="shared" si="85"/>
        <v>10766</v>
      </c>
      <c r="K347" s="217">
        <f t="shared" si="86"/>
        <v>1338</v>
      </c>
      <c r="L347" s="217">
        <f t="shared" si="87"/>
        <v>0</v>
      </c>
      <c r="M347" s="217">
        <f t="shared" si="88"/>
        <v>938</v>
      </c>
      <c r="N347" s="218">
        <f t="shared" si="99"/>
        <v>13042</v>
      </c>
      <c r="O347" s="207">
        <f t="shared" si="89"/>
        <v>0</v>
      </c>
      <c r="P347" s="219"/>
      <c r="Q347" s="204">
        <f t="shared" si="90"/>
        <v>10556</v>
      </c>
      <c r="R347" s="217">
        <f t="shared" si="91"/>
        <v>10766</v>
      </c>
      <c r="S347" s="217">
        <f t="shared" si="92"/>
        <v>10766</v>
      </c>
      <c r="T347" s="210">
        <f t="shared" si="100"/>
        <v>210</v>
      </c>
      <c r="U347" s="219"/>
      <c r="V347" s="204">
        <f t="shared" si="93"/>
        <v>1182</v>
      </c>
      <c r="W347" s="217">
        <f t="shared" si="94"/>
        <v>1206</v>
      </c>
      <c r="X347" s="217">
        <f t="shared" si="95"/>
        <v>1343</v>
      </c>
      <c r="Y347" s="217">
        <f t="shared" si="96"/>
        <v>1338</v>
      </c>
      <c r="Z347" s="217">
        <f t="shared" si="97"/>
        <v>1338</v>
      </c>
      <c r="AA347" s="217">
        <f t="shared" si="98"/>
        <v>1338</v>
      </c>
      <c r="AB347" s="210">
        <f t="shared" si="101"/>
        <v>0</v>
      </c>
      <c r="AC347" s="203"/>
      <c r="AD347" s="211"/>
    </row>
    <row r="348" spans="1:30" s="79" customFormat="1" x14ac:dyDescent="0.2">
      <c r="A348" s="200">
        <v>445</v>
      </c>
      <c r="B348" s="200">
        <v>445348077</v>
      </c>
      <c r="C348" s="201" t="s">
        <v>515</v>
      </c>
      <c r="D348" s="200">
        <v>348</v>
      </c>
      <c r="E348" s="201" t="s">
        <v>380</v>
      </c>
      <c r="F348" s="200">
        <v>77</v>
      </c>
      <c r="G348" s="201" t="s">
        <v>109</v>
      </c>
      <c r="H348" s="202">
        <v>3</v>
      </c>
      <c r="I348" s="203"/>
      <c r="J348" s="204">
        <f t="shared" si="85"/>
        <v>10801.943305853256</v>
      </c>
      <c r="K348" s="217">
        <f t="shared" si="86"/>
        <v>3440</v>
      </c>
      <c r="L348" s="217">
        <f t="shared" si="87"/>
        <v>0</v>
      </c>
      <c r="M348" s="217">
        <f t="shared" si="88"/>
        <v>938</v>
      </c>
      <c r="N348" s="218">
        <f t="shared" si="99"/>
        <v>15179.943305853256</v>
      </c>
      <c r="O348" s="207">
        <f t="shared" si="89"/>
        <v>0</v>
      </c>
      <c r="P348" s="219"/>
      <c r="Q348" s="204" t="str">
        <f t="shared" si="90"/>
        <v/>
      </c>
      <c r="R348" s="217">
        <f t="shared" si="91"/>
        <v>10801.943305853256</v>
      </c>
      <c r="S348" s="217">
        <f t="shared" si="92"/>
        <v>10801.943305853256</v>
      </c>
      <c r="T348" s="210" t="str">
        <f t="shared" si="100"/>
        <v/>
      </c>
      <c r="U348" s="219"/>
      <c r="V348" s="204" t="str">
        <f t="shared" si="93"/>
        <v/>
      </c>
      <c r="W348" s="217">
        <f t="shared" si="94"/>
        <v>3168</v>
      </c>
      <c r="X348" s="217">
        <f t="shared" si="95"/>
        <v>3428</v>
      </c>
      <c r="Y348" s="217">
        <f t="shared" si="96"/>
        <v>3440</v>
      </c>
      <c r="Z348" s="217">
        <f t="shared" si="97"/>
        <v>3440</v>
      </c>
      <c r="AA348" s="217">
        <f t="shared" si="98"/>
        <v>3440</v>
      </c>
      <c r="AB348" s="210">
        <f t="shared" si="101"/>
        <v>0</v>
      </c>
      <c r="AC348" s="203"/>
      <c r="AD348" s="211"/>
    </row>
    <row r="349" spans="1:30" s="79" customFormat="1" x14ac:dyDescent="0.2">
      <c r="A349" s="200">
        <v>445</v>
      </c>
      <c r="B349" s="200">
        <v>445348097</v>
      </c>
      <c r="C349" s="201" t="s">
        <v>515</v>
      </c>
      <c r="D349" s="200">
        <v>348</v>
      </c>
      <c r="E349" s="201" t="s">
        <v>380</v>
      </c>
      <c r="F349" s="200">
        <v>97</v>
      </c>
      <c r="G349" s="201" t="s">
        <v>129</v>
      </c>
      <c r="H349" s="202">
        <v>1</v>
      </c>
      <c r="I349" s="203"/>
      <c r="J349" s="204">
        <f t="shared" si="85"/>
        <v>16307</v>
      </c>
      <c r="K349" s="217">
        <f t="shared" si="86"/>
        <v>7</v>
      </c>
      <c r="L349" s="217">
        <f t="shared" si="87"/>
        <v>0</v>
      </c>
      <c r="M349" s="217">
        <f t="shared" si="88"/>
        <v>938</v>
      </c>
      <c r="N349" s="218">
        <f t="shared" si="99"/>
        <v>17252</v>
      </c>
      <c r="O349" s="207">
        <f t="shared" si="89"/>
        <v>2</v>
      </c>
      <c r="P349" s="219"/>
      <c r="Q349" s="204">
        <f t="shared" si="90"/>
        <v>12986.041569496731</v>
      </c>
      <c r="R349" s="217">
        <f t="shared" si="91"/>
        <v>16307</v>
      </c>
      <c r="S349" s="217">
        <f t="shared" si="92"/>
        <v>16307</v>
      </c>
      <c r="T349" s="210">
        <f t="shared" si="100"/>
        <v>3320.9584305032695</v>
      </c>
      <c r="U349" s="219"/>
      <c r="V349" s="204">
        <f t="shared" si="93"/>
        <v>0</v>
      </c>
      <c r="W349" s="217">
        <f t="shared" si="94"/>
        <v>0</v>
      </c>
      <c r="X349" s="217">
        <f t="shared" si="95"/>
        <v>0</v>
      </c>
      <c r="Y349" s="217">
        <f t="shared" si="96"/>
        <v>5</v>
      </c>
      <c r="Z349" s="217">
        <f t="shared" si="97"/>
        <v>5</v>
      </c>
      <c r="AA349" s="217">
        <f t="shared" si="98"/>
        <v>7</v>
      </c>
      <c r="AB349" s="210">
        <f t="shared" si="101"/>
        <v>2</v>
      </c>
      <c r="AC349" s="203"/>
      <c r="AD349" s="211"/>
    </row>
    <row r="350" spans="1:30" s="79" customFormat="1" x14ac:dyDescent="0.2">
      <c r="A350" s="200">
        <v>445</v>
      </c>
      <c r="B350" s="200">
        <v>445348100</v>
      </c>
      <c r="C350" s="201" t="s">
        <v>515</v>
      </c>
      <c r="D350" s="200">
        <v>348</v>
      </c>
      <c r="E350" s="201" t="s">
        <v>380</v>
      </c>
      <c r="F350" s="200">
        <v>100</v>
      </c>
      <c r="G350" s="201" t="s">
        <v>132</v>
      </c>
      <c r="H350" s="202">
        <v>2</v>
      </c>
      <c r="I350" s="203"/>
      <c r="J350" s="204">
        <f t="shared" si="85"/>
        <v>12730.632923367111</v>
      </c>
      <c r="K350" s="217">
        <f t="shared" si="86"/>
        <v>4712</v>
      </c>
      <c r="L350" s="217">
        <f t="shared" si="87"/>
        <v>0</v>
      </c>
      <c r="M350" s="217">
        <f t="shared" si="88"/>
        <v>938</v>
      </c>
      <c r="N350" s="218">
        <f t="shared" si="99"/>
        <v>18380.632923367113</v>
      </c>
      <c r="O350" s="207">
        <f t="shared" si="89"/>
        <v>1</v>
      </c>
      <c r="P350" s="219"/>
      <c r="Q350" s="204" t="str">
        <f t="shared" si="90"/>
        <v/>
      </c>
      <c r="R350" s="217" t="str">
        <f t="shared" si="91"/>
        <v/>
      </c>
      <c r="S350" s="217">
        <f t="shared" si="92"/>
        <v>12730.632923367111</v>
      </c>
      <c r="T350" s="210" t="str">
        <f t="shared" si="100"/>
        <v/>
      </c>
      <c r="U350" s="219"/>
      <c r="V350" s="204" t="str">
        <f t="shared" si="93"/>
        <v/>
      </c>
      <c r="W350" s="217" t="str">
        <f t="shared" si="94"/>
        <v/>
      </c>
      <c r="X350" s="217">
        <f t="shared" si="95"/>
        <v>5243</v>
      </c>
      <c r="Y350" s="217">
        <f t="shared" si="96"/>
        <v>5243</v>
      </c>
      <c r="Z350" s="217">
        <f t="shared" si="97"/>
        <v>4711</v>
      </c>
      <c r="AA350" s="217">
        <f t="shared" si="98"/>
        <v>4712</v>
      </c>
      <c r="AB350" s="210">
        <f t="shared" si="101"/>
        <v>1</v>
      </c>
      <c r="AC350" s="203"/>
      <c r="AD350" s="211"/>
    </row>
    <row r="351" spans="1:30" s="79" customFormat="1" x14ac:dyDescent="0.2">
      <c r="A351" s="200">
        <v>445</v>
      </c>
      <c r="B351" s="200">
        <v>445348110</v>
      </c>
      <c r="C351" s="201" t="s">
        <v>515</v>
      </c>
      <c r="D351" s="200">
        <v>348</v>
      </c>
      <c r="E351" s="201" t="s">
        <v>380</v>
      </c>
      <c r="F351" s="200">
        <v>110</v>
      </c>
      <c r="G351" s="201" t="s">
        <v>142</v>
      </c>
      <c r="H351" s="202">
        <v>1</v>
      </c>
      <c r="I351" s="203"/>
      <c r="J351" s="204">
        <f t="shared" si="85"/>
        <v>13047</v>
      </c>
      <c r="K351" s="217">
        <f t="shared" si="86"/>
        <v>3178</v>
      </c>
      <c r="L351" s="217">
        <f t="shared" si="87"/>
        <v>0</v>
      </c>
      <c r="M351" s="217">
        <f t="shared" si="88"/>
        <v>938</v>
      </c>
      <c r="N351" s="218">
        <f t="shared" si="99"/>
        <v>17163</v>
      </c>
      <c r="O351" s="207">
        <f t="shared" si="89"/>
        <v>1</v>
      </c>
      <c r="P351" s="219"/>
      <c r="Q351" s="204">
        <f t="shared" si="90"/>
        <v>9123</v>
      </c>
      <c r="R351" s="217">
        <f t="shared" si="91"/>
        <v>13047</v>
      </c>
      <c r="S351" s="217">
        <f t="shared" si="92"/>
        <v>13047</v>
      </c>
      <c r="T351" s="210">
        <f t="shared" si="100"/>
        <v>3924</v>
      </c>
      <c r="U351" s="219"/>
      <c r="V351" s="204">
        <f t="shared" si="93"/>
        <v>1956</v>
      </c>
      <c r="W351" s="217">
        <f t="shared" si="94"/>
        <v>2797</v>
      </c>
      <c r="X351" s="217">
        <f t="shared" si="95"/>
        <v>2797</v>
      </c>
      <c r="Y351" s="217">
        <f t="shared" si="96"/>
        <v>2797</v>
      </c>
      <c r="Z351" s="217">
        <f t="shared" si="97"/>
        <v>3177</v>
      </c>
      <c r="AA351" s="217">
        <f t="shared" si="98"/>
        <v>3178</v>
      </c>
      <c r="AB351" s="210">
        <f t="shared" si="101"/>
        <v>1</v>
      </c>
      <c r="AC351" s="203"/>
      <c r="AD351" s="211"/>
    </row>
    <row r="352" spans="1:30" s="79" customFormat="1" x14ac:dyDescent="0.2">
      <c r="A352" s="200">
        <v>445</v>
      </c>
      <c r="B352" s="200">
        <v>445348151</v>
      </c>
      <c r="C352" s="201" t="s">
        <v>515</v>
      </c>
      <c r="D352" s="200">
        <v>348</v>
      </c>
      <c r="E352" s="201" t="s">
        <v>380</v>
      </c>
      <c r="F352" s="200">
        <v>151</v>
      </c>
      <c r="G352" s="201" t="s">
        <v>183</v>
      </c>
      <c r="H352" s="202">
        <v>20.89</v>
      </c>
      <c r="I352" s="203"/>
      <c r="J352" s="204">
        <f t="shared" si="85"/>
        <v>11671</v>
      </c>
      <c r="K352" s="217">
        <f t="shared" si="86"/>
        <v>1362</v>
      </c>
      <c r="L352" s="217">
        <f t="shared" si="87"/>
        <v>0</v>
      </c>
      <c r="M352" s="217">
        <f t="shared" si="88"/>
        <v>938</v>
      </c>
      <c r="N352" s="218">
        <f t="shared" si="99"/>
        <v>13971</v>
      </c>
      <c r="O352" s="207">
        <f t="shared" si="89"/>
        <v>0</v>
      </c>
      <c r="P352" s="219"/>
      <c r="Q352" s="204">
        <f t="shared" si="90"/>
        <v>10096</v>
      </c>
      <c r="R352" s="217">
        <f t="shared" si="91"/>
        <v>11671</v>
      </c>
      <c r="S352" s="217">
        <f t="shared" si="92"/>
        <v>11671</v>
      </c>
      <c r="T352" s="210">
        <f t="shared" si="100"/>
        <v>1575</v>
      </c>
      <c r="U352" s="219"/>
      <c r="V352" s="204">
        <f t="shared" si="93"/>
        <v>1538</v>
      </c>
      <c r="W352" s="217">
        <f t="shared" si="94"/>
        <v>1778</v>
      </c>
      <c r="X352" s="217">
        <f t="shared" si="95"/>
        <v>1338</v>
      </c>
      <c r="Y352" s="217">
        <f t="shared" si="96"/>
        <v>1362</v>
      </c>
      <c r="Z352" s="217">
        <f t="shared" si="97"/>
        <v>1362</v>
      </c>
      <c r="AA352" s="217">
        <f t="shared" si="98"/>
        <v>1362</v>
      </c>
      <c r="AB352" s="210">
        <f t="shared" si="101"/>
        <v>0</v>
      </c>
      <c r="AC352" s="203"/>
      <c r="AD352" s="211"/>
    </row>
    <row r="353" spans="1:30" s="79" customFormat="1" x14ac:dyDescent="0.2">
      <c r="A353" s="200">
        <v>445</v>
      </c>
      <c r="B353" s="200">
        <v>445348186</v>
      </c>
      <c r="C353" s="201" t="s">
        <v>515</v>
      </c>
      <c r="D353" s="200">
        <v>348</v>
      </c>
      <c r="E353" s="201" t="s">
        <v>380</v>
      </c>
      <c r="F353" s="200">
        <v>186</v>
      </c>
      <c r="G353" s="201" t="s">
        <v>218</v>
      </c>
      <c r="H353" s="202">
        <v>6.41</v>
      </c>
      <c r="I353" s="203"/>
      <c r="J353" s="204">
        <f t="shared" si="85"/>
        <v>12556</v>
      </c>
      <c r="K353" s="217">
        <f t="shared" si="86"/>
        <v>4533</v>
      </c>
      <c r="L353" s="217">
        <f t="shared" si="87"/>
        <v>0</v>
      </c>
      <c r="M353" s="217">
        <f t="shared" si="88"/>
        <v>938</v>
      </c>
      <c r="N353" s="218">
        <f t="shared" si="99"/>
        <v>18027</v>
      </c>
      <c r="O353" s="207">
        <f t="shared" si="89"/>
        <v>1</v>
      </c>
      <c r="P353" s="219"/>
      <c r="Q353" s="204">
        <f t="shared" si="90"/>
        <v>11907</v>
      </c>
      <c r="R353" s="217">
        <f t="shared" si="91"/>
        <v>12556</v>
      </c>
      <c r="S353" s="217">
        <f t="shared" si="92"/>
        <v>12556</v>
      </c>
      <c r="T353" s="210">
        <f t="shared" si="100"/>
        <v>649</v>
      </c>
      <c r="U353" s="219"/>
      <c r="V353" s="204">
        <f t="shared" si="93"/>
        <v>4692</v>
      </c>
      <c r="W353" s="217">
        <f t="shared" si="94"/>
        <v>4948</v>
      </c>
      <c r="X353" s="217">
        <f t="shared" si="95"/>
        <v>4522</v>
      </c>
      <c r="Y353" s="217">
        <f t="shared" si="96"/>
        <v>4533</v>
      </c>
      <c r="Z353" s="217">
        <f t="shared" si="97"/>
        <v>4532</v>
      </c>
      <c r="AA353" s="217">
        <f t="shared" si="98"/>
        <v>4533</v>
      </c>
      <c r="AB353" s="210">
        <f t="shared" si="101"/>
        <v>1</v>
      </c>
      <c r="AC353" s="203"/>
      <c r="AD353" s="211"/>
    </row>
    <row r="354" spans="1:30" s="79" customFormat="1" x14ac:dyDescent="0.2">
      <c r="A354" s="200">
        <v>445</v>
      </c>
      <c r="B354" s="200">
        <v>445348226</v>
      </c>
      <c r="C354" s="201" t="s">
        <v>515</v>
      </c>
      <c r="D354" s="200">
        <v>348</v>
      </c>
      <c r="E354" s="201" t="s">
        <v>380</v>
      </c>
      <c r="F354" s="200">
        <v>226</v>
      </c>
      <c r="G354" s="201" t="s">
        <v>258</v>
      </c>
      <c r="H354" s="202">
        <v>27.02</v>
      </c>
      <c r="I354" s="203"/>
      <c r="J354" s="204">
        <f t="shared" si="85"/>
        <v>11072</v>
      </c>
      <c r="K354" s="217">
        <f t="shared" si="86"/>
        <v>1355</v>
      </c>
      <c r="L354" s="217">
        <f t="shared" si="87"/>
        <v>0</v>
      </c>
      <c r="M354" s="217">
        <f t="shared" si="88"/>
        <v>938</v>
      </c>
      <c r="N354" s="218">
        <f t="shared" si="99"/>
        <v>13365</v>
      </c>
      <c r="O354" s="207">
        <f t="shared" si="89"/>
        <v>1</v>
      </c>
      <c r="P354" s="219"/>
      <c r="Q354" s="204">
        <f t="shared" si="90"/>
        <v>11238</v>
      </c>
      <c r="R354" s="217">
        <f t="shared" si="91"/>
        <v>11072</v>
      </c>
      <c r="S354" s="217">
        <f t="shared" si="92"/>
        <v>11072</v>
      </c>
      <c r="T354" s="210">
        <f t="shared" si="100"/>
        <v>-166</v>
      </c>
      <c r="U354" s="219"/>
      <c r="V354" s="204">
        <f t="shared" si="93"/>
        <v>1221</v>
      </c>
      <c r="W354" s="217">
        <f t="shared" si="94"/>
        <v>1203</v>
      </c>
      <c r="X354" s="217">
        <f t="shared" si="95"/>
        <v>1280</v>
      </c>
      <c r="Y354" s="217">
        <f t="shared" si="96"/>
        <v>1353</v>
      </c>
      <c r="Z354" s="217">
        <f t="shared" si="97"/>
        <v>1354</v>
      </c>
      <c r="AA354" s="217">
        <f t="shared" si="98"/>
        <v>1355</v>
      </c>
      <c r="AB354" s="210">
        <f t="shared" si="101"/>
        <v>1</v>
      </c>
      <c r="AC354" s="203"/>
      <c r="AD354" s="211"/>
    </row>
    <row r="355" spans="1:30" s="79" customFormat="1" x14ac:dyDescent="0.2">
      <c r="A355" s="200">
        <v>445</v>
      </c>
      <c r="B355" s="200">
        <v>445348271</v>
      </c>
      <c r="C355" s="201" t="s">
        <v>515</v>
      </c>
      <c r="D355" s="200">
        <v>348</v>
      </c>
      <c r="E355" s="201" t="s">
        <v>380</v>
      </c>
      <c r="F355" s="200">
        <v>271</v>
      </c>
      <c r="G355" s="201" t="s">
        <v>303</v>
      </c>
      <c r="H355" s="202">
        <v>2</v>
      </c>
      <c r="I355" s="203"/>
      <c r="J355" s="204">
        <f t="shared" si="85"/>
        <v>14356</v>
      </c>
      <c r="K355" s="217">
        <f t="shared" si="86"/>
        <v>3319</v>
      </c>
      <c r="L355" s="217">
        <f t="shared" si="87"/>
        <v>0</v>
      </c>
      <c r="M355" s="217">
        <f t="shared" si="88"/>
        <v>938</v>
      </c>
      <c r="N355" s="218">
        <f t="shared" si="99"/>
        <v>18613</v>
      </c>
      <c r="O355" s="207">
        <f t="shared" si="89"/>
        <v>0</v>
      </c>
      <c r="P355" s="219"/>
      <c r="Q355" s="204">
        <f t="shared" si="90"/>
        <v>12660</v>
      </c>
      <c r="R355" s="217">
        <f t="shared" si="91"/>
        <v>14356</v>
      </c>
      <c r="S355" s="217">
        <f t="shared" si="92"/>
        <v>14356</v>
      </c>
      <c r="T355" s="210">
        <f t="shared" si="100"/>
        <v>1696</v>
      </c>
      <c r="U355" s="219"/>
      <c r="V355" s="204">
        <f t="shared" si="93"/>
        <v>3443</v>
      </c>
      <c r="W355" s="217">
        <f t="shared" si="94"/>
        <v>3904</v>
      </c>
      <c r="X355" s="217">
        <f t="shared" si="95"/>
        <v>3304</v>
      </c>
      <c r="Y355" s="217">
        <f t="shared" si="96"/>
        <v>3319</v>
      </c>
      <c r="Z355" s="217">
        <f t="shared" si="97"/>
        <v>3319</v>
      </c>
      <c r="AA355" s="217">
        <f t="shared" si="98"/>
        <v>3319</v>
      </c>
      <c r="AB355" s="210">
        <f t="shared" si="101"/>
        <v>0</v>
      </c>
      <c r="AC355" s="203"/>
      <c r="AD355" s="211"/>
    </row>
    <row r="356" spans="1:30" s="79" customFormat="1" x14ac:dyDescent="0.2">
      <c r="A356" s="200">
        <v>445</v>
      </c>
      <c r="B356" s="200">
        <v>445348277</v>
      </c>
      <c r="C356" s="201" t="s">
        <v>515</v>
      </c>
      <c r="D356" s="200">
        <v>348</v>
      </c>
      <c r="E356" s="201" t="s">
        <v>380</v>
      </c>
      <c r="F356" s="200">
        <v>277</v>
      </c>
      <c r="G356" s="201" t="s">
        <v>309</v>
      </c>
      <c r="H356" s="202">
        <v>1</v>
      </c>
      <c r="I356" s="203"/>
      <c r="J356" s="204">
        <f t="shared" si="85"/>
        <v>13985</v>
      </c>
      <c r="K356" s="217">
        <f t="shared" si="86"/>
        <v>1348</v>
      </c>
      <c r="L356" s="217">
        <f t="shared" si="87"/>
        <v>0</v>
      </c>
      <c r="M356" s="217">
        <f t="shared" si="88"/>
        <v>938</v>
      </c>
      <c r="N356" s="218">
        <f t="shared" si="99"/>
        <v>16271</v>
      </c>
      <c r="O356" s="207">
        <f t="shared" si="89"/>
        <v>3</v>
      </c>
      <c r="P356" s="219"/>
      <c r="Q356" s="204">
        <f t="shared" si="90"/>
        <v>13268.669946648453</v>
      </c>
      <c r="R356" s="217">
        <f t="shared" si="91"/>
        <v>13985</v>
      </c>
      <c r="S356" s="217">
        <f t="shared" si="92"/>
        <v>13985</v>
      </c>
      <c r="T356" s="210">
        <f t="shared" si="100"/>
        <v>716.33005335154667</v>
      </c>
      <c r="U356" s="219"/>
      <c r="V356" s="204">
        <f t="shared" si="93"/>
        <v>538</v>
      </c>
      <c r="W356" s="217">
        <f t="shared" si="94"/>
        <v>567</v>
      </c>
      <c r="X356" s="217">
        <f t="shared" si="95"/>
        <v>1323</v>
      </c>
      <c r="Y356" s="217">
        <f t="shared" si="96"/>
        <v>1345</v>
      </c>
      <c r="Z356" s="217">
        <f t="shared" si="97"/>
        <v>1345</v>
      </c>
      <c r="AA356" s="217">
        <f t="shared" si="98"/>
        <v>1348</v>
      </c>
      <c r="AB356" s="210">
        <f t="shared" si="101"/>
        <v>3</v>
      </c>
      <c r="AC356" s="203"/>
      <c r="AD356" s="211"/>
    </row>
    <row r="357" spans="1:30" s="79" customFormat="1" x14ac:dyDescent="0.2">
      <c r="A357" s="200">
        <v>445</v>
      </c>
      <c r="B357" s="200">
        <v>445348290</v>
      </c>
      <c r="C357" s="201" t="s">
        <v>515</v>
      </c>
      <c r="D357" s="200">
        <v>348</v>
      </c>
      <c r="E357" s="201" t="s">
        <v>380</v>
      </c>
      <c r="F357" s="200">
        <v>290</v>
      </c>
      <c r="G357" s="201" t="s">
        <v>322</v>
      </c>
      <c r="H357" s="202">
        <v>1</v>
      </c>
      <c r="I357" s="203"/>
      <c r="J357" s="204">
        <f t="shared" si="85"/>
        <v>9305</v>
      </c>
      <c r="K357" s="217">
        <f t="shared" si="86"/>
        <v>3546</v>
      </c>
      <c r="L357" s="217">
        <f t="shared" si="87"/>
        <v>0</v>
      </c>
      <c r="M357" s="217">
        <f t="shared" si="88"/>
        <v>938</v>
      </c>
      <c r="N357" s="218">
        <f t="shared" si="99"/>
        <v>13789</v>
      </c>
      <c r="O357" s="207">
        <f t="shared" si="89"/>
        <v>0</v>
      </c>
      <c r="P357" s="219"/>
      <c r="Q357" s="204">
        <f t="shared" si="90"/>
        <v>10231.097982386858</v>
      </c>
      <c r="R357" s="217">
        <f t="shared" si="91"/>
        <v>9305</v>
      </c>
      <c r="S357" s="217">
        <f t="shared" si="92"/>
        <v>9305</v>
      </c>
      <c r="T357" s="210">
        <f t="shared" si="100"/>
        <v>-926.09798238685835</v>
      </c>
      <c r="U357" s="219"/>
      <c r="V357" s="204">
        <f t="shared" si="93"/>
        <v>4194</v>
      </c>
      <c r="W357" s="217">
        <f t="shared" si="94"/>
        <v>3814</v>
      </c>
      <c r="X357" s="217">
        <f t="shared" si="95"/>
        <v>3544</v>
      </c>
      <c r="Y357" s="217">
        <f t="shared" si="96"/>
        <v>3546</v>
      </c>
      <c r="Z357" s="217">
        <f t="shared" si="97"/>
        <v>3546</v>
      </c>
      <c r="AA357" s="217">
        <f t="shared" si="98"/>
        <v>3546</v>
      </c>
      <c r="AB357" s="210">
        <f t="shared" si="101"/>
        <v>0</v>
      </c>
      <c r="AC357" s="203"/>
      <c r="AD357" s="211"/>
    </row>
    <row r="358" spans="1:30" s="79" customFormat="1" x14ac:dyDescent="0.2">
      <c r="A358" s="200">
        <v>445</v>
      </c>
      <c r="B358" s="200">
        <v>445348304</v>
      </c>
      <c r="C358" s="201" t="s">
        <v>515</v>
      </c>
      <c r="D358" s="200">
        <v>348</v>
      </c>
      <c r="E358" s="201" t="s">
        <v>380</v>
      </c>
      <c r="F358" s="200">
        <v>304</v>
      </c>
      <c r="G358" s="201" t="s">
        <v>336</v>
      </c>
      <c r="H358" s="202">
        <v>0.48</v>
      </c>
      <c r="I358" s="203"/>
      <c r="J358" s="204">
        <f t="shared" si="85"/>
        <v>10959.495405405405</v>
      </c>
      <c r="K358" s="217">
        <f t="shared" si="86"/>
        <v>3920</v>
      </c>
      <c r="L358" s="217">
        <f t="shared" si="87"/>
        <v>0</v>
      </c>
      <c r="M358" s="217">
        <f t="shared" si="88"/>
        <v>938</v>
      </c>
      <c r="N358" s="218">
        <f t="shared" si="99"/>
        <v>15817.495405405405</v>
      </c>
      <c r="O358" s="207">
        <f t="shared" si="89"/>
        <v>0</v>
      </c>
      <c r="P358" s="219"/>
      <c r="Q358" s="204" t="str">
        <f t="shared" si="90"/>
        <v/>
      </c>
      <c r="R358" s="217" t="str">
        <f t="shared" si="91"/>
        <v/>
      </c>
      <c r="S358" s="217">
        <f t="shared" si="92"/>
        <v>10959.495405405405</v>
      </c>
      <c r="T358" s="210" t="str">
        <f t="shared" si="100"/>
        <v/>
      </c>
      <c r="U358" s="219"/>
      <c r="V358" s="204" t="str">
        <f t="shared" si="93"/>
        <v/>
      </c>
      <c r="W358" s="217" t="str">
        <f t="shared" si="94"/>
        <v/>
      </c>
      <c r="X358" s="217">
        <f t="shared" si="95"/>
        <v>4147</v>
      </c>
      <c r="Y358" s="217">
        <f t="shared" si="96"/>
        <v>4147</v>
      </c>
      <c r="Z358" s="217">
        <f t="shared" si="97"/>
        <v>3920</v>
      </c>
      <c r="AA358" s="217">
        <f t="shared" si="98"/>
        <v>3920</v>
      </c>
      <c r="AB358" s="210">
        <f t="shared" si="101"/>
        <v>0</v>
      </c>
      <c r="AC358" s="203"/>
      <c r="AD358" s="211"/>
    </row>
    <row r="359" spans="1:30" s="79" customFormat="1" x14ac:dyDescent="0.2">
      <c r="A359" s="200">
        <v>445</v>
      </c>
      <c r="B359" s="200">
        <v>445348316</v>
      </c>
      <c r="C359" s="201" t="s">
        <v>515</v>
      </c>
      <c r="D359" s="200">
        <v>348</v>
      </c>
      <c r="E359" s="201" t="s">
        <v>380</v>
      </c>
      <c r="F359" s="200">
        <v>316</v>
      </c>
      <c r="G359" s="201" t="s">
        <v>348</v>
      </c>
      <c r="H359" s="202">
        <v>6.3000000000000007</v>
      </c>
      <c r="I359" s="203"/>
      <c r="J359" s="204">
        <f t="shared" si="85"/>
        <v>12047</v>
      </c>
      <c r="K359" s="217">
        <f t="shared" si="86"/>
        <v>910</v>
      </c>
      <c r="L359" s="217">
        <f t="shared" si="87"/>
        <v>0</v>
      </c>
      <c r="M359" s="217">
        <f t="shared" si="88"/>
        <v>938</v>
      </c>
      <c r="N359" s="218">
        <f t="shared" si="99"/>
        <v>13895</v>
      </c>
      <c r="O359" s="207">
        <f t="shared" si="89"/>
        <v>0</v>
      </c>
      <c r="P359" s="219"/>
      <c r="Q359" s="204">
        <f t="shared" si="90"/>
        <v>10556</v>
      </c>
      <c r="R359" s="217">
        <f t="shared" si="91"/>
        <v>12047</v>
      </c>
      <c r="S359" s="217">
        <f t="shared" si="92"/>
        <v>12047</v>
      </c>
      <c r="T359" s="210">
        <f t="shared" si="100"/>
        <v>1491</v>
      </c>
      <c r="U359" s="219"/>
      <c r="V359" s="204">
        <f t="shared" si="93"/>
        <v>1257</v>
      </c>
      <c r="W359" s="217">
        <f t="shared" si="94"/>
        <v>1435</v>
      </c>
      <c r="X359" s="217">
        <f t="shared" si="95"/>
        <v>901</v>
      </c>
      <c r="Y359" s="217">
        <f t="shared" si="96"/>
        <v>910</v>
      </c>
      <c r="Z359" s="217">
        <f t="shared" si="97"/>
        <v>910</v>
      </c>
      <c r="AA359" s="217">
        <f t="shared" si="98"/>
        <v>910</v>
      </c>
      <c r="AB359" s="210">
        <f t="shared" si="101"/>
        <v>0</v>
      </c>
      <c r="AC359" s="203"/>
      <c r="AD359" s="211"/>
    </row>
    <row r="360" spans="1:30" s="79" customFormat="1" x14ac:dyDescent="0.2">
      <c r="A360" s="200">
        <v>445</v>
      </c>
      <c r="B360" s="200">
        <v>445348321</v>
      </c>
      <c r="C360" s="201" t="s">
        <v>515</v>
      </c>
      <c r="D360" s="200">
        <v>348</v>
      </c>
      <c r="E360" s="201" t="s">
        <v>380</v>
      </c>
      <c r="F360" s="200">
        <v>321</v>
      </c>
      <c r="G360" s="201" t="s">
        <v>353</v>
      </c>
      <c r="H360" s="202">
        <v>1</v>
      </c>
      <c r="I360" s="203"/>
      <c r="J360" s="204">
        <f t="shared" si="85"/>
        <v>10766</v>
      </c>
      <c r="K360" s="217">
        <f t="shared" si="86"/>
        <v>5456</v>
      </c>
      <c r="L360" s="217">
        <f t="shared" si="87"/>
        <v>0</v>
      </c>
      <c r="M360" s="217">
        <f t="shared" si="88"/>
        <v>938</v>
      </c>
      <c r="N360" s="218">
        <f t="shared" si="99"/>
        <v>17160</v>
      </c>
      <c r="O360" s="207">
        <f t="shared" si="89"/>
        <v>7</v>
      </c>
      <c r="P360" s="219"/>
      <c r="Q360" s="204">
        <f t="shared" si="90"/>
        <v>10432.268741988541</v>
      </c>
      <c r="R360" s="217" t="str">
        <f t="shared" si="91"/>
        <v/>
      </c>
      <c r="S360" s="217">
        <f t="shared" si="92"/>
        <v>10766</v>
      </c>
      <c r="T360" s="210">
        <f t="shared" si="100"/>
        <v>333.73125801145943</v>
      </c>
      <c r="U360" s="219"/>
      <c r="V360" s="204">
        <f t="shared" si="93"/>
        <v>5554</v>
      </c>
      <c r="W360" s="217" t="str">
        <f t="shared" si="94"/>
        <v/>
      </c>
      <c r="X360" s="217">
        <f t="shared" si="95"/>
        <v>5428</v>
      </c>
      <c r="Y360" s="217">
        <f t="shared" si="96"/>
        <v>5449</v>
      </c>
      <c r="Z360" s="217">
        <f t="shared" si="97"/>
        <v>5449</v>
      </c>
      <c r="AA360" s="217">
        <f t="shared" si="98"/>
        <v>5456</v>
      </c>
      <c r="AB360" s="210">
        <f t="shared" si="101"/>
        <v>7</v>
      </c>
      <c r="AC360" s="203"/>
      <c r="AD360" s="211"/>
    </row>
    <row r="361" spans="1:30" s="79" customFormat="1" x14ac:dyDescent="0.2">
      <c r="A361" s="200">
        <v>445</v>
      </c>
      <c r="B361" s="200">
        <v>445348322</v>
      </c>
      <c r="C361" s="201" t="s">
        <v>515</v>
      </c>
      <c r="D361" s="200">
        <v>348</v>
      </c>
      <c r="E361" s="201" t="s">
        <v>380</v>
      </c>
      <c r="F361" s="200">
        <v>322</v>
      </c>
      <c r="G361" s="201" t="s">
        <v>354</v>
      </c>
      <c r="H361" s="202">
        <v>4</v>
      </c>
      <c r="I361" s="203"/>
      <c r="J361" s="204">
        <f t="shared" si="85"/>
        <v>11105</v>
      </c>
      <c r="K361" s="217">
        <f t="shared" si="86"/>
        <v>6070</v>
      </c>
      <c r="L361" s="217">
        <f t="shared" si="87"/>
        <v>0</v>
      </c>
      <c r="M361" s="217">
        <f t="shared" si="88"/>
        <v>938</v>
      </c>
      <c r="N361" s="218">
        <f t="shared" si="99"/>
        <v>18113</v>
      </c>
      <c r="O361" s="207">
        <f t="shared" si="89"/>
        <v>1</v>
      </c>
      <c r="P361" s="219"/>
      <c r="Q361" s="204">
        <f t="shared" si="90"/>
        <v>9123</v>
      </c>
      <c r="R361" s="217">
        <f t="shared" si="91"/>
        <v>11105</v>
      </c>
      <c r="S361" s="217">
        <f t="shared" si="92"/>
        <v>11105</v>
      </c>
      <c r="T361" s="210">
        <f t="shared" si="100"/>
        <v>1982</v>
      </c>
      <c r="U361" s="219"/>
      <c r="V361" s="204">
        <f t="shared" si="93"/>
        <v>4651</v>
      </c>
      <c r="W361" s="217">
        <f t="shared" si="94"/>
        <v>5662</v>
      </c>
      <c r="X361" s="217">
        <f t="shared" si="95"/>
        <v>5997</v>
      </c>
      <c r="Y361" s="217">
        <f t="shared" si="96"/>
        <v>6069</v>
      </c>
      <c r="Z361" s="217">
        <f t="shared" si="97"/>
        <v>6069</v>
      </c>
      <c r="AA361" s="217">
        <f t="shared" si="98"/>
        <v>6070</v>
      </c>
      <c r="AB361" s="210">
        <f t="shared" si="101"/>
        <v>1</v>
      </c>
      <c r="AC361" s="203"/>
      <c r="AD361" s="211"/>
    </row>
    <row r="362" spans="1:30" s="79" customFormat="1" x14ac:dyDescent="0.2">
      <c r="A362" s="200">
        <v>445</v>
      </c>
      <c r="B362" s="200">
        <v>445348348</v>
      </c>
      <c r="C362" s="201" t="s">
        <v>515</v>
      </c>
      <c r="D362" s="200">
        <v>348</v>
      </c>
      <c r="E362" s="201" t="s">
        <v>380</v>
      </c>
      <c r="F362" s="200">
        <v>348</v>
      </c>
      <c r="G362" s="201" t="s">
        <v>380</v>
      </c>
      <c r="H362" s="202">
        <v>1316.8800000000003</v>
      </c>
      <c r="I362" s="203"/>
      <c r="J362" s="204">
        <f t="shared" si="85"/>
        <v>12118</v>
      </c>
      <c r="K362" s="217">
        <f t="shared" si="86"/>
        <v>237</v>
      </c>
      <c r="L362" s="217">
        <f t="shared" si="87"/>
        <v>969.00097199441075</v>
      </c>
      <c r="M362" s="217">
        <f t="shared" si="88"/>
        <v>938</v>
      </c>
      <c r="N362" s="218">
        <f t="shared" si="99"/>
        <v>14262.00097199441</v>
      </c>
      <c r="O362" s="207">
        <f t="shared" si="89"/>
        <v>970.00097199441007</v>
      </c>
      <c r="P362" s="219"/>
      <c r="Q362" s="204">
        <f t="shared" si="90"/>
        <v>11808</v>
      </c>
      <c r="R362" s="217">
        <f t="shared" si="91"/>
        <v>12118</v>
      </c>
      <c r="S362" s="217">
        <f t="shared" si="92"/>
        <v>12118</v>
      </c>
      <c r="T362" s="210">
        <f t="shared" si="100"/>
        <v>310</v>
      </c>
      <c r="U362" s="219"/>
      <c r="V362" s="204">
        <f t="shared" si="93"/>
        <v>43</v>
      </c>
      <c r="W362" s="217">
        <f t="shared" si="94"/>
        <v>44</v>
      </c>
      <c r="X362" s="217">
        <f t="shared" si="95"/>
        <v>461</v>
      </c>
      <c r="Y362" s="217">
        <f t="shared" si="96"/>
        <v>235</v>
      </c>
      <c r="Z362" s="217">
        <f t="shared" si="97"/>
        <v>236</v>
      </c>
      <c r="AA362" s="217">
        <f t="shared" si="98"/>
        <v>237</v>
      </c>
      <c r="AB362" s="210">
        <f t="shared" si="101"/>
        <v>1</v>
      </c>
      <c r="AC362" s="203"/>
      <c r="AD362" s="211"/>
    </row>
    <row r="363" spans="1:30" s="79" customFormat="1" x14ac:dyDescent="0.2">
      <c r="A363" s="200">
        <v>445</v>
      </c>
      <c r="B363" s="200">
        <v>445348658</v>
      </c>
      <c r="C363" s="201" t="s">
        <v>515</v>
      </c>
      <c r="D363" s="200">
        <v>348</v>
      </c>
      <c r="E363" s="201" t="s">
        <v>380</v>
      </c>
      <c r="F363" s="200">
        <v>658</v>
      </c>
      <c r="G363" s="201" t="s">
        <v>402</v>
      </c>
      <c r="H363" s="202">
        <v>5</v>
      </c>
      <c r="I363" s="203"/>
      <c r="J363" s="204">
        <f t="shared" si="85"/>
        <v>10035</v>
      </c>
      <c r="K363" s="217">
        <f t="shared" si="86"/>
        <v>1904</v>
      </c>
      <c r="L363" s="217">
        <f t="shared" si="87"/>
        <v>0</v>
      </c>
      <c r="M363" s="217">
        <f t="shared" si="88"/>
        <v>938</v>
      </c>
      <c r="N363" s="218">
        <f t="shared" si="99"/>
        <v>12877</v>
      </c>
      <c r="O363" s="207">
        <f t="shared" si="89"/>
        <v>2</v>
      </c>
      <c r="P363" s="219"/>
      <c r="Q363" s="204">
        <f t="shared" si="90"/>
        <v>10780.327200125494</v>
      </c>
      <c r="R363" s="217">
        <f t="shared" si="91"/>
        <v>10035</v>
      </c>
      <c r="S363" s="217">
        <f t="shared" si="92"/>
        <v>10035</v>
      </c>
      <c r="T363" s="210">
        <f t="shared" si="100"/>
        <v>-745.32720012549362</v>
      </c>
      <c r="U363" s="219"/>
      <c r="V363" s="204">
        <f t="shared" si="93"/>
        <v>1627</v>
      </c>
      <c r="W363" s="217">
        <f t="shared" si="94"/>
        <v>1514</v>
      </c>
      <c r="X363" s="217">
        <f t="shared" si="95"/>
        <v>1514</v>
      </c>
      <c r="Y363" s="217">
        <f t="shared" si="96"/>
        <v>1514</v>
      </c>
      <c r="Z363" s="217">
        <f t="shared" si="97"/>
        <v>1902</v>
      </c>
      <c r="AA363" s="217">
        <f t="shared" si="98"/>
        <v>1904</v>
      </c>
      <c r="AB363" s="210">
        <f t="shared" si="101"/>
        <v>2</v>
      </c>
      <c r="AC363" s="203"/>
      <c r="AD363" s="211"/>
    </row>
    <row r="364" spans="1:30" s="79" customFormat="1" x14ac:dyDescent="0.2">
      <c r="A364" s="200">
        <v>445</v>
      </c>
      <c r="B364" s="200">
        <v>445348753</v>
      </c>
      <c r="C364" s="201" t="s">
        <v>515</v>
      </c>
      <c r="D364" s="200">
        <v>348</v>
      </c>
      <c r="E364" s="201" t="s">
        <v>380</v>
      </c>
      <c r="F364" s="200">
        <v>753</v>
      </c>
      <c r="G364" s="201" t="s">
        <v>431</v>
      </c>
      <c r="H364" s="202">
        <v>1</v>
      </c>
      <c r="I364" s="203"/>
      <c r="J364" s="204">
        <f t="shared" si="85"/>
        <v>8960</v>
      </c>
      <c r="K364" s="217">
        <f t="shared" si="86"/>
        <v>3701</v>
      </c>
      <c r="L364" s="217">
        <f t="shared" si="87"/>
        <v>0</v>
      </c>
      <c r="M364" s="217">
        <f t="shared" si="88"/>
        <v>938</v>
      </c>
      <c r="N364" s="218">
        <f t="shared" si="99"/>
        <v>13599</v>
      </c>
      <c r="O364" s="207">
        <f t="shared" si="89"/>
        <v>0</v>
      </c>
      <c r="P364" s="219"/>
      <c r="Q364" s="204">
        <f t="shared" si="90"/>
        <v>11076.503278166167</v>
      </c>
      <c r="R364" s="217">
        <f t="shared" si="91"/>
        <v>8960</v>
      </c>
      <c r="S364" s="217">
        <f t="shared" si="92"/>
        <v>8960</v>
      </c>
      <c r="T364" s="210">
        <f t="shared" si="100"/>
        <v>-2116.5032781661666</v>
      </c>
      <c r="U364" s="219"/>
      <c r="V364" s="204">
        <f t="shared" si="93"/>
        <v>4560</v>
      </c>
      <c r="W364" s="217">
        <f t="shared" si="94"/>
        <v>3688</v>
      </c>
      <c r="X364" s="217">
        <f t="shared" si="95"/>
        <v>3755</v>
      </c>
      <c r="Y364" s="217">
        <f t="shared" si="96"/>
        <v>3701</v>
      </c>
      <c r="Z364" s="217">
        <f t="shared" si="97"/>
        <v>3701</v>
      </c>
      <c r="AA364" s="217">
        <f t="shared" si="98"/>
        <v>3701</v>
      </c>
      <c r="AB364" s="210">
        <f t="shared" si="101"/>
        <v>0</v>
      </c>
      <c r="AC364" s="203"/>
      <c r="AD364" s="211"/>
    </row>
    <row r="365" spans="1:30" s="79" customFormat="1" x14ac:dyDescent="0.2">
      <c r="A365" s="200">
        <v>445</v>
      </c>
      <c r="B365" s="200">
        <v>445348767</v>
      </c>
      <c r="C365" s="201" t="s">
        <v>515</v>
      </c>
      <c r="D365" s="200">
        <v>348</v>
      </c>
      <c r="E365" s="201" t="s">
        <v>380</v>
      </c>
      <c r="F365" s="200">
        <v>767</v>
      </c>
      <c r="G365" s="201" t="s">
        <v>437</v>
      </c>
      <c r="H365" s="202">
        <v>1.98</v>
      </c>
      <c r="I365" s="203"/>
      <c r="J365" s="204">
        <f t="shared" si="85"/>
        <v>9677</v>
      </c>
      <c r="K365" s="217">
        <f t="shared" si="86"/>
        <v>2363</v>
      </c>
      <c r="L365" s="217">
        <f t="shared" si="87"/>
        <v>0</v>
      </c>
      <c r="M365" s="217">
        <f t="shared" si="88"/>
        <v>938</v>
      </c>
      <c r="N365" s="218">
        <f t="shared" si="99"/>
        <v>12978</v>
      </c>
      <c r="O365" s="207">
        <f t="shared" si="89"/>
        <v>-2</v>
      </c>
      <c r="P365" s="219"/>
      <c r="Q365" s="204">
        <f t="shared" si="90"/>
        <v>9397</v>
      </c>
      <c r="R365" s="217" t="str">
        <f t="shared" si="91"/>
        <v/>
      </c>
      <c r="S365" s="217">
        <f t="shared" si="92"/>
        <v>9677</v>
      </c>
      <c r="T365" s="210">
        <f t="shared" si="100"/>
        <v>280</v>
      </c>
      <c r="U365" s="219"/>
      <c r="V365" s="204">
        <f t="shared" si="93"/>
        <v>2375</v>
      </c>
      <c r="W365" s="217" t="str">
        <f t="shared" si="94"/>
        <v/>
      </c>
      <c r="X365" s="217">
        <f t="shared" si="95"/>
        <v>2446</v>
      </c>
      <c r="Y365" s="217">
        <f t="shared" si="96"/>
        <v>2446</v>
      </c>
      <c r="Z365" s="217">
        <f t="shared" si="97"/>
        <v>2365</v>
      </c>
      <c r="AA365" s="217">
        <f t="shared" si="98"/>
        <v>2363</v>
      </c>
      <c r="AB365" s="210">
        <f t="shared" si="101"/>
        <v>-2</v>
      </c>
      <c r="AC365" s="203"/>
      <c r="AD365" s="211"/>
    </row>
    <row r="366" spans="1:30" s="79" customFormat="1" x14ac:dyDescent="0.2">
      <c r="A366" s="200">
        <v>445</v>
      </c>
      <c r="B366" s="200">
        <v>445348775</v>
      </c>
      <c r="C366" s="201" t="s">
        <v>515</v>
      </c>
      <c r="D366" s="200">
        <v>348</v>
      </c>
      <c r="E366" s="201" t="s">
        <v>380</v>
      </c>
      <c r="F366" s="200">
        <v>775</v>
      </c>
      <c r="G366" s="201" t="s">
        <v>441</v>
      </c>
      <c r="H366" s="202">
        <v>15.85</v>
      </c>
      <c r="I366" s="203"/>
      <c r="J366" s="204">
        <f t="shared" si="85"/>
        <v>10250</v>
      </c>
      <c r="K366" s="217">
        <f t="shared" si="86"/>
        <v>2435</v>
      </c>
      <c r="L366" s="217">
        <f t="shared" si="87"/>
        <v>0</v>
      </c>
      <c r="M366" s="217">
        <f t="shared" si="88"/>
        <v>938</v>
      </c>
      <c r="N366" s="218">
        <f t="shared" si="99"/>
        <v>13623</v>
      </c>
      <c r="O366" s="207">
        <f t="shared" si="89"/>
        <v>0</v>
      </c>
      <c r="P366" s="219"/>
      <c r="Q366" s="204">
        <f t="shared" si="90"/>
        <v>10371</v>
      </c>
      <c r="R366" s="217">
        <f t="shared" si="91"/>
        <v>10250</v>
      </c>
      <c r="S366" s="217">
        <f t="shared" si="92"/>
        <v>10250</v>
      </c>
      <c r="T366" s="210">
        <f t="shared" si="100"/>
        <v>-121</v>
      </c>
      <c r="U366" s="219"/>
      <c r="V366" s="204">
        <f t="shared" si="93"/>
        <v>2246</v>
      </c>
      <c r="W366" s="217">
        <f t="shared" si="94"/>
        <v>2220</v>
      </c>
      <c r="X366" s="217">
        <f t="shared" si="95"/>
        <v>2364</v>
      </c>
      <c r="Y366" s="217">
        <f t="shared" si="96"/>
        <v>2435</v>
      </c>
      <c r="Z366" s="217">
        <f t="shared" si="97"/>
        <v>2435</v>
      </c>
      <c r="AA366" s="217">
        <f t="shared" si="98"/>
        <v>2435</v>
      </c>
      <c r="AB366" s="210">
        <f t="shared" si="101"/>
        <v>0</v>
      </c>
      <c r="AC366" s="203"/>
      <c r="AD366" s="211"/>
    </row>
    <row r="367" spans="1:30" s="79" customFormat="1" x14ac:dyDescent="0.2">
      <c r="A367" s="200">
        <v>446</v>
      </c>
      <c r="B367" s="200">
        <v>446099001</v>
      </c>
      <c r="C367" s="201" t="s">
        <v>516</v>
      </c>
      <c r="D367" s="200">
        <v>99</v>
      </c>
      <c r="E367" s="201" t="s">
        <v>131</v>
      </c>
      <c r="F367" s="200">
        <v>1</v>
      </c>
      <c r="G367" s="201" t="s">
        <v>33</v>
      </c>
      <c r="H367" s="202">
        <v>1</v>
      </c>
      <c r="I367" s="203"/>
      <c r="J367" s="204">
        <f t="shared" si="85"/>
        <v>14219</v>
      </c>
      <c r="K367" s="217">
        <f t="shared" si="86"/>
        <v>2515</v>
      </c>
      <c r="L367" s="217">
        <f t="shared" si="87"/>
        <v>0</v>
      </c>
      <c r="M367" s="217">
        <f t="shared" si="88"/>
        <v>938</v>
      </c>
      <c r="N367" s="218">
        <f t="shared" si="99"/>
        <v>17672</v>
      </c>
      <c r="O367" s="207">
        <f t="shared" si="89"/>
        <v>0</v>
      </c>
      <c r="P367" s="219"/>
      <c r="Q367" s="204">
        <f t="shared" si="90"/>
        <v>11110.9152540226</v>
      </c>
      <c r="R367" s="217">
        <f t="shared" si="91"/>
        <v>14219</v>
      </c>
      <c r="S367" s="217">
        <f t="shared" si="92"/>
        <v>14219</v>
      </c>
      <c r="T367" s="210">
        <f t="shared" si="100"/>
        <v>3108.0847459773995</v>
      </c>
      <c r="U367" s="219"/>
      <c r="V367" s="204">
        <f t="shared" si="93"/>
        <v>1989</v>
      </c>
      <c r="W367" s="217">
        <f t="shared" si="94"/>
        <v>2545</v>
      </c>
      <c r="X367" s="217">
        <f t="shared" si="95"/>
        <v>2504</v>
      </c>
      <c r="Y367" s="217">
        <f t="shared" si="96"/>
        <v>2515</v>
      </c>
      <c r="Z367" s="217">
        <f t="shared" si="97"/>
        <v>2515</v>
      </c>
      <c r="AA367" s="217">
        <f t="shared" si="98"/>
        <v>2515</v>
      </c>
      <c r="AB367" s="210">
        <f t="shared" si="101"/>
        <v>0</v>
      </c>
      <c r="AC367" s="203"/>
      <c r="AD367" s="211"/>
    </row>
    <row r="368" spans="1:30" s="79" customFormat="1" x14ac:dyDescent="0.2">
      <c r="A368" s="200">
        <v>446</v>
      </c>
      <c r="B368" s="200">
        <v>446099016</v>
      </c>
      <c r="C368" s="201" t="s">
        <v>516</v>
      </c>
      <c r="D368" s="200">
        <v>99</v>
      </c>
      <c r="E368" s="201" t="s">
        <v>131</v>
      </c>
      <c r="F368" s="200">
        <v>16</v>
      </c>
      <c r="G368" s="201" t="s">
        <v>48</v>
      </c>
      <c r="H368" s="202">
        <v>326.68</v>
      </c>
      <c r="I368" s="203"/>
      <c r="J368" s="204">
        <f t="shared" si="85"/>
        <v>10972</v>
      </c>
      <c r="K368" s="217">
        <f t="shared" si="86"/>
        <v>526</v>
      </c>
      <c r="L368" s="217">
        <f t="shared" si="87"/>
        <v>0</v>
      </c>
      <c r="M368" s="217">
        <f t="shared" si="88"/>
        <v>938</v>
      </c>
      <c r="N368" s="218">
        <f t="shared" si="99"/>
        <v>12436</v>
      </c>
      <c r="O368" s="207">
        <f t="shared" si="89"/>
        <v>0</v>
      </c>
      <c r="P368" s="219"/>
      <c r="Q368" s="204">
        <f t="shared" si="90"/>
        <v>10586</v>
      </c>
      <c r="R368" s="217">
        <f t="shared" si="91"/>
        <v>10972</v>
      </c>
      <c r="S368" s="217">
        <f t="shared" si="92"/>
        <v>10972</v>
      </c>
      <c r="T368" s="210">
        <f t="shared" si="100"/>
        <v>386</v>
      </c>
      <c r="U368" s="219"/>
      <c r="V368" s="204">
        <f t="shared" si="93"/>
        <v>255</v>
      </c>
      <c r="W368" s="217">
        <f t="shared" si="94"/>
        <v>264</v>
      </c>
      <c r="X368" s="217">
        <f t="shared" si="95"/>
        <v>534</v>
      </c>
      <c r="Y368" s="217">
        <f t="shared" si="96"/>
        <v>526</v>
      </c>
      <c r="Z368" s="217">
        <f t="shared" si="97"/>
        <v>526</v>
      </c>
      <c r="AA368" s="217">
        <f t="shared" si="98"/>
        <v>526</v>
      </c>
      <c r="AB368" s="210">
        <f t="shared" si="101"/>
        <v>0</v>
      </c>
      <c r="AC368" s="203"/>
      <c r="AD368" s="211"/>
    </row>
    <row r="369" spans="1:30" s="79" customFormat="1" x14ac:dyDescent="0.2">
      <c r="A369" s="200">
        <v>446</v>
      </c>
      <c r="B369" s="200">
        <v>446099018</v>
      </c>
      <c r="C369" s="201" t="s">
        <v>516</v>
      </c>
      <c r="D369" s="200">
        <v>99</v>
      </c>
      <c r="E369" s="201" t="s">
        <v>131</v>
      </c>
      <c r="F369" s="200">
        <v>18</v>
      </c>
      <c r="G369" s="201" t="s">
        <v>50</v>
      </c>
      <c r="H369" s="202">
        <v>8</v>
      </c>
      <c r="I369" s="203"/>
      <c r="J369" s="204">
        <f t="shared" si="85"/>
        <v>11517</v>
      </c>
      <c r="K369" s="217">
        <f t="shared" si="86"/>
        <v>7095</v>
      </c>
      <c r="L369" s="217">
        <f t="shared" si="87"/>
        <v>0</v>
      </c>
      <c r="M369" s="217">
        <f t="shared" si="88"/>
        <v>938</v>
      </c>
      <c r="N369" s="218">
        <f t="shared" si="99"/>
        <v>19550</v>
      </c>
      <c r="O369" s="207">
        <f t="shared" si="89"/>
        <v>7</v>
      </c>
      <c r="P369" s="219"/>
      <c r="Q369" s="204">
        <f t="shared" si="90"/>
        <v>11656</v>
      </c>
      <c r="R369" s="217">
        <f t="shared" si="91"/>
        <v>11517</v>
      </c>
      <c r="S369" s="217">
        <f t="shared" si="92"/>
        <v>11517</v>
      </c>
      <c r="T369" s="210">
        <f t="shared" si="100"/>
        <v>-139</v>
      </c>
      <c r="U369" s="219"/>
      <c r="V369" s="204">
        <f t="shared" si="93"/>
        <v>7231</v>
      </c>
      <c r="W369" s="217">
        <f t="shared" si="94"/>
        <v>7145</v>
      </c>
      <c r="X369" s="217">
        <f t="shared" si="95"/>
        <v>7045</v>
      </c>
      <c r="Y369" s="217">
        <f t="shared" si="96"/>
        <v>7088</v>
      </c>
      <c r="Z369" s="217">
        <f t="shared" si="97"/>
        <v>7088</v>
      </c>
      <c r="AA369" s="217">
        <f t="shared" si="98"/>
        <v>7095</v>
      </c>
      <c r="AB369" s="210">
        <f t="shared" si="101"/>
        <v>7</v>
      </c>
      <c r="AC369" s="203"/>
      <c r="AD369" s="211"/>
    </row>
    <row r="370" spans="1:30" s="79" customFormat="1" x14ac:dyDescent="0.2">
      <c r="A370" s="200">
        <v>446</v>
      </c>
      <c r="B370" s="200">
        <v>446099027</v>
      </c>
      <c r="C370" s="201" t="s">
        <v>516</v>
      </c>
      <c r="D370" s="200">
        <v>99</v>
      </c>
      <c r="E370" s="201" t="s">
        <v>131</v>
      </c>
      <c r="F370" s="200">
        <v>27</v>
      </c>
      <c r="G370" s="201" t="s">
        <v>59</v>
      </c>
      <c r="H370" s="202">
        <v>1</v>
      </c>
      <c r="I370" s="203"/>
      <c r="J370" s="204">
        <f t="shared" si="85"/>
        <v>10490.709659685865</v>
      </c>
      <c r="K370" s="217">
        <f t="shared" si="86"/>
        <v>1737</v>
      </c>
      <c r="L370" s="217">
        <f t="shared" si="87"/>
        <v>0</v>
      </c>
      <c r="M370" s="217">
        <f t="shared" si="88"/>
        <v>938</v>
      </c>
      <c r="N370" s="218">
        <f t="shared" si="99"/>
        <v>13165.709659685865</v>
      </c>
      <c r="O370" s="207">
        <f t="shared" si="89"/>
        <v>0</v>
      </c>
      <c r="P370" s="219"/>
      <c r="Q370" s="204" t="str">
        <f t="shared" si="90"/>
        <v/>
      </c>
      <c r="R370" s="217">
        <f t="shared" si="91"/>
        <v>10490.709659685865</v>
      </c>
      <c r="S370" s="217">
        <f t="shared" si="92"/>
        <v>10490.709659685865</v>
      </c>
      <c r="T370" s="210" t="str">
        <f t="shared" si="100"/>
        <v/>
      </c>
      <c r="U370" s="219"/>
      <c r="V370" s="204" t="str">
        <f t="shared" si="93"/>
        <v/>
      </c>
      <c r="W370" s="217">
        <f t="shared" si="94"/>
        <v>1946</v>
      </c>
      <c r="X370" s="217">
        <f t="shared" si="95"/>
        <v>1724</v>
      </c>
      <c r="Y370" s="217">
        <f t="shared" si="96"/>
        <v>1737</v>
      </c>
      <c r="Z370" s="217">
        <f t="shared" si="97"/>
        <v>1737</v>
      </c>
      <c r="AA370" s="217">
        <f t="shared" si="98"/>
        <v>1737</v>
      </c>
      <c r="AB370" s="210">
        <f t="shared" si="101"/>
        <v>0</v>
      </c>
      <c r="AC370" s="203"/>
      <c r="AD370" s="211"/>
    </row>
    <row r="371" spans="1:30" s="79" customFormat="1" x14ac:dyDescent="0.2">
      <c r="A371" s="200">
        <v>446</v>
      </c>
      <c r="B371" s="200">
        <v>446099035</v>
      </c>
      <c r="C371" s="201" t="s">
        <v>516</v>
      </c>
      <c r="D371" s="200">
        <v>99</v>
      </c>
      <c r="E371" s="201" t="s">
        <v>131</v>
      </c>
      <c r="F371" s="200">
        <v>35</v>
      </c>
      <c r="G371" s="201" t="s">
        <v>67</v>
      </c>
      <c r="H371" s="202">
        <v>5</v>
      </c>
      <c r="I371" s="203"/>
      <c r="J371" s="204">
        <f t="shared" si="85"/>
        <v>12442</v>
      </c>
      <c r="K371" s="217">
        <f t="shared" si="86"/>
        <v>5222</v>
      </c>
      <c r="L371" s="217">
        <f t="shared" si="87"/>
        <v>0</v>
      </c>
      <c r="M371" s="217">
        <f t="shared" si="88"/>
        <v>938</v>
      </c>
      <c r="N371" s="218">
        <f t="shared" si="99"/>
        <v>18602</v>
      </c>
      <c r="O371" s="207">
        <f t="shared" si="89"/>
        <v>6</v>
      </c>
      <c r="P371" s="219"/>
      <c r="Q371" s="204">
        <f t="shared" si="90"/>
        <v>14490</v>
      </c>
      <c r="R371" s="217">
        <f t="shared" si="91"/>
        <v>12442</v>
      </c>
      <c r="S371" s="217">
        <f t="shared" si="92"/>
        <v>12442</v>
      </c>
      <c r="T371" s="210">
        <f t="shared" si="100"/>
        <v>-2048</v>
      </c>
      <c r="U371" s="219"/>
      <c r="V371" s="204">
        <f t="shared" si="93"/>
        <v>4940</v>
      </c>
      <c r="W371" s="217">
        <f t="shared" si="94"/>
        <v>4242</v>
      </c>
      <c r="X371" s="217">
        <f t="shared" si="95"/>
        <v>5199</v>
      </c>
      <c r="Y371" s="217">
        <f t="shared" si="96"/>
        <v>5213</v>
      </c>
      <c r="Z371" s="217">
        <f t="shared" si="97"/>
        <v>5216</v>
      </c>
      <c r="AA371" s="217">
        <f t="shared" si="98"/>
        <v>5222</v>
      </c>
      <c r="AB371" s="210">
        <f t="shared" si="101"/>
        <v>6</v>
      </c>
      <c r="AC371" s="203"/>
      <c r="AD371" s="211"/>
    </row>
    <row r="372" spans="1:30" s="79" customFormat="1" x14ac:dyDescent="0.2">
      <c r="A372" s="200">
        <v>446</v>
      </c>
      <c r="B372" s="200">
        <v>446099040</v>
      </c>
      <c r="C372" s="201" t="s">
        <v>516</v>
      </c>
      <c r="D372" s="200">
        <v>99</v>
      </c>
      <c r="E372" s="201" t="s">
        <v>131</v>
      </c>
      <c r="F372" s="200">
        <v>40</v>
      </c>
      <c r="G372" s="201" t="s">
        <v>72</v>
      </c>
      <c r="H372" s="202">
        <v>4</v>
      </c>
      <c r="I372" s="203"/>
      <c r="J372" s="204">
        <f t="shared" si="85"/>
        <v>11339.378843972818</v>
      </c>
      <c r="K372" s="217">
        <f t="shared" si="86"/>
        <v>3132</v>
      </c>
      <c r="L372" s="217">
        <f t="shared" si="87"/>
        <v>0</v>
      </c>
      <c r="M372" s="217">
        <f t="shared" si="88"/>
        <v>938</v>
      </c>
      <c r="N372" s="218">
        <f t="shared" si="99"/>
        <v>15409.378843972818</v>
      </c>
      <c r="O372" s="207" t="str">
        <f t="shared" si="89"/>
        <v/>
      </c>
      <c r="P372" s="219"/>
      <c r="Q372" s="204" t="str">
        <f t="shared" si="90"/>
        <v/>
      </c>
      <c r="R372" s="217" t="str">
        <f t="shared" si="91"/>
        <v/>
      </c>
      <c r="S372" s="217" t="str">
        <f t="shared" si="92"/>
        <v/>
      </c>
      <c r="T372" s="210" t="str">
        <f t="shared" si="100"/>
        <v/>
      </c>
      <c r="U372" s="219"/>
      <c r="V372" s="204" t="str">
        <f t="shared" si="93"/>
        <v/>
      </c>
      <c r="W372" s="217" t="str">
        <f t="shared" si="94"/>
        <v/>
      </c>
      <c r="X372" s="217" t="str">
        <f t="shared" si="95"/>
        <v/>
      </c>
      <c r="Y372" s="217" t="str">
        <f t="shared" si="96"/>
        <v/>
      </c>
      <c r="Z372" s="217" t="str">
        <f t="shared" si="97"/>
        <v/>
      </c>
      <c r="AA372" s="217">
        <f t="shared" si="98"/>
        <v>3132</v>
      </c>
      <c r="AB372" s="210" t="str">
        <f t="shared" si="101"/>
        <v/>
      </c>
      <c r="AC372" s="203"/>
      <c r="AD372" s="211"/>
    </row>
    <row r="373" spans="1:30" s="79" customFormat="1" x14ac:dyDescent="0.2">
      <c r="A373" s="200">
        <v>446</v>
      </c>
      <c r="B373" s="200">
        <v>446099044</v>
      </c>
      <c r="C373" s="201" t="s">
        <v>516</v>
      </c>
      <c r="D373" s="200">
        <v>99</v>
      </c>
      <c r="E373" s="201" t="s">
        <v>131</v>
      </c>
      <c r="F373" s="200">
        <v>44</v>
      </c>
      <c r="G373" s="201" t="s">
        <v>76</v>
      </c>
      <c r="H373" s="202">
        <v>591.13</v>
      </c>
      <c r="I373" s="203"/>
      <c r="J373" s="204">
        <f t="shared" si="85"/>
        <v>12249</v>
      </c>
      <c r="K373" s="217">
        <f t="shared" si="86"/>
        <v>110</v>
      </c>
      <c r="L373" s="217">
        <f t="shared" si="87"/>
        <v>0</v>
      </c>
      <c r="M373" s="217">
        <f t="shared" si="88"/>
        <v>938</v>
      </c>
      <c r="N373" s="218">
        <f t="shared" si="99"/>
        <v>13297</v>
      </c>
      <c r="O373" s="207">
        <f t="shared" si="89"/>
        <v>4</v>
      </c>
      <c r="P373" s="219"/>
      <c r="Q373" s="204">
        <f t="shared" si="90"/>
        <v>12004</v>
      </c>
      <c r="R373" s="217">
        <f t="shared" si="91"/>
        <v>12249</v>
      </c>
      <c r="S373" s="217">
        <f t="shared" si="92"/>
        <v>12249</v>
      </c>
      <c r="T373" s="210">
        <f t="shared" si="100"/>
        <v>245</v>
      </c>
      <c r="U373" s="219"/>
      <c r="V373" s="204">
        <f t="shared" si="93"/>
        <v>0</v>
      </c>
      <c r="W373" s="217">
        <f t="shared" si="94"/>
        <v>0</v>
      </c>
      <c r="X373" s="217">
        <f t="shared" si="95"/>
        <v>98</v>
      </c>
      <c r="Y373" s="217">
        <f t="shared" si="96"/>
        <v>104</v>
      </c>
      <c r="Z373" s="217">
        <f t="shared" si="97"/>
        <v>106</v>
      </c>
      <c r="AA373" s="217">
        <f t="shared" si="98"/>
        <v>110</v>
      </c>
      <c r="AB373" s="210">
        <f t="shared" si="101"/>
        <v>4</v>
      </c>
      <c r="AC373" s="203"/>
      <c r="AD373" s="211"/>
    </row>
    <row r="374" spans="1:30" s="79" customFormat="1" x14ac:dyDescent="0.2">
      <c r="A374" s="200">
        <v>446</v>
      </c>
      <c r="B374" s="200">
        <v>446099050</v>
      </c>
      <c r="C374" s="201" t="s">
        <v>516</v>
      </c>
      <c r="D374" s="200">
        <v>99</v>
      </c>
      <c r="E374" s="201" t="s">
        <v>131</v>
      </c>
      <c r="F374" s="200">
        <v>50</v>
      </c>
      <c r="G374" s="201" t="s">
        <v>82</v>
      </c>
      <c r="H374" s="202">
        <v>8</v>
      </c>
      <c r="I374" s="203"/>
      <c r="J374" s="204">
        <f t="shared" si="85"/>
        <v>10842</v>
      </c>
      <c r="K374" s="217">
        <f t="shared" si="86"/>
        <v>4824</v>
      </c>
      <c r="L374" s="217">
        <f t="shared" si="87"/>
        <v>0</v>
      </c>
      <c r="M374" s="217">
        <f t="shared" si="88"/>
        <v>938</v>
      </c>
      <c r="N374" s="218">
        <f t="shared" si="99"/>
        <v>16604</v>
      </c>
      <c r="O374" s="207">
        <f t="shared" si="89"/>
        <v>-796</v>
      </c>
      <c r="P374" s="219"/>
      <c r="Q374" s="204">
        <f t="shared" si="90"/>
        <v>11092</v>
      </c>
      <c r="R374" s="217">
        <f t="shared" si="91"/>
        <v>10842</v>
      </c>
      <c r="S374" s="217">
        <f t="shared" si="92"/>
        <v>10842</v>
      </c>
      <c r="T374" s="210">
        <f t="shared" si="100"/>
        <v>-250</v>
      </c>
      <c r="U374" s="219"/>
      <c r="V374" s="204">
        <f t="shared" si="93"/>
        <v>4642</v>
      </c>
      <c r="W374" s="217">
        <f t="shared" si="94"/>
        <v>4537</v>
      </c>
      <c r="X374" s="217">
        <f t="shared" si="95"/>
        <v>5603</v>
      </c>
      <c r="Y374" s="217">
        <f t="shared" si="96"/>
        <v>5620</v>
      </c>
      <c r="Z374" s="217">
        <f t="shared" si="97"/>
        <v>5620</v>
      </c>
      <c r="AA374" s="217">
        <f t="shared" si="98"/>
        <v>4824</v>
      </c>
      <c r="AB374" s="210">
        <f t="shared" si="101"/>
        <v>-796</v>
      </c>
      <c r="AC374" s="203"/>
      <c r="AD374" s="211"/>
    </row>
    <row r="375" spans="1:30" s="79" customFormat="1" x14ac:dyDescent="0.2">
      <c r="A375" s="200">
        <v>446</v>
      </c>
      <c r="B375" s="200">
        <v>446099073</v>
      </c>
      <c r="C375" s="201" t="s">
        <v>516</v>
      </c>
      <c r="D375" s="200">
        <v>99</v>
      </c>
      <c r="E375" s="201" t="s">
        <v>131</v>
      </c>
      <c r="F375" s="200">
        <v>73</v>
      </c>
      <c r="G375" s="201" t="s">
        <v>105</v>
      </c>
      <c r="H375" s="202">
        <v>3</v>
      </c>
      <c r="I375" s="203"/>
      <c r="J375" s="204">
        <f t="shared" si="85"/>
        <v>11507.356208692594</v>
      </c>
      <c r="K375" s="217">
        <f t="shared" si="86"/>
        <v>7948</v>
      </c>
      <c r="L375" s="217">
        <f t="shared" si="87"/>
        <v>0</v>
      </c>
      <c r="M375" s="217">
        <f t="shared" si="88"/>
        <v>938</v>
      </c>
      <c r="N375" s="218">
        <f t="shared" si="99"/>
        <v>20393.356208692596</v>
      </c>
      <c r="O375" s="207">
        <f t="shared" si="89"/>
        <v>2</v>
      </c>
      <c r="P375" s="219"/>
      <c r="Q375" s="204" t="str">
        <f t="shared" si="90"/>
        <v/>
      </c>
      <c r="R375" s="217" t="str">
        <f t="shared" si="91"/>
        <v/>
      </c>
      <c r="S375" s="217">
        <f t="shared" si="92"/>
        <v>11507.356208692594</v>
      </c>
      <c r="T375" s="210" t="str">
        <f t="shared" si="100"/>
        <v/>
      </c>
      <c r="U375" s="219"/>
      <c r="V375" s="204" t="str">
        <f t="shared" si="93"/>
        <v/>
      </c>
      <c r="W375" s="217" t="str">
        <f t="shared" si="94"/>
        <v/>
      </c>
      <c r="X375" s="217">
        <f t="shared" si="95"/>
        <v>7931</v>
      </c>
      <c r="Y375" s="217">
        <f t="shared" si="96"/>
        <v>7946</v>
      </c>
      <c r="Z375" s="217">
        <f t="shared" si="97"/>
        <v>7946</v>
      </c>
      <c r="AA375" s="217">
        <f t="shared" si="98"/>
        <v>7948</v>
      </c>
      <c r="AB375" s="210">
        <f t="shared" si="101"/>
        <v>2</v>
      </c>
      <c r="AC375" s="203"/>
      <c r="AD375" s="211"/>
    </row>
    <row r="376" spans="1:30" s="79" customFormat="1" x14ac:dyDescent="0.2">
      <c r="A376" s="200">
        <v>446</v>
      </c>
      <c r="B376" s="200">
        <v>446099083</v>
      </c>
      <c r="C376" s="201" t="s">
        <v>516</v>
      </c>
      <c r="D376" s="200">
        <v>99</v>
      </c>
      <c r="E376" s="201" t="s">
        <v>131</v>
      </c>
      <c r="F376" s="200">
        <v>83</v>
      </c>
      <c r="G376" s="201" t="s">
        <v>115</v>
      </c>
      <c r="H376" s="202">
        <v>2</v>
      </c>
      <c r="I376" s="203"/>
      <c r="J376" s="204">
        <f t="shared" si="85"/>
        <v>11466</v>
      </c>
      <c r="K376" s="217">
        <f t="shared" si="86"/>
        <v>2009</v>
      </c>
      <c r="L376" s="217">
        <f t="shared" si="87"/>
        <v>0</v>
      </c>
      <c r="M376" s="217">
        <f t="shared" si="88"/>
        <v>938</v>
      </c>
      <c r="N376" s="218">
        <f t="shared" si="99"/>
        <v>14413</v>
      </c>
      <c r="O376" s="207">
        <f t="shared" si="89"/>
        <v>0</v>
      </c>
      <c r="P376" s="219"/>
      <c r="Q376" s="204">
        <f t="shared" si="90"/>
        <v>11434</v>
      </c>
      <c r="R376" s="217" t="str">
        <f t="shared" si="91"/>
        <v/>
      </c>
      <c r="S376" s="217">
        <f t="shared" si="92"/>
        <v>11466</v>
      </c>
      <c r="T376" s="210">
        <f t="shared" si="100"/>
        <v>32</v>
      </c>
      <c r="U376" s="219"/>
      <c r="V376" s="204">
        <f t="shared" si="93"/>
        <v>1921</v>
      </c>
      <c r="W376" s="217" t="str">
        <f t="shared" si="94"/>
        <v/>
      </c>
      <c r="X376" s="217">
        <f t="shared" si="95"/>
        <v>2032</v>
      </c>
      <c r="Y376" s="217">
        <f t="shared" si="96"/>
        <v>2009</v>
      </c>
      <c r="Z376" s="217">
        <f t="shared" si="97"/>
        <v>2009</v>
      </c>
      <c r="AA376" s="217">
        <f t="shared" si="98"/>
        <v>2009</v>
      </c>
      <c r="AB376" s="210">
        <f t="shared" si="101"/>
        <v>0</v>
      </c>
      <c r="AC376" s="203"/>
      <c r="AD376" s="211"/>
    </row>
    <row r="377" spans="1:30" s="79" customFormat="1" x14ac:dyDescent="0.2">
      <c r="A377" s="200">
        <v>446</v>
      </c>
      <c r="B377" s="200">
        <v>446099088</v>
      </c>
      <c r="C377" s="201" t="s">
        <v>516</v>
      </c>
      <c r="D377" s="200">
        <v>99</v>
      </c>
      <c r="E377" s="201" t="s">
        <v>131</v>
      </c>
      <c r="F377" s="200">
        <v>88</v>
      </c>
      <c r="G377" s="201" t="s">
        <v>120</v>
      </c>
      <c r="H377" s="202">
        <v>12.830000000000002</v>
      </c>
      <c r="I377" s="203"/>
      <c r="J377" s="204">
        <f t="shared" si="85"/>
        <v>11520</v>
      </c>
      <c r="K377" s="217">
        <f t="shared" si="86"/>
        <v>3375</v>
      </c>
      <c r="L377" s="217">
        <f t="shared" si="87"/>
        <v>0</v>
      </c>
      <c r="M377" s="217">
        <f t="shared" si="88"/>
        <v>938</v>
      </c>
      <c r="N377" s="218">
        <f t="shared" si="99"/>
        <v>15833</v>
      </c>
      <c r="O377" s="207">
        <f t="shared" si="89"/>
        <v>0</v>
      </c>
      <c r="P377" s="219"/>
      <c r="Q377" s="204">
        <f t="shared" si="90"/>
        <v>11406</v>
      </c>
      <c r="R377" s="217">
        <f t="shared" si="91"/>
        <v>11520</v>
      </c>
      <c r="S377" s="217">
        <f t="shared" si="92"/>
        <v>11520</v>
      </c>
      <c r="T377" s="210">
        <f t="shared" si="100"/>
        <v>114</v>
      </c>
      <c r="U377" s="219"/>
      <c r="V377" s="204">
        <f t="shared" si="93"/>
        <v>3343</v>
      </c>
      <c r="W377" s="217">
        <f t="shared" si="94"/>
        <v>3377</v>
      </c>
      <c r="X377" s="217">
        <f t="shared" si="95"/>
        <v>3383</v>
      </c>
      <c r="Y377" s="217">
        <f t="shared" si="96"/>
        <v>3375</v>
      </c>
      <c r="Z377" s="217">
        <f t="shared" si="97"/>
        <v>3375</v>
      </c>
      <c r="AA377" s="217">
        <f t="shared" si="98"/>
        <v>3375</v>
      </c>
      <c r="AB377" s="210">
        <f t="shared" si="101"/>
        <v>0</v>
      </c>
      <c r="AC377" s="203"/>
      <c r="AD377" s="211"/>
    </row>
    <row r="378" spans="1:30" s="79" customFormat="1" x14ac:dyDescent="0.2">
      <c r="A378" s="200">
        <v>446</v>
      </c>
      <c r="B378" s="200">
        <v>446099095</v>
      </c>
      <c r="C378" s="201" t="s">
        <v>516</v>
      </c>
      <c r="D378" s="200">
        <v>99</v>
      </c>
      <c r="E378" s="201" t="s">
        <v>131</v>
      </c>
      <c r="F378" s="200">
        <v>95</v>
      </c>
      <c r="G378" s="201" t="s">
        <v>127</v>
      </c>
      <c r="H378" s="202">
        <v>1</v>
      </c>
      <c r="I378" s="203"/>
      <c r="J378" s="204">
        <f t="shared" si="85"/>
        <v>14048.368555601484</v>
      </c>
      <c r="K378" s="217">
        <f t="shared" si="86"/>
        <v>103</v>
      </c>
      <c r="L378" s="217">
        <f t="shared" si="87"/>
        <v>0</v>
      </c>
      <c r="M378" s="217">
        <f t="shared" si="88"/>
        <v>938</v>
      </c>
      <c r="N378" s="218">
        <f t="shared" si="99"/>
        <v>15089.368555601484</v>
      </c>
      <c r="O378" s="207" t="str">
        <f t="shared" si="89"/>
        <v/>
      </c>
      <c r="P378" s="219"/>
      <c r="Q378" s="204" t="str">
        <f t="shared" si="90"/>
        <v/>
      </c>
      <c r="R378" s="217" t="str">
        <f t="shared" si="91"/>
        <v/>
      </c>
      <c r="S378" s="217" t="str">
        <f t="shared" si="92"/>
        <v/>
      </c>
      <c r="T378" s="210" t="str">
        <f t="shared" si="100"/>
        <v/>
      </c>
      <c r="U378" s="219"/>
      <c r="V378" s="204" t="str">
        <f t="shared" si="93"/>
        <v/>
      </c>
      <c r="W378" s="217" t="str">
        <f t="shared" si="94"/>
        <v/>
      </c>
      <c r="X378" s="217" t="str">
        <f t="shared" si="95"/>
        <v/>
      </c>
      <c r="Y378" s="217" t="str">
        <f t="shared" si="96"/>
        <v/>
      </c>
      <c r="Z378" s="217" t="str">
        <f t="shared" si="97"/>
        <v/>
      </c>
      <c r="AA378" s="217">
        <f t="shared" si="98"/>
        <v>103</v>
      </c>
      <c r="AB378" s="210" t="str">
        <f t="shared" si="101"/>
        <v/>
      </c>
      <c r="AC378" s="203"/>
      <c r="AD378" s="211"/>
    </row>
    <row r="379" spans="1:30" s="79" customFormat="1" x14ac:dyDescent="0.2">
      <c r="A379" s="200">
        <v>446</v>
      </c>
      <c r="B379" s="200">
        <v>446099099</v>
      </c>
      <c r="C379" s="201" t="s">
        <v>516</v>
      </c>
      <c r="D379" s="200">
        <v>99</v>
      </c>
      <c r="E379" s="201" t="s">
        <v>131</v>
      </c>
      <c r="F379" s="200">
        <v>99</v>
      </c>
      <c r="G379" s="201" t="s">
        <v>131</v>
      </c>
      <c r="H379" s="202">
        <v>111.7</v>
      </c>
      <c r="I379" s="203"/>
      <c r="J379" s="204">
        <f t="shared" si="85"/>
        <v>11322</v>
      </c>
      <c r="K379" s="217">
        <f t="shared" si="86"/>
        <v>6020</v>
      </c>
      <c r="L379" s="217">
        <f t="shared" si="87"/>
        <v>0</v>
      </c>
      <c r="M379" s="217">
        <f t="shared" si="88"/>
        <v>938</v>
      </c>
      <c r="N379" s="218">
        <f t="shared" si="99"/>
        <v>18280</v>
      </c>
      <c r="O379" s="207">
        <f t="shared" si="89"/>
        <v>0</v>
      </c>
      <c r="P379" s="219"/>
      <c r="Q379" s="204">
        <f t="shared" si="90"/>
        <v>10638</v>
      </c>
      <c r="R379" s="217">
        <f t="shared" si="91"/>
        <v>11322</v>
      </c>
      <c r="S379" s="217">
        <f t="shared" si="92"/>
        <v>11322</v>
      </c>
      <c r="T379" s="210">
        <f t="shared" si="100"/>
        <v>684</v>
      </c>
      <c r="U379" s="219"/>
      <c r="V379" s="204">
        <f t="shared" si="93"/>
        <v>5697</v>
      </c>
      <c r="W379" s="217">
        <f t="shared" si="94"/>
        <v>6063</v>
      </c>
      <c r="X379" s="217">
        <f t="shared" si="95"/>
        <v>6013</v>
      </c>
      <c r="Y379" s="217">
        <f t="shared" si="96"/>
        <v>6020</v>
      </c>
      <c r="Z379" s="217">
        <f t="shared" si="97"/>
        <v>6020</v>
      </c>
      <c r="AA379" s="217">
        <f t="shared" si="98"/>
        <v>6020</v>
      </c>
      <c r="AB379" s="210">
        <f t="shared" si="101"/>
        <v>0</v>
      </c>
      <c r="AC379" s="203"/>
      <c r="AD379" s="211"/>
    </row>
    <row r="380" spans="1:30" s="79" customFormat="1" x14ac:dyDescent="0.2">
      <c r="A380" s="200">
        <v>446</v>
      </c>
      <c r="B380" s="200">
        <v>446099101</v>
      </c>
      <c r="C380" s="201" t="s">
        <v>516</v>
      </c>
      <c r="D380" s="200">
        <v>99</v>
      </c>
      <c r="E380" s="201" t="s">
        <v>131</v>
      </c>
      <c r="F380" s="200">
        <v>101</v>
      </c>
      <c r="G380" s="201" t="s">
        <v>133</v>
      </c>
      <c r="H380" s="202">
        <v>1</v>
      </c>
      <c r="I380" s="203"/>
      <c r="J380" s="204">
        <f t="shared" si="85"/>
        <v>13432</v>
      </c>
      <c r="K380" s="217">
        <f t="shared" si="86"/>
        <v>3604</v>
      </c>
      <c r="L380" s="217">
        <f t="shared" si="87"/>
        <v>0</v>
      </c>
      <c r="M380" s="217">
        <f t="shared" si="88"/>
        <v>938</v>
      </c>
      <c r="N380" s="218">
        <f t="shared" si="99"/>
        <v>17974</v>
      </c>
      <c r="O380" s="207">
        <f t="shared" si="89"/>
        <v>5</v>
      </c>
      <c r="P380" s="219"/>
      <c r="Q380" s="204">
        <f t="shared" si="90"/>
        <v>10702.113255628905</v>
      </c>
      <c r="R380" s="217">
        <f t="shared" si="91"/>
        <v>13432</v>
      </c>
      <c r="S380" s="217">
        <f t="shared" si="92"/>
        <v>13432</v>
      </c>
      <c r="T380" s="210">
        <f t="shared" si="100"/>
        <v>2729.8867443710951</v>
      </c>
      <c r="U380" s="219"/>
      <c r="V380" s="204">
        <f t="shared" si="93"/>
        <v>2757</v>
      </c>
      <c r="W380" s="217">
        <f t="shared" si="94"/>
        <v>3461</v>
      </c>
      <c r="X380" s="217">
        <f t="shared" si="95"/>
        <v>3585</v>
      </c>
      <c r="Y380" s="217">
        <f t="shared" si="96"/>
        <v>3600</v>
      </c>
      <c r="Z380" s="217">
        <f t="shared" si="97"/>
        <v>3599</v>
      </c>
      <c r="AA380" s="217">
        <f t="shared" si="98"/>
        <v>3604</v>
      </c>
      <c r="AB380" s="210">
        <f t="shared" si="101"/>
        <v>5</v>
      </c>
      <c r="AC380" s="203"/>
      <c r="AD380" s="211"/>
    </row>
    <row r="381" spans="1:30" s="79" customFormat="1" x14ac:dyDescent="0.2">
      <c r="A381" s="200">
        <v>446</v>
      </c>
      <c r="B381" s="200">
        <v>446099133</v>
      </c>
      <c r="C381" s="201" t="s">
        <v>516</v>
      </c>
      <c r="D381" s="200">
        <v>99</v>
      </c>
      <c r="E381" s="201" t="s">
        <v>131</v>
      </c>
      <c r="F381" s="200">
        <v>133</v>
      </c>
      <c r="G381" s="201" t="s">
        <v>165</v>
      </c>
      <c r="H381" s="202">
        <v>5</v>
      </c>
      <c r="I381" s="203"/>
      <c r="J381" s="204">
        <f t="shared" si="85"/>
        <v>15699</v>
      </c>
      <c r="K381" s="217">
        <f t="shared" si="86"/>
        <v>2734</v>
      </c>
      <c r="L381" s="217">
        <f t="shared" si="87"/>
        <v>0</v>
      </c>
      <c r="M381" s="217">
        <f t="shared" si="88"/>
        <v>938</v>
      </c>
      <c r="N381" s="218">
        <f t="shared" si="99"/>
        <v>19371</v>
      </c>
      <c r="O381" s="207">
        <f t="shared" si="89"/>
        <v>0</v>
      </c>
      <c r="P381" s="219"/>
      <c r="Q381" s="204">
        <f t="shared" si="90"/>
        <v>16167</v>
      </c>
      <c r="R381" s="217">
        <f t="shared" si="91"/>
        <v>15699</v>
      </c>
      <c r="S381" s="217">
        <f t="shared" si="92"/>
        <v>15699</v>
      </c>
      <c r="T381" s="210">
        <f t="shared" si="100"/>
        <v>-468</v>
      </c>
      <c r="U381" s="219"/>
      <c r="V381" s="204">
        <f t="shared" si="93"/>
        <v>3197</v>
      </c>
      <c r="W381" s="217">
        <f t="shared" si="94"/>
        <v>3104</v>
      </c>
      <c r="X381" s="217">
        <f t="shared" si="95"/>
        <v>2713</v>
      </c>
      <c r="Y381" s="217">
        <f t="shared" si="96"/>
        <v>2734</v>
      </c>
      <c r="Z381" s="217">
        <f t="shared" si="97"/>
        <v>2734</v>
      </c>
      <c r="AA381" s="217">
        <f t="shared" si="98"/>
        <v>2734</v>
      </c>
      <c r="AB381" s="210">
        <f t="shared" si="101"/>
        <v>0</v>
      </c>
      <c r="AC381" s="203"/>
      <c r="AD381" s="211"/>
    </row>
    <row r="382" spans="1:30" s="79" customFormat="1" x14ac:dyDescent="0.2">
      <c r="A382" s="200">
        <v>446</v>
      </c>
      <c r="B382" s="200">
        <v>446099167</v>
      </c>
      <c r="C382" s="201" t="s">
        <v>516</v>
      </c>
      <c r="D382" s="200">
        <v>99</v>
      </c>
      <c r="E382" s="201" t="s">
        <v>131</v>
      </c>
      <c r="F382" s="200">
        <v>167</v>
      </c>
      <c r="G382" s="201" t="s">
        <v>199</v>
      </c>
      <c r="H382" s="202">
        <v>78.900000000000006</v>
      </c>
      <c r="I382" s="203"/>
      <c r="J382" s="204">
        <f t="shared" si="85"/>
        <v>11099</v>
      </c>
      <c r="K382" s="217">
        <f t="shared" si="86"/>
        <v>4995</v>
      </c>
      <c r="L382" s="217">
        <f t="shared" si="87"/>
        <v>0</v>
      </c>
      <c r="M382" s="217">
        <f t="shared" si="88"/>
        <v>938</v>
      </c>
      <c r="N382" s="218">
        <f t="shared" si="99"/>
        <v>17032</v>
      </c>
      <c r="O382" s="207">
        <f t="shared" si="89"/>
        <v>0</v>
      </c>
      <c r="P382" s="219"/>
      <c r="Q382" s="204">
        <f t="shared" si="90"/>
        <v>10889</v>
      </c>
      <c r="R382" s="217">
        <f t="shared" si="91"/>
        <v>11099</v>
      </c>
      <c r="S382" s="217">
        <f t="shared" si="92"/>
        <v>11099</v>
      </c>
      <c r="T382" s="210">
        <f t="shared" si="100"/>
        <v>210</v>
      </c>
      <c r="U382" s="219"/>
      <c r="V382" s="204">
        <f t="shared" si="93"/>
        <v>4392</v>
      </c>
      <c r="W382" s="217">
        <f t="shared" si="94"/>
        <v>4476</v>
      </c>
      <c r="X382" s="217">
        <f t="shared" si="95"/>
        <v>5000</v>
      </c>
      <c r="Y382" s="217">
        <f t="shared" si="96"/>
        <v>4995</v>
      </c>
      <c r="Z382" s="217">
        <f t="shared" si="97"/>
        <v>4995</v>
      </c>
      <c r="AA382" s="217">
        <f t="shared" si="98"/>
        <v>4995</v>
      </c>
      <c r="AB382" s="210">
        <f t="shared" si="101"/>
        <v>0</v>
      </c>
      <c r="AC382" s="203"/>
      <c r="AD382" s="211"/>
    </row>
    <row r="383" spans="1:30" s="79" customFormat="1" x14ac:dyDescent="0.2">
      <c r="A383" s="200">
        <v>446</v>
      </c>
      <c r="B383" s="200">
        <v>446099177</v>
      </c>
      <c r="C383" s="201" t="s">
        <v>516</v>
      </c>
      <c r="D383" s="200">
        <v>99</v>
      </c>
      <c r="E383" s="201" t="s">
        <v>131</v>
      </c>
      <c r="F383" s="200">
        <v>177</v>
      </c>
      <c r="G383" s="201" t="s">
        <v>209</v>
      </c>
      <c r="H383" s="202">
        <v>2</v>
      </c>
      <c r="I383" s="203"/>
      <c r="J383" s="204">
        <f t="shared" si="85"/>
        <v>10497</v>
      </c>
      <c r="K383" s="217">
        <f t="shared" si="86"/>
        <v>4457</v>
      </c>
      <c r="L383" s="217">
        <f t="shared" si="87"/>
        <v>0</v>
      </c>
      <c r="M383" s="217">
        <f t="shared" si="88"/>
        <v>938</v>
      </c>
      <c r="N383" s="218">
        <f t="shared" si="99"/>
        <v>15892</v>
      </c>
      <c r="O383" s="207">
        <f t="shared" si="89"/>
        <v>2</v>
      </c>
      <c r="P383" s="219"/>
      <c r="Q383" s="204">
        <f t="shared" si="90"/>
        <v>15087</v>
      </c>
      <c r="R383" s="217">
        <f t="shared" si="91"/>
        <v>10497</v>
      </c>
      <c r="S383" s="217">
        <f t="shared" si="92"/>
        <v>10497</v>
      </c>
      <c r="T383" s="210">
        <f t="shared" si="100"/>
        <v>-4590</v>
      </c>
      <c r="U383" s="219"/>
      <c r="V383" s="204">
        <f t="shared" si="93"/>
        <v>5747</v>
      </c>
      <c r="W383" s="217">
        <f t="shared" si="94"/>
        <v>3999</v>
      </c>
      <c r="X383" s="217">
        <f t="shared" si="95"/>
        <v>4458</v>
      </c>
      <c r="Y383" s="217">
        <f t="shared" si="96"/>
        <v>4455</v>
      </c>
      <c r="Z383" s="217">
        <f t="shared" si="97"/>
        <v>4455</v>
      </c>
      <c r="AA383" s="217">
        <f t="shared" si="98"/>
        <v>4457</v>
      </c>
      <c r="AB383" s="210">
        <f t="shared" si="101"/>
        <v>2</v>
      </c>
      <c r="AC383" s="203"/>
      <c r="AD383" s="211"/>
    </row>
    <row r="384" spans="1:30" s="79" customFormat="1" x14ac:dyDescent="0.2">
      <c r="A384" s="200">
        <v>446</v>
      </c>
      <c r="B384" s="200">
        <v>446099182</v>
      </c>
      <c r="C384" s="201" t="s">
        <v>516</v>
      </c>
      <c r="D384" s="200">
        <v>99</v>
      </c>
      <c r="E384" s="201" t="s">
        <v>131</v>
      </c>
      <c r="F384" s="200">
        <v>182</v>
      </c>
      <c r="G384" s="201" t="s">
        <v>214</v>
      </c>
      <c r="H384" s="202">
        <v>4</v>
      </c>
      <c r="I384" s="203"/>
      <c r="J384" s="204">
        <f t="shared" si="85"/>
        <v>16503</v>
      </c>
      <c r="K384" s="217">
        <f t="shared" si="86"/>
        <v>3938</v>
      </c>
      <c r="L384" s="217">
        <f t="shared" si="87"/>
        <v>0</v>
      </c>
      <c r="M384" s="217">
        <f t="shared" si="88"/>
        <v>938</v>
      </c>
      <c r="N384" s="218">
        <f t="shared" si="99"/>
        <v>21379</v>
      </c>
      <c r="O384" s="207">
        <f t="shared" si="89"/>
        <v>1</v>
      </c>
      <c r="P384" s="219"/>
      <c r="Q384" s="204">
        <f t="shared" si="90"/>
        <v>16469</v>
      </c>
      <c r="R384" s="217">
        <f t="shared" si="91"/>
        <v>16503</v>
      </c>
      <c r="S384" s="217">
        <f t="shared" si="92"/>
        <v>16503</v>
      </c>
      <c r="T384" s="210">
        <f t="shared" si="100"/>
        <v>34</v>
      </c>
      <c r="U384" s="219"/>
      <c r="V384" s="204">
        <f t="shared" si="93"/>
        <v>3356</v>
      </c>
      <c r="W384" s="217">
        <f t="shared" si="94"/>
        <v>3363</v>
      </c>
      <c r="X384" s="217">
        <f t="shared" si="95"/>
        <v>3363</v>
      </c>
      <c r="Y384" s="217">
        <f t="shared" si="96"/>
        <v>3363</v>
      </c>
      <c r="Z384" s="217">
        <f t="shared" si="97"/>
        <v>3937</v>
      </c>
      <c r="AA384" s="217">
        <f t="shared" si="98"/>
        <v>3938</v>
      </c>
      <c r="AB384" s="210">
        <f t="shared" si="101"/>
        <v>1</v>
      </c>
      <c r="AC384" s="203"/>
      <c r="AD384" s="211"/>
    </row>
    <row r="385" spans="1:30" s="79" customFormat="1" x14ac:dyDescent="0.2">
      <c r="A385" s="200">
        <v>446</v>
      </c>
      <c r="B385" s="200">
        <v>446099187</v>
      </c>
      <c r="C385" s="201" t="s">
        <v>516</v>
      </c>
      <c r="D385" s="200">
        <v>99</v>
      </c>
      <c r="E385" s="201" t="s">
        <v>131</v>
      </c>
      <c r="F385" s="200">
        <v>187</v>
      </c>
      <c r="G385" s="201" t="s">
        <v>219</v>
      </c>
      <c r="H385" s="202">
        <v>2</v>
      </c>
      <c r="I385" s="203"/>
      <c r="J385" s="204">
        <f t="shared" si="85"/>
        <v>10789.834786856618</v>
      </c>
      <c r="K385" s="217">
        <f t="shared" si="86"/>
        <v>6684</v>
      </c>
      <c r="L385" s="217">
        <f t="shared" si="87"/>
        <v>0</v>
      </c>
      <c r="M385" s="217">
        <f t="shared" si="88"/>
        <v>938</v>
      </c>
      <c r="N385" s="218">
        <f t="shared" si="99"/>
        <v>18411.83478685662</v>
      </c>
      <c r="O385" s="207">
        <f t="shared" si="89"/>
        <v>1</v>
      </c>
      <c r="P385" s="219"/>
      <c r="Q385" s="204" t="str">
        <f t="shared" si="90"/>
        <v/>
      </c>
      <c r="R385" s="217" t="str">
        <f t="shared" si="91"/>
        <v/>
      </c>
      <c r="S385" s="217">
        <f t="shared" si="92"/>
        <v>10789.834786856618</v>
      </c>
      <c r="T385" s="210" t="str">
        <f t="shared" si="100"/>
        <v/>
      </c>
      <c r="U385" s="219"/>
      <c r="V385" s="204" t="str">
        <f t="shared" si="93"/>
        <v/>
      </c>
      <c r="W385" s="217" t="str">
        <f t="shared" si="94"/>
        <v/>
      </c>
      <c r="X385" s="217">
        <f t="shared" si="95"/>
        <v>5788</v>
      </c>
      <c r="Y385" s="217">
        <f t="shared" si="96"/>
        <v>5788</v>
      </c>
      <c r="Z385" s="217">
        <f t="shared" si="97"/>
        <v>6683</v>
      </c>
      <c r="AA385" s="217">
        <f t="shared" si="98"/>
        <v>6684</v>
      </c>
      <c r="AB385" s="210">
        <f t="shared" si="101"/>
        <v>1</v>
      </c>
      <c r="AC385" s="203"/>
      <c r="AD385" s="211"/>
    </row>
    <row r="386" spans="1:30" s="79" customFormat="1" x14ac:dyDescent="0.2">
      <c r="A386" s="200">
        <v>446</v>
      </c>
      <c r="B386" s="200">
        <v>446099208</v>
      </c>
      <c r="C386" s="201" t="s">
        <v>516</v>
      </c>
      <c r="D386" s="200">
        <v>99</v>
      </c>
      <c r="E386" s="201" t="s">
        <v>131</v>
      </c>
      <c r="F386" s="200">
        <v>208</v>
      </c>
      <c r="G386" s="201" t="s">
        <v>240</v>
      </c>
      <c r="H386" s="202">
        <v>3</v>
      </c>
      <c r="I386" s="203"/>
      <c r="J386" s="204">
        <f t="shared" si="85"/>
        <v>9640</v>
      </c>
      <c r="K386" s="217">
        <f t="shared" si="86"/>
        <v>5540</v>
      </c>
      <c r="L386" s="217">
        <f t="shared" si="87"/>
        <v>0</v>
      </c>
      <c r="M386" s="217">
        <f t="shared" si="88"/>
        <v>938</v>
      </c>
      <c r="N386" s="218">
        <f t="shared" si="99"/>
        <v>16118</v>
      </c>
      <c r="O386" s="207">
        <f t="shared" si="89"/>
        <v>4</v>
      </c>
      <c r="P386" s="219"/>
      <c r="Q386" s="204">
        <f t="shared" si="90"/>
        <v>9527</v>
      </c>
      <c r="R386" s="217">
        <f t="shared" si="91"/>
        <v>9640</v>
      </c>
      <c r="S386" s="217">
        <f t="shared" si="92"/>
        <v>9640</v>
      </c>
      <c r="T386" s="210">
        <f t="shared" si="100"/>
        <v>113</v>
      </c>
      <c r="U386" s="219"/>
      <c r="V386" s="204">
        <f t="shared" si="93"/>
        <v>5491</v>
      </c>
      <c r="W386" s="217">
        <f t="shared" si="94"/>
        <v>5556</v>
      </c>
      <c r="X386" s="217">
        <f t="shared" si="95"/>
        <v>5376</v>
      </c>
      <c r="Y386" s="217">
        <f t="shared" si="96"/>
        <v>5536</v>
      </c>
      <c r="Z386" s="217">
        <f t="shared" si="97"/>
        <v>5536</v>
      </c>
      <c r="AA386" s="217">
        <f t="shared" si="98"/>
        <v>5540</v>
      </c>
      <c r="AB386" s="210">
        <f t="shared" si="101"/>
        <v>4</v>
      </c>
      <c r="AC386" s="203"/>
      <c r="AD386" s="211"/>
    </row>
    <row r="387" spans="1:30" s="79" customFormat="1" x14ac:dyDescent="0.2">
      <c r="A387" s="200">
        <v>446</v>
      </c>
      <c r="B387" s="200">
        <v>446099212</v>
      </c>
      <c r="C387" s="201" t="s">
        <v>516</v>
      </c>
      <c r="D387" s="200">
        <v>99</v>
      </c>
      <c r="E387" s="201" t="s">
        <v>131</v>
      </c>
      <c r="F387" s="200">
        <v>212</v>
      </c>
      <c r="G387" s="201" t="s">
        <v>244</v>
      </c>
      <c r="H387" s="202">
        <v>149.25</v>
      </c>
      <c r="I387" s="203"/>
      <c r="J387" s="204">
        <f t="shared" si="85"/>
        <v>10936</v>
      </c>
      <c r="K387" s="217">
        <f t="shared" si="86"/>
        <v>2576</v>
      </c>
      <c r="L387" s="217">
        <f t="shared" si="87"/>
        <v>0</v>
      </c>
      <c r="M387" s="217">
        <f t="shared" si="88"/>
        <v>938</v>
      </c>
      <c r="N387" s="218">
        <f t="shared" si="99"/>
        <v>14450</v>
      </c>
      <c r="O387" s="207">
        <f t="shared" si="89"/>
        <v>1</v>
      </c>
      <c r="P387" s="219"/>
      <c r="Q387" s="204">
        <f t="shared" si="90"/>
        <v>10593</v>
      </c>
      <c r="R387" s="217">
        <f t="shared" si="91"/>
        <v>10936</v>
      </c>
      <c r="S387" s="217">
        <f t="shared" si="92"/>
        <v>10936</v>
      </c>
      <c r="T387" s="210">
        <f t="shared" si="100"/>
        <v>343</v>
      </c>
      <c r="U387" s="219"/>
      <c r="V387" s="204">
        <f t="shared" si="93"/>
        <v>2647</v>
      </c>
      <c r="W387" s="217">
        <f t="shared" si="94"/>
        <v>2732</v>
      </c>
      <c r="X387" s="217">
        <f t="shared" si="95"/>
        <v>2732</v>
      </c>
      <c r="Y387" s="217">
        <f t="shared" si="96"/>
        <v>2732</v>
      </c>
      <c r="Z387" s="217">
        <f t="shared" si="97"/>
        <v>2575</v>
      </c>
      <c r="AA387" s="217">
        <f t="shared" si="98"/>
        <v>2576</v>
      </c>
      <c r="AB387" s="210">
        <f t="shared" si="101"/>
        <v>1</v>
      </c>
      <c r="AC387" s="203"/>
      <c r="AD387" s="211"/>
    </row>
    <row r="388" spans="1:30" s="79" customFormat="1" x14ac:dyDescent="0.2">
      <c r="A388" s="200">
        <v>446</v>
      </c>
      <c r="B388" s="200">
        <v>446099218</v>
      </c>
      <c r="C388" s="201" t="s">
        <v>516</v>
      </c>
      <c r="D388" s="200">
        <v>99</v>
      </c>
      <c r="E388" s="201" t="s">
        <v>131</v>
      </c>
      <c r="F388" s="200">
        <v>218</v>
      </c>
      <c r="G388" s="201" t="s">
        <v>250</v>
      </c>
      <c r="H388" s="202">
        <v>74.710000000000008</v>
      </c>
      <c r="I388" s="203"/>
      <c r="J388" s="204">
        <f t="shared" si="85"/>
        <v>10797</v>
      </c>
      <c r="K388" s="217">
        <f t="shared" si="86"/>
        <v>3908</v>
      </c>
      <c r="L388" s="217">
        <f t="shared" si="87"/>
        <v>0</v>
      </c>
      <c r="M388" s="217">
        <f t="shared" si="88"/>
        <v>938</v>
      </c>
      <c r="N388" s="218">
        <f t="shared" si="99"/>
        <v>15643</v>
      </c>
      <c r="O388" s="207">
        <f t="shared" si="89"/>
        <v>1</v>
      </c>
      <c r="P388" s="219"/>
      <c r="Q388" s="204">
        <f t="shared" si="90"/>
        <v>10374</v>
      </c>
      <c r="R388" s="217">
        <f t="shared" si="91"/>
        <v>10797</v>
      </c>
      <c r="S388" s="217">
        <f t="shared" si="92"/>
        <v>10797</v>
      </c>
      <c r="T388" s="210">
        <f t="shared" si="100"/>
        <v>423</v>
      </c>
      <c r="U388" s="219"/>
      <c r="V388" s="204">
        <f t="shared" si="93"/>
        <v>3710</v>
      </c>
      <c r="W388" s="217">
        <f t="shared" si="94"/>
        <v>3861</v>
      </c>
      <c r="X388" s="217">
        <f t="shared" si="95"/>
        <v>3900</v>
      </c>
      <c r="Y388" s="217">
        <f t="shared" si="96"/>
        <v>3907</v>
      </c>
      <c r="Z388" s="217">
        <f t="shared" si="97"/>
        <v>3907</v>
      </c>
      <c r="AA388" s="217">
        <f t="shared" si="98"/>
        <v>3908</v>
      </c>
      <c r="AB388" s="210">
        <f t="shared" si="101"/>
        <v>1</v>
      </c>
      <c r="AC388" s="203"/>
      <c r="AD388" s="211"/>
    </row>
    <row r="389" spans="1:30" s="79" customFormat="1" x14ac:dyDescent="0.2">
      <c r="A389" s="200">
        <v>446</v>
      </c>
      <c r="B389" s="200">
        <v>446099220</v>
      </c>
      <c r="C389" s="201" t="s">
        <v>516</v>
      </c>
      <c r="D389" s="200">
        <v>99</v>
      </c>
      <c r="E389" s="201" t="s">
        <v>131</v>
      </c>
      <c r="F389" s="200">
        <v>220</v>
      </c>
      <c r="G389" s="201" t="s">
        <v>252</v>
      </c>
      <c r="H389" s="202">
        <v>35.909999999999997</v>
      </c>
      <c r="I389" s="203"/>
      <c r="J389" s="204">
        <f t="shared" si="85"/>
        <v>11436</v>
      </c>
      <c r="K389" s="217">
        <f t="shared" si="86"/>
        <v>5085</v>
      </c>
      <c r="L389" s="217">
        <f t="shared" si="87"/>
        <v>0</v>
      </c>
      <c r="M389" s="217">
        <f t="shared" si="88"/>
        <v>938</v>
      </c>
      <c r="N389" s="218">
        <f t="shared" si="99"/>
        <v>17459</v>
      </c>
      <c r="O389" s="207">
        <f t="shared" si="89"/>
        <v>0</v>
      </c>
      <c r="P389" s="219"/>
      <c r="Q389" s="204">
        <f t="shared" si="90"/>
        <v>11295</v>
      </c>
      <c r="R389" s="217">
        <f t="shared" si="91"/>
        <v>11436</v>
      </c>
      <c r="S389" s="217">
        <f t="shared" si="92"/>
        <v>11436</v>
      </c>
      <c r="T389" s="210">
        <f t="shared" si="100"/>
        <v>141</v>
      </c>
      <c r="U389" s="219"/>
      <c r="V389" s="204">
        <f t="shared" si="93"/>
        <v>4842</v>
      </c>
      <c r="W389" s="217">
        <f t="shared" si="94"/>
        <v>4903</v>
      </c>
      <c r="X389" s="217">
        <f t="shared" si="95"/>
        <v>5079</v>
      </c>
      <c r="Y389" s="217">
        <f t="shared" si="96"/>
        <v>5085</v>
      </c>
      <c r="Z389" s="217">
        <f t="shared" si="97"/>
        <v>5085</v>
      </c>
      <c r="AA389" s="217">
        <f t="shared" si="98"/>
        <v>5085</v>
      </c>
      <c r="AB389" s="210">
        <f t="shared" si="101"/>
        <v>0</v>
      </c>
      <c r="AC389" s="203"/>
      <c r="AD389" s="211"/>
    </row>
    <row r="390" spans="1:30" s="79" customFormat="1" x14ac:dyDescent="0.2">
      <c r="A390" s="200">
        <v>446</v>
      </c>
      <c r="B390" s="200">
        <v>446099238</v>
      </c>
      <c r="C390" s="201" t="s">
        <v>516</v>
      </c>
      <c r="D390" s="200">
        <v>99</v>
      </c>
      <c r="E390" s="201" t="s">
        <v>131</v>
      </c>
      <c r="F390" s="200">
        <v>238</v>
      </c>
      <c r="G390" s="201" t="s">
        <v>270</v>
      </c>
      <c r="H390" s="202">
        <v>26.68</v>
      </c>
      <c r="I390" s="203"/>
      <c r="J390" s="204">
        <f t="shared" si="85"/>
        <v>10372</v>
      </c>
      <c r="K390" s="217">
        <f t="shared" si="86"/>
        <v>3586</v>
      </c>
      <c r="L390" s="217">
        <f t="shared" si="87"/>
        <v>0</v>
      </c>
      <c r="M390" s="217">
        <f t="shared" si="88"/>
        <v>938</v>
      </c>
      <c r="N390" s="218">
        <f t="shared" si="99"/>
        <v>14896</v>
      </c>
      <c r="O390" s="207">
        <f t="shared" si="89"/>
        <v>0</v>
      </c>
      <c r="P390" s="219"/>
      <c r="Q390" s="204">
        <f t="shared" si="90"/>
        <v>10294</v>
      </c>
      <c r="R390" s="217">
        <f t="shared" si="91"/>
        <v>10372</v>
      </c>
      <c r="S390" s="217">
        <f t="shared" si="92"/>
        <v>10372</v>
      </c>
      <c r="T390" s="210">
        <f t="shared" si="100"/>
        <v>78</v>
      </c>
      <c r="U390" s="219"/>
      <c r="V390" s="204">
        <f t="shared" si="93"/>
        <v>5920</v>
      </c>
      <c r="W390" s="217">
        <f t="shared" si="94"/>
        <v>5965</v>
      </c>
      <c r="X390" s="217">
        <f t="shared" si="95"/>
        <v>5965</v>
      </c>
      <c r="Y390" s="217">
        <f t="shared" si="96"/>
        <v>5965</v>
      </c>
      <c r="Z390" s="217">
        <f t="shared" si="97"/>
        <v>3586</v>
      </c>
      <c r="AA390" s="217">
        <f t="shared" si="98"/>
        <v>3586</v>
      </c>
      <c r="AB390" s="210">
        <f t="shared" si="101"/>
        <v>0</v>
      </c>
      <c r="AC390" s="203"/>
      <c r="AD390" s="211"/>
    </row>
    <row r="391" spans="1:30" s="79" customFormat="1" x14ac:dyDescent="0.2">
      <c r="A391" s="200">
        <v>446</v>
      </c>
      <c r="B391" s="200">
        <v>446099244</v>
      </c>
      <c r="C391" s="201" t="s">
        <v>516</v>
      </c>
      <c r="D391" s="200">
        <v>99</v>
      </c>
      <c r="E391" s="201" t="s">
        <v>131</v>
      </c>
      <c r="F391" s="200">
        <v>244</v>
      </c>
      <c r="G391" s="201" t="s">
        <v>276</v>
      </c>
      <c r="H391" s="202">
        <v>34</v>
      </c>
      <c r="I391" s="203"/>
      <c r="J391" s="204">
        <f t="shared" si="85"/>
        <v>11242</v>
      </c>
      <c r="K391" s="217">
        <f t="shared" si="86"/>
        <v>3563</v>
      </c>
      <c r="L391" s="217">
        <f t="shared" si="87"/>
        <v>0</v>
      </c>
      <c r="M391" s="217">
        <f t="shared" si="88"/>
        <v>938</v>
      </c>
      <c r="N391" s="218">
        <f t="shared" si="99"/>
        <v>15743</v>
      </c>
      <c r="O391" s="207">
        <f t="shared" si="89"/>
        <v>-491</v>
      </c>
      <c r="P391" s="219"/>
      <c r="Q391" s="204">
        <f t="shared" si="90"/>
        <v>11496</v>
      </c>
      <c r="R391" s="217">
        <f t="shared" si="91"/>
        <v>11242</v>
      </c>
      <c r="S391" s="217">
        <f t="shared" si="92"/>
        <v>11242</v>
      </c>
      <c r="T391" s="210">
        <f t="shared" si="100"/>
        <v>-254</v>
      </c>
      <c r="U391" s="219"/>
      <c r="V391" s="204">
        <f t="shared" si="93"/>
        <v>4145</v>
      </c>
      <c r="W391" s="217">
        <f t="shared" si="94"/>
        <v>4054</v>
      </c>
      <c r="X391" s="217">
        <f t="shared" si="95"/>
        <v>4054</v>
      </c>
      <c r="Y391" s="217">
        <f t="shared" si="96"/>
        <v>4054</v>
      </c>
      <c r="Z391" s="217">
        <f t="shared" si="97"/>
        <v>4054</v>
      </c>
      <c r="AA391" s="217">
        <f t="shared" si="98"/>
        <v>3563</v>
      </c>
      <c r="AB391" s="210">
        <f t="shared" si="101"/>
        <v>-491</v>
      </c>
      <c r="AC391" s="203"/>
      <c r="AD391" s="211"/>
    </row>
    <row r="392" spans="1:30" s="79" customFormat="1" x14ac:dyDescent="0.2">
      <c r="A392" s="200">
        <v>446</v>
      </c>
      <c r="B392" s="200">
        <v>446099266</v>
      </c>
      <c r="C392" s="201" t="s">
        <v>516</v>
      </c>
      <c r="D392" s="200">
        <v>99</v>
      </c>
      <c r="E392" s="201" t="s">
        <v>131</v>
      </c>
      <c r="F392" s="200">
        <v>266</v>
      </c>
      <c r="G392" s="201" t="s">
        <v>298</v>
      </c>
      <c r="H392" s="202">
        <v>7</v>
      </c>
      <c r="I392" s="203"/>
      <c r="J392" s="204">
        <f t="shared" si="85"/>
        <v>10023</v>
      </c>
      <c r="K392" s="217">
        <f t="shared" si="86"/>
        <v>4610</v>
      </c>
      <c r="L392" s="217">
        <f t="shared" si="87"/>
        <v>0</v>
      </c>
      <c r="M392" s="217">
        <f t="shared" si="88"/>
        <v>938</v>
      </c>
      <c r="N392" s="218">
        <f t="shared" si="99"/>
        <v>15571</v>
      </c>
      <c r="O392" s="207">
        <f t="shared" si="89"/>
        <v>0</v>
      </c>
      <c r="P392" s="219"/>
      <c r="Q392" s="204">
        <f t="shared" si="90"/>
        <v>9455</v>
      </c>
      <c r="R392" s="217">
        <f t="shared" si="91"/>
        <v>10023</v>
      </c>
      <c r="S392" s="217">
        <f t="shared" si="92"/>
        <v>10023</v>
      </c>
      <c r="T392" s="210">
        <f t="shared" si="100"/>
        <v>568</v>
      </c>
      <c r="U392" s="219"/>
      <c r="V392" s="204">
        <f t="shared" si="93"/>
        <v>4355</v>
      </c>
      <c r="W392" s="217">
        <f t="shared" si="94"/>
        <v>4616</v>
      </c>
      <c r="X392" s="217">
        <f t="shared" si="95"/>
        <v>4988</v>
      </c>
      <c r="Y392" s="217">
        <f t="shared" si="96"/>
        <v>4610</v>
      </c>
      <c r="Z392" s="217">
        <f t="shared" si="97"/>
        <v>4610</v>
      </c>
      <c r="AA392" s="217">
        <f t="shared" si="98"/>
        <v>4610</v>
      </c>
      <c r="AB392" s="210">
        <f t="shared" si="101"/>
        <v>0</v>
      </c>
      <c r="AC392" s="203"/>
      <c r="AD392" s="211"/>
    </row>
    <row r="393" spans="1:30" s="79" customFormat="1" x14ac:dyDescent="0.2">
      <c r="A393" s="200">
        <v>446</v>
      </c>
      <c r="B393" s="200">
        <v>446099285</v>
      </c>
      <c r="C393" s="201" t="s">
        <v>516</v>
      </c>
      <c r="D393" s="200">
        <v>99</v>
      </c>
      <c r="E393" s="201" t="s">
        <v>131</v>
      </c>
      <c r="F393" s="200">
        <v>285</v>
      </c>
      <c r="G393" s="201" t="s">
        <v>317</v>
      </c>
      <c r="H393" s="202">
        <v>104.2</v>
      </c>
      <c r="I393" s="203"/>
      <c r="J393" s="204">
        <f t="shared" si="85"/>
        <v>11043</v>
      </c>
      <c r="K393" s="217">
        <f t="shared" si="86"/>
        <v>3224</v>
      </c>
      <c r="L393" s="217">
        <f t="shared" si="87"/>
        <v>0</v>
      </c>
      <c r="M393" s="217">
        <f t="shared" si="88"/>
        <v>938</v>
      </c>
      <c r="N393" s="218">
        <f t="shared" si="99"/>
        <v>15205</v>
      </c>
      <c r="O393" s="207">
        <f t="shared" si="89"/>
        <v>1</v>
      </c>
      <c r="P393" s="219"/>
      <c r="Q393" s="204">
        <f t="shared" si="90"/>
        <v>10778</v>
      </c>
      <c r="R393" s="217">
        <f t="shared" si="91"/>
        <v>11043</v>
      </c>
      <c r="S393" s="217">
        <f t="shared" si="92"/>
        <v>11043</v>
      </c>
      <c r="T393" s="210">
        <f t="shared" si="100"/>
        <v>265</v>
      </c>
      <c r="U393" s="219"/>
      <c r="V393" s="204">
        <f t="shared" si="93"/>
        <v>3054</v>
      </c>
      <c r="W393" s="217">
        <f t="shared" si="94"/>
        <v>3129</v>
      </c>
      <c r="X393" s="217">
        <f t="shared" si="95"/>
        <v>3208</v>
      </c>
      <c r="Y393" s="217">
        <f t="shared" si="96"/>
        <v>3223</v>
      </c>
      <c r="Z393" s="217">
        <f t="shared" si="97"/>
        <v>3223</v>
      </c>
      <c r="AA393" s="217">
        <f t="shared" si="98"/>
        <v>3224</v>
      </c>
      <c r="AB393" s="210">
        <f t="shared" si="101"/>
        <v>1</v>
      </c>
      <c r="AC393" s="203"/>
      <c r="AD393" s="211"/>
    </row>
    <row r="394" spans="1:30" s="79" customFormat="1" x14ac:dyDescent="0.2">
      <c r="A394" s="200">
        <v>446</v>
      </c>
      <c r="B394" s="200">
        <v>446099293</v>
      </c>
      <c r="C394" s="201" t="s">
        <v>516</v>
      </c>
      <c r="D394" s="200">
        <v>99</v>
      </c>
      <c r="E394" s="201" t="s">
        <v>131</v>
      </c>
      <c r="F394" s="200">
        <v>293</v>
      </c>
      <c r="G394" s="201" t="s">
        <v>325</v>
      </c>
      <c r="H394" s="202">
        <v>17</v>
      </c>
      <c r="I394" s="203"/>
      <c r="J394" s="204">
        <f t="shared" ref="J394:J457" si="102">VLOOKUP($B394,rates21Q4,8,FALSE)</f>
        <v>12551</v>
      </c>
      <c r="K394" s="217">
        <f t="shared" ref="K394:K457" si="103">VLOOKUP($B394,rates21Q4,9,FALSE)</f>
        <v>601</v>
      </c>
      <c r="L394" s="217">
        <f t="shared" ref="L394:L457" si="104">IFERROR(VLOOKUP($B394,rates21Q4,10,FALSE),0)</f>
        <v>0</v>
      </c>
      <c r="M394" s="217">
        <f t="shared" ref="M394:M457" si="105">VLOOKUP($B394,rates21Q4,11,FALSE)</f>
        <v>938</v>
      </c>
      <c r="N394" s="218">
        <f t="shared" si="99"/>
        <v>14090</v>
      </c>
      <c r="O394" s="207">
        <f t="shared" ref="O394:O457" si="106">IFERROR(N394-IFERROR(VLOOKUP($B394,rates21Q3c,12,FALSE),""),"")</f>
        <v>1</v>
      </c>
      <c r="P394" s="219"/>
      <c r="Q394" s="204">
        <f t="shared" ref="Q394:Q457" si="107">IFERROR(VLOOKUP($B394,rates20Q4,9,FALSE),"")</f>
        <v>12057</v>
      </c>
      <c r="R394" s="217">
        <f t="shared" ref="R394:R457" si="108">IFERROR(VLOOKUP($B394,rates21Q1f,8,FALSE),"")</f>
        <v>12551</v>
      </c>
      <c r="S394" s="217">
        <f t="shared" ref="S394:S457" si="109">IFERROR(VLOOKUP($B394,rates21Q2,8,FALSE),"")</f>
        <v>12551</v>
      </c>
      <c r="T394" s="210">
        <f t="shared" si="100"/>
        <v>494</v>
      </c>
      <c r="U394" s="219"/>
      <c r="V394" s="204">
        <f t="shared" ref="V394:V457" si="110">IFERROR(VLOOKUP($B394,rates20Q4,10,FALSE),"")</f>
        <v>725</v>
      </c>
      <c r="W394" s="217">
        <f t="shared" ref="W394:W457" si="111">IFERROR(VLOOKUP($B394,rates21Q1f,9,FALSE),"")</f>
        <v>755</v>
      </c>
      <c r="X394" s="217">
        <f t="shared" ref="X394:X457" si="112">IFERROR(VLOOKUP($B394,rates21Q2,9,FALSE),"")</f>
        <v>564</v>
      </c>
      <c r="Y394" s="217">
        <f t="shared" ref="Y394:Y457" si="113">IFERROR(VLOOKUP($B394,rates21Q3,9,FALSE),"")</f>
        <v>600</v>
      </c>
      <c r="Z394" s="217">
        <f t="shared" ref="Z394:Z457" si="114">IFERROR(VLOOKUP($B394,rates21Q3c,9,FALSE),"")</f>
        <v>600</v>
      </c>
      <c r="AA394" s="217">
        <f t="shared" ref="AA394:AA457" si="115">IFERROR(VLOOKUP($B394,rates21Q4,9,FALSE),"")</f>
        <v>601</v>
      </c>
      <c r="AB394" s="210">
        <f t="shared" si="101"/>
        <v>1</v>
      </c>
      <c r="AC394" s="203"/>
      <c r="AD394" s="211"/>
    </row>
    <row r="395" spans="1:30" s="79" customFormat="1" x14ac:dyDescent="0.2">
      <c r="A395" s="200">
        <v>446</v>
      </c>
      <c r="B395" s="200">
        <v>446099307</v>
      </c>
      <c r="C395" s="201" t="s">
        <v>516</v>
      </c>
      <c r="D395" s="200">
        <v>99</v>
      </c>
      <c r="E395" s="201" t="s">
        <v>131</v>
      </c>
      <c r="F395" s="200">
        <v>307</v>
      </c>
      <c r="G395" s="201" t="s">
        <v>339</v>
      </c>
      <c r="H395" s="202">
        <v>26.45</v>
      </c>
      <c r="I395" s="203"/>
      <c r="J395" s="204">
        <f t="shared" si="102"/>
        <v>12105</v>
      </c>
      <c r="K395" s="217">
        <f t="shared" si="103"/>
        <v>5267</v>
      </c>
      <c r="L395" s="217">
        <f t="shared" si="104"/>
        <v>0</v>
      </c>
      <c r="M395" s="217">
        <f t="shared" si="105"/>
        <v>938</v>
      </c>
      <c r="N395" s="218">
        <f t="shared" ref="N395:N458" si="116">SUM(J395:M395)</f>
        <v>18310</v>
      </c>
      <c r="O395" s="207">
        <f t="shared" si="106"/>
        <v>2</v>
      </c>
      <c r="P395" s="219"/>
      <c r="Q395" s="204">
        <f t="shared" si="107"/>
        <v>11111</v>
      </c>
      <c r="R395" s="217">
        <f t="shared" si="108"/>
        <v>12105</v>
      </c>
      <c r="S395" s="217">
        <f t="shared" si="109"/>
        <v>12105</v>
      </c>
      <c r="T395" s="210">
        <f t="shared" ref="T395:T458" si="117">IFERROR(IF(Q395="","",S395-Q395),"")</f>
        <v>994</v>
      </c>
      <c r="U395" s="219"/>
      <c r="V395" s="204">
        <f t="shared" si="110"/>
        <v>4671</v>
      </c>
      <c r="W395" s="217">
        <f t="shared" si="111"/>
        <v>5089</v>
      </c>
      <c r="X395" s="217">
        <f t="shared" si="112"/>
        <v>5251</v>
      </c>
      <c r="Y395" s="217">
        <f t="shared" si="113"/>
        <v>5265</v>
      </c>
      <c r="Z395" s="217">
        <f t="shared" si="114"/>
        <v>5265</v>
      </c>
      <c r="AA395" s="217">
        <f t="shared" si="115"/>
        <v>5267</v>
      </c>
      <c r="AB395" s="210">
        <f t="shared" ref="AB395:AB458" si="118">IFERROR(AA395-Z395,"")</f>
        <v>2</v>
      </c>
      <c r="AC395" s="203"/>
      <c r="AD395" s="211"/>
    </row>
    <row r="396" spans="1:30" s="79" customFormat="1" x14ac:dyDescent="0.2">
      <c r="A396" s="200">
        <v>446</v>
      </c>
      <c r="B396" s="200">
        <v>446099310</v>
      </c>
      <c r="C396" s="201" t="s">
        <v>516</v>
      </c>
      <c r="D396" s="200">
        <v>99</v>
      </c>
      <c r="E396" s="201" t="s">
        <v>131</v>
      </c>
      <c r="F396" s="200">
        <v>310</v>
      </c>
      <c r="G396" s="201" t="s">
        <v>342</v>
      </c>
      <c r="H396" s="202">
        <v>1</v>
      </c>
      <c r="I396" s="203"/>
      <c r="J396" s="204">
        <f t="shared" si="102"/>
        <v>14646</v>
      </c>
      <c r="K396" s="217">
        <f t="shared" si="103"/>
        <v>3793</v>
      </c>
      <c r="L396" s="217">
        <f t="shared" si="104"/>
        <v>0</v>
      </c>
      <c r="M396" s="217">
        <f t="shared" si="105"/>
        <v>938</v>
      </c>
      <c r="N396" s="218">
        <f t="shared" si="116"/>
        <v>19377</v>
      </c>
      <c r="O396" s="207">
        <f t="shared" si="106"/>
        <v>-572</v>
      </c>
      <c r="P396" s="219"/>
      <c r="Q396" s="204">
        <f t="shared" si="107"/>
        <v>12431.735429666463</v>
      </c>
      <c r="R396" s="217">
        <f t="shared" si="108"/>
        <v>14646</v>
      </c>
      <c r="S396" s="217">
        <f t="shared" si="109"/>
        <v>14646</v>
      </c>
      <c r="T396" s="210">
        <f t="shared" si="117"/>
        <v>2214.2645703335365</v>
      </c>
      <c r="U396" s="219"/>
      <c r="V396" s="204">
        <f t="shared" si="110"/>
        <v>1286</v>
      </c>
      <c r="W396" s="217">
        <f t="shared" si="111"/>
        <v>1515</v>
      </c>
      <c r="X396" s="217">
        <f t="shared" si="112"/>
        <v>2470</v>
      </c>
      <c r="Y396" s="217">
        <f t="shared" si="113"/>
        <v>2353</v>
      </c>
      <c r="Z396" s="217">
        <f t="shared" si="114"/>
        <v>4365</v>
      </c>
      <c r="AA396" s="217">
        <f t="shared" si="115"/>
        <v>3793</v>
      </c>
      <c r="AB396" s="210">
        <f t="shared" si="118"/>
        <v>-572</v>
      </c>
      <c r="AC396" s="203"/>
      <c r="AD396" s="211"/>
    </row>
    <row r="397" spans="1:30" s="79" customFormat="1" x14ac:dyDescent="0.2">
      <c r="A397" s="200">
        <v>446</v>
      </c>
      <c r="B397" s="200">
        <v>446099323</v>
      </c>
      <c r="C397" s="201" t="s">
        <v>516</v>
      </c>
      <c r="D397" s="200">
        <v>99</v>
      </c>
      <c r="E397" s="201" t="s">
        <v>131</v>
      </c>
      <c r="F397" s="200">
        <v>323</v>
      </c>
      <c r="G397" s="201" t="s">
        <v>355</v>
      </c>
      <c r="H397" s="202">
        <v>4.34</v>
      </c>
      <c r="I397" s="203"/>
      <c r="J397" s="204">
        <f t="shared" si="102"/>
        <v>10967</v>
      </c>
      <c r="K397" s="217">
        <f t="shared" si="103"/>
        <v>3434</v>
      </c>
      <c r="L397" s="217">
        <f t="shared" si="104"/>
        <v>0</v>
      </c>
      <c r="M397" s="217">
        <f t="shared" si="105"/>
        <v>938</v>
      </c>
      <c r="N397" s="218">
        <f t="shared" si="116"/>
        <v>15339</v>
      </c>
      <c r="O397" s="207">
        <f t="shared" si="106"/>
        <v>1</v>
      </c>
      <c r="P397" s="219"/>
      <c r="Q397" s="204">
        <f t="shared" si="107"/>
        <v>10819</v>
      </c>
      <c r="R397" s="217">
        <f t="shared" si="108"/>
        <v>10967</v>
      </c>
      <c r="S397" s="217">
        <f t="shared" si="109"/>
        <v>10967</v>
      </c>
      <c r="T397" s="210">
        <f t="shared" si="117"/>
        <v>148</v>
      </c>
      <c r="U397" s="219"/>
      <c r="V397" s="204">
        <f t="shared" si="110"/>
        <v>3443</v>
      </c>
      <c r="W397" s="217">
        <f t="shared" si="111"/>
        <v>3491</v>
      </c>
      <c r="X397" s="217">
        <f t="shared" si="112"/>
        <v>3456</v>
      </c>
      <c r="Y397" s="217">
        <f t="shared" si="113"/>
        <v>3433</v>
      </c>
      <c r="Z397" s="217">
        <f t="shared" si="114"/>
        <v>3433</v>
      </c>
      <c r="AA397" s="217">
        <f t="shared" si="115"/>
        <v>3434</v>
      </c>
      <c r="AB397" s="210">
        <f t="shared" si="118"/>
        <v>1</v>
      </c>
      <c r="AC397" s="203"/>
      <c r="AD397" s="211"/>
    </row>
    <row r="398" spans="1:30" s="79" customFormat="1" x14ac:dyDescent="0.2">
      <c r="A398" s="200">
        <v>446</v>
      </c>
      <c r="B398" s="200">
        <v>446099336</v>
      </c>
      <c r="C398" s="201" t="s">
        <v>516</v>
      </c>
      <c r="D398" s="200">
        <v>99</v>
      </c>
      <c r="E398" s="201" t="s">
        <v>131</v>
      </c>
      <c r="F398" s="200">
        <v>336</v>
      </c>
      <c r="G398" s="201" t="s">
        <v>368</v>
      </c>
      <c r="H398" s="202">
        <v>2</v>
      </c>
      <c r="I398" s="203"/>
      <c r="J398" s="204">
        <f t="shared" si="102"/>
        <v>9610</v>
      </c>
      <c r="K398" s="217">
        <f t="shared" si="103"/>
        <v>2249</v>
      </c>
      <c r="L398" s="217">
        <f t="shared" si="104"/>
        <v>0</v>
      </c>
      <c r="M398" s="217">
        <f t="shared" si="105"/>
        <v>938</v>
      </c>
      <c r="N398" s="218">
        <f t="shared" si="116"/>
        <v>12797</v>
      </c>
      <c r="O398" s="207">
        <f t="shared" si="106"/>
        <v>1</v>
      </c>
      <c r="P398" s="219"/>
      <c r="Q398" s="204">
        <f t="shared" si="107"/>
        <v>14159</v>
      </c>
      <c r="R398" s="217">
        <f t="shared" si="108"/>
        <v>9610</v>
      </c>
      <c r="S398" s="217">
        <f t="shared" si="109"/>
        <v>9610</v>
      </c>
      <c r="T398" s="210">
        <f t="shared" si="117"/>
        <v>-4549</v>
      </c>
      <c r="U398" s="219"/>
      <c r="V398" s="204">
        <f t="shared" si="110"/>
        <v>3072</v>
      </c>
      <c r="W398" s="217">
        <f t="shared" si="111"/>
        <v>2085</v>
      </c>
      <c r="X398" s="217">
        <f t="shared" si="112"/>
        <v>2242</v>
      </c>
      <c r="Y398" s="217">
        <f t="shared" si="113"/>
        <v>2248</v>
      </c>
      <c r="Z398" s="217">
        <f t="shared" si="114"/>
        <v>2248</v>
      </c>
      <c r="AA398" s="217">
        <f t="shared" si="115"/>
        <v>2249</v>
      </c>
      <c r="AB398" s="210">
        <f t="shared" si="118"/>
        <v>1</v>
      </c>
      <c r="AC398" s="203"/>
      <c r="AD398" s="211"/>
    </row>
    <row r="399" spans="1:30" s="79" customFormat="1" x14ac:dyDescent="0.2">
      <c r="A399" s="200">
        <v>446</v>
      </c>
      <c r="B399" s="200">
        <v>446099350</v>
      </c>
      <c r="C399" s="201" t="s">
        <v>516</v>
      </c>
      <c r="D399" s="200">
        <v>99</v>
      </c>
      <c r="E399" s="201" t="s">
        <v>131</v>
      </c>
      <c r="F399" s="200">
        <v>350</v>
      </c>
      <c r="G399" s="201" t="s">
        <v>382</v>
      </c>
      <c r="H399" s="202">
        <v>7</v>
      </c>
      <c r="I399" s="203"/>
      <c r="J399" s="204">
        <f t="shared" si="102"/>
        <v>12868</v>
      </c>
      <c r="K399" s="217">
        <f t="shared" si="103"/>
        <v>9257</v>
      </c>
      <c r="L399" s="217">
        <f t="shared" si="104"/>
        <v>0</v>
      </c>
      <c r="M399" s="217">
        <f t="shared" si="105"/>
        <v>938</v>
      </c>
      <c r="N399" s="218">
        <f t="shared" si="116"/>
        <v>23063</v>
      </c>
      <c r="O399" s="207">
        <f t="shared" si="106"/>
        <v>10</v>
      </c>
      <c r="P399" s="219"/>
      <c r="Q399" s="204">
        <f t="shared" si="107"/>
        <v>11414</v>
      </c>
      <c r="R399" s="217">
        <f t="shared" si="108"/>
        <v>12868</v>
      </c>
      <c r="S399" s="217">
        <f t="shared" si="109"/>
        <v>12868</v>
      </c>
      <c r="T399" s="210">
        <f t="shared" si="117"/>
        <v>1454</v>
      </c>
      <c r="U399" s="219"/>
      <c r="V399" s="204">
        <f t="shared" si="110"/>
        <v>7032</v>
      </c>
      <c r="W399" s="217">
        <f t="shared" si="111"/>
        <v>7928</v>
      </c>
      <c r="X399" s="217">
        <f t="shared" si="112"/>
        <v>7928</v>
      </c>
      <c r="Y399" s="217">
        <f t="shared" si="113"/>
        <v>7928</v>
      </c>
      <c r="Z399" s="217">
        <f t="shared" si="114"/>
        <v>9247</v>
      </c>
      <c r="AA399" s="217">
        <f t="shared" si="115"/>
        <v>9257</v>
      </c>
      <c r="AB399" s="210">
        <f t="shared" si="118"/>
        <v>10</v>
      </c>
      <c r="AC399" s="203"/>
      <c r="AD399" s="211"/>
    </row>
    <row r="400" spans="1:30" s="79" customFormat="1" x14ac:dyDescent="0.2">
      <c r="A400" s="200">
        <v>446</v>
      </c>
      <c r="B400" s="200">
        <v>446099625</v>
      </c>
      <c r="C400" s="201" t="s">
        <v>516</v>
      </c>
      <c r="D400" s="200">
        <v>99</v>
      </c>
      <c r="E400" s="201" t="s">
        <v>131</v>
      </c>
      <c r="F400" s="200">
        <v>625</v>
      </c>
      <c r="G400" s="201" t="s">
        <v>395</v>
      </c>
      <c r="H400" s="202">
        <v>15.99</v>
      </c>
      <c r="I400" s="203"/>
      <c r="J400" s="204">
        <f t="shared" si="102"/>
        <v>11851</v>
      </c>
      <c r="K400" s="217">
        <f t="shared" si="103"/>
        <v>1789</v>
      </c>
      <c r="L400" s="217">
        <f t="shared" si="104"/>
        <v>0</v>
      </c>
      <c r="M400" s="217">
        <f t="shared" si="105"/>
        <v>938</v>
      </c>
      <c r="N400" s="218">
        <f t="shared" si="116"/>
        <v>14578</v>
      </c>
      <c r="O400" s="207">
        <f t="shared" si="106"/>
        <v>0</v>
      </c>
      <c r="P400" s="219"/>
      <c r="Q400" s="204">
        <f t="shared" si="107"/>
        <v>13684</v>
      </c>
      <c r="R400" s="217">
        <f t="shared" si="108"/>
        <v>11851</v>
      </c>
      <c r="S400" s="217">
        <f t="shared" si="109"/>
        <v>11851</v>
      </c>
      <c r="T400" s="210">
        <f t="shared" si="117"/>
        <v>-1833</v>
      </c>
      <c r="U400" s="219"/>
      <c r="V400" s="204">
        <f t="shared" si="110"/>
        <v>1978</v>
      </c>
      <c r="W400" s="217">
        <f t="shared" si="111"/>
        <v>1713</v>
      </c>
      <c r="X400" s="217">
        <f t="shared" si="112"/>
        <v>1776</v>
      </c>
      <c r="Y400" s="217">
        <f t="shared" si="113"/>
        <v>1795</v>
      </c>
      <c r="Z400" s="217">
        <f t="shared" si="114"/>
        <v>1789</v>
      </c>
      <c r="AA400" s="217">
        <f t="shared" si="115"/>
        <v>1789</v>
      </c>
      <c r="AB400" s="210">
        <f t="shared" si="118"/>
        <v>0</v>
      </c>
      <c r="AC400" s="203"/>
      <c r="AD400" s="211"/>
    </row>
    <row r="401" spans="1:30" s="79" customFormat="1" x14ac:dyDescent="0.2">
      <c r="A401" s="200">
        <v>446</v>
      </c>
      <c r="B401" s="200">
        <v>446099650</v>
      </c>
      <c r="C401" s="201" t="s">
        <v>516</v>
      </c>
      <c r="D401" s="200">
        <v>99</v>
      </c>
      <c r="E401" s="201" t="s">
        <v>131</v>
      </c>
      <c r="F401" s="200">
        <v>650</v>
      </c>
      <c r="G401" s="201" t="s">
        <v>400</v>
      </c>
      <c r="H401" s="202">
        <v>2</v>
      </c>
      <c r="I401" s="203"/>
      <c r="J401" s="204">
        <f t="shared" si="102"/>
        <v>9731</v>
      </c>
      <c r="K401" s="217">
        <f t="shared" si="103"/>
        <v>2671</v>
      </c>
      <c r="L401" s="217">
        <f t="shared" si="104"/>
        <v>0</v>
      </c>
      <c r="M401" s="217">
        <f t="shared" si="105"/>
        <v>938</v>
      </c>
      <c r="N401" s="218">
        <f t="shared" si="116"/>
        <v>13340</v>
      </c>
      <c r="O401" s="207">
        <f t="shared" si="106"/>
        <v>0</v>
      </c>
      <c r="P401" s="219"/>
      <c r="Q401" s="204">
        <f t="shared" si="107"/>
        <v>11932</v>
      </c>
      <c r="R401" s="217">
        <f t="shared" si="108"/>
        <v>9731</v>
      </c>
      <c r="S401" s="217">
        <f t="shared" si="109"/>
        <v>9731</v>
      </c>
      <c r="T401" s="210">
        <f t="shared" si="117"/>
        <v>-2201</v>
      </c>
      <c r="U401" s="219"/>
      <c r="V401" s="204">
        <f t="shared" si="110"/>
        <v>3307</v>
      </c>
      <c r="W401" s="217">
        <f t="shared" si="111"/>
        <v>2697</v>
      </c>
      <c r="X401" s="217">
        <f t="shared" si="112"/>
        <v>2697</v>
      </c>
      <c r="Y401" s="217">
        <f t="shared" si="113"/>
        <v>2697</v>
      </c>
      <c r="Z401" s="217">
        <f t="shared" si="114"/>
        <v>2671</v>
      </c>
      <c r="AA401" s="217">
        <f t="shared" si="115"/>
        <v>2671</v>
      </c>
      <c r="AB401" s="210">
        <f t="shared" si="118"/>
        <v>0</v>
      </c>
      <c r="AC401" s="203"/>
      <c r="AD401" s="211"/>
    </row>
    <row r="402" spans="1:30" s="79" customFormat="1" x14ac:dyDescent="0.2">
      <c r="A402" s="200">
        <v>446</v>
      </c>
      <c r="B402" s="200">
        <v>446099665</v>
      </c>
      <c r="C402" s="201" t="s">
        <v>516</v>
      </c>
      <c r="D402" s="200">
        <v>99</v>
      </c>
      <c r="E402" s="201" t="s">
        <v>131</v>
      </c>
      <c r="F402" s="200">
        <v>665</v>
      </c>
      <c r="G402" s="201" t="s">
        <v>405</v>
      </c>
      <c r="H402" s="202">
        <v>1</v>
      </c>
      <c r="I402" s="203"/>
      <c r="J402" s="204">
        <f t="shared" si="102"/>
        <v>10764.605332625619</v>
      </c>
      <c r="K402" s="217">
        <f t="shared" si="103"/>
        <v>1905</v>
      </c>
      <c r="L402" s="217">
        <f t="shared" si="104"/>
        <v>0</v>
      </c>
      <c r="M402" s="217">
        <f t="shared" si="105"/>
        <v>938</v>
      </c>
      <c r="N402" s="218">
        <f t="shared" si="116"/>
        <v>13607.605332625619</v>
      </c>
      <c r="O402" s="207">
        <f t="shared" si="106"/>
        <v>0</v>
      </c>
      <c r="P402" s="219"/>
      <c r="Q402" s="204" t="str">
        <f t="shared" si="107"/>
        <v/>
      </c>
      <c r="R402" s="217" t="str">
        <f t="shared" si="108"/>
        <v/>
      </c>
      <c r="S402" s="217">
        <f t="shared" si="109"/>
        <v>10764.605332625619</v>
      </c>
      <c r="T402" s="210" t="str">
        <f t="shared" si="117"/>
        <v/>
      </c>
      <c r="U402" s="219"/>
      <c r="V402" s="204" t="str">
        <f t="shared" si="110"/>
        <v/>
      </c>
      <c r="W402" s="217" t="str">
        <f t="shared" si="111"/>
        <v/>
      </c>
      <c r="X402" s="217">
        <f t="shared" si="112"/>
        <v>1860</v>
      </c>
      <c r="Y402" s="217">
        <f t="shared" si="113"/>
        <v>1905</v>
      </c>
      <c r="Z402" s="217">
        <f t="shared" si="114"/>
        <v>1905</v>
      </c>
      <c r="AA402" s="217">
        <f t="shared" si="115"/>
        <v>1905</v>
      </c>
      <c r="AB402" s="210">
        <f t="shared" si="118"/>
        <v>0</v>
      </c>
      <c r="AC402" s="203"/>
      <c r="AD402" s="211"/>
    </row>
    <row r="403" spans="1:30" s="79" customFormat="1" x14ac:dyDescent="0.2">
      <c r="A403" s="200">
        <v>446</v>
      </c>
      <c r="B403" s="200">
        <v>446099690</v>
      </c>
      <c r="C403" s="201" t="s">
        <v>516</v>
      </c>
      <c r="D403" s="200">
        <v>99</v>
      </c>
      <c r="E403" s="201" t="s">
        <v>131</v>
      </c>
      <c r="F403" s="200">
        <v>690</v>
      </c>
      <c r="G403" s="201" t="s">
        <v>414</v>
      </c>
      <c r="H403" s="202">
        <v>14.04</v>
      </c>
      <c r="I403" s="203"/>
      <c r="J403" s="204">
        <f t="shared" si="102"/>
        <v>11296</v>
      </c>
      <c r="K403" s="217">
        <f t="shared" si="103"/>
        <v>4073</v>
      </c>
      <c r="L403" s="217">
        <f t="shared" si="104"/>
        <v>0</v>
      </c>
      <c r="M403" s="217">
        <f t="shared" si="105"/>
        <v>938</v>
      </c>
      <c r="N403" s="218">
        <f t="shared" si="116"/>
        <v>16307</v>
      </c>
      <c r="O403" s="207">
        <f t="shared" si="106"/>
        <v>0</v>
      </c>
      <c r="P403" s="219"/>
      <c r="Q403" s="204">
        <f t="shared" si="107"/>
        <v>10804</v>
      </c>
      <c r="R403" s="217">
        <f t="shared" si="108"/>
        <v>11296</v>
      </c>
      <c r="S403" s="217">
        <f t="shared" si="109"/>
        <v>11296</v>
      </c>
      <c r="T403" s="210">
        <f t="shared" si="117"/>
        <v>492</v>
      </c>
      <c r="U403" s="219"/>
      <c r="V403" s="204">
        <f t="shared" si="110"/>
        <v>3349</v>
      </c>
      <c r="W403" s="217">
        <f t="shared" si="111"/>
        <v>3502</v>
      </c>
      <c r="X403" s="217">
        <f t="shared" si="112"/>
        <v>4075</v>
      </c>
      <c r="Y403" s="217">
        <f t="shared" si="113"/>
        <v>4073</v>
      </c>
      <c r="Z403" s="217">
        <f t="shared" si="114"/>
        <v>4073</v>
      </c>
      <c r="AA403" s="217">
        <f t="shared" si="115"/>
        <v>4073</v>
      </c>
      <c r="AB403" s="210">
        <f t="shared" si="118"/>
        <v>0</v>
      </c>
      <c r="AC403" s="203"/>
      <c r="AD403" s="211"/>
    </row>
    <row r="404" spans="1:30" s="79" customFormat="1" x14ac:dyDescent="0.2">
      <c r="A404" s="200">
        <v>446</v>
      </c>
      <c r="B404" s="200">
        <v>446099763</v>
      </c>
      <c r="C404" s="201" t="s">
        <v>516</v>
      </c>
      <c r="D404" s="200">
        <v>99</v>
      </c>
      <c r="E404" s="201" t="s">
        <v>131</v>
      </c>
      <c r="F404" s="200">
        <v>763</v>
      </c>
      <c r="G404" s="201" t="s">
        <v>434</v>
      </c>
      <c r="H404" s="202">
        <v>1</v>
      </c>
      <c r="I404" s="203"/>
      <c r="J404" s="204">
        <f t="shared" si="102"/>
        <v>12010.527887049659</v>
      </c>
      <c r="K404" s="217">
        <f t="shared" si="103"/>
        <v>2694</v>
      </c>
      <c r="L404" s="217">
        <f t="shared" si="104"/>
        <v>0</v>
      </c>
      <c r="M404" s="217">
        <f t="shared" si="105"/>
        <v>938</v>
      </c>
      <c r="N404" s="218">
        <f t="shared" si="116"/>
        <v>15642.527887049659</v>
      </c>
      <c r="O404" s="207">
        <f t="shared" si="106"/>
        <v>0</v>
      </c>
      <c r="P404" s="219"/>
      <c r="Q404" s="204" t="str">
        <f t="shared" si="107"/>
        <v/>
      </c>
      <c r="R404" s="217" t="str">
        <f t="shared" si="108"/>
        <v/>
      </c>
      <c r="S404" s="217">
        <f t="shared" si="109"/>
        <v>12010.527887049659</v>
      </c>
      <c r="T404" s="210" t="str">
        <f t="shared" si="117"/>
        <v/>
      </c>
      <c r="U404" s="219"/>
      <c r="V404" s="204" t="str">
        <f t="shared" si="110"/>
        <v/>
      </c>
      <c r="W404" s="217" t="str">
        <f t="shared" si="111"/>
        <v/>
      </c>
      <c r="X404" s="217">
        <f t="shared" si="112"/>
        <v>2750</v>
      </c>
      <c r="Y404" s="217">
        <f t="shared" si="113"/>
        <v>2695</v>
      </c>
      <c r="Z404" s="217">
        <f t="shared" si="114"/>
        <v>2694</v>
      </c>
      <c r="AA404" s="217">
        <f t="shared" si="115"/>
        <v>2694</v>
      </c>
      <c r="AB404" s="210">
        <f t="shared" si="118"/>
        <v>0</v>
      </c>
      <c r="AC404" s="203"/>
      <c r="AD404" s="211"/>
    </row>
    <row r="405" spans="1:30" s="79" customFormat="1" x14ac:dyDescent="0.2">
      <c r="A405" s="200">
        <v>447</v>
      </c>
      <c r="B405" s="200">
        <v>447101025</v>
      </c>
      <c r="C405" s="201" t="s">
        <v>517</v>
      </c>
      <c r="D405" s="200">
        <v>101</v>
      </c>
      <c r="E405" s="201" t="s">
        <v>133</v>
      </c>
      <c r="F405" s="200">
        <v>25</v>
      </c>
      <c r="G405" s="201" t="s">
        <v>57</v>
      </c>
      <c r="H405" s="202">
        <v>134.70000000000002</v>
      </c>
      <c r="I405" s="203"/>
      <c r="J405" s="204">
        <f t="shared" si="102"/>
        <v>10795</v>
      </c>
      <c r="K405" s="217">
        <f t="shared" si="103"/>
        <v>5251</v>
      </c>
      <c r="L405" s="217">
        <f t="shared" si="104"/>
        <v>0</v>
      </c>
      <c r="M405" s="217">
        <f t="shared" si="105"/>
        <v>938</v>
      </c>
      <c r="N405" s="218">
        <f t="shared" si="116"/>
        <v>16984</v>
      </c>
      <c r="O405" s="207">
        <f t="shared" si="106"/>
        <v>13</v>
      </c>
      <c r="P405" s="219"/>
      <c r="Q405" s="204">
        <f t="shared" si="107"/>
        <v>10401</v>
      </c>
      <c r="R405" s="217">
        <f t="shared" si="108"/>
        <v>10795</v>
      </c>
      <c r="S405" s="217">
        <f t="shared" si="109"/>
        <v>10795</v>
      </c>
      <c r="T405" s="210">
        <f t="shared" si="117"/>
        <v>394</v>
      </c>
      <c r="U405" s="219"/>
      <c r="V405" s="204">
        <f t="shared" si="110"/>
        <v>4076</v>
      </c>
      <c r="W405" s="217">
        <f t="shared" si="111"/>
        <v>4230</v>
      </c>
      <c r="X405" s="217">
        <f t="shared" si="112"/>
        <v>5162</v>
      </c>
      <c r="Y405" s="217">
        <f t="shared" si="113"/>
        <v>5239</v>
      </c>
      <c r="Z405" s="217">
        <f t="shared" si="114"/>
        <v>5238</v>
      </c>
      <c r="AA405" s="217">
        <f t="shared" si="115"/>
        <v>5251</v>
      </c>
      <c r="AB405" s="210">
        <f t="shared" si="118"/>
        <v>13</v>
      </c>
      <c r="AC405" s="203"/>
      <c r="AD405" s="211"/>
    </row>
    <row r="406" spans="1:30" s="79" customFormat="1" x14ac:dyDescent="0.2">
      <c r="A406" s="200">
        <v>447</v>
      </c>
      <c r="B406" s="200">
        <v>447101050</v>
      </c>
      <c r="C406" s="201" t="s">
        <v>517</v>
      </c>
      <c r="D406" s="200">
        <v>101</v>
      </c>
      <c r="E406" s="201" t="s">
        <v>133</v>
      </c>
      <c r="F406" s="200">
        <v>50</v>
      </c>
      <c r="G406" s="201" t="s">
        <v>82</v>
      </c>
      <c r="H406" s="202">
        <v>2</v>
      </c>
      <c r="I406" s="203"/>
      <c r="J406" s="204">
        <f t="shared" si="102"/>
        <v>11198.477785070678</v>
      </c>
      <c r="K406" s="217">
        <f t="shared" si="103"/>
        <v>4983</v>
      </c>
      <c r="L406" s="217">
        <f t="shared" si="104"/>
        <v>0</v>
      </c>
      <c r="M406" s="217">
        <f t="shared" si="105"/>
        <v>938</v>
      </c>
      <c r="N406" s="218">
        <f t="shared" si="116"/>
        <v>17119.477785070678</v>
      </c>
      <c r="O406" s="207">
        <f t="shared" si="106"/>
        <v>-822</v>
      </c>
      <c r="P406" s="219"/>
      <c r="Q406" s="204">
        <f t="shared" si="107"/>
        <v>10951.007300388614</v>
      </c>
      <c r="R406" s="217">
        <f t="shared" si="108"/>
        <v>11198.477785070678</v>
      </c>
      <c r="S406" s="217">
        <f t="shared" si="109"/>
        <v>11198.477785070678</v>
      </c>
      <c r="T406" s="210">
        <f t="shared" si="117"/>
        <v>247.47048468206413</v>
      </c>
      <c r="U406" s="219"/>
      <c r="V406" s="204">
        <f t="shared" si="110"/>
        <v>4583</v>
      </c>
      <c r="W406" s="217">
        <f t="shared" si="111"/>
        <v>4686</v>
      </c>
      <c r="X406" s="217">
        <f t="shared" si="112"/>
        <v>5788</v>
      </c>
      <c r="Y406" s="217">
        <f t="shared" si="113"/>
        <v>5805</v>
      </c>
      <c r="Z406" s="217">
        <f t="shared" si="114"/>
        <v>5805</v>
      </c>
      <c r="AA406" s="217">
        <f t="shared" si="115"/>
        <v>4983</v>
      </c>
      <c r="AB406" s="210">
        <f t="shared" si="118"/>
        <v>-822</v>
      </c>
      <c r="AC406" s="203"/>
      <c r="AD406" s="211"/>
    </row>
    <row r="407" spans="1:30" s="79" customFormat="1" x14ac:dyDescent="0.2">
      <c r="A407" s="200">
        <v>447</v>
      </c>
      <c r="B407" s="200">
        <v>447101100</v>
      </c>
      <c r="C407" s="201" t="s">
        <v>517</v>
      </c>
      <c r="D407" s="200">
        <v>101</v>
      </c>
      <c r="E407" s="201" t="s">
        <v>133</v>
      </c>
      <c r="F407" s="200">
        <v>100</v>
      </c>
      <c r="G407" s="201" t="s">
        <v>132</v>
      </c>
      <c r="H407" s="202">
        <v>3</v>
      </c>
      <c r="I407" s="203"/>
      <c r="J407" s="204">
        <f t="shared" si="102"/>
        <v>14516</v>
      </c>
      <c r="K407" s="217">
        <f t="shared" si="103"/>
        <v>5373</v>
      </c>
      <c r="L407" s="217">
        <f t="shared" si="104"/>
        <v>0</v>
      </c>
      <c r="M407" s="217">
        <f t="shared" si="105"/>
        <v>938</v>
      </c>
      <c r="N407" s="218">
        <f t="shared" si="116"/>
        <v>20827</v>
      </c>
      <c r="O407" s="207">
        <f t="shared" si="106"/>
        <v>1</v>
      </c>
      <c r="P407" s="219"/>
      <c r="Q407" s="204">
        <f t="shared" si="107"/>
        <v>12221.43885767517</v>
      </c>
      <c r="R407" s="217">
        <f t="shared" si="108"/>
        <v>14516</v>
      </c>
      <c r="S407" s="217">
        <f t="shared" si="109"/>
        <v>14516</v>
      </c>
      <c r="T407" s="210">
        <f t="shared" si="117"/>
        <v>2294.5611423248301</v>
      </c>
      <c r="U407" s="219"/>
      <c r="V407" s="204">
        <f t="shared" si="110"/>
        <v>5033</v>
      </c>
      <c r="W407" s="217">
        <f t="shared" si="111"/>
        <v>5978</v>
      </c>
      <c r="X407" s="217">
        <f t="shared" si="112"/>
        <v>5978</v>
      </c>
      <c r="Y407" s="217">
        <f t="shared" si="113"/>
        <v>5978</v>
      </c>
      <c r="Z407" s="217">
        <f t="shared" si="114"/>
        <v>5372</v>
      </c>
      <c r="AA407" s="217">
        <f t="shared" si="115"/>
        <v>5373</v>
      </c>
      <c r="AB407" s="210">
        <f t="shared" si="118"/>
        <v>1</v>
      </c>
      <c r="AC407" s="203"/>
      <c r="AD407" s="211"/>
    </row>
    <row r="408" spans="1:30" s="79" customFormat="1" x14ac:dyDescent="0.2">
      <c r="A408" s="200">
        <v>447</v>
      </c>
      <c r="B408" s="200">
        <v>447101101</v>
      </c>
      <c r="C408" s="201" t="s">
        <v>517</v>
      </c>
      <c r="D408" s="200">
        <v>101</v>
      </c>
      <c r="E408" s="201" t="s">
        <v>133</v>
      </c>
      <c r="F408" s="200">
        <v>101</v>
      </c>
      <c r="G408" s="201" t="s">
        <v>133</v>
      </c>
      <c r="H408" s="202">
        <v>363.03999999999996</v>
      </c>
      <c r="I408" s="203"/>
      <c r="J408" s="204">
        <f t="shared" si="102"/>
        <v>9993</v>
      </c>
      <c r="K408" s="217">
        <f t="shared" si="103"/>
        <v>2682</v>
      </c>
      <c r="L408" s="217">
        <f t="shared" si="104"/>
        <v>0</v>
      </c>
      <c r="M408" s="217">
        <f t="shared" si="105"/>
        <v>938</v>
      </c>
      <c r="N408" s="218">
        <f t="shared" si="116"/>
        <v>13613</v>
      </c>
      <c r="O408" s="207">
        <f t="shared" si="106"/>
        <v>4</v>
      </c>
      <c r="P408" s="219"/>
      <c r="Q408" s="204">
        <f t="shared" si="107"/>
        <v>9717</v>
      </c>
      <c r="R408" s="217">
        <f t="shared" si="108"/>
        <v>9993</v>
      </c>
      <c r="S408" s="217">
        <f t="shared" si="109"/>
        <v>9993</v>
      </c>
      <c r="T408" s="210">
        <f t="shared" si="117"/>
        <v>276</v>
      </c>
      <c r="U408" s="219"/>
      <c r="V408" s="204">
        <f t="shared" si="110"/>
        <v>2503</v>
      </c>
      <c r="W408" s="217">
        <f t="shared" si="111"/>
        <v>2575</v>
      </c>
      <c r="X408" s="217">
        <f t="shared" si="112"/>
        <v>2667</v>
      </c>
      <c r="Y408" s="217">
        <f t="shared" si="113"/>
        <v>2678</v>
      </c>
      <c r="Z408" s="217">
        <f t="shared" si="114"/>
        <v>2678</v>
      </c>
      <c r="AA408" s="217">
        <f t="shared" si="115"/>
        <v>2682</v>
      </c>
      <c r="AB408" s="210">
        <f t="shared" si="118"/>
        <v>4</v>
      </c>
      <c r="AC408" s="203"/>
      <c r="AD408" s="211"/>
    </row>
    <row r="409" spans="1:30" s="79" customFormat="1" x14ac:dyDescent="0.2">
      <c r="A409" s="200">
        <v>447</v>
      </c>
      <c r="B409" s="200">
        <v>447101136</v>
      </c>
      <c r="C409" s="201" t="s">
        <v>517</v>
      </c>
      <c r="D409" s="200">
        <v>101</v>
      </c>
      <c r="E409" s="201" t="s">
        <v>133</v>
      </c>
      <c r="F409" s="200">
        <v>136</v>
      </c>
      <c r="G409" s="201" t="s">
        <v>168</v>
      </c>
      <c r="H409" s="202">
        <v>5</v>
      </c>
      <c r="I409" s="203"/>
      <c r="J409" s="204">
        <f t="shared" si="102"/>
        <v>10118</v>
      </c>
      <c r="K409" s="217">
        <f t="shared" si="103"/>
        <v>3018</v>
      </c>
      <c r="L409" s="217">
        <f t="shared" si="104"/>
        <v>0</v>
      </c>
      <c r="M409" s="217">
        <f t="shared" si="105"/>
        <v>938</v>
      </c>
      <c r="N409" s="218">
        <f t="shared" si="116"/>
        <v>14074</v>
      </c>
      <c r="O409" s="207">
        <f t="shared" si="106"/>
        <v>0</v>
      </c>
      <c r="P409" s="219"/>
      <c r="Q409" s="204">
        <f t="shared" si="107"/>
        <v>11875</v>
      </c>
      <c r="R409" s="217">
        <f t="shared" si="108"/>
        <v>10118</v>
      </c>
      <c r="S409" s="217">
        <f t="shared" si="109"/>
        <v>10118</v>
      </c>
      <c r="T409" s="210">
        <f t="shared" si="117"/>
        <v>-1757</v>
      </c>
      <c r="U409" s="219"/>
      <c r="V409" s="204">
        <f t="shared" si="110"/>
        <v>3773</v>
      </c>
      <c r="W409" s="217">
        <f t="shared" si="111"/>
        <v>3215</v>
      </c>
      <c r="X409" s="217">
        <f t="shared" si="112"/>
        <v>3215</v>
      </c>
      <c r="Y409" s="217">
        <f t="shared" si="113"/>
        <v>3215</v>
      </c>
      <c r="Z409" s="217">
        <f t="shared" si="114"/>
        <v>3018</v>
      </c>
      <c r="AA409" s="217">
        <f t="shared" si="115"/>
        <v>3018</v>
      </c>
      <c r="AB409" s="210">
        <f t="shared" si="118"/>
        <v>0</v>
      </c>
      <c r="AC409" s="203"/>
      <c r="AD409" s="211"/>
    </row>
    <row r="410" spans="1:30" s="79" customFormat="1" x14ac:dyDescent="0.2">
      <c r="A410" s="200">
        <v>447</v>
      </c>
      <c r="B410" s="200">
        <v>447101138</v>
      </c>
      <c r="C410" s="201" t="s">
        <v>517</v>
      </c>
      <c r="D410" s="200">
        <v>101</v>
      </c>
      <c r="E410" s="201" t="s">
        <v>133</v>
      </c>
      <c r="F410" s="200">
        <v>138</v>
      </c>
      <c r="G410" s="201" t="s">
        <v>170</v>
      </c>
      <c r="H410" s="202">
        <v>7</v>
      </c>
      <c r="I410" s="203"/>
      <c r="J410" s="204">
        <f t="shared" si="102"/>
        <v>11169</v>
      </c>
      <c r="K410" s="217">
        <f t="shared" si="103"/>
        <v>6000</v>
      </c>
      <c r="L410" s="217">
        <f t="shared" si="104"/>
        <v>0</v>
      </c>
      <c r="M410" s="217">
        <f t="shared" si="105"/>
        <v>938</v>
      </c>
      <c r="N410" s="218">
        <f t="shared" si="116"/>
        <v>18107</v>
      </c>
      <c r="O410" s="207">
        <f t="shared" si="106"/>
        <v>3</v>
      </c>
      <c r="P410" s="219"/>
      <c r="Q410" s="204">
        <f t="shared" si="107"/>
        <v>9362</v>
      </c>
      <c r="R410" s="217">
        <f t="shared" si="108"/>
        <v>11169</v>
      </c>
      <c r="S410" s="217">
        <f t="shared" si="109"/>
        <v>11169</v>
      </c>
      <c r="T410" s="210">
        <f t="shared" si="117"/>
        <v>1807</v>
      </c>
      <c r="U410" s="219"/>
      <c r="V410" s="204">
        <f t="shared" si="110"/>
        <v>4887</v>
      </c>
      <c r="W410" s="217">
        <f t="shared" si="111"/>
        <v>5830</v>
      </c>
      <c r="X410" s="217">
        <f t="shared" si="112"/>
        <v>6178</v>
      </c>
      <c r="Y410" s="217">
        <f t="shared" si="113"/>
        <v>5998</v>
      </c>
      <c r="Z410" s="217">
        <f t="shared" si="114"/>
        <v>5997</v>
      </c>
      <c r="AA410" s="217">
        <f t="shared" si="115"/>
        <v>6000</v>
      </c>
      <c r="AB410" s="210">
        <f t="shared" si="118"/>
        <v>3</v>
      </c>
      <c r="AC410" s="203"/>
      <c r="AD410" s="211"/>
    </row>
    <row r="411" spans="1:30" s="79" customFormat="1" x14ac:dyDescent="0.2">
      <c r="A411" s="200">
        <v>447</v>
      </c>
      <c r="B411" s="200">
        <v>447101139</v>
      </c>
      <c r="C411" s="201" t="s">
        <v>517</v>
      </c>
      <c r="D411" s="200">
        <v>101</v>
      </c>
      <c r="E411" s="201" t="s">
        <v>133</v>
      </c>
      <c r="F411" s="200">
        <v>139</v>
      </c>
      <c r="G411" s="201" t="s">
        <v>171</v>
      </c>
      <c r="H411" s="202">
        <v>0.2</v>
      </c>
      <c r="I411" s="203"/>
      <c r="J411" s="204">
        <f t="shared" si="102"/>
        <v>13523</v>
      </c>
      <c r="K411" s="217">
        <f t="shared" si="103"/>
        <v>4664</v>
      </c>
      <c r="L411" s="217">
        <f t="shared" si="104"/>
        <v>0</v>
      </c>
      <c r="M411" s="217">
        <f t="shared" si="105"/>
        <v>938</v>
      </c>
      <c r="N411" s="218">
        <f t="shared" si="116"/>
        <v>19125</v>
      </c>
      <c r="O411" s="207">
        <f t="shared" si="106"/>
        <v>0</v>
      </c>
      <c r="P411" s="219"/>
      <c r="Q411" s="204">
        <f t="shared" si="107"/>
        <v>9183</v>
      </c>
      <c r="R411" s="217">
        <f t="shared" si="108"/>
        <v>13523</v>
      </c>
      <c r="S411" s="217">
        <f t="shared" si="109"/>
        <v>13523</v>
      </c>
      <c r="T411" s="210">
        <f t="shared" si="117"/>
        <v>4340</v>
      </c>
      <c r="U411" s="219"/>
      <c r="V411" s="204">
        <f t="shared" si="110"/>
        <v>3044</v>
      </c>
      <c r="W411" s="217">
        <f t="shared" si="111"/>
        <v>4483</v>
      </c>
      <c r="X411" s="217">
        <f t="shared" si="112"/>
        <v>4670</v>
      </c>
      <c r="Y411" s="217">
        <f t="shared" si="113"/>
        <v>4664</v>
      </c>
      <c r="Z411" s="217">
        <f t="shared" si="114"/>
        <v>4664</v>
      </c>
      <c r="AA411" s="217">
        <f t="shared" si="115"/>
        <v>4664</v>
      </c>
      <c r="AB411" s="210">
        <f t="shared" si="118"/>
        <v>0</v>
      </c>
      <c r="AC411" s="203"/>
      <c r="AD411" s="211"/>
    </row>
    <row r="412" spans="1:30" s="79" customFormat="1" x14ac:dyDescent="0.2">
      <c r="A412" s="200">
        <v>447</v>
      </c>
      <c r="B412" s="200">
        <v>447101167</v>
      </c>
      <c r="C412" s="201" t="s">
        <v>517</v>
      </c>
      <c r="D412" s="200">
        <v>101</v>
      </c>
      <c r="E412" s="201" t="s">
        <v>133</v>
      </c>
      <c r="F412" s="200">
        <v>167</v>
      </c>
      <c r="G412" s="201" t="s">
        <v>199</v>
      </c>
      <c r="H412" s="202">
        <v>2.71</v>
      </c>
      <c r="I412" s="203"/>
      <c r="J412" s="204">
        <f t="shared" si="102"/>
        <v>9716</v>
      </c>
      <c r="K412" s="217">
        <f t="shared" si="103"/>
        <v>4373</v>
      </c>
      <c r="L412" s="217">
        <f t="shared" si="104"/>
        <v>0</v>
      </c>
      <c r="M412" s="217">
        <f t="shared" si="105"/>
        <v>938</v>
      </c>
      <c r="N412" s="218">
        <f t="shared" si="116"/>
        <v>15027</v>
      </c>
      <c r="O412" s="207">
        <f t="shared" si="106"/>
        <v>0</v>
      </c>
      <c r="P412" s="219"/>
      <c r="Q412" s="204">
        <f t="shared" si="107"/>
        <v>10955.058896859297</v>
      </c>
      <c r="R412" s="217">
        <f t="shared" si="108"/>
        <v>9716</v>
      </c>
      <c r="S412" s="217">
        <f t="shared" si="109"/>
        <v>9716</v>
      </c>
      <c r="T412" s="210">
        <f t="shared" si="117"/>
        <v>-1239.0588968592965</v>
      </c>
      <c r="U412" s="219"/>
      <c r="V412" s="204">
        <f t="shared" si="110"/>
        <v>4418</v>
      </c>
      <c r="W412" s="217">
        <f t="shared" si="111"/>
        <v>3918</v>
      </c>
      <c r="X412" s="217">
        <f t="shared" si="112"/>
        <v>4377</v>
      </c>
      <c r="Y412" s="217">
        <f t="shared" si="113"/>
        <v>4373</v>
      </c>
      <c r="Z412" s="217">
        <f t="shared" si="114"/>
        <v>4373</v>
      </c>
      <c r="AA412" s="217">
        <f t="shared" si="115"/>
        <v>4373</v>
      </c>
      <c r="AB412" s="210">
        <f t="shared" si="118"/>
        <v>0</v>
      </c>
      <c r="AC412" s="203"/>
      <c r="AD412" s="211"/>
    </row>
    <row r="413" spans="1:30" s="79" customFormat="1" x14ac:dyDescent="0.2">
      <c r="A413" s="200">
        <v>447</v>
      </c>
      <c r="B413" s="200">
        <v>447101175</v>
      </c>
      <c r="C413" s="201" t="s">
        <v>517</v>
      </c>
      <c r="D413" s="200">
        <v>101</v>
      </c>
      <c r="E413" s="201" t="s">
        <v>133</v>
      </c>
      <c r="F413" s="200">
        <v>175</v>
      </c>
      <c r="G413" s="201" t="s">
        <v>207</v>
      </c>
      <c r="H413" s="202">
        <v>2</v>
      </c>
      <c r="I413" s="203"/>
      <c r="J413" s="204">
        <f t="shared" si="102"/>
        <v>10565.896850839636</v>
      </c>
      <c r="K413" s="217">
        <f t="shared" si="103"/>
        <v>5413</v>
      </c>
      <c r="L413" s="217">
        <f t="shared" si="104"/>
        <v>0</v>
      </c>
      <c r="M413" s="217">
        <f t="shared" si="105"/>
        <v>938</v>
      </c>
      <c r="N413" s="218">
        <f t="shared" si="116"/>
        <v>16916.896850839636</v>
      </c>
      <c r="O413" s="207">
        <f t="shared" si="106"/>
        <v>0</v>
      </c>
      <c r="P413" s="219"/>
      <c r="Q413" s="204" t="str">
        <f t="shared" si="107"/>
        <v/>
      </c>
      <c r="R413" s="217" t="str">
        <f t="shared" si="108"/>
        <v/>
      </c>
      <c r="S413" s="217">
        <f t="shared" si="109"/>
        <v>10565.896850839636</v>
      </c>
      <c r="T413" s="210" t="str">
        <f t="shared" si="117"/>
        <v/>
      </c>
      <c r="U413" s="219"/>
      <c r="V413" s="204" t="str">
        <f t="shared" si="110"/>
        <v/>
      </c>
      <c r="W413" s="217" t="str">
        <f t="shared" si="111"/>
        <v/>
      </c>
      <c r="X413" s="217">
        <f t="shared" si="112"/>
        <v>5408</v>
      </c>
      <c r="Y413" s="217">
        <f t="shared" si="113"/>
        <v>5413</v>
      </c>
      <c r="Z413" s="217">
        <f t="shared" si="114"/>
        <v>5413</v>
      </c>
      <c r="AA413" s="217">
        <f t="shared" si="115"/>
        <v>5413</v>
      </c>
      <c r="AB413" s="210">
        <f t="shared" si="118"/>
        <v>0</v>
      </c>
      <c r="AC413" s="203"/>
      <c r="AD413" s="211"/>
    </row>
    <row r="414" spans="1:30" s="79" customFormat="1" x14ac:dyDescent="0.2">
      <c r="A414" s="200">
        <v>447</v>
      </c>
      <c r="B414" s="200">
        <v>447101177</v>
      </c>
      <c r="C414" s="201" t="s">
        <v>517</v>
      </c>
      <c r="D414" s="200">
        <v>101</v>
      </c>
      <c r="E414" s="201" t="s">
        <v>133</v>
      </c>
      <c r="F414" s="200">
        <v>177</v>
      </c>
      <c r="G414" s="201" t="s">
        <v>209</v>
      </c>
      <c r="H414" s="202">
        <v>21.71</v>
      </c>
      <c r="I414" s="203"/>
      <c r="J414" s="204">
        <f t="shared" si="102"/>
        <v>10200</v>
      </c>
      <c r="K414" s="217">
        <f t="shared" si="103"/>
        <v>4331</v>
      </c>
      <c r="L414" s="217">
        <f t="shared" si="104"/>
        <v>0</v>
      </c>
      <c r="M414" s="217">
        <f t="shared" si="105"/>
        <v>938</v>
      </c>
      <c r="N414" s="218">
        <f t="shared" si="116"/>
        <v>15469</v>
      </c>
      <c r="O414" s="207">
        <f t="shared" si="106"/>
        <v>2</v>
      </c>
      <c r="P414" s="219"/>
      <c r="Q414" s="204">
        <f t="shared" si="107"/>
        <v>9281</v>
      </c>
      <c r="R414" s="217">
        <f t="shared" si="108"/>
        <v>10200</v>
      </c>
      <c r="S414" s="217">
        <f t="shared" si="109"/>
        <v>10200</v>
      </c>
      <c r="T414" s="210">
        <f t="shared" si="117"/>
        <v>919</v>
      </c>
      <c r="U414" s="219"/>
      <c r="V414" s="204">
        <f t="shared" si="110"/>
        <v>3536</v>
      </c>
      <c r="W414" s="217">
        <f t="shared" si="111"/>
        <v>3886</v>
      </c>
      <c r="X414" s="217">
        <f t="shared" si="112"/>
        <v>4332</v>
      </c>
      <c r="Y414" s="217">
        <f t="shared" si="113"/>
        <v>4329</v>
      </c>
      <c r="Z414" s="217">
        <f t="shared" si="114"/>
        <v>4329</v>
      </c>
      <c r="AA414" s="217">
        <f t="shared" si="115"/>
        <v>4331</v>
      </c>
      <c r="AB414" s="210">
        <f t="shared" si="118"/>
        <v>2</v>
      </c>
      <c r="AC414" s="203"/>
      <c r="AD414" s="211"/>
    </row>
    <row r="415" spans="1:30" s="79" customFormat="1" x14ac:dyDescent="0.2">
      <c r="A415" s="200">
        <v>447</v>
      </c>
      <c r="B415" s="200">
        <v>447101185</v>
      </c>
      <c r="C415" s="201" t="s">
        <v>517</v>
      </c>
      <c r="D415" s="200">
        <v>101</v>
      </c>
      <c r="E415" s="201" t="s">
        <v>133</v>
      </c>
      <c r="F415" s="200">
        <v>185</v>
      </c>
      <c r="G415" s="201" t="s">
        <v>217</v>
      </c>
      <c r="H415" s="202">
        <v>89.18</v>
      </c>
      <c r="I415" s="203"/>
      <c r="J415" s="204">
        <f t="shared" si="102"/>
        <v>11307</v>
      </c>
      <c r="K415" s="217">
        <f t="shared" si="103"/>
        <v>1440</v>
      </c>
      <c r="L415" s="217">
        <f t="shared" si="104"/>
        <v>0</v>
      </c>
      <c r="M415" s="217">
        <f t="shared" si="105"/>
        <v>938</v>
      </c>
      <c r="N415" s="218">
        <f t="shared" si="116"/>
        <v>13685</v>
      </c>
      <c r="O415" s="207">
        <f t="shared" si="106"/>
        <v>11</v>
      </c>
      <c r="P415" s="219"/>
      <c r="Q415" s="204">
        <f t="shared" si="107"/>
        <v>10522</v>
      </c>
      <c r="R415" s="217">
        <f t="shared" si="108"/>
        <v>11307</v>
      </c>
      <c r="S415" s="217">
        <f t="shared" si="109"/>
        <v>11307</v>
      </c>
      <c r="T415" s="210">
        <f t="shared" si="117"/>
        <v>785</v>
      </c>
      <c r="U415" s="219"/>
      <c r="V415" s="204">
        <f t="shared" si="110"/>
        <v>1713</v>
      </c>
      <c r="W415" s="217">
        <f t="shared" si="111"/>
        <v>1840</v>
      </c>
      <c r="X415" s="217">
        <f t="shared" si="112"/>
        <v>1406</v>
      </c>
      <c r="Y415" s="217">
        <f t="shared" si="113"/>
        <v>1430</v>
      </c>
      <c r="Z415" s="217">
        <f t="shared" si="114"/>
        <v>1429</v>
      </c>
      <c r="AA415" s="217">
        <f t="shared" si="115"/>
        <v>1440</v>
      </c>
      <c r="AB415" s="210">
        <f t="shared" si="118"/>
        <v>11</v>
      </c>
      <c r="AC415" s="203"/>
      <c r="AD415" s="211"/>
    </row>
    <row r="416" spans="1:30" s="79" customFormat="1" x14ac:dyDescent="0.2">
      <c r="A416" s="200">
        <v>447</v>
      </c>
      <c r="B416" s="200">
        <v>447101187</v>
      </c>
      <c r="C416" s="201" t="s">
        <v>517</v>
      </c>
      <c r="D416" s="200">
        <v>101</v>
      </c>
      <c r="E416" s="201" t="s">
        <v>133</v>
      </c>
      <c r="F416" s="200">
        <v>187</v>
      </c>
      <c r="G416" s="201" t="s">
        <v>219</v>
      </c>
      <c r="H416" s="202">
        <v>3.41</v>
      </c>
      <c r="I416" s="203"/>
      <c r="J416" s="204">
        <f t="shared" si="102"/>
        <v>10651</v>
      </c>
      <c r="K416" s="217">
        <f t="shared" si="103"/>
        <v>6598</v>
      </c>
      <c r="L416" s="217">
        <f t="shared" si="104"/>
        <v>0</v>
      </c>
      <c r="M416" s="217">
        <f t="shared" si="105"/>
        <v>938</v>
      </c>
      <c r="N416" s="218">
        <f t="shared" si="116"/>
        <v>18187</v>
      </c>
      <c r="O416" s="207">
        <f t="shared" si="106"/>
        <v>1</v>
      </c>
      <c r="P416" s="219"/>
      <c r="Q416" s="204">
        <f t="shared" si="107"/>
        <v>10804</v>
      </c>
      <c r="R416" s="217">
        <f t="shared" si="108"/>
        <v>10651</v>
      </c>
      <c r="S416" s="217">
        <f t="shared" si="109"/>
        <v>10651</v>
      </c>
      <c r="T416" s="210">
        <f t="shared" si="117"/>
        <v>-153</v>
      </c>
      <c r="U416" s="219"/>
      <c r="V416" s="204">
        <f t="shared" si="110"/>
        <v>5796</v>
      </c>
      <c r="W416" s="217">
        <f t="shared" si="111"/>
        <v>5714</v>
      </c>
      <c r="X416" s="217">
        <f t="shared" si="112"/>
        <v>5714</v>
      </c>
      <c r="Y416" s="217">
        <f t="shared" si="113"/>
        <v>5714</v>
      </c>
      <c r="Z416" s="217">
        <f t="shared" si="114"/>
        <v>6597</v>
      </c>
      <c r="AA416" s="217">
        <f t="shared" si="115"/>
        <v>6598</v>
      </c>
      <c r="AB416" s="210">
        <f t="shared" si="118"/>
        <v>1</v>
      </c>
      <c r="AC416" s="203"/>
      <c r="AD416" s="211"/>
    </row>
    <row r="417" spans="1:30" s="79" customFormat="1" x14ac:dyDescent="0.2">
      <c r="A417" s="200">
        <v>447</v>
      </c>
      <c r="B417" s="200">
        <v>447101208</v>
      </c>
      <c r="C417" s="201" t="s">
        <v>517</v>
      </c>
      <c r="D417" s="200">
        <v>101</v>
      </c>
      <c r="E417" s="201" t="s">
        <v>133</v>
      </c>
      <c r="F417" s="200">
        <v>208</v>
      </c>
      <c r="G417" s="201" t="s">
        <v>240</v>
      </c>
      <c r="H417" s="202">
        <v>9</v>
      </c>
      <c r="I417" s="203"/>
      <c r="J417" s="204">
        <f t="shared" si="102"/>
        <v>9968</v>
      </c>
      <c r="K417" s="217">
        <f t="shared" si="103"/>
        <v>5728</v>
      </c>
      <c r="L417" s="217">
        <f t="shared" si="104"/>
        <v>0</v>
      </c>
      <c r="M417" s="217">
        <f t="shared" si="105"/>
        <v>938</v>
      </c>
      <c r="N417" s="218">
        <f t="shared" si="116"/>
        <v>16634</v>
      </c>
      <c r="O417" s="207">
        <f t="shared" si="106"/>
        <v>4</v>
      </c>
      <c r="P417" s="219"/>
      <c r="Q417" s="204">
        <f t="shared" si="107"/>
        <v>9541</v>
      </c>
      <c r="R417" s="217">
        <f t="shared" si="108"/>
        <v>9968</v>
      </c>
      <c r="S417" s="217">
        <f t="shared" si="109"/>
        <v>9968</v>
      </c>
      <c r="T417" s="210">
        <f t="shared" si="117"/>
        <v>427</v>
      </c>
      <c r="U417" s="219"/>
      <c r="V417" s="204">
        <f t="shared" si="110"/>
        <v>5499</v>
      </c>
      <c r="W417" s="217">
        <f t="shared" si="111"/>
        <v>5745</v>
      </c>
      <c r="X417" s="217">
        <f t="shared" si="112"/>
        <v>5559</v>
      </c>
      <c r="Y417" s="217">
        <f t="shared" si="113"/>
        <v>5724</v>
      </c>
      <c r="Z417" s="217">
        <f t="shared" si="114"/>
        <v>5724</v>
      </c>
      <c r="AA417" s="217">
        <f t="shared" si="115"/>
        <v>5728</v>
      </c>
      <c r="AB417" s="210">
        <f t="shared" si="118"/>
        <v>4</v>
      </c>
      <c r="AC417" s="203"/>
      <c r="AD417" s="211"/>
    </row>
    <row r="418" spans="1:30" s="79" customFormat="1" x14ac:dyDescent="0.2">
      <c r="A418" s="200">
        <v>447</v>
      </c>
      <c r="B418" s="200">
        <v>447101212</v>
      </c>
      <c r="C418" s="201" t="s">
        <v>517</v>
      </c>
      <c r="D418" s="200">
        <v>101</v>
      </c>
      <c r="E418" s="201" t="s">
        <v>133</v>
      </c>
      <c r="F418" s="200">
        <v>212</v>
      </c>
      <c r="G418" s="201" t="s">
        <v>244</v>
      </c>
      <c r="H418" s="202">
        <v>4</v>
      </c>
      <c r="I418" s="203"/>
      <c r="J418" s="204">
        <f t="shared" si="102"/>
        <v>9716</v>
      </c>
      <c r="K418" s="217">
        <f t="shared" si="103"/>
        <v>2289</v>
      </c>
      <c r="L418" s="217">
        <f t="shared" si="104"/>
        <v>0</v>
      </c>
      <c r="M418" s="217">
        <f t="shared" si="105"/>
        <v>938</v>
      </c>
      <c r="N418" s="218">
        <f t="shared" si="116"/>
        <v>12943</v>
      </c>
      <c r="O418" s="207">
        <f t="shared" si="106"/>
        <v>1</v>
      </c>
      <c r="P418" s="219"/>
      <c r="Q418" s="204">
        <f t="shared" si="107"/>
        <v>9541</v>
      </c>
      <c r="R418" s="217">
        <f t="shared" si="108"/>
        <v>9716</v>
      </c>
      <c r="S418" s="217">
        <f t="shared" si="109"/>
        <v>9716</v>
      </c>
      <c r="T418" s="210">
        <f t="shared" si="117"/>
        <v>175</v>
      </c>
      <c r="U418" s="219"/>
      <c r="V418" s="204">
        <f t="shared" si="110"/>
        <v>2384</v>
      </c>
      <c r="W418" s="217">
        <f t="shared" si="111"/>
        <v>2428</v>
      </c>
      <c r="X418" s="217">
        <f t="shared" si="112"/>
        <v>2428</v>
      </c>
      <c r="Y418" s="217">
        <f t="shared" si="113"/>
        <v>2428</v>
      </c>
      <c r="Z418" s="217">
        <f t="shared" si="114"/>
        <v>2288</v>
      </c>
      <c r="AA418" s="217">
        <f t="shared" si="115"/>
        <v>2289</v>
      </c>
      <c r="AB418" s="210">
        <f t="shared" si="118"/>
        <v>1</v>
      </c>
      <c r="AC418" s="203"/>
      <c r="AD418" s="211"/>
    </row>
    <row r="419" spans="1:30" s="79" customFormat="1" x14ac:dyDescent="0.2">
      <c r="A419" s="200">
        <v>447</v>
      </c>
      <c r="B419" s="200">
        <v>447101214</v>
      </c>
      <c r="C419" s="201" t="s">
        <v>517</v>
      </c>
      <c r="D419" s="200">
        <v>101</v>
      </c>
      <c r="E419" s="201" t="s">
        <v>133</v>
      </c>
      <c r="F419" s="200">
        <v>214</v>
      </c>
      <c r="G419" s="201" t="s">
        <v>246</v>
      </c>
      <c r="H419" s="202">
        <v>1</v>
      </c>
      <c r="I419" s="203"/>
      <c r="J419" s="204">
        <f t="shared" si="102"/>
        <v>16679</v>
      </c>
      <c r="K419" s="217">
        <f t="shared" si="103"/>
        <v>3348</v>
      </c>
      <c r="L419" s="217">
        <f t="shared" si="104"/>
        <v>0</v>
      </c>
      <c r="M419" s="217">
        <f t="shared" si="105"/>
        <v>938</v>
      </c>
      <c r="N419" s="218">
        <f t="shared" si="116"/>
        <v>20965</v>
      </c>
      <c r="O419" s="207">
        <f t="shared" si="106"/>
        <v>0</v>
      </c>
      <c r="P419" s="219"/>
      <c r="Q419" s="204">
        <f t="shared" si="107"/>
        <v>16694</v>
      </c>
      <c r="R419" s="217">
        <f t="shared" si="108"/>
        <v>16679</v>
      </c>
      <c r="S419" s="217">
        <f t="shared" si="109"/>
        <v>16679</v>
      </c>
      <c r="T419" s="210">
        <f t="shared" si="117"/>
        <v>-15</v>
      </c>
      <c r="U419" s="219"/>
      <c r="V419" s="204">
        <f t="shared" si="110"/>
        <v>2550</v>
      </c>
      <c r="W419" s="217">
        <f t="shared" si="111"/>
        <v>2548</v>
      </c>
      <c r="X419" s="217">
        <f t="shared" si="112"/>
        <v>2548</v>
      </c>
      <c r="Y419" s="217">
        <f t="shared" si="113"/>
        <v>2548</v>
      </c>
      <c r="Z419" s="217">
        <f t="shared" si="114"/>
        <v>3348</v>
      </c>
      <c r="AA419" s="217">
        <f t="shared" si="115"/>
        <v>3348</v>
      </c>
      <c r="AB419" s="210">
        <f t="shared" si="118"/>
        <v>0</v>
      </c>
      <c r="AC419" s="203"/>
      <c r="AD419" s="211"/>
    </row>
    <row r="420" spans="1:30" s="79" customFormat="1" x14ac:dyDescent="0.2">
      <c r="A420" s="200">
        <v>447</v>
      </c>
      <c r="B420" s="200">
        <v>447101220</v>
      </c>
      <c r="C420" s="201" t="s">
        <v>517</v>
      </c>
      <c r="D420" s="200">
        <v>101</v>
      </c>
      <c r="E420" s="201" t="s">
        <v>133</v>
      </c>
      <c r="F420" s="200">
        <v>220</v>
      </c>
      <c r="G420" s="201" t="s">
        <v>252</v>
      </c>
      <c r="H420" s="202">
        <v>4</v>
      </c>
      <c r="I420" s="203"/>
      <c r="J420" s="204">
        <f t="shared" si="102"/>
        <v>9595</v>
      </c>
      <c r="K420" s="217">
        <f t="shared" si="103"/>
        <v>4266</v>
      </c>
      <c r="L420" s="217">
        <f t="shared" si="104"/>
        <v>0</v>
      </c>
      <c r="M420" s="217">
        <f t="shared" si="105"/>
        <v>938</v>
      </c>
      <c r="N420" s="218">
        <f t="shared" si="116"/>
        <v>14799</v>
      </c>
      <c r="O420" s="207">
        <f t="shared" si="106"/>
        <v>0</v>
      </c>
      <c r="P420" s="219"/>
      <c r="Q420" s="204">
        <f t="shared" si="107"/>
        <v>9362</v>
      </c>
      <c r="R420" s="217">
        <f t="shared" si="108"/>
        <v>9595</v>
      </c>
      <c r="S420" s="217">
        <f t="shared" si="109"/>
        <v>9595</v>
      </c>
      <c r="T420" s="210">
        <f t="shared" si="117"/>
        <v>233</v>
      </c>
      <c r="U420" s="219"/>
      <c r="V420" s="204">
        <f t="shared" si="110"/>
        <v>4014</v>
      </c>
      <c r="W420" s="217">
        <f t="shared" si="111"/>
        <v>4114</v>
      </c>
      <c r="X420" s="217">
        <f t="shared" si="112"/>
        <v>4262</v>
      </c>
      <c r="Y420" s="217">
        <f t="shared" si="113"/>
        <v>4266</v>
      </c>
      <c r="Z420" s="217">
        <f t="shared" si="114"/>
        <v>4266</v>
      </c>
      <c r="AA420" s="217">
        <f t="shared" si="115"/>
        <v>4266</v>
      </c>
      <c r="AB420" s="210">
        <f t="shared" si="118"/>
        <v>0</v>
      </c>
      <c r="AC420" s="203"/>
      <c r="AD420" s="211"/>
    </row>
    <row r="421" spans="1:30" s="79" customFormat="1" x14ac:dyDescent="0.2">
      <c r="A421" s="200">
        <v>447</v>
      </c>
      <c r="B421" s="200">
        <v>447101238</v>
      </c>
      <c r="C421" s="201" t="s">
        <v>517</v>
      </c>
      <c r="D421" s="200">
        <v>101</v>
      </c>
      <c r="E421" s="201" t="s">
        <v>133</v>
      </c>
      <c r="F421" s="200">
        <v>238</v>
      </c>
      <c r="G421" s="201" t="s">
        <v>270</v>
      </c>
      <c r="H421" s="202">
        <v>25</v>
      </c>
      <c r="I421" s="203"/>
      <c r="J421" s="204">
        <f t="shared" si="102"/>
        <v>10428</v>
      </c>
      <c r="K421" s="217">
        <f t="shared" si="103"/>
        <v>3606</v>
      </c>
      <c r="L421" s="217">
        <f t="shared" si="104"/>
        <v>0</v>
      </c>
      <c r="M421" s="217">
        <f t="shared" si="105"/>
        <v>938</v>
      </c>
      <c r="N421" s="218">
        <f t="shared" si="116"/>
        <v>14972</v>
      </c>
      <c r="O421" s="207">
        <f t="shared" si="106"/>
        <v>1</v>
      </c>
      <c r="P421" s="219"/>
      <c r="Q421" s="204">
        <f t="shared" si="107"/>
        <v>10052</v>
      </c>
      <c r="R421" s="217">
        <f t="shared" si="108"/>
        <v>10428</v>
      </c>
      <c r="S421" s="217">
        <f t="shared" si="109"/>
        <v>10428</v>
      </c>
      <c r="T421" s="210">
        <f t="shared" si="117"/>
        <v>376</v>
      </c>
      <c r="U421" s="219"/>
      <c r="V421" s="204">
        <f t="shared" si="110"/>
        <v>5781</v>
      </c>
      <c r="W421" s="217">
        <f t="shared" si="111"/>
        <v>5997</v>
      </c>
      <c r="X421" s="217">
        <f t="shared" si="112"/>
        <v>5997</v>
      </c>
      <c r="Y421" s="217">
        <f t="shared" si="113"/>
        <v>5997</v>
      </c>
      <c r="Z421" s="217">
        <f t="shared" si="114"/>
        <v>3605</v>
      </c>
      <c r="AA421" s="217">
        <f t="shared" si="115"/>
        <v>3606</v>
      </c>
      <c r="AB421" s="210">
        <f t="shared" si="118"/>
        <v>1</v>
      </c>
      <c r="AC421" s="203"/>
      <c r="AD421" s="211"/>
    </row>
    <row r="422" spans="1:30" s="79" customFormat="1" x14ac:dyDescent="0.2">
      <c r="A422" s="200">
        <v>447</v>
      </c>
      <c r="B422" s="200">
        <v>447101307</v>
      </c>
      <c r="C422" s="201" t="s">
        <v>517</v>
      </c>
      <c r="D422" s="200">
        <v>101</v>
      </c>
      <c r="E422" s="201" t="s">
        <v>133</v>
      </c>
      <c r="F422" s="200">
        <v>307</v>
      </c>
      <c r="G422" s="201" t="s">
        <v>339</v>
      </c>
      <c r="H422" s="202">
        <v>1.51</v>
      </c>
      <c r="I422" s="203"/>
      <c r="J422" s="204">
        <f t="shared" si="102"/>
        <v>10491</v>
      </c>
      <c r="K422" s="217">
        <f t="shared" si="103"/>
        <v>4564</v>
      </c>
      <c r="L422" s="217">
        <f t="shared" si="104"/>
        <v>0</v>
      </c>
      <c r="M422" s="217">
        <f t="shared" si="105"/>
        <v>938</v>
      </c>
      <c r="N422" s="218">
        <f t="shared" si="116"/>
        <v>15993</v>
      </c>
      <c r="O422" s="207">
        <f t="shared" si="106"/>
        <v>1</v>
      </c>
      <c r="P422" s="219"/>
      <c r="Q422" s="204">
        <f t="shared" si="107"/>
        <v>10924</v>
      </c>
      <c r="R422" s="217">
        <f t="shared" si="108"/>
        <v>10491</v>
      </c>
      <c r="S422" s="217">
        <f t="shared" si="109"/>
        <v>10491</v>
      </c>
      <c r="T422" s="210">
        <f t="shared" si="117"/>
        <v>-433</v>
      </c>
      <c r="U422" s="219"/>
      <c r="V422" s="204">
        <f t="shared" si="110"/>
        <v>4593</v>
      </c>
      <c r="W422" s="217">
        <f t="shared" si="111"/>
        <v>4411</v>
      </c>
      <c r="X422" s="217">
        <f t="shared" si="112"/>
        <v>4551</v>
      </c>
      <c r="Y422" s="217">
        <f t="shared" si="113"/>
        <v>4563</v>
      </c>
      <c r="Z422" s="217">
        <f t="shared" si="114"/>
        <v>4563</v>
      </c>
      <c r="AA422" s="217">
        <f t="shared" si="115"/>
        <v>4564</v>
      </c>
      <c r="AB422" s="210">
        <f t="shared" si="118"/>
        <v>1</v>
      </c>
      <c r="AC422" s="203"/>
      <c r="AD422" s="211"/>
    </row>
    <row r="423" spans="1:30" s="79" customFormat="1" x14ac:dyDescent="0.2">
      <c r="A423" s="200">
        <v>447</v>
      </c>
      <c r="B423" s="200">
        <v>447101350</v>
      </c>
      <c r="C423" s="201" t="s">
        <v>517</v>
      </c>
      <c r="D423" s="200">
        <v>101</v>
      </c>
      <c r="E423" s="201" t="s">
        <v>133</v>
      </c>
      <c r="F423" s="200">
        <v>350</v>
      </c>
      <c r="G423" s="201" t="s">
        <v>382</v>
      </c>
      <c r="H423" s="202">
        <v>39.35</v>
      </c>
      <c r="I423" s="203"/>
      <c r="J423" s="204">
        <f t="shared" si="102"/>
        <v>10287</v>
      </c>
      <c r="K423" s="217">
        <f t="shared" si="103"/>
        <v>7400</v>
      </c>
      <c r="L423" s="217">
        <f t="shared" si="104"/>
        <v>0</v>
      </c>
      <c r="M423" s="217">
        <f t="shared" si="105"/>
        <v>938</v>
      </c>
      <c r="N423" s="218">
        <f t="shared" si="116"/>
        <v>18625</v>
      </c>
      <c r="O423" s="207">
        <f t="shared" si="106"/>
        <v>7</v>
      </c>
      <c r="P423" s="219"/>
      <c r="Q423" s="204">
        <f t="shared" si="107"/>
        <v>9942</v>
      </c>
      <c r="R423" s="217">
        <f t="shared" si="108"/>
        <v>10287</v>
      </c>
      <c r="S423" s="217">
        <f t="shared" si="109"/>
        <v>10287</v>
      </c>
      <c r="T423" s="210">
        <f t="shared" si="117"/>
        <v>345</v>
      </c>
      <c r="U423" s="219"/>
      <c r="V423" s="204">
        <f t="shared" si="110"/>
        <v>6125</v>
      </c>
      <c r="W423" s="217">
        <f t="shared" si="111"/>
        <v>6338</v>
      </c>
      <c r="X423" s="217">
        <f t="shared" si="112"/>
        <v>6338</v>
      </c>
      <c r="Y423" s="217">
        <f t="shared" si="113"/>
        <v>6338</v>
      </c>
      <c r="Z423" s="217">
        <f t="shared" si="114"/>
        <v>7393</v>
      </c>
      <c r="AA423" s="217">
        <f t="shared" si="115"/>
        <v>7400</v>
      </c>
      <c r="AB423" s="210">
        <f t="shared" si="118"/>
        <v>7</v>
      </c>
      <c r="AC423" s="203"/>
      <c r="AD423" s="211"/>
    </row>
    <row r="424" spans="1:30" s="79" customFormat="1" x14ac:dyDescent="0.2">
      <c r="A424" s="200">
        <v>447</v>
      </c>
      <c r="B424" s="200">
        <v>447101622</v>
      </c>
      <c r="C424" s="201" t="s">
        <v>517</v>
      </c>
      <c r="D424" s="200">
        <v>101</v>
      </c>
      <c r="E424" s="201" t="s">
        <v>133</v>
      </c>
      <c r="F424" s="200">
        <v>622</v>
      </c>
      <c r="G424" s="201" t="s">
        <v>394</v>
      </c>
      <c r="H424" s="202">
        <v>43.019999999999996</v>
      </c>
      <c r="I424" s="203"/>
      <c r="J424" s="204">
        <f t="shared" si="102"/>
        <v>11065</v>
      </c>
      <c r="K424" s="217">
        <f t="shared" si="103"/>
        <v>2467</v>
      </c>
      <c r="L424" s="217">
        <f t="shared" si="104"/>
        <v>0</v>
      </c>
      <c r="M424" s="217">
        <f t="shared" si="105"/>
        <v>938</v>
      </c>
      <c r="N424" s="218">
        <f t="shared" si="116"/>
        <v>14470</v>
      </c>
      <c r="O424" s="207">
        <f t="shared" si="106"/>
        <v>0</v>
      </c>
      <c r="P424" s="219"/>
      <c r="Q424" s="204">
        <f t="shared" si="107"/>
        <v>11366</v>
      </c>
      <c r="R424" s="217">
        <f t="shared" si="108"/>
        <v>11065</v>
      </c>
      <c r="S424" s="217">
        <f t="shared" si="109"/>
        <v>11065</v>
      </c>
      <c r="T424" s="210">
        <f t="shared" si="117"/>
        <v>-301</v>
      </c>
      <c r="U424" s="219"/>
      <c r="V424" s="204">
        <f t="shared" si="110"/>
        <v>1683</v>
      </c>
      <c r="W424" s="217">
        <f t="shared" si="111"/>
        <v>1638</v>
      </c>
      <c r="X424" s="217">
        <f t="shared" si="112"/>
        <v>2489</v>
      </c>
      <c r="Y424" s="217">
        <f t="shared" si="113"/>
        <v>2468</v>
      </c>
      <c r="Z424" s="217">
        <f t="shared" si="114"/>
        <v>2467</v>
      </c>
      <c r="AA424" s="217">
        <f t="shared" si="115"/>
        <v>2467</v>
      </c>
      <c r="AB424" s="210">
        <f t="shared" si="118"/>
        <v>0</v>
      </c>
      <c r="AC424" s="203"/>
      <c r="AD424" s="211"/>
    </row>
    <row r="425" spans="1:30" s="79" customFormat="1" x14ac:dyDescent="0.2">
      <c r="A425" s="200">
        <v>447</v>
      </c>
      <c r="B425" s="200">
        <v>447101690</v>
      </c>
      <c r="C425" s="201" t="s">
        <v>517</v>
      </c>
      <c r="D425" s="200">
        <v>101</v>
      </c>
      <c r="E425" s="201" t="s">
        <v>133</v>
      </c>
      <c r="F425" s="200">
        <v>690</v>
      </c>
      <c r="G425" s="201" t="s">
        <v>414</v>
      </c>
      <c r="H425" s="202">
        <v>6.28</v>
      </c>
      <c r="I425" s="203"/>
      <c r="J425" s="204">
        <f t="shared" si="102"/>
        <v>9352</v>
      </c>
      <c r="K425" s="217">
        <f t="shared" si="103"/>
        <v>3372</v>
      </c>
      <c r="L425" s="217">
        <f t="shared" si="104"/>
        <v>0</v>
      </c>
      <c r="M425" s="217">
        <f t="shared" si="105"/>
        <v>938</v>
      </c>
      <c r="N425" s="218">
        <f t="shared" si="116"/>
        <v>13662</v>
      </c>
      <c r="O425" s="207">
        <f t="shared" si="106"/>
        <v>0</v>
      </c>
      <c r="P425" s="219"/>
      <c r="Q425" s="204">
        <f t="shared" si="107"/>
        <v>10270</v>
      </c>
      <c r="R425" s="217">
        <f t="shared" si="108"/>
        <v>9352</v>
      </c>
      <c r="S425" s="217">
        <f t="shared" si="109"/>
        <v>9352</v>
      </c>
      <c r="T425" s="210">
        <f t="shared" si="117"/>
        <v>-918</v>
      </c>
      <c r="U425" s="219"/>
      <c r="V425" s="204">
        <f t="shared" si="110"/>
        <v>3184</v>
      </c>
      <c r="W425" s="217">
        <f t="shared" si="111"/>
        <v>2899</v>
      </c>
      <c r="X425" s="217">
        <f t="shared" si="112"/>
        <v>3373</v>
      </c>
      <c r="Y425" s="217">
        <f t="shared" si="113"/>
        <v>3372</v>
      </c>
      <c r="Z425" s="217">
        <f t="shared" si="114"/>
        <v>3372</v>
      </c>
      <c r="AA425" s="217">
        <f t="shared" si="115"/>
        <v>3372</v>
      </c>
      <c r="AB425" s="210">
        <f t="shared" si="118"/>
        <v>0</v>
      </c>
      <c r="AC425" s="203"/>
      <c r="AD425" s="211"/>
    </row>
    <row r="426" spans="1:30" s="79" customFormat="1" x14ac:dyDescent="0.2">
      <c r="A426" s="200">
        <v>447</v>
      </c>
      <c r="B426" s="200">
        <v>447101710</v>
      </c>
      <c r="C426" s="201" t="s">
        <v>517</v>
      </c>
      <c r="D426" s="200">
        <v>101</v>
      </c>
      <c r="E426" s="201" t="s">
        <v>133</v>
      </c>
      <c r="F426" s="200">
        <v>710</v>
      </c>
      <c r="G426" s="201" t="s">
        <v>419</v>
      </c>
      <c r="H426" s="202">
        <v>6.76</v>
      </c>
      <c r="I426" s="203"/>
      <c r="J426" s="204">
        <f t="shared" si="102"/>
        <v>10531</v>
      </c>
      <c r="K426" s="217">
        <f t="shared" si="103"/>
        <v>4267</v>
      </c>
      <c r="L426" s="217">
        <f t="shared" si="104"/>
        <v>0</v>
      </c>
      <c r="M426" s="217">
        <f t="shared" si="105"/>
        <v>938</v>
      </c>
      <c r="N426" s="218">
        <f t="shared" si="116"/>
        <v>15736</v>
      </c>
      <c r="O426" s="207">
        <f t="shared" si="106"/>
        <v>0</v>
      </c>
      <c r="P426" s="219"/>
      <c r="Q426" s="204">
        <f t="shared" si="107"/>
        <v>9362</v>
      </c>
      <c r="R426" s="217">
        <f t="shared" si="108"/>
        <v>10531</v>
      </c>
      <c r="S426" s="217">
        <f t="shared" si="109"/>
        <v>10531</v>
      </c>
      <c r="T426" s="210">
        <f t="shared" si="117"/>
        <v>1169</v>
      </c>
      <c r="U426" s="219"/>
      <c r="V426" s="204">
        <f t="shared" si="110"/>
        <v>3874</v>
      </c>
      <c r="W426" s="217">
        <f t="shared" si="111"/>
        <v>4358</v>
      </c>
      <c r="X426" s="217">
        <f t="shared" si="112"/>
        <v>4286</v>
      </c>
      <c r="Y426" s="217">
        <f t="shared" si="113"/>
        <v>4267</v>
      </c>
      <c r="Z426" s="217">
        <f t="shared" si="114"/>
        <v>4267</v>
      </c>
      <c r="AA426" s="217">
        <f t="shared" si="115"/>
        <v>4267</v>
      </c>
      <c r="AB426" s="210">
        <f t="shared" si="118"/>
        <v>0</v>
      </c>
      <c r="AC426" s="203"/>
      <c r="AD426" s="211"/>
    </row>
    <row r="427" spans="1:30" s="79" customFormat="1" x14ac:dyDescent="0.2">
      <c r="A427" s="200">
        <v>449</v>
      </c>
      <c r="B427" s="200">
        <v>449035035</v>
      </c>
      <c r="C427" s="201" t="s">
        <v>518</v>
      </c>
      <c r="D427" s="200">
        <v>35</v>
      </c>
      <c r="E427" s="201" t="s">
        <v>67</v>
      </c>
      <c r="F427" s="200">
        <v>35</v>
      </c>
      <c r="G427" s="201" t="s">
        <v>67</v>
      </c>
      <c r="H427" s="202">
        <v>689.71000000000015</v>
      </c>
      <c r="I427" s="203"/>
      <c r="J427" s="204">
        <f t="shared" si="102"/>
        <v>12461</v>
      </c>
      <c r="K427" s="217">
        <f t="shared" si="103"/>
        <v>5230</v>
      </c>
      <c r="L427" s="217">
        <f t="shared" si="104"/>
        <v>14.163502424414405</v>
      </c>
      <c r="M427" s="217">
        <f t="shared" si="105"/>
        <v>938</v>
      </c>
      <c r="N427" s="218">
        <f t="shared" si="116"/>
        <v>18643.163502424413</v>
      </c>
      <c r="O427" s="207">
        <f t="shared" si="106"/>
        <v>20.163502424413309</v>
      </c>
      <c r="P427" s="219"/>
      <c r="Q427" s="204">
        <f t="shared" si="107"/>
        <v>12100</v>
      </c>
      <c r="R427" s="217">
        <f t="shared" si="108"/>
        <v>12461</v>
      </c>
      <c r="S427" s="217">
        <f t="shared" si="109"/>
        <v>12461</v>
      </c>
      <c r="T427" s="210">
        <f t="shared" si="117"/>
        <v>361</v>
      </c>
      <c r="U427" s="219"/>
      <c r="V427" s="204">
        <f t="shared" si="110"/>
        <v>4126</v>
      </c>
      <c r="W427" s="217">
        <f t="shared" si="111"/>
        <v>4249</v>
      </c>
      <c r="X427" s="217">
        <f t="shared" si="112"/>
        <v>5207</v>
      </c>
      <c r="Y427" s="217">
        <f t="shared" si="113"/>
        <v>5221</v>
      </c>
      <c r="Z427" s="217">
        <f t="shared" si="114"/>
        <v>5224</v>
      </c>
      <c r="AA427" s="217">
        <f t="shared" si="115"/>
        <v>5230</v>
      </c>
      <c r="AB427" s="210">
        <f t="shared" si="118"/>
        <v>6</v>
      </c>
      <c r="AC427" s="203"/>
      <c r="AD427" s="211"/>
    </row>
    <row r="428" spans="1:30" s="79" customFormat="1" x14ac:dyDescent="0.2">
      <c r="A428" s="200">
        <v>449</v>
      </c>
      <c r="B428" s="200">
        <v>449035044</v>
      </c>
      <c r="C428" s="201" t="s">
        <v>518</v>
      </c>
      <c r="D428" s="200">
        <v>35</v>
      </c>
      <c r="E428" s="201" t="s">
        <v>67</v>
      </c>
      <c r="F428" s="200">
        <v>44</v>
      </c>
      <c r="G428" s="201" t="s">
        <v>76</v>
      </c>
      <c r="H428" s="202">
        <v>4</v>
      </c>
      <c r="I428" s="203"/>
      <c r="J428" s="204">
        <f t="shared" si="102"/>
        <v>12138</v>
      </c>
      <c r="K428" s="217">
        <f t="shared" si="103"/>
        <v>109</v>
      </c>
      <c r="L428" s="217">
        <f t="shared" si="104"/>
        <v>0</v>
      </c>
      <c r="M428" s="217">
        <f t="shared" si="105"/>
        <v>938</v>
      </c>
      <c r="N428" s="218">
        <f t="shared" si="116"/>
        <v>13185</v>
      </c>
      <c r="O428" s="207">
        <f t="shared" si="106"/>
        <v>4</v>
      </c>
      <c r="P428" s="219"/>
      <c r="Q428" s="204">
        <f t="shared" si="107"/>
        <v>12457</v>
      </c>
      <c r="R428" s="217" t="str">
        <f t="shared" si="108"/>
        <v/>
      </c>
      <c r="S428" s="217">
        <f t="shared" si="109"/>
        <v>12138</v>
      </c>
      <c r="T428" s="210">
        <f t="shared" si="117"/>
        <v>-319</v>
      </c>
      <c r="U428" s="219"/>
      <c r="V428" s="204">
        <f t="shared" si="110"/>
        <v>0</v>
      </c>
      <c r="W428" s="217" t="str">
        <f t="shared" si="111"/>
        <v/>
      </c>
      <c r="X428" s="217">
        <f t="shared" si="112"/>
        <v>97</v>
      </c>
      <c r="Y428" s="217">
        <f t="shared" si="113"/>
        <v>103</v>
      </c>
      <c r="Z428" s="217">
        <f t="shared" si="114"/>
        <v>105</v>
      </c>
      <c r="AA428" s="217">
        <f t="shared" si="115"/>
        <v>109</v>
      </c>
      <c r="AB428" s="210">
        <f t="shared" si="118"/>
        <v>4</v>
      </c>
      <c r="AC428" s="203"/>
      <c r="AD428" s="211"/>
    </row>
    <row r="429" spans="1:30" s="79" customFormat="1" x14ac:dyDescent="0.2">
      <c r="A429" s="200">
        <v>449</v>
      </c>
      <c r="B429" s="200">
        <v>449035046</v>
      </c>
      <c r="C429" s="201" t="s">
        <v>518</v>
      </c>
      <c r="D429" s="200">
        <v>35</v>
      </c>
      <c r="E429" s="201" t="s">
        <v>67</v>
      </c>
      <c r="F429" s="200">
        <v>46</v>
      </c>
      <c r="G429" s="201" t="s">
        <v>78</v>
      </c>
      <c r="H429" s="202">
        <v>1</v>
      </c>
      <c r="I429" s="203"/>
      <c r="J429" s="204">
        <f t="shared" si="102"/>
        <v>10966.84984485094</v>
      </c>
      <c r="K429" s="217">
        <f t="shared" si="103"/>
        <v>8835</v>
      </c>
      <c r="L429" s="217">
        <f t="shared" si="104"/>
        <v>0</v>
      </c>
      <c r="M429" s="217">
        <f t="shared" si="105"/>
        <v>938</v>
      </c>
      <c r="N429" s="218">
        <f t="shared" si="116"/>
        <v>20739.849844850942</v>
      </c>
      <c r="O429" s="207">
        <f t="shared" si="106"/>
        <v>0</v>
      </c>
      <c r="P429" s="219"/>
      <c r="Q429" s="204" t="str">
        <f t="shared" si="107"/>
        <v/>
      </c>
      <c r="R429" s="217" t="str">
        <f t="shared" si="108"/>
        <v/>
      </c>
      <c r="S429" s="217">
        <f t="shared" si="109"/>
        <v>10966.84984485094</v>
      </c>
      <c r="T429" s="210" t="str">
        <f t="shared" si="117"/>
        <v/>
      </c>
      <c r="U429" s="219"/>
      <c r="V429" s="204" t="str">
        <f t="shared" si="110"/>
        <v/>
      </c>
      <c r="W429" s="217" t="str">
        <f t="shared" si="111"/>
        <v/>
      </c>
      <c r="X429" s="217">
        <f t="shared" si="112"/>
        <v>8671</v>
      </c>
      <c r="Y429" s="217">
        <f t="shared" si="113"/>
        <v>8671</v>
      </c>
      <c r="Z429" s="217">
        <f t="shared" si="114"/>
        <v>8835</v>
      </c>
      <c r="AA429" s="217">
        <f t="shared" si="115"/>
        <v>8835</v>
      </c>
      <c r="AB429" s="210">
        <f t="shared" si="118"/>
        <v>0</v>
      </c>
      <c r="AC429" s="203"/>
      <c r="AD429" s="211"/>
    </row>
    <row r="430" spans="1:30" s="79" customFormat="1" x14ac:dyDescent="0.2">
      <c r="A430" s="200">
        <v>449</v>
      </c>
      <c r="B430" s="200">
        <v>449035073</v>
      </c>
      <c r="C430" s="201" t="s">
        <v>518</v>
      </c>
      <c r="D430" s="200">
        <v>35</v>
      </c>
      <c r="E430" s="201" t="s">
        <v>67</v>
      </c>
      <c r="F430" s="200">
        <v>73</v>
      </c>
      <c r="G430" s="201" t="s">
        <v>105</v>
      </c>
      <c r="H430" s="202">
        <v>2</v>
      </c>
      <c r="I430" s="203"/>
      <c r="J430" s="204">
        <f t="shared" si="102"/>
        <v>14851</v>
      </c>
      <c r="K430" s="217">
        <f t="shared" si="103"/>
        <v>10257</v>
      </c>
      <c r="L430" s="217">
        <f t="shared" si="104"/>
        <v>0</v>
      </c>
      <c r="M430" s="217">
        <f t="shared" si="105"/>
        <v>938</v>
      </c>
      <c r="N430" s="218">
        <f t="shared" si="116"/>
        <v>26046</v>
      </c>
      <c r="O430" s="207">
        <f t="shared" si="106"/>
        <v>2</v>
      </c>
      <c r="P430" s="219"/>
      <c r="Q430" s="204">
        <f t="shared" si="107"/>
        <v>12771</v>
      </c>
      <c r="R430" s="217" t="str">
        <f t="shared" si="108"/>
        <v/>
      </c>
      <c r="S430" s="217">
        <f t="shared" si="109"/>
        <v>14851</v>
      </c>
      <c r="T430" s="210">
        <f t="shared" si="117"/>
        <v>2080</v>
      </c>
      <c r="U430" s="219"/>
      <c r="V430" s="204">
        <f t="shared" si="110"/>
        <v>8343</v>
      </c>
      <c r="W430" s="217" t="str">
        <f t="shared" si="111"/>
        <v/>
      </c>
      <c r="X430" s="217">
        <f t="shared" si="112"/>
        <v>10236</v>
      </c>
      <c r="Y430" s="217">
        <f t="shared" si="113"/>
        <v>10255</v>
      </c>
      <c r="Z430" s="217">
        <f t="shared" si="114"/>
        <v>10255</v>
      </c>
      <c r="AA430" s="217">
        <f t="shared" si="115"/>
        <v>10257</v>
      </c>
      <c r="AB430" s="210">
        <f t="shared" si="118"/>
        <v>2</v>
      </c>
      <c r="AC430" s="203"/>
      <c r="AD430" s="211"/>
    </row>
    <row r="431" spans="1:30" s="79" customFormat="1" x14ac:dyDescent="0.2">
      <c r="A431" s="200">
        <v>449</v>
      </c>
      <c r="B431" s="200">
        <v>449035100</v>
      </c>
      <c r="C431" s="201" t="s">
        <v>518</v>
      </c>
      <c r="D431" s="200">
        <v>35</v>
      </c>
      <c r="E431" s="201" t="s">
        <v>67</v>
      </c>
      <c r="F431" s="200">
        <v>100</v>
      </c>
      <c r="G431" s="201" t="s">
        <v>132</v>
      </c>
      <c r="H431" s="202">
        <v>1</v>
      </c>
      <c r="I431" s="203"/>
      <c r="J431" s="204">
        <f t="shared" si="102"/>
        <v>12730.632923367111</v>
      </c>
      <c r="K431" s="217">
        <f t="shared" si="103"/>
        <v>4712</v>
      </c>
      <c r="L431" s="217">
        <f t="shared" si="104"/>
        <v>0</v>
      </c>
      <c r="M431" s="217">
        <f t="shared" si="105"/>
        <v>938</v>
      </c>
      <c r="N431" s="218">
        <f t="shared" si="116"/>
        <v>18380.632923367113</v>
      </c>
      <c r="O431" s="207" t="str">
        <f t="shared" si="106"/>
        <v/>
      </c>
      <c r="P431" s="219"/>
      <c r="Q431" s="204" t="str">
        <f t="shared" si="107"/>
        <v/>
      </c>
      <c r="R431" s="217" t="str">
        <f t="shared" si="108"/>
        <v/>
      </c>
      <c r="S431" s="217" t="str">
        <f t="shared" si="109"/>
        <v/>
      </c>
      <c r="T431" s="210" t="str">
        <f t="shared" si="117"/>
        <v/>
      </c>
      <c r="U431" s="219"/>
      <c r="V431" s="204" t="str">
        <f t="shared" si="110"/>
        <v/>
      </c>
      <c r="W431" s="217" t="str">
        <f t="shared" si="111"/>
        <v/>
      </c>
      <c r="X431" s="217" t="str">
        <f t="shared" si="112"/>
        <v/>
      </c>
      <c r="Y431" s="217" t="str">
        <f t="shared" si="113"/>
        <v/>
      </c>
      <c r="Z431" s="217" t="str">
        <f t="shared" si="114"/>
        <v/>
      </c>
      <c r="AA431" s="217">
        <f t="shared" si="115"/>
        <v>4712</v>
      </c>
      <c r="AB431" s="210" t="str">
        <f t="shared" si="118"/>
        <v/>
      </c>
      <c r="AC431" s="203"/>
      <c r="AD431" s="211"/>
    </row>
    <row r="432" spans="1:30" s="79" customFormat="1" x14ac:dyDescent="0.2">
      <c r="A432" s="200">
        <v>449</v>
      </c>
      <c r="B432" s="200">
        <v>449035189</v>
      </c>
      <c r="C432" s="201" t="s">
        <v>518</v>
      </c>
      <c r="D432" s="200">
        <v>35</v>
      </c>
      <c r="E432" s="201" t="s">
        <v>67</v>
      </c>
      <c r="F432" s="200">
        <v>189</v>
      </c>
      <c r="G432" s="201" t="s">
        <v>221</v>
      </c>
      <c r="H432" s="202">
        <v>2</v>
      </c>
      <c r="I432" s="203"/>
      <c r="J432" s="204">
        <f t="shared" si="102"/>
        <v>10725.24691617284</v>
      </c>
      <c r="K432" s="217">
        <f t="shared" si="103"/>
        <v>3614</v>
      </c>
      <c r="L432" s="217">
        <f t="shared" si="104"/>
        <v>0</v>
      </c>
      <c r="M432" s="217">
        <f t="shared" si="105"/>
        <v>938</v>
      </c>
      <c r="N432" s="218">
        <f t="shared" si="116"/>
        <v>15277.24691617284</v>
      </c>
      <c r="O432" s="207" t="str">
        <f t="shared" si="106"/>
        <v/>
      </c>
      <c r="P432" s="219"/>
      <c r="Q432" s="204" t="str">
        <f t="shared" si="107"/>
        <v/>
      </c>
      <c r="R432" s="217" t="str">
        <f t="shared" si="108"/>
        <v/>
      </c>
      <c r="S432" s="217" t="str">
        <f t="shared" si="109"/>
        <v/>
      </c>
      <c r="T432" s="210" t="str">
        <f t="shared" si="117"/>
        <v/>
      </c>
      <c r="U432" s="219"/>
      <c r="V432" s="204" t="str">
        <f t="shared" si="110"/>
        <v/>
      </c>
      <c r="W432" s="217" t="str">
        <f t="shared" si="111"/>
        <v/>
      </c>
      <c r="X432" s="217" t="str">
        <f t="shared" si="112"/>
        <v/>
      </c>
      <c r="Y432" s="217" t="str">
        <f t="shared" si="113"/>
        <v/>
      </c>
      <c r="Z432" s="217" t="str">
        <f t="shared" si="114"/>
        <v/>
      </c>
      <c r="AA432" s="217">
        <f t="shared" si="115"/>
        <v>3614</v>
      </c>
      <c r="AB432" s="210" t="str">
        <f t="shared" si="118"/>
        <v/>
      </c>
      <c r="AC432" s="203"/>
      <c r="AD432" s="211"/>
    </row>
    <row r="433" spans="1:30" s="79" customFormat="1" x14ac:dyDescent="0.2">
      <c r="A433" s="200">
        <v>449</v>
      </c>
      <c r="B433" s="200">
        <v>449035219</v>
      </c>
      <c r="C433" s="201" t="s">
        <v>518</v>
      </c>
      <c r="D433" s="200">
        <v>35</v>
      </c>
      <c r="E433" s="201" t="s">
        <v>67</v>
      </c>
      <c r="F433" s="200">
        <v>219</v>
      </c>
      <c r="G433" s="201" t="s">
        <v>251</v>
      </c>
      <c r="H433" s="202">
        <v>1</v>
      </c>
      <c r="I433" s="203"/>
      <c r="J433" s="204">
        <f t="shared" si="102"/>
        <v>10630.412257185322</v>
      </c>
      <c r="K433" s="217">
        <f t="shared" si="103"/>
        <v>4860</v>
      </c>
      <c r="L433" s="217">
        <f t="shared" si="104"/>
        <v>0</v>
      </c>
      <c r="M433" s="217">
        <f t="shared" si="105"/>
        <v>938</v>
      </c>
      <c r="N433" s="218">
        <f t="shared" si="116"/>
        <v>16428.412257185322</v>
      </c>
      <c r="O433" s="207">
        <f t="shared" si="106"/>
        <v>2</v>
      </c>
      <c r="P433" s="219"/>
      <c r="Q433" s="204" t="str">
        <f t="shared" si="107"/>
        <v/>
      </c>
      <c r="R433" s="217" t="str">
        <f t="shared" si="108"/>
        <v/>
      </c>
      <c r="S433" s="217">
        <f t="shared" si="109"/>
        <v>10630.412257185322</v>
      </c>
      <c r="T433" s="210" t="str">
        <f t="shared" si="117"/>
        <v/>
      </c>
      <c r="U433" s="219"/>
      <c r="V433" s="204" t="str">
        <f t="shared" si="110"/>
        <v/>
      </c>
      <c r="W433" s="217" t="str">
        <f t="shared" si="111"/>
        <v/>
      </c>
      <c r="X433" s="217">
        <f t="shared" si="112"/>
        <v>5091</v>
      </c>
      <c r="Y433" s="217">
        <f t="shared" si="113"/>
        <v>5091</v>
      </c>
      <c r="Z433" s="217">
        <f t="shared" si="114"/>
        <v>4858</v>
      </c>
      <c r="AA433" s="217">
        <f t="shared" si="115"/>
        <v>4860</v>
      </c>
      <c r="AB433" s="210">
        <f t="shared" si="118"/>
        <v>2</v>
      </c>
      <c r="AC433" s="203"/>
      <c r="AD433" s="211"/>
    </row>
    <row r="434" spans="1:30" s="79" customFormat="1" x14ac:dyDescent="0.2">
      <c r="A434" s="200">
        <v>449</v>
      </c>
      <c r="B434" s="200">
        <v>449035243</v>
      </c>
      <c r="C434" s="201" t="s">
        <v>518</v>
      </c>
      <c r="D434" s="200">
        <v>35</v>
      </c>
      <c r="E434" s="201" t="s">
        <v>67</v>
      </c>
      <c r="F434" s="200">
        <v>243</v>
      </c>
      <c r="G434" s="201" t="s">
        <v>275</v>
      </c>
      <c r="H434" s="202">
        <v>7</v>
      </c>
      <c r="I434" s="203"/>
      <c r="J434" s="204">
        <f t="shared" si="102"/>
        <v>11752</v>
      </c>
      <c r="K434" s="217">
        <f t="shared" si="103"/>
        <v>2208</v>
      </c>
      <c r="L434" s="217">
        <f t="shared" si="104"/>
        <v>0</v>
      </c>
      <c r="M434" s="217">
        <f t="shared" si="105"/>
        <v>938</v>
      </c>
      <c r="N434" s="218">
        <f t="shared" si="116"/>
        <v>14898</v>
      </c>
      <c r="O434" s="207">
        <f t="shared" si="106"/>
        <v>1</v>
      </c>
      <c r="P434" s="219"/>
      <c r="Q434" s="204">
        <f t="shared" si="107"/>
        <v>12457</v>
      </c>
      <c r="R434" s="217" t="str">
        <f t="shared" si="108"/>
        <v/>
      </c>
      <c r="S434" s="217">
        <f t="shared" si="109"/>
        <v>11752</v>
      </c>
      <c r="T434" s="210">
        <f t="shared" si="117"/>
        <v>-705</v>
      </c>
      <c r="U434" s="219"/>
      <c r="V434" s="204">
        <f t="shared" si="110"/>
        <v>2578</v>
      </c>
      <c r="W434" s="217" t="str">
        <f t="shared" si="111"/>
        <v/>
      </c>
      <c r="X434" s="217">
        <f t="shared" si="112"/>
        <v>2432</v>
      </c>
      <c r="Y434" s="217">
        <f t="shared" si="113"/>
        <v>2432</v>
      </c>
      <c r="Z434" s="217">
        <f t="shared" si="114"/>
        <v>2207</v>
      </c>
      <c r="AA434" s="217">
        <f t="shared" si="115"/>
        <v>2208</v>
      </c>
      <c r="AB434" s="210">
        <f t="shared" si="118"/>
        <v>1</v>
      </c>
      <c r="AC434" s="203"/>
      <c r="AD434" s="211"/>
    </row>
    <row r="435" spans="1:30" s="79" customFormat="1" x14ac:dyDescent="0.2">
      <c r="A435" s="200">
        <v>449</v>
      </c>
      <c r="B435" s="200">
        <v>449035244</v>
      </c>
      <c r="C435" s="201" t="s">
        <v>518</v>
      </c>
      <c r="D435" s="200">
        <v>35</v>
      </c>
      <c r="E435" s="201" t="s">
        <v>67</v>
      </c>
      <c r="F435" s="200">
        <v>244</v>
      </c>
      <c r="G435" s="201" t="s">
        <v>276</v>
      </c>
      <c r="H435" s="202">
        <v>7</v>
      </c>
      <c r="I435" s="203"/>
      <c r="J435" s="204">
        <f t="shared" si="102"/>
        <v>11779</v>
      </c>
      <c r="K435" s="217">
        <f t="shared" si="103"/>
        <v>3733</v>
      </c>
      <c r="L435" s="217">
        <f t="shared" si="104"/>
        <v>0</v>
      </c>
      <c r="M435" s="217">
        <f t="shared" si="105"/>
        <v>938</v>
      </c>
      <c r="N435" s="218">
        <f t="shared" si="116"/>
        <v>16450</v>
      </c>
      <c r="O435" s="207">
        <f t="shared" si="106"/>
        <v>-515</v>
      </c>
      <c r="P435" s="219"/>
      <c r="Q435" s="204">
        <f t="shared" si="107"/>
        <v>12160</v>
      </c>
      <c r="R435" s="217" t="str">
        <f t="shared" si="108"/>
        <v/>
      </c>
      <c r="S435" s="217">
        <f t="shared" si="109"/>
        <v>11779</v>
      </c>
      <c r="T435" s="210">
        <f t="shared" si="117"/>
        <v>-381</v>
      </c>
      <c r="U435" s="219"/>
      <c r="V435" s="204">
        <f t="shared" si="110"/>
        <v>4385</v>
      </c>
      <c r="W435" s="217" t="str">
        <f t="shared" si="111"/>
        <v/>
      </c>
      <c r="X435" s="217">
        <f t="shared" si="112"/>
        <v>4248</v>
      </c>
      <c r="Y435" s="217">
        <f t="shared" si="113"/>
        <v>4248</v>
      </c>
      <c r="Z435" s="217">
        <f t="shared" si="114"/>
        <v>4248</v>
      </c>
      <c r="AA435" s="217">
        <f t="shared" si="115"/>
        <v>3733</v>
      </c>
      <c r="AB435" s="210">
        <f t="shared" si="118"/>
        <v>-515</v>
      </c>
      <c r="AC435" s="203"/>
      <c r="AD435" s="211"/>
    </row>
    <row r="436" spans="1:30" s="79" customFormat="1" x14ac:dyDescent="0.2">
      <c r="A436" s="200">
        <v>449</v>
      </c>
      <c r="B436" s="200">
        <v>449035285</v>
      </c>
      <c r="C436" s="201" t="s">
        <v>518</v>
      </c>
      <c r="D436" s="200">
        <v>35</v>
      </c>
      <c r="E436" s="201" t="s">
        <v>67</v>
      </c>
      <c r="F436" s="200">
        <v>285</v>
      </c>
      <c r="G436" s="201" t="s">
        <v>317</v>
      </c>
      <c r="H436" s="202">
        <v>4</v>
      </c>
      <c r="I436" s="203"/>
      <c r="J436" s="204">
        <f t="shared" si="102"/>
        <v>13388</v>
      </c>
      <c r="K436" s="217">
        <f t="shared" si="103"/>
        <v>3909</v>
      </c>
      <c r="L436" s="217">
        <f t="shared" si="104"/>
        <v>0</v>
      </c>
      <c r="M436" s="217">
        <f t="shared" si="105"/>
        <v>938</v>
      </c>
      <c r="N436" s="218">
        <f t="shared" si="116"/>
        <v>18235</v>
      </c>
      <c r="O436" s="207">
        <f t="shared" si="106"/>
        <v>2</v>
      </c>
      <c r="P436" s="219"/>
      <c r="Q436" s="204">
        <f t="shared" si="107"/>
        <v>12477</v>
      </c>
      <c r="R436" s="217" t="str">
        <f t="shared" si="108"/>
        <v/>
      </c>
      <c r="S436" s="217">
        <f t="shared" si="109"/>
        <v>13388</v>
      </c>
      <c r="T436" s="210">
        <f t="shared" si="117"/>
        <v>911</v>
      </c>
      <c r="U436" s="219"/>
      <c r="V436" s="204">
        <f t="shared" si="110"/>
        <v>3535</v>
      </c>
      <c r="W436" s="217" t="str">
        <f t="shared" si="111"/>
        <v/>
      </c>
      <c r="X436" s="217">
        <f t="shared" si="112"/>
        <v>3890</v>
      </c>
      <c r="Y436" s="217">
        <f t="shared" si="113"/>
        <v>3907</v>
      </c>
      <c r="Z436" s="217">
        <f t="shared" si="114"/>
        <v>3907</v>
      </c>
      <c r="AA436" s="217">
        <f t="shared" si="115"/>
        <v>3909</v>
      </c>
      <c r="AB436" s="210">
        <f t="shared" si="118"/>
        <v>2</v>
      </c>
      <c r="AC436" s="203"/>
      <c r="AD436" s="211"/>
    </row>
    <row r="437" spans="1:30" s="79" customFormat="1" x14ac:dyDescent="0.2">
      <c r="A437" s="200">
        <v>449</v>
      </c>
      <c r="B437" s="200">
        <v>449035336</v>
      </c>
      <c r="C437" s="201" t="s">
        <v>518</v>
      </c>
      <c r="D437" s="200">
        <v>35</v>
      </c>
      <c r="E437" s="201" t="s">
        <v>67</v>
      </c>
      <c r="F437" s="200">
        <v>336</v>
      </c>
      <c r="G437" s="201" t="s">
        <v>368</v>
      </c>
      <c r="H437" s="202">
        <v>1</v>
      </c>
      <c r="I437" s="203"/>
      <c r="J437" s="204">
        <f t="shared" si="102"/>
        <v>9576</v>
      </c>
      <c r="K437" s="217">
        <f t="shared" si="103"/>
        <v>2241</v>
      </c>
      <c r="L437" s="217">
        <f t="shared" si="104"/>
        <v>0</v>
      </c>
      <c r="M437" s="217">
        <f t="shared" si="105"/>
        <v>938</v>
      </c>
      <c r="N437" s="218">
        <f t="shared" si="116"/>
        <v>12755</v>
      </c>
      <c r="O437" s="207">
        <f t="shared" si="106"/>
        <v>1</v>
      </c>
      <c r="P437" s="219"/>
      <c r="Q437" s="204">
        <f t="shared" si="107"/>
        <v>12160</v>
      </c>
      <c r="R437" s="217" t="str">
        <f t="shared" si="108"/>
        <v/>
      </c>
      <c r="S437" s="217">
        <f t="shared" si="109"/>
        <v>9576</v>
      </c>
      <c r="T437" s="210">
        <f t="shared" si="117"/>
        <v>-2584</v>
      </c>
      <c r="U437" s="219"/>
      <c r="V437" s="204">
        <f t="shared" si="110"/>
        <v>2638</v>
      </c>
      <c r="W437" s="217" t="str">
        <f t="shared" si="111"/>
        <v/>
      </c>
      <c r="X437" s="217">
        <f t="shared" si="112"/>
        <v>2234</v>
      </c>
      <c r="Y437" s="217">
        <f t="shared" si="113"/>
        <v>2240</v>
      </c>
      <c r="Z437" s="217">
        <f t="shared" si="114"/>
        <v>2240</v>
      </c>
      <c r="AA437" s="217">
        <f t="shared" si="115"/>
        <v>2241</v>
      </c>
      <c r="AB437" s="210">
        <f t="shared" si="118"/>
        <v>1</v>
      </c>
      <c r="AC437" s="203"/>
      <c r="AD437" s="211"/>
    </row>
    <row r="438" spans="1:30" s="79" customFormat="1" x14ac:dyDescent="0.2">
      <c r="A438" s="200">
        <v>449</v>
      </c>
      <c r="B438" s="200">
        <v>449035347</v>
      </c>
      <c r="C438" s="201" t="s">
        <v>518</v>
      </c>
      <c r="D438" s="200">
        <v>35</v>
      </c>
      <c r="E438" s="201" t="s">
        <v>67</v>
      </c>
      <c r="F438" s="200">
        <v>347</v>
      </c>
      <c r="G438" s="201" t="s">
        <v>379</v>
      </c>
      <c r="H438" s="202">
        <v>1</v>
      </c>
      <c r="I438" s="203"/>
      <c r="J438" s="204">
        <f t="shared" si="102"/>
        <v>12088.753063272085</v>
      </c>
      <c r="K438" s="217">
        <f t="shared" si="103"/>
        <v>5473</v>
      </c>
      <c r="L438" s="217">
        <f t="shared" si="104"/>
        <v>0</v>
      </c>
      <c r="M438" s="217">
        <f t="shared" si="105"/>
        <v>938</v>
      </c>
      <c r="N438" s="218">
        <f t="shared" si="116"/>
        <v>18499.753063272085</v>
      </c>
      <c r="O438" s="207">
        <f t="shared" si="106"/>
        <v>1</v>
      </c>
      <c r="P438" s="219"/>
      <c r="Q438" s="204" t="str">
        <f t="shared" si="107"/>
        <v/>
      </c>
      <c r="R438" s="217" t="str">
        <f t="shared" si="108"/>
        <v/>
      </c>
      <c r="S438" s="217">
        <f t="shared" si="109"/>
        <v>12088.753063272085</v>
      </c>
      <c r="T438" s="210" t="str">
        <f t="shared" si="117"/>
        <v/>
      </c>
      <c r="U438" s="219"/>
      <c r="V438" s="204" t="str">
        <f t="shared" si="110"/>
        <v/>
      </c>
      <c r="W438" s="217" t="str">
        <f t="shared" si="111"/>
        <v/>
      </c>
      <c r="X438" s="217">
        <f t="shared" si="112"/>
        <v>5455</v>
      </c>
      <c r="Y438" s="217">
        <f t="shared" si="113"/>
        <v>5472</v>
      </c>
      <c r="Z438" s="217">
        <f t="shared" si="114"/>
        <v>5472</v>
      </c>
      <c r="AA438" s="217">
        <f t="shared" si="115"/>
        <v>5473</v>
      </c>
      <c r="AB438" s="210">
        <f t="shared" si="118"/>
        <v>1</v>
      </c>
      <c r="AC438" s="203"/>
      <c r="AD438" s="211"/>
    </row>
    <row r="439" spans="1:30" s="79" customFormat="1" x14ac:dyDescent="0.2">
      <c r="A439" s="200">
        <v>450</v>
      </c>
      <c r="B439" s="200">
        <v>450086008</v>
      </c>
      <c r="C439" s="201" t="s">
        <v>519</v>
      </c>
      <c r="D439" s="200">
        <v>86</v>
      </c>
      <c r="E439" s="201" t="s">
        <v>118</v>
      </c>
      <c r="F439" s="200">
        <v>8</v>
      </c>
      <c r="G439" s="201" t="s">
        <v>40</v>
      </c>
      <c r="H439" s="202">
        <v>5</v>
      </c>
      <c r="I439" s="203"/>
      <c r="J439" s="204">
        <f t="shared" si="102"/>
        <v>9249</v>
      </c>
      <c r="K439" s="217">
        <f t="shared" si="103"/>
        <v>9488</v>
      </c>
      <c r="L439" s="217">
        <f t="shared" si="104"/>
        <v>0</v>
      </c>
      <c r="M439" s="217">
        <f t="shared" si="105"/>
        <v>938</v>
      </c>
      <c r="N439" s="218">
        <f t="shared" si="116"/>
        <v>19675</v>
      </c>
      <c r="O439" s="207">
        <f t="shared" si="106"/>
        <v>19</v>
      </c>
      <c r="P439" s="219"/>
      <c r="Q439" s="204">
        <f t="shared" si="107"/>
        <v>9115</v>
      </c>
      <c r="R439" s="217">
        <f t="shared" si="108"/>
        <v>9249</v>
      </c>
      <c r="S439" s="217">
        <f t="shared" si="109"/>
        <v>9249</v>
      </c>
      <c r="T439" s="210">
        <f t="shared" si="117"/>
        <v>134</v>
      </c>
      <c r="U439" s="219"/>
      <c r="V439" s="204">
        <f t="shared" si="110"/>
        <v>9003</v>
      </c>
      <c r="W439" s="217">
        <f t="shared" si="111"/>
        <v>9136</v>
      </c>
      <c r="X439" s="217">
        <f t="shared" si="112"/>
        <v>9136</v>
      </c>
      <c r="Y439" s="217">
        <f t="shared" si="113"/>
        <v>9136</v>
      </c>
      <c r="Z439" s="217">
        <f t="shared" si="114"/>
        <v>9469</v>
      </c>
      <c r="AA439" s="217">
        <f t="shared" si="115"/>
        <v>9488</v>
      </c>
      <c r="AB439" s="210">
        <f t="shared" si="118"/>
        <v>19</v>
      </c>
      <c r="AC439" s="203"/>
      <c r="AD439" s="211"/>
    </row>
    <row r="440" spans="1:30" s="79" customFormat="1" x14ac:dyDescent="0.2">
      <c r="A440" s="200">
        <v>450</v>
      </c>
      <c r="B440" s="200">
        <v>450086074</v>
      </c>
      <c r="C440" s="201" t="s">
        <v>519</v>
      </c>
      <c r="D440" s="200">
        <v>86</v>
      </c>
      <c r="E440" s="201" t="s">
        <v>118</v>
      </c>
      <c r="F440" s="200">
        <v>74</v>
      </c>
      <c r="G440" s="201" t="s">
        <v>106</v>
      </c>
      <c r="H440" s="202">
        <v>0.5</v>
      </c>
      <c r="I440" s="203"/>
      <c r="J440" s="204">
        <f t="shared" si="102"/>
        <v>10694.36276190476</v>
      </c>
      <c r="K440" s="217">
        <f t="shared" si="103"/>
        <v>7813</v>
      </c>
      <c r="L440" s="217">
        <f t="shared" si="104"/>
        <v>0</v>
      </c>
      <c r="M440" s="217">
        <f t="shared" si="105"/>
        <v>938</v>
      </c>
      <c r="N440" s="218">
        <f t="shared" si="116"/>
        <v>19445.362761904762</v>
      </c>
      <c r="O440" s="207" t="str">
        <f t="shared" si="106"/>
        <v/>
      </c>
      <c r="P440" s="219"/>
      <c r="Q440" s="204">
        <f t="shared" si="107"/>
        <v>10616.203815778032</v>
      </c>
      <c r="R440" s="217" t="str">
        <f t="shared" si="108"/>
        <v/>
      </c>
      <c r="S440" s="217" t="str">
        <f t="shared" si="109"/>
        <v/>
      </c>
      <c r="T440" s="210" t="str">
        <f t="shared" si="117"/>
        <v/>
      </c>
      <c r="U440" s="219"/>
      <c r="V440" s="204">
        <f t="shared" si="110"/>
        <v>8114</v>
      </c>
      <c r="W440" s="217" t="str">
        <f t="shared" si="111"/>
        <v/>
      </c>
      <c r="X440" s="217" t="str">
        <f t="shared" si="112"/>
        <v/>
      </c>
      <c r="Y440" s="217" t="str">
        <f t="shared" si="113"/>
        <v/>
      </c>
      <c r="Z440" s="217" t="str">
        <f t="shared" si="114"/>
        <v/>
      </c>
      <c r="AA440" s="217">
        <f t="shared" si="115"/>
        <v>7813</v>
      </c>
      <c r="AB440" s="210" t="str">
        <f t="shared" si="118"/>
        <v/>
      </c>
      <c r="AC440" s="203"/>
      <c r="AD440" s="211"/>
    </row>
    <row r="441" spans="1:30" s="79" customFormat="1" x14ac:dyDescent="0.2">
      <c r="A441" s="200">
        <v>450</v>
      </c>
      <c r="B441" s="200">
        <v>450086086</v>
      </c>
      <c r="C441" s="201" t="s">
        <v>519</v>
      </c>
      <c r="D441" s="200">
        <v>86</v>
      </c>
      <c r="E441" s="201" t="s">
        <v>118</v>
      </c>
      <c r="F441" s="200">
        <v>86</v>
      </c>
      <c r="G441" s="201" t="s">
        <v>118</v>
      </c>
      <c r="H441" s="202">
        <v>72</v>
      </c>
      <c r="I441" s="203"/>
      <c r="J441" s="204">
        <f t="shared" si="102"/>
        <v>10279</v>
      </c>
      <c r="K441" s="217">
        <f t="shared" si="103"/>
        <v>1624</v>
      </c>
      <c r="L441" s="217">
        <f t="shared" si="104"/>
        <v>0</v>
      </c>
      <c r="M441" s="217">
        <f t="shared" si="105"/>
        <v>938</v>
      </c>
      <c r="N441" s="218">
        <f t="shared" si="116"/>
        <v>12841</v>
      </c>
      <c r="O441" s="207">
        <f t="shared" si="106"/>
        <v>0</v>
      </c>
      <c r="P441" s="219"/>
      <c r="Q441" s="204">
        <f t="shared" si="107"/>
        <v>9808</v>
      </c>
      <c r="R441" s="217">
        <f t="shared" si="108"/>
        <v>10279</v>
      </c>
      <c r="S441" s="217">
        <f t="shared" si="109"/>
        <v>10279</v>
      </c>
      <c r="T441" s="210">
        <f t="shared" si="117"/>
        <v>471</v>
      </c>
      <c r="U441" s="219"/>
      <c r="V441" s="204">
        <f t="shared" si="110"/>
        <v>1629</v>
      </c>
      <c r="W441" s="217">
        <f t="shared" si="111"/>
        <v>1707</v>
      </c>
      <c r="X441" s="217">
        <f t="shared" si="112"/>
        <v>1641</v>
      </c>
      <c r="Y441" s="217">
        <f t="shared" si="113"/>
        <v>1624</v>
      </c>
      <c r="Z441" s="217">
        <f t="shared" si="114"/>
        <v>1624</v>
      </c>
      <c r="AA441" s="217">
        <f t="shared" si="115"/>
        <v>1624</v>
      </c>
      <c r="AB441" s="210">
        <f t="shared" si="118"/>
        <v>0</v>
      </c>
      <c r="AC441" s="203"/>
      <c r="AD441" s="211"/>
    </row>
    <row r="442" spans="1:30" s="79" customFormat="1" x14ac:dyDescent="0.2">
      <c r="A442" s="200">
        <v>450</v>
      </c>
      <c r="B442" s="200">
        <v>450086117</v>
      </c>
      <c r="C442" s="201" t="s">
        <v>519</v>
      </c>
      <c r="D442" s="200">
        <v>86</v>
      </c>
      <c r="E442" s="201" t="s">
        <v>118</v>
      </c>
      <c r="F442" s="200">
        <v>117</v>
      </c>
      <c r="G442" s="201" t="s">
        <v>149</v>
      </c>
      <c r="H442" s="202">
        <v>2</v>
      </c>
      <c r="I442" s="203"/>
      <c r="J442" s="204">
        <f t="shared" si="102"/>
        <v>9108</v>
      </c>
      <c r="K442" s="217">
        <f t="shared" si="103"/>
        <v>4286</v>
      </c>
      <c r="L442" s="217">
        <f t="shared" si="104"/>
        <v>0</v>
      </c>
      <c r="M442" s="217">
        <f t="shared" si="105"/>
        <v>938</v>
      </c>
      <c r="N442" s="218">
        <f t="shared" si="116"/>
        <v>14332</v>
      </c>
      <c r="O442" s="207">
        <f t="shared" si="106"/>
        <v>0</v>
      </c>
      <c r="P442" s="219"/>
      <c r="Q442" s="204">
        <f t="shared" si="107"/>
        <v>13375</v>
      </c>
      <c r="R442" s="217">
        <f t="shared" si="108"/>
        <v>9108</v>
      </c>
      <c r="S442" s="217">
        <f t="shared" si="109"/>
        <v>9108</v>
      </c>
      <c r="T442" s="210">
        <f t="shared" si="117"/>
        <v>-4267</v>
      </c>
      <c r="U442" s="219"/>
      <c r="V442" s="204">
        <f t="shared" si="110"/>
        <v>5480</v>
      </c>
      <c r="W442" s="217">
        <f t="shared" si="111"/>
        <v>3732</v>
      </c>
      <c r="X442" s="217">
        <f t="shared" si="112"/>
        <v>4361</v>
      </c>
      <c r="Y442" s="217">
        <f t="shared" si="113"/>
        <v>4286</v>
      </c>
      <c r="Z442" s="217">
        <f t="shared" si="114"/>
        <v>4286</v>
      </c>
      <c r="AA442" s="217">
        <f t="shared" si="115"/>
        <v>4286</v>
      </c>
      <c r="AB442" s="210">
        <f t="shared" si="118"/>
        <v>0</v>
      </c>
      <c r="AC442" s="203"/>
      <c r="AD442" s="211"/>
    </row>
    <row r="443" spans="1:30" s="79" customFormat="1" x14ac:dyDescent="0.2">
      <c r="A443" s="200">
        <v>450</v>
      </c>
      <c r="B443" s="200">
        <v>450086127</v>
      </c>
      <c r="C443" s="201" t="s">
        <v>519</v>
      </c>
      <c r="D443" s="200">
        <v>86</v>
      </c>
      <c r="E443" s="201" t="s">
        <v>118</v>
      </c>
      <c r="F443" s="200">
        <v>127</v>
      </c>
      <c r="G443" s="201" t="s">
        <v>159</v>
      </c>
      <c r="H443" s="202">
        <v>4</v>
      </c>
      <c r="I443" s="203"/>
      <c r="J443" s="204">
        <f t="shared" si="102"/>
        <v>9124</v>
      </c>
      <c r="K443" s="217">
        <f t="shared" si="103"/>
        <v>4071</v>
      </c>
      <c r="L443" s="217">
        <f t="shared" si="104"/>
        <v>0</v>
      </c>
      <c r="M443" s="217">
        <f t="shared" si="105"/>
        <v>938</v>
      </c>
      <c r="N443" s="218">
        <f t="shared" si="116"/>
        <v>14133</v>
      </c>
      <c r="O443" s="207">
        <f t="shared" si="106"/>
        <v>3</v>
      </c>
      <c r="P443" s="219"/>
      <c r="Q443" s="204">
        <f t="shared" si="107"/>
        <v>8870</v>
      </c>
      <c r="R443" s="217">
        <f t="shared" si="108"/>
        <v>9124</v>
      </c>
      <c r="S443" s="217">
        <f t="shared" si="109"/>
        <v>9124</v>
      </c>
      <c r="T443" s="210">
        <f t="shared" si="117"/>
        <v>254</v>
      </c>
      <c r="U443" s="219"/>
      <c r="V443" s="204">
        <f t="shared" si="110"/>
        <v>4160</v>
      </c>
      <c r="W443" s="217">
        <f t="shared" si="111"/>
        <v>4279</v>
      </c>
      <c r="X443" s="217">
        <f t="shared" si="112"/>
        <v>4279</v>
      </c>
      <c r="Y443" s="217">
        <f t="shared" si="113"/>
        <v>4279</v>
      </c>
      <c r="Z443" s="217">
        <f t="shared" si="114"/>
        <v>4068</v>
      </c>
      <c r="AA443" s="217">
        <f t="shared" si="115"/>
        <v>4071</v>
      </c>
      <c r="AB443" s="210">
        <f t="shared" si="118"/>
        <v>3</v>
      </c>
      <c r="AC443" s="203"/>
      <c r="AD443" s="211"/>
    </row>
    <row r="444" spans="1:30" s="79" customFormat="1" x14ac:dyDescent="0.2">
      <c r="A444" s="200">
        <v>450</v>
      </c>
      <c r="B444" s="200">
        <v>450086137</v>
      </c>
      <c r="C444" s="201" t="s">
        <v>519</v>
      </c>
      <c r="D444" s="200">
        <v>86</v>
      </c>
      <c r="E444" s="201" t="s">
        <v>118</v>
      </c>
      <c r="F444" s="200">
        <v>137</v>
      </c>
      <c r="G444" s="201" t="s">
        <v>169</v>
      </c>
      <c r="H444" s="202">
        <v>2.0499999999999998</v>
      </c>
      <c r="I444" s="203"/>
      <c r="J444" s="204">
        <f t="shared" si="102"/>
        <v>14182.952439830107</v>
      </c>
      <c r="K444" s="217">
        <f t="shared" si="103"/>
        <v>0</v>
      </c>
      <c r="L444" s="217">
        <f t="shared" si="104"/>
        <v>0</v>
      </c>
      <c r="M444" s="217">
        <f t="shared" si="105"/>
        <v>938</v>
      </c>
      <c r="N444" s="218">
        <f t="shared" si="116"/>
        <v>15120.952439830107</v>
      </c>
      <c r="O444" s="207">
        <f t="shared" si="106"/>
        <v>0</v>
      </c>
      <c r="P444" s="219"/>
      <c r="Q444" s="204">
        <f t="shared" si="107"/>
        <v>13375</v>
      </c>
      <c r="R444" s="217">
        <f t="shared" si="108"/>
        <v>14182.952439830107</v>
      </c>
      <c r="S444" s="217">
        <f t="shared" si="109"/>
        <v>14182.952439830107</v>
      </c>
      <c r="T444" s="210">
        <f t="shared" si="117"/>
        <v>807.95243983010732</v>
      </c>
      <c r="U444" s="219"/>
      <c r="V444" s="204">
        <f t="shared" si="110"/>
        <v>0</v>
      </c>
      <c r="W444" s="217">
        <f t="shared" si="111"/>
        <v>0</v>
      </c>
      <c r="X444" s="217">
        <f t="shared" si="112"/>
        <v>0</v>
      </c>
      <c r="Y444" s="217">
        <f t="shared" si="113"/>
        <v>0</v>
      </c>
      <c r="Z444" s="217">
        <f t="shared" si="114"/>
        <v>0</v>
      </c>
      <c r="AA444" s="217">
        <f t="shared" si="115"/>
        <v>0</v>
      </c>
      <c r="AB444" s="210">
        <f t="shared" si="118"/>
        <v>0</v>
      </c>
      <c r="AC444" s="203"/>
      <c r="AD444" s="211"/>
    </row>
    <row r="445" spans="1:30" s="79" customFormat="1" x14ac:dyDescent="0.2">
      <c r="A445" s="200">
        <v>450</v>
      </c>
      <c r="B445" s="200">
        <v>450086210</v>
      </c>
      <c r="C445" s="201" t="s">
        <v>519</v>
      </c>
      <c r="D445" s="200">
        <v>86</v>
      </c>
      <c r="E445" s="201" t="s">
        <v>118</v>
      </c>
      <c r="F445" s="200">
        <v>210</v>
      </c>
      <c r="G445" s="201" t="s">
        <v>242</v>
      </c>
      <c r="H445" s="202">
        <v>94.95</v>
      </c>
      <c r="I445" s="203"/>
      <c r="J445" s="204">
        <f t="shared" si="102"/>
        <v>9841</v>
      </c>
      <c r="K445" s="217">
        <f t="shared" si="103"/>
        <v>3121</v>
      </c>
      <c r="L445" s="217">
        <f t="shared" si="104"/>
        <v>0</v>
      </c>
      <c r="M445" s="217">
        <f t="shared" si="105"/>
        <v>938</v>
      </c>
      <c r="N445" s="218">
        <f t="shared" si="116"/>
        <v>13900</v>
      </c>
      <c r="O445" s="207">
        <f t="shared" si="106"/>
        <v>0</v>
      </c>
      <c r="P445" s="219"/>
      <c r="Q445" s="204">
        <f t="shared" si="107"/>
        <v>9724</v>
      </c>
      <c r="R445" s="217">
        <f t="shared" si="108"/>
        <v>9841</v>
      </c>
      <c r="S445" s="217">
        <f t="shared" si="109"/>
        <v>9841</v>
      </c>
      <c r="T445" s="210">
        <f t="shared" si="117"/>
        <v>117</v>
      </c>
      <c r="U445" s="219"/>
      <c r="V445" s="204">
        <f t="shared" si="110"/>
        <v>3095</v>
      </c>
      <c r="W445" s="217">
        <f t="shared" si="111"/>
        <v>3132</v>
      </c>
      <c r="X445" s="217">
        <f t="shared" si="112"/>
        <v>3132</v>
      </c>
      <c r="Y445" s="217">
        <f t="shared" si="113"/>
        <v>3132</v>
      </c>
      <c r="Z445" s="217">
        <f t="shared" si="114"/>
        <v>3121</v>
      </c>
      <c r="AA445" s="217">
        <f t="shared" si="115"/>
        <v>3121</v>
      </c>
      <c r="AB445" s="210">
        <f t="shared" si="118"/>
        <v>0</v>
      </c>
      <c r="AC445" s="203"/>
      <c r="AD445" s="211"/>
    </row>
    <row r="446" spans="1:30" s="79" customFormat="1" x14ac:dyDescent="0.2">
      <c r="A446" s="200">
        <v>450</v>
      </c>
      <c r="B446" s="200">
        <v>450086275</v>
      </c>
      <c r="C446" s="201" t="s">
        <v>519</v>
      </c>
      <c r="D446" s="200">
        <v>86</v>
      </c>
      <c r="E446" s="201" t="s">
        <v>118</v>
      </c>
      <c r="F446" s="200">
        <v>275</v>
      </c>
      <c r="G446" s="201" t="s">
        <v>307</v>
      </c>
      <c r="H446" s="202">
        <v>5</v>
      </c>
      <c r="I446" s="203"/>
      <c r="J446" s="204">
        <f t="shared" si="102"/>
        <v>9931</v>
      </c>
      <c r="K446" s="217">
        <f t="shared" si="103"/>
        <v>4072</v>
      </c>
      <c r="L446" s="217">
        <f t="shared" si="104"/>
        <v>0</v>
      </c>
      <c r="M446" s="217">
        <f t="shared" si="105"/>
        <v>938</v>
      </c>
      <c r="N446" s="218">
        <f t="shared" si="116"/>
        <v>14941</v>
      </c>
      <c r="O446" s="207">
        <f t="shared" si="106"/>
        <v>3</v>
      </c>
      <c r="P446" s="219"/>
      <c r="Q446" s="204">
        <f t="shared" si="107"/>
        <v>9123</v>
      </c>
      <c r="R446" s="217">
        <f t="shared" si="108"/>
        <v>9931</v>
      </c>
      <c r="S446" s="217">
        <f t="shared" si="109"/>
        <v>9931</v>
      </c>
      <c r="T446" s="210">
        <f t="shared" si="117"/>
        <v>808</v>
      </c>
      <c r="U446" s="219"/>
      <c r="V446" s="204">
        <f t="shared" si="110"/>
        <v>3038</v>
      </c>
      <c r="W446" s="217">
        <f t="shared" si="111"/>
        <v>3307</v>
      </c>
      <c r="X446" s="217">
        <f t="shared" si="112"/>
        <v>4106</v>
      </c>
      <c r="Y446" s="217">
        <f t="shared" si="113"/>
        <v>4069</v>
      </c>
      <c r="Z446" s="217">
        <f t="shared" si="114"/>
        <v>4069</v>
      </c>
      <c r="AA446" s="217">
        <f t="shared" si="115"/>
        <v>4072</v>
      </c>
      <c r="AB446" s="210">
        <f t="shared" si="118"/>
        <v>3</v>
      </c>
      <c r="AC446" s="203"/>
      <c r="AD446" s="211"/>
    </row>
    <row r="447" spans="1:30" s="79" customFormat="1" x14ac:dyDescent="0.2">
      <c r="A447" s="200">
        <v>450</v>
      </c>
      <c r="B447" s="200">
        <v>450086278</v>
      </c>
      <c r="C447" s="201" t="s">
        <v>519</v>
      </c>
      <c r="D447" s="200">
        <v>86</v>
      </c>
      <c r="E447" s="201" t="s">
        <v>118</v>
      </c>
      <c r="F447" s="200">
        <v>278</v>
      </c>
      <c r="G447" s="201" t="s">
        <v>310</v>
      </c>
      <c r="H447" s="202">
        <v>10</v>
      </c>
      <c r="I447" s="203"/>
      <c r="J447" s="204">
        <f t="shared" si="102"/>
        <v>10101</v>
      </c>
      <c r="K447" s="217">
        <f t="shared" si="103"/>
        <v>1864</v>
      </c>
      <c r="L447" s="217">
        <f t="shared" si="104"/>
        <v>0</v>
      </c>
      <c r="M447" s="217">
        <f t="shared" si="105"/>
        <v>938</v>
      </c>
      <c r="N447" s="218">
        <f t="shared" si="116"/>
        <v>12903</v>
      </c>
      <c r="O447" s="207">
        <f t="shared" si="106"/>
        <v>3</v>
      </c>
      <c r="P447" s="219"/>
      <c r="Q447" s="204">
        <f t="shared" si="107"/>
        <v>9829</v>
      </c>
      <c r="R447" s="217">
        <f t="shared" si="108"/>
        <v>10101</v>
      </c>
      <c r="S447" s="217">
        <f t="shared" si="109"/>
        <v>10101</v>
      </c>
      <c r="T447" s="210">
        <f t="shared" si="117"/>
        <v>272</v>
      </c>
      <c r="U447" s="219"/>
      <c r="V447" s="204">
        <f t="shared" si="110"/>
        <v>1863</v>
      </c>
      <c r="W447" s="217">
        <f t="shared" si="111"/>
        <v>1915</v>
      </c>
      <c r="X447" s="217">
        <f t="shared" si="112"/>
        <v>1844</v>
      </c>
      <c r="Y447" s="217">
        <f t="shared" si="113"/>
        <v>1861</v>
      </c>
      <c r="Z447" s="217">
        <f t="shared" si="114"/>
        <v>1861</v>
      </c>
      <c r="AA447" s="217">
        <f t="shared" si="115"/>
        <v>1864</v>
      </c>
      <c r="AB447" s="210">
        <f t="shared" si="118"/>
        <v>3</v>
      </c>
      <c r="AC447" s="203"/>
      <c r="AD447" s="211"/>
    </row>
    <row r="448" spans="1:30" s="79" customFormat="1" x14ac:dyDescent="0.2">
      <c r="A448" s="200">
        <v>450</v>
      </c>
      <c r="B448" s="200">
        <v>450086327</v>
      </c>
      <c r="C448" s="201" t="s">
        <v>519</v>
      </c>
      <c r="D448" s="200">
        <v>86</v>
      </c>
      <c r="E448" s="201" t="s">
        <v>118</v>
      </c>
      <c r="F448" s="200">
        <v>327</v>
      </c>
      <c r="G448" s="201" t="s">
        <v>359</v>
      </c>
      <c r="H448" s="202">
        <v>2</v>
      </c>
      <c r="I448" s="203"/>
      <c r="J448" s="204">
        <f t="shared" si="102"/>
        <v>9305</v>
      </c>
      <c r="K448" s="217">
        <f t="shared" si="103"/>
        <v>8140</v>
      </c>
      <c r="L448" s="217">
        <f t="shared" si="104"/>
        <v>0</v>
      </c>
      <c r="M448" s="217">
        <f t="shared" si="105"/>
        <v>938</v>
      </c>
      <c r="N448" s="218">
        <f t="shared" si="116"/>
        <v>18383</v>
      </c>
      <c r="O448" s="207">
        <f t="shared" si="106"/>
        <v>0</v>
      </c>
      <c r="P448" s="219"/>
      <c r="Q448" s="204">
        <f t="shared" si="107"/>
        <v>9123</v>
      </c>
      <c r="R448" s="217">
        <f t="shared" si="108"/>
        <v>9305</v>
      </c>
      <c r="S448" s="217">
        <f t="shared" si="109"/>
        <v>9305</v>
      </c>
      <c r="T448" s="210">
        <f t="shared" si="117"/>
        <v>182</v>
      </c>
      <c r="U448" s="219"/>
      <c r="V448" s="204">
        <f t="shared" si="110"/>
        <v>7981</v>
      </c>
      <c r="W448" s="217">
        <f t="shared" si="111"/>
        <v>8140</v>
      </c>
      <c r="X448" s="217">
        <f t="shared" si="112"/>
        <v>8140</v>
      </c>
      <c r="Y448" s="217">
        <f t="shared" si="113"/>
        <v>8140</v>
      </c>
      <c r="Z448" s="217">
        <f t="shared" si="114"/>
        <v>8140</v>
      </c>
      <c r="AA448" s="217">
        <f t="shared" si="115"/>
        <v>8140</v>
      </c>
      <c r="AB448" s="210">
        <f t="shared" si="118"/>
        <v>0</v>
      </c>
      <c r="AC448" s="203"/>
      <c r="AD448" s="211"/>
    </row>
    <row r="449" spans="1:30" s="79" customFormat="1" x14ac:dyDescent="0.2">
      <c r="A449" s="200">
        <v>450</v>
      </c>
      <c r="B449" s="200">
        <v>450086337</v>
      </c>
      <c r="C449" s="201" t="s">
        <v>519</v>
      </c>
      <c r="D449" s="200">
        <v>86</v>
      </c>
      <c r="E449" s="201" t="s">
        <v>118</v>
      </c>
      <c r="F449" s="200">
        <v>337</v>
      </c>
      <c r="G449" s="201" t="s">
        <v>369</v>
      </c>
      <c r="H449" s="202">
        <v>2</v>
      </c>
      <c r="I449" s="203"/>
      <c r="J449" s="204">
        <f t="shared" si="102"/>
        <v>13304</v>
      </c>
      <c r="K449" s="217">
        <f t="shared" si="103"/>
        <v>17090</v>
      </c>
      <c r="L449" s="217">
        <f t="shared" si="104"/>
        <v>0</v>
      </c>
      <c r="M449" s="217">
        <f t="shared" si="105"/>
        <v>938</v>
      </c>
      <c r="N449" s="218">
        <f t="shared" si="116"/>
        <v>31332</v>
      </c>
      <c r="O449" s="207">
        <f t="shared" si="106"/>
        <v>12</v>
      </c>
      <c r="P449" s="219"/>
      <c r="Q449" s="204">
        <f t="shared" si="107"/>
        <v>11137.577714382724</v>
      </c>
      <c r="R449" s="217">
        <f t="shared" si="108"/>
        <v>13304</v>
      </c>
      <c r="S449" s="217">
        <f t="shared" si="109"/>
        <v>13304</v>
      </c>
      <c r="T449" s="210">
        <f t="shared" si="117"/>
        <v>2166.4222856172764</v>
      </c>
      <c r="U449" s="219"/>
      <c r="V449" s="204">
        <f t="shared" si="110"/>
        <v>12436</v>
      </c>
      <c r="W449" s="217">
        <f t="shared" si="111"/>
        <v>14855</v>
      </c>
      <c r="X449" s="217">
        <f t="shared" si="112"/>
        <v>17190</v>
      </c>
      <c r="Y449" s="217">
        <f t="shared" si="113"/>
        <v>17079</v>
      </c>
      <c r="Z449" s="217">
        <f t="shared" si="114"/>
        <v>17078</v>
      </c>
      <c r="AA449" s="217">
        <f t="shared" si="115"/>
        <v>17090</v>
      </c>
      <c r="AB449" s="210">
        <f t="shared" si="118"/>
        <v>12</v>
      </c>
      <c r="AC449" s="203"/>
      <c r="AD449" s="211"/>
    </row>
    <row r="450" spans="1:30" s="79" customFormat="1" x14ac:dyDescent="0.2">
      <c r="A450" s="200">
        <v>450</v>
      </c>
      <c r="B450" s="200">
        <v>450086340</v>
      </c>
      <c r="C450" s="201" t="s">
        <v>519</v>
      </c>
      <c r="D450" s="200">
        <v>86</v>
      </c>
      <c r="E450" s="201" t="s">
        <v>118</v>
      </c>
      <c r="F450" s="200">
        <v>340</v>
      </c>
      <c r="G450" s="201" t="s">
        <v>372</v>
      </c>
      <c r="H450" s="202">
        <v>7.5</v>
      </c>
      <c r="I450" s="203"/>
      <c r="J450" s="204">
        <f t="shared" si="102"/>
        <v>9179</v>
      </c>
      <c r="K450" s="217">
        <f t="shared" si="103"/>
        <v>6983</v>
      </c>
      <c r="L450" s="217">
        <f t="shared" si="104"/>
        <v>0</v>
      </c>
      <c r="M450" s="217">
        <f t="shared" si="105"/>
        <v>938</v>
      </c>
      <c r="N450" s="218">
        <f t="shared" si="116"/>
        <v>17100</v>
      </c>
      <c r="O450" s="207">
        <f t="shared" si="106"/>
        <v>5</v>
      </c>
      <c r="P450" s="219"/>
      <c r="Q450" s="204">
        <f t="shared" si="107"/>
        <v>9092</v>
      </c>
      <c r="R450" s="217">
        <f t="shared" si="108"/>
        <v>9179</v>
      </c>
      <c r="S450" s="217">
        <f t="shared" si="109"/>
        <v>9179</v>
      </c>
      <c r="T450" s="210">
        <f t="shared" si="117"/>
        <v>87</v>
      </c>
      <c r="U450" s="219"/>
      <c r="V450" s="204">
        <f t="shared" si="110"/>
        <v>7218</v>
      </c>
      <c r="W450" s="217">
        <f t="shared" si="111"/>
        <v>7287</v>
      </c>
      <c r="X450" s="217">
        <f t="shared" si="112"/>
        <v>7001</v>
      </c>
      <c r="Y450" s="217">
        <f t="shared" si="113"/>
        <v>6979</v>
      </c>
      <c r="Z450" s="217">
        <f t="shared" si="114"/>
        <v>6978</v>
      </c>
      <c r="AA450" s="217">
        <f t="shared" si="115"/>
        <v>6983</v>
      </c>
      <c r="AB450" s="210">
        <f t="shared" si="118"/>
        <v>5</v>
      </c>
      <c r="AC450" s="203"/>
      <c r="AD450" s="211"/>
    </row>
    <row r="451" spans="1:30" s="79" customFormat="1" x14ac:dyDescent="0.2">
      <c r="A451" s="200">
        <v>450</v>
      </c>
      <c r="B451" s="200">
        <v>450086605</v>
      </c>
      <c r="C451" s="201" t="s">
        <v>519</v>
      </c>
      <c r="D451" s="200">
        <v>86</v>
      </c>
      <c r="E451" s="201" t="s">
        <v>118</v>
      </c>
      <c r="F451" s="200">
        <v>605</v>
      </c>
      <c r="G451" s="201" t="s">
        <v>388</v>
      </c>
      <c r="H451" s="202">
        <v>1.5</v>
      </c>
      <c r="I451" s="203"/>
      <c r="J451" s="204">
        <f t="shared" si="102"/>
        <v>8960</v>
      </c>
      <c r="K451" s="217">
        <f t="shared" si="103"/>
        <v>6209</v>
      </c>
      <c r="L451" s="217">
        <f t="shared" si="104"/>
        <v>0</v>
      </c>
      <c r="M451" s="217">
        <f t="shared" si="105"/>
        <v>938</v>
      </c>
      <c r="N451" s="218">
        <f t="shared" si="116"/>
        <v>16107</v>
      </c>
      <c r="O451" s="207">
        <f t="shared" si="106"/>
        <v>-11</v>
      </c>
      <c r="P451" s="219"/>
      <c r="Q451" s="204">
        <f t="shared" si="107"/>
        <v>8785</v>
      </c>
      <c r="R451" s="217">
        <f t="shared" si="108"/>
        <v>8960</v>
      </c>
      <c r="S451" s="217">
        <f t="shared" si="109"/>
        <v>8960</v>
      </c>
      <c r="T451" s="210">
        <f t="shared" si="117"/>
        <v>175</v>
      </c>
      <c r="U451" s="219"/>
      <c r="V451" s="204">
        <f t="shared" si="110"/>
        <v>6287</v>
      </c>
      <c r="W451" s="217">
        <f t="shared" si="111"/>
        <v>6412</v>
      </c>
      <c r="X451" s="217">
        <f t="shared" si="112"/>
        <v>6412</v>
      </c>
      <c r="Y451" s="217">
        <f t="shared" si="113"/>
        <v>6412</v>
      </c>
      <c r="Z451" s="217">
        <f t="shared" si="114"/>
        <v>6220</v>
      </c>
      <c r="AA451" s="217">
        <f t="shared" si="115"/>
        <v>6209</v>
      </c>
      <c r="AB451" s="210">
        <f t="shared" si="118"/>
        <v>-11</v>
      </c>
      <c r="AC451" s="203"/>
      <c r="AD451" s="211"/>
    </row>
    <row r="452" spans="1:30" s="79" customFormat="1" x14ac:dyDescent="0.2">
      <c r="A452" s="200">
        <v>450</v>
      </c>
      <c r="B452" s="200">
        <v>450086670</v>
      </c>
      <c r="C452" s="201" t="s">
        <v>519</v>
      </c>
      <c r="D452" s="200">
        <v>86</v>
      </c>
      <c r="E452" s="201" t="s">
        <v>118</v>
      </c>
      <c r="F452" s="200">
        <v>670</v>
      </c>
      <c r="G452" s="201" t="s">
        <v>406</v>
      </c>
      <c r="H452" s="202">
        <v>0.5</v>
      </c>
      <c r="I452" s="203"/>
      <c r="J452" s="204">
        <f t="shared" si="102"/>
        <v>11517.013143350603</v>
      </c>
      <c r="K452" s="217">
        <f t="shared" si="103"/>
        <v>8153</v>
      </c>
      <c r="L452" s="217">
        <f t="shared" si="104"/>
        <v>0</v>
      </c>
      <c r="M452" s="217">
        <f t="shared" si="105"/>
        <v>938</v>
      </c>
      <c r="N452" s="218">
        <f t="shared" si="116"/>
        <v>20608.013143350603</v>
      </c>
      <c r="O452" s="207" t="str">
        <f t="shared" si="106"/>
        <v/>
      </c>
      <c r="P452" s="219"/>
      <c r="Q452" s="204" t="str">
        <f t="shared" si="107"/>
        <v/>
      </c>
      <c r="R452" s="217" t="str">
        <f t="shared" si="108"/>
        <v/>
      </c>
      <c r="S452" s="217" t="str">
        <f t="shared" si="109"/>
        <v/>
      </c>
      <c r="T452" s="210" t="str">
        <f t="shared" si="117"/>
        <v/>
      </c>
      <c r="U452" s="219"/>
      <c r="V452" s="204" t="str">
        <f t="shared" si="110"/>
        <v/>
      </c>
      <c r="W452" s="217" t="str">
        <f t="shared" si="111"/>
        <v/>
      </c>
      <c r="X452" s="217" t="str">
        <f t="shared" si="112"/>
        <v/>
      </c>
      <c r="Y452" s="217" t="str">
        <f t="shared" si="113"/>
        <v/>
      </c>
      <c r="Z452" s="217" t="str">
        <f t="shared" si="114"/>
        <v/>
      </c>
      <c r="AA452" s="217">
        <f t="shared" si="115"/>
        <v>8153</v>
      </c>
      <c r="AB452" s="210" t="str">
        <f t="shared" si="118"/>
        <v/>
      </c>
      <c r="AC452" s="203"/>
      <c r="AD452" s="211"/>
    </row>
    <row r="453" spans="1:30" s="79" customFormat="1" x14ac:dyDescent="0.2">
      <c r="A453" s="200">
        <v>450</v>
      </c>
      <c r="B453" s="200">
        <v>450086672</v>
      </c>
      <c r="C453" s="201" t="s">
        <v>519</v>
      </c>
      <c r="D453" s="200">
        <v>86</v>
      </c>
      <c r="E453" s="201" t="s">
        <v>118</v>
      </c>
      <c r="F453" s="200">
        <v>672</v>
      </c>
      <c r="G453" s="201" t="s">
        <v>407</v>
      </c>
      <c r="H453" s="202">
        <v>1</v>
      </c>
      <c r="I453" s="203"/>
      <c r="J453" s="204">
        <f t="shared" si="102"/>
        <v>11813.202455934193</v>
      </c>
      <c r="K453" s="217">
        <f t="shared" si="103"/>
        <v>3828</v>
      </c>
      <c r="L453" s="217">
        <f t="shared" si="104"/>
        <v>0</v>
      </c>
      <c r="M453" s="217">
        <f t="shared" si="105"/>
        <v>938</v>
      </c>
      <c r="N453" s="218">
        <f t="shared" si="116"/>
        <v>16579.202455934195</v>
      </c>
      <c r="O453" s="207" t="str">
        <f t="shared" si="106"/>
        <v/>
      </c>
      <c r="P453" s="219"/>
      <c r="Q453" s="204" t="str">
        <f t="shared" si="107"/>
        <v/>
      </c>
      <c r="R453" s="217" t="str">
        <f t="shared" si="108"/>
        <v/>
      </c>
      <c r="S453" s="217" t="str">
        <f t="shared" si="109"/>
        <v/>
      </c>
      <c r="T453" s="210" t="str">
        <f t="shared" si="117"/>
        <v/>
      </c>
      <c r="U453" s="219"/>
      <c r="V453" s="204" t="str">
        <f t="shared" si="110"/>
        <v/>
      </c>
      <c r="W453" s="217" t="str">
        <f t="shared" si="111"/>
        <v/>
      </c>
      <c r="X453" s="217" t="str">
        <f t="shared" si="112"/>
        <v/>
      </c>
      <c r="Y453" s="217" t="str">
        <f t="shared" si="113"/>
        <v/>
      </c>
      <c r="Z453" s="217" t="str">
        <f t="shared" si="114"/>
        <v/>
      </c>
      <c r="AA453" s="217">
        <f t="shared" si="115"/>
        <v>3828</v>
      </c>
      <c r="AB453" s="210" t="str">
        <f t="shared" si="118"/>
        <v/>
      </c>
      <c r="AC453" s="203"/>
      <c r="AD453" s="211"/>
    </row>
    <row r="454" spans="1:30" s="79" customFormat="1" x14ac:dyDescent="0.2">
      <c r="A454" s="200">
        <v>450</v>
      </c>
      <c r="B454" s="200">
        <v>450086674</v>
      </c>
      <c r="C454" s="201" t="s">
        <v>519</v>
      </c>
      <c r="D454" s="200">
        <v>86</v>
      </c>
      <c r="E454" s="201" t="s">
        <v>118</v>
      </c>
      <c r="F454" s="200">
        <v>674</v>
      </c>
      <c r="G454" s="201" t="s">
        <v>409</v>
      </c>
      <c r="H454" s="202">
        <v>0.5</v>
      </c>
      <c r="I454" s="203"/>
      <c r="J454" s="204">
        <f t="shared" si="102"/>
        <v>12313.084702048418</v>
      </c>
      <c r="K454" s="217">
        <f t="shared" si="103"/>
        <v>4889</v>
      </c>
      <c r="L454" s="217">
        <f t="shared" si="104"/>
        <v>0</v>
      </c>
      <c r="M454" s="217">
        <f t="shared" si="105"/>
        <v>938</v>
      </c>
      <c r="N454" s="218">
        <f t="shared" si="116"/>
        <v>18140.084702048418</v>
      </c>
      <c r="O454" s="207" t="str">
        <f t="shared" si="106"/>
        <v/>
      </c>
      <c r="P454" s="219"/>
      <c r="Q454" s="204">
        <f t="shared" si="107"/>
        <v>11874.695424461293</v>
      </c>
      <c r="R454" s="217" t="str">
        <f t="shared" si="108"/>
        <v/>
      </c>
      <c r="S454" s="217" t="str">
        <f t="shared" si="109"/>
        <v/>
      </c>
      <c r="T454" s="210" t="str">
        <f t="shared" si="117"/>
        <v/>
      </c>
      <c r="U454" s="219"/>
      <c r="V454" s="204">
        <f t="shared" si="110"/>
        <v>4202</v>
      </c>
      <c r="W454" s="217" t="str">
        <f t="shared" si="111"/>
        <v/>
      </c>
      <c r="X454" s="217" t="str">
        <f t="shared" si="112"/>
        <v/>
      </c>
      <c r="Y454" s="217" t="str">
        <f t="shared" si="113"/>
        <v/>
      </c>
      <c r="Z454" s="217" t="str">
        <f t="shared" si="114"/>
        <v/>
      </c>
      <c r="AA454" s="217">
        <f t="shared" si="115"/>
        <v>4889</v>
      </c>
      <c r="AB454" s="210" t="str">
        <f t="shared" si="118"/>
        <v/>
      </c>
      <c r="AC454" s="203"/>
      <c r="AD454" s="211"/>
    </row>
    <row r="455" spans="1:30" s="79" customFormat="1" x14ac:dyDescent="0.2">
      <c r="A455" s="200">
        <v>450</v>
      </c>
      <c r="B455" s="200">
        <v>450086683</v>
      </c>
      <c r="C455" s="201" t="s">
        <v>519</v>
      </c>
      <c r="D455" s="200">
        <v>86</v>
      </c>
      <c r="E455" s="201" t="s">
        <v>118</v>
      </c>
      <c r="F455" s="200">
        <v>683</v>
      </c>
      <c r="G455" s="201" t="s">
        <v>412</v>
      </c>
      <c r="H455" s="202">
        <v>7</v>
      </c>
      <c r="I455" s="203"/>
      <c r="J455" s="204">
        <f t="shared" si="102"/>
        <v>8960</v>
      </c>
      <c r="K455" s="217">
        <f t="shared" si="103"/>
        <v>6398</v>
      </c>
      <c r="L455" s="217">
        <f t="shared" si="104"/>
        <v>0</v>
      </c>
      <c r="M455" s="217">
        <f t="shared" si="105"/>
        <v>938</v>
      </c>
      <c r="N455" s="218">
        <f t="shared" si="116"/>
        <v>16296</v>
      </c>
      <c r="O455" s="207">
        <f t="shared" si="106"/>
        <v>0</v>
      </c>
      <c r="P455" s="219"/>
      <c r="Q455" s="204">
        <f t="shared" si="107"/>
        <v>8785</v>
      </c>
      <c r="R455" s="217">
        <f t="shared" si="108"/>
        <v>8960</v>
      </c>
      <c r="S455" s="217">
        <f t="shared" si="109"/>
        <v>8960</v>
      </c>
      <c r="T455" s="210">
        <f t="shared" si="117"/>
        <v>175</v>
      </c>
      <c r="U455" s="219"/>
      <c r="V455" s="204">
        <f t="shared" si="110"/>
        <v>6270</v>
      </c>
      <c r="W455" s="217">
        <f t="shared" si="111"/>
        <v>6395</v>
      </c>
      <c r="X455" s="217">
        <f t="shared" si="112"/>
        <v>6379</v>
      </c>
      <c r="Y455" s="217">
        <f t="shared" si="113"/>
        <v>6397</v>
      </c>
      <c r="Z455" s="217">
        <f t="shared" si="114"/>
        <v>6398</v>
      </c>
      <c r="AA455" s="217">
        <f t="shared" si="115"/>
        <v>6398</v>
      </c>
      <c r="AB455" s="210">
        <f t="shared" si="118"/>
        <v>0</v>
      </c>
      <c r="AC455" s="203"/>
      <c r="AD455" s="211"/>
    </row>
    <row r="456" spans="1:30" s="79" customFormat="1" x14ac:dyDescent="0.2">
      <c r="A456" s="200">
        <v>450</v>
      </c>
      <c r="B456" s="200">
        <v>450086750</v>
      </c>
      <c r="C456" s="201" t="s">
        <v>519</v>
      </c>
      <c r="D456" s="200">
        <v>86</v>
      </c>
      <c r="E456" s="201" t="s">
        <v>118</v>
      </c>
      <c r="F456" s="200">
        <v>750</v>
      </c>
      <c r="G456" s="201" t="s">
        <v>430</v>
      </c>
      <c r="H456" s="202">
        <v>0.5</v>
      </c>
      <c r="I456" s="203"/>
      <c r="J456" s="204">
        <f t="shared" si="102"/>
        <v>11266.381837349398</v>
      </c>
      <c r="K456" s="217">
        <f t="shared" si="103"/>
        <v>7133</v>
      </c>
      <c r="L456" s="217">
        <f t="shared" si="104"/>
        <v>0</v>
      </c>
      <c r="M456" s="217">
        <f t="shared" si="105"/>
        <v>938</v>
      </c>
      <c r="N456" s="218">
        <f t="shared" si="116"/>
        <v>19337.3818373494</v>
      </c>
      <c r="O456" s="207" t="str">
        <f t="shared" si="106"/>
        <v/>
      </c>
      <c r="P456" s="219"/>
      <c r="Q456" s="204">
        <f t="shared" si="107"/>
        <v>10943.186549170508</v>
      </c>
      <c r="R456" s="217" t="str">
        <f t="shared" si="108"/>
        <v/>
      </c>
      <c r="S456" s="217" t="str">
        <f t="shared" si="109"/>
        <v/>
      </c>
      <c r="T456" s="210" t="str">
        <f t="shared" si="117"/>
        <v/>
      </c>
      <c r="U456" s="219"/>
      <c r="V456" s="204">
        <f t="shared" si="110"/>
        <v>7064</v>
      </c>
      <c r="W456" s="217" t="str">
        <f t="shared" si="111"/>
        <v/>
      </c>
      <c r="X456" s="217" t="str">
        <f t="shared" si="112"/>
        <v/>
      </c>
      <c r="Y456" s="217" t="str">
        <f t="shared" si="113"/>
        <v/>
      </c>
      <c r="Z456" s="217" t="str">
        <f t="shared" si="114"/>
        <v/>
      </c>
      <c r="AA456" s="217">
        <f t="shared" si="115"/>
        <v>7133</v>
      </c>
      <c r="AB456" s="210" t="str">
        <f t="shared" si="118"/>
        <v/>
      </c>
      <c r="AC456" s="203"/>
      <c r="AD456" s="211"/>
    </row>
    <row r="457" spans="1:30" s="79" customFormat="1" x14ac:dyDescent="0.2">
      <c r="A457" s="200">
        <v>453</v>
      </c>
      <c r="B457" s="200">
        <v>453137005</v>
      </c>
      <c r="C457" s="201" t="s">
        <v>520</v>
      </c>
      <c r="D457" s="200">
        <v>137</v>
      </c>
      <c r="E457" s="201" t="s">
        <v>169</v>
      </c>
      <c r="F457" s="200">
        <v>5</v>
      </c>
      <c r="G457" s="201" t="s">
        <v>37</v>
      </c>
      <c r="H457" s="202">
        <v>2</v>
      </c>
      <c r="I457" s="203"/>
      <c r="J457" s="204">
        <f t="shared" si="102"/>
        <v>12796</v>
      </c>
      <c r="K457" s="217">
        <f t="shared" si="103"/>
        <v>5977</v>
      </c>
      <c r="L457" s="217">
        <f t="shared" si="104"/>
        <v>0</v>
      </c>
      <c r="M457" s="217">
        <f t="shared" si="105"/>
        <v>938</v>
      </c>
      <c r="N457" s="218">
        <f t="shared" si="116"/>
        <v>19711</v>
      </c>
      <c r="O457" s="207">
        <f t="shared" si="106"/>
        <v>1</v>
      </c>
      <c r="P457" s="219"/>
      <c r="Q457" s="204">
        <f t="shared" si="107"/>
        <v>11418</v>
      </c>
      <c r="R457" s="217">
        <f t="shared" si="108"/>
        <v>12796</v>
      </c>
      <c r="S457" s="217">
        <f t="shared" si="109"/>
        <v>12796</v>
      </c>
      <c r="T457" s="210">
        <f t="shared" si="117"/>
        <v>1378</v>
      </c>
      <c r="U457" s="219"/>
      <c r="V457" s="204">
        <f t="shared" si="110"/>
        <v>4981</v>
      </c>
      <c r="W457" s="217">
        <f t="shared" si="111"/>
        <v>5582</v>
      </c>
      <c r="X457" s="217">
        <f t="shared" si="112"/>
        <v>5992</v>
      </c>
      <c r="Y457" s="217">
        <f t="shared" si="113"/>
        <v>5976</v>
      </c>
      <c r="Z457" s="217">
        <f t="shared" si="114"/>
        <v>5976</v>
      </c>
      <c r="AA457" s="217">
        <f t="shared" si="115"/>
        <v>5977</v>
      </c>
      <c r="AB457" s="210">
        <f t="shared" si="118"/>
        <v>1</v>
      </c>
      <c r="AC457" s="203"/>
      <c r="AD457" s="211"/>
    </row>
    <row r="458" spans="1:30" s="79" customFormat="1" x14ac:dyDescent="0.2">
      <c r="A458" s="200">
        <v>453</v>
      </c>
      <c r="B458" s="200">
        <v>453137008</v>
      </c>
      <c r="C458" s="201" t="s">
        <v>520</v>
      </c>
      <c r="D458" s="200">
        <v>137</v>
      </c>
      <c r="E458" s="201" t="s">
        <v>169</v>
      </c>
      <c r="F458" s="200">
        <v>8</v>
      </c>
      <c r="G458" s="201" t="s">
        <v>40</v>
      </c>
      <c r="H458" s="202">
        <v>0.5</v>
      </c>
      <c r="I458" s="203"/>
      <c r="J458" s="204">
        <f t="shared" ref="J458:J521" si="119">VLOOKUP($B458,rates21Q4,8,FALSE)</f>
        <v>11405.774448495898</v>
      </c>
      <c r="K458" s="217">
        <f t="shared" ref="K458:K521" si="120">VLOOKUP($B458,rates21Q4,9,FALSE)</f>
        <v>11700</v>
      </c>
      <c r="L458" s="217">
        <f t="shared" ref="L458:L521" si="121">IFERROR(VLOOKUP($B458,rates21Q4,10,FALSE),0)</f>
        <v>0</v>
      </c>
      <c r="M458" s="217">
        <f t="shared" ref="M458:M521" si="122">VLOOKUP($B458,rates21Q4,11,FALSE)</f>
        <v>938</v>
      </c>
      <c r="N458" s="218">
        <f t="shared" si="116"/>
        <v>24043.774448495897</v>
      </c>
      <c r="O458" s="207" t="str">
        <f t="shared" ref="O458:O521" si="123">IFERROR(N458-IFERROR(VLOOKUP($B458,rates21Q3c,12,FALSE),""),"")</f>
        <v/>
      </c>
      <c r="P458" s="219"/>
      <c r="Q458" s="204" t="str">
        <f t="shared" ref="Q458:Q521" si="124">IFERROR(VLOOKUP($B458,rates20Q4,9,FALSE),"")</f>
        <v/>
      </c>
      <c r="R458" s="217">
        <f t="shared" ref="R458:R521" si="125">IFERROR(VLOOKUP($B458,rates21Q1f,8,FALSE),"")</f>
        <v>11405.774448495898</v>
      </c>
      <c r="S458" s="217" t="str">
        <f t="shared" ref="S458:S521" si="126">IFERROR(VLOOKUP($B458,rates21Q2,8,FALSE),"")</f>
        <v/>
      </c>
      <c r="T458" s="210" t="str">
        <f t="shared" si="117"/>
        <v/>
      </c>
      <c r="U458" s="219"/>
      <c r="V458" s="204" t="str">
        <f t="shared" ref="V458:V521" si="127">IFERROR(VLOOKUP($B458,rates20Q4,10,FALSE),"")</f>
        <v/>
      </c>
      <c r="W458" s="217">
        <f t="shared" ref="W458:W521" si="128">IFERROR(VLOOKUP($B458,rates21Q1f,9,FALSE),"")</f>
        <v>11266</v>
      </c>
      <c r="X458" s="217" t="str">
        <f t="shared" ref="X458:X521" si="129">IFERROR(VLOOKUP($B458,rates21Q2,9,FALSE),"")</f>
        <v/>
      </c>
      <c r="Y458" s="217" t="str">
        <f t="shared" ref="Y458:Y521" si="130">IFERROR(VLOOKUP($B458,rates21Q3,9,FALSE),"")</f>
        <v/>
      </c>
      <c r="Z458" s="217" t="str">
        <f t="shared" ref="Z458:Z521" si="131">IFERROR(VLOOKUP($B458,rates21Q3c,9,FALSE),"")</f>
        <v/>
      </c>
      <c r="AA458" s="217">
        <f t="shared" ref="AA458:AA521" si="132">IFERROR(VLOOKUP($B458,rates21Q4,9,FALSE),"")</f>
        <v>11700</v>
      </c>
      <c r="AB458" s="210" t="str">
        <f t="shared" si="118"/>
        <v/>
      </c>
      <c r="AC458" s="203"/>
      <c r="AD458" s="211"/>
    </row>
    <row r="459" spans="1:30" s="79" customFormat="1" x14ac:dyDescent="0.2">
      <c r="A459" s="200">
        <v>453</v>
      </c>
      <c r="B459" s="200">
        <v>453137061</v>
      </c>
      <c r="C459" s="201" t="s">
        <v>520</v>
      </c>
      <c r="D459" s="200">
        <v>137</v>
      </c>
      <c r="E459" s="201" t="s">
        <v>169</v>
      </c>
      <c r="F459" s="200">
        <v>61</v>
      </c>
      <c r="G459" s="201" t="s">
        <v>93</v>
      </c>
      <c r="H459" s="202">
        <v>56.67</v>
      </c>
      <c r="I459" s="203"/>
      <c r="J459" s="204">
        <f t="shared" si="119"/>
        <v>12696</v>
      </c>
      <c r="K459" s="217">
        <f t="shared" si="120"/>
        <v>693</v>
      </c>
      <c r="L459" s="217">
        <f t="shared" si="121"/>
        <v>0</v>
      </c>
      <c r="M459" s="217">
        <f t="shared" si="122"/>
        <v>938</v>
      </c>
      <c r="N459" s="218">
        <f t="shared" ref="N459:N522" si="133">SUM(J459:M459)</f>
        <v>14327</v>
      </c>
      <c r="O459" s="207">
        <f t="shared" si="123"/>
        <v>2</v>
      </c>
      <c r="P459" s="219"/>
      <c r="Q459" s="204">
        <f t="shared" si="124"/>
        <v>12631</v>
      </c>
      <c r="R459" s="217">
        <f t="shared" si="125"/>
        <v>12696</v>
      </c>
      <c r="S459" s="217">
        <f t="shared" si="126"/>
        <v>12696</v>
      </c>
      <c r="T459" s="210">
        <f t="shared" ref="T459:T522" si="134">IFERROR(IF(Q459="","",S459-Q459),"")</f>
        <v>65</v>
      </c>
      <c r="U459" s="219"/>
      <c r="V459" s="204">
        <f t="shared" si="127"/>
        <v>579</v>
      </c>
      <c r="W459" s="217">
        <f t="shared" si="128"/>
        <v>582</v>
      </c>
      <c r="X459" s="217">
        <f t="shared" si="129"/>
        <v>697</v>
      </c>
      <c r="Y459" s="217">
        <f t="shared" si="130"/>
        <v>691</v>
      </c>
      <c r="Z459" s="217">
        <f t="shared" si="131"/>
        <v>691</v>
      </c>
      <c r="AA459" s="217">
        <f t="shared" si="132"/>
        <v>693</v>
      </c>
      <c r="AB459" s="210">
        <f t="shared" ref="AB459:AB522" si="135">IFERROR(AA459-Z459,"")</f>
        <v>2</v>
      </c>
      <c r="AC459" s="203"/>
      <c r="AD459" s="211"/>
    </row>
    <row r="460" spans="1:30" s="79" customFormat="1" x14ac:dyDescent="0.2">
      <c r="A460" s="200">
        <v>453</v>
      </c>
      <c r="B460" s="200">
        <v>453137086</v>
      </c>
      <c r="C460" s="201" t="s">
        <v>520</v>
      </c>
      <c r="D460" s="200">
        <v>137</v>
      </c>
      <c r="E460" s="201" t="s">
        <v>169</v>
      </c>
      <c r="F460" s="200">
        <v>86</v>
      </c>
      <c r="G460" s="201" t="s">
        <v>118</v>
      </c>
      <c r="H460" s="202">
        <v>3.5</v>
      </c>
      <c r="I460" s="203"/>
      <c r="J460" s="204">
        <f t="shared" si="119"/>
        <v>13451</v>
      </c>
      <c r="K460" s="217">
        <f t="shared" si="120"/>
        <v>2125</v>
      </c>
      <c r="L460" s="217">
        <f t="shared" si="121"/>
        <v>0</v>
      </c>
      <c r="M460" s="217">
        <f t="shared" si="122"/>
        <v>938</v>
      </c>
      <c r="N460" s="218">
        <f t="shared" si="133"/>
        <v>16514</v>
      </c>
      <c r="O460" s="207">
        <f t="shared" si="123"/>
        <v>0</v>
      </c>
      <c r="P460" s="219"/>
      <c r="Q460" s="204">
        <f t="shared" si="124"/>
        <v>11818</v>
      </c>
      <c r="R460" s="217">
        <f t="shared" si="125"/>
        <v>13451</v>
      </c>
      <c r="S460" s="217">
        <f t="shared" si="126"/>
        <v>13451</v>
      </c>
      <c r="T460" s="210">
        <f t="shared" si="134"/>
        <v>1633</v>
      </c>
      <c r="U460" s="219"/>
      <c r="V460" s="204">
        <f t="shared" si="127"/>
        <v>1963</v>
      </c>
      <c r="W460" s="217">
        <f t="shared" si="128"/>
        <v>2234</v>
      </c>
      <c r="X460" s="217">
        <f t="shared" si="129"/>
        <v>2148</v>
      </c>
      <c r="Y460" s="217">
        <f t="shared" si="130"/>
        <v>2125</v>
      </c>
      <c r="Z460" s="217">
        <f t="shared" si="131"/>
        <v>2125</v>
      </c>
      <c r="AA460" s="217">
        <f t="shared" si="132"/>
        <v>2125</v>
      </c>
      <c r="AB460" s="210">
        <f t="shared" si="135"/>
        <v>0</v>
      </c>
      <c r="AC460" s="203"/>
      <c r="AD460" s="211"/>
    </row>
    <row r="461" spans="1:30" s="79" customFormat="1" x14ac:dyDescent="0.2">
      <c r="A461" s="200">
        <v>453</v>
      </c>
      <c r="B461" s="200">
        <v>453137111</v>
      </c>
      <c r="C461" s="201" t="s">
        <v>520</v>
      </c>
      <c r="D461" s="200">
        <v>137</v>
      </c>
      <c r="E461" s="201" t="s">
        <v>169</v>
      </c>
      <c r="F461" s="200">
        <v>111</v>
      </c>
      <c r="G461" s="201" t="s">
        <v>143</v>
      </c>
      <c r="H461" s="202">
        <v>1</v>
      </c>
      <c r="I461" s="203"/>
      <c r="J461" s="204">
        <f t="shared" si="119"/>
        <v>11523.570239436618</v>
      </c>
      <c r="K461" s="217">
        <f t="shared" si="120"/>
        <v>2786</v>
      </c>
      <c r="L461" s="217">
        <f t="shared" si="121"/>
        <v>0</v>
      </c>
      <c r="M461" s="217">
        <f t="shared" si="122"/>
        <v>938</v>
      </c>
      <c r="N461" s="218">
        <f t="shared" si="133"/>
        <v>15247.570239436618</v>
      </c>
      <c r="O461" s="207">
        <f t="shared" si="123"/>
        <v>1</v>
      </c>
      <c r="P461" s="219"/>
      <c r="Q461" s="204" t="str">
        <f t="shared" si="124"/>
        <v/>
      </c>
      <c r="R461" s="217" t="str">
        <f t="shared" si="125"/>
        <v/>
      </c>
      <c r="S461" s="217">
        <f t="shared" si="126"/>
        <v>11523.570239436618</v>
      </c>
      <c r="T461" s="210" t="str">
        <f t="shared" si="134"/>
        <v/>
      </c>
      <c r="U461" s="219"/>
      <c r="V461" s="204" t="str">
        <f t="shared" si="127"/>
        <v/>
      </c>
      <c r="W461" s="217" t="str">
        <f t="shared" si="128"/>
        <v/>
      </c>
      <c r="X461" s="217">
        <f t="shared" si="129"/>
        <v>3186</v>
      </c>
      <c r="Y461" s="217">
        <f t="shared" si="130"/>
        <v>3186</v>
      </c>
      <c r="Z461" s="217">
        <f t="shared" si="131"/>
        <v>2785</v>
      </c>
      <c r="AA461" s="217">
        <f t="shared" si="132"/>
        <v>2786</v>
      </c>
      <c r="AB461" s="210">
        <f t="shared" si="135"/>
        <v>1</v>
      </c>
      <c r="AC461" s="203"/>
      <c r="AD461" s="211"/>
    </row>
    <row r="462" spans="1:30" s="79" customFormat="1" x14ac:dyDescent="0.2">
      <c r="A462" s="200">
        <v>453</v>
      </c>
      <c r="B462" s="200">
        <v>453137114</v>
      </c>
      <c r="C462" s="201" t="s">
        <v>520</v>
      </c>
      <c r="D462" s="200">
        <v>137</v>
      </c>
      <c r="E462" s="201" t="s">
        <v>169</v>
      </c>
      <c r="F462" s="200">
        <v>114</v>
      </c>
      <c r="G462" s="201" t="s">
        <v>146</v>
      </c>
      <c r="H462" s="202">
        <v>2</v>
      </c>
      <c r="I462" s="203"/>
      <c r="J462" s="204">
        <f t="shared" si="119"/>
        <v>12294.80486005089</v>
      </c>
      <c r="K462" s="217">
        <f t="shared" si="120"/>
        <v>3038</v>
      </c>
      <c r="L462" s="217">
        <f t="shared" si="121"/>
        <v>0</v>
      </c>
      <c r="M462" s="217">
        <f t="shared" si="122"/>
        <v>938</v>
      </c>
      <c r="N462" s="218">
        <f t="shared" si="133"/>
        <v>16270.80486005089</v>
      </c>
      <c r="O462" s="207">
        <f t="shared" si="123"/>
        <v>2</v>
      </c>
      <c r="P462" s="219"/>
      <c r="Q462" s="204">
        <f t="shared" si="124"/>
        <v>11945.100291140729</v>
      </c>
      <c r="R462" s="217">
        <f t="shared" si="125"/>
        <v>12294.80486005089</v>
      </c>
      <c r="S462" s="217">
        <f t="shared" si="126"/>
        <v>12294.80486005089</v>
      </c>
      <c r="T462" s="210">
        <f t="shared" si="134"/>
        <v>349.70456891016147</v>
      </c>
      <c r="U462" s="219"/>
      <c r="V462" s="204">
        <f t="shared" si="127"/>
        <v>2112</v>
      </c>
      <c r="W462" s="217">
        <f t="shared" si="128"/>
        <v>2174</v>
      </c>
      <c r="X462" s="217">
        <f t="shared" si="129"/>
        <v>2174</v>
      </c>
      <c r="Y462" s="217">
        <f t="shared" si="130"/>
        <v>2174</v>
      </c>
      <c r="Z462" s="217">
        <f t="shared" si="131"/>
        <v>3036</v>
      </c>
      <c r="AA462" s="217">
        <f t="shared" si="132"/>
        <v>3038</v>
      </c>
      <c r="AB462" s="210">
        <f t="shared" si="135"/>
        <v>2</v>
      </c>
      <c r="AC462" s="203"/>
      <c r="AD462" s="211"/>
    </row>
    <row r="463" spans="1:30" s="79" customFormat="1" x14ac:dyDescent="0.2">
      <c r="A463" s="200">
        <v>453</v>
      </c>
      <c r="B463" s="200">
        <v>453137137</v>
      </c>
      <c r="C463" s="201" t="s">
        <v>520</v>
      </c>
      <c r="D463" s="200">
        <v>137</v>
      </c>
      <c r="E463" s="201" t="s">
        <v>169</v>
      </c>
      <c r="F463" s="200">
        <v>137</v>
      </c>
      <c r="G463" s="201" t="s">
        <v>169</v>
      </c>
      <c r="H463" s="202">
        <v>500.29</v>
      </c>
      <c r="I463" s="203"/>
      <c r="J463" s="204">
        <f t="shared" si="119"/>
        <v>13054</v>
      </c>
      <c r="K463" s="217">
        <f t="shared" si="120"/>
        <v>0</v>
      </c>
      <c r="L463" s="217">
        <f t="shared" si="121"/>
        <v>0</v>
      </c>
      <c r="M463" s="217">
        <f t="shared" si="122"/>
        <v>938</v>
      </c>
      <c r="N463" s="218">
        <f t="shared" si="133"/>
        <v>13992</v>
      </c>
      <c r="O463" s="207">
        <f t="shared" si="123"/>
        <v>0</v>
      </c>
      <c r="P463" s="219"/>
      <c r="Q463" s="204">
        <f t="shared" si="124"/>
        <v>12846</v>
      </c>
      <c r="R463" s="217">
        <f t="shared" si="125"/>
        <v>13054</v>
      </c>
      <c r="S463" s="217">
        <f t="shared" si="126"/>
        <v>13054</v>
      </c>
      <c r="T463" s="210">
        <f t="shared" si="134"/>
        <v>208</v>
      </c>
      <c r="U463" s="219"/>
      <c r="V463" s="204">
        <f t="shared" si="127"/>
        <v>0</v>
      </c>
      <c r="W463" s="217">
        <f t="shared" si="128"/>
        <v>0</v>
      </c>
      <c r="X463" s="217">
        <f t="shared" si="129"/>
        <v>0</v>
      </c>
      <c r="Y463" s="217">
        <f t="shared" si="130"/>
        <v>0</v>
      </c>
      <c r="Z463" s="217">
        <f t="shared" si="131"/>
        <v>0</v>
      </c>
      <c r="AA463" s="217">
        <f t="shared" si="132"/>
        <v>0</v>
      </c>
      <c r="AB463" s="210">
        <f t="shared" si="135"/>
        <v>0</v>
      </c>
      <c r="AC463" s="203"/>
      <c r="AD463" s="211"/>
    </row>
    <row r="464" spans="1:30" s="79" customFormat="1" x14ac:dyDescent="0.2">
      <c r="A464" s="200">
        <v>453</v>
      </c>
      <c r="B464" s="200">
        <v>453137161</v>
      </c>
      <c r="C464" s="201" t="s">
        <v>520</v>
      </c>
      <c r="D464" s="200">
        <v>137</v>
      </c>
      <c r="E464" s="201" t="s">
        <v>169</v>
      </c>
      <c r="F464" s="200">
        <v>161</v>
      </c>
      <c r="G464" s="201" t="s">
        <v>193</v>
      </c>
      <c r="H464" s="202">
        <v>3.25</v>
      </c>
      <c r="I464" s="203"/>
      <c r="J464" s="204">
        <f t="shared" si="119"/>
        <v>9305</v>
      </c>
      <c r="K464" s="217">
        <f t="shared" si="120"/>
        <v>3904</v>
      </c>
      <c r="L464" s="217">
        <f t="shared" si="121"/>
        <v>0</v>
      </c>
      <c r="M464" s="217">
        <f t="shared" si="122"/>
        <v>938</v>
      </c>
      <c r="N464" s="218">
        <f t="shared" si="133"/>
        <v>14147</v>
      </c>
      <c r="O464" s="207">
        <f t="shared" si="123"/>
        <v>1</v>
      </c>
      <c r="P464" s="219"/>
      <c r="Q464" s="204">
        <f t="shared" si="124"/>
        <v>11414.932931199048</v>
      </c>
      <c r="R464" s="217">
        <f t="shared" si="125"/>
        <v>9305</v>
      </c>
      <c r="S464" s="217">
        <f t="shared" si="126"/>
        <v>9305</v>
      </c>
      <c r="T464" s="210">
        <f t="shared" si="134"/>
        <v>-2109.9329311990477</v>
      </c>
      <c r="U464" s="219"/>
      <c r="V464" s="204">
        <f t="shared" si="127"/>
        <v>4489</v>
      </c>
      <c r="W464" s="217">
        <f t="shared" si="128"/>
        <v>3659</v>
      </c>
      <c r="X464" s="217">
        <f t="shared" si="129"/>
        <v>3889</v>
      </c>
      <c r="Y464" s="217">
        <f t="shared" si="130"/>
        <v>3903</v>
      </c>
      <c r="Z464" s="217">
        <f t="shared" si="131"/>
        <v>3903</v>
      </c>
      <c r="AA464" s="217">
        <f t="shared" si="132"/>
        <v>3904</v>
      </c>
      <c r="AB464" s="210">
        <f t="shared" si="135"/>
        <v>1</v>
      </c>
      <c r="AC464" s="203"/>
      <c r="AD464" s="211"/>
    </row>
    <row r="465" spans="1:30" s="79" customFormat="1" x14ac:dyDescent="0.2">
      <c r="A465" s="200">
        <v>453</v>
      </c>
      <c r="B465" s="200">
        <v>453137191</v>
      </c>
      <c r="C465" s="201" t="s">
        <v>520</v>
      </c>
      <c r="D465" s="200">
        <v>137</v>
      </c>
      <c r="E465" s="201" t="s">
        <v>169</v>
      </c>
      <c r="F465" s="200">
        <v>191</v>
      </c>
      <c r="G465" s="201" t="s">
        <v>223</v>
      </c>
      <c r="H465" s="202">
        <v>1</v>
      </c>
      <c r="I465" s="203"/>
      <c r="J465" s="204">
        <f t="shared" si="119"/>
        <v>11352.266788008566</v>
      </c>
      <c r="K465" s="217">
        <f t="shared" si="120"/>
        <v>3434</v>
      </c>
      <c r="L465" s="217">
        <f t="shared" si="121"/>
        <v>0</v>
      </c>
      <c r="M465" s="217">
        <f t="shared" si="122"/>
        <v>938</v>
      </c>
      <c r="N465" s="218">
        <f t="shared" si="133"/>
        <v>15724.266788008566</v>
      </c>
      <c r="O465" s="207">
        <f t="shared" si="123"/>
        <v>3</v>
      </c>
      <c r="P465" s="219"/>
      <c r="Q465" s="204" t="str">
        <f t="shared" si="124"/>
        <v/>
      </c>
      <c r="R465" s="217" t="str">
        <f t="shared" si="125"/>
        <v/>
      </c>
      <c r="S465" s="217">
        <f t="shared" si="126"/>
        <v>11352.266788008566</v>
      </c>
      <c r="T465" s="210" t="str">
        <f t="shared" si="134"/>
        <v/>
      </c>
      <c r="U465" s="219"/>
      <c r="V465" s="204" t="str">
        <f t="shared" si="127"/>
        <v/>
      </c>
      <c r="W465" s="217" t="str">
        <f t="shared" si="128"/>
        <v/>
      </c>
      <c r="X465" s="217">
        <f t="shared" si="129"/>
        <v>3513</v>
      </c>
      <c r="Y465" s="217">
        <f t="shared" si="130"/>
        <v>3513</v>
      </c>
      <c r="Z465" s="217">
        <f t="shared" si="131"/>
        <v>3431</v>
      </c>
      <c r="AA465" s="217">
        <f t="shared" si="132"/>
        <v>3434</v>
      </c>
      <c r="AB465" s="210">
        <f t="shared" si="135"/>
        <v>3</v>
      </c>
      <c r="AC465" s="203"/>
      <c r="AD465" s="211"/>
    </row>
    <row r="466" spans="1:30" s="79" customFormat="1" x14ac:dyDescent="0.2">
      <c r="A466" s="200">
        <v>453</v>
      </c>
      <c r="B466" s="200">
        <v>453137210</v>
      </c>
      <c r="C466" s="201" t="s">
        <v>520</v>
      </c>
      <c r="D466" s="200">
        <v>137</v>
      </c>
      <c r="E466" s="201" t="s">
        <v>169</v>
      </c>
      <c r="F466" s="200">
        <v>210</v>
      </c>
      <c r="G466" s="201" t="s">
        <v>242</v>
      </c>
      <c r="H466" s="202">
        <v>3</v>
      </c>
      <c r="I466" s="203"/>
      <c r="J466" s="204">
        <f t="shared" si="119"/>
        <v>13234</v>
      </c>
      <c r="K466" s="217">
        <f t="shared" si="120"/>
        <v>4197</v>
      </c>
      <c r="L466" s="217">
        <f t="shared" si="121"/>
        <v>0</v>
      </c>
      <c r="M466" s="217">
        <f t="shared" si="122"/>
        <v>938</v>
      </c>
      <c r="N466" s="218">
        <f t="shared" si="133"/>
        <v>18369</v>
      </c>
      <c r="O466" s="207">
        <f t="shared" si="123"/>
        <v>0</v>
      </c>
      <c r="P466" s="219"/>
      <c r="Q466" s="204">
        <f t="shared" si="124"/>
        <v>13600</v>
      </c>
      <c r="R466" s="217">
        <f t="shared" si="125"/>
        <v>13234</v>
      </c>
      <c r="S466" s="217">
        <f t="shared" si="126"/>
        <v>13234</v>
      </c>
      <c r="T466" s="210">
        <f t="shared" si="134"/>
        <v>-366</v>
      </c>
      <c r="U466" s="219"/>
      <c r="V466" s="204">
        <f t="shared" si="127"/>
        <v>4329</v>
      </c>
      <c r="W466" s="217">
        <f t="shared" si="128"/>
        <v>4212</v>
      </c>
      <c r="X466" s="217">
        <f t="shared" si="129"/>
        <v>4212</v>
      </c>
      <c r="Y466" s="217">
        <f t="shared" si="130"/>
        <v>4212</v>
      </c>
      <c r="Z466" s="217">
        <f t="shared" si="131"/>
        <v>4197</v>
      </c>
      <c r="AA466" s="217">
        <f t="shared" si="132"/>
        <v>4197</v>
      </c>
      <c r="AB466" s="210">
        <f t="shared" si="135"/>
        <v>0</v>
      </c>
      <c r="AC466" s="203"/>
      <c r="AD466" s="211"/>
    </row>
    <row r="467" spans="1:30" s="79" customFormat="1" x14ac:dyDescent="0.2">
      <c r="A467" s="200">
        <v>453</v>
      </c>
      <c r="B467" s="200">
        <v>453137227</v>
      </c>
      <c r="C467" s="201" t="s">
        <v>520</v>
      </c>
      <c r="D467" s="200">
        <v>137</v>
      </c>
      <c r="E467" s="201" t="s">
        <v>169</v>
      </c>
      <c r="F467" s="200">
        <v>227</v>
      </c>
      <c r="G467" s="201" t="s">
        <v>259</v>
      </c>
      <c r="H467" s="202">
        <v>1.5</v>
      </c>
      <c r="I467" s="203"/>
      <c r="J467" s="204">
        <f t="shared" si="119"/>
        <v>9257</v>
      </c>
      <c r="K467" s="217">
        <f t="shared" si="120"/>
        <v>2789</v>
      </c>
      <c r="L467" s="217">
        <f t="shared" si="121"/>
        <v>0</v>
      </c>
      <c r="M467" s="217">
        <f t="shared" si="122"/>
        <v>938</v>
      </c>
      <c r="N467" s="218">
        <f t="shared" si="133"/>
        <v>12984</v>
      </c>
      <c r="O467" s="207">
        <f t="shared" si="123"/>
        <v>1</v>
      </c>
      <c r="P467" s="219"/>
      <c r="Q467" s="204">
        <f t="shared" si="124"/>
        <v>13544</v>
      </c>
      <c r="R467" s="217">
        <f t="shared" si="125"/>
        <v>9257</v>
      </c>
      <c r="S467" s="217">
        <f t="shared" si="126"/>
        <v>9257</v>
      </c>
      <c r="T467" s="210">
        <f t="shared" si="134"/>
        <v>-4287</v>
      </c>
      <c r="U467" s="219"/>
      <c r="V467" s="204">
        <f t="shared" si="127"/>
        <v>3959</v>
      </c>
      <c r="W467" s="217">
        <f t="shared" si="128"/>
        <v>2706</v>
      </c>
      <c r="X467" s="217">
        <f t="shared" si="129"/>
        <v>2820</v>
      </c>
      <c r="Y467" s="217">
        <f t="shared" si="130"/>
        <v>2788</v>
      </c>
      <c r="Z467" s="217">
        <f t="shared" si="131"/>
        <v>2788</v>
      </c>
      <c r="AA467" s="217">
        <f t="shared" si="132"/>
        <v>2789</v>
      </c>
      <c r="AB467" s="210">
        <f t="shared" si="135"/>
        <v>1</v>
      </c>
      <c r="AC467" s="203"/>
      <c r="AD467" s="211"/>
    </row>
    <row r="468" spans="1:30" s="79" customFormat="1" x14ac:dyDescent="0.2">
      <c r="A468" s="200">
        <v>453</v>
      </c>
      <c r="B468" s="200">
        <v>453137278</v>
      </c>
      <c r="C468" s="201" t="s">
        <v>520</v>
      </c>
      <c r="D468" s="200">
        <v>137</v>
      </c>
      <c r="E468" s="201" t="s">
        <v>169</v>
      </c>
      <c r="F468" s="200">
        <v>278</v>
      </c>
      <c r="G468" s="201" t="s">
        <v>310</v>
      </c>
      <c r="H468" s="202">
        <v>10.92</v>
      </c>
      <c r="I468" s="203"/>
      <c r="J468" s="204">
        <f t="shared" si="119"/>
        <v>13450</v>
      </c>
      <c r="K468" s="217">
        <f t="shared" si="120"/>
        <v>2481</v>
      </c>
      <c r="L468" s="217">
        <f t="shared" si="121"/>
        <v>0</v>
      </c>
      <c r="M468" s="217">
        <f t="shared" si="122"/>
        <v>938</v>
      </c>
      <c r="N468" s="218">
        <f t="shared" si="133"/>
        <v>16869</v>
      </c>
      <c r="O468" s="207">
        <f t="shared" si="123"/>
        <v>3</v>
      </c>
      <c r="P468" s="219"/>
      <c r="Q468" s="204">
        <f t="shared" si="124"/>
        <v>13987</v>
      </c>
      <c r="R468" s="217">
        <f t="shared" si="125"/>
        <v>13450</v>
      </c>
      <c r="S468" s="217">
        <f t="shared" si="126"/>
        <v>13450</v>
      </c>
      <c r="T468" s="210">
        <f t="shared" si="134"/>
        <v>-537</v>
      </c>
      <c r="U468" s="219"/>
      <c r="V468" s="204">
        <f t="shared" si="127"/>
        <v>2651</v>
      </c>
      <c r="W468" s="217">
        <f t="shared" si="128"/>
        <v>2550</v>
      </c>
      <c r="X468" s="217">
        <f t="shared" si="129"/>
        <v>2455</v>
      </c>
      <c r="Y468" s="217">
        <f t="shared" si="130"/>
        <v>2479</v>
      </c>
      <c r="Z468" s="217">
        <f t="shared" si="131"/>
        <v>2478</v>
      </c>
      <c r="AA468" s="217">
        <f t="shared" si="132"/>
        <v>2481</v>
      </c>
      <c r="AB468" s="210">
        <f t="shared" si="135"/>
        <v>3</v>
      </c>
      <c r="AC468" s="203"/>
      <c r="AD468" s="211"/>
    </row>
    <row r="469" spans="1:30" s="79" customFormat="1" x14ac:dyDescent="0.2">
      <c r="A469" s="200">
        <v>453</v>
      </c>
      <c r="B469" s="200">
        <v>453137281</v>
      </c>
      <c r="C469" s="201" t="s">
        <v>520</v>
      </c>
      <c r="D469" s="200">
        <v>137</v>
      </c>
      <c r="E469" s="201" t="s">
        <v>169</v>
      </c>
      <c r="F469" s="200">
        <v>281</v>
      </c>
      <c r="G469" s="201" t="s">
        <v>313</v>
      </c>
      <c r="H469" s="202">
        <v>91.589999999999975</v>
      </c>
      <c r="I469" s="203"/>
      <c r="J469" s="204">
        <f t="shared" si="119"/>
        <v>13386</v>
      </c>
      <c r="K469" s="217">
        <f t="shared" si="120"/>
        <v>608</v>
      </c>
      <c r="L469" s="217">
        <f t="shared" si="121"/>
        <v>0</v>
      </c>
      <c r="M469" s="217">
        <f t="shared" si="122"/>
        <v>938</v>
      </c>
      <c r="N469" s="218">
        <f t="shared" si="133"/>
        <v>14932</v>
      </c>
      <c r="O469" s="207">
        <f t="shared" si="123"/>
        <v>5</v>
      </c>
      <c r="P469" s="219"/>
      <c r="Q469" s="204">
        <f t="shared" si="124"/>
        <v>12946</v>
      </c>
      <c r="R469" s="217">
        <f t="shared" si="125"/>
        <v>13386</v>
      </c>
      <c r="S469" s="217">
        <f t="shared" si="126"/>
        <v>13386</v>
      </c>
      <c r="T469" s="210">
        <f t="shared" si="134"/>
        <v>440</v>
      </c>
      <c r="U469" s="219"/>
      <c r="V469" s="204">
        <f t="shared" si="127"/>
        <v>0</v>
      </c>
      <c r="W469" s="217">
        <f t="shared" si="128"/>
        <v>0</v>
      </c>
      <c r="X469" s="217">
        <f t="shared" si="129"/>
        <v>584</v>
      </c>
      <c r="Y469" s="217">
        <f t="shared" si="130"/>
        <v>603</v>
      </c>
      <c r="Z469" s="217">
        <f t="shared" si="131"/>
        <v>603</v>
      </c>
      <c r="AA469" s="217">
        <f t="shared" si="132"/>
        <v>608</v>
      </c>
      <c r="AB469" s="210">
        <f t="shared" si="135"/>
        <v>5</v>
      </c>
      <c r="AC469" s="203"/>
      <c r="AD469" s="211"/>
    </row>
    <row r="470" spans="1:30" s="79" customFormat="1" x14ac:dyDescent="0.2">
      <c r="A470" s="200">
        <v>453</v>
      </c>
      <c r="B470" s="200">
        <v>453137325</v>
      </c>
      <c r="C470" s="201" t="s">
        <v>520</v>
      </c>
      <c r="D470" s="200">
        <v>137</v>
      </c>
      <c r="E470" s="201" t="s">
        <v>169</v>
      </c>
      <c r="F470" s="200">
        <v>325</v>
      </c>
      <c r="G470" s="201" t="s">
        <v>357</v>
      </c>
      <c r="H470" s="202">
        <v>7</v>
      </c>
      <c r="I470" s="203"/>
      <c r="J470" s="204">
        <f t="shared" si="119"/>
        <v>12752</v>
      </c>
      <c r="K470" s="217">
        <f t="shared" si="120"/>
        <v>1822</v>
      </c>
      <c r="L470" s="217">
        <f t="shared" si="121"/>
        <v>0</v>
      </c>
      <c r="M470" s="217">
        <f t="shared" si="122"/>
        <v>938</v>
      </c>
      <c r="N470" s="218">
        <f t="shared" si="133"/>
        <v>15512</v>
      </c>
      <c r="O470" s="207">
        <f t="shared" si="123"/>
        <v>0</v>
      </c>
      <c r="P470" s="219"/>
      <c r="Q470" s="204">
        <f t="shared" si="124"/>
        <v>9123</v>
      </c>
      <c r="R470" s="217">
        <f t="shared" si="125"/>
        <v>12752</v>
      </c>
      <c r="S470" s="217">
        <f t="shared" si="126"/>
        <v>12752</v>
      </c>
      <c r="T470" s="210">
        <f t="shared" si="134"/>
        <v>3629</v>
      </c>
      <c r="U470" s="219"/>
      <c r="V470" s="204">
        <f t="shared" si="127"/>
        <v>1166</v>
      </c>
      <c r="W470" s="217">
        <f t="shared" si="128"/>
        <v>1629</v>
      </c>
      <c r="X470" s="217">
        <f t="shared" si="129"/>
        <v>1799</v>
      </c>
      <c r="Y470" s="217">
        <f t="shared" si="130"/>
        <v>1822</v>
      </c>
      <c r="Z470" s="217">
        <f t="shared" si="131"/>
        <v>1822</v>
      </c>
      <c r="AA470" s="217">
        <f t="shared" si="132"/>
        <v>1822</v>
      </c>
      <c r="AB470" s="210">
        <f t="shared" si="135"/>
        <v>0</v>
      </c>
      <c r="AC470" s="203"/>
      <c r="AD470" s="211"/>
    </row>
    <row r="471" spans="1:30" s="79" customFormat="1" x14ac:dyDescent="0.2">
      <c r="A471" s="200">
        <v>453</v>
      </c>
      <c r="B471" s="200">
        <v>453137332</v>
      </c>
      <c r="C471" s="201" t="s">
        <v>520</v>
      </c>
      <c r="D471" s="200">
        <v>137</v>
      </c>
      <c r="E471" s="201" t="s">
        <v>169</v>
      </c>
      <c r="F471" s="200">
        <v>332</v>
      </c>
      <c r="G471" s="201" t="s">
        <v>364</v>
      </c>
      <c r="H471" s="202">
        <v>14</v>
      </c>
      <c r="I471" s="203"/>
      <c r="J471" s="204">
        <f t="shared" si="119"/>
        <v>11334</v>
      </c>
      <c r="K471" s="217">
        <f t="shared" si="120"/>
        <v>875</v>
      </c>
      <c r="L471" s="217">
        <f t="shared" si="121"/>
        <v>0</v>
      </c>
      <c r="M471" s="217">
        <f t="shared" si="122"/>
        <v>938</v>
      </c>
      <c r="N471" s="218">
        <f t="shared" si="133"/>
        <v>13147</v>
      </c>
      <c r="O471" s="207">
        <f t="shared" si="123"/>
        <v>1</v>
      </c>
      <c r="P471" s="219"/>
      <c r="Q471" s="204">
        <f t="shared" si="124"/>
        <v>11418</v>
      </c>
      <c r="R471" s="217">
        <f t="shared" si="125"/>
        <v>11334</v>
      </c>
      <c r="S471" s="217">
        <f t="shared" si="126"/>
        <v>11334</v>
      </c>
      <c r="T471" s="210">
        <f t="shared" si="134"/>
        <v>-84</v>
      </c>
      <c r="U471" s="219"/>
      <c r="V471" s="204">
        <f t="shared" si="127"/>
        <v>705</v>
      </c>
      <c r="W471" s="217">
        <f t="shared" si="128"/>
        <v>700</v>
      </c>
      <c r="X471" s="217">
        <f t="shared" si="129"/>
        <v>876</v>
      </c>
      <c r="Y471" s="217">
        <f t="shared" si="130"/>
        <v>874</v>
      </c>
      <c r="Z471" s="217">
        <f t="shared" si="131"/>
        <v>874</v>
      </c>
      <c r="AA471" s="217">
        <f t="shared" si="132"/>
        <v>875</v>
      </c>
      <c r="AB471" s="210">
        <f t="shared" si="135"/>
        <v>1</v>
      </c>
      <c r="AC471" s="203"/>
      <c r="AD471" s="211"/>
    </row>
    <row r="472" spans="1:30" s="79" customFormat="1" x14ac:dyDescent="0.2">
      <c r="A472" s="200">
        <v>453</v>
      </c>
      <c r="B472" s="200">
        <v>453137605</v>
      </c>
      <c r="C472" s="201" t="s">
        <v>520</v>
      </c>
      <c r="D472" s="200">
        <v>137</v>
      </c>
      <c r="E472" s="201" t="s">
        <v>169</v>
      </c>
      <c r="F472" s="200">
        <v>605</v>
      </c>
      <c r="G472" s="201" t="s">
        <v>388</v>
      </c>
      <c r="H472" s="202">
        <v>0.55000000000000004</v>
      </c>
      <c r="I472" s="203"/>
      <c r="J472" s="204">
        <f t="shared" si="119"/>
        <v>12095.238727662616</v>
      </c>
      <c r="K472" s="217">
        <f t="shared" si="120"/>
        <v>8382</v>
      </c>
      <c r="L472" s="217">
        <f t="shared" si="121"/>
        <v>0</v>
      </c>
      <c r="M472" s="217">
        <f t="shared" si="122"/>
        <v>938</v>
      </c>
      <c r="N472" s="218">
        <f t="shared" si="133"/>
        <v>21415.238727662618</v>
      </c>
      <c r="O472" s="207" t="str">
        <f t="shared" si="123"/>
        <v/>
      </c>
      <c r="P472" s="219"/>
      <c r="Q472" s="204" t="str">
        <f t="shared" si="124"/>
        <v/>
      </c>
      <c r="R472" s="217" t="str">
        <f t="shared" si="125"/>
        <v/>
      </c>
      <c r="S472" s="217" t="str">
        <f t="shared" si="126"/>
        <v/>
      </c>
      <c r="T472" s="210" t="str">
        <f t="shared" si="134"/>
        <v/>
      </c>
      <c r="U472" s="219"/>
      <c r="V472" s="204" t="str">
        <f t="shared" si="127"/>
        <v/>
      </c>
      <c r="W472" s="217" t="str">
        <f t="shared" si="128"/>
        <v/>
      </c>
      <c r="X472" s="217" t="str">
        <f t="shared" si="129"/>
        <v/>
      </c>
      <c r="Y472" s="217" t="str">
        <f t="shared" si="130"/>
        <v/>
      </c>
      <c r="Z472" s="217" t="str">
        <f t="shared" si="131"/>
        <v/>
      </c>
      <c r="AA472" s="217">
        <f t="shared" si="132"/>
        <v>8382</v>
      </c>
      <c r="AB472" s="210" t="str">
        <f t="shared" si="135"/>
        <v/>
      </c>
      <c r="AC472" s="203"/>
      <c r="AD472" s="211"/>
    </row>
    <row r="473" spans="1:30" s="79" customFormat="1" x14ac:dyDescent="0.2">
      <c r="A473" s="200">
        <v>453</v>
      </c>
      <c r="B473" s="200">
        <v>453137680</v>
      </c>
      <c r="C473" s="201" t="s">
        <v>520</v>
      </c>
      <c r="D473" s="200">
        <v>137</v>
      </c>
      <c r="E473" s="201" t="s">
        <v>169</v>
      </c>
      <c r="F473" s="200">
        <v>680</v>
      </c>
      <c r="G473" s="201" t="s">
        <v>411</v>
      </c>
      <c r="H473" s="202">
        <v>2</v>
      </c>
      <c r="I473" s="203"/>
      <c r="J473" s="204">
        <f t="shared" si="119"/>
        <v>10858.967824597465</v>
      </c>
      <c r="K473" s="217">
        <f t="shared" si="120"/>
        <v>3868</v>
      </c>
      <c r="L473" s="217">
        <f t="shared" si="121"/>
        <v>0</v>
      </c>
      <c r="M473" s="217">
        <f t="shared" si="122"/>
        <v>938</v>
      </c>
      <c r="N473" s="218">
        <f t="shared" si="133"/>
        <v>15664.967824597465</v>
      </c>
      <c r="O473" s="207">
        <f t="shared" si="123"/>
        <v>0</v>
      </c>
      <c r="P473" s="219"/>
      <c r="Q473" s="204" t="str">
        <f t="shared" si="124"/>
        <v/>
      </c>
      <c r="R473" s="217" t="str">
        <f t="shared" si="125"/>
        <v/>
      </c>
      <c r="S473" s="217">
        <f t="shared" si="126"/>
        <v>10858.967824597465</v>
      </c>
      <c r="T473" s="210" t="str">
        <f t="shared" si="134"/>
        <v/>
      </c>
      <c r="U473" s="219"/>
      <c r="V473" s="204" t="str">
        <f t="shared" si="127"/>
        <v/>
      </c>
      <c r="W473" s="217" t="str">
        <f t="shared" si="128"/>
        <v/>
      </c>
      <c r="X473" s="217">
        <f t="shared" si="129"/>
        <v>3824</v>
      </c>
      <c r="Y473" s="217">
        <f t="shared" si="130"/>
        <v>3867</v>
      </c>
      <c r="Z473" s="217">
        <f t="shared" si="131"/>
        <v>3868</v>
      </c>
      <c r="AA473" s="217">
        <f t="shared" si="132"/>
        <v>3868</v>
      </c>
      <c r="AB473" s="210">
        <f t="shared" si="135"/>
        <v>0</v>
      </c>
      <c r="AC473" s="203"/>
      <c r="AD473" s="211"/>
    </row>
    <row r="474" spans="1:30" s="79" customFormat="1" x14ac:dyDescent="0.2">
      <c r="A474" s="200">
        <v>454</v>
      </c>
      <c r="B474" s="200">
        <v>454149009</v>
      </c>
      <c r="C474" s="201" t="s">
        <v>521</v>
      </c>
      <c r="D474" s="200">
        <v>149</v>
      </c>
      <c r="E474" s="201" t="s">
        <v>181</v>
      </c>
      <c r="F474" s="200">
        <v>9</v>
      </c>
      <c r="G474" s="201" t="s">
        <v>41</v>
      </c>
      <c r="H474" s="202">
        <v>5</v>
      </c>
      <c r="I474" s="203"/>
      <c r="J474" s="204">
        <f t="shared" si="119"/>
        <v>12833</v>
      </c>
      <c r="K474" s="217">
        <f t="shared" si="120"/>
        <v>8568</v>
      </c>
      <c r="L474" s="217">
        <f t="shared" si="121"/>
        <v>0</v>
      </c>
      <c r="M474" s="217">
        <f t="shared" si="122"/>
        <v>938</v>
      </c>
      <c r="N474" s="218">
        <f t="shared" si="133"/>
        <v>22339</v>
      </c>
      <c r="O474" s="207">
        <f t="shared" si="123"/>
        <v>0</v>
      </c>
      <c r="P474" s="219"/>
      <c r="Q474" s="204">
        <f t="shared" si="124"/>
        <v>10216</v>
      </c>
      <c r="R474" s="217">
        <f t="shared" si="125"/>
        <v>12833</v>
      </c>
      <c r="S474" s="217">
        <f t="shared" si="126"/>
        <v>12833</v>
      </c>
      <c r="T474" s="210">
        <f t="shared" si="134"/>
        <v>2617</v>
      </c>
      <c r="U474" s="219"/>
      <c r="V474" s="204">
        <f t="shared" si="127"/>
        <v>6387</v>
      </c>
      <c r="W474" s="217">
        <f t="shared" si="128"/>
        <v>8023</v>
      </c>
      <c r="X474" s="217">
        <f t="shared" si="129"/>
        <v>8563</v>
      </c>
      <c r="Y474" s="217">
        <f t="shared" si="130"/>
        <v>8568</v>
      </c>
      <c r="Z474" s="217">
        <f t="shared" si="131"/>
        <v>8568</v>
      </c>
      <c r="AA474" s="217">
        <f t="shared" si="132"/>
        <v>8568</v>
      </c>
      <c r="AB474" s="210">
        <f t="shared" si="135"/>
        <v>0</v>
      </c>
      <c r="AC474" s="203"/>
      <c r="AD474" s="211"/>
    </row>
    <row r="475" spans="1:30" s="79" customFormat="1" x14ac:dyDescent="0.2">
      <c r="A475" s="200">
        <v>454</v>
      </c>
      <c r="B475" s="200">
        <v>454149103</v>
      </c>
      <c r="C475" s="201" t="s">
        <v>521</v>
      </c>
      <c r="D475" s="200">
        <v>149</v>
      </c>
      <c r="E475" s="201" t="s">
        <v>181</v>
      </c>
      <c r="F475" s="200">
        <v>103</v>
      </c>
      <c r="G475" s="201" t="s">
        <v>135</v>
      </c>
      <c r="H475" s="202">
        <v>3</v>
      </c>
      <c r="I475" s="203"/>
      <c r="J475" s="204">
        <f t="shared" si="119"/>
        <v>12693.185529363111</v>
      </c>
      <c r="K475" s="217">
        <f t="shared" si="120"/>
        <v>247</v>
      </c>
      <c r="L475" s="217">
        <f t="shared" si="121"/>
        <v>0</v>
      </c>
      <c r="M475" s="217">
        <f t="shared" si="122"/>
        <v>938</v>
      </c>
      <c r="N475" s="218">
        <f t="shared" si="133"/>
        <v>13878.185529363111</v>
      </c>
      <c r="O475" s="207">
        <f t="shared" si="123"/>
        <v>1</v>
      </c>
      <c r="P475" s="219"/>
      <c r="Q475" s="204" t="str">
        <f t="shared" si="124"/>
        <v/>
      </c>
      <c r="R475" s="217" t="str">
        <f t="shared" si="125"/>
        <v/>
      </c>
      <c r="S475" s="217">
        <f t="shared" si="126"/>
        <v>12693.185529363111</v>
      </c>
      <c r="T475" s="210" t="str">
        <f t="shared" si="134"/>
        <v/>
      </c>
      <c r="U475" s="219"/>
      <c r="V475" s="204" t="str">
        <f t="shared" si="127"/>
        <v/>
      </c>
      <c r="W475" s="217" t="str">
        <f t="shared" si="128"/>
        <v/>
      </c>
      <c r="X475" s="217">
        <f t="shared" si="129"/>
        <v>291</v>
      </c>
      <c r="Y475" s="217">
        <f t="shared" si="130"/>
        <v>246</v>
      </c>
      <c r="Z475" s="217">
        <f t="shared" si="131"/>
        <v>246</v>
      </c>
      <c r="AA475" s="217">
        <f t="shared" si="132"/>
        <v>247</v>
      </c>
      <c r="AB475" s="210">
        <f t="shared" si="135"/>
        <v>1</v>
      </c>
      <c r="AC475" s="203"/>
      <c r="AD475" s="211"/>
    </row>
    <row r="476" spans="1:30" s="79" customFormat="1" x14ac:dyDescent="0.2">
      <c r="A476" s="200">
        <v>454</v>
      </c>
      <c r="B476" s="200">
        <v>454149128</v>
      </c>
      <c r="C476" s="201" t="s">
        <v>521</v>
      </c>
      <c r="D476" s="200">
        <v>149</v>
      </c>
      <c r="E476" s="201" t="s">
        <v>181</v>
      </c>
      <c r="F476" s="200">
        <v>128</v>
      </c>
      <c r="G476" s="201" t="s">
        <v>160</v>
      </c>
      <c r="H476" s="202">
        <v>11.809999999999999</v>
      </c>
      <c r="I476" s="203"/>
      <c r="J476" s="204">
        <f t="shared" si="119"/>
        <v>11009</v>
      </c>
      <c r="K476" s="217">
        <f t="shared" si="120"/>
        <v>635</v>
      </c>
      <c r="L476" s="217">
        <f t="shared" si="121"/>
        <v>0</v>
      </c>
      <c r="M476" s="217">
        <f t="shared" si="122"/>
        <v>938</v>
      </c>
      <c r="N476" s="218">
        <f t="shared" si="133"/>
        <v>12582</v>
      </c>
      <c r="O476" s="207">
        <f t="shared" si="123"/>
        <v>1</v>
      </c>
      <c r="P476" s="219"/>
      <c r="Q476" s="204">
        <f t="shared" si="124"/>
        <v>12523</v>
      </c>
      <c r="R476" s="217">
        <f t="shared" si="125"/>
        <v>11009</v>
      </c>
      <c r="S476" s="217">
        <f t="shared" si="126"/>
        <v>11009</v>
      </c>
      <c r="T476" s="210">
        <f t="shared" si="134"/>
        <v>-1514</v>
      </c>
      <c r="U476" s="219"/>
      <c r="V476" s="204">
        <f t="shared" si="127"/>
        <v>894</v>
      </c>
      <c r="W476" s="217">
        <f t="shared" si="128"/>
        <v>786</v>
      </c>
      <c r="X476" s="217">
        <f t="shared" si="129"/>
        <v>638</v>
      </c>
      <c r="Y476" s="217">
        <f t="shared" si="130"/>
        <v>634</v>
      </c>
      <c r="Z476" s="217">
        <f t="shared" si="131"/>
        <v>634</v>
      </c>
      <c r="AA476" s="217">
        <f t="shared" si="132"/>
        <v>635</v>
      </c>
      <c r="AB476" s="210">
        <f t="shared" si="135"/>
        <v>1</v>
      </c>
      <c r="AC476" s="203"/>
      <c r="AD476" s="211"/>
    </row>
    <row r="477" spans="1:30" s="79" customFormat="1" x14ac:dyDescent="0.2">
      <c r="A477" s="200">
        <v>454</v>
      </c>
      <c r="B477" s="200">
        <v>454149149</v>
      </c>
      <c r="C477" s="201" t="s">
        <v>521</v>
      </c>
      <c r="D477" s="200">
        <v>149</v>
      </c>
      <c r="E477" s="201" t="s">
        <v>181</v>
      </c>
      <c r="F477" s="200">
        <v>149</v>
      </c>
      <c r="G477" s="201" t="s">
        <v>181</v>
      </c>
      <c r="H477" s="202">
        <v>709.79000000000019</v>
      </c>
      <c r="I477" s="203"/>
      <c r="J477" s="204">
        <f t="shared" si="119"/>
        <v>12846</v>
      </c>
      <c r="K477" s="217">
        <f t="shared" si="120"/>
        <v>475</v>
      </c>
      <c r="L477" s="217">
        <f t="shared" si="121"/>
        <v>0</v>
      </c>
      <c r="M477" s="217">
        <f t="shared" si="122"/>
        <v>938</v>
      </c>
      <c r="N477" s="218">
        <f t="shared" si="133"/>
        <v>14259</v>
      </c>
      <c r="O477" s="207">
        <f t="shared" si="123"/>
        <v>4</v>
      </c>
      <c r="P477" s="219"/>
      <c r="Q477" s="204">
        <f t="shared" si="124"/>
        <v>12746</v>
      </c>
      <c r="R477" s="217">
        <f t="shared" si="125"/>
        <v>12846</v>
      </c>
      <c r="S477" s="217">
        <f t="shared" si="126"/>
        <v>12846</v>
      </c>
      <c r="T477" s="210">
        <f t="shared" si="134"/>
        <v>100</v>
      </c>
      <c r="U477" s="219"/>
      <c r="V477" s="204">
        <f t="shared" si="127"/>
        <v>0</v>
      </c>
      <c r="W477" s="217">
        <f t="shared" si="128"/>
        <v>0</v>
      </c>
      <c r="X477" s="217">
        <f t="shared" si="129"/>
        <v>0</v>
      </c>
      <c r="Y477" s="217">
        <f t="shared" si="130"/>
        <v>0</v>
      </c>
      <c r="Z477" s="217">
        <f t="shared" si="131"/>
        <v>471</v>
      </c>
      <c r="AA477" s="217">
        <f t="shared" si="132"/>
        <v>475</v>
      </c>
      <c r="AB477" s="210">
        <f t="shared" si="135"/>
        <v>4</v>
      </c>
      <c r="AC477" s="203"/>
      <c r="AD477" s="211"/>
    </row>
    <row r="478" spans="1:30" s="79" customFormat="1" x14ac:dyDescent="0.2">
      <c r="A478" s="200">
        <v>454</v>
      </c>
      <c r="B478" s="200">
        <v>454149181</v>
      </c>
      <c r="C478" s="201" t="s">
        <v>521</v>
      </c>
      <c r="D478" s="200">
        <v>149</v>
      </c>
      <c r="E478" s="201" t="s">
        <v>181</v>
      </c>
      <c r="F478" s="200">
        <v>181</v>
      </c>
      <c r="G478" s="201" t="s">
        <v>213</v>
      </c>
      <c r="H478" s="202">
        <v>60.3</v>
      </c>
      <c r="I478" s="203"/>
      <c r="J478" s="204">
        <f t="shared" si="119"/>
        <v>12156</v>
      </c>
      <c r="K478" s="217">
        <f t="shared" si="120"/>
        <v>223</v>
      </c>
      <c r="L478" s="217">
        <f t="shared" si="121"/>
        <v>0</v>
      </c>
      <c r="M478" s="217">
        <f t="shared" si="122"/>
        <v>938</v>
      </c>
      <c r="N478" s="218">
        <f t="shared" si="133"/>
        <v>13317</v>
      </c>
      <c r="O478" s="207">
        <f t="shared" si="123"/>
        <v>1</v>
      </c>
      <c r="P478" s="219"/>
      <c r="Q478" s="204">
        <f t="shared" si="124"/>
        <v>11615</v>
      </c>
      <c r="R478" s="217">
        <f t="shared" si="125"/>
        <v>12156</v>
      </c>
      <c r="S478" s="217">
        <f t="shared" si="126"/>
        <v>12156</v>
      </c>
      <c r="T478" s="210">
        <f t="shared" si="134"/>
        <v>541</v>
      </c>
      <c r="U478" s="219"/>
      <c r="V478" s="204">
        <f t="shared" si="127"/>
        <v>552</v>
      </c>
      <c r="W478" s="217">
        <f t="shared" si="128"/>
        <v>578</v>
      </c>
      <c r="X478" s="217">
        <f t="shared" si="129"/>
        <v>216</v>
      </c>
      <c r="Y478" s="217">
        <f t="shared" si="130"/>
        <v>222</v>
      </c>
      <c r="Z478" s="217">
        <f t="shared" si="131"/>
        <v>222</v>
      </c>
      <c r="AA478" s="217">
        <f t="shared" si="132"/>
        <v>223</v>
      </c>
      <c r="AB478" s="210">
        <f t="shared" si="135"/>
        <v>1</v>
      </c>
      <c r="AC478" s="203"/>
      <c r="AD478" s="211"/>
    </row>
    <row r="479" spans="1:30" s="79" customFormat="1" x14ac:dyDescent="0.2">
      <c r="A479" s="200">
        <v>454</v>
      </c>
      <c r="B479" s="200">
        <v>454149211</v>
      </c>
      <c r="C479" s="201" t="s">
        <v>521</v>
      </c>
      <c r="D479" s="200">
        <v>149</v>
      </c>
      <c r="E479" s="201" t="s">
        <v>181</v>
      </c>
      <c r="F479" s="200">
        <v>211</v>
      </c>
      <c r="G479" s="201" t="s">
        <v>243</v>
      </c>
      <c r="H479" s="202">
        <v>3</v>
      </c>
      <c r="I479" s="203"/>
      <c r="J479" s="204">
        <f t="shared" si="119"/>
        <v>10661</v>
      </c>
      <c r="K479" s="217">
        <f t="shared" si="120"/>
        <v>2423</v>
      </c>
      <c r="L479" s="217">
        <f t="shared" si="121"/>
        <v>0</v>
      </c>
      <c r="M479" s="217">
        <f t="shared" si="122"/>
        <v>938</v>
      </c>
      <c r="N479" s="218">
        <f t="shared" si="133"/>
        <v>14022</v>
      </c>
      <c r="O479" s="207">
        <f t="shared" si="123"/>
        <v>0</v>
      </c>
      <c r="P479" s="219"/>
      <c r="Q479" s="204">
        <f t="shared" si="124"/>
        <v>10493.407939716872</v>
      </c>
      <c r="R479" s="217">
        <f t="shared" si="125"/>
        <v>10661</v>
      </c>
      <c r="S479" s="217">
        <f t="shared" si="126"/>
        <v>10661</v>
      </c>
      <c r="T479" s="210">
        <f t="shared" si="134"/>
        <v>167.59206028312838</v>
      </c>
      <c r="U479" s="219"/>
      <c r="V479" s="204">
        <f t="shared" si="127"/>
        <v>1974</v>
      </c>
      <c r="W479" s="217">
        <f t="shared" si="128"/>
        <v>2006</v>
      </c>
      <c r="X479" s="217">
        <f t="shared" si="129"/>
        <v>2421</v>
      </c>
      <c r="Y479" s="217">
        <f t="shared" si="130"/>
        <v>2423</v>
      </c>
      <c r="Z479" s="217">
        <f t="shared" si="131"/>
        <v>2423</v>
      </c>
      <c r="AA479" s="217">
        <f t="shared" si="132"/>
        <v>2423</v>
      </c>
      <c r="AB479" s="210">
        <f t="shared" si="135"/>
        <v>0</v>
      </c>
      <c r="AC479" s="203"/>
      <c r="AD479" s="211"/>
    </row>
    <row r="480" spans="1:30" s="79" customFormat="1" x14ac:dyDescent="0.2">
      <c r="A480" s="200">
        <v>454</v>
      </c>
      <c r="B480" s="200">
        <v>454149745</v>
      </c>
      <c r="C480" s="201" t="s">
        <v>521</v>
      </c>
      <c r="D480" s="200">
        <v>149</v>
      </c>
      <c r="E480" s="201" t="s">
        <v>181</v>
      </c>
      <c r="F480" s="200">
        <v>745</v>
      </c>
      <c r="G480" s="201" t="s">
        <v>429</v>
      </c>
      <c r="H480" s="202">
        <v>1</v>
      </c>
      <c r="I480" s="203"/>
      <c r="J480" s="204">
        <f t="shared" si="119"/>
        <v>10522.465323063756</v>
      </c>
      <c r="K480" s="217">
        <f t="shared" si="120"/>
        <v>4546</v>
      </c>
      <c r="L480" s="217">
        <f t="shared" si="121"/>
        <v>0</v>
      </c>
      <c r="M480" s="217">
        <f t="shared" si="122"/>
        <v>938</v>
      </c>
      <c r="N480" s="218">
        <f t="shared" si="133"/>
        <v>16006.465323063756</v>
      </c>
      <c r="O480" s="207">
        <f t="shared" si="123"/>
        <v>0</v>
      </c>
      <c r="P480" s="219"/>
      <c r="Q480" s="204" t="str">
        <f t="shared" si="124"/>
        <v/>
      </c>
      <c r="R480" s="217" t="str">
        <f t="shared" si="125"/>
        <v/>
      </c>
      <c r="S480" s="217">
        <f t="shared" si="126"/>
        <v>10522.465323063756</v>
      </c>
      <c r="T480" s="210" t="str">
        <f t="shared" si="134"/>
        <v/>
      </c>
      <c r="U480" s="219"/>
      <c r="V480" s="204" t="str">
        <f t="shared" si="127"/>
        <v/>
      </c>
      <c r="W480" s="217" t="str">
        <f t="shared" si="128"/>
        <v/>
      </c>
      <c r="X480" s="217">
        <f t="shared" si="129"/>
        <v>4545</v>
      </c>
      <c r="Y480" s="217">
        <f t="shared" si="130"/>
        <v>4546</v>
      </c>
      <c r="Z480" s="217">
        <f t="shared" si="131"/>
        <v>4546</v>
      </c>
      <c r="AA480" s="217">
        <f t="shared" si="132"/>
        <v>4546</v>
      </c>
      <c r="AB480" s="210">
        <f t="shared" si="135"/>
        <v>0</v>
      </c>
      <c r="AC480" s="203"/>
      <c r="AD480" s="211"/>
    </row>
    <row r="481" spans="1:30" s="79" customFormat="1" x14ac:dyDescent="0.2">
      <c r="A481" s="200">
        <v>455</v>
      </c>
      <c r="B481" s="200">
        <v>455128007</v>
      </c>
      <c r="C481" s="201" t="s">
        <v>522</v>
      </c>
      <c r="D481" s="200">
        <v>128</v>
      </c>
      <c r="E481" s="201" t="s">
        <v>160</v>
      </c>
      <c r="F481" s="200">
        <v>7</v>
      </c>
      <c r="G481" s="201" t="s">
        <v>39</v>
      </c>
      <c r="H481" s="202">
        <v>2</v>
      </c>
      <c r="I481" s="203"/>
      <c r="J481" s="204">
        <f t="shared" si="119"/>
        <v>10408</v>
      </c>
      <c r="K481" s="217">
        <f t="shared" si="120"/>
        <v>4865</v>
      </c>
      <c r="L481" s="217">
        <f t="shared" si="121"/>
        <v>0</v>
      </c>
      <c r="M481" s="217">
        <f t="shared" si="122"/>
        <v>938</v>
      </c>
      <c r="N481" s="218">
        <f t="shared" si="133"/>
        <v>16211</v>
      </c>
      <c r="O481" s="207">
        <f t="shared" si="123"/>
        <v>0</v>
      </c>
      <c r="P481" s="219"/>
      <c r="Q481" s="204">
        <f t="shared" si="124"/>
        <v>8785</v>
      </c>
      <c r="R481" s="217">
        <f t="shared" si="125"/>
        <v>10408</v>
      </c>
      <c r="S481" s="217">
        <f t="shared" si="126"/>
        <v>10408</v>
      </c>
      <c r="T481" s="210">
        <f t="shared" si="134"/>
        <v>1623</v>
      </c>
      <c r="U481" s="219"/>
      <c r="V481" s="204">
        <f t="shared" si="127"/>
        <v>3663</v>
      </c>
      <c r="W481" s="217">
        <f t="shared" si="128"/>
        <v>4340</v>
      </c>
      <c r="X481" s="217">
        <f t="shared" si="129"/>
        <v>4829</v>
      </c>
      <c r="Y481" s="217">
        <f t="shared" si="130"/>
        <v>4865</v>
      </c>
      <c r="Z481" s="217">
        <f t="shared" si="131"/>
        <v>4865</v>
      </c>
      <c r="AA481" s="217">
        <f t="shared" si="132"/>
        <v>4865</v>
      </c>
      <c r="AB481" s="210">
        <f t="shared" si="135"/>
        <v>0</v>
      </c>
      <c r="AC481" s="203"/>
      <c r="AD481" s="211"/>
    </row>
    <row r="482" spans="1:30" s="79" customFormat="1" x14ac:dyDescent="0.2">
      <c r="A482" s="200">
        <v>455</v>
      </c>
      <c r="B482" s="200">
        <v>455128128</v>
      </c>
      <c r="C482" s="201" t="s">
        <v>522</v>
      </c>
      <c r="D482" s="200">
        <v>128</v>
      </c>
      <c r="E482" s="201" t="s">
        <v>160</v>
      </c>
      <c r="F482" s="200">
        <v>128</v>
      </c>
      <c r="G482" s="201" t="s">
        <v>160</v>
      </c>
      <c r="H482" s="202">
        <v>293.48</v>
      </c>
      <c r="I482" s="203"/>
      <c r="J482" s="204">
        <f t="shared" si="119"/>
        <v>10447</v>
      </c>
      <c r="K482" s="217">
        <f t="shared" si="120"/>
        <v>602</v>
      </c>
      <c r="L482" s="217">
        <f t="shared" si="121"/>
        <v>0</v>
      </c>
      <c r="M482" s="217">
        <f t="shared" si="122"/>
        <v>938</v>
      </c>
      <c r="N482" s="218">
        <f t="shared" si="133"/>
        <v>11987</v>
      </c>
      <c r="O482" s="207">
        <f t="shared" si="123"/>
        <v>1</v>
      </c>
      <c r="P482" s="219"/>
      <c r="Q482" s="204">
        <f t="shared" si="124"/>
        <v>10105</v>
      </c>
      <c r="R482" s="217">
        <f t="shared" si="125"/>
        <v>10447</v>
      </c>
      <c r="S482" s="217">
        <f t="shared" si="126"/>
        <v>10447</v>
      </c>
      <c r="T482" s="210">
        <f t="shared" si="134"/>
        <v>342</v>
      </c>
      <c r="U482" s="219"/>
      <c r="V482" s="204">
        <f t="shared" si="127"/>
        <v>721</v>
      </c>
      <c r="W482" s="217">
        <f t="shared" si="128"/>
        <v>746</v>
      </c>
      <c r="X482" s="217">
        <f t="shared" si="129"/>
        <v>606</v>
      </c>
      <c r="Y482" s="217">
        <f t="shared" si="130"/>
        <v>601</v>
      </c>
      <c r="Z482" s="217">
        <f t="shared" si="131"/>
        <v>601</v>
      </c>
      <c r="AA482" s="217">
        <f t="shared" si="132"/>
        <v>602</v>
      </c>
      <c r="AB482" s="210">
        <f t="shared" si="135"/>
        <v>1</v>
      </c>
      <c r="AC482" s="203"/>
      <c r="AD482" s="211"/>
    </row>
    <row r="483" spans="1:30" s="79" customFormat="1" x14ac:dyDescent="0.2">
      <c r="A483" s="200">
        <v>455</v>
      </c>
      <c r="B483" s="200">
        <v>455128149</v>
      </c>
      <c r="C483" s="201" t="s">
        <v>522</v>
      </c>
      <c r="D483" s="200">
        <v>128</v>
      </c>
      <c r="E483" s="201" t="s">
        <v>160</v>
      </c>
      <c r="F483" s="200">
        <v>149</v>
      </c>
      <c r="G483" s="201" t="s">
        <v>181</v>
      </c>
      <c r="H483" s="202">
        <v>4</v>
      </c>
      <c r="I483" s="203"/>
      <c r="J483" s="204">
        <f t="shared" si="119"/>
        <v>9305</v>
      </c>
      <c r="K483" s="217">
        <f t="shared" si="120"/>
        <v>344</v>
      </c>
      <c r="L483" s="217">
        <f t="shared" si="121"/>
        <v>0</v>
      </c>
      <c r="M483" s="217">
        <f t="shared" si="122"/>
        <v>938</v>
      </c>
      <c r="N483" s="218">
        <f t="shared" si="133"/>
        <v>10587</v>
      </c>
      <c r="O483" s="207">
        <f t="shared" si="123"/>
        <v>3</v>
      </c>
      <c r="P483" s="219"/>
      <c r="Q483" s="204">
        <f t="shared" si="124"/>
        <v>13668.070175188335</v>
      </c>
      <c r="R483" s="217">
        <f t="shared" si="125"/>
        <v>9305</v>
      </c>
      <c r="S483" s="217">
        <f t="shared" si="126"/>
        <v>9305</v>
      </c>
      <c r="T483" s="210">
        <f t="shared" si="134"/>
        <v>-4363.0701751883353</v>
      </c>
      <c r="U483" s="219"/>
      <c r="V483" s="204">
        <f t="shared" si="127"/>
        <v>0</v>
      </c>
      <c r="W483" s="217">
        <f t="shared" si="128"/>
        <v>0</v>
      </c>
      <c r="X483" s="217">
        <f t="shared" si="129"/>
        <v>0</v>
      </c>
      <c r="Y483" s="217">
        <f t="shared" si="130"/>
        <v>0</v>
      </c>
      <c r="Z483" s="217">
        <f t="shared" si="131"/>
        <v>341</v>
      </c>
      <c r="AA483" s="217">
        <f t="shared" si="132"/>
        <v>344</v>
      </c>
      <c r="AB483" s="210">
        <f t="shared" si="135"/>
        <v>3</v>
      </c>
      <c r="AC483" s="203"/>
      <c r="AD483" s="211"/>
    </row>
    <row r="484" spans="1:30" s="79" customFormat="1" x14ac:dyDescent="0.2">
      <c r="A484" s="200">
        <v>455</v>
      </c>
      <c r="B484" s="200">
        <v>455128181</v>
      </c>
      <c r="C484" s="201" t="s">
        <v>522</v>
      </c>
      <c r="D484" s="200">
        <v>128</v>
      </c>
      <c r="E484" s="201" t="s">
        <v>160</v>
      </c>
      <c r="F484" s="200">
        <v>181</v>
      </c>
      <c r="G484" s="201" t="s">
        <v>213</v>
      </c>
      <c r="H484" s="202">
        <v>2.66</v>
      </c>
      <c r="I484" s="203"/>
      <c r="J484" s="204">
        <f t="shared" si="119"/>
        <v>9305</v>
      </c>
      <c r="K484" s="217">
        <f t="shared" si="120"/>
        <v>171</v>
      </c>
      <c r="L484" s="217">
        <f t="shared" si="121"/>
        <v>0</v>
      </c>
      <c r="M484" s="217">
        <f t="shared" si="122"/>
        <v>938</v>
      </c>
      <c r="N484" s="218">
        <f t="shared" si="133"/>
        <v>10414</v>
      </c>
      <c r="O484" s="207">
        <f t="shared" si="123"/>
        <v>1</v>
      </c>
      <c r="P484" s="219"/>
      <c r="Q484" s="204">
        <f t="shared" si="124"/>
        <v>12072.515470674136</v>
      </c>
      <c r="R484" s="217">
        <f t="shared" si="125"/>
        <v>9305</v>
      </c>
      <c r="S484" s="217">
        <f t="shared" si="126"/>
        <v>9305</v>
      </c>
      <c r="T484" s="210">
        <f t="shared" si="134"/>
        <v>-2767.5154706741359</v>
      </c>
      <c r="U484" s="219"/>
      <c r="V484" s="204">
        <f t="shared" si="127"/>
        <v>574</v>
      </c>
      <c r="W484" s="217">
        <f t="shared" si="128"/>
        <v>442</v>
      </c>
      <c r="X484" s="217">
        <f t="shared" si="129"/>
        <v>166</v>
      </c>
      <c r="Y484" s="217">
        <f t="shared" si="130"/>
        <v>170</v>
      </c>
      <c r="Z484" s="217">
        <f t="shared" si="131"/>
        <v>170</v>
      </c>
      <c r="AA484" s="217">
        <f t="shared" si="132"/>
        <v>171</v>
      </c>
      <c r="AB484" s="210">
        <f t="shared" si="135"/>
        <v>1</v>
      </c>
      <c r="AC484" s="203"/>
      <c r="AD484" s="211"/>
    </row>
    <row r="485" spans="1:30" s="79" customFormat="1" x14ac:dyDescent="0.2">
      <c r="A485" s="200">
        <v>455</v>
      </c>
      <c r="B485" s="200">
        <v>455128204</v>
      </c>
      <c r="C485" s="201" t="s">
        <v>522</v>
      </c>
      <c r="D485" s="200">
        <v>128</v>
      </c>
      <c r="E485" s="201" t="s">
        <v>160</v>
      </c>
      <c r="F485" s="200">
        <v>204</v>
      </c>
      <c r="G485" s="201" t="s">
        <v>236</v>
      </c>
      <c r="H485" s="202">
        <v>0.99</v>
      </c>
      <c r="I485" s="203"/>
      <c r="J485" s="204">
        <f t="shared" si="119"/>
        <v>10487.425723570192</v>
      </c>
      <c r="K485" s="217">
        <f t="shared" si="120"/>
        <v>6346</v>
      </c>
      <c r="L485" s="217">
        <f t="shared" si="121"/>
        <v>0</v>
      </c>
      <c r="M485" s="217">
        <f t="shared" si="122"/>
        <v>938</v>
      </c>
      <c r="N485" s="218">
        <f t="shared" si="133"/>
        <v>17771.425723570192</v>
      </c>
      <c r="O485" s="207">
        <f t="shared" si="123"/>
        <v>0</v>
      </c>
      <c r="P485" s="219"/>
      <c r="Q485" s="204" t="str">
        <f t="shared" si="124"/>
        <v/>
      </c>
      <c r="R485" s="217" t="str">
        <f t="shared" si="125"/>
        <v/>
      </c>
      <c r="S485" s="217">
        <f t="shared" si="126"/>
        <v>10487.425723570192</v>
      </c>
      <c r="T485" s="210" t="str">
        <f t="shared" si="134"/>
        <v/>
      </c>
      <c r="U485" s="219"/>
      <c r="V485" s="204" t="str">
        <f t="shared" si="127"/>
        <v/>
      </c>
      <c r="W485" s="217" t="str">
        <f t="shared" si="128"/>
        <v/>
      </c>
      <c r="X485" s="217">
        <f t="shared" si="129"/>
        <v>6339</v>
      </c>
      <c r="Y485" s="217">
        <f t="shared" si="130"/>
        <v>6346</v>
      </c>
      <c r="Z485" s="217">
        <f t="shared" si="131"/>
        <v>6346</v>
      </c>
      <c r="AA485" s="217">
        <f t="shared" si="132"/>
        <v>6346</v>
      </c>
      <c r="AB485" s="210">
        <f t="shared" si="135"/>
        <v>0</v>
      </c>
      <c r="AC485" s="203"/>
      <c r="AD485" s="211"/>
    </row>
    <row r="486" spans="1:30" s="79" customFormat="1" x14ac:dyDescent="0.2">
      <c r="A486" s="200">
        <v>455</v>
      </c>
      <c r="B486" s="200">
        <v>455128745</v>
      </c>
      <c r="C486" s="201" t="s">
        <v>522</v>
      </c>
      <c r="D486" s="200">
        <v>128</v>
      </c>
      <c r="E486" s="201" t="s">
        <v>160</v>
      </c>
      <c r="F486" s="200">
        <v>745</v>
      </c>
      <c r="G486" s="201" t="s">
        <v>429</v>
      </c>
      <c r="H486" s="202">
        <v>2</v>
      </c>
      <c r="I486" s="203"/>
      <c r="J486" s="204">
        <f t="shared" si="119"/>
        <v>10522.465323063756</v>
      </c>
      <c r="K486" s="217">
        <f t="shared" si="120"/>
        <v>4546</v>
      </c>
      <c r="L486" s="217">
        <f t="shared" si="121"/>
        <v>0</v>
      </c>
      <c r="M486" s="217">
        <f t="shared" si="122"/>
        <v>938</v>
      </c>
      <c r="N486" s="218">
        <f t="shared" si="133"/>
        <v>16006.465323063756</v>
      </c>
      <c r="O486" s="207">
        <f t="shared" si="123"/>
        <v>0</v>
      </c>
      <c r="P486" s="219"/>
      <c r="Q486" s="204" t="str">
        <f t="shared" si="124"/>
        <v/>
      </c>
      <c r="R486" s="217" t="str">
        <f t="shared" si="125"/>
        <v/>
      </c>
      <c r="S486" s="217">
        <f t="shared" si="126"/>
        <v>10522.465323063756</v>
      </c>
      <c r="T486" s="210" t="str">
        <f t="shared" si="134"/>
        <v/>
      </c>
      <c r="U486" s="219"/>
      <c r="V486" s="204" t="str">
        <f t="shared" si="127"/>
        <v/>
      </c>
      <c r="W486" s="217" t="str">
        <f t="shared" si="128"/>
        <v/>
      </c>
      <c r="X486" s="217">
        <f t="shared" si="129"/>
        <v>4545</v>
      </c>
      <c r="Y486" s="217">
        <f t="shared" si="130"/>
        <v>4546</v>
      </c>
      <c r="Z486" s="217">
        <f t="shared" si="131"/>
        <v>4546</v>
      </c>
      <c r="AA486" s="217">
        <f t="shared" si="132"/>
        <v>4546</v>
      </c>
      <c r="AB486" s="210">
        <f t="shared" si="135"/>
        <v>0</v>
      </c>
      <c r="AC486" s="203"/>
      <c r="AD486" s="211"/>
    </row>
    <row r="487" spans="1:30" s="79" customFormat="1" x14ac:dyDescent="0.2">
      <c r="A487" s="200">
        <v>456</v>
      </c>
      <c r="B487" s="200">
        <v>456160009</v>
      </c>
      <c r="C487" s="201" t="s">
        <v>523</v>
      </c>
      <c r="D487" s="200">
        <v>160</v>
      </c>
      <c r="E487" s="201" t="s">
        <v>192</v>
      </c>
      <c r="F487" s="200">
        <v>9</v>
      </c>
      <c r="G487" s="201" t="s">
        <v>41</v>
      </c>
      <c r="H487" s="202">
        <v>2</v>
      </c>
      <c r="I487" s="203"/>
      <c r="J487" s="204">
        <f t="shared" si="119"/>
        <v>6532</v>
      </c>
      <c r="K487" s="217">
        <f t="shared" si="120"/>
        <v>4361</v>
      </c>
      <c r="L487" s="217">
        <f t="shared" si="121"/>
        <v>0</v>
      </c>
      <c r="M487" s="217">
        <f t="shared" si="122"/>
        <v>938</v>
      </c>
      <c r="N487" s="218">
        <f t="shared" si="133"/>
        <v>11831</v>
      </c>
      <c r="O487" s="207">
        <f t="shared" si="123"/>
        <v>0</v>
      </c>
      <c r="P487" s="219"/>
      <c r="Q487" s="204">
        <f t="shared" si="124"/>
        <v>9123</v>
      </c>
      <c r="R487" s="217">
        <f t="shared" si="125"/>
        <v>6532</v>
      </c>
      <c r="S487" s="217">
        <f t="shared" si="126"/>
        <v>6532</v>
      </c>
      <c r="T487" s="210">
        <f t="shared" si="134"/>
        <v>-2591</v>
      </c>
      <c r="U487" s="219"/>
      <c r="V487" s="204">
        <f t="shared" si="127"/>
        <v>5704</v>
      </c>
      <c r="W487" s="217">
        <f t="shared" si="128"/>
        <v>4084</v>
      </c>
      <c r="X487" s="217">
        <f t="shared" si="129"/>
        <v>4358</v>
      </c>
      <c r="Y487" s="217">
        <f t="shared" si="130"/>
        <v>4361</v>
      </c>
      <c r="Z487" s="217">
        <f t="shared" si="131"/>
        <v>4361</v>
      </c>
      <c r="AA487" s="217">
        <f t="shared" si="132"/>
        <v>4361</v>
      </c>
      <c r="AB487" s="210">
        <f t="shared" si="135"/>
        <v>0</v>
      </c>
      <c r="AC487" s="203"/>
      <c r="AD487" s="211"/>
    </row>
    <row r="488" spans="1:30" s="79" customFormat="1" x14ac:dyDescent="0.2">
      <c r="A488" s="200">
        <v>456</v>
      </c>
      <c r="B488" s="200">
        <v>456160031</v>
      </c>
      <c r="C488" s="201" t="s">
        <v>523</v>
      </c>
      <c r="D488" s="200">
        <v>160</v>
      </c>
      <c r="E488" s="201" t="s">
        <v>192</v>
      </c>
      <c r="F488" s="200">
        <v>31</v>
      </c>
      <c r="G488" s="201" t="s">
        <v>63</v>
      </c>
      <c r="H488" s="202">
        <v>5</v>
      </c>
      <c r="I488" s="203"/>
      <c r="J488" s="204">
        <f t="shared" si="119"/>
        <v>9692</v>
      </c>
      <c r="K488" s="217">
        <f t="shared" si="120"/>
        <v>4786</v>
      </c>
      <c r="L488" s="217">
        <f t="shared" si="121"/>
        <v>0</v>
      </c>
      <c r="M488" s="217">
        <f t="shared" si="122"/>
        <v>938</v>
      </c>
      <c r="N488" s="218">
        <f t="shared" si="133"/>
        <v>15416</v>
      </c>
      <c r="O488" s="207">
        <f t="shared" si="123"/>
        <v>0</v>
      </c>
      <c r="P488" s="219"/>
      <c r="Q488" s="204">
        <f t="shared" si="124"/>
        <v>11418</v>
      </c>
      <c r="R488" s="217">
        <f t="shared" si="125"/>
        <v>9692</v>
      </c>
      <c r="S488" s="217">
        <f t="shared" si="126"/>
        <v>9692</v>
      </c>
      <c r="T488" s="210">
        <f t="shared" si="134"/>
        <v>-1726</v>
      </c>
      <c r="U488" s="219"/>
      <c r="V488" s="204">
        <f t="shared" si="127"/>
        <v>5372</v>
      </c>
      <c r="W488" s="217">
        <f t="shared" si="128"/>
        <v>4560</v>
      </c>
      <c r="X488" s="217">
        <f t="shared" si="129"/>
        <v>4787</v>
      </c>
      <c r="Y488" s="217">
        <f t="shared" si="130"/>
        <v>4786</v>
      </c>
      <c r="Z488" s="217">
        <f t="shared" si="131"/>
        <v>4786</v>
      </c>
      <c r="AA488" s="217">
        <f t="shared" si="132"/>
        <v>4786</v>
      </c>
      <c r="AB488" s="210">
        <f t="shared" si="135"/>
        <v>0</v>
      </c>
      <c r="AC488" s="203"/>
      <c r="AD488" s="211"/>
    </row>
    <row r="489" spans="1:30" s="79" customFormat="1" x14ac:dyDescent="0.2">
      <c r="A489" s="200">
        <v>456</v>
      </c>
      <c r="B489" s="200">
        <v>456160056</v>
      </c>
      <c r="C489" s="201" t="s">
        <v>523</v>
      </c>
      <c r="D489" s="200">
        <v>160</v>
      </c>
      <c r="E489" s="201" t="s">
        <v>192</v>
      </c>
      <c r="F489" s="200">
        <v>56</v>
      </c>
      <c r="G489" s="201" t="s">
        <v>88</v>
      </c>
      <c r="H489" s="202">
        <v>7.88</v>
      </c>
      <c r="I489" s="203"/>
      <c r="J489" s="204">
        <f t="shared" si="119"/>
        <v>12278</v>
      </c>
      <c r="K489" s="217">
        <f t="shared" si="120"/>
        <v>4356</v>
      </c>
      <c r="L489" s="217">
        <f t="shared" si="121"/>
        <v>0</v>
      </c>
      <c r="M489" s="217">
        <f t="shared" si="122"/>
        <v>938</v>
      </c>
      <c r="N489" s="218">
        <f t="shared" si="133"/>
        <v>17572</v>
      </c>
      <c r="O489" s="207">
        <f t="shared" si="123"/>
        <v>0</v>
      </c>
      <c r="P489" s="219"/>
      <c r="Q489" s="204">
        <f t="shared" si="124"/>
        <v>10173</v>
      </c>
      <c r="R489" s="217">
        <f t="shared" si="125"/>
        <v>12278</v>
      </c>
      <c r="S489" s="217">
        <f t="shared" si="126"/>
        <v>12278</v>
      </c>
      <c r="T489" s="210">
        <f t="shared" si="134"/>
        <v>2105</v>
      </c>
      <c r="U489" s="219"/>
      <c r="V489" s="204">
        <f t="shared" si="127"/>
        <v>3440</v>
      </c>
      <c r="W489" s="217">
        <f t="shared" si="128"/>
        <v>4152</v>
      </c>
      <c r="X489" s="217">
        <f t="shared" si="129"/>
        <v>4369</v>
      </c>
      <c r="Y489" s="217">
        <f t="shared" si="130"/>
        <v>4356</v>
      </c>
      <c r="Z489" s="217">
        <f t="shared" si="131"/>
        <v>4356</v>
      </c>
      <c r="AA489" s="217">
        <f t="shared" si="132"/>
        <v>4356</v>
      </c>
      <c r="AB489" s="210">
        <f t="shared" si="135"/>
        <v>0</v>
      </c>
      <c r="AC489" s="203"/>
      <c r="AD489" s="211"/>
    </row>
    <row r="490" spans="1:30" s="79" customFormat="1" x14ac:dyDescent="0.2">
      <c r="A490" s="200">
        <v>456</v>
      </c>
      <c r="B490" s="200">
        <v>456160079</v>
      </c>
      <c r="C490" s="201" t="s">
        <v>523</v>
      </c>
      <c r="D490" s="200">
        <v>160</v>
      </c>
      <c r="E490" s="201" t="s">
        <v>192</v>
      </c>
      <c r="F490" s="200">
        <v>79</v>
      </c>
      <c r="G490" s="201" t="s">
        <v>111</v>
      </c>
      <c r="H490" s="202">
        <v>37.49</v>
      </c>
      <c r="I490" s="203"/>
      <c r="J490" s="204">
        <f t="shared" si="119"/>
        <v>13264</v>
      </c>
      <c r="K490" s="217">
        <f t="shared" si="120"/>
        <v>75</v>
      </c>
      <c r="L490" s="217">
        <f t="shared" si="121"/>
        <v>0</v>
      </c>
      <c r="M490" s="217">
        <f t="shared" si="122"/>
        <v>938</v>
      </c>
      <c r="N490" s="218">
        <f t="shared" si="133"/>
        <v>14277</v>
      </c>
      <c r="O490" s="207">
        <f t="shared" si="123"/>
        <v>14</v>
      </c>
      <c r="P490" s="219"/>
      <c r="Q490" s="204">
        <f t="shared" si="124"/>
        <v>12077</v>
      </c>
      <c r="R490" s="217">
        <f t="shared" si="125"/>
        <v>13264</v>
      </c>
      <c r="S490" s="217">
        <f t="shared" si="126"/>
        <v>13264</v>
      </c>
      <c r="T490" s="210">
        <f t="shared" si="134"/>
        <v>1187</v>
      </c>
      <c r="U490" s="219"/>
      <c r="V490" s="204">
        <f t="shared" si="127"/>
        <v>220</v>
      </c>
      <c r="W490" s="217">
        <f t="shared" si="128"/>
        <v>241</v>
      </c>
      <c r="X490" s="217">
        <f t="shared" si="129"/>
        <v>0</v>
      </c>
      <c r="Y490" s="217">
        <f t="shared" si="130"/>
        <v>0</v>
      </c>
      <c r="Z490" s="217">
        <f t="shared" si="131"/>
        <v>61</v>
      </c>
      <c r="AA490" s="217">
        <f t="shared" si="132"/>
        <v>75</v>
      </c>
      <c r="AB490" s="210">
        <f t="shared" si="135"/>
        <v>14</v>
      </c>
      <c r="AC490" s="203"/>
      <c r="AD490" s="211"/>
    </row>
    <row r="491" spans="1:30" s="79" customFormat="1" x14ac:dyDescent="0.2">
      <c r="A491" s="200">
        <v>456</v>
      </c>
      <c r="B491" s="200">
        <v>456160097</v>
      </c>
      <c r="C491" s="201" t="s">
        <v>523</v>
      </c>
      <c r="D491" s="200">
        <v>160</v>
      </c>
      <c r="E491" s="201" t="s">
        <v>192</v>
      </c>
      <c r="F491" s="200">
        <v>97</v>
      </c>
      <c r="G491" s="201" t="s">
        <v>129</v>
      </c>
      <c r="H491" s="202">
        <v>2</v>
      </c>
      <c r="I491" s="203"/>
      <c r="J491" s="204">
        <f t="shared" si="119"/>
        <v>13248.370237317282</v>
      </c>
      <c r="K491" s="217">
        <f t="shared" si="120"/>
        <v>6</v>
      </c>
      <c r="L491" s="217">
        <f t="shared" si="121"/>
        <v>0</v>
      </c>
      <c r="M491" s="217">
        <f t="shared" si="122"/>
        <v>938</v>
      </c>
      <c r="N491" s="218">
        <f t="shared" si="133"/>
        <v>14192.370237317282</v>
      </c>
      <c r="O491" s="207" t="str">
        <f t="shared" si="123"/>
        <v/>
      </c>
      <c r="P491" s="219"/>
      <c r="Q491" s="204" t="str">
        <f t="shared" si="124"/>
        <v/>
      </c>
      <c r="R491" s="217" t="str">
        <f t="shared" si="125"/>
        <v/>
      </c>
      <c r="S491" s="217" t="str">
        <f t="shared" si="126"/>
        <v/>
      </c>
      <c r="T491" s="210" t="str">
        <f t="shared" si="134"/>
        <v/>
      </c>
      <c r="U491" s="219"/>
      <c r="V491" s="204" t="str">
        <f t="shared" si="127"/>
        <v/>
      </c>
      <c r="W491" s="217" t="str">
        <f t="shared" si="128"/>
        <v/>
      </c>
      <c r="X491" s="217" t="str">
        <f t="shared" si="129"/>
        <v/>
      </c>
      <c r="Y491" s="217" t="str">
        <f t="shared" si="130"/>
        <v/>
      </c>
      <c r="Z491" s="217" t="str">
        <f t="shared" si="131"/>
        <v/>
      </c>
      <c r="AA491" s="217">
        <f t="shared" si="132"/>
        <v>6</v>
      </c>
      <c r="AB491" s="210" t="str">
        <f t="shared" si="135"/>
        <v/>
      </c>
      <c r="AC491" s="203"/>
      <c r="AD491" s="211"/>
    </row>
    <row r="492" spans="1:30" s="79" customFormat="1" x14ac:dyDescent="0.2">
      <c r="A492" s="200">
        <v>456</v>
      </c>
      <c r="B492" s="200">
        <v>456160128</v>
      </c>
      <c r="C492" s="201" t="s">
        <v>523</v>
      </c>
      <c r="D492" s="200">
        <v>160</v>
      </c>
      <c r="E492" s="201" t="s">
        <v>192</v>
      </c>
      <c r="F492" s="200">
        <v>128</v>
      </c>
      <c r="G492" s="201" t="s">
        <v>160</v>
      </c>
      <c r="H492" s="202">
        <v>2</v>
      </c>
      <c r="I492" s="203"/>
      <c r="J492" s="204">
        <f t="shared" si="119"/>
        <v>12921</v>
      </c>
      <c r="K492" s="217">
        <f t="shared" si="120"/>
        <v>745</v>
      </c>
      <c r="L492" s="217">
        <f t="shared" si="121"/>
        <v>0</v>
      </c>
      <c r="M492" s="217">
        <f t="shared" si="122"/>
        <v>938</v>
      </c>
      <c r="N492" s="218">
        <f t="shared" si="133"/>
        <v>14604</v>
      </c>
      <c r="O492" s="207">
        <f t="shared" si="123"/>
        <v>1</v>
      </c>
      <c r="P492" s="219"/>
      <c r="Q492" s="204">
        <f t="shared" si="124"/>
        <v>9123</v>
      </c>
      <c r="R492" s="217">
        <f t="shared" si="125"/>
        <v>12921</v>
      </c>
      <c r="S492" s="217">
        <f t="shared" si="126"/>
        <v>12921</v>
      </c>
      <c r="T492" s="210">
        <f t="shared" si="134"/>
        <v>3798</v>
      </c>
      <c r="U492" s="219"/>
      <c r="V492" s="204">
        <f t="shared" si="127"/>
        <v>651</v>
      </c>
      <c r="W492" s="217">
        <f t="shared" si="128"/>
        <v>922</v>
      </c>
      <c r="X492" s="217">
        <f t="shared" si="129"/>
        <v>749</v>
      </c>
      <c r="Y492" s="217">
        <f t="shared" si="130"/>
        <v>744</v>
      </c>
      <c r="Z492" s="217">
        <f t="shared" si="131"/>
        <v>744</v>
      </c>
      <c r="AA492" s="217">
        <f t="shared" si="132"/>
        <v>745</v>
      </c>
      <c r="AB492" s="210">
        <f t="shared" si="135"/>
        <v>1</v>
      </c>
      <c r="AC492" s="203"/>
      <c r="AD492" s="211"/>
    </row>
    <row r="493" spans="1:30" s="79" customFormat="1" x14ac:dyDescent="0.2">
      <c r="A493" s="200">
        <v>456</v>
      </c>
      <c r="B493" s="200">
        <v>456160149</v>
      </c>
      <c r="C493" s="201" t="s">
        <v>523</v>
      </c>
      <c r="D493" s="200">
        <v>160</v>
      </c>
      <c r="E493" s="201" t="s">
        <v>192</v>
      </c>
      <c r="F493" s="200">
        <v>149</v>
      </c>
      <c r="G493" s="201" t="s">
        <v>181</v>
      </c>
      <c r="H493" s="202">
        <v>4.46</v>
      </c>
      <c r="I493" s="203"/>
      <c r="J493" s="204">
        <f t="shared" si="119"/>
        <v>10465</v>
      </c>
      <c r="K493" s="217">
        <f t="shared" si="120"/>
        <v>387</v>
      </c>
      <c r="L493" s="217">
        <f t="shared" si="121"/>
        <v>0</v>
      </c>
      <c r="M493" s="217">
        <f t="shared" si="122"/>
        <v>938</v>
      </c>
      <c r="N493" s="218">
        <f t="shared" si="133"/>
        <v>11790</v>
      </c>
      <c r="O493" s="207">
        <f t="shared" si="123"/>
        <v>4</v>
      </c>
      <c r="P493" s="219"/>
      <c r="Q493" s="204">
        <f t="shared" si="124"/>
        <v>11399</v>
      </c>
      <c r="R493" s="217">
        <f t="shared" si="125"/>
        <v>10465</v>
      </c>
      <c r="S493" s="217">
        <f t="shared" si="126"/>
        <v>10465</v>
      </c>
      <c r="T493" s="210">
        <f t="shared" si="134"/>
        <v>-934</v>
      </c>
      <c r="U493" s="219"/>
      <c r="V493" s="204">
        <f t="shared" si="127"/>
        <v>0</v>
      </c>
      <c r="W493" s="217">
        <f t="shared" si="128"/>
        <v>0</v>
      </c>
      <c r="X493" s="217">
        <f t="shared" si="129"/>
        <v>0</v>
      </c>
      <c r="Y493" s="217">
        <f t="shared" si="130"/>
        <v>0</v>
      </c>
      <c r="Z493" s="217">
        <f t="shared" si="131"/>
        <v>383</v>
      </c>
      <c r="AA493" s="217">
        <f t="shared" si="132"/>
        <v>387</v>
      </c>
      <c r="AB493" s="210">
        <f t="shared" si="135"/>
        <v>4</v>
      </c>
      <c r="AC493" s="203"/>
      <c r="AD493" s="211"/>
    </row>
    <row r="494" spans="1:30" s="79" customFormat="1" x14ac:dyDescent="0.2">
      <c r="A494" s="200">
        <v>456</v>
      </c>
      <c r="B494" s="200">
        <v>456160153</v>
      </c>
      <c r="C494" s="201" t="s">
        <v>523</v>
      </c>
      <c r="D494" s="200">
        <v>160</v>
      </c>
      <c r="E494" s="201" t="s">
        <v>192</v>
      </c>
      <c r="F494" s="200">
        <v>153</v>
      </c>
      <c r="G494" s="201" t="s">
        <v>185</v>
      </c>
      <c r="H494" s="202">
        <v>2</v>
      </c>
      <c r="I494" s="203"/>
      <c r="J494" s="204">
        <f t="shared" si="119"/>
        <v>15020</v>
      </c>
      <c r="K494" s="217">
        <f t="shared" si="120"/>
        <v>254</v>
      </c>
      <c r="L494" s="217">
        <f t="shared" si="121"/>
        <v>0</v>
      </c>
      <c r="M494" s="217">
        <f t="shared" si="122"/>
        <v>938</v>
      </c>
      <c r="N494" s="218">
        <f t="shared" si="133"/>
        <v>16212</v>
      </c>
      <c r="O494" s="207">
        <f t="shared" si="123"/>
        <v>0</v>
      </c>
      <c r="P494" s="219"/>
      <c r="Q494" s="204">
        <f t="shared" si="124"/>
        <v>12534.140483424882</v>
      </c>
      <c r="R494" s="217">
        <f t="shared" si="125"/>
        <v>15020</v>
      </c>
      <c r="S494" s="217">
        <f t="shared" si="126"/>
        <v>15020</v>
      </c>
      <c r="T494" s="210">
        <f t="shared" si="134"/>
        <v>2485.8595165751176</v>
      </c>
      <c r="U494" s="219"/>
      <c r="V494" s="204">
        <f t="shared" si="127"/>
        <v>97</v>
      </c>
      <c r="W494" s="217">
        <f t="shared" si="128"/>
        <v>116</v>
      </c>
      <c r="X494" s="217">
        <f t="shared" si="129"/>
        <v>116</v>
      </c>
      <c r="Y494" s="217">
        <f t="shared" si="130"/>
        <v>116</v>
      </c>
      <c r="Z494" s="217">
        <f t="shared" si="131"/>
        <v>254</v>
      </c>
      <c r="AA494" s="217">
        <f t="shared" si="132"/>
        <v>254</v>
      </c>
      <c r="AB494" s="210">
        <f t="shared" si="135"/>
        <v>0</v>
      </c>
      <c r="AC494" s="203"/>
      <c r="AD494" s="211"/>
    </row>
    <row r="495" spans="1:30" s="79" customFormat="1" x14ac:dyDescent="0.2">
      <c r="A495" s="200">
        <v>456</v>
      </c>
      <c r="B495" s="200">
        <v>456160160</v>
      </c>
      <c r="C495" s="201" t="s">
        <v>523</v>
      </c>
      <c r="D495" s="200">
        <v>160</v>
      </c>
      <c r="E495" s="201" t="s">
        <v>192</v>
      </c>
      <c r="F495" s="200">
        <v>160</v>
      </c>
      <c r="G495" s="201" t="s">
        <v>192</v>
      </c>
      <c r="H495" s="202">
        <v>716.72000000000014</v>
      </c>
      <c r="I495" s="203"/>
      <c r="J495" s="204">
        <f t="shared" si="119"/>
        <v>13217</v>
      </c>
      <c r="K495" s="217">
        <f t="shared" si="120"/>
        <v>154</v>
      </c>
      <c r="L495" s="217">
        <f t="shared" si="121"/>
        <v>0</v>
      </c>
      <c r="M495" s="217">
        <f t="shared" si="122"/>
        <v>938</v>
      </c>
      <c r="N495" s="218">
        <f t="shared" si="133"/>
        <v>14309</v>
      </c>
      <c r="O495" s="207">
        <f t="shared" si="123"/>
        <v>5</v>
      </c>
      <c r="P495" s="219"/>
      <c r="Q495" s="204">
        <f t="shared" si="124"/>
        <v>12875</v>
      </c>
      <c r="R495" s="217">
        <f t="shared" si="125"/>
        <v>13217</v>
      </c>
      <c r="S495" s="217">
        <f t="shared" si="126"/>
        <v>13217</v>
      </c>
      <c r="T495" s="210">
        <f t="shared" si="134"/>
        <v>342</v>
      </c>
      <c r="U495" s="219"/>
      <c r="V495" s="204">
        <f t="shared" si="127"/>
        <v>31</v>
      </c>
      <c r="W495" s="217">
        <f t="shared" si="128"/>
        <v>32</v>
      </c>
      <c r="X495" s="217">
        <f t="shared" si="129"/>
        <v>32</v>
      </c>
      <c r="Y495" s="217">
        <f t="shared" si="130"/>
        <v>32</v>
      </c>
      <c r="Z495" s="217">
        <f t="shared" si="131"/>
        <v>149</v>
      </c>
      <c r="AA495" s="217">
        <f t="shared" si="132"/>
        <v>154</v>
      </c>
      <c r="AB495" s="210">
        <f t="shared" si="135"/>
        <v>5</v>
      </c>
      <c r="AC495" s="203"/>
      <c r="AD495" s="211"/>
    </row>
    <row r="496" spans="1:30" s="79" customFormat="1" x14ac:dyDescent="0.2">
      <c r="A496" s="200">
        <v>456</v>
      </c>
      <c r="B496" s="200">
        <v>456160163</v>
      </c>
      <c r="C496" s="201" t="s">
        <v>523</v>
      </c>
      <c r="D496" s="200">
        <v>160</v>
      </c>
      <c r="E496" s="201" t="s">
        <v>192</v>
      </c>
      <c r="F496" s="200">
        <v>163</v>
      </c>
      <c r="G496" s="201" t="s">
        <v>195</v>
      </c>
      <c r="H496" s="202">
        <v>0.54</v>
      </c>
      <c r="I496" s="203"/>
      <c r="J496" s="204">
        <f t="shared" si="119"/>
        <v>13963.125365179414</v>
      </c>
      <c r="K496" s="217">
        <f t="shared" si="120"/>
        <v>133</v>
      </c>
      <c r="L496" s="217">
        <f t="shared" si="121"/>
        <v>0</v>
      </c>
      <c r="M496" s="217">
        <f t="shared" si="122"/>
        <v>938</v>
      </c>
      <c r="N496" s="218">
        <f t="shared" si="133"/>
        <v>15034.125365179414</v>
      </c>
      <c r="O496" s="207" t="str">
        <f t="shared" si="123"/>
        <v/>
      </c>
      <c r="P496" s="219"/>
      <c r="Q496" s="204" t="str">
        <f t="shared" si="124"/>
        <v/>
      </c>
      <c r="R496" s="217" t="str">
        <f t="shared" si="125"/>
        <v/>
      </c>
      <c r="S496" s="217" t="str">
        <f t="shared" si="126"/>
        <v/>
      </c>
      <c r="T496" s="210" t="str">
        <f t="shared" si="134"/>
        <v/>
      </c>
      <c r="U496" s="219"/>
      <c r="V496" s="204" t="str">
        <f t="shared" si="127"/>
        <v/>
      </c>
      <c r="W496" s="217" t="str">
        <f t="shared" si="128"/>
        <v/>
      </c>
      <c r="X496" s="217" t="str">
        <f t="shared" si="129"/>
        <v/>
      </c>
      <c r="Y496" s="217" t="str">
        <f t="shared" si="130"/>
        <v/>
      </c>
      <c r="Z496" s="217" t="str">
        <f t="shared" si="131"/>
        <v/>
      </c>
      <c r="AA496" s="217">
        <f t="shared" si="132"/>
        <v>133</v>
      </c>
      <c r="AB496" s="210" t="str">
        <f t="shared" si="135"/>
        <v/>
      </c>
      <c r="AC496" s="203"/>
      <c r="AD496" s="211"/>
    </row>
    <row r="497" spans="1:30" s="79" customFormat="1" x14ac:dyDescent="0.2">
      <c r="A497" s="200">
        <v>456</v>
      </c>
      <c r="B497" s="200">
        <v>456160170</v>
      </c>
      <c r="C497" s="201" t="s">
        <v>523</v>
      </c>
      <c r="D497" s="200">
        <v>160</v>
      </c>
      <c r="E497" s="201" t="s">
        <v>192</v>
      </c>
      <c r="F497" s="200">
        <v>170</v>
      </c>
      <c r="G497" s="201" t="s">
        <v>202</v>
      </c>
      <c r="H497" s="202">
        <v>2</v>
      </c>
      <c r="I497" s="203"/>
      <c r="J497" s="204">
        <f t="shared" si="119"/>
        <v>11547</v>
      </c>
      <c r="K497" s="217">
        <f t="shared" si="120"/>
        <v>3044</v>
      </c>
      <c r="L497" s="217">
        <f t="shared" si="121"/>
        <v>0</v>
      </c>
      <c r="M497" s="217">
        <f t="shared" si="122"/>
        <v>938</v>
      </c>
      <c r="N497" s="218">
        <f t="shared" si="133"/>
        <v>15529</v>
      </c>
      <c r="O497" s="207">
        <f t="shared" si="123"/>
        <v>0</v>
      </c>
      <c r="P497" s="219"/>
      <c r="Q497" s="204">
        <f t="shared" si="124"/>
        <v>11306</v>
      </c>
      <c r="R497" s="217">
        <f t="shared" si="125"/>
        <v>11547</v>
      </c>
      <c r="S497" s="217">
        <f t="shared" si="126"/>
        <v>11547</v>
      </c>
      <c r="T497" s="210">
        <f t="shared" si="134"/>
        <v>241</v>
      </c>
      <c r="U497" s="219"/>
      <c r="V497" s="204">
        <f t="shared" si="127"/>
        <v>3612</v>
      </c>
      <c r="W497" s="217">
        <f t="shared" si="128"/>
        <v>3689</v>
      </c>
      <c r="X497" s="217">
        <f t="shared" si="129"/>
        <v>3092</v>
      </c>
      <c r="Y497" s="217">
        <f t="shared" si="130"/>
        <v>3048</v>
      </c>
      <c r="Z497" s="217">
        <f t="shared" si="131"/>
        <v>3044</v>
      </c>
      <c r="AA497" s="217">
        <f t="shared" si="132"/>
        <v>3044</v>
      </c>
      <c r="AB497" s="210">
        <f t="shared" si="135"/>
        <v>0</v>
      </c>
      <c r="AC497" s="203"/>
      <c r="AD497" s="211"/>
    </row>
    <row r="498" spans="1:30" s="79" customFormat="1" x14ac:dyDescent="0.2">
      <c r="A498" s="200">
        <v>456</v>
      </c>
      <c r="B498" s="200">
        <v>456160295</v>
      </c>
      <c r="C498" s="201" t="s">
        <v>523</v>
      </c>
      <c r="D498" s="200">
        <v>160</v>
      </c>
      <c r="E498" s="201" t="s">
        <v>192</v>
      </c>
      <c r="F498" s="200">
        <v>295</v>
      </c>
      <c r="G498" s="201" t="s">
        <v>327</v>
      </c>
      <c r="H498" s="202">
        <v>7</v>
      </c>
      <c r="I498" s="203"/>
      <c r="J498" s="204">
        <f t="shared" si="119"/>
        <v>12465</v>
      </c>
      <c r="K498" s="217">
        <f t="shared" si="120"/>
        <v>7354</v>
      </c>
      <c r="L498" s="217">
        <f t="shared" si="121"/>
        <v>0</v>
      </c>
      <c r="M498" s="217">
        <f t="shared" si="122"/>
        <v>938</v>
      </c>
      <c r="N498" s="218">
        <f t="shared" si="133"/>
        <v>20757</v>
      </c>
      <c r="O498" s="207">
        <f t="shared" si="123"/>
        <v>4</v>
      </c>
      <c r="P498" s="219"/>
      <c r="Q498" s="204">
        <f t="shared" si="124"/>
        <v>11980</v>
      </c>
      <c r="R498" s="217">
        <f t="shared" si="125"/>
        <v>12465</v>
      </c>
      <c r="S498" s="217">
        <f t="shared" si="126"/>
        <v>12465</v>
      </c>
      <c r="T498" s="210">
        <f t="shared" si="134"/>
        <v>485</v>
      </c>
      <c r="U498" s="219"/>
      <c r="V498" s="204">
        <f t="shared" si="127"/>
        <v>6629</v>
      </c>
      <c r="W498" s="217">
        <f t="shared" si="128"/>
        <v>6897</v>
      </c>
      <c r="X498" s="217">
        <f t="shared" si="129"/>
        <v>7079</v>
      </c>
      <c r="Y498" s="217">
        <f t="shared" si="130"/>
        <v>7073</v>
      </c>
      <c r="Z498" s="217">
        <f t="shared" si="131"/>
        <v>7350</v>
      </c>
      <c r="AA498" s="217">
        <f t="shared" si="132"/>
        <v>7354</v>
      </c>
      <c r="AB498" s="210">
        <f t="shared" si="135"/>
        <v>4</v>
      </c>
      <c r="AC498" s="203"/>
      <c r="AD498" s="211"/>
    </row>
    <row r="499" spans="1:30" s="79" customFormat="1" x14ac:dyDescent="0.2">
      <c r="A499" s="200">
        <v>456</v>
      </c>
      <c r="B499" s="200">
        <v>456160301</v>
      </c>
      <c r="C499" s="201" t="s">
        <v>523</v>
      </c>
      <c r="D499" s="200">
        <v>160</v>
      </c>
      <c r="E499" s="201" t="s">
        <v>192</v>
      </c>
      <c r="F499" s="200">
        <v>301</v>
      </c>
      <c r="G499" s="201" t="s">
        <v>333</v>
      </c>
      <c r="H499" s="202">
        <v>2</v>
      </c>
      <c r="I499" s="203"/>
      <c r="J499" s="204">
        <f t="shared" si="119"/>
        <v>11507</v>
      </c>
      <c r="K499" s="217">
        <f t="shared" si="120"/>
        <v>4149</v>
      </c>
      <c r="L499" s="217">
        <f t="shared" si="121"/>
        <v>0</v>
      </c>
      <c r="M499" s="217">
        <f t="shared" si="122"/>
        <v>938</v>
      </c>
      <c r="N499" s="218">
        <f t="shared" si="133"/>
        <v>16594</v>
      </c>
      <c r="O499" s="207" t="str">
        <f t="shared" si="123"/>
        <v/>
      </c>
      <c r="P499" s="219"/>
      <c r="Q499" s="204">
        <f t="shared" si="124"/>
        <v>11775</v>
      </c>
      <c r="R499" s="217">
        <f t="shared" si="125"/>
        <v>11507</v>
      </c>
      <c r="S499" s="217" t="str">
        <f t="shared" si="126"/>
        <v/>
      </c>
      <c r="T499" s="210" t="str">
        <f t="shared" si="134"/>
        <v/>
      </c>
      <c r="U499" s="219"/>
      <c r="V499" s="204">
        <f t="shared" si="127"/>
        <v>4787</v>
      </c>
      <c r="W499" s="217">
        <f t="shared" si="128"/>
        <v>4678</v>
      </c>
      <c r="X499" s="217" t="str">
        <f t="shared" si="129"/>
        <v/>
      </c>
      <c r="Y499" s="217" t="str">
        <f t="shared" si="130"/>
        <v/>
      </c>
      <c r="Z499" s="217" t="str">
        <f t="shared" si="131"/>
        <v/>
      </c>
      <c r="AA499" s="217">
        <f t="shared" si="132"/>
        <v>4149</v>
      </c>
      <c r="AB499" s="210" t="str">
        <f t="shared" si="135"/>
        <v/>
      </c>
      <c r="AC499" s="203"/>
      <c r="AD499" s="211"/>
    </row>
    <row r="500" spans="1:30" s="79" customFormat="1" x14ac:dyDescent="0.2">
      <c r="A500" s="200">
        <v>456</v>
      </c>
      <c r="B500" s="200">
        <v>456160326</v>
      </c>
      <c r="C500" s="201" t="s">
        <v>523</v>
      </c>
      <c r="D500" s="200">
        <v>160</v>
      </c>
      <c r="E500" s="201" t="s">
        <v>192</v>
      </c>
      <c r="F500" s="200">
        <v>326</v>
      </c>
      <c r="G500" s="201" t="s">
        <v>358</v>
      </c>
      <c r="H500" s="202">
        <v>3.6599999999999997</v>
      </c>
      <c r="I500" s="203"/>
      <c r="J500" s="204">
        <f t="shared" si="119"/>
        <v>10492.063201940613</v>
      </c>
      <c r="K500" s="217">
        <f t="shared" si="120"/>
        <v>4043</v>
      </c>
      <c r="L500" s="217">
        <f t="shared" si="121"/>
        <v>0</v>
      </c>
      <c r="M500" s="217">
        <f t="shared" si="122"/>
        <v>938</v>
      </c>
      <c r="N500" s="218">
        <f t="shared" si="133"/>
        <v>15473.063201940613</v>
      </c>
      <c r="O500" s="207">
        <f t="shared" si="123"/>
        <v>0</v>
      </c>
      <c r="P500" s="219"/>
      <c r="Q500" s="204" t="str">
        <f t="shared" si="124"/>
        <v/>
      </c>
      <c r="R500" s="217" t="str">
        <f t="shared" si="125"/>
        <v/>
      </c>
      <c r="S500" s="217">
        <f t="shared" si="126"/>
        <v>10492.063201940613</v>
      </c>
      <c r="T500" s="210" t="str">
        <f t="shared" si="134"/>
        <v/>
      </c>
      <c r="U500" s="219"/>
      <c r="V500" s="204" t="str">
        <f t="shared" si="127"/>
        <v/>
      </c>
      <c r="W500" s="217" t="str">
        <f t="shared" si="128"/>
        <v/>
      </c>
      <c r="X500" s="217">
        <f t="shared" si="129"/>
        <v>4382</v>
      </c>
      <c r="Y500" s="217">
        <f t="shared" si="130"/>
        <v>4043</v>
      </c>
      <c r="Z500" s="217">
        <f t="shared" si="131"/>
        <v>4043</v>
      </c>
      <c r="AA500" s="217">
        <f t="shared" si="132"/>
        <v>4043</v>
      </c>
      <c r="AB500" s="210">
        <f t="shared" si="135"/>
        <v>0</v>
      </c>
      <c r="AC500" s="203"/>
      <c r="AD500" s="211"/>
    </row>
    <row r="501" spans="1:30" s="79" customFormat="1" x14ac:dyDescent="0.2">
      <c r="A501" s="200">
        <v>456</v>
      </c>
      <c r="B501" s="200">
        <v>456160616</v>
      </c>
      <c r="C501" s="201" t="s">
        <v>523</v>
      </c>
      <c r="D501" s="200">
        <v>160</v>
      </c>
      <c r="E501" s="201" t="s">
        <v>192</v>
      </c>
      <c r="F501" s="200">
        <v>616</v>
      </c>
      <c r="G501" s="201" t="s">
        <v>391</v>
      </c>
      <c r="H501" s="202">
        <v>1</v>
      </c>
      <c r="I501" s="203"/>
      <c r="J501" s="204">
        <f t="shared" si="119"/>
        <v>11289.660213143876</v>
      </c>
      <c r="K501" s="217">
        <f t="shared" si="120"/>
        <v>4386</v>
      </c>
      <c r="L501" s="217">
        <f t="shared" si="121"/>
        <v>0</v>
      </c>
      <c r="M501" s="217">
        <f t="shared" si="122"/>
        <v>938</v>
      </c>
      <c r="N501" s="218">
        <f t="shared" si="133"/>
        <v>16613.660213143878</v>
      </c>
      <c r="O501" s="207">
        <f t="shared" si="123"/>
        <v>0</v>
      </c>
      <c r="P501" s="219"/>
      <c r="Q501" s="204" t="str">
        <f t="shared" si="124"/>
        <v/>
      </c>
      <c r="R501" s="217" t="str">
        <f t="shared" si="125"/>
        <v/>
      </c>
      <c r="S501" s="217">
        <f t="shared" si="126"/>
        <v>11289.660213143876</v>
      </c>
      <c r="T501" s="210" t="str">
        <f t="shared" si="134"/>
        <v/>
      </c>
      <c r="U501" s="219"/>
      <c r="V501" s="204" t="str">
        <f t="shared" si="127"/>
        <v/>
      </c>
      <c r="W501" s="217" t="str">
        <f t="shared" si="128"/>
        <v/>
      </c>
      <c r="X501" s="217">
        <f t="shared" si="129"/>
        <v>4360</v>
      </c>
      <c r="Y501" s="217">
        <f t="shared" si="130"/>
        <v>4385</v>
      </c>
      <c r="Z501" s="217">
        <f t="shared" si="131"/>
        <v>4386</v>
      </c>
      <c r="AA501" s="217">
        <f t="shared" si="132"/>
        <v>4386</v>
      </c>
      <c r="AB501" s="210">
        <f t="shared" si="135"/>
        <v>0</v>
      </c>
      <c r="AC501" s="203"/>
      <c r="AD501" s="211"/>
    </row>
    <row r="502" spans="1:30" s="79" customFormat="1" x14ac:dyDescent="0.2">
      <c r="A502" s="200">
        <v>456</v>
      </c>
      <c r="B502" s="200">
        <v>456160673</v>
      </c>
      <c r="C502" s="201" t="s">
        <v>523</v>
      </c>
      <c r="D502" s="200">
        <v>160</v>
      </c>
      <c r="E502" s="201" t="s">
        <v>192</v>
      </c>
      <c r="F502" s="200">
        <v>673</v>
      </c>
      <c r="G502" s="201" t="s">
        <v>408</v>
      </c>
      <c r="H502" s="202">
        <v>4</v>
      </c>
      <c r="I502" s="203"/>
      <c r="J502" s="204">
        <f t="shared" si="119"/>
        <v>11737</v>
      </c>
      <c r="K502" s="217">
        <f t="shared" si="120"/>
        <v>6828</v>
      </c>
      <c r="L502" s="217">
        <f t="shared" si="121"/>
        <v>0</v>
      </c>
      <c r="M502" s="217">
        <f t="shared" si="122"/>
        <v>938</v>
      </c>
      <c r="N502" s="218">
        <f t="shared" si="133"/>
        <v>19503</v>
      </c>
      <c r="O502" s="207">
        <f t="shared" si="123"/>
        <v>0</v>
      </c>
      <c r="P502" s="219"/>
      <c r="Q502" s="204">
        <f t="shared" si="124"/>
        <v>15988</v>
      </c>
      <c r="R502" s="217">
        <f t="shared" si="125"/>
        <v>11737</v>
      </c>
      <c r="S502" s="217">
        <f t="shared" si="126"/>
        <v>11737</v>
      </c>
      <c r="T502" s="210">
        <f t="shared" si="134"/>
        <v>-4251</v>
      </c>
      <c r="U502" s="219"/>
      <c r="V502" s="204">
        <f t="shared" si="127"/>
        <v>8449</v>
      </c>
      <c r="W502" s="217">
        <f t="shared" si="128"/>
        <v>6202</v>
      </c>
      <c r="X502" s="217">
        <f t="shared" si="129"/>
        <v>6905</v>
      </c>
      <c r="Y502" s="217">
        <f t="shared" si="130"/>
        <v>6829</v>
      </c>
      <c r="Z502" s="217">
        <f t="shared" si="131"/>
        <v>6828</v>
      </c>
      <c r="AA502" s="217">
        <f t="shared" si="132"/>
        <v>6828</v>
      </c>
      <c r="AB502" s="210">
        <f t="shared" si="135"/>
        <v>0</v>
      </c>
      <c r="AC502" s="203"/>
      <c r="AD502" s="211"/>
    </row>
    <row r="503" spans="1:30" s="79" customFormat="1" x14ac:dyDescent="0.2">
      <c r="A503" s="200">
        <v>456</v>
      </c>
      <c r="B503" s="200">
        <v>456160735</v>
      </c>
      <c r="C503" s="201" t="s">
        <v>523</v>
      </c>
      <c r="D503" s="200">
        <v>160</v>
      </c>
      <c r="E503" s="201" t="s">
        <v>192</v>
      </c>
      <c r="F503" s="200">
        <v>735</v>
      </c>
      <c r="G503" s="201" t="s">
        <v>427</v>
      </c>
      <c r="H503" s="202">
        <v>4</v>
      </c>
      <c r="I503" s="203"/>
      <c r="J503" s="204">
        <f t="shared" si="119"/>
        <v>15583</v>
      </c>
      <c r="K503" s="217">
        <f t="shared" si="120"/>
        <v>6333</v>
      </c>
      <c r="L503" s="217">
        <f t="shared" si="121"/>
        <v>0</v>
      </c>
      <c r="M503" s="217">
        <f t="shared" si="122"/>
        <v>938</v>
      </c>
      <c r="N503" s="218">
        <f t="shared" si="133"/>
        <v>22854</v>
      </c>
      <c r="O503" s="207">
        <f t="shared" si="123"/>
        <v>0</v>
      </c>
      <c r="P503" s="219"/>
      <c r="Q503" s="204">
        <f t="shared" si="124"/>
        <v>10604.446604810182</v>
      </c>
      <c r="R503" s="217">
        <f t="shared" si="125"/>
        <v>15583</v>
      </c>
      <c r="S503" s="217">
        <f t="shared" si="126"/>
        <v>15583</v>
      </c>
      <c r="T503" s="210">
        <f t="shared" si="134"/>
        <v>4978.5533951898178</v>
      </c>
      <c r="U503" s="219"/>
      <c r="V503" s="204">
        <f t="shared" si="127"/>
        <v>4139</v>
      </c>
      <c r="W503" s="217">
        <f t="shared" si="128"/>
        <v>6083</v>
      </c>
      <c r="X503" s="217">
        <f t="shared" si="129"/>
        <v>6366</v>
      </c>
      <c r="Y503" s="217">
        <f t="shared" si="130"/>
        <v>6334</v>
      </c>
      <c r="Z503" s="217">
        <f t="shared" si="131"/>
        <v>6333</v>
      </c>
      <c r="AA503" s="217">
        <f t="shared" si="132"/>
        <v>6333</v>
      </c>
      <c r="AB503" s="210">
        <f t="shared" si="135"/>
        <v>0</v>
      </c>
      <c r="AC503" s="203"/>
      <c r="AD503" s="211"/>
    </row>
    <row r="504" spans="1:30" s="79" customFormat="1" x14ac:dyDescent="0.2">
      <c r="A504" s="200">
        <v>458</v>
      </c>
      <c r="B504" s="200">
        <v>458160031</v>
      </c>
      <c r="C504" s="201" t="s">
        <v>524</v>
      </c>
      <c r="D504" s="200">
        <v>160</v>
      </c>
      <c r="E504" s="201" t="s">
        <v>192</v>
      </c>
      <c r="F504" s="200">
        <v>31</v>
      </c>
      <c r="G504" s="201" t="s">
        <v>63</v>
      </c>
      <c r="H504" s="202">
        <v>3</v>
      </c>
      <c r="I504" s="203"/>
      <c r="J504" s="204">
        <f t="shared" si="119"/>
        <v>14723</v>
      </c>
      <c r="K504" s="217">
        <f t="shared" si="120"/>
        <v>7271</v>
      </c>
      <c r="L504" s="217">
        <f t="shared" si="121"/>
        <v>0</v>
      </c>
      <c r="M504" s="217">
        <f t="shared" si="122"/>
        <v>938</v>
      </c>
      <c r="N504" s="218">
        <f t="shared" si="133"/>
        <v>22932</v>
      </c>
      <c r="O504" s="207">
        <f t="shared" si="123"/>
        <v>0</v>
      </c>
      <c r="P504" s="219"/>
      <c r="Q504" s="204">
        <f t="shared" si="124"/>
        <v>15145</v>
      </c>
      <c r="R504" s="217">
        <f t="shared" si="125"/>
        <v>14723</v>
      </c>
      <c r="S504" s="217">
        <f t="shared" si="126"/>
        <v>14723</v>
      </c>
      <c r="T504" s="210">
        <f t="shared" si="134"/>
        <v>-422</v>
      </c>
      <c r="U504" s="219"/>
      <c r="V504" s="204">
        <f t="shared" si="127"/>
        <v>7125</v>
      </c>
      <c r="W504" s="217">
        <f t="shared" si="128"/>
        <v>6927</v>
      </c>
      <c r="X504" s="217">
        <f t="shared" si="129"/>
        <v>7272</v>
      </c>
      <c r="Y504" s="217">
        <f t="shared" si="130"/>
        <v>7271</v>
      </c>
      <c r="Z504" s="217">
        <f t="shared" si="131"/>
        <v>7271</v>
      </c>
      <c r="AA504" s="217">
        <f t="shared" si="132"/>
        <v>7271</v>
      </c>
      <c r="AB504" s="210">
        <f t="shared" si="135"/>
        <v>0</v>
      </c>
      <c r="AC504" s="203"/>
      <c r="AD504" s="211"/>
    </row>
    <row r="505" spans="1:30" s="79" customFormat="1" x14ac:dyDescent="0.2">
      <c r="A505" s="200">
        <v>458</v>
      </c>
      <c r="B505" s="200">
        <v>458160056</v>
      </c>
      <c r="C505" s="201" t="s">
        <v>524</v>
      </c>
      <c r="D505" s="200">
        <v>160</v>
      </c>
      <c r="E505" s="201" t="s">
        <v>192</v>
      </c>
      <c r="F505" s="200">
        <v>56</v>
      </c>
      <c r="G505" s="201" t="s">
        <v>88</v>
      </c>
      <c r="H505" s="202">
        <v>1.1299999999999999</v>
      </c>
      <c r="I505" s="203"/>
      <c r="J505" s="204">
        <f t="shared" si="119"/>
        <v>10607.145539906103</v>
      </c>
      <c r="K505" s="217">
        <f t="shared" si="120"/>
        <v>3763</v>
      </c>
      <c r="L505" s="217">
        <f t="shared" si="121"/>
        <v>0</v>
      </c>
      <c r="M505" s="217">
        <f t="shared" si="122"/>
        <v>938</v>
      </c>
      <c r="N505" s="218">
        <f t="shared" si="133"/>
        <v>15308.145539906103</v>
      </c>
      <c r="O505" s="207">
        <f t="shared" si="123"/>
        <v>0</v>
      </c>
      <c r="P505" s="219"/>
      <c r="Q505" s="204">
        <f t="shared" si="124"/>
        <v>10430.527679713074</v>
      </c>
      <c r="R505" s="217">
        <f t="shared" si="125"/>
        <v>10607.145539906103</v>
      </c>
      <c r="S505" s="217">
        <f t="shared" si="126"/>
        <v>10607.145539906103</v>
      </c>
      <c r="T505" s="210">
        <f t="shared" si="134"/>
        <v>176.61786019302963</v>
      </c>
      <c r="U505" s="219"/>
      <c r="V505" s="204">
        <f t="shared" si="127"/>
        <v>3527</v>
      </c>
      <c r="W505" s="217">
        <f t="shared" si="128"/>
        <v>3587</v>
      </c>
      <c r="X505" s="217">
        <f t="shared" si="129"/>
        <v>3774</v>
      </c>
      <c r="Y505" s="217">
        <f t="shared" si="130"/>
        <v>3763</v>
      </c>
      <c r="Z505" s="217">
        <f t="shared" si="131"/>
        <v>3763</v>
      </c>
      <c r="AA505" s="217">
        <f t="shared" si="132"/>
        <v>3763</v>
      </c>
      <c r="AB505" s="210">
        <f t="shared" si="135"/>
        <v>0</v>
      </c>
      <c r="AC505" s="203"/>
      <c r="AD505" s="211"/>
    </row>
    <row r="506" spans="1:30" s="79" customFormat="1" x14ac:dyDescent="0.2">
      <c r="A506" s="200">
        <v>458</v>
      </c>
      <c r="B506" s="200">
        <v>458160079</v>
      </c>
      <c r="C506" s="201" t="s">
        <v>524</v>
      </c>
      <c r="D506" s="200">
        <v>160</v>
      </c>
      <c r="E506" s="201" t="s">
        <v>192</v>
      </c>
      <c r="F506" s="200">
        <v>79</v>
      </c>
      <c r="G506" s="201" t="s">
        <v>111</v>
      </c>
      <c r="H506" s="202">
        <v>7.74</v>
      </c>
      <c r="I506" s="203"/>
      <c r="J506" s="204">
        <f t="shared" si="119"/>
        <v>13208</v>
      </c>
      <c r="K506" s="217">
        <f t="shared" si="120"/>
        <v>75</v>
      </c>
      <c r="L506" s="217">
        <f t="shared" si="121"/>
        <v>0</v>
      </c>
      <c r="M506" s="217">
        <f t="shared" si="122"/>
        <v>938</v>
      </c>
      <c r="N506" s="218">
        <f t="shared" si="133"/>
        <v>14221</v>
      </c>
      <c r="O506" s="207">
        <f t="shared" si="123"/>
        <v>15</v>
      </c>
      <c r="P506" s="219"/>
      <c r="Q506" s="204">
        <f t="shared" si="124"/>
        <v>11331</v>
      </c>
      <c r="R506" s="217">
        <f t="shared" si="125"/>
        <v>13208</v>
      </c>
      <c r="S506" s="217">
        <f t="shared" si="126"/>
        <v>13208</v>
      </c>
      <c r="T506" s="210">
        <f t="shared" si="134"/>
        <v>1877</v>
      </c>
      <c r="U506" s="219"/>
      <c r="V506" s="204">
        <f t="shared" si="127"/>
        <v>206</v>
      </c>
      <c r="W506" s="217">
        <f t="shared" si="128"/>
        <v>240</v>
      </c>
      <c r="X506" s="217">
        <f t="shared" si="129"/>
        <v>0</v>
      </c>
      <c r="Y506" s="217">
        <f t="shared" si="130"/>
        <v>0</v>
      </c>
      <c r="Z506" s="217">
        <f t="shared" si="131"/>
        <v>60</v>
      </c>
      <c r="AA506" s="217">
        <f t="shared" si="132"/>
        <v>75</v>
      </c>
      <c r="AB506" s="210">
        <f t="shared" si="135"/>
        <v>15</v>
      </c>
      <c r="AC506" s="203"/>
      <c r="AD506" s="211"/>
    </row>
    <row r="507" spans="1:30" s="79" customFormat="1" x14ac:dyDescent="0.2">
      <c r="A507" s="200">
        <v>458</v>
      </c>
      <c r="B507" s="200">
        <v>458160103</v>
      </c>
      <c r="C507" s="201" t="s">
        <v>524</v>
      </c>
      <c r="D507" s="200">
        <v>160</v>
      </c>
      <c r="E507" s="201" t="s">
        <v>192</v>
      </c>
      <c r="F507" s="200">
        <v>103</v>
      </c>
      <c r="G507" s="201" t="s">
        <v>135</v>
      </c>
      <c r="H507" s="202">
        <v>1</v>
      </c>
      <c r="I507" s="203"/>
      <c r="J507" s="204">
        <f t="shared" si="119"/>
        <v>12693.185529363111</v>
      </c>
      <c r="K507" s="217">
        <f t="shared" si="120"/>
        <v>247</v>
      </c>
      <c r="L507" s="217">
        <f t="shared" si="121"/>
        <v>0</v>
      </c>
      <c r="M507" s="217">
        <f t="shared" si="122"/>
        <v>938</v>
      </c>
      <c r="N507" s="218">
        <f t="shared" si="133"/>
        <v>13878.185529363111</v>
      </c>
      <c r="O507" s="207">
        <f t="shared" si="123"/>
        <v>1</v>
      </c>
      <c r="P507" s="219"/>
      <c r="Q507" s="204" t="str">
        <f t="shared" si="124"/>
        <v/>
      </c>
      <c r="R507" s="217" t="str">
        <f t="shared" si="125"/>
        <v/>
      </c>
      <c r="S507" s="217">
        <f t="shared" si="126"/>
        <v>12693.185529363111</v>
      </c>
      <c r="T507" s="210" t="str">
        <f t="shared" si="134"/>
        <v/>
      </c>
      <c r="U507" s="219"/>
      <c r="V507" s="204" t="str">
        <f t="shared" si="127"/>
        <v/>
      </c>
      <c r="W507" s="217" t="str">
        <f t="shared" si="128"/>
        <v/>
      </c>
      <c r="X507" s="217">
        <f t="shared" si="129"/>
        <v>291</v>
      </c>
      <c r="Y507" s="217">
        <f t="shared" si="130"/>
        <v>246</v>
      </c>
      <c r="Z507" s="217">
        <f t="shared" si="131"/>
        <v>246</v>
      </c>
      <c r="AA507" s="217">
        <f t="shared" si="132"/>
        <v>247</v>
      </c>
      <c r="AB507" s="210">
        <f t="shared" si="135"/>
        <v>1</v>
      </c>
      <c r="AC507" s="203"/>
      <c r="AD507" s="211"/>
    </row>
    <row r="508" spans="1:30" s="79" customFormat="1" x14ac:dyDescent="0.2">
      <c r="A508" s="200">
        <v>458</v>
      </c>
      <c r="B508" s="200">
        <v>458160149</v>
      </c>
      <c r="C508" s="201" t="s">
        <v>524</v>
      </c>
      <c r="D508" s="200">
        <v>160</v>
      </c>
      <c r="E508" s="201" t="s">
        <v>192</v>
      </c>
      <c r="F508" s="200">
        <v>149</v>
      </c>
      <c r="G508" s="201" t="s">
        <v>181</v>
      </c>
      <c r="H508" s="202">
        <v>1.02</v>
      </c>
      <c r="I508" s="203"/>
      <c r="J508" s="204">
        <f t="shared" si="119"/>
        <v>14237.416310275265</v>
      </c>
      <c r="K508" s="217">
        <f t="shared" si="120"/>
        <v>526</v>
      </c>
      <c r="L508" s="217">
        <f t="shared" si="121"/>
        <v>0</v>
      </c>
      <c r="M508" s="217">
        <f t="shared" si="122"/>
        <v>938</v>
      </c>
      <c r="N508" s="218">
        <f t="shared" si="133"/>
        <v>15701.416310275265</v>
      </c>
      <c r="O508" s="207" t="str">
        <f t="shared" si="123"/>
        <v/>
      </c>
      <c r="P508" s="219"/>
      <c r="Q508" s="204" t="str">
        <f t="shared" si="124"/>
        <v/>
      </c>
      <c r="R508" s="217" t="str">
        <f t="shared" si="125"/>
        <v/>
      </c>
      <c r="S508" s="217" t="str">
        <f t="shared" si="126"/>
        <v/>
      </c>
      <c r="T508" s="210" t="str">
        <f t="shared" si="134"/>
        <v/>
      </c>
      <c r="U508" s="219"/>
      <c r="V508" s="204" t="str">
        <f t="shared" si="127"/>
        <v/>
      </c>
      <c r="W508" s="217" t="str">
        <f t="shared" si="128"/>
        <v/>
      </c>
      <c r="X508" s="217" t="str">
        <f t="shared" si="129"/>
        <v/>
      </c>
      <c r="Y508" s="217" t="str">
        <f t="shared" si="130"/>
        <v/>
      </c>
      <c r="Z508" s="217" t="str">
        <f t="shared" si="131"/>
        <v/>
      </c>
      <c r="AA508" s="217">
        <f t="shared" si="132"/>
        <v>526</v>
      </c>
      <c r="AB508" s="210" t="str">
        <f t="shared" si="135"/>
        <v/>
      </c>
      <c r="AC508" s="203"/>
      <c r="AD508" s="211"/>
    </row>
    <row r="509" spans="1:30" s="79" customFormat="1" x14ac:dyDescent="0.2">
      <c r="A509" s="200">
        <v>458</v>
      </c>
      <c r="B509" s="200">
        <v>458160160</v>
      </c>
      <c r="C509" s="201" t="s">
        <v>524</v>
      </c>
      <c r="D509" s="200">
        <v>160</v>
      </c>
      <c r="E509" s="201" t="s">
        <v>192</v>
      </c>
      <c r="F509" s="200">
        <v>160</v>
      </c>
      <c r="G509" s="201" t="s">
        <v>192</v>
      </c>
      <c r="H509" s="202">
        <v>67.730000000000018</v>
      </c>
      <c r="I509" s="203"/>
      <c r="J509" s="204">
        <f t="shared" si="119"/>
        <v>14386</v>
      </c>
      <c r="K509" s="217">
        <f t="shared" si="120"/>
        <v>167</v>
      </c>
      <c r="L509" s="217">
        <f t="shared" si="121"/>
        <v>0</v>
      </c>
      <c r="M509" s="217">
        <f t="shared" si="122"/>
        <v>938</v>
      </c>
      <c r="N509" s="218">
        <f t="shared" si="133"/>
        <v>15491</v>
      </c>
      <c r="O509" s="207">
        <f t="shared" si="123"/>
        <v>5</v>
      </c>
      <c r="P509" s="219"/>
      <c r="Q509" s="204">
        <f t="shared" si="124"/>
        <v>14268</v>
      </c>
      <c r="R509" s="217">
        <f t="shared" si="125"/>
        <v>14386</v>
      </c>
      <c r="S509" s="217">
        <f t="shared" si="126"/>
        <v>14386</v>
      </c>
      <c r="T509" s="210">
        <f t="shared" si="134"/>
        <v>118</v>
      </c>
      <c r="U509" s="219"/>
      <c r="V509" s="204">
        <f t="shared" si="127"/>
        <v>34</v>
      </c>
      <c r="W509" s="217">
        <f t="shared" si="128"/>
        <v>35</v>
      </c>
      <c r="X509" s="217">
        <f t="shared" si="129"/>
        <v>35</v>
      </c>
      <c r="Y509" s="217">
        <f t="shared" si="130"/>
        <v>35</v>
      </c>
      <c r="Z509" s="217">
        <f t="shared" si="131"/>
        <v>162</v>
      </c>
      <c r="AA509" s="217">
        <f t="shared" si="132"/>
        <v>167</v>
      </c>
      <c r="AB509" s="210">
        <f t="shared" si="135"/>
        <v>5</v>
      </c>
      <c r="AC509" s="203"/>
      <c r="AD509" s="211"/>
    </row>
    <row r="510" spans="1:30" s="79" customFormat="1" x14ac:dyDescent="0.2">
      <c r="A510" s="200">
        <v>458</v>
      </c>
      <c r="B510" s="200">
        <v>458160295</v>
      </c>
      <c r="C510" s="201" t="s">
        <v>524</v>
      </c>
      <c r="D510" s="200">
        <v>160</v>
      </c>
      <c r="E510" s="201" t="s">
        <v>192</v>
      </c>
      <c r="F510" s="200">
        <v>295</v>
      </c>
      <c r="G510" s="201" t="s">
        <v>327</v>
      </c>
      <c r="H510" s="202">
        <v>1.1499999999999999</v>
      </c>
      <c r="I510" s="203"/>
      <c r="J510" s="204">
        <f t="shared" si="119"/>
        <v>10657.381132580262</v>
      </c>
      <c r="K510" s="217">
        <f t="shared" si="120"/>
        <v>6288</v>
      </c>
      <c r="L510" s="217">
        <f t="shared" si="121"/>
        <v>0</v>
      </c>
      <c r="M510" s="217">
        <f t="shared" si="122"/>
        <v>938</v>
      </c>
      <c r="N510" s="218">
        <f t="shared" si="133"/>
        <v>17883.38113258026</v>
      </c>
      <c r="O510" s="207" t="str">
        <f t="shared" si="123"/>
        <v/>
      </c>
      <c r="P510" s="219"/>
      <c r="Q510" s="204" t="str">
        <f t="shared" si="124"/>
        <v/>
      </c>
      <c r="R510" s="217" t="str">
        <f t="shared" si="125"/>
        <v/>
      </c>
      <c r="S510" s="217" t="str">
        <f t="shared" si="126"/>
        <v/>
      </c>
      <c r="T510" s="210" t="str">
        <f t="shared" si="134"/>
        <v/>
      </c>
      <c r="U510" s="219"/>
      <c r="V510" s="204" t="str">
        <f t="shared" si="127"/>
        <v/>
      </c>
      <c r="W510" s="217" t="str">
        <f t="shared" si="128"/>
        <v/>
      </c>
      <c r="X510" s="217" t="str">
        <f t="shared" si="129"/>
        <v/>
      </c>
      <c r="Y510" s="217" t="str">
        <f t="shared" si="130"/>
        <v/>
      </c>
      <c r="Z510" s="217" t="str">
        <f t="shared" si="131"/>
        <v/>
      </c>
      <c r="AA510" s="217">
        <f t="shared" si="132"/>
        <v>6288</v>
      </c>
      <c r="AB510" s="210" t="str">
        <f t="shared" si="135"/>
        <v/>
      </c>
      <c r="AC510" s="203"/>
      <c r="AD510" s="211"/>
    </row>
    <row r="511" spans="1:30" s="79" customFormat="1" x14ac:dyDescent="0.2">
      <c r="A511" s="200">
        <v>458</v>
      </c>
      <c r="B511" s="200">
        <v>458160301</v>
      </c>
      <c r="C511" s="201" t="s">
        <v>524</v>
      </c>
      <c r="D511" s="200">
        <v>160</v>
      </c>
      <c r="E511" s="201" t="s">
        <v>192</v>
      </c>
      <c r="F511" s="200">
        <v>301</v>
      </c>
      <c r="G511" s="201" t="s">
        <v>333</v>
      </c>
      <c r="H511" s="202">
        <v>0.13</v>
      </c>
      <c r="I511" s="203"/>
      <c r="J511" s="204">
        <f t="shared" si="119"/>
        <v>14680</v>
      </c>
      <c r="K511" s="217">
        <f t="shared" si="120"/>
        <v>5293</v>
      </c>
      <c r="L511" s="217">
        <f t="shared" si="121"/>
        <v>0</v>
      </c>
      <c r="M511" s="217">
        <f t="shared" si="122"/>
        <v>938</v>
      </c>
      <c r="N511" s="218">
        <f t="shared" si="133"/>
        <v>20911</v>
      </c>
      <c r="O511" s="207">
        <f t="shared" si="123"/>
        <v>0</v>
      </c>
      <c r="P511" s="219"/>
      <c r="Q511" s="204">
        <f t="shared" si="124"/>
        <v>13615</v>
      </c>
      <c r="R511" s="217">
        <f t="shared" si="125"/>
        <v>14680</v>
      </c>
      <c r="S511" s="217">
        <f t="shared" si="126"/>
        <v>14680</v>
      </c>
      <c r="T511" s="210">
        <f t="shared" si="134"/>
        <v>1065</v>
      </c>
      <c r="U511" s="219"/>
      <c r="V511" s="204">
        <f t="shared" si="127"/>
        <v>5535</v>
      </c>
      <c r="W511" s="217">
        <f t="shared" si="128"/>
        <v>5968</v>
      </c>
      <c r="X511" s="217">
        <f t="shared" si="129"/>
        <v>5307</v>
      </c>
      <c r="Y511" s="217">
        <f t="shared" si="130"/>
        <v>5293</v>
      </c>
      <c r="Z511" s="217">
        <f t="shared" si="131"/>
        <v>5293</v>
      </c>
      <c r="AA511" s="217">
        <f t="shared" si="132"/>
        <v>5293</v>
      </c>
      <c r="AB511" s="210">
        <f t="shared" si="135"/>
        <v>0</v>
      </c>
      <c r="AC511" s="203"/>
      <c r="AD511" s="211"/>
    </row>
    <row r="512" spans="1:30" s="79" customFormat="1" x14ac:dyDescent="0.2">
      <c r="A512" s="200">
        <v>458</v>
      </c>
      <c r="B512" s="200">
        <v>458160326</v>
      </c>
      <c r="C512" s="201" t="s">
        <v>524</v>
      </c>
      <c r="D512" s="200">
        <v>160</v>
      </c>
      <c r="E512" s="201" t="s">
        <v>192</v>
      </c>
      <c r="F512" s="200">
        <v>326</v>
      </c>
      <c r="G512" s="201" t="s">
        <v>358</v>
      </c>
      <c r="H512" s="202">
        <v>1</v>
      </c>
      <c r="I512" s="203"/>
      <c r="J512" s="204">
        <f t="shared" si="119"/>
        <v>10766</v>
      </c>
      <c r="K512" s="217">
        <f t="shared" si="120"/>
        <v>4148</v>
      </c>
      <c r="L512" s="217">
        <f t="shared" si="121"/>
        <v>0</v>
      </c>
      <c r="M512" s="217">
        <f t="shared" si="122"/>
        <v>938</v>
      </c>
      <c r="N512" s="218">
        <f t="shared" si="133"/>
        <v>15852</v>
      </c>
      <c r="O512" s="207">
        <f t="shared" si="123"/>
        <v>0</v>
      </c>
      <c r="P512" s="219"/>
      <c r="Q512" s="204">
        <f t="shared" si="124"/>
        <v>10360.962747448524</v>
      </c>
      <c r="R512" s="217">
        <f t="shared" si="125"/>
        <v>10766</v>
      </c>
      <c r="S512" s="217">
        <f t="shared" si="126"/>
        <v>10766</v>
      </c>
      <c r="T512" s="210">
        <f t="shared" si="134"/>
        <v>405.03725255147583</v>
      </c>
      <c r="U512" s="219"/>
      <c r="V512" s="204">
        <f t="shared" si="127"/>
        <v>3536</v>
      </c>
      <c r="W512" s="217">
        <f t="shared" si="128"/>
        <v>3674</v>
      </c>
      <c r="X512" s="217">
        <f t="shared" si="129"/>
        <v>4496</v>
      </c>
      <c r="Y512" s="217">
        <f t="shared" si="130"/>
        <v>4148</v>
      </c>
      <c r="Z512" s="217">
        <f t="shared" si="131"/>
        <v>4148</v>
      </c>
      <c r="AA512" s="217">
        <f t="shared" si="132"/>
        <v>4148</v>
      </c>
      <c r="AB512" s="210">
        <f t="shared" si="135"/>
        <v>0</v>
      </c>
      <c r="AC512" s="203"/>
      <c r="AD512" s="211"/>
    </row>
    <row r="513" spans="1:30" s="79" customFormat="1" x14ac:dyDescent="0.2">
      <c r="A513" s="200">
        <v>463</v>
      </c>
      <c r="B513" s="200">
        <v>463035035</v>
      </c>
      <c r="C513" s="201" t="s">
        <v>525</v>
      </c>
      <c r="D513" s="200">
        <v>35</v>
      </c>
      <c r="E513" s="201" t="s">
        <v>67</v>
      </c>
      <c r="F513" s="200">
        <v>35</v>
      </c>
      <c r="G513" s="201" t="s">
        <v>67</v>
      </c>
      <c r="H513" s="202">
        <v>594.7600000000001</v>
      </c>
      <c r="I513" s="203"/>
      <c r="J513" s="204">
        <f t="shared" si="119"/>
        <v>14036</v>
      </c>
      <c r="K513" s="217">
        <f t="shared" si="120"/>
        <v>5891</v>
      </c>
      <c r="L513" s="217">
        <f t="shared" si="121"/>
        <v>0</v>
      </c>
      <c r="M513" s="217">
        <f t="shared" si="122"/>
        <v>938</v>
      </c>
      <c r="N513" s="218">
        <f t="shared" si="133"/>
        <v>20865</v>
      </c>
      <c r="O513" s="207">
        <f t="shared" si="123"/>
        <v>7</v>
      </c>
      <c r="P513" s="219"/>
      <c r="Q513" s="204">
        <f t="shared" si="124"/>
        <v>13848</v>
      </c>
      <c r="R513" s="217">
        <f t="shared" si="125"/>
        <v>14036</v>
      </c>
      <c r="S513" s="217">
        <f t="shared" si="126"/>
        <v>14036</v>
      </c>
      <c r="T513" s="210">
        <f t="shared" si="134"/>
        <v>188</v>
      </c>
      <c r="U513" s="219"/>
      <c r="V513" s="204">
        <f t="shared" si="127"/>
        <v>4722</v>
      </c>
      <c r="W513" s="217">
        <f t="shared" si="128"/>
        <v>4786</v>
      </c>
      <c r="X513" s="217">
        <f t="shared" si="129"/>
        <v>5865</v>
      </c>
      <c r="Y513" s="217">
        <f t="shared" si="130"/>
        <v>5881</v>
      </c>
      <c r="Z513" s="217">
        <f t="shared" si="131"/>
        <v>5884</v>
      </c>
      <c r="AA513" s="217">
        <f t="shared" si="132"/>
        <v>5891</v>
      </c>
      <c r="AB513" s="210">
        <f t="shared" si="135"/>
        <v>7</v>
      </c>
      <c r="AC513" s="203"/>
      <c r="AD513" s="211"/>
    </row>
    <row r="514" spans="1:30" s="79" customFormat="1" x14ac:dyDescent="0.2">
      <c r="A514" s="200">
        <v>463</v>
      </c>
      <c r="B514" s="200">
        <v>463035044</v>
      </c>
      <c r="C514" s="201" t="s">
        <v>525</v>
      </c>
      <c r="D514" s="200">
        <v>35</v>
      </c>
      <c r="E514" s="201" t="s">
        <v>67</v>
      </c>
      <c r="F514" s="200">
        <v>44</v>
      </c>
      <c r="G514" s="201" t="s">
        <v>76</v>
      </c>
      <c r="H514" s="202">
        <v>2</v>
      </c>
      <c r="I514" s="203"/>
      <c r="J514" s="204">
        <f t="shared" si="119"/>
        <v>13567.227659367676</v>
      </c>
      <c r="K514" s="217">
        <f t="shared" si="120"/>
        <v>122</v>
      </c>
      <c r="L514" s="217">
        <f t="shared" si="121"/>
        <v>0</v>
      </c>
      <c r="M514" s="217">
        <f t="shared" si="122"/>
        <v>938</v>
      </c>
      <c r="N514" s="218">
        <f t="shared" si="133"/>
        <v>14627.227659367676</v>
      </c>
      <c r="O514" s="207">
        <f t="shared" si="123"/>
        <v>4</v>
      </c>
      <c r="P514" s="219"/>
      <c r="Q514" s="204" t="str">
        <f t="shared" si="124"/>
        <v/>
      </c>
      <c r="R514" s="217" t="str">
        <f t="shared" si="125"/>
        <v/>
      </c>
      <c r="S514" s="217">
        <f t="shared" si="126"/>
        <v>13567.227659367676</v>
      </c>
      <c r="T514" s="210" t="str">
        <f t="shared" si="134"/>
        <v/>
      </c>
      <c r="U514" s="219"/>
      <c r="V514" s="204" t="str">
        <f t="shared" si="127"/>
        <v/>
      </c>
      <c r="W514" s="217" t="str">
        <f t="shared" si="128"/>
        <v/>
      </c>
      <c r="X514" s="217">
        <f t="shared" si="129"/>
        <v>109</v>
      </c>
      <c r="Y514" s="217">
        <f t="shared" si="130"/>
        <v>115</v>
      </c>
      <c r="Z514" s="217">
        <f t="shared" si="131"/>
        <v>118</v>
      </c>
      <c r="AA514" s="217">
        <f t="shared" si="132"/>
        <v>122</v>
      </c>
      <c r="AB514" s="210">
        <f t="shared" si="135"/>
        <v>4</v>
      </c>
      <c r="AC514" s="203"/>
      <c r="AD514" s="211"/>
    </row>
    <row r="515" spans="1:30" s="79" customFormat="1" x14ac:dyDescent="0.2">
      <c r="A515" s="200">
        <v>463</v>
      </c>
      <c r="B515" s="200">
        <v>463035133</v>
      </c>
      <c r="C515" s="201" t="s">
        <v>525</v>
      </c>
      <c r="D515" s="200">
        <v>35</v>
      </c>
      <c r="E515" s="201" t="s">
        <v>67</v>
      </c>
      <c r="F515" s="200">
        <v>133</v>
      </c>
      <c r="G515" s="201" t="s">
        <v>165</v>
      </c>
      <c r="H515" s="202">
        <v>1</v>
      </c>
      <c r="I515" s="203"/>
      <c r="J515" s="204">
        <f t="shared" si="119"/>
        <v>11958.499763432394</v>
      </c>
      <c r="K515" s="217">
        <f t="shared" si="120"/>
        <v>2082</v>
      </c>
      <c r="L515" s="217">
        <f t="shared" si="121"/>
        <v>0</v>
      </c>
      <c r="M515" s="217">
        <f t="shared" si="122"/>
        <v>938</v>
      </c>
      <c r="N515" s="218">
        <f t="shared" si="133"/>
        <v>14978.499763432394</v>
      </c>
      <c r="O515" s="207">
        <f t="shared" si="123"/>
        <v>0</v>
      </c>
      <c r="P515" s="219"/>
      <c r="Q515" s="204" t="str">
        <f t="shared" si="124"/>
        <v/>
      </c>
      <c r="R515" s="217">
        <f t="shared" si="125"/>
        <v>11958.499763432394</v>
      </c>
      <c r="S515" s="217">
        <f t="shared" si="126"/>
        <v>11958.499763432394</v>
      </c>
      <c r="T515" s="210" t="str">
        <f t="shared" si="134"/>
        <v/>
      </c>
      <c r="U515" s="219"/>
      <c r="V515" s="204" t="str">
        <f t="shared" si="127"/>
        <v/>
      </c>
      <c r="W515" s="217">
        <f t="shared" si="128"/>
        <v>2365</v>
      </c>
      <c r="X515" s="217">
        <f t="shared" si="129"/>
        <v>2067</v>
      </c>
      <c r="Y515" s="217">
        <f t="shared" si="130"/>
        <v>2082</v>
      </c>
      <c r="Z515" s="217">
        <f t="shared" si="131"/>
        <v>2082</v>
      </c>
      <c r="AA515" s="217">
        <f t="shared" si="132"/>
        <v>2082</v>
      </c>
      <c r="AB515" s="210">
        <f t="shared" si="135"/>
        <v>0</v>
      </c>
      <c r="AC515" s="203"/>
      <c r="AD515" s="211"/>
    </row>
    <row r="516" spans="1:30" s="79" customFormat="1" x14ac:dyDescent="0.2">
      <c r="A516" s="200">
        <v>463</v>
      </c>
      <c r="B516" s="200">
        <v>463035165</v>
      </c>
      <c r="C516" s="201" t="s">
        <v>525</v>
      </c>
      <c r="D516" s="200">
        <v>35</v>
      </c>
      <c r="E516" s="201" t="s">
        <v>67</v>
      </c>
      <c r="F516" s="200">
        <v>165</v>
      </c>
      <c r="G516" s="201" t="s">
        <v>197</v>
      </c>
      <c r="H516" s="202">
        <v>1.1599999999999999</v>
      </c>
      <c r="I516" s="203"/>
      <c r="J516" s="204">
        <f t="shared" si="119"/>
        <v>13054.434495520087</v>
      </c>
      <c r="K516" s="217">
        <f t="shared" si="120"/>
        <v>399</v>
      </c>
      <c r="L516" s="217">
        <f t="shared" si="121"/>
        <v>0</v>
      </c>
      <c r="M516" s="217">
        <f t="shared" si="122"/>
        <v>938</v>
      </c>
      <c r="N516" s="218">
        <f t="shared" si="133"/>
        <v>14391.434495520087</v>
      </c>
      <c r="O516" s="207">
        <f t="shared" si="123"/>
        <v>1</v>
      </c>
      <c r="P516" s="219"/>
      <c r="Q516" s="204" t="str">
        <f t="shared" si="124"/>
        <v/>
      </c>
      <c r="R516" s="217" t="str">
        <f t="shared" si="125"/>
        <v/>
      </c>
      <c r="S516" s="217">
        <f t="shared" si="126"/>
        <v>13054.434495520087</v>
      </c>
      <c r="T516" s="210" t="str">
        <f t="shared" si="134"/>
        <v/>
      </c>
      <c r="U516" s="219"/>
      <c r="V516" s="204" t="str">
        <f t="shared" si="127"/>
        <v/>
      </c>
      <c r="W516" s="217" t="str">
        <f t="shared" si="128"/>
        <v/>
      </c>
      <c r="X516" s="217">
        <f t="shared" si="129"/>
        <v>377</v>
      </c>
      <c r="Y516" s="217">
        <f t="shared" si="130"/>
        <v>398</v>
      </c>
      <c r="Z516" s="217">
        <f t="shared" si="131"/>
        <v>398</v>
      </c>
      <c r="AA516" s="217">
        <f t="shared" si="132"/>
        <v>399</v>
      </c>
      <c r="AB516" s="210">
        <f t="shared" si="135"/>
        <v>1</v>
      </c>
      <c r="AC516" s="203"/>
      <c r="AD516" s="211"/>
    </row>
    <row r="517" spans="1:30" s="79" customFormat="1" x14ac:dyDescent="0.2">
      <c r="A517" s="200">
        <v>463</v>
      </c>
      <c r="B517" s="200">
        <v>463035207</v>
      </c>
      <c r="C517" s="201" t="s">
        <v>525</v>
      </c>
      <c r="D517" s="200">
        <v>35</v>
      </c>
      <c r="E517" s="201" t="s">
        <v>67</v>
      </c>
      <c r="F517" s="200">
        <v>207</v>
      </c>
      <c r="G517" s="201" t="s">
        <v>239</v>
      </c>
      <c r="H517" s="202">
        <v>0.99</v>
      </c>
      <c r="I517" s="203"/>
      <c r="J517" s="204">
        <f t="shared" si="119"/>
        <v>11191.073589537058</v>
      </c>
      <c r="K517" s="217">
        <f t="shared" si="120"/>
        <v>7600</v>
      </c>
      <c r="L517" s="217">
        <f t="shared" si="121"/>
        <v>0</v>
      </c>
      <c r="M517" s="217">
        <f t="shared" si="122"/>
        <v>938</v>
      </c>
      <c r="N517" s="218">
        <f t="shared" si="133"/>
        <v>19729.07358953706</v>
      </c>
      <c r="O517" s="207">
        <f t="shared" si="123"/>
        <v>0</v>
      </c>
      <c r="P517" s="219"/>
      <c r="Q517" s="204">
        <f t="shared" si="124"/>
        <v>10984.481268070062</v>
      </c>
      <c r="R517" s="217">
        <f t="shared" si="125"/>
        <v>11191.073589537058</v>
      </c>
      <c r="S517" s="217">
        <f t="shared" si="126"/>
        <v>11191.073589537058</v>
      </c>
      <c r="T517" s="210">
        <f t="shared" si="134"/>
        <v>206.59232146699651</v>
      </c>
      <c r="U517" s="219"/>
      <c r="V517" s="204">
        <f t="shared" si="127"/>
        <v>7042</v>
      </c>
      <c r="W517" s="217">
        <f t="shared" si="128"/>
        <v>7175</v>
      </c>
      <c r="X517" s="217">
        <f t="shared" si="129"/>
        <v>7591</v>
      </c>
      <c r="Y517" s="217">
        <f t="shared" si="130"/>
        <v>7600</v>
      </c>
      <c r="Z517" s="217">
        <f t="shared" si="131"/>
        <v>7600</v>
      </c>
      <c r="AA517" s="217">
        <f t="shared" si="132"/>
        <v>7600</v>
      </c>
      <c r="AB517" s="210">
        <f t="shared" si="135"/>
        <v>0</v>
      </c>
      <c r="AC517" s="203"/>
      <c r="AD517" s="211"/>
    </row>
    <row r="518" spans="1:30" s="79" customFormat="1" x14ac:dyDescent="0.2">
      <c r="A518" s="200">
        <v>463</v>
      </c>
      <c r="B518" s="200">
        <v>463035220</v>
      </c>
      <c r="C518" s="201" t="s">
        <v>525</v>
      </c>
      <c r="D518" s="200">
        <v>35</v>
      </c>
      <c r="E518" s="201" t="s">
        <v>67</v>
      </c>
      <c r="F518" s="200">
        <v>220</v>
      </c>
      <c r="G518" s="201" t="s">
        <v>252</v>
      </c>
      <c r="H518" s="202">
        <v>2.7800000000000002</v>
      </c>
      <c r="I518" s="203"/>
      <c r="J518" s="204">
        <f t="shared" si="119"/>
        <v>9576</v>
      </c>
      <c r="K518" s="217">
        <f t="shared" si="120"/>
        <v>4258</v>
      </c>
      <c r="L518" s="217">
        <f t="shared" si="121"/>
        <v>0</v>
      </c>
      <c r="M518" s="217">
        <f t="shared" si="122"/>
        <v>938</v>
      </c>
      <c r="N518" s="218">
        <f t="shared" si="133"/>
        <v>14772</v>
      </c>
      <c r="O518" s="207">
        <f t="shared" si="123"/>
        <v>0</v>
      </c>
      <c r="P518" s="219"/>
      <c r="Q518" s="204">
        <f t="shared" si="124"/>
        <v>11691.573738218611</v>
      </c>
      <c r="R518" s="217">
        <f t="shared" si="125"/>
        <v>9576</v>
      </c>
      <c r="S518" s="217">
        <f t="shared" si="126"/>
        <v>9576</v>
      </c>
      <c r="T518" s="210">
        <f t="shared" si="134"/>
        <v>-2115.5737382186107</v>
      </c>
      <c r="U518" s="219"/>
      <c r="V518" s="204">
        <f t="shared" si="127"/>
        <v>5012</v>
      </c>
      <c r="W518" s="217">
        <f t="shared" si="128"/>
        <v>4105</v>
      </c>
      <c r="X518" s="217">
        <f t="shared" si="129"/>
        <v>4253</v>
      </c>
      <c r="Y518" s="217">
        <f t="shared" si="130"/>
        <v>4258</v>
      </c>
      <c r="Z518" s="217">
        <f t="shared" si="131"/>
        <v>4258</v>
      </c>
      <c r="AA518" s="217">
        <f t="shared" si="132"/>
        <v>4258</v>
      </c>
      <c r="AB518" s="210">
        <f t="shared" si="135"/>
        <v>0</v>
      </c>
      <c r="AC518" s="203"/>
      <c r="AD518" s="211"/>
    </row>
    <row r="519" spans="1:30" s="79" customFormat="1" x14ac:dyDescent="0.2">
      <c r="A519" s="200">
        <v>463</v>
      </c>
      <c r="B519" s="200">
        <v>463035243</v>
      </c>
      <c r="C519" s="201" t="s">
        <v>525</v>
      </c>
      <c r="D519" s="200">
        <v>35</v>
      </c>
      <c r="E519" s="201" t="s">
        <v>67</v>
      </c>
      <c r="F519" s="200">
        <v>243</v>
      </c>
      <c r="G519" s="201" t="s">
        <v>275</v>
      </c>
      <c r="H519" s="202">
        <v>1.87</v>
      </c>
      <c r="I519" s="203"/>
      <c r="J519" s="204">
        <f t="shared" si="119"/>
        <v>13392.987389876773</v>
      </c>
      <c r="K519" s="217">
        <f t="shared" si="120"/>
        <v>2516</v>
      </c>
      <c r="L519" s="217">
        <f t="shared" si="121"/>
        <v>0</v>
      </c>
      <c r="M519" s="217">
        <f t="shared" si="122"/>
        <v>938</v>
      </c>
      <c r="N519" s="218">
        <f t="shared" si="133"/>
        <v>16846.987389876773</v>
      </c>
      <c r="O519" s="207">
        <f t="shared" si="123"/>
        <v>0</v>
      </c>
      <c r="P519" s="219"/>
      <c r="Q519" s="204" t="str">
        <f t="shared" si="124"/>
        <v/>
      </c>
      <c r="R519" s="217" t="str">
        <f t="shared" si="125"/>
        <v/>
      </c>
      <c r="S519" s="217">
        <f t="shared" si="126"/>
        <v>13392.987389876773</v>
      </c>
      <c r="T519" s="210" t="str">
        <f t="shared" si="134"/>
        <v/>
      </c>
      <c r="U519" s="219"/>
      <c r="V519" s="204" t="str">
        <f t="shared" si="127"/>
        <v/>
      </c>
      <c r="W519" s="217" t="str">
        <f t="shared" si="128"/>
        <v/>
      </c>
      <c r="X519" s="217">
        <f t="shared" si="129"/>
        <v>2772</v>
      </c>
      <c r="Y519" s="217">
        <f t="shared" si="130"/>
        <v>2772</v>
      </c>
      <c r="Z519" s="217">
        <f t="shared" si="131"/>
        <v>2516</v>
      </c>
      <c r="AA519" s="217">
        <f t="shared" si="132"/>
        <v>2516</v>
      </c>
      <c r="AB519" s="210">
        <f t="shared" si="135"/>
        <v>0</v>
      </c>
      <c r="AC519" s="203"/>
      <c r="AD519" s="211"/>
    </row>
    <row r="520" spans="1:30" s="79" customFormat="1" x14ac:dyDescent="0.2">
      <c r="A520" s="200">
        <v>463</v>
      </c>
      <c r="B520" s="200">
        <v>463035244</v>
      </c>
      <c r="C520" s="201" t="s">
        <v>525</v>
      </c>
      <c r="D520" s="200">
        <v>35</v>
      </c>
      <c r="E520" s="201" t="s">
        <v>67</v>
      </c>
      <c r="F520" s="200">
        <v>244</v>
      </c>
      <c r="G520" s="201" t="s">
        <v>276</v>
      </c>
      <c r="H520" s="202">
        <v>5.73</v>
      </c>
      <c r="I520" s="203"/>
      <c r="J520" s="204">
        <f t="shared" si="119"/>
        <v>12909</v>
      </c>
      <c r="K520" s="217">
        <f t="shared" si="120"/>
        <v>4092</v>
      </c>
      <c r="L520" s="217">
        <f t="shared" si="121"/>
        <v>0</v>
      </c>
      <c r="M520" s="217">
        <f t="shared" si="122"/>
        <v>938</v>
      </c>
      <c r="N520" s="218">
        <f t="shared" si="133"/>
        <v>17939</v>
      </c>
      <c r="O520" s="207">
        <f t="shared" si="123"/>
        <v>-563</v>
      </c>
      <c r="P520" s="219"/>
      <c r="Q520" s="204">
        <f t="shared" si="124"/>
        <v>14650</v>
      </c>
      <c r="R520" s="217">
        <f t="shared" si="125"/>
        <v>12909</v>
      </c>
      <c r="S520" s="217">
        <f t="shared" si="126"/>
        <v>12909</v>
      </c>
      <c r="T520" s="210">
        <f t="shared" si="134"/>
        <v>-1741</v>
      </c>
      <c r="U520" s="219"/>
      <c r="V520" s="204">
        <f t="shared" si="127"/>
        <v>5283</v>
      </c>
      <c r="W520" s="217">
        <f t="shared" si="128"/>
        <v>4655</v>
      </c>
      <c r="X520" s="217">
        <f t="shared" si="129"/>
        <v>4655</v>
      </c>
      <c r="Y520" s="217">
        <f t="shared" si="130"/>
        <v>4655</v>
      </c>
      <c r="Z520" s="217">
        <f t="shared" si="131"/>
        <v>4655</v>
      </c>
      <c r="AA520" s="217">
        <f t="shared" si="132"/>
        <v>4092</v>
      </c>
      <c r="AB520" s="210">
        <f t="shared" si="135"/>
        <v>-563</v>
      </c>
      <c r="AC520" s="203"/>
      <c r="AD520" s="211"/>
    </row>
    <row r="521" spans="1:30" s="79" customFormat="1" x14ac:dyDescent="0.2">
      <c r="A521" s="200">
        <v>463</v>
      </c>
      <c r="B521" s="200">
        <v>463035251</v>
      </c>
      <c r="C521" s="201" t="s">
        <v>525</v>
      </c>
      <c r="D521" s="200">
        <v>35</v>
      </c>
      <c r="E521" s="201" t="s">
        <v>67</v>
      </c>
      <c r="F521" s="200">
        <v>251</v>
      </c>
      <c r="G521" s="201" t="s">
        <v>283</v>
      </c>
      <c r="H521" s="202">
        <v>1.1000000000000001</v>
      </c>
      <c r="I521" s="203"/>
      <c r="J521" s="204">
        <f t="shared" si="119"/>
        <v>12554.643167153912</v>
      </c>
      <c r="K521" s="217">
        <f t="shared" si="120"/>
        <v>2517</v>
      </c>
      <c r="L521" s="217">
        <f t="shared" si="121"/>
        <v>0</v>
      </c>
      <c r="M521" s="217">
        <f t="shared" si="122"/>
        <v>938</v>
      </c>
      <c r="N521" s="218">
        <f t="shared" si="133"/>
        <v>16009.643167153912</v>
      </c>
      <c r="O521" s="207" t="str">
        <f t="shared" si="123"/>
        <v/>
      </c>
      <c r="P521" s="219"/>
      <c r="Q521" s="204" t="str">
        <f t="shared" si="124"/>
        <v/>
      </c>
      <c r="R521" s="217" t="str">
        <f t="shared" si="125"/>
        <v/>
      </c>
      <c r="S521" s="217" t="str">
        <f t="shared" si="126"/>
        <v/>
      </c>
      <c r="T521" s="210" t="str">
        <f t="shared" si="134"/>
        <v/>
      </c>
      <c r="U521" s="219"/>
      <c r="V521" s="204" t="str">
        <f t="shared" si="127"/>
        <v/>
      </c>
      <c r="W521" s="217" t="str">
        <f t="shared" si="128"/>
        <v/>
      </c>
      <c r="X521" s="217" t="str">
        <f t="shared" si="129"/>
        <v/>
      </c>
      <c r="Y521" s="217" t="str">
        <f t="shared" si="130"/>
        <v/>
      </c>
      <c r="Z521" s="217" t="str">
        <f t="shared" si="131"/>
        <v/>
      </c>
      <c r="AA521" s="217">
        <f t="shared" si="132"/>
        <v>2517</v>
      </c>
      <c r="AB521" s="210" t="str">
        <f t="shared" si="135"/>
        <v/>
      </c>
      <c r="AC521" s="203"/>
      <c r="AD521" s="211"/>
    </row>
    <row r="522" spans="1:30" s="79" customFormat="1" x14ac:dyDescent="0.2">
      <c r="A522" s="200">
        <v>463</v>
      </c>
      <c r="B522" s="200">
        <v>463035285</v>
      </c>
      <c r="C522" s="201" t="s">
        <v>525</v>
      </c>
      <c r="D522" s="200">
        <v>35</v>
      </c>
      <c r="E522" s="201" t="s">
        <v>67</v>
      </c>
      <c r="F522" s="200">
        <v>285</v>
      </c>
      <c r="G522" s="201" t="s">
        <v>317</v>
      </c>
      <c r="H522" s="202">
        <v>3.99</v>
      </c>
      <c r="I522" s="203"/>
      <c r="J522" s="204">
        <f t="shared" ref="J522:J585" si="136">VLOOKUP($B522,rates21Q4,8,FALSE)</f>
        <v>14608</v>
      </c>
      <c r="K522" s="217">
        <f t="shared" ref="K522:K585" si="137">VLOOKUP($B522,rates21Q4,9,FALSE)</f>
        <v>4265</v>
      </c>
      <c r="L522" s="217">
        <f t="shared" ref="L522:L585" si="138">IFERROR(VLOOKUP($B522,rates21Q4,10,FALSE),0)</f>
        <v>0</v>
      </c>
      <c r="M522" s="217">
        <f t="shared" ref="M522:M585" si="139">VLOOKUP($B522,rates21Q4,11,FALSE)</f>
        <v>938</v>
      </c>
      <c r="N522" s="218">
        <f t="shared" si="133"/>
        <v>19811</v>
      </c>
      <c r="O522" s="207">
        <f t="shared" ref="O522:O585" si="140">IFERROR(N522-IFERROR(VLOOKUP($B522,rates21Q3c,12,FALSE),""),"")</f>
        <v>2</v>
      </c>
      <c r="P522" s="219"/>
      <c r="Q522" s="204">
        <f t="shared" ref="Q522:Q585" si="141">IFERROR(VLOOKUP($B522,rates20Q4,9,FALSE),"")</f>
        <v>11688.430466808875</v>
      </c>
      <c r="R522" s="217">
        <f t="shared" ref="R522:R585" si="142">IFERROR(VLOOKUP($B522,rates21Q1f,8,FALSE),"")</f>
        <v>14608</v>
      </c>
      <c r="S522" s="217">
        <f t="shared" ref="S522:S585" si="143">IFERROR(VLOOKUP($B522,rates21Q2,8,FALSE),"")</f>
        <v>14608</v>
      </c>
      <c r="T522" s="210">
        <f t="shared" si="134"/>
        <v>2919.5695331911247</v>
      </c>
      <c r="U522" s="219"/>
      <c r="V522" s="204">
        <f t="shared" ref="V522:V585" si="144">IFERROR(VLOOKUP($B522,rates20Q4,10,FALSE),"")</f>
        <v>3312</v>
      </c>
      <c r="W522" s="217">
        <f t="shared" ref="W522:W585" si="145">IFERROR(VLOOKUP($B522,rates21Q1f,9,FALSE),"")</f>
        <v>4139</v>
      </c>
      <c r="X522" s="217">
        <f t="shared" ref="X522:X585" si="146">IFERROR(VLOOKUP($B522,rates21Q2,9,FALSE),"")</f>
        <v>4244</v>
      </c>
      <c r="Y522" s="217">
        <f t="shared" ref="Y522:Y585" si="147">IFERROR(VLOOKUP($B522,rates21Q3,9,FALSE),"")</f>
        <v>4263</v>
      </c>
      <c r="Z522" s="217">
        <f t="shared" ref="Z522:Z585" si="148">IFERROR(VLOOKUP($B522,rates21Q3c,9,FALSE),"")</f>
        <v>4263</v>
      </c>
      <c r="AA522" s="217">
        <f t="shared" ref="AA522:AA585" si="149">IFERROR(VLOOKUP($B522,rates21Q4,9,FALSE),"")</f>
        <v>4265</v>
      </c>
      <c r="AB522" s="210">
        <f t="shared" si="135"/>
        <v>2</v>
      </c>
      <c r="AC522" s="203"/>
      <c r="AD522" s="211"/>
    </row>
    <row r="523" spans="1:30" s="79" customFormat="1" x14ac:dyDescent="0.2">
      <c r="A523" s="200">
        <v>463</v>
      </c>
      <c r="B523" s="200">
        <v>463035293</v>
      </c>
      <c r="C523" s="201" t="s">
        <v>525</v>
      </c>
      <c r="D523" s="200">
        <v>35</v>
      </c>
      <c r="E523" s="201" t="s">
        <v>67</v>
      </c>
      <c r="F523" s="200">
        <v>293</v>
      </c>
      <c r="G523" s="201" t="s">
        <v>325</v>
      </c>
      <c r="H523" s="202">
        <v>2</v>
      </c>
      <c r="I523" s="203"/>
      <c r="J523" s="204">
        <f t="shared" si="136"/>
        <v>9926</v>
      </c>
      <c r="K523" s="217">
        <f t="shared" si="137"/>
        <v>475</v>
      </c>
      <c r="L523" s="217">
        <f t="shared" si="138"/>
        <v>0</v>
      </c>
      <c r="M523" s="217">
        <f t="shared" si="139"/>
        <v>938</v>
      </c>
      <c r="N523" s="218">
        <f t="shared" ref="N523:N586" si="150">SUM(J523:M523)</f>
        <v>11339</v>
      </c>
      <c r="O523" s="207">
        <f t="shared" si="140"/>
        <v>0</v>
      </c>
      <c r="P523" s="219"/>
      <c r="Q523" s="204">
        <f t="shared" si="141"/>
        <v>12430.019406017627</v>
      </c>
      <c r="R523" s="217">
        <f t="shared" si="142"/>
        <v>9926</v>
      </c>
      <c r="S523" s="217">
        <f t="shared" si="143"/>
        <v>9926</v>
      </c>
      <c r="T523" s="210">
        <f t="shared" ref="T523:T586" si="151">IFERROR(IF(Q523="","",S523-Q523),"")</f>
        <v>-2504.0194060176273</v>
      </c>
      <c r="U523" s="219"/>
      <c r="V523" s="204">
        <f t="shared" si="144"/>
        <v>747</v>
      </c>
      <c r="W523" s="217">
        <f t="shared" si="145"/>
        <v>597</v>
      </c>
      <c r="X523" s="217">
        <f t="shared" si="146"/>
        <v>446</v>
      </c>
      <c r="Y523" s="217">
        <f t="shared" si="147"/>
        <v>475</v>
      </c>
      <c r="Z523" s="217">
        <f t="shared" si="148"/>
        <v>475</v>
      </c>
      <c r="AA523" s="217">
        <f t="shared" si="149"/>
        <v>475</v>
      </c>
      <c r="AB523" s="210">
        <f t="shared" ref="AB523:AB586" si="152">IFERROR(AA523-Z523,"")</f>
        <v>0</v>
      </c>
      <c r="AC523" s="203"/>
      <c r="AD523" s="211"/>
    </row>
    <row r="524" spans="1:30" s="79" customFormat="1" x14ac:dyDescent="0.2">
      <c r="A524" s="200">
        <v>463</v>
      </c>
      <c r="B524" s="200">
        <v>463035307</v>
      </c>
      <c r="C524" s="201" t="s">
        <v>525</v>
      </c>
      <c r="D524" s="200">
        <v>35</v>
      </c>
      <c r="E524" s="201" t="s">
        <v>67</v>
      </c>
      <c r="F524" s="200">
        <v>307</v>
      </c>
      <c r="G524" s="201" t="s">
        <v>339</v>
      </c>
      <c r="H524" s="202">
        <v>2</v>
      </c>
      <c r="I524" s="203"/>
      <c r="J524" s="204">
        <f t="shared" si="136"/>
        <v>14164</v>
      </c>
      <c r="K524" s="217">
        <f t="shared" si="137"/>
        <v>6162</v>
      </c>
      <c r="L524" s="217">
        <f t="shared" si="138"/>
        <v>0</v>
      </c>
      <c r="M524" s="217">
        <f t="shared" si="139"/>
        <v>938</v>
      </c>
      <c r="N524" s="218">
        <f t="shared" si="150"/>
        <v>21264</v>
      </c>
      <c r="O524" s="207">
        <f t="shared" si="140"/>
        <v>2</v>
      </c>
      <c r="P524" s="219"/>
      <c r="Q524" s="204">
        <f t="shared" si="141"/>
        <v>10709.427148722187</v>
      </c>
      <c r="R524" s="217">
        <f t="shared" si="142"/>
        <v>14164</v>
      </c>
      <c r="S524" s="217">
        <f t="shared" si="143"/>
        <v>14164</v>
      </c>
      <c r="T524" s="210">
        <f t="shared" si="151"/>
        <v>3454.5728512778132</v>
      </c>
      <c r="U524" s="219"/>
      <c r="V524" s="204">
        <f t="shared" si="144"/>
        <v>4503</v>
      </c>
      <c r="W524" s="217">
        <f t="shared" si="145"/>
        <v>5955</v>
      </c>
      <c r="X524" s="217">
        <f t="shared" si="146"/>
        <v>6144</v>
      </c>
      <c r="Y524" s="217">
        <f t="shared" si="147"/>
        <v>6160</v>
      </c>
      <c r="Z524" s="217">
        <f t="shared" si="148"/>
        <v>6160</v>
      </c>
      <c r="AA524" s="217">
        <f t="shared" si="149"/>
        <v>6162</v>
      </c>
      <c r="AB524" s="210">
        <f t="shared" si="152"/>
        <v>2</v>
      </c>
      <c r="AC524" s="203"/>
      <c r="AD524" s="211"/>
    </row>
    <row r="525" spans="1:30" s="79" customFormat="1" x14ac:dyDescent="0.2">
      <c r="A525" s="200">
        <v>463</v>
      </c>
      <c r="B525" s="200">
        <v>463035336</v>
      </c>
      <c r="C525" s="201" t="s">
        <v>525</v>
      </c>
      <c r="D525" s="200">
        <v>35</v>
      </c>
      <c r="E525" s="201" t="s">
        <v>67</v>
      </c>
      <c r="F525" s="200">
        <v>336</v>
      </c>
      <c r="G525" s="201" t="s">
        <v>368</v>
      </c>
      <c r="H525" s="202">
        <v>2</v>
      </c>
      <c r="I525" s="203"/>
      <c r="J525" s="204">
        <f t="shared" si="136"/>
        <v>12373.812835602095</v>
      </c>
      <c r="K525" s="217">
        <f t="shared" si="137"/>
        <v>2896</v>
      </c>
      <c r="L525" s="217">
        <f t="shared" si="138"/>
        <v>0</v>
      </c>
      <c r="M525" s="217">
        <f t="shared" si="139"/>
        <v>938</v>
      </c>
      <c r="N525" s="218">
        <f t="shared" si="150"/>
        <v>16207.812835602095</v>
      </c>
      <c r="O525" s="207">
        <f t="shared" si="140"/>
        <v>1</v>
      </c>
      <c r="P525" s="219"/>
      <c r="Q525" s="204" t="str">
        <f t="shared" si="141"/>
        <v/>
      </c>
      <c r="R525" s="217" t="str">
        <f t="shared" si="142"/>
        <v/>
      </c>
      <c r="S525" s="217">
        <f t="shared" si="143"/>
        <v>12373.812835602095</v>
      </c>
      <c r="T525" s="210" t="str">
        <f t="shared" si="151"/>
        <v/>
      </c>
      <c r="U525" s="219"/>
      <c r="V525" s="204" t="str">
        <f t="shared" si="144"/>
        <v/>
      </c>
      <c r="W525" s="217" t="str">
        <f t="shared" si="145"/>
        <v/>
      </c>
      <c r="X525" s="217">
        <f t="shared" si="146"/>
        <v>2887</v>
      </c>
      <c r="Y525" s="217">
        <f t="shared" si="147"/>
        <v>2895</v>
      </c>
      <c r="Z525" s="217">
        <f t="shared" si="148"/>
        <v>2895</v>
      </c>
      <c r="AA525" s="217">
        <f t="shared" si="149"/>
        <v>2896</v>
      </c>
      <c r="AB525" s="210">
        <f t="shared" si="152"/>
        <v>1</v>
      </c>
      <c r="AC525" s="203"/>
      <c r="AD525" s="211"/>
    </row>
    <row r="526" spans="1:30" s="79" customFormat="1" x14ac:dyDescent="0.2">
      <c r="A526" s="200">
        <v>464</v>
      </c>
      <c r="B526" s="200">
        <v>464168030</v>
      </c>
      <c r="C526" s="201" t="s">
        <v>526</v>
      </c>
      <c r="D526" s="200">
        <v>168</v>
      </c>
      <c r="E526" s="201" t="s">
        <v>200</v>
      </c>
      <c r="F526" s="200">
        <v>30</v>
      </c>
      <c r="G526" s="201" t="s">
        <v>62</v>
      </c>
      <c r="H526" s="202">
        <v>3</v>
      </c>
      <c r="I526" s="203"/>
      <c r="J526" s="204">
        <f t="shared" si="136"/>
        <v>9132</v>
      </c>
      <c r="K526" s="217">
        <f t="shared" si="137"/>
        <v>2248</v>
      </c>
      <c r="L526" s="217">
        <f t="shared" si="138"/>
        <v>0</v>
      </c>
      <c r="M526" s="217">
        <f t="shared" si="139"/>
        <v>938</v>
      </c>
      <c r="N526" s="218">
        <f t="shared" si="150"/>
        <v>12318</v>
      </c>
      <c r="O526" s="207">
        <f t="shared" si="140"/>
        <v>0</v>
      </c>
      <c r="P526" s="219"/>
      <c r="Q526" s="204">
        <f t="shared" si="141"/>
        <v>9123</v>
      </c>
      <c r="R526" s="217">
        <f t="shared" si="142"/>
        <v>9132</v>
      </c>
      <c r="S526" s="217">
        <f t="shared" si="143"/>
        <v>9132</v>
      </c>
      <c r="T526" s="210">
        <f t="shared" si="151"/>
        <v>9</v>
      </c>
      <c r="U526" s="219"/>
      <c r="V526" s="204">
        <f t="shared" si="144"/>
        <v>2429</v>
      </c>
      <c r="W526" s="217">
        <f t="shared" si="145"/>
        <v>2431</v>
      </c>
      <c r="X526" s="217">
        <f t="shared" si="146"/>
        <v>2248</v>
      </c>
      <c r="Y526" s="217">
        <f t="shared" si="147"/>
        <v>2248</v>
      </c>
      <c r="Z526" s="217">
        <f t="shared" si="148"/>
        <v>2248</v>
      </c>
      <c r="AA526" s="217">
        <f t="shared" si="149"/>
        <v>2248</v>
      </c>
      <c r="AB526" s="210">
        <f t="shared" si="152"/>
        <v>0</v>
      </c>
      <c r="AC526" s="203"/>
      <c r="AD526" s="211"/>
    </row>
    <row r="527" spans="1:30" s="79" customFormat="1" x14ac:dyDescent="0.2">
      <c r="A527" s="200">
        <v>464</v>
      </c>
      <c r="B527" s="200">
        <v>464168163</v>
      </c>
      <c r="C527" s="201" t="s">
        <v>526</v>
      </c>
      <c r="D527" s="200">
        <v>168</v>
      </c>
      <c r="E527" s="201" t="s">
        <v>200</v>
      </c>
      <c r="F527" s="200">
        <v>163</v>
      </c>
      <c r="G527" s="201" t="s">
        <v>195</v>
      </c>
      <c r="H527" s="202">
        <v>21.490000000000002</v>
      </c>
      <c r="I527" s="203"/>
      <c r="J527" s="204">
        <f t="shared" si="136"/>
        <v>10433</v>
      </c>
      <c r="K527" s="217">
        <f t="shared" si="137"/>
        <v>99</v>
      </c>
      <c r="L527" s="217">
        <f t="shared" si="138"/>
        <v>0</v>
      </c>
      <c r="M527" s="217">
        <f t="shared" si="139"/>
        <v>938</v>
      </c>
      <c r="N527" s="218">
        <f t="shared" si="150"/>
        <v>11470</v>
      </c>
      <c r="O527" s="207">
        <f t="shared" si="140"/>
        <v>1</v>
      </c>
      <c r="P527" s="219"/>
      <c r="Q527" s="204">
        <f t="shared" si="141"/>
        <v>10938</v>
      </c>
      <c r="R527" s="217">
        <f t="shared" si="142"/>
        <v>10433</v>
      </c>
      <c r="S527" s="217">
        <f t="shared" si="143"/>
        <v>10433</v>
      </c>
      <c r="T527" s="210">
        <f t="shared" si="151"/>
        <v>-505</v>
      </c>
      <c r="U527" s="219"/>
      <c r="V527" s="204">
        <f t="shared" si="144"/>
        <v>0</v>
      </c>
      <c r="W527" s="217">
        <f t="shared" si="145"/>
        <v>0</v>
      </c>
      <c r="X527" s="217">
        <f t="shared" si="146"/>
        <v>0</v>
      </c>
      <c r="Y527" s="217">
        <f t="shared" si="147"/>
        <v>0</v>
      </c>
      <c r="Z527" s="217">
        <f t="shared" si="148"/>
        <v>98</v>
      </c>
      <c r="AA527" s="217">
        <f t="shared" si="149"/>
        <v>99</v>
      </c>
      <c r="AB527" s="210">
        <f t="shared" si="152"/>
        <v>1</v>
      </c>
      <c r="AC527" s="203"/>
      <c r="AD527" s="211"/>
    </row>
    <row r="528" spans="1:30" s="79" customFormat="1" x14ac:dyDescent="0.2">
      <c r="A528" s="200">
        <v>464</v>
      </c>
      <c r="B528" s="200">
        <v>464168168</v>
      </c>
      <c r="C528" s="201" t="s">
        <v>526</v>
      </c>
      <c r="D528" s="200">
        <v>168</v>
      </c>
      <c r="E528" s="201" t="s">
        <v>200</v>
      </c>
      <c r="F528" s="200">
        <v>168</v>
      </c>
      <c r="G528" s="201" t="s">
        <v>200</v>
      </c>
      <c r="H528" s="202">
        <v>114.23</v>
      </c>
      <c r="I528" s="203"/>
      <c r="J528" s="204">
        <f t="shared" si="136"/>
        <v>9800</v>
      </c>
      <c r="K528" s="217">
        <f t="shared" si="137"/>
        <v>5709</v>
      </c>
      <c r="L528" s="217">
        <f t="shared" si="138"/>
        <v>0</v>
      </c>
      <c r="M528" s="217">
        <f t="shared" si="139"/>
        <v>938</v>
      </c>
      <c r="N528" s="218">
        <f t="shared" si="150"/>
        <v>16447</v>
      </c>
      <c r="O528" s="207">
        <f t="shared" si="140"/>
        <v>0</v>
      </c>
      <c r="P528" s="219"/>
      <c r="Q528" s="204">
        <f t="shared" si="141"/>
        <v>9477</v>
      </c>
      <c r="R528" s="217">
        <f t="shared" si="142"/>
        <v>9800</v>
      </c>
      <c r="S528" s="217">
        <f t="shared" si="143"/>
        <v>9800</v>
      </c>
      <c r="T528" s="210">
        <f t="shared" si="151"/>
        <v>323</v>
      </c>
      <c r="U528" s="219"/>
      <c r="V528" s="204">
        <f t="shared" si="144"/>
        <v>5040</v>
      </c>
      <c r="W528" s="217">
        <f t="shared" si="145"/>
        <v>5211</v>
      </c>
      <c r="X528" s="217">
        <f t="shared" si="146"/>
        <v>5713</v>
      </c>
      <c r="Y528" s="217">
        <f t="shared" si="147"/>
        <v>5692</v>
      </c>
      <c r="Z528" s="217">
        <f t="shared" si="148"/>
        <v>5709</v>
      </c>
      <c r="AA528" s="217">
        <f t="shared" si="149"/>
        <v>5709</v>
      </c>
      <c r="AB528" s="210">
        <f t="shared" si="152"/>
        <v>0</v>
      </c>
      <c r="AC528" s="203"/>
      <c r="AD528" s="211"/>
    </row>
    <row r="529" spans="1:30" s="79" customFormat="1" x14ac:dyDescent="0.2">
      <c r="A529" s="200">
        <v>464</v>
      </c>
      <c r="B529" s="200">
        <v>464168196</v>
      </c>
      <c r="C529" s="201" t="s">
        <v>526</v>
      </c>
      <c r="D529" s="200">
        <v>168</v>
      </c>
      <c r="E529" s="201" t="s">
        <v>200</v>
      </c>
      <c r="F529" s="200">
        <v>196</v>
      </c>
      <c r="G529" s="201" t="s">
        <v>228</v>
      </c>
      <c r="H529" s="202">
        <v>8</v>
      </c>
      <c r="I529" s="203"/>
      <c r="J529" s="204">
        <f t="shared" si="136"/>
        <v>9778</v>
      </c>
      <c r="K529" s="217">
        <f t="shared" si="137"/>
        <v>6240</v>
      </c>
      <c r="L529" s="217">
        <f t="shared" si="138"/>
        <v>0</v>
      </c>
      <c r="M529" s="217">
        <f t="shared" si="139"/>
        <v>938</v>
      </c>
      <c r="N529" s="218">
        <f t="shared" si="150"/>
        <v>16956</v>
      </c>
      <c r="O529" s="207">
        <f t="shared" si="140"/>
        <v>7</v>
      </c>
      <c r="P529" s="219"/>
      <c r="Q529" s="204">
        <f t="shared" si="141"/>
        <v>8954</v>
      </c>
      <c r="R529" s="217">
        <f t="shared" si="142"/>
        <v>9778</v>
      </c>
      <c r="S529" s="217">
        <f t="shared" si="143"/>
        <v>9778</v>
      </c>
      <c r="T529" s="210">
        <f t="shared" si="151"/>
        <v>824</v>
      </c>
      <c r="U529" s="219"/>
      <c r="V529" s="204">
        <f t="shared" si="144"/>
        <v>5167</v>
      </c>
      <c r="W529" s="217">
        <f t="shared" si="145"/>
        <v>5642</v>
      </c>
      <c r="X529" s="217">
        <f t="shared" si="146"/>
        <v>5642</v>
      </c>
      <c r="Y529" s="217">
        <f t="shared" si="147"/>
        <v>5642</v>
      </c>
      <c r="Z529" s="217">
        <f t="shared" si="148"/>
        <v>6233</v>
      </c>
      <c r="AA529" s="217">
        <f t="shared" si="149"/>
        <v>6240</v>
      </c>
      <c r="AB529" s="210">
        <f t="shared" si="152"/>
        <v>7</v>
      </c>
      <c r="AC529" s="203"/>
      <c r="AD529" s="211"/>
    </row>
    <row r="530" spans="1:30" s="79" customFormat="1" x14ac:dyDescent="0.2">
      <c r="A530" s="200">
        <v>464</v>
      </c>
      <c r="B530" s="200">
        <v>464168229</v>
      </c>
      <c r="C530" s="201" t="s">
        <v>526</v>
      </c>
      <c r="D530" s="200">
        <v>168</v>
      </c>
      <c r="E530" s="201" t="s">
        <v>200</v>
      </c>
      <c r="F530" s="200">
        <v>229</v>
      </c>
      <c r="G530" s="201" t="s">
        <v>261</v>
      </c>
      <c r="H530" s="202">
        <v>4.97</v>
      </c>
      <c r="I530" s="203"/>
      <c r="J530" s="204">
        <f t="shared" si="136"/>
        <v>12749</v>
      </c>
      <c r="K530" s="217">
        <f t="shared" si="137"/>
        <v>1241</v>
      </c>
      <c r="L530" s="217">
        <f t="shared" si="138"/>
        <v>0</v>
      </c>
      <c r="M530" s="217">
        <f t="shared" si="139"/>
        <v>938</v>
      </c>
      <c r="N530" s="218">
        <f t="shared" si="150"/>
        <v>14928</v>
      </c>
      <c r="O530" s="207">
        <f t="shared" si="140"/>
        <v>-471</v>
      </c>
      <c r="P530" s="219"/>
      <c r="Q530" s="204">
        <f t="shared" si="141"/>
        <v>10818</v>
      </c>
      <c r="R530" s="217">
        <f t="shared" si="142"/>
        <v>12749</v>
      </c>
      <c r="S530" s="217">
        <f t="shared" si="143"/>
        <v>12749</v>
      </c>
      <c r="T530" s="210">
        <f t="shared" si="151"/>
        <v>1931</v>
      </c>
      <c r="U530" s="219"/>
      <c r="V530" s="204">
        <f t="shared" si="144"/>
        <v>1767</v>
      </c>
      <c r="W530" s="217">
        <f t="shared" si="145"/>
        <v>2083</v>
      </c>
      <c r="X530" s="217">
        <f t="shared" si="146"/>
        <v>2083</v>
      </c>
      <c r="Y530" s="217">
        <f t="shared" si="147"/>
        <v>2083</v>
      </c>
      <c r="Z530" s="217">
        <f t="shared" si="148"/>
        <v>1712</v>
      </c>
      <c r="AA530" s="217">
        <f t="shared" si="149"/>
        <v>1241</v>
      </c>
      <c r="AB530" s="210">
        <f t="shared" si="152"/>
        <v>-471</v>
      </c>
      <c r="AC530" s="203"/>
      <c r="AD530" s="211"/>
    </row>
    <row r="531" spans="1:30" s="79" customFormat="1" x14ac:dyDescent="0.2">
      <c r="A531" s="200">
        <v>464</v>
      </c>
      <c r="B531" s="200">
        <v>464168248</v>
      </c>
      <c r="C531" s="201" t="s">
        <v>526</v>
      </c>
      <c r="D531" s="200">
        <v>168</v>
      </c>
      <c r="E531" s="201" t="s">
        <v>200</v>
      </c>
      <c r="F531" s="200">
        <v>248</v>
      </c>
      <c r="G531" s="201" t="s">
        <v>280</v>
      </c>
      <c r="H531" s="202">
        <v>1</v>
      </c>
      <c r="I531" s="203"/>
      <c r="J531" s="204">
        <f t="shared" si="136"/>
        <v>13438.066112164433</v>
      </c>
      <c r="K531" s="217">
        <f t="shared" si="137"/>
        <v>1061</v>
      </c>
      <c r="L531" s="217">
        <f t="shared" si="138"/>
        <v>0</v>
      </c>
      <c r="M531" s="217">
        <f t="shared" si="139"/>
        <v>938</v>
      </c>
      <c r="N531" s="218">
        <f t="shared" si="150"/>
        <v>15437.066112164433</v>
      </c>
      <c r="O531" s="207">
        <f t="shared" si="140"/>
        <v>1</v>
      </c>
      <c r="P531" s="219"/>
      <c r="Q531" s="204">
        <f t="shared" si="141"/>
        <v>13080.948125085341</v>
      </c>
      <c r="R531" s="217" t="str">
        <f t="shared" si="142"/>
        <v/>
      </c>
      <c r="S531" s="217">
        <f t="shared" si="143"/>
        <v>13438.066112164433</v>
      </c>
      <c r="T531" s="210">
        <f t="shared" si="151"/>
        <v>357.11798707909293</v>
      </c>
      <c r="U531" s="219"/>
      <c r="V531" s="204">
        <f t="shared" si="144"/>
        <v>750</v>
      </c>
      <c r="W531" s="217" t="str">
        <f t="shared" si="145"/>
        <v/>
      </c>
      <c r="X531" s="217">
        <f t="shared" si="146"/>
        <v>1054</v>
      </c>
      <c r="Y531" s="217">
        <f t="shared" si="147"/>
        <v>1060</v>
      </c>
      <c r="Z531" s="217">
        <f t="shared" si="148"/>
        <v>1060</v>
      </c>
      <c r="AA531" s="217">
        <f t="shared" si="149"/>
        <v>1061</v>
      </c>
      <c r="AB531" s="210">
        <f t="shared" si="152"/>
        <v>1</v>
      </c>
      <c r="AC531" s="203"/>
      <c r="AD531" s="211"/>
    </row>
    <row r="532" spans="1:30" s="79" customFormat="1" x14ac:dyDescent="0.2">
      <c r="A532" s="200">
        <v>464</v>
      </c>
      <c r="B532" s="200">
        <v>464168258</v>
      </c>
      <c r="C532" s="201" t="s">
        <v>526</v>
      </c>
      <c r="D532" s="200">
        <v>168</v>
      </c>
      <c r="E532" s="201" t="s">
        <v>200</v>
      </c>
      <c r="F532" s="200">
        <v>258</v>
      </c>
      <c r="G532" s="201" t="s">
        <v>290</v>
      </c>
      <c r="H532" s="202">
        <v>11.34</v>
      </c>
      <c r="I532" s="203"/>
      <c r="J532" s="204">
        <f t="shared" si="136"/>
        <v>9347</v>
      </c>
      <c r="K532" s="217">
        <f t="shared" si="137"/>
        <v>2751</v>
      </c>
      <c r="L532" s="217">
        <f t="shared" si="138"/>
        <v>0</v>
      </c>
      <c r="M532" s="217">
        <f t="shared" si="139"/>
        <v>938</v>
      </c>
      <c r="N532" s="218">
        <f t="shared" si="150"/>
        <v>13036</v>
      </c>
      <c r="O532" s="207">
        <f t="shared" si="140"/>
        <v>1</v>
      </c>
      <c r="P532" s="219"/>
      <c r="Q532" s="204">
        <f t="shared" si="141"/>
        <v>9892</v>
      </c>
      <c r="R532" s="217">
        <f t="shared" si="142"/>
        <v>9347</v>
      </c>
      <c r="S532" s="217">
        <f t="shared" si="143"/>
        <v>9347</v>
      </c>
      <c r="T532" s="210">
        <f t="shared" si="151"/>
        <v>-545</v>
      </c>
      <c r="U532" s="219"/>
      <c r="V532" s="204">
        <f t="shared" si="144"/>
        <v>2136</v>
      </c>
      <c r="W532" s="217">
        <f t="shared" si="145"/>
        <v>2018</v>
      </c>
      <c r="X532" s="217">
        <f t="shared" si="146"/>
        <v>2744</v>
      </c>
      <c r="Y532" s="217">
        <f t="shared" si="147"/>
        <v>2750</v>
      </c>
      <c r="Z532" s="217">
        <f t="shared" si="148"/>
        <v>2750</v>
      </c>
      <c r="AA532" s="217">
        <f t="shared" si="149"/>
        <v>2751</v>
      </c>
      <c r="AB532" s="210">
        <f t="shared" si="152"/>
        <v>1</v>
      </c>
      <c r="AC532" s="203"/>
      <c r="AD532" s="211"/>
    </row>
    <row r="533" spans="1:30" s="79" customFormat="1" x14ac:dyDescent="0.2">
      <c r="A533" s="200">
        <v>464</v>
      </c>
      <c r="B533" s="200">
        <v>464168262</v>
      </c>
      <c r="C533" s="201" t="s">
        <v>526</v>
      </c>
      <c r="D533" s="200">
        <v>168</v>
      </c>
      <c r="E533" s="201" t="s">
        <v>200</v>
      </c>
      <c r="F533" s="200">
        <v>262</v>
      </c>
      <c r="G533" s="201" t="s">
        <v>294</v>
      </c>
      <c r="H533" s="202">
        <v>3</v>
      </c>
      <c r="I533" s="203"/>
      <c r="J533" s="204">
        <f t="shared" si="136"/>
        <v>9305</v>
      </c>
      <c r="K533" s="217">
        <f t="shared" si="137"/>
        <v>3252</v>
      </c>
      <c r="L533" s="217">
        <f t="shared" si="138"/>
        <v>0</v>
      </c>
      <c r="M533" s="217">
        <f t="shared" si="139"/>
        <v>938</v>
      </c>
      <c r="N533" s="218">
        <f t="shared" si="150"/>
        <v>13495</v>
      </c>
      <c r="O533" s="207">
        <f t="shared" si="140"/>
        <v>5</v>
      </c>
      <c r="P533" s="219"/>
      <c r="Q533" s="204">
        <f t="shared" si="141"/>
        <v>11379.205712709654</v>
      </c>
      <c r="R533" s="217">
        <f t="shared" si="142"/>
        <v>9305</v>
      </c>
      <c r="S533" s="217">
        <f t="shared" si="143"/>
        <v>9305</v>
      </c>
      <c r="T533" s="210">
        <f t="shared" si="151"/>
        <v>-2074.2057127096541</v>
      </c>
      <c r="U533" s="219"/>
      <c r="V533" s="204">
        <f t="shared" si="144"/>
        <v>4217</v>
      </c>
      <c r="W533" s="217">
        <f t="shared" si="145"/>
        <v>3448</v>
      </c>
      <c r="X533" s="217">
        <f t="shared" si="146"/>
        <v>3448</v>
      </c>
      <c r="Y533" s="217">
        <f t="shared" si="147"/>
        <v>3448</v>
      </c>
      <c r="Z533" s="217">
        <f t="shared" si="148"/>
        <v>3247</v>
      </c>
      <c r="AA533" s="217">
        <f t="shared" si="149"/>
        <v>3252</v>
      </c>
      <c r="AB533" s="210">
        <f t="shared" si="152"/>
        <v>5</v>
      </c>
      <c r="AC533" s="203"/>
      <c r="AD533" s="211"/>
    </row>
    <row r="534" spans="1:30" s="79" customFormat="1" x14ac:dyDescent="0.2">
      <c r="A534" s="200">
        <v>464</v>
      </c>
      <c r="B534" s="200">
        <v>464168291</v>
      </c>
      <c r="C534" s="201" t="s">
        <v>526</v>
      </c>
      <c r="D534" s="200">
        <v>168</v>
      </c>
      <c r="E534" s="201" t="s">
        <v>200</v>
      </c>
      <c r="F534" s="200">
        <v>291</v>
      </c>
      <c r="G534" s="201" t="s">
        <v>323</v>
      </c>
      <c r="H534" s="202">
        <v>43.86</v>
      </c>
      <c r="I534" s="203"/>
      <c r="J534" s="204">
        <f t="shared" si="136"/>
        <v>9451</v>
      </c>
      <c r="K534" s="217">
        <f t="shared" si="137"/>
        <v>3188</v>
      </c>
      <c r="L534" s="217">
        <f t="shared" si="138"/>
        <v>0</v>
      </c>
      <c r="M534" s="217">
        <f t="shared" si="139"/>
        <v>938</v>
      </c>
      <c r="N534" s="218">
        <f t="shared" si="150"/>
        <v>13577</v>
      </c>
      <c r="O534" s="207">
        <f t="shared" si="140"/>
        <v>3</v>
      </c>
      <c r="P534" s="219"/>
      <c r="Q534" s="204">
        <f t="shared" si="141"/>
        <v>8984</v>
      </c>
      <c r="R534" s="217">
        <f t="shared" si="142"/>
        <v>9451</v>
      </c>
      <c r="S534" s="217">
        <f t="shared" si="143"/>
        <v>9451</v>
      </c>
      <c r="T534" s="210">
        <f t="shared" si="151"/>
        <v>467</v>
      </c>
      <c r="U534" s="219"/>
      <c r="V534" s="204">
        <f t="shared" si="144"/>
        <v>4398</v>
      </c>
      <c r="W534" s="217">
        <f t="shared" si="145"/>
        <v>4626</v>
      </c>
      <c r="X534" s="217">
        <f t="shared" si="146"/>
        <v>4626</v>
      </c>
      <c r="Y534" s="217">
        <f t="shared" si="147"/>
        <v>4626</v>
      </c>
      <c r="Z534" s="217">
        <f t="shared" si="148"/>
        <v>3185</v>
      </c>
      <c r="AA534" s="217">
        <f t="shared" si="149"/>
        <v>3188</v>
      </c>
      <c r="AB534" s="210">
        <f t="shared" si="152"/>
        <v>3</v>
      </c>
      <c r="AC534" s="203"/>
      <c r="AD534" s="211"/>
    </row>
    <row r="535" spans="1:30" s="79" customFormat="1" x14ac:dyDescent="0.2">
      <c r="A535" s="200">
        <v>466</v>
      </c>
      <c r="B535" s="200">
        <v>466700096</v>
      </c>
      <c r="C535" s="201" t="s">
        <v>527</v>
      </c>
      <c r="D535" s="200">
        <v>700</v>
      </c>
      <c r="E535" s="201" t="s">
        <v>417</v>
      </c>
      <c r="F535" s="200">
        <v>96</v>
      </c>
      <c r="G535" s="201" t="s">
        <v>128</v>
      </c>
      <c r="H535" s="202">
        <v>0.45</v>
      </c>
      <c r="I535" s="203"/>
      <c r="J535" s="204">
        <f t="shared" si="136"/>
        <v>10766</v>
      </c>
      <c r="K535" s="217">
        <f t="shared" si="137"/>
        <v>6131</v>
      </c>
      <c r="L535" s="217">
        <f t="shared" si="138"/>
        <v>0</v>
      </c>
      <c r="M535" s="217">
        <f t="shared" si="139"/>
        <v>938</v>
      </c>
      <c r="N535" s="218">
        <f t="shared" si="150"/>
        <v>17835</v>
      </c>
      <c r="O535" s="207">
        <f t="shared" si="140"/>
        <v>3</v>
      </c>
      <c r="P535" s="219"/>
      <c r="Q535" s="204">
        <f t="shared" si="141"/>
        <v>10556</v>
      </c>
      <c r="R535" s="217" t="str">
        <f t="shared" si="142"/>
        <v/>
      </c>
      <c r="S535" s="217">
        <f t="shared" si="143"/>
        <v>10766</v>
      </c>
      <c r="T535" s="210">
        <f t="shared" si="151"/>
        <v>210</v>
      </c>
      <c r="U535" s="219"/>
      <c r="V535" s="204">
        <f t="shared" si="144"/>
        <v>5746</v>
      </c>
      <c r="W535" s="217" t="str">
        <f t="shared" si="145"/>
        <v/>
      </c>
      <c r="X535" s="217">
        <f t="shared" si="146"/>
        <v>6113</v>
      </c>
      <c r="Y535" s="217">
        <f t="shared" si="147"/>
        <v>6129</v>
      </c>
      <c r="Z535" s="217">
        <f t="shared" si="148"/>
        <v>6128</v>
      </c>
      <c r="AA535" s="217">
        <f t="shared" si="149"/>
        <v>6131</v>
      </c>
      <c r="AB535" s="210">
        <f t="shared" si="152"/>
        <v>3</v>
      </c>
      <c r="AC535" s="203"/>
      <c r="AD535" s="211"/>
    </row>
    <row r="536" spans="1:30" s="79" customFormat="1" x14ac:dyDescent="0.2">
      <c r="A536" s="200">
        <v>466</v>
      </c>
      <c r="B536" s="200">
        <v>466700700</v>
      </c>
      <c r="C536" s="201" t="s">
        <v>527</v>
      </c>
      <c r="D536" s="200">
        <v>700</v>
      </c>
      <c r="E536" s="201" t="s">
        <v>417</v>
      </c>
      <c r="F536" s="200">
        <v>700</v>
      </c>
      <c r="G536" s="201" t="s">
        <v>417</v>
      </c>
      <c r="H536" s="202">
        <v>33.94</v>
      </c>
      <c r="I536" s="203"/>
      <c r="J536" s="204">
        <f t="shared" si="136"/>
        <v>12710</v>
      </c>
      <c r="K536" s="217">
        <f t="shared" si="137"/>
        <v>12240</v>
      </c>
      <c r="L536" s="217">
        <f t="shared" si="138"/>
        <v>0</v>
      </c>
      <c r="M536" s="217">
        <f t="shared" si="139"/>
        <v>938</v>
      </c>
      <c r="N536" s="218">
        <f t="shared" si="150"/>
        <v>25888</v>
      </c>
      <c r="O536" s="207">
        <f t="shared" si="140"/>
        <v>-44</v>
      </c>
      <c r="P536" s="219"/>
      <c r="Q536" s="204">
        <f t="shared" si="141"/>
        <v>12285</v>
      </c>
      <c r="R536" s="217">
        <f t="shared" si="142"/>
        <v>12710</v>
      </c>
      <c r="S536" s="217">
        <f t="shared" si="143"/>
        <v>12710</v>
      </c>
      <c r="T536" s="210">
        <f t="shared" si="151"/>
        <v>425</v>
      </c>
      <c r="U536" s="219"/>
      <c r="V536" s="204">
        <f t="shared" si="144"/>
        <v>12957</v>
      </c>
      <c r="W536" s="217">
        <f t="shared" si="145"/>
        <v>13405</v>
      </c>
      <c r="X536" s="217">
        <f t="shared" si="146"/>
        <v>13405</v>
      </c>
      <c r="Y536" s="217">
        <f t="shared" si="147"/>
        <v>13405</v>
      </c>
      <c r="Z536" s="217">
        <f t="shared" si="148"/>
        <v>12284</v>
      </c>
      <c r="AA536" s="217">
        <f t="shared" si="149"/>
        <v>12240</v>
      </c>
      <c r="AB536" s="210">
        <f t="shared" si="152"/>
        <v>-44</v>
      </c>
      <c r="AC536" s="203"/>
      <c r="AD536" s="211"/>
    </row>
    <row r="537" spans="1:30" s="79" customFormat="1" x14ac:dyDescent="0.2">
      <c r="A537" s="200">
        <v>466</v>
      </c>
      <c r="B537" s="200">
        <v>466774089</v>
      </c>
      <c r="C537" s="201" t="s">
        <v>527</v>
      </c>
      <c r="D537" s="200">
        <v>774</v>
      </c>
      <c r="E537" s="201" t="s">
        <v>440</v>
      </c>
      <c r="F537" s="200">
        <v>89</v>
      </c>
      <c r="G537" s="201" t="s">
        <v>121</v>
      </c>
      <c r="H537" s="202">
        <v>25.55</v>
      </c>
      <c r="I537" s="203"/>
      <c r="J537" s="204">
        <f t="shared" si="136"/>
        <v>11865</v>
      </c>
      <c r="K537" s="217">
        <f t="shared" si="137"/>
        <v>14711</v>
      </c>
      <c r="L537" s="217">
        <f t="shared" si="138"/>
        <v>0</v>
      </c>
      <c r="M537" s="217">
        <f t="shared" si="139"/>
        <v>938</v>
      </c>
      <c r="N537" s="218">
        <f t="shared" si="150"/>
        <v>27514</v>
      </c>
      <c r="O537" s="207">
        <f t="shared" si="140"/>
        <v>-1438</v>
      </c>
      <c r="P537" s="219"/>
      <c r="Q537" s="204">
        <f t="shared" si="141"/>
        <v>10903</v>
      </c>
      <c r="R537" s="217">
        <f t="shared" si="142"/>
        <v>11865</v>
      </c>
      <c r="S537" s="217">
        <f t="shared" si="143"/>
        <v>11865</v>
      </c>
      <c r="T537" s="210">
        <f t="shared" si="151"/>
        <v>962</v>
      </c>
      <c r="U537" s="219"/>
      <c r="V537" s="204">
        <f t="shared" si="144"/>
        <v>14839</v>
      </c>
      <c r="W537" s="217">
        <f t="shared" si="145"/>
        <v>16149</v>
      </c>
      <c r="X537" s="217">
        <f t="shared" si="146"/>
        <v>16149</v>
      </c>
      <c r="Y537" s="217">
        <f t="shared" si="147"/>
        <v>16149</v>
      </c>
      <c r="Z537" s="217">
        <f t="shared" si="148"/>
        <v>16149</v>
      </c>
      <c r="AA537" s="217">
        <f t="shared" si="149"/>
        <v>14711</v>
      </c>
      <c r="AB537" s="210">
        <f t="shared" si="152"/>
        <v>-1438</v>
      </c>
      <c r="AC537" s="203"/>
      <c r="AD537" s="211"/>
    </row>
    <row r="538" spans="1:30" s="79" customFormat="1" x14ac:dyDescent="0.2">
      <c r="A538" s="200">
        <v>466</v>
      </c>
      <c r="B538" s="200">
        <v>466774096</v>
      </c>
      <c r="C538" s="201" t="s">
        <v>527</v>
      </c>
      <c r="D538" s="200">
        <v>774</v>
      </c>
      <c r="E538" s="201" t="s">
        <v>440</v>
      </c>
      <c r="F538" s="200">
        <v>96</v>
      </c>
      <c r="G538" s="201" t="s">
        <v>128</v>
      </c>
      <c r="H538" s="202">
        <v>9.59</v>
      </c>
      <c r="I538" s="203"/>
      <c r="J538" s="204">
        <f t="shared" si="136"/>
        <v>9305</v>
      </c>
      <c r="K538" s="217">
        <f t="shared" si="137"/>
        <v>5299</v>
      </c>
      <c r="L538" s="217">
        <f t="shared" si="138"/>
        <v>0</v>
      </c>
      <c r="M538" s="217">
        <f t="shared" si="139"/>
        <v>938</v>
      </c>
      <c r="N538" s="218">
        <f t="shared" si="150"/>
        <v>15542</v>
      </c>
      <c r="O538" s="207">
        <f t="shared" si="140"/>
        <v>2</v>
      </c>
      <c r="P538" s="219"/>
      <c r="Q538" s="204">
        <f t="shared" si="141"/>
        <v>11494.50871795174</v>
      </c>
      <c r="R538" s="217">
        <f t="shared" si="142"/>
        <v>9305</v>
      </c>
      <c r="S538" s="217">
        <f t="shared" si="143"/>
        <v>9305</v>
      </c>
      <c r="T538" s="210">
        <f t="shared" si="151"/>
        <v>-2189.5087179517395</v>
      </c>
      <c r="U538" s="219"/>
      <c r="V538" s="204">
        <f t="shared" si="144"/>
        <v>6257</v>
      </c>
      <c r="W538" s="217">
        <f t="shared" si="145"/>
        <v>5065</v>
      </c>
      <c r="X538" s="217">
        <f t="shared" si="146"/>
        <v>5283</v>
      </c>
      <c r="Y538" s="217">
        <f t="shared" si="147"/>
        <v>5297</v>
      </c>
      <c r="Z538" s="217">
        <f t="shared" si="148"/>
        <v>5297</v>
      </c>
      <c r="AA538" s="217">
        <f t="shared" si="149"/>
        <v>5299</v>
      </c>
      <c r="AB538" s="210">
        <f t="shared" si="152"/>
        <v>2</v>
      </c>
      <c r="AC538" s="203"/>
      <c r="AD538" s="211"/>
    </row>
    <row r="539" spans="1:30" s="79" customFormat="1" x14ac:dyDescent="0.2">
      <c r="A539" s="200">
        <v>466</v>
      </c>
      <c r="B539" s="200">
        <v>466774221</v>
      </c>
      <c r="C539" s="201" t="s">
        <v>527</v>
      </c>
      <c r="D539" s="200">
        <v>774</v>
      </c>
      <c r="E539" s="201" t="s">
        <v>440</v>
      </c>
      <c r="F539" s="200">
        <v>221</v>
      </c>
      <c r="G539" s="201" t="s">
        <v>253</v>
      </c>
      <c r="H539" s="202">
        <v>30.060000000000002</v>
      </c>
      <c r="I539" s="203"/>
      <c r="J539" s="204">
        <f t="shared" si="136"/>
        <v>11507</v>
      </c>
      <c r="K539" s="217">
        <f t="shared" si="137"/>
        <v>13629</v>
      </c>
      <c r="L539" s="217">
        <f t="shared" si="138"/>
        <v>0</v>
      </c>
      <c r="M539" s="217">
        <f t="shared" si="139"/>
        <v>938</v>
      </c>
      <c r="N539" s="218">
        <f t="shared" si="150"/>
        <v>26074</v>
      </c>
      <c r="O539" s="207">
        <f t="shared" si="140"/>
        <v>-189</v>
      </c>
      <c r="P539" s="219"/>
      <c r="Q539" s="204">
        <f t="shared" si="141"/>
        <v>11176</v>
      </c>
      <c r="R539" s="217">
        <f t="shared" si="142"/>
        <v>11507</v>
      </c>
      <c r="S539" s="217">
        <f t="shared" si="143"/>
        <v>11507</v>
      </c>
      <c r="T539" s="210">
        <f t="shared" si="151"/>
        <v>331</v>
      </c>
      <c r="U539" s="219"/>
      <c r="V539" s="204">
        <f t="shared" si="144"/>
        <v>13420</v>
      </c>
      <c r="W539" s="217">
        <f t="shared" si="145"/>
        <v>13818</v>
      </c>
      <c r="X539" s="217">
        <f t="shared" si="146"/>
        <v>13818</v>
      </c>
      <c r="Y539" s="217">
        <f t="shared" si="147"/>
        <v>13818</v>
      </c>
      <c r="Z539" s="217">
        <f t="shared" si="148"/>
        <v>13818</v>
      </c>
      <c r="AA539" s="217">
        <f t="shared" si="149"/>
        <v>13629</v>
      </c>
      <c r="AB539" s="210">
        <f t="shared" si="152"/>
        <v>-189</v>
      </c>
      <c r="AC539" s="203"/>
      <c r="AD539" s="211"/>
    </row>
    <row r="540" spans="1:30" s="79" customFormat="1" x14ac:dyDescent="0.2">
      <c r="A540" s="200">
        <v>466</v>
      </c>
      <c r="B540" s="200">
        <v>466774296</v>
      </c>
      <c r="C540" s="201" t="s">
        <v>527</v>
      </c>
      <c r="D540" s="200">
        <v>774</v>
      </c>
      <c r="E540" s="201" t="s">
        <v>440</v>
      </c>
      <c r="F540" s="200">
        <v>296</v>
      </c>
      <c r="G540" s="201" t="s">
        <v>328</v>
      </c>
      <c r="H540" s="202">
        <v>30.45</v>
      </c>
      <c r="I540" s="203"/>
      <c r="J540" s="204">
        <f t="shared" si="136"/>
        <v>11379</v>
      </c>
      <c r="K540" s="217">
        <f t="shared" si="137"/>
        <v>14987</v>
      </c>
      <c r="L540" s="217">
        <f t="shared" si="138"/>
        <v>0</v>
      </c>
      <c r="M540" s="217">
        <f t="shared" si="139"/>
        <v>938</v>
      </c>
      <c r="N540" s="218">
        <f t="shared" si="150"/>
        <v>27304</v>
      </c>
      <c r="O540" s="207">
        <f t="shared" si="140"/>
        <v>-1639</v>
      </c>
      <c r="P540" s="219"/>
      <c r="Q540" s="204">
        <f t="shared" si="141"/>
        <v>10977</v>
      </c>
      <c r="R540" s="217">
        <f t="shared" si="142"/>
        <v>11379</v>
      </c>
      <c r="S540" s="217">
        <f t="shared" si="143"/>
        <v>11379</v>
      </c>
      <c r="T540" s="210">
        <f t="shared" si="151"/>
        <v>402</v>
      </c>
      <c r="U540" s="219"/>
      <c r="V540" s="204">
        <f t="shared" si="144"/>
        <v>16038</v>
      </c>
      <c r="W540" s="217">
        <f t="shared" si="145"/>
        <v>16626</v>
      </c>
      <c r="X540" s="217">
        <f t="shared" si="146"/>
        <v>16626</v>
      </c>
      <c r="Y540" s="217">
        <f t="shared" si="147"/>
        <v>16626</v>
      </c>
      <c r="Z540" s="217">
        <f t="shared" si="148"/>
        <v>16626</v>
      </c>
      <c r="AA540" s="217">
        <f t="shared" si="149"/>
        <v>14987</v>
      </c>
      <c r="AB540" s="210">
        <f t="shared" si="152"/>
        <v>-1639</v>
      </c>
      <c r="AC540" s="203"/>
      <c r="AD540" s="211"/>
    </row>
    <row r="541" spans="1:30" s="79" customFormat="1" x14ac:dyDescent="0.2">
      <c r="A541" s="200">
        <v>466</v>
      </c>
      <c r="B541" s="200">
        <v>466774774</v>
      </c>
      <c r="C541" s="201" t="s">
        <v>527</v>
      </c>
      <c r="D541" s="200">
        <v>774</v>
      </c>
      <c r="E541" s="201" t="s">
        <v>440</v>
      </c>
      <c r="F541" s="200">
        <v>774</v>
      </c>
      <c r="G541" s="201" t="s">
        <v>440</v>
      </c>
      <c r="H541" s="202">
        <v>38.28</v>
      </c>
      <c r="I541" s="203"/>
      <c r="J541" s="204">
        <f t="shared" si="136"/>
        <v>11066</v>
      </c>
      <c r="K541" s="217">
        <f t="shared" si="137"/>
        <v>19312</v>
      </c>
      <c r="L541" s="217">
        <f t="shared" si="138"/>
        <v>0</v>
      </c>
      <c r="M541" s="217">
        <f t="shared" si="139"/>
        <v>938</v>
      </c>
      <c r="N541" s="218">
        <f t="shared" si="150"/>
        <v>31316</v>
      </c>
      <c r="O541" s="207">
        <f t="shared" si="140"/>
        <v>0</v>
      </c>
      <c r="P541" s="219"/>
      <c r="Q541" s="204">
        <f t="shared" si="141"/>
        <v>10295</v>
      </c>
      <c r="R541" s="217">
        <f t="shared" si="142"/>
        <v>11066</v>
      </c>
      <c r="S541" s="217">
        <f t="shared" si="143"/>
        <v>11066</v>
      </c>
      <c r="T541" s="210">
        <f t="shared" si="151"/>
        <v>771</v>
      </c>
      <c r="U541" s="219"/>
      <c r="V541" s="204">
        <f t="shared" si="144"/>
        <v>17302</v>
      </c>
      <c r="W541" s="217">
        <f t="shared" si="145"/>
        <v>18598</v>
      </c>
      <c r="X541" s="217">
        <f t="shared" si="146"/>
        <v>19346</v>
      </c>
      <c r="Y541" s="217">
        <f t="shared" si="147"/>
        <v>19315</v>
      </c>
      <c r="Z541" s="217">
        <f t="shared" si="148"/>
        <v>19312</v>
      </c>
      <c r="AA541" s="217">
        <f t="shared" si="149"/>
        <v>19312</v>
      </c>
      <c r="AB541" s="210">
        <f t="shared" si="152"/>
        <v>0</v>
      </c>
      <c r="AC541" s="203"/>
      <c r="AD541" s="211"/>
    </row>
    <row r="542" spans="1:30" s="79" customFormat="1" x14ac:dyDescent="0.2">
      <c r="A542" s="200">
        <v>469</v>
      </c>
      <c r="B542" s="200">
        <v>469035016</v>
      </c>
      <c r="C542" s="201" t="s">
        <v>528</v>
      </c>
      <c r="D542" s="200">
        <v>35</v>
      </c>
      <c r="E542" s="201" t="s">
        <v>67</v>
      </c>
      <c r="F542" s="200">
        <v>16</v>
      </c>
      <c r="G542" s="201" t="s">
        <v>48</v>
      </c>
      <c r="H542" s="202">
        <v>0.47</v>
      </c>
      <c r="I542" s="203"/>
      <c r="J542" s="204">
        <f t="shared" si="136"/>
        <v>12409.098610371297</v>
      </c>
      <c r="K542" s="217">
        <f t="shared" si="137"/>
        <v>594</v>
      </c>
      <c r="L542" s="217">
        <f t="shared" si="138"/>
        <v>0</v>
      </c>
      <c r="M542" s="217">
        <f t="shared" si="139"/>
        <v>938</v>
      </c>
      <c r="N542" s="218">
        <f t="shared" si="150"/>
        <v>13941.098610371297</v>
      </c>
      <c r="O542" s="207" t="str">
        <f t="shared" si="140"/>
        <v/>
      </c>
      <c r="P542" s="219"/>
      <c r="Q542" s="204" t="str">
        <f t="shared" si="141"/>
        <v/>
      </c>
      <c r="R542" s="217" t="str">
        <f t="shared" si="142"/>
        <v/>
      </c>
      <c r="S542" s="217" t="str">
        <f t="shared" si="143"/>
        <v/>
      </c>
      <c r="T542" s="210" t="str">
        <f t="shared" si="151"/>
        <v/>
      </c>
      <c r="U542" s="219"/>
      <c r="V542" s="204" t="str">
        <f t="shared" si="144"/>
        <v/>
      </c>
      <c r="W542" s="217" t="str">
        <f t="shared" si="145"/>
        <v/>
      </c>
      <c r="X542" s="217" t="str">
        <f t="shared" si="146"/>
        <v/>
      </c>
      <c r="Y542" s="217" t="str">
        <f t="shared" si="147"/>
        <v/>
      </c>
      <c r="Z542" s="217" t="str">
        <f t="shared" si="148"/>
        <v/>
      </c>
      <c r="AA542" s="217">
        <f t="shared" si="149"/>
        <v>594</v>
      </c>
      <c r="AB542" s="210" t="str">
        <f t="shared" si="152"/>
        <v/>
      </c>
      <c r="AC542" s="203"/>
      <c r="AD542" s="211"/>
    </row>
    <row r="543" spans="1:30" s="79" customFormat="1" x14ac:dyDescent="0.2">
      <c r="A543" s="200">
        <v>469</v>
      </c>
      <c r="B543" s="200">
        <v>469035018</v>
      </c>
      <c r="C543" s="201" t="s">
        <v>528</v>
      </c>
      <c r="D543" s="200">
        <v>35</v>
      </c>
      <c r="E543" s="201" t="s">
        <v>67</v>
      </c>
      <c r="F543" s="200">
        <v>18</v>
      </c>
      <c r="G543" s="201" t="s">
        <v>50</v>
      </c>
      <c r="H543" s="202">
        <v>2.5499999999999998</v>
      </c>
      <c r="I543" s="203"/>
      <c r="J543" s="204">
        <f t="shared" si="136"/>
        <v>14770</v>
      </c>
      <c r="K543" s="217">
        <f t="shared" si="137"/>
        <v>9099</v>
      </c>
      <c r="L543" s="217">
        <f t="shared" si="138"/>
        <v>0</v>
      </c>
      <c r="M543" s="217">
        <f t="shared" si="139"/>
        <v>938</v>
      </c>
      <c r="N543" s="218">
        <f t="shared" si="150"/>
        <v>24807</v>
      </c>
      <c r="O543" s="207">
        <f t="shared" si="140"/>
        <v>9</v>
      </c>
      <c r="P543" s="219"/>
      <c r="Q543" s="204">
        <f t="shared" si="141"/>
        <v>11818.706982097145</v>
      </c>
      <c r="R543" s="217">
        <f t="shared" si="142"/>
        <v>14770</v>
      </c>
      <c r="S543" s="217">
        <f t="shared" si="143"/>
        <v>14770</v>
      </c>
      <c r="T543" s="210">
        <f t="shared" si="151"/>
        <v>2951.2930179028554</v>
      </c>
      <c r="U543" s="219"/>
      <c r="V543" s="204">
        <f t="shared" si="144"/>
        <v>7332</v>
      </c>
      <c r="W543" s="217">
        <f t="shared" si="145"/>
        <v>9163</v>
      </c>
      <c r="X543" s="217">
        <f t="shared" si="146"/>
        <v>9034</v>
      </c>
      <c r="Y543" s="217">
        <f t="shared" si="147"/>
        <v>9091</v>
      </c>
      <c r="Z543" s="217">
        <f t="shared" si="148"/>
        <v>9090</v>
      </c>
      <c r="AA543" s="217">
        <f t="shared" si="149"/>
        <v>9099</v>
      </c>
      <c r="AB543" s="210">
        <f t="shared" si="152"/>
        <v>9</v>
      </c>
      <c r="AC543" s="203"/>
      <c r="AD543" s="211"/>
    </row>
    <row r="544" spans="1:30" s="79" customFormat="1" x14ac:dyDescent="0.2">
      <c r="A544" s="200">
        <v>469</v>
      </c>
      <c r="B544" s="200">
        <v>469035035</v>
      </c>
      <c r="C544" s="201" t="s">
        <v>528</v>
      </c>
      <c r="D544" s="200">
        <v>35</v>
      </c>
      <c r="E544" s="201" t="s">
        <v>67</v>
      </c>
      <c r="F544" s="200">
        <v>35</v>
      </c>
      <c r="G544" s="201" t="s">
        <v>67</v>
      </c>
      <c r="H544" s="202">
        <v>1188.9000000000005</v>
      </c>
      <c r="I544" s="203"/>
      <c r="J544" s="204">
        <f t="shared" si="136"/>
        <v>14281</v>
      </c>
      <c r="K544" s="217">
        <f t="shared" si="137"/>
        <v>5994</v>
      </c>
      <c r="L544" s="217">
        <f t="shared" si="138"/>
        <v>0</v>
      </c>
      <c r="M544" s="217">
        <f t="shared" si="139"/>
        <v>938</v>
      </c>
      <c r="N544" s="218">
        <f t="shared" si="150"/>
        <v>21213</v>
      </c>
      <c r="O544" s="207">
        <f t="shared" si="140"/>
        <v>7</v>
      </c>
      <c r="P544" s="219"/>
      <c r="Q544" s="204">
        <f t="shared" si="141"/>
        <v>13964</v>
      </c>
      <c r="R544" s="217">
        <f t="shared" si="142"/>
        <v>14281</v>
      </c>
      <c r="S544" s="217">
        <f t="shared" si="143"/>
        <v>14281</v>
      </c>
      <c r="T544" s="210">
        <f t="shared" si="151"/>
        <v>317</v>
      </c>
      <c r="U544" s="219"/>
      <c r="V544" s="204">
        <f t="shared" si="144"/>
        <v>4761</v>
      </c>
      <c r="W544" s="217">
        <f t="shared" si="145"/>
        <v>4869</v>
      </c>
      <c r="X544" s="217">
        <f t="shared" si="146"/>
        <v>5968</v>
      </c>
      <c r="Y544" s="217">
        <f t="shared" si="147"/>
        <v>5984</v>
      </c>
      <c r="Z544" s="217">
        <f t="shared" si="148"/>
        <v>5987</v>
      </c>
      <c r="AA544" s="217">
        <f t="shared" si="149"/>
        <v>5994</v>
      </c>
      <c r="AB544" s="210">
        <f t="shared" si="152"/>
        <v>7</v>
      </c>
      <c r="AC544" s="203"/>
      <c r="AD544" s="211"/>
    </row>
    <row r="545" spans="1:30" s="79" customFormat="1" x14ac:dyDescent="0.2">
      <c r="A545" s="200">
        <v>469</v>
      </c>
      <c r="B545" s="200">
        <v>469035044</v>
      </c>
      <c r="C545" s="201" t="s">
        <v>528</v>
      </c>
      <c r="D545" s="200">
        <v>35</v>
      </c>
      <c r="E545" s="201" t="s">
        <v>67</v>
      </c>
      <c r="F545" s="200">
        <v>44</v>
      </c>
      <c r="G545" s="201" t="s">
        <v>76</v>
      </c>
      <c r="H545" s="202">
        <v>8.7999999999999989</v>
      </c>
      <c r="I545" s="203"/>
      <c r="J545" s="204">
        <f t="shared" si="136"/>
        <v>13405</v>
      </c>
      <c r="K545" s="217">
        <f t="shared" si="137"/>
        <v>120</v>
      </c>
      <c r="L545" s="217">
        <f t="shared" si="138"/>
        <v>0</v>
      </c>
      <c r="M545" s="217">
        <f t="shared" si="139"/>
        <v>938</v>
      </c>
      <c r="N545" s="218">
        <f t="shared" si="150"/>
        <v>14463</v>
      </c>
      <c r="O545" s="207">
        <f t="shared" si="140"/>
        <v>4</v>
      </c>
      <c r="P545" s="219"/>
      <c r="Q545" s="204">
        <f t="shared" si="141"/>
        <v>14330</v>
      </c>
      <c r="R545" s="217">
        <f t="shared" si="142"/>
        <v>13405</v>
      </c>
      <c r="S545" s="217">
        <f t="shared" si="143"/>
        <v>13405</v>
      </c>
      <c r="T545" s="210">
        <f t="shared" si="151"/>
        <v>-925</v>
      </c>
      <c r="U545" s="219"/>
      <c r="V545" s="204">
        <f t="shared" si="144"/>
        <v>0</v>
      </c>
      <c r="W545" s="217">
        <f t="shared" si="145"/>
        <v>0</v>
      </c>
      <c r="X545" s="217">
        <f t="shared" si="146"/>
        <v>108</v>
      </c>
      <c r="Y545" s="217">
        <f t="shared" si="147"/>
        <v>114</v>
      </c>
      <c r="Z545" s="217">
        <f t="shared" si="148"/>
        <v>116</v>
      </c>
      <c r="AA545" s="217">
        <f t="shared" si="149"/>
        <v>120</v>
      </c>
      <c r="AB545" s="210">
        <f t="shared" si="152"/>
        <v>4</v>
      </c>
      <c r="AC545" s="203"/>
      <c r="AD545" s="211"/>
    </row>
    <row r="546" spans="1:30" s="79" customFormat="1" x14ac:dyDescent="0.2">
      <c r="A546" s="200">
        <v>469</v>
      </c>
      <c r="B546" s="200">
        <v>469035046</v>
      </c>
      <c r="C546" s="201" t="s">
        <v>528</v>
      </c>
      <c r="D546" s="200">
        <v>35</v>
      </c>
      <c r="E546" s="201" t="s">
        <v>67</v>
      </c>
      <c r="F546" s="200">
        <v>46</v>
      </c>
      <c r="G546" s="201" t="s">
        <v>78</v>
      </c>
      <c r="H546" s="202">
        <v>0.43</v>
      </c>
      <c r="I546" s="203"/>
      <c r="J546" s="204">
        <f t="shared" si="136"/>
        <v>10966.84984485094</v>
      </c>
      <c r="K546" s="217">
        <f t="shared" si="137"/>
        <v>8835</v>
      </c>
      <c r="L546" s="217">
        <f t="shared" si="138"/>
        <v>0</v>
      </c>
      <c r="M546" s="217">
        <f t="shared" si="139"/>
        <v>938</v>
      </c>
      <c r="N546" s="218">
        <f t="shared" si="150"/>
        <v>20739.849844850942</v>
      </c>
      <c r="O546" s="207" t="str">
        <f t="shared" si="140"/>
        <v/>
      </c>
      <c r="P546" s="219"/>
      <c r="Q546" s="204" t="str">
        <f t="shared" si="141"/>
        <v/>
      </c>
      <c r="R546" s="217" t="str">
        <f t="shared" si="142"/>
        <v/>
      </c>
      <c r="S546" s="217" t="str">
        <f t="shared" si="143"/>
        <v/>
      </c>
      <c r="T546" s="210" t="str">
        <f t="shared" si="151"/>
        <v/>
      </c>
      <c r="U546" s="219"/>
      <c r="V546" s="204" t="str">
        <f t="shared" si="144"/>
        <v/>
      </c>
      <c r="W546" s="217" t="str">
        <f t="shared" si="145"/>
        <v/>
      </c>
      <c r="X546" s="217" t="str">
        <f t="shared" si="146"/>
        <v/>
      </c>
      <c r="Y546" s="217" t="str">
        <f t="shared" si="147"/>
        <v/>
      </c>
      <c r="Z546" s="217" t="str">
        <f t="shared" si="148"/>
        <v/>
      </c>
      <c r="AA546" s="217">
        <f t="shared" si="149"/>
        <v>8835</v>
      </c>
      <c r="AB546" s="210" t="str">
        <f t="shared" si="152"/>
        <v/>
      </c>
      <c r="AC546" s="203"/>
      <c r="AD546" s="211"/>
    </row>
    <row r="547" spans="1:30" s="79" customFormat="1" x14ac:dyDescent="0.2">
      <c r="A547" s="200">
        <v>469</v>
      </c>
      <c r="B547" s="200">
        <v>469035049</v>
      </c>
      <c r="C547" s="201" t="s">
        <v>528</v>
      </c>
      <c r="D547" s="200">
        <v>35</v>
      </c>
      <c r="E547" s="201" t="s">
        <v>67</v>
      </c>
      <c r="F547" s="200">
        <v>49</v>
      </c>
      <c r="G547" s="201" t="s">
        <v>81</v>
      </c>
      <c r="H547" s="202">
        <v>0.55000000000000004</v>
      </c>
      <c r="I547" s="203"/>
      <c r="J547" s="204">
        <f t="shared" si="136"/>
        <v>13012.071563633464</v>
      </c>
      <c r="K547" s="217">
        <f t="shared" si="137"/>
        <v>16411</v>
      </c>
      <c r="L547" s="217">
        <f t="shared" si="138"/>
        <v>0</v>
      </c>
      <c r="M547" s="217">
        <f t="shared" si="139"/>
        <v>938</v>
      </c>
      <c r="N547" s="218">
        <f t="shared" si="150"/>
        <v>30361.071563633464</v>
      </c>
      <c r="O547" s="207" t="str">
        <f t="shared" si="140"/>
        <v/>
      </c>
      <c r="P547" s="219"/>
      <c r="Q547" s="204" t="str">
        <f t="shared" si="141"/>
        <v/>
      </c>
      <c r="R547" s="217" t="str">
        <f t="shared" si="142"/>
        <v/>
      </c>
      <c r="S547" s="217" t="str">
        <f t="shared" si="143"/>
        <v/>
      </c>
      <c r="T547" s="210" t="str">
        <f t="shared" si="151"/>
        <v/>
      </c>
      <c r="U547" s="219"/>
      <c r="V547" s="204" t="str">
        <f t="shared" si="144"/>
        <v/>
      </c>
      <c r="W547" s="217" t="str">
        <f t="shared" si="145"/>
        <v/>
      </c>
      <c r="X547" s="217" t="str">
        <f t="shared" si="146"/>
        <v/>
      </c>
      <c r="Y547" s="217" t="str">
        <f t="shared" si="147"/>
        <v/>
      </c>
      <c r="Z547" s="217" t="str">
        <f t="shared" si="148"/>
        <v/>
      </c>
      <c r="AA547" s="217">
        <f t="shared" si="149"/>
        <v>16411</v>
      </c>
      <c r="AB547" s="210" t="str">
        <f t="shared" si="152"/>
        <v/>
      </c>
      <c r="AC547" s="203"/>
      <c r="AD547" s="211"/>
    </row>
    <row r="548" spans="1:30" s="79" customFormat="1" x14ac:dyDescent="0.2">
      <c r="A548" s="200">
        <v>469</v>
      </c>
      <c r="B548" s="200">
        <v>469035073</v>
      </c>
      <c r="C548" s="201" t="s">
        <v>528</v>
      </c>
      <c r="D548" s="200">
        <v>35</v>
      </c>
      <c r="E548" s="201" t="s">
        <v>67</v>
      </c>
      <c r="F548" s="200">
        <v>73</v>
      </c>
      <c r="G548" s="201" t="s">
        <v>105</v>
      </c>
      <c r="H548" s="202">
        <v>1</v>
      </c>
      <c r="I548" s="203"/>
      <c r="J548" s="204">
        <f t="shared" si="136"/>
        <v>15822</v>
      </c>
      <c r="K548" s="217">
        <f t="shared" si="137"/>
        <v>10928</v>
      </c>
      <c r="L548" s="217">
        <f t="shared" si="138"/>
        <v>0</v>
      </c>
      <c r="M548" s="217">
        <f t="shared" si="139"/>
        <v>938</v>
      </c>
      <c r="N548" s="218">
        <f t="shared" si="150"/>
        <v>27688</v>
      </c>
      <c r="O548" s="207">
        <f t="shared" si="140"/>
        <v>2</v>
      </c>
      <c r="P548" s="219"/>
      <c r="Q548" s="204">
        <f t="shared" si="141"/>
        <v>16181</v>
      </c>
      <c r="R548" s="217" t="str">
        <f t="shared" si="142"/>
        <v/>
      </c>
      <c r="S548" s="217">
        <f t="shared" si="143"/>
        <v>15822</v>
      </c>
      <c r="T548" s="210">
        <f t="shared" si="151"/>
        <v>-359</v>
      </c>
      <c r="U548" s="219"/>
      <c r="V548" s="204">
        <f t="shared" si="144"/>
        <v>10571</v>
      </c>
      <c r="W548" s="217" t="str">
        <f t="shared" si="145"/>
        <v/>
      </c>
      <c r="X548" s="217">
        <f t="shared" si="146"/>
        <v>10905</v>
      </c>
      <c r="Y548" s="217">
        <f t="shared" si="147"/>
        <v>10926</v>
      </c>
      <c r="Z548" s="217">
        <f t="shared" si="148"/>
        <v>10926</v>
      </c>
      <c r="AA548" s="217">
        <f t="shared" si="149"/>
        <v>10928</v>
      </c>
      <c r="AB548" s="210">
        <f t="shared" si="152"/>
        <v>2</v>
      </c>
      <c r="AC548" s="203"/>
      <c r="AD548" s="211"/>
    </row>
    <row r="549" spans="1:30" s="79" customFormat="1" x14ac:dyDescent="0.2">
      <c r="A549" s="200">
        <v>469</v>
      </c>
      <c r="B549" s="200">
        <v>469035097</v>
      </c>
      <c r="C549" s="201" t="s">
        <v>528</v>
      </c>
      <c r="D549" s="200">
        <v>35</v>
      </c>
      <c r="E549" s="201" t="s">
        <v>67</v>
      </c>
      <c r="F549" s="200">
        <v>97</v>
      </c>
      <c r="G549" s="201" t="s">
        <v>129</v>
      </c>
      <c r="H549" s="202">
        <v>0.55000000000000004</v>
      </c>
      <c r="I549" s="203"/>
      <c r="J549" s="204">
        <f t="shared" si="136"/>
        <v>13248.370237317282</v>
      </c>
      <c r="K549" s="217">
        <f t="shared" si="137"/>
        <v>6</v>
      </c>
      <c r="L549" s="217">
        <f t="shared" si="138"/>
        <v>0</v>
      </c>
      <c r="M549" s="217">
        <f t="shared" si="139"/>
        <v>938</v>
      </c>
      <c r="N549" s="218">
        <f t="shared" si="150"/>
        <v>14192.370237317282</v>
      </c>
      <c r="O549" s="207" t="str">
        <f t="shared" si="140"/>
        <v/>
      </c>
      <c r="P549" s="219"/>
      <c r="Q549" s="204" t="str">
        <f t="shared" si="141"/>
        <v/>
      </c>
      <c r="R549" s="217" t="str">
        <f t="shared" si="142"/>
        <v/>
      </c>
      <c r="S549" s="217" t="str">
        <f t="shared" si="143"/>
        <v/>
      </c>
      <c r="T549" s="210" t="str">
        <f t="shared" si="151"/>
        <v/>
      </c>
      <c r="U549" s="219"/>
      <c r="V549" s="204" t="str">
        <f t="shared" si="144"/>
        <v/>
      </c>
      <c r="W549" s="217" t="str">
        <f t="shared" si="145"/>
        <v/>
      </c>
      <c r="X549" s="217" t="str">
        <f t="shared" si="146"/>
        <v/>
      </c>
      <c r="Y549" s="217" t="str">
        <f t="shared" si="147"/>
        <v/>
      </c>
      <c r="Z549" s="217" t="str">
        <f t="shared" si="148"/>
        <v/>
      </c>
      <c r="AA549" s="217">
        <f t="shared" si="149"/>
        <v>6</v>
      </c>
      <c r="AB549" s="210" t="str">
        <f t="shared" si="152"/>
        <v/>
      </c>
      <c r="AC549" s="203"/>
      <c r="AD549" s="211"/>
    </row>
    <row r="550" spans="1:30" s="79" customFormat="1" x14ac:dyDescent="0.2">
      <c r="A550" s="200">
        <v>469</v>
      </c>
      <c r="B550" s="200">
        <v>469035128</v>
      </c>
      <c r="C550" s="201" t="s">
        <v>528</v>
      </c>
      <c r="D550" s="200">
        <v>35</v>
      </c>
      <c r="E550" s="201" t="s">
        <v>67</v>
      </c>
      <c r="F550" s="200">
        <v>128</v>
      </c>
      <c r="G550" s="201" t="s">
        <v>160</v>
      </c>
      <c r="H550" s="202">
        <v>0.47</v>
      </c>
      <c r="I550" s="203"/>
      <c r="J550" s="204">
        <f t="shared" si="136"/>
        <v>12549.540432084312</v>
      </c>
      <c r="K550" s="217">
        <f t="shared" si="137"/>
        <v>724</v>
      </c>
      <c r="L550" s="217">
        <f t="shared" si="138"/>
        <v>0</v>
      </c>
      <c r="M550" s="217">
        <f t="shared" si="139"/>
        <v>938</v>
      </c>
      <c r="N550" s="218">
        <f t="shared" si="150"/>
        <v>14211.540432084312</v>
      </c>
      <c r="O550" s="207" t="str">
        <f t="shared" si="140"/>
        <v/>
      </c>
      <c r="P550" s="219"/>
      <c r="Q550" s="204" t="str">
        <f t="shared" si="141"/>
        <v/>
      </c>
      <c r="R550" s="217" t="str">
        <f t="shared" si="142"/>
        <v/>
      </c>
      <c r="S550" s="217" t="str">
        <f t="shared" si="143"/>
        <v/>
      </c>
      <c r="T550" s="210" t="str">
        <f t="shared" si="151"/>
        <v/>
      </c>
      <c r="U550" s="219"/>
      <c r="V550" s="204" t="str">
        <f t="shared" si="144"/>
        <v/>
      </c>
      <c r="W550" s="217" t="str">
        <f t="shared" si="145"/>
        <v/>
      </c>
      <c r="X550" s="217" t="str">
        <f t="shared" si="146"/>
        <v/>
      </c>
      <c r="Y550" s="217" t="str">
        <f t="shared" si="147"/>
        <v/>
      </c>
      <c r="Z550" s="217" t="str">
        <f t="shared" si="148"/>
        <v/>
      </c>
      <c r="AA550" s="217">
        <f t="shared" si="149"/>
        <v>724</v>
      </c>
      <c r="AB550" s="210" t="str">
        <f t="shared" si="152"/>
        <v/>
      </c>
      <c r="AC550" s="203"/>
      <c r="AD550" s="211"/>
    </row>
    <row r="551" spans="1:30" s="79" customFormat="1" x14ac:dyDescent="0.2">
      <c r="A551" s="200">
        <v>469</v>
      </c>
      <c r="B551" s="200">
        <v>469035165</v>
      </c>
      <c r="C551" s="201" t="s">
        <v>528</v>
      </c>
      <c r="D551" s="200">
        <v>35</v>
      </c>
      <c r="E551" s="201" t="s">
        <v>67</v>
      </c>
      <c r="F551" s="200">
        <v>165</v>
      </c>
      <c r="G551" s="201" t="s">
        <v>197</v>
      </c>
      <c r="H551" s="202">
        <v>1</v>
      </c>
      <c r="I551" s="203"/>
      <c r="J551" s="204">
        <f t="shared" si="136"/>
        <v>12535</v>
      </c>
      <c r="K551" s="217">
        <f t="shared" si="137"/>
        <v>383</v>
      </c>
      <c r="L551" s="217">
        <f t="shared" si="138"/>
        <v>0</v>
      </c>
      <c r="M551" s="217">
        <f t="shared" si="139"/>
        <v>938</v>
      </c>
      <c r="N551" s="218">
        <f t="shared" si="150"/>
        <v>13856</v>
      </c>
      <c r="O551" s="207">
        <f t="shared" si="140"/>
        <v>1</v>
      </c>
      <c r="P551" s="219"/>
      <c r="Q551" s="204">
        <f t="shared" si="141"/>
        <v>11260</v>
      </c>
      <c r="R551" s="217">
        <f t="shared" si="142"/>
        <v>12535</v>
      </c>
      <c r="S551" s="217">
        <f t="shared" si="143"/>
        <v>12535</v>
      </c>
      <c r="T551" s="210">
        <f t="shared" si="151"/>
        <v>1275</v>
      </c>
      <c r="U551" s="219"/>
      <c r="V551" s="204">
        <f t="shared" si="144"/>
        <v>204</v>
      </c>
      <c r="W551" s="217">
        <f t="shared" si="145"/>
        <v>227</v>
      </c>
      <c r="X551" s="217">
        <f t="shared" si="146"/>
        <v>362</v>
      </c>
      <c r="Y551" s="217">
        <f t="shared" si="147"/>
        <v>382</v>
      </c>
      <c r="Z551" s="217">
        <f t="shared" si="148"/>
        <v>382</v>
      </c>
      <c r="AA551" s="217">
        <f t="shared" si="149"/>
        <v>383</v>
      </c>
      <c r="AB551" s="210">
        <f t="shared" si="152"/>
        <v>1</v>
      </c>
      <c r="AC551" s="203"/>
      <c r="AD551" s="211"/>
    </row>
    <row r="552" spans="1:30" s="79" customFormat="1" x14ac:dyDescent="0.2">
      <c r="A552" s="200">
        <v>469</v>
      </c>
      <c r="B552" s="200">
        <v>469035189</v>
      </c>
      <c r="C552" s="201" t="s">
        <v>528</v>
      </c>
      <c r="D552" s="200">
        <v>35</v>
      </c>
      <c r="E552" s="201" t="s">
        <v>67</v>
      </c>
      <c r="F552" s="200">
        <v>189</v>
      </c>
      <c r="G552" s="201" t="s">
        <v>221</v>
      </c>
      <c r="H552" s="202">
        <v>1</v>
      </c>
      <c r="I552" s="203"/>
      <c r="J552" s="204">
        <f t="shared" si="136"/>
        <v>10725.24691617284</v>
      </c>
      <c r="K552" s="217">
        <f t="shared" si="137"/>
        <v>3614</v>
      </c>
      <c r="L552" s="217">
        <f t="shared" si="138"/>
        <v>0</v>
      </c>
      <c r="M552" s="217">
        <f t="shared" si="139"/>
        <v>938</v>
      </c>
      <c r="N552" s="218">
        <f t="shared" si="150"/>
        <v>15277.24691617284</v>
      </c>
      <c r="O552" s="207">
        <f t="shared" si="140"/>
        <v>0</v>
      </c>
      <c r="P552" s="219"/>
      <c r="Q552" s="204" t="str">
        <f t="shared" si="141"/>
        <v/>
      </c>
      <c r="R552" s="217">
        <f t="shared" si="142"/>
        <v>10725.24691617284</v>
      </c>
      <c r="S552" s="217">
        <f t="shared" si="143"/>
        <v>10725.24691617284</v>
      </c>
      <c r="T552" s="210" t="str">
        <f t="shared" si="151"/>
        <v/>
      </c>
      <c r="U552" s="219"/>
      <c r="V552" s="204" t="str">
        <f t="shared" si="144"/>
        <v/>
      </c>
      <c r="W552" s="217">
        <f t="shared" si="145"/>
        <v>3978</v>
      </c>
      <c r="X552" s="217">
        <f t="shared" si="146"/>
        <v>3630</v>
      </c>
      <c r="Y552" s="217">
        <f t="shared" si="147"/>
        <v>3614</v>
      </c>
      <c r="Z552" s="217">
        <f t="shared" si="148"/>
        <v>3614</v>
      </c>
      <c r="AA552" s="217">
        <f t="shared" si="149"/>
        <v>3614</v>
      </c>
      <c r="AB552" s="210">
        <f t="shared" si="152"/>
        <v>0</v>
      </c>
      <c r="AC552" s="203"/>
      <c r="AD552" s="211"/>
    </row>
    <row r="553" spans="1:30" s="79" customFormat="1" x14ac:dyDescent="0.2">
      <c r="A553" s="200">
        <v>469</v>
      </c>
      <c r="B553" s="200">
        <v>469035207</v>
      </c>
      <c r="C553" s="201" t="s">
        <v>528</v>
      </c>
      <c r="D553" s="200">
        <v>35</v>
      </c>
      <c r="E553" s="201" t="s">
        <v>67</v>
      </c>
      <c r="F553" s="200">
        <v>207</v>
      </c>
      <c r="G553" s="201" t="s">
        <v>239</v>
      </c>
      <c r="H553" s="202">
        <v>1.19</v>
      </c>
      <c r="I553" s="203"/>
      <c r="J553" s="204">
        <f t="shared" si="136"/>
        <v>13603</v>
      </c>
      <c r="K553" s="217">
        <f t="shared" si="137"/>
        <v>9238</v>
      </c>
      <c r="L553" s="217">
        <f t="shared" si="138"/>
        <v>0</v>
      </c>
      <c r="M553" s="217">
        <f t="shared" si="139"/>
        <v>938</v>
      </c>
      <c r="N553" s="218">
        <f t="shared" si="150"/>
        <v>23779</v>
      </c>
      <c r="O553" s="207">
        <f t="shared" si="140"/>
        <v>0</v>
      </c>
      <c r="P553" s="219"/>
      <c r="Q553" s="204">
        <f t="shared" si="141"/>
        <v>16181</v>
      </c>
      <c r="R553" s="217">
        <f t="shared" si="142"/>
        <v>13603</v>
      </c>
      <c r="S553" s="217">
        <f t="shared" si="143"/>
        <v>13603</v>
      </c>
      <c r="T553" s="210">
        <f t="shared" si="151"/>
        <v>-2578</v>
      </c>
      <c r="U553" s="219"/>
      <c r="V553" s="204">
        <f t="shared" si="144"/>
        <v>10374</v>
      </c>
      <c r="W553" s="217">
        <f t="shared" si="145"/>
        <v>8721</v>
      </c>
      <c r="X553" s="217">
        <f t="shared" si="146"/>
        <v>9228</v>
      </c>
      <c r="Y553" s="217">
        <f t="shared" si="147"/>
        <v>9238</v>
      </c>
      <c r="Z553" s="217">
        <f t="shared" si="148"/>
        <v>9238</v>
      </c>
      <c r="AA553" s="217">
        <f t="shared" si="149"/>
        <v>9238</v>
      </c>
      <c r="AB553" s="210">
        <f t="shared" si="152"/>
        <v>0</v>
      </c>
      <c r="AC553" s="203"/>
      <c r="AD553" s="211"/>
    </row>
    <row r="554" spans="1:30" s="79" customFormat="1" x14ac:dyDescent="0.2">
      <c r="A554" s="200">
        <v>469</v>
      </c>
      <c r="B554" s="200">
        <v>469035220</v>
      </c>
      <c r="C554" s="201" t="s">
        <v>528</v>
      </c>
      <c r="D554" s="200">
        <v>35</v>
      </c>
      <c r="E554" s="201" t="s">
        <v>67</v>
      </c>
      <c r="F554" s="200">
        <v>220</v>
      </c>
      <c r="G554" s="201" t="s">
        <v>252</v>
      </c>
      <c r="H554" s="202">
        <v>1.55</v>
      </c>
      <c r="I554" s="203"/>
      <c r="J554" s="204">
        <f t="shared" si="136"/>
        <v>12092.12835327386</v>
      </c>
      <c r="K554" s="217">
        <f t="shared" si="137"/>
        <v>5377</v>
      </c>
      <c r="L554" s="217">
        <f t="shared" si="138"/>
        <v>0</v>
      </c>
      <c r="M554" s="217">
        <f t="shared" si="139"/>
        <v>938</v>
      </c>
      <c r="N554" s="218">
        <f t="shared" si="150"/>
        <v>18407.12835327386</v>
      </c>
      <c r="O554" s="207">
        <f t="shared" si="140"/>
        <v>1</v>
      </c>
      <c r="P554" s="219"/>
      <c r="Q554" s="204">
        <f t="shared" si="141"/>
        <v>16181</v>
      </c>
      <c r="R554" s="217">
        <f t="shared" si="142"/>
        <v>12092.12835327386</v>
      </c>
      <c r="S554" s="217">
        <f t="shared" si="143"/>
        <v>12092.12835327386</v>
      </c>
      <c r="T554" s="210">
        <f t="shared" si="151"/>
        <v>-4088.8716467261402</v>
      </c>
      <c r="U554" s="219"/>
      <c r="V554" s="204">
        <f t="shared" si="144"/>
        <v>6937</v>
      </c>
      <c r="W554" s="217">
        <f t="shared" si="145"/>
        <v>5184</v>
      </c>
      <c r="X554" s="217">
        <f t="shared" si="146"/>
        <v>5371</v>
      </c>
      <c r="Y554" s="217">
        <f t="shared" si="147"/>
        <v>5376</v>
      </c>
      <c r="Z554" s="217">
        <f t="shared" si="148"/>
        <v>5376</v>
      </c>
      <c r="AA554" s="217">
        <f t="shared" si="149"/>
        <v>5377</v>
      </c>
      <c r="AB554" s="210">
        <f t="shared" si="152"/>
        <v>1</v>
      </c>
      <c r="AC554" s="203"/>
      <c r="AD554" s="211"/>
    </row>
    <row r="555" spans="1:30" s="79" customFormat="1" x14ac:dyDescent="0.2">
      <c r="A555" s="200">
        <v>469</v>
      </c>
      <c r="B555" s="200">
        <v>469035243</v>
      </c>
      <c r="C555" s="201" t="s">
        <v>528</v>
      </c>
      <c r="D555" s="200">
        <v>35</v>
      </c>
      <c r="E555" s="201" t="s">
        <v>67</v>
      </c>
      <c r="F555" s="200">
        <v>243</v>
      </c>
      <c r="G555" s="201" t="s">
        <v>275</v>
      </c>
      <c r="H555" s="202">
        <v>2.35</v>
      </c>
      <c r="I555" s="203"/>
      <c r="J555" s="204">
        <f t="shared" si="136"/>
        <v>12335</v>
      </c>
      <c r="K555" s="217">
        <f t="shared" si="137"/>
        <v>2317</v>
      </c>
      <c r="L555" s="217">
        <f t="shared" si="138"/>
        <v>0</v>
      </c>
      <c r="M555" s="217">
        <f t="shared" si="139"/>
        <v>938</v>
      </c>
      <c r="N555" s="218">
        <f t="shared" si="150"/>
        <v>15590</v>
      </c>
      <c r="O555" s="207" t="str">
        <f t="shared" si="140"/>
        <v/>
      </c>
      <c r="P555" s="219"/>
      <c r="Q555" s="204">
        <f t="shared" si="141"/>
        <v>17081</v>
      </c>
      <c r="R555" s="217">
        <f t="shared" si="142"/>
        <v>12335</v>
      </c>
      <c r="S555" s="217" t="str">
        <f t="shared" si="143"/>
        <v/>
      </c>
      <c r="T555" s="210" t="str">
        <f t="shared" si="151"/>
        <v/>
      </c>
      <c r="U555" s="219"/>
      <c r="V555" s="204">
        <f t="shared" si="144"/>
        <v>3535</v>
      </c>
      <c r="W555" s="217">
        <f t="shared" si="145"/>
        <v>2553</v>
      </c>
      <c r="X555" s="217" t="str">
        <f t="shared" si="146"/>
        <v/>
      </c>
      <c r="Y555" s="217" t="str">
        <f t="shared" si="147"/>
        <v/>
      </c>
      <c r="Z555" s="217" t="str">
        <f t="shared" si="148"/>
        <v/>
      </c>
      <c r="AA555" s="217">
        <f t="shared" si="149"/>
        <v>2317</v>
      </c>
      <c r="AB555" s="210" t="str">
        <f t="shared" si="152"/>
        <v/>
      </c>
      <c r="AC555" s="203"/>
      <c r="AD555" s="211"/>
    </row>
    <row r="556" spans="1:30" s="79" customFormat="1" x14ac:dyDescent="0.2">
      <c r="A556" s="200">
        <v>469</v>
      </c>
      <c r="B556" s="200">
        <v>469035244</v>
      </c>
      <c r="C556" s="201" t="s">
        <v>528</v>
      </c>
      <c r="D556" s="200">
        <v>35</v>
      </c>
      <c r="E556" s="201" t="s">
        <v>67</v>
      </c>
      <c r="F556" s="200">
        <v>244</v>
      </c>
      <c r="G556" s="201" t="s">
        <v>276</v>
      </c>
      <c r="H556" s="202">
        <v>8.4699999999999989</v>
      </c>
      <c r="I556" s="203"/>
      <c r="J556" s="204">
        <f t="shared" si="136"/>
        <v>13030</v>
      </c>
      <c r="K556" s="217">
        <f t="shared" si="137"/>
        <v>4130</v>
      </c>
      <c r="L556" s="217">
        <f t="shared" si="138"/>
        <v>0</v>
      </c>
      <c r="M556" s="217">
        <f t="shared" si="139"/>
        <v>938</v>
      </c>
      <c r="N556" s="218">
        <f t="shared" si="150"/>
        <v>18098</v>
      </c>
      <c r="O556" s="207">
        <f t="shared" si="140"/>
        <v>-569</v>
      </c>
      <c r="P556" s="219"/>
      <c r="Q556" s="204">
        <f t="shared" si="141"/>
        <v>12840</v>
      </c>
      <c r="R556" s="217">
        <f t="shared" si="142"/>
        <v>13030</v>
      </c>
      <c r="S556" s="217">
        <f t="shared" si="143"/>
        <v>13030</v>
      </c>
      <c r="T556" s="210">
        <f t="shared" si="151"/>
        <v>190</v>
      </c>
      <c r="U556" s="219"/>
      <c r="V556" s="204">
        <f t="shared" si="144"/>
        <v>4630</v>
      </c>
      <c r="W556" s="217">
        <f t="shared" si="145"/>
        <v>4699</v>
      </c>
      <c r="X556" s="217">
        <f t="shared" si="146"/>
        <v>4699</v>
      </c>
      <c r="Y556" s="217">
        <f t="shared" si="147"/>
        <v>4699</v>
      </c>
      <c r="Z556" s="217">
        <f t="shared" si="148"/>
        <v>4699</v>
      </c>
      <c r="AA556" s="217">
        <f t="shared" si="149"/>
        <v>4130</v>
      </c>
      <c r="AB556" s="210">
        <f t="shared" si="152"/>
        <v>-569</v>
      </c>
      <c r="AC556" s="203"/>
      <c r="AD556" s="211"/>
    </row>
    <row r="557" spans="1:30" s="79" customFormat="1" x14ac:dyDescent="0.2">
      <c r="A557" s="200">
        <v>469</v>
      </c>
      <c r="B557" s="200">
        <v>469035285</v>
      </c>
      <c r="C557" s="201" t="s">
        <v>528</v>
      </c>
      <c r="D557" s="200">
        <v>35</v>
      </c>
      <c r="E557" s="201" t="s">
        <v>67</v>
      </c>
      <c r="F557" s="200">
        <v>285</v>
      </c>
      <c r="G557" s="201" t="s">
        <v>317</v>
      </c>
      <c r="H557" s="202">
        <v>1.7700000000000002</v>
      </c>
      <c r="I557" s="203"/>
      <c r="J557" s="204">
        <f t="shared" si="136"/>
        <v>12090.639270142699</v>
      </c>
      <c r="K557" s="217">
        <f t="shared" si="137"/>
        <v>3530</v>
      </c>
      <c r="L557" s="217">
        <f t="shared" si="138"/>
        <v>0</v>
      </c>
      <c r="M557" s="217">
        <f t="shared" si="139"/>
        <v>938</v>
      </c>
      <c r="N557" s="218">
        <f t="shared" si="150"/>
        <v>16558.639270142699</v>
      </c>
      <c r="O557" s="207" t="str">
        <f t="shared" si="140"/>
        <v/>
      </c>
      <c r="P557" s="219"/>
      <c r="Q557" s="204" t="str">
        <f t="shared" si="141"/>
        <v/>
      </c>
      <c r="R557" s="217" t="str">
        <f t="shared" si="142"/>
        <v/>
      </c>
      <c r="S557" s="217" t="str">
        <f t="shared" si="143"/>
        <v/>
      </c>
      <c r="T557" s="210" t="str">
        <f t="shared" si="151"/>
        <v/>
      </c>
      <c r="U557" s="219"/>
      <c r="V557" s="204" t="str">
        <f t="shared" si="144"/>
        <v/>
      </c>
      <c r="W557" s="217" t="str">
        <f t="shared" si="145"/>
        <v/>
      </c>
      <c r="X557" s="217" t="str">
        <f t="shared" si="146"/>
        <v/>
      </c>
      <c r="Y557" s="217" t="str">
        <f t="shared" si="147"/>
        <v/>
      </c>
      <c r="Z557" s="217" t="str">
        <f t="shared" si="148"/>
        <v/>
      </c>
      <c r="AA557" s="217">
        <f t="shared" si="149"/>
        <v>3530</v>
      </c>
      <c r="AB557" s="210" t="str">
        <f t="shared" si="152"/>
        <v/>
      </c>
      <c r="AC557" s="203"/>
      <c r="AD557" s="211"/>
    </row>
    <row r="558" spans="1:30" s="79" customFormat="1" x14ac:dyDescent="0.2">
      <c r="A558" s="200">
        <v>469</v>
      </c>
      <c r="B558" s="200">
        <v>469035293</v>
      </c>
      <c r="C558" s="201" t="s">
        <v>528</v>
      </c>
      <c r="D558" s="200">
        <v>35</v>
      </c>
      <c r="E558" s="201" t="s">
        <v>67</v>
      </c>
      <c r="F558" s="200">
        <v>293</v>
      </c>
      <c r="G558" s="201" t="s">
        <v>325</v>
      </c>
      <c r="H558" s="202">
        <v>2.46</v>
      </c>
      <c r="I558" s="203"/>
      <c r="J558" s="204">
        <f t="shared" si="136"/>
        <v>12760.161431036608</v>
      </c>
      <c r="K558" s="217">
        <f t="shared" si="137"/>
        <v>611</v>
      </c>
      <c r="L558" s="217">
        <f t="shared" si="138"/>
        <v>0</v>
      </c>
      <c r="M558" s="217">
        <f t="shared" si="139"/>
        <v>938</v>
      </c>
      <c r="N558" s="218">
        <f t="shared" si="150"/>
        <v>14309.161431036608</v>
      </c>
      <c r="O558" s="207">
        <f t="shared" si="140"/>
        <v>1</v>
      </c>
      <c r="P558" s="219"/>
      <c r="Q558" s="204" t="str">
        <f t="shared" si="141"/>
        <v/>
      </c>
      <c r="R558" s="217" t="str">
        <f t="shared" si="142"/>
        <v/>
      </c>
      <c r="S558" s="217">
        <f t="shared" si="143"/>
        <v>12760.161431036608</v>
      </c>
      <c r="T558" s="210" t="str">
        <f t="shared" si="151"/>
        <v/>
      </c>
      <c r="U558" s="219"/>
      <c r="V558" s="204" t="str">
        <f t="shared" si="144"/>
        <v/>
      </c>
      <c r="W558" s="217" t="str">
        <f t="shared" si="145"/>
        <v/>
      </c>
      <c r="X558" s="217">
        <f t="shared" si="146"/>
        <v>574</v>
      </c>
      <c r="Y558" s="217">
        <f t="shared" si="147"/>
        <v>610</v>
      </c>
      <c r="Z558" s="217">
        <f t="shared" si="148"/>
        <v>610</v>
      </c>
      <c r="AA558" s="217">
        <f t="shared" si="149"/>
        <v>611</v>
      </c>
      <c r="AB558" s="210">
        <f t="shared" si="152"/>
        <v>1</v>
      </c>
      <c r="AC558" s="203"/>
      <c r="AD558" s="211"/>
    </row>
    <row r="559" spans="1:30" s="79" customFormat="1" x14ac:dyDescent="0.2">
      <c r="A559" s="200">
        <v>470</v>
      </c>
      <c r="B559" s="200">
        <v>470165009</v>
      </c>
      <c r="C559" s="201" t="s">
        <v>529</v>
      </c>
      <c r="D559" s="200">
        <v>165</v>
      </c>
      <c r="E559" s="201" t="s">
        <v>197</v>
      </c>
      <c r="F559" s="200">
        <v>9</v>
      </c>
      <c r="G559" s="201" t="s">
        <v>41</v>
      </c>
      <c r="H559" s="202">
        <v>4</v>
      </c>
      <c r="I559" s="203"/>
      <c r="J559" s="204">
        <f t="shared" si="136"/>
        <v>10408</v>
      </c>
      <c r="K559" s="217">
        <f t="shared" si="137"/>
        <v>6949</v>
      </c>
      <c r="L559" s="217">
        <f t="shared" si="138"/>
        <v>0</v>
      </c>
      <c r="M559" s="217">
        <f t="shared" si="139"/>
        <v>938</v>
      </c>
      <c r="N559" s="218">
        <f t="shared" si="150"/>
        <v>18295</v>
      </c>
      <c r="O559" s="207">
        <f t="shared" si="140"/>
        <v>0</v>
      </c>
      <c r="P559" s="219"/>
      <c r="Q559" s="204">
        <f t="shared" si="141"/>
        <v>10392</v>
      </c>
      <c r="R559" s="217">
        <f t="shared" si="142"/>
        <v>10408</v>
      </c>
      <c r="S559" s="217">
        <f t="shared" si="143"/>
        <v>10408</v>
      </c>
      <c r="T559" s="210">
        <f t="shared" si="151"/>
        <v>16</v>
      </c>
      <c r="U559" s="219"/>
      <c r="V559" s="204">
        <f t="shared" si="144"/>
        <v>6497</v>
      </c>
      <c r="W559" s="217">
        <f t="shared" si="145"/>
        <v>6507</v>
      </c>
      <c r="X559" s="217">
        <f t="shared" si="146"/>
        <v>6944</v>
      </c>
      <c r="Y559" s="217">
        <f t="shared" si="147"/>
        <v>6949</v>
      </c>
      <c r="Z559" s="217">
        <f t="shared" si="148"/>
        <v>6949</v>
      </c>
      <c r="AA559" s="217">
        <f t="shared" si="149"/>
        <v>6949</v>
      </c>
      <c r="AB559" s="210">
        <f t="shared" si="152"/>
        <v>0</v>
      </c>
      <c r="AC559" s="203"/>
      <c r="AD559" s="211"/>
    </row>
    <row r="560" spans="1:30" s="79" customFormat="1" x14ac:dyDescent="0.2">
      <c r="A560" s="200">
        <v>470</v>
      </c>
      <c r="B560" s="200">
        <v>470165010</v>
      </c>
      <c r="C560" s="201" t="s">
        <v>529</v>
      </c>
      <c r="D560" s="200">
        <v>165</v>
      </c>
      <c r="E560" s="201" t="s">
        <v>197</v>
      </c>
      <c r="F560" s="200">
        <v>10</v>
      </c>
      <c r="G560" s="201" t="s">
        <v>42</v>
      </c>
      <c r="H560" s="202">
        <v>1</v>
      </c>
      <c r="I560" s="203"/>
      <c r="J560" s="204">
        <f t="shared" si="136"/>
        <v>10652.602813678595</v>
      </c>
      <c r="K560" s="217">
        <f t="shared" si="137"/>
        <v>3985</v>
      </c>
      <c r="L560" s="217">
        <f t="shared" si="138"/>
        <v>0</v>
      </c>
      <c r="M560" s="217">
        <f t="shared" si="139"/>
        <v>938</v>
      </c>
      <c r="N560" s="218">
        <f t="shared" si="150"/>
        <v>15575.602813678595</v>
      </c>
      <c r="O560" s="207">
        <f t="shared" si="140"/>
        <v>0</v>
      </c>
      <c r="P560" s="219"/>
      <c r="Q560" s="204" t="str">
        <f t="shared" si="141"/>
        <v/>
      </c>
      <c r="R560" s="217" t="str">
        <f t="shared" si="142"/>
        <v/>
      </c>
      <c r="S560" s="217">
        <f t="shared" si="143"/>
        <v>10652.602813678595</v>
      </c>
      <c r="T560" s="210" t="str">
        <f t="shared" si="151"/>
        <v/>
      </c>
      <c r="U560" s="219"/>
      <c r="V560" s="204" t="str">
        <f t="shared" si="144"/>
        <v/>
      </c>
      <c r="W560" s="217" t="str">
        <f t="shared" si="145"/>
        <v/>
      </c>
      <c r="X560" s="217">
        <f t="shared" si="146"/>
        <v>3972</v>
      </c>
      <c r="Y560" s="217">
        <f t="shared" si="147"/>
        <v>3985</v>
      </c>
      <c r="Z560" s="217">
        <f t="shared" si="148"/>
        <v>3985</v>
      </c>
      <c r="AA560" s="217">
        <f t="shared" si="149"/>
        <v>3985</v>
      </c>
      <c r="AB560" s="210">
        <f t="shared" si="152"/>
        <v>0</v>
      </c>
      <c r="AC560" s="203"/>
      <c r="AD560" s="211"/>
    </row>
    <row r="561" spans="1:30" s="79" customFormat="1" x14ac:dyDescent="0.2">
      <c r="A561" s="200">
        <v>470</v>
      </c>
      <c r="B561" s="200">
        <v>470165031</v>
      </c>
      <c r="C561" s="201" t="s">
        <v>529</v>
      </c>
      <c r="D561" s="200">
        <v>165</v>
      </c>
      <c r="E561" s="201" t="s">
        <v>197</v>
      </c>
      <c r="F561" s="200">
        <v>31</v>
      </c>
      <c r="G561" s="201" t="s">
        <v>63</v>
      </c>
      <c r="H561" s="202">
        <v>2</v>
      </c>
      <c r="I561" s="203"/>
      <c r="J561" s="204">
        <f t="shared" si="136"/>
        <v>10819.455736251541</v>
      </c>
      <c r="K561" s="217">
        <f t="shared" si="137"/>
        <v>5343</v>
      </c>
      <c r="L561" s="217">
        <f t="shared" si="138"/>
        <v>0</v>
      </c>
      <c r="M561" s="217">
        <f t="shared" si="139"/>
        <v>938</v>
      </c>
      <c r="N561" s="218">
        <f t="shared" si="150"/>
        <v>17100.455736251541</v>
      </c>
      <c r="O561" s="207">
        <f t="shared" si="140"/>
        <v>0</v>
      </c>
      <c r="P561" s="219"/>
      <c r="Q561" s="204" t="str">
        <f t="shared" si="141"/>
        <v/>
      </c>
      <c r="R561" s="217">
        <f t="shared" si="142"/>
        <v>10819.455736251541</v>
      </c>
      <c r="S561" s="217">
        <f t="shared" si="143"/>
        <v>10819.455736251541</v>
      </c>
      <c r="T561" s="210" t="str">
        <f t="shared" si="151"/>
        <v/>
      </c>
      <c r="U561" s="219"/>
      <c r="V561" s="204" t="str">
        <f t="shared" si="144"/>
        <v/>
      </c>
      <c r="W561" s="217">
        <f t="shared" si="145"/>
        <v>5090</v>
      </c>
      <c r="X561" s="217">
        <f t="shared" si="146"/>
        <v>5344</v>
      </c>
      <c r="Y561" s="217">
        <f t="shared" si="147"/>
        <v>5343</v>
      </c>
      <c r="Z561" s="217">
        <f t="shared" si="148"/>
        <v>5343</v>
      </c>
      <c r="AA561" s="217">
        <f t="shared" si="149"/>
        <v>5343</v>
      </c>
      <c r="AB561" s="210">
        <f t="shared" si="152"/>
        <v>0</v>
      </c>
      <c r="AC561" s="203"/>
      <c r="AD561" s="211"/>
    </row>
    <row r="562" spans="1:30" s="79" customFormat="1" x14ac:dyDescent="0.2">
      <c r="A562" s="200">
        <v>470</v>
      </c>
      <c r="B562" s="200">
        <v>470165035</v>
      </c>
      <c r="C562" s="201" t="s">
        <v>529</v>
      </c>
      <c r="D562" s="200">
        <v>165</v>
      </c>
      <c r="E562" s="201" t="s">
        <v>197</v>
      </c>
      <c r="F562" s="200">
        <v>35</v>
      </c>
      <c r="G562" s="201" t="s">
        <v>67</v>
      </c>
      <c r="H562" s="202">
        <v>4.42</v>
      </c>
      <c r="I562" s="203"/>
      <c r="J562" s="204">
        <f t="shared" si="136"/>
        <v>9407</v>
      </c>
      <c r="K562" s="217">
        <f t="shared" si="137"/>
        <v>3948</v>
      </c>
      <c r="L562" s="217">
        <f t="shared" si="138"/>
        <v>0</v>
      </c>
      <c r="M562" s="217">
        <f t="shared" si="139"/>
        <v>938</v>
      </c>
      <c r="N562" s="218">
        <f t="shared" si="150"/>
        <v>14293</v>
      </c>
      <c r="O562" s="207">
        <f t="shared" si="140"/>
        <v>4</v>
      </c>
      <c r="P562" s="219"/>
      <c r="Q562" s="204">
        <f t="shared" si="141"/>
        <v>9142</v>
      </c>
      <c r="R562" s="217">
        <f t="shared" si="142"/>
        <v>9407</v>
      </c>
      <c r="S562" s="217">
        <f t="shared" si="143"/>
        <v>9407</v>
      </c>
      <c r="T562" s="210">
        <f t="shared" si="151"/>
        <v>265</v>
      </c>
      <c r="U562" s="219"/>
      <c r="V562" s="204">
        <f t="shared" si="144"/>
        <v>3117</v>
      </c>
      <c r="W562" s="217">
        <f t="shared" si="145"/>
        <v>3207</v>
      </c>
      <c r="X562" s="217">
        <f t="shared" si="146"/>
        <v>3931</v>
      </c>
      <c r="Y562" s="217">
        <f t="shared" si="147"/>
        <v>3942</v>
      </c>
      <c r="Z562" s="217">
        <f t="shared" si="148"/>
        <v>3944</v>
      </c>
      <c r="AA562" s="217">
        <f t="shared" si="149"/>
        <v>3948</v>
      </c>
      <c r="AB562" s="210">
        <f t="shared" si="152"/>
        <v>4</v>
      </c>
      <c r="AC562" s="203"/>
      <c r="AD562" s="211"/>
    </row>
    <row r="563" spans="1:30" s="79" customFormat="1" x14ac:dyDescent="0.2">
      <c r="A563" s="200">
        <v>470</v>
      </c>
      <c r="B563" s="200">
        <v>470165071</v>
      </c>
      <c r="C563" s="201" t="s">
        <v>529</v>
      </c>
      <c r="D563" s="200">
        <v>165</v>
      </c>
      <c r="E563" s="201" t="s">
        <v>197</v>
      </c>
      <c r="F563" s="200">
        <v>71</v>
      </c>
      <c r="G563" s="201" t="s">
        <v>103</v>
      </c>
      <c r="H563" s="202">
        <v>3</v>
      </c>
      <c r="I563" s="203"/>
      <c r="J563" s="204">
        <f t="shared" si="136"/>
        <v>9348</v>
      </c>
      <c r="K563" s="217">
        <f t="shared" si="137"/>
        <v>4509</v>
      </c>
      <c r="L563" s="217">
        <f t="shared" si="138"/>
        <v>0</v>
      </c>
      <c r="M563" s="217">
        <f t="shared" si="139"/>
        <v>938</v>
      </c>
      <c r="N563" s="218">
        <f t="shared" si="150"/>
        <v>14795</v>
      </c>
      <c r="O563" s="207">
        <f t="shared" si="140"/>
        <v>108</v>
      </c>
      <c r="P563" s="219"/>
      <c r="Q563" s="204">
        <f t="shared" si="141"/>
        <v>10467.592438273588</v>
      </c>
      <c r="R563" s="217">
        <f t="shared" si="142"/>
        <v>9348</v>
      </c>
      <c r="S563" s="217">
        <f t="shared" si="143"/>
        <v>9348</v>
      </c>
      <c r="T563" s="210">
        <f t="shared" si="151"/>
        <v>-1119.5924382735884</v>
      </c>
      <c r="U563" s="219"/>
      <c r="V563" s="204">
        <f t="shared" si="144"/>
        <v>4906</v>
      </c>
      <c r="W563" s="217">
        <f t="shared" si="145"/>
        <v>4381</v>
      </c>
      <c r="X563" s="217">
        <f t="shared" si="146"/>
        <v>4414</v>
      </c>
      <c r="Y563" s="217">
        <f t="shared" si="147"/>
        <v>4402</v>
      </c>
      <c r="Z563" s="217">
        <f t="shared" si="148"/>
        <v>4401</v>
      </c>
      <c r="AA563" s="217">
        <f t="shared" si="149"/>
        <v>4509</v>
      </c>
      <c r="AB563" s="210">
        <f t="shared" si="152"/>
        <v>108</v>
      </c>
      <c r="AC563" s="203"/>
      <c r="AD563" s="211"/>
    </row>
    <row r="564" spans="1:30" s="79" customFormat="1" x14ac:dyDescent="0.2">
      <c r="A564" s="200">
        <v>470</v>
      </c>
      <c r="B564" s="200">
        <v>470165093</v>
      </c>
      <c r="C564" s="201" t="s">
        <v>529</v>
      </c>
      <c r="D564" s="200">
        <v>165</v>
      </c>
      <c r="E564" s="201" t="s">
        <v>197</v>
      </c>
      <c r="F564" s="200">
        <v>93</v>
      </c>
      <c r="G564" s="201" t="s">
        <v>125</v>
      </c>
      <c r="H564" s="202">
        <v>161.22000000000003</v>
      </c>
      <c r="I564" s="203"/>
      <c r="J564" s="204">
        <f t="shared" si="136"/>
        <v>11379</v>
      </c>
      <c r="K564" s="217">
        <f t="shared" si="137"/>
        <v>65</v>
      </c>
      <c r="L564" s="217">
        <f t="shared" si="138"/>
        <v>0</v>
      </c>
      <c r="M564" s="217">
        <f t="shared" si="139"/>
        <v>938</v>
      </c>
      <c r="N564" s="218">
        <f t="shared" si="150"/>
        <v>12382</v>
      </c>
      <c r="O564" s="207">
        <f t="shared" si="140"/>
        <v>-2</v>
      </c>
      <c r="P564" s="219"/>
      <c r="Q564" s="204">
        <f t="shared" si="141"/>
        <v>10976</v>
      </c>
      <c r="R564" s="217">
        <f t="shared" si="142"/>
        <v>11379</v>
      </c>
      <c r="S564" s="217">
        <f t="shared" si="143"/>
        <v>11379</v>
      </c>
      <c r="T564" s="210">
        <f t="shared" si="151"/>
        <v>403</v>
      </c>
      <c r="U564" s="219"/>
      <c r="V564" s="204">
        <f t="shared" si="144"/>
        <v>375</v>
      </c>
      <c r="W564" s="217">
        <f t="shared" si="145"/>
        <v>388</v>
      </c>
      <c r="X564" s="217">
        <f t="shared" si="146"/>
        <v>117</v>
      </c>
      <c r="Y564" s="217">
        <f t="shared" si="147"/>
        <v>97</v>
      </c>
      <c r="Z564" s="217">
        <f t="shared" si="148"/>
        <v>67</v>
      </c>
      <c r="AA564" s="217">
        <f t="shared" si="149"/>
        <v>65</v>
      </c>
      <c r="AB564" s="210">
        <f t="shared" si="152"/>
        <v>-2</v>
      </c>
      <c r="AC564" s="203"/>
      <c r="AD564" s="211"/>
    </row>
    <row r="565" spans="1:30" s="79" customFormat="1" x14ac:dyDescent="0.2">
      <c r="A565" s="200">
        <v>470</v>
      </c>
      <c r="B565" s="200">
        <v>470165100</v>
      </c>
      <c r="C565" s="201" t="s">
        <v>529</v>
      </c>
      <c r="D565" s="200">
        <v>165</v>
      </c>
      <c r="E565" s="201" t="s">
        <v>197</v>
      </c>
      <c r="F565" s="200">
        <v>100</v>
      </c>
      <c r="G565" s="201" t="s">
        <v>132</v>
      </c>
      <c r="H565" s="202">
        <v>1</v>
      </c>
      <c r="I565" s="203"/>
      <c r="J565" s="204">
        <f t="shared" si="136"/>
        <v>12730.632923367111</v>
      </c>
      <c r="K565" s="217">
        <f t="shared" si="137"/>
        <v>4712</v>
      </c>
      <c r="L565" s="217">
        <f t="shared" si="138"/>
        <v>0</v>
      </c>
      <c r="M565" s="217">
        <f t="shared" si="139"/>
        <v>938</v>
      </c>
      <c r="N565" s="218">
        <f t="shared" si="150"/>
        <v>18380.632923367113</v>
      </c>
      <c r="O565" s="207">
        <f t="shared" si="140"/>
        <v>1</v>
      </c>
      <c r="P565" s="219"/>
      <c r="Q565" s="204" t="str">
        <f t="shared" si="141"/>
        <v/>
      </c>
      <c r="R565" s="217" t="str">
        <f t="shared" si="142"/>
        <v/>
      </c>
      <c r="S565" s="217">
        <f t="shared" si="143"/>
        <v>12730.632923367111</v>
      </c>
      <c r="T565" s="210" t="str">
        <f t="shared" si="151"/>
        <v/>
      </c>
      <c r="U565" s="219"/>
      <c r="V565" s="204" t="str">
        <f t="shared" si="144"/>
        <v/>
      </c>
      <c r="W565" s="217" t="str">
        <f t="shared" si="145"/>
        <v/>
      </c>
      <c r="X565" s="217">
        <f t="shared" si="146"/>
        <v>5243</v>
      </c>
      <c r="Y565" s="217">
        <f t="shared" si="147"/>
        <v>5243</v>
      </c>
      <c r="Z565" s="217">
        <f t="shared" si="148"/>
        <v>4711</v>
      </c>
      <c r="AA565" s="217">
        <f t="shared" si="149"/>
        <v>4712</v>
      </c>
      <c r="AB565" s="210">
        <f t="shared" si="152"/>
        <v>1</v>
      </c>
      <c r="AC565" s="203"/>
      <c r="AD565" s="211"/>
    </row>
    <row r="566" spans="1:30" s="79" customFormat="1" x14ac:dyDescent="0.2">
      <c r="A566" s="200">
        <v>470</v>
      </c>
      <c r="B566" s="200">
        <v>470165107</v>
      </c>
      <c r="C566" s="201" t="s">
        <v>529</v>
      </c>
      <c r="D566" s="200">
        <v>165</v>
      </c>
      <c r="E566" s="201" t="s">
        <v>197</v>
      </c>
      <c r="F566" s="200">
        <v>107</v>
      </c>
      <c r="G566" s="201" t="s">
        <v>139</v>
      </c>
      <c r="H566" s="202">
        <v>1</v>
      </c>
      <c r="I566" s="203"/>
      <c r="J566" s="204">
        <f t="shared" si="136"/>
        <v>12430.589091525537</v>
      </c>
      <c r="K566" s="217">
        <f t="shared" si="137"/>
        <v>4510</v>
      </c>
      <c r="L566" s="217">
        <f t="shared" si="138"/>
        <v>0</v>
      </c>
      <c r="M566" s="217">
        <f t="shared" si="139"/>
        <v>938</v>
      </c>
      <c r="N566" s="218">
        <f t="shared" si="150"/>
        <v>17878.589091525537</v>
      </c>
      <c r="O566" s="207">
        <f t="shared" si="140"/>
        <v>0</v>
      </c>
      <c r="P566" s="219"/>
      <c r="Q566" s="204" t="str">
        <f t="shared" si="141"/>
        <v/>
      </c>
      <c r="R566" s="217" t="str">
        <f t="shared" si="142"/>
        <v/>
      </c>
      <c r="S566" s="217">
        <f t="shared" si="143"/>
        <v>12430.589091525537</v>
      </c>
      <c r="T566" s="210" t="str">
        <f t="shared" si="151"/>
        <v/>
      </c>
      <c r="U566" s="219"/>
      <c r="V566" s="204" t="str">
        <f t="shared" si="144"/>
        <v/>
      </c>
      <c r="W566" s="217" t="str">
        <f t="shared" si="145"/>
        <v/>
      </c>
      <c r="X566" s="217">
        <f t="shared" si="146"/>
        <v>4581</v>
      </c>
      <c r="Y566" s="217">
        <f t="shared" si="147"/>
        <v>4510</v>
      </c>
      <c r="Z566" s="217">
        <f t="shared" si="148"/>
        <v>4510</v>
      </c>
      <c r="AA566" s="217">
        <f t="shared" si="149"/>
        <v>4510</v>
      </c>
      <c r="AB566" s="210">
        <f t="shared" si="152"/>
        <v>0</v>
      </c>
      <c r="AC566" s="203"/>
      <c r="AD566" s="211"/>
    </row>
    <row r="567" spans="1:30" s="79" customFormat="1" x14ac:dyDescent="0.2">
      <c r="A567" s="200">
        <v>470</v>
      </c>
      <c r="B567" s="200">
        <v>470165128</v>
      </c>
      <c r="C567" s="201" t="s">
        <v>529</v>
      </c>
      <c r="D567" s="200">
        <v>165</v>
      </c>
      <c r="E567" s="201" t="s">
        <v>197</v>
      </c>
      <c r="F567" s="200">
        <v>128</v>
      </c>
      <c r="G567" s="201" t="s">
        <v>160</v>
      </c>
      <c r="H567" s="202">
        <v>1</v>
      </c>
      <c r="I567" s="203"/>
      <c r="J567" s="204">
        <f t="shared" si="136"/>
        <v>9228</v>
      </c>
      <c r="K567" s="217">
        <f t="shared" si="137"/>
        <v>532</v>
      </c>
      <c r="L567" s="217">
        <f t="shared" si="138"/>
        <v>0</v>
      </c>
      <c r="M567" s="217">
        <f t="shared" si="139"/>
        <v>938</v>
      </c>
      <c r="N567" s="218">
        <f t="shared" si="150"/>
        <v>10698</v>
      </c>
      <c r="O567" s="207">
        <f t="shared" si="140"/>
        <v>1</v>
      </c>
      <c r="P567" s="219"/>
      <c r="Q567" s="204">
        <f t="shared" si="141"/>
        <v>12196.58468970729</v>
      </c>
      <c r="R567" s="217">
        <f t="shared" si="142"/>
        <v>9228</v>
      </c>
      <c r="S567" s="217">
        <f t="shared" si="143"/>
        <v>9228</v>
      </c>
      <c r="T567" s="210">
        <f t="shared" si="151"/>
        <v>-2968.5846897072897</v>
      </c>
      <c r="U567" s="219"/>
      <c r="V567" s="204">
        <f t="shared" si="144"/>
        <v>871</v>
      </c>
      <c r="W567" s="217">
        <f t="shared" si="145"/>
        <v>659</v>
      </c>
      <c r="X567" s="217">
        <f t="shared" si="146"/>
        <v>535</v>
      </c>
      <c r="Y567" s="217">
        <f t="shared" si="147"/>
        <v>531</v>
      </c>
      <c r="Z567" s="217">
        <f t="shared" si="148"/>
        <v>531</v>
      </c>
      <c r="AA567" s="217">
        <f t="shared" si="149"/>
        <v>532</v>
      </c>
      <c r="AB567" s="210">
        <f t="shared" si="152"/>
        <v>1</v>
      </c>
      <c r="AC567" s="203"/>
      <c r="AD567" s="211"/>
    </row>
    <row r="568" spans="1:30" s="79" customFormat="1" x14ac:dyDescent="0.2">
      <c r="A568" s="200">
        <v>470</v>
      </c>
      <c r="B568" s="200">
        <v>470165149</v>
      </c>
      <c r="C568" s="201" t="s">
        <v>529</v>
      </c>
      <c r="D568" s="200">
        <v>165</v>
      </c>
      <c r="E568" s="201" t="s">
        <v>197</v>
      </c>
      <c r="F568" s="200">
        <v>149</v>
      </c>
      <c r="G568" s="201" t="s">
        <v>181</v>
      </c>
      <c r="H568" s="202">
        <v>2</v>
      </c>
      <c r="I568" s="203"/>
      <c r="J568" s="204">
        <f t="shared" si="136"/>
        <v>10161</v>
      </c>
      <c r="K568" s="217">
        <f t="shared" si="137"/>
        <v>376</v>
      </c>
      <c r="L568" s="217">
        <f t="shared" si="138"/>
        <v>0</v>
      </c>
      <c r="M568" s="217">
        <f t="shared" si="139"/>
        <v>938</v>
      </c>
      <c r="N568" s="218">
        <f t="shared" si="150"/>
        <v>11475</v>
      </c>
      <c r="O568" s="207">
        <f t="shared" si="140"/>
        <v>4</v>
      </c>
      <c r="P568" s="219"/>
      <c r="Q568" s="204">
        <f t="shared" si="141"/>
        <v>13668.070175188335</v>
      </c>
      <c r="R568" s="217">
        <f t="shared" si="142"/>
        <v>10161</v>
      </c>
      <c r="S568" s="217">
        <f t="shared" si="143"/>
        <v>10161</v>
      </c>
      <c r="T568" s="210">
        <f t="shared" si="151"/>
        <v>-3507.0701751883353</v>
      </c>
      <c r="U568" s="219"/>
      <c r="V568" s="204">
        <f t="shared" si="144"/>
        <v>0</v>
      </c>
      <c r="W568" s="217">
        <f t="shared" si="145"/>
        <v>0</v>
      </c>
      <c r="X568" s="217">
        <f t="shared" si="146"/>
        <v>0</v>
      </c>
      <c r="Y568" s="217">
        <f t="shared" si="147"/>
        <v>0</v>
      </c>
      <c r="Z568" s="217">
        <f t="shared" si="148"/>
        <v>372</v>
      </c>
      <c r="AA568" s="217">
        <f t="shared" si="149"/>
        <v>376</v>
      </c>
      <c r="AB568" s="210">
        <f t="shared" si="152"/>
        <v>4</v>
      </c>
      <c r="AC568" s="203"/>
      <c r="AD568" s="211"/>
    </row>
    <row r="569" spans="1:30" s="79" customFormat="1" x14ac:dyDescent="0.2">
      <c r="A569" s="200">
        <v>470</v>
      </c>
      <c r="B569" s="200">
        <v>470165155</v>
      </c>
      <c r="C569" s="201" t="s">
        <v>529</v>
      </c>
      <c r="D569" s="200">
        <v>165</v>
      </c>
      <c r="E569" s="201" t="s">
        <v>197</v>
      </c>
      <c r="F569" s="200">
        <v>155</v>
      </c>
      <c r="G569" s="201" t="s">
        <v>187</v>
      </c>
      <c r="H569" s="202">
        <v>0.48</v>
      </c>
      <c r="I569" s="203"/>
      <c r="J569" s="204">
        <f t="shared" si="136"/>
        <v>11178.378682340017</v>
      </c>
      <c r="K569" s="217">
        <f t="shared" si="137"/>
        <v>7820</v>
      </c>
      <c r="L569" s="217">
        <f t="shared" si="138"/>
        <v>0</v>
      </c>
      <c r="M569" s="217">
        <f t="shared" si="139"/>
        <v>938</v>
      </c>
      <c r="N569" s="218">
        <f t="shared" si="150"/>
        <v>19936.378682340015</v>
      </c>
      <c r="O569" s="207" t="str">
        <f t="shared" si="140"/>
        <v/>
      </c>
      <c r="P569" s="219"/>
      <c r="Q569" s="204" t="str">
        <f t="shared" si="141"/>
        <v/>
      </c>
      <c r="R569" s="217" t="str">
        <f t="shared" si="142"/>
        <v/>
      </c>
      <c r="S569" s="217" t="str">
        <f t="shared" si="143"/>
        <v/>
      </c>
      <c r="T569" s="210" t="str">
        <f t="shared" si="151"/>
        <v/>
      </c>
      <c r="U569" s="219"/>
      <c r="V569" s="204" t="str">
        <f t="shared" si="144"/>
        <v/>
      </c>
      <c r="W569" s="217" t="str">
        <f t="shared" si="145"/>
        <v/>
      </c>
      <c r="X569" s="217" t="str">
        <f t="shared" si="146"/>
        <v/>
      </c>
      <c r="Y569" s="217" t="str">
        <f t="shared" si="147"/>
        <v/>
      </c>
      <c r="Z569" s="217" t="str">
        <f t="shared" si="148"/>
        <v/>
      </c>
      <c r="AA569" s="217">
        <f t="shared" si="149"/>
        <v>7820</v>
      </c>
      <c r="AB569" s="210" t="str">
        <f t="shared" si="152"/>
        <v/>
      </c>
      <c r="AC569" s="203"/>
      <c r="AD569" s="211"/>
    </row>
    <row r="570" spans="1:30" s="79" customFormat="1" x14ac:dyDescent="0.2">
      <c r="A570" s="200">
        <v>470</v>
      </c>
      <c r="B570" s="200">
        <v>470165163</v>
      </c>
      <c r="C570" s="201" t="s">
        <v>529</v>
      </c>
      <c r="D570" s="200">
        <v>165</v>
      </c>
      <c r="E570" s="201" t="s">
        <v>197</v>
      </c>
      <c r="F570" s="200">
        <v>163</v>
      </c>
      <c r="G570" s="201" t="s">
        <v>195</v>
      </c>
      <c r="H570" s="202">
        <v>33</v>
      </c>
      <c r="I570" s="203"/>
      <c r="J570" s="204">
        <f t="shared" si="136"/>
        <v>11413</v>
      </c>
      <c r="K570" s="217">
        <f t="shared" si="137"/>
        <v>108</v>
      </c>
      <c r="L570" s="217">
        <f t="shared" si="138"/>
        <v>0</v>
      </c>
      <c r="M570" s="217">
        <f t="shared" si="139"/>
        <v>938</v>
      </c>
      <c r="N570" s="218">
        <f t="shared" si="150"/>
        <v>12459</v>
      </c>
      <c r="O570" s="207">
        <f t="shared" si="140"/>
        <v>1</v>
      </c>
      <c r="P570" s="219"/>
      <c r="Q570" s="204">
        <f t="shared" si="141"/>
        <v>11000</v>
      </c>
      <c r="R570" s="217">
        <f t="shared" si="142"/>
        <v>11413</v>
      </c>
      <c r="S570" s="217">
        <f t="shared" si="143"/>
        <v>11413</v>
      </c>
      <c r="T570" s="210">
        <f t="shared" si="151"/>
        <v>413</v>
      </c>
      <c r="U570" s="219"/>
      <c r="V570" s="204">
        <f t="shared" si="144"/>
        <v>0</v>
      </c>
      <c r="W570" s="217">
        <f t="shared" si="145"/>
        <v>0</v>
      </c>
      <c r="X570" s="217">
        <f t="shared" si="146"/>
        <v>0</v>
      </c>
      <c r="Y570" s="217">
        <f t="shared" si="147"/>
        <v>0</v>
      </c>
      <c r="Z570" s="217">
        <f t="shared" si="148"/>
        <v>107</v>
      </c>
      <c r="AA570" s="217">
        <f t="shared" si="149"/>
        <v>108</v>
      </c>
      <c r="AB570" s="210">
        <f t="shared" si="152"/>
        <v>1</v>
      </c>
      <c r="AC570" s="203"/>
      <c r="AD570" s="211"/>
    </row>
    <row r="571" spans="1:30" s="79" customFormat="1" x14ac:dyDescent="0.2">
      <c r="A571" s="200">
        <v>470</v>
      </c>
      <c r="B571" s="200">
        <v>470165164</v>
      </c>
      <c r="C571" s="201" t="s">
        <v>529</v>
      </c>
      <c r="D571" s="200">
        <v>165</v>
      </c>
      <c r="E571" s="201" t="s">
        <v>197</v>
      </c>
      <c r="F571" s="200">
        <v>164</v>
      </c>
      <c r="G571" s="201" t="s">
        <v>196</v>
      </c>
      <c r="H571" s="202">
        <v>4</v>
      </c>
      <c r="I571" s="203"/>
      <c r="J571" s="204">
        <f t="shared" si="136"/>
        <v>12134</v>
      </c>
      <c r="K571" s="217">
        <f t="shared" si="137"/>
        <v>5720</v>
      </c>
      <c r="L571" s="217">
        <f t="shared" si="138"/>
        <v>0</v>
      </c>
      <c r="M571" s="217">
        <f t="shared" si="139"/>
        <v>938</v>
      </c>
      <c r="N571" s="218">
        <f t="shared" si="150"/>
        <v>18792</v>
      </c>
      <c r="O571" s="207">
        <f t="shared" si="140"/>
        <v>0</v>
      </c>
      <c r="P571" s="219"/>
      <c r="Q571" s="204">
        <f t="shared" si="141"/>
        <v>12534</v>
      </c>
      <c r="R571" s="217">
        <f t="shared" si="142"/>
        <v>12134</v>
      </c>
      <c r="S571" s="217">
        <f t="shared" si="143"/>
        <v>12134</v>
      </c>
      <c r="T571" s="210">
        <f t="shared" si="151"/>
        <v>-400</v>
      </c>
      <c r="U571" s="219"/>
      <c r="V571" s="204">
        <f t="shared" si="144"/>
        <v>5742</v>
      </c>
      <c r="W571" s="217">
        <f t="shared" si="145"/>
        <v>5559</v>
      </c>
      <c r="X571" s="217">
        <f t="shared" si="146"/>
        <v>5726</v>
      </c>
      <c r="Y571" s="217">
        <f t="shared" si="147"/>
        <v>5720</v>
      </c>
      <c r="Z571" s="217">
        <f t="shared" si="148"/>
        <v>5720</v>
      </c>
      <c r="AA571" s="217">
        <f t="shared" si="149"/>
        <v>5720</v>
      </c>
      <c r="AB571" s="210">
        <f t="shared" si="152"/>
        <v>0</v>
      </c>
      <c r="AC571" s="203"/>
      <c r="AD571" s="211"/>
    </row>
    <row r="572" spans="1:30" s="79" customFormat="1" x14ac:dyDescent="0.2">
      <c r="A572" s="200">
        <v>470</v>
      </c>
      <c r="B572" s="200">
        <v>470165165</v>
      </c>
      <c r="C572" s="201" t="s">
        <v>529</v>
      </c>
      <c r="D572" s="200">
        <v>165</v>
      </c>
      <c r="E572" s="201" t="s">
        <v>197</v>
      </c>
      <c r="F572" s="200">
        <v>165</v>
      </c>
      <c r="G572" s="201" t="s">
        <v>197</v>
      </c>
      <c r="H572" s="202">
        <v>558.89999999999986</v>
      </c>
      <c r="I572" s="203"/>
      <c r="J572" s="204">
        <f t="shared" si="136"/>
        <v>11432</v>
      </c>
      <c r="K572" s="217">
        <f t="shared" si="137"/>
        <v>349</v>
      </c>
      <c r="L572" s="217">
        <f t="shared" si="138"/>
        <v>60.887457505815007</v>
      </c>
      <c r="M572" s="217">
        <f t="shared" si="139"/>
        <v>938</v>
      </c>
      <c r="N572" s="218">
        <f t="shared" si="150"/>
        <v>12779.887457505814</v>
      </c>
      <c r="O572" s="207">
        <f t="shared" si="140"/>
        <v>61.887457505814382</v>
      </c>
      <c r="P572" s="219"/>
      <c r="Q572" s="204">
        <f t="shared" si="141"/>
        <v>10999</v>
      </c>
      <c r="R572" s="217">
        <f t="shared" si="142"/>
        <v>11432</v>
      </c>
      <c r="S572" s="217">
        <f t="shared" si="143"/>
        <v>11432</v>
      </c>
      <c r="T572" s="210">
        <f t="shared" si="151"/>
        <v>433</v>
      </c>
      <c r="U572" s="219"/>
      <c r="V572" s="204">
        <f t="shared" si="144"/>
        <v>200</v>
      </c>
      <c r="W572" s="217">
        <f t="shared" si="145"/>
        <v>207</v>
      </c>
      <c r="X572" s="217">
        <f t="shared" si="146"/>
        <v>330</v>
      </c>
      <c r="Y572" s="217">
        <f t="shared" si="147"/>
        <v>348</v>
      </c>
      <c r="Z572" s="217">
        <f t="shared" si="148"/>
        <v>348</v>
      </c>
      <c r="AA572" s="217">
        <f t="shared" si="149"/>
        <v>349</v>
      </c>
      <c r="AB572" s="210">
        <f t="shared" si="152"/>
        <v>1</v>
      </c>
      <c r="AC572" s="203"/>
      <c r="AD572" s="211"/>
    </row>
    <row r="573" spans="1:30" s="79" customFormat="1" x14ac:dyDescent="0.2">
      <c r="A573" s="200">
        <v>470</v>
      </c>
      <c r="B573" s="200">
        <v>470165176</v>
      </c>
      <c r="C573" s="201" t="s">
        <v>529</v>
      </c>
      <c r="D573" s="200">
        <v>165</v>
      </c>
      <c r="E573" s="201" t="s">
        <v>197</v>
      </c>
      <c r="F573" s="200">
        <v>176</v>
      </c>
      <c r="G573" s="201" t="s">
        <v>208</v>
      </c>
      <c r="H573" s="202">
        <v>288.35000000000002</v>
      </c>
      <c r="I573" s="203"/>
      <c r="J573" s="204">
        <f t="shared" si="136"/>
        <v>11065</v>
      </c>
      <c r="K573" s="217">
        <f t="shared" si="137"/>
        <v>5504</v>
      </c>
      <c r="L573" s="217">
        <f t="shared" si="138"/>
        <v>0</v>
      </c>
      <c r="M573" s="217">
        <f t="shared" si="139"/>
        <v>938</v>
      </c>
      <c r="N573" s="218">
        <f t="shared" si="150"/>
        <v>17507</v>
      </c>
      <c r="O573" s="207">
        <f t="shared" si="140"/>
        <v>5</v>
      </c>
      <c r="P573" s="219"/>
      <c r="Q573" s="204">
        <f t="shared" si="141"/>
        <v>10621</v>
      </c>
      <c r="R573" s="217">
        <f t="shared" si="142"/>
        <v>11065</v>
      </c>
      <c r="S573" s="217">
        <f t="shared" si="143"/>
        <v>11065</v>
      </c>
      <c r="T573" s="210">
        <f t="shared" si="151"/>
        <v>444</v>
      </c>
      <c r="U573" s="219"/>
      <c r="V573" s="204">
        <f t="shared" si="144"/>
        <v>3658</v>
      </c>
      <c r="W573" s="217">
        <f t="shared" si="145"/>
        <v>3811</v>
      </c>
      <c r="X573" s="217">
        <f t="shared" si="146"/>
        <v>5469</v>
      </c>
      <c r="Y573" s="217">
        <f t="shared" si="147"/>
        <v>5453</v>
      </c>
      <c r="Z573" s="217">
        <f t="shared" si="148"/>
        <v>5499</v>
      </c>
      <c r="AA573" s="217">
        <f t="shared" si="149"/>
        <v>5504</v>
      </c>
      <c r="AB573" s="210">
        <f t="shared" si="152"/>
        <v>5</v>
      </c>
      <c r="AC573" s="203"/>
      <c r="AD573" s="211"/>
    </row>
    <row r="574" spans="1:30" s="79" customFormat="1" x14ac:dyDescent="0.2">
      <c r="A574" s="200">
        <v>470</v>
      </c>
      <c r="B574" s="200">
        <v>470165178</v>
      </c>
      <c r="C574" s="201" t="s">
        <v>529</v>
      </c>
      <c r="D574" s="200">
        <v>165</v>
      </c>
      <c r="E574" s="201" t="s">
        <v>197</v>
      </c>
      <c r="F574" s="200">
        <v>178</v>
      </c>
      <c r="G574" s="201" t="s">
        <v>210</v>
      </c>
      <c r="H574" s="202">
        <v>244.46</v>
      </c>
      <c r="I574" s="203"/>
      <c r="J574" s="204">
        <f t="shared" si="136"/>
        <v>10186</v>
      </c>
      <c r="K574" s="217">
        <f t="shared" si="137"/>
        <v>1714</v>
      </c>
      <c r="L574" s="217">
        <f t="shared" si="138"/>
        <v>0</v>
      </c>
      <c r="M574" s="217">
        <f t="shared" si="139"/>
        <v>938</v>
      </c>
      <c r="N574" s="218">
        <f t="shared" si="150"/>
        <v>12838</v>
      </c>
      <c r="O574" s="207">
        <f t="shared" si="140"/>
        <v>2</v>
      </c>
      <c r="P574" s="219"/>
      <c r="Q574" s="204">
        <f t="shared" si="141"/>
        <v>10136</v>
      </c>
      <c r="R574" s="217">
        <f t="shared" si="142"/>
        <v>10186</v>
      </c>
      <c r="S574" s="217">
        <f t="shared" si="143"/>
        <v>10186</v>
      </c>
      <c r="T574" s="210">
        <f t="shared" si="151"/>
        <v>50</v>
      </c>
      <c r="U574" s="219"/>
      <c r="V574" s="204">
        <f t="shared" si="144"/>
        <v>1219</v>
      </c>
      <c r="W574" s="217">
        <f t="shared" si="145"/>
        <v>1225</v>
      </c>
      <c r="X574" s="217">
        <f t="shared" si="146"/>
        <v>1702</v>
      </c>
      <c r="Y574" s="217">
        <f t="shared" si="147"/>
        <v>1712</v>
      </c>
      <c r="Z574" s="217">
        <f t="shared" si="148"/>
        <v>1712</v>
      </c>
      <c r="AA574" s="217">
        <f t="shared" si="149"/>
        <v>1714</v>
      </c>
      <c r="AB574" s="210">
        <f t="shared" si="152"/>
        <v>2</v>
      </c>
      <c r="AC574" s="203"/>
      <c r="AD574" s="211"/>
    </row>
    <row r="575" spans="1:30" s="79" customFormat="1" x14ac:dyDescent="0.2">
      <c r="A575" s="200">
        <v>470</v>
      </c>
      <c r="B575" s="200">
        <v>470165184</v>
      </c>
      <c r="C575" s="201" t="s">
        <v>529</v>
      </c>
      <c r="D575" s="200">
        <v>165</v>
      </c>
      <c r="E575" s="201" t="s">
        <v>197</v>
      </c>
      <c r="F575" s="200">
        <v>184</v>
      </c>
      <c r="G575" s="201" t="s">
        <v>216</v>
      </c>
      <c r="H575" s="202">
        <v>2.08</v>
      </c>
      <c r="I575" s="203"/>
      <c r="J575" s="204">
        <f t="shared" si="136"/>
        <v>9407</v>
      </c>
      <c r="K575" s="217">
        <f t="shared" si="137"/>
        <v>7440</v>
      </c>
      <c r="L575" s="217">
        <f t="shared" si="138"/>
        <v>0</v>
      </c>
      <c r="M575" s="217">
        <f t="shared" si="139"/>
        <v>938</v>
      </c>
      <c r="N575" s="218">
        <f t="shared" si="150"/>
        <v>17785</v>
      </c>
      <c r="O575" s="207">
        <f t="shared" si="140"/>
        <v>0</v>
      </c>
      <c r="P575" s="219"/>
      <c r="Q575" s="204">
        <f t="shared" si="141"/>
        <v>9983.854045965516</v>
      </c>
      <c r="R575" s="217">
        <f t="shared" si="142"/>
        <v>9407</v>
      </c>
      <c r="S575" s="217">
        <f t="shared" si="143"/>
        <v>9407</v>
      </c>
      <c r="T575" s="210">
        <f t="shared" si="151"/>
        <v>-576.85404596551598</v>
      </c>
      <c r="U575" s="219"/>
      <c r="V575" s="204">
        <f t="shared" si="144"/>
        <v>8257</v>
      </c>
      <c r="W575" s="217">
        <f t="shared" si="145"/>
        <v>7780</v>
      </c>
      <c r="X575" s="217">
        <f t="shared" si="146"/>
        <v>7421</v>
      </c>
      <c r="Y575" s="217">
        <f t="shared" si="147"/>
        <v>7440</v>
      </c>
      <c r="Z575" s="217">
        <f t="shared" si="148"/>
        <v>7440</v>
      </c>
      <c r="AA575" s="217">
        <f t="shared" si="149"/>
        <v>7440</v>
      </c>
      <c r="AB575" s="210">
        <f t="shared" si="152"/>
        <v>0</v>
      </c>
      <c r="AC575" s="203"/>
      <c r="AD575" s="211"/>
    </row>
    <row r="576" spans="1:30" s="79" customFormat="1" x14ac:dyDescent="0.2">
      <c r="A576" s="200">
        <v>470</v>
      </c>
      <c r="B576" s="200">
        <v>470165217</v>
      </c>
      <c r="C576" s="201" t="s">
        <v>529</v>
      </c>
      <c r="D576" s="200">
        <v>165</v>
      </c>
      <c r="E576" s="201" t="s">
        <v>197</v>
      </c>
      <c r="F576" s="200">
        <v>217</v>
      </c>
      <c r="G576" s="201" t="s">
        <v>249</v>
      </c>
      <c r="H576" s="202">
        <v>1</v>
      </c>
      <c r="I576" s="203"/>
      <c r="J576" s="204">
        <f t="shared" si="136"/>
        <v>11094</v>
      </c>
      <c r="K576" s="217">
        <f t="shared" si="137"/>
        <v>5753</v>
      </c>
      <c r="L576" s="217">
        <f t="shared" si="138"/>
        <v>0</v>
      </c>
      <c r="M576" s="217">
        <f t="shared" si="139"/>
        <v>938</v>
      </c>
      <c r="N576" s="218">
        <f t="shared" si="150"/>
        <v>17785</v>
      </c>
      <c r="O576" s="207">
        <f t="shared" si="140"/>
        <v>1</v>
      </c>
      <c r="P576" s="219"/>
      <c r="Q576" s="204">
        <f t="shared" si="141"/>
        <v>10717.785840565259</v>
      </c>
      <c r="R576" s="217">
        <f t="shared" si="142"/>
        <v>11094</v>
      </c>
      <c r="S576" s="217">
        <f t="shared" si="143"/>
        <v>11094</v>
      </c>
      <c r="T576" s="210">
        <f t="shared" si="151"/>
        <v>376.2141594347413</v>
      </c>
      <c r="U576" s="219"/>
      <c r="V576" s="204">
        <f t="shared" si="144"/>
        <v>5287</v>
      </c>
      <c r="W576" s="217">
        <f t="shared" si="145"/>
        <v>5472</v>
      </c>
      <c r="X576" s="217">
        <f t="shared" si="146"/>
        <v>5758</v>
      </c>
      <c r="Y576" s="217">
        <f t="shared" si="147"/>
        <v>5752</v>
      </c>
      <c r="Z576" s="217">
        <f t="shared" si="148"/>
        <v>5752</v>
      </c>
      <c r="AA576" s="217">
        <f t="shared" si="149"/>
        <v>5753</v>
      </c>
      <c r="AB576" s="210">
        <f t="shared" si="152"/>
        <v>1</v>
      </c>
      <c r="AC576" s="203"/>
      <c r="AD576" s="211"/>
    </row>
    <row r="577" spans="1:30" s="79" customFormat="1" x14ac:dyDescent="0.2">
      <c r="A577" s="200">
        <v>470</v>
      </c>
      <c r="B577" s="200">
        <v>470165229</v>
      </c>
      <c r="C577" s="201" t="s">
        <v>529</v>
      </c>
      <c r="D577" s="200">
        <v>165</v>
      </c>
      <c r="E577" s="201" t="s">
        <v>197</v>
      </c>
      <c r="F577" s="200">
        <v>229</v>
      </c>
      <c r="G577" s="201" t="s">
        <v>261</v>
      </c>
      <c r="H577" s="202">
        <v>8</v>
      </c>
      <c r="I577" s="203"/>
      <c r="J577" s="204">
        <f t="shared" si="136"/>
        <v>10390</v>
      </c>
      <c r="K577" s="217">
        <f t="shared" si="137"/>
        <v>1011</v>
      </c>
      <c r="L577" s="217">
        <f t="shared" si="138"/>
        <v>0</v>
      </c>
      <c r="M577" s="217">
        <f t="shared" si="139"/>
        <v>938</v>
      </c>
      <c r="N577" s="218">
        <f t="shared" si="150"/>
        <v>12339</v>
      </c>
      <c r="O577" s="207">
        <f t="shared" si="140"/>
        <v>-384</v>
      </c>
      <c r="P577" s="219"/>
      <c r="Q577" s="204">
        <f t="shared" si="141"/>
        <v>10456</v>
      </c>
      <c r="R577" s="217">
        <f t="shared" si="142"/>
        <v>10390</v>
      </c>
      <c r="S577" s="217">
        <f t="shared" si="143"/>
        <v>10390</v>
      </c>
      <c r="T577" s="210">
        <f t="shared" si="151"/>
        <v>-66</v>
      </c>
      <c r="U577" s="219"/>
      <c r="V577" s="204">
        <f t="shared" si="144"/>
        <v>1708</v>
      </c>
      <c r="W577" s="217">
        <f t="shared" si="145"/>
        <v>1697</v>
      </c>
      <c r="X577" s="217">
        <f t="shared" si="146"/>
        <v>1697</v>
      </c>
      <c r="Y577" s="217">
        <f t="shared" si="147"/>
        <v>1697</v>
      </c>
      <c r="Z577" s="217">
        <f t="shared" si="148"/>
        <v>1395</v>
      </c>
      <c r="AA577" s="217">
        <f t="shared" si="149"/>
        <v>1011</v>
      </c>
      <c r="AB577" s="210">
        <f t="shared" si="152"/>
        <v>-384</v>
      </c>
      <c r="AC577" s="203"/>
      <c r="AD577" s="211"/>
    </row>
    <row r="578" spans="1:30" s="79" customFormat="1" x14ac:dyDescent="0.2">
      <c r="A578" s="200">
        <v>470</v>
      </c>
      <c r="B578" s="200">
        <v>470165244</v>
      </c>
      <c r="C578" s="201" t="s">
        <v>529</v>
      </c>
      <c r="D578" s="200">
        <v>165</v>
      </c>
      <c r="E578" s="201" t="s">
        <v>197</v>
      </c>
      <c r="F578" s="200">
        <v>244</v>
      </c>
      <c r="G578" s="201" t="s">
        <v>276</v>
      </c>
      <c r="H578" s="202">
        <v>0.09</v>
      </c>
      <c r="I578" s="203"/>
      <c r="J578" s="204">
        <f t="shared" si="136"/>
        <v>12923.998454132687</v>
      </c>
      <c r="K578" s="217">
        <f t="shared" si="137"/>
        <v>4096</v>
      </c>
      <c r="L578" s="217">
        <f t="shared" si="138"/>
        <v>0</v>
      </c>
      <c r="M578" s="217">
        <f t="shared" si="139"/>
        <v>938</v>
      </c>
      <c r="N578" s="218">
        <f t="shared" si="150"/>
        <v>17957.998454132685</v>
      </c>
      <c r="O578" s="207" t="str">
        <f t="shared" si="140"/>
        <v/>
      </c>
      <c r="P578" s="219"/>
      <c r="Q578" s="204" t="str">
        <f t="shared" si="141"/>
        <v/>
      </c>
      <c r="R578" s="217" t="str">
        <f t="shared" si="142"/>
        <v/>
      </c>
      <c r="S578" s="217" t="str">
        <f t="shared" si="143"/>
        <v/>
      </c>
      <c r="T578" s="210" t="str">
        <f t="shared" si="151"/>
        <v/>
      </c>
      <c r="U578" s="219"/>
      <c r="V578" s="204" t="str">
        <f t="shared" si="144"/>
        <v/>
      </c>
      <c r="W578" s="217" t="str">
        <f t="shared" si="145"/>
        <v/>
      </c>
      <c r="X578" s="217" t="str">
        <f t="shared" si="146"/>
        <v/>
      </c>
      <c r="Y578" s="217" t="str">
        <f t="shared" si="147"/>
        <v/>
      </c>
      <c r="Z578" s="217" t="str">
        <f t="shared" si="148"/>
        <v/>
      </c>
      <c r="AA578" s="217">
        <f t="shared" si="149"/>
        <v>4096</v>
      </c>
      <c r="AB578" s="210" t="str">
        <f t="shared" si="152"/>
        <v/>
      </c>
      <c r="AC578" s="203"/>
      <c r="AD578" s="211"/>
    </row>
    <row r="579" spans="1:30" s="79" customFormat="1" x14ac:dyDescent="0.2">
      <c r="A579" s="200">
        <v>470</v>
      </c>
      <c r="B579" s="200">
        <v>470165246</v>
      </c>
      <c r="C579" s="201" t="s">
        <v>529</v>
      </c>
      <c r="D579" s="200">
        <v>165</v>
      </c>
      <c r="E579" s="201" t="s">
        <v>197</v>
      </c>
      <c r="F579" s="200">
        <v>246</v>
      </c>
      <c r="G579" s="201" t="s">
        <v>278</v>
      </c>
      <c r="H579" s="202">
        <v>2</v>
      </c>
      <c r="I579" s="203"/>
      <c r="J579" s="204">
        <f t="shared" si="136"/>
        <v>10689.029197383648</v>
      </c>
      <c r="K579" s="217">
        <f t="shared" si="137"/>
        <v>3924</v>
      </c>
      <c r="L579" s="217">
        <f t="shared" si="138"/>
        <v>0</v>
      </c>
      <c r="M579" s="217">
        <f t="shared" si="139"/>
        <v>938</v>
      </c>
      <c r="N579" s="218">
        <f t="shared" si="150"/>
        <v>15551.029197383648</v>
      </c>
      <c r="O579" s="207">
        <f t="shared" si="140"/>
        <v>0</v>
      </c>
      <c r="P579" s="219"/>
      <c r="Q579" s="204" t="str">
        <f t="shared" si="141"/>
        <v/>
      </c>
      <c r="R579" s="217" t="str">
        <f t="shared" si="142"/>
        <v/>
      </c>
      <c r="S579" s="217">
        <f t="shared" si="143"/>
        <v>10689.029197383648</v>
      </c>
      <c r="T579" s="210" t="str">
        <f t="shared" si="151"/>
        <v/>
      </c>
      <c r="U579" s="219"/>
      <c r="V579" s="204" t="str">
        <f t="shared" si="144"/>
        <v/>
      </c>
      <c r="W579" s="217" t="str">
        <f t="shared" si="145"/>
        <v/>
      </c>
      <c r="X579" s="217">
        <f t="shared" si="146"/>
        <v>3923</v>
      </c>
      <c r="Y579" s="217">
        <f t="shared" si="147"/>
        <v>3924</v>
      </c>
      <c r="Z579" s="217">
        <f t="shared" si="148"/>
        <v>3924</v>
      </c>
      <c r="AA579" s="217">
        <f t="shared" si="149"/>
        <v>3924</v>
      </c>
      <c r="AB579" s="210">
        <f t="shared" si="152"/>
        <v>0</v>
      </c>
      <c r="AC579" s="203"/>
      <c r="AD579" s="211"/>
    </row>
    <row r="580" spans="1:30" s="79" customFormat="1" x14ac:dyDescent="0.2">
      <c r="A580" s="200">
        <v>470</v>
      </c>
      <c r="B580" s="200">
        <v>470165248</v>
      </c>
      <c r="C580" s="201" t="s">
        <v>529</v>
      </c>
      <c r="D580" s="200">
        <v>165</v>
      </c>
      <c r="E580" s="201" t="s">
        <v>197</v>
      </c>
      <c r="F580" s="200">
        <v>248</v>
      </c>
      <c r="G580" s="201" t="s">
        <v>280</v>
      </c>
      <c r="H580" s="202">
        <v>29.580000000000002</v>
      </c>
      <c r="I580" s="203"/>
      <c r="J580" s="204">
        <f t="shared" si="136"/>
        <v>10520</v>
      </c>
      <c r="K580" s="217">
        <f t="shared" si="137"/>
        <v>831</v>
      </c>
      <c r="L580" s="217">
        <f t="shared" si="138"/>
        <v>0</v>
      </c>
      <c r="M580" s="217">
        <f t="shared" si="139"/>
        <v>938</v>
      </c>
      <c r="N580" s="218">
        <f t="shared" si="150"/>
        <v>12289</v>
      </c>
      <c r="O580" s="207">
        <f t="shared" si="140"/>
        <v>2</v>
      </c>
      <c r="P580" s="219"/>
      <c r="Q580" s="204">
        <f t="shared" si="141"/>
        <v>10444</v>
      </c>
      <c r="R580" s="217">
        <f t="shared" si="142"/>
        <v>10520</v>
      </c>
      <c r="S580" s="217">
        <f t="shared" si="143"/>
        <v>10520</v>
      </c>
      <c r="T580" s="210">
        <f t="shared" si="151"/>
        <v>76</v>
      </c>
      <c r="U580" s="219"/>
      <c r="V580" s="204">
        <f t="shared" si="144"/>
        <v>599</v>
      </c>
      <c r="W580" s="217">
        <f t="shared" si="145"/>
        <v>603</v>
      </c>
      <c r="X580" s="217">
        <f t="shared" si="146"/>
        <v>825</v>
      </c>
      <c r="Y580" s="217">
        <f t="shared" si="147"/>
        <v>830</v>
      </c>
      <c r="Z580" s="217">
        <f t="shared" si="148"/>
        <v>829</v>
      </c>
      <c r="AA580" s="217">
        <f t="shared" si="149"/>
        <v>831</v>
      </c>
      <c r="AB580" s="210">
        <f t="shared" si="152"/>
        <v>2</v>
      </c>
      <c r="AC580" s="203"/>
      <c r="AD580" s="211"/>
    </row>
    <row r="581" spans="1:30" s="79" customFormat="1" x14ac:dyDescent="0.2">
      <c r="A581" s="200">
        <v>470</v>
      </c>
      <c r="B581" s="200">
        <v>470165262</v>
      </c>
      <c r="C581" s="201" t="s">
        <v>529</v>
      </c>
      <c r="D581" s="200">
        <v>165</v>
      </c>
      <c r="E581" s="201" t="s">
        <v>197</v>
      </c>
      <c r="F581" s="200">
        <v>262</v>
      </c>
      <c r="G581" s="201" t="s">
        <v>294</v>
      </c>
      <c r="H581" s="202">
        <v>83.460000000000008</v>
      </c>
      <c r="I581" s="203"/>
      <c r="J581" s="204">
        <f t="shared" si="136"/>
        <v>10958</v>
      </c>
      <c r="K581" s="217">
        <f t="shared" si="137"/>
        <v>3830</v>
      </c>
      <c r="L581" s="217">
        <f t="shared" si="138"/>
        <v>0</v>
      </c>
      <c r="M581" s="217">
        <f t="shared" si="139"/>
        <v>938</v>
      </c>
      <c r="N581" s="218">
        <f t="shared" si="150"/>
        <v>15726</v>
      </c>
      <c r="O581" s="207">
        <f t="shared" si="140"/>
        <v>6</v>
      </c>
      <c r="P581" s="219"/>
      <c r="Q581" s="204">
        <f t="shared" si="141"/>
        <v>10393</v>
      </c>
      <c r="R581" s="217">
        <f t="shared" si="142"/>
        <v>10958</v>
      </c>
      <c r="S581" s="217">
        <f t="shared" si="143"/>
        <v>10958</v>
      </c>
      <c r="T581" s="210">
        <f t="shared" si="151"/>
        <v>565</v>
      </c>
      <c r="U581" s="219"/>
      <c r="V581" s="204">
        <f t="shared" si="144"/>
        <v>3851</v>
      </c>
      <c r="W581" s="217">
        <f t="shared" si="145"/>
        <v>4061</v>
      </c>
      <c r="X581" s="217">
        <f t="shared" si="146"/>
        <v>4061</v>
      </c>
      <c r="Y581" s="217">
        <f t="shared" si="147"/>
        <v>4061</v>
      </c>
      <c r="Z581" s="217">
        <f t="shared" si="148"/>
        <v>3824</v>
      </c>
      <c r="AA581" s="217">
        <f t="shared" si="149"/>
        <v>3830</v>
      </c>
      <c r="AB581" s="210">
        <f t="shared" si="152"/>
        <v>6</v>
      </c>
      <c r="AC581" s="203"/>
      <c r="AD581" s="211"/>
    </row>
    <row r="582" spans="1:30" s="79" customFormat="1" x14ac:dyDescent="0.2">
      <c r="A582" s="200">
        <v>470</v>
      </c>
      <c r="B582" s="200">
        <v>470165274</v>
      </c>
      <c r="C582" s="201" t="s">
        <v>529</v>
      </c>
      <c r="D582" s="200">
        <v>165</v>
      </c>
      <c r="E582" s="201" t="s">
        <v>197</v>
      </c>
      <c r="F582" s="200">
        <v>274</v>
      </c>
      <c r="G582" s="201" t="s">
        <v>306</v>
      </c>
      <c r="H582" s="202">
        <v>2.99</v>
      </c>
      <c r="I582" s="203"/>
      <c r="J582" s="204">
        <f t="shared" si="136"/>
        <v>11094</v>
      </c>
      <c r="K582" s="217">
        <f t="shared" si="137"/>
        <v>4562</v>
      </c>
      <c r="L582" s="217">
        <f t="shared" si="138"/>
        <v>0</v>
      </c>
      <c r="M582" s="217">
        <f t="shared" si="139"/>
        <v>938</v>
      </c>
      <c r="N582" s="218">
        <f t="shared" si="150"/>
        <v>16594</v>
      </c>
      <c r="O582" s="207">
        <f t="shared" si="140"/>
        <v>1</v>
      </c>
      <c r="P582" s="219"/>
      <c r="Q582" s="204">
        <f t="shared" si="141"/>
        <v>13084.368871016801</v>
      </c>
      <c r="R582" s="217">
        <f t="shared" si="142"/>
        <v>11094</v>
      </c>
      <c r="S582" s="217">
        <f t="shared" si="143"/>
        <v>11094</v>
      </c>
      <c r="T582" s="210">
        <f t="shared" si="151"/>
        <v>-1990.3688710168008</v>
      </c>
      <c r="U582" s="219"/>
      <c r="V582" s="204">
        <f t="shared" si="144"/>
        <v>6045</v>
      </c>
      <c r="W582" s="217">
        <f t="shared" si="145"/>
        <v>5125</v>
      </c>
      <c r="X582" s="217">
        <f t="shared" si="146"/>
        <v>4588</v>
      </c>
      <c r="Y582" s="217">
        <f t="shared" si="147"/>
        <v>4562</v>
      </c>
      <c r="Z582" s="217">
        <f t="shared" si="148"/>
        <v>4561</v>
      </c>
      <c r="AA582" s="217">
        <f t="shared" si="149"/>
        <v>4562</v>
      </c>
      <c r="AB582" s="210">
        <f t="shared" si="152"/>
        <v>1</v>
      </c>
      <c r="AC582" s="203"/>
      <c r="AD582" s="211"/>
    </row>
    <row r="583" spans="1:30" s="79" customFormat="1" x14ac:dyDescent="0.2">
      <c r="A583" s="200">
        <v>470</v>
      </c>
      <c r="B583" s="200">
        <v>470165284</v>
      </c>
      <c r="C583" s="201" t="s">
        <v>529</v>
      </c>
      <c r="D583" s="200">
        <v>165</v>
      </c>
      <c r="E583" s="201" t="s">
        <v>197</v>
      </c>
      <c r="F583" s="200">
        <v>284</v>
      </c>
      <c r="G583" s="201" t="s">
        <v>316</v>
      </c>
      <c r="H583" s="202">
        <v>106.32000000000001</v>
      </c>
      <c r="I583" s="203"/>
      <c r="J583" s="204">
        <f t="shared" si="136"/>
        <v>10310</v>
      </c>
      <c r="K583" s="217">
        <f t="shared" si="137"/>
        <v>4107</v>
      </c>
      <c r="L583" s="217">
        <f t="shared" si="138"/>
        <v>0</v>
      </c>
      <c r="M583" s="217">
        <f t="shared" si="139"/>
        <v>938</v>
      </c>
      <c r="N583" s="218">
        <f t="shared" si="150"/>
        <v>15355</v>
      </c>
      <c r="O583" s="207">
        <f t="shared" si="140"/>
        <v>5</v>
      </c>
      <c r="P583" s="219"/>
      <c r="Q583" s="204">
        <f t="shared" si="141"/>
        <v>9996</v>
      </c>
      <c r="R583" s="217">
        <f t="shared" si="142"/>
        <v>10310</v>
      </c>
      <c r="S583" s="217">
        <f t="shared" si="143"/>
        <v>10310</v>
      </c>
      <c r="T583" s="210">
        <f t="shared" si="151"/>
        <v>314</v>
      </c>
      <c r="U583" s="219"/>
      <c r="V583" s="204">
        <f t="shared" si="144"/>
        <v>4202</v>
      </c>
      <c r="W583" s="217">
        <f t="shared" si="145"/>
        <v>4334</v>
      </c>
      <c r="X583" s="217">
        <f t="shared" si="146"/>
        <v>4086</v>
      </c>
      <c r="Y583" s="217">
        <f t="shared" si="147"/>
        <v>4102</v>
      </c>
      <c r="Z583" s="217">
        <f t="shared" si="148"/>
        <v>4102</v>
      </c>
      <c r="AA583" s="217">
        <f t="shared" si="149"/>
        <v>4107</v>
      </c>
      <c r="AB583" s="210">
        <f t="shared" si="152"/>
        <v>5</v>
      </c>
      <c r="AC583" s="203"/>
      <c r="AD583" s="211"/>
    </row>
    <row r="584" spans="1:30" s="79" customFormat="1" x14ac:dyDescent="0.2">
      <c r="A584" s="200">
        <v>470</v>
      </c>
      <c r="B584" s="200">
        <v>470165305</v>
      </c>
      <c r="C584" s="201" t="s">
        <v>529</v>
      </c>
      <c r="D584" s="200">
        <v>165</v>
      </c>
      <c r="E584" s="201" t="s">
        <v>197</v>
      </c>
      <c r="F584" s="200">
        <v>305</v>
      </c>
      <c r="G584" s="201" t="s">
        <v>337</v>
      </c>
      <c r="H584" s="202">
        <v>64.08</v>
      </c>
      <c r="I584" s="203"/>
      <c r="J584" s="204">
        <f t="shared" si="136"/>
        <v>9970</v>
      </c>
      <c r="K584" s="217">
        <f t="shared" si="137"/>
        <v>4010</v>
      </c>
      <c r="L584" s="217">
        <f t="shared" si="138"/>
        <v>0</v>
      </c>
      <c r="M584" s="217">
        <f t="shared" si="139"/>
        <v>938</v>
      </c>
      <c r="N584" s="218">
        <f t="shared" si="150"/>
        <v>14918</v>
      </c>
      <c r="O584" s="207">
        <f t="shared" si="140"/>
        <v>0</v>
      </c>
      <c r="P584" s="219"/>
      <c r="Q584" s="204">
        <f t="shared" si="141"/>
        <v>10106</v>
      </c>
      <c r="R584" s="217">
        <f t="shared" si="142"/>
        <v>9970</v>
      </c>
      <c r="S584" s="217">
        <f t="shared" si="143"/>
        <v>9970</v>
      </c>
      <c r="T584" s="210">
        <f t="shared" si="151"/>
        <v>-136</v>
      </c>
      <c r="U584" s="219"/>
      <c r="V584" s="204">
        <f t="shared" si="144"/>
        <v>3730</v>
      </c>
      <c r="W584" s="217">
        <f t="shared" si="145"/>
        <v>3680</v>
      </c>
      <c r="X584" s="217">
        <f t="shared" si="146"/>
        <v>4005</v>
      </c>
      <c r="Y584" s="217">
        <f t="shared" si="147"/>
        <v>4010</v>
      </c>
      <c r="Z584" s="217">
        <f t="shared" si="148"/>
        <v>4010</v>
      </c>
      <c r="AA584" s="217">
        <f t="shared" si="149"/>
        <v>4010</v>
      </c>
      <c r="AB584" s="210">
        <f t="shared" si="152"/>
        <v>0</v>
      </c>
      <c r="AC584" s="203"/>
      <c r="AD584" s="211"/>
    </row>
    <row r="585" spans="1:30" s="79" customFormat="1" x14ac:dyDescent="0.2">
      <c r="A585" s="200">
        <v>470</v>
      </c>
      <c r="B585" s="200">
        <v>470165342</v>
      </c>
      <c r="C585" s="201" t="s">
        <v>529</v>
      </c>
      <c r="D585" s="200">
        <v>165</v>
      </c>
      <c r="E585" s="201" t="s">
        <v>197</v>
      </c>
      <c r="F585" s="200">
        <v>342</v>
      </c>
      <c r="G585" s="201" t="s">
        <v>374</v>
      </c>
      <c r="H585" s="202">
        <v>4</v>
      </c>
      <c r="I585" s="203"/>
      <c r="J585" s="204">
        <f t="shared" si="136"/>
        <v>9407</v>
      </c>
      <c r="K585" s="217">
        <f t="shared" si="137"/>
        <v>5955</v>
      </c>
      <c r="L585" s="217">
        <f t="shared" si="138"/>
        <v>0</v>
      </c>
      <c r="M585" s="217">
        <f t="shared" si="139"/>
        <v>938</v>
      </c>
      <c r="N585" s="218">
        <f t="shared" si="150"/>
        <v>16300</v>
      </c>
      <c r="O585" s="207">
        <f t="shared" si="140"/>
        <v>0</v>
      </c>
      <c r="P585" s="219"/>
      <c r="Q585" s="204">
        <f t="shared" si="141"/>
        <v>9687</v>
      </c>
      <c r="R585" s="217">
        <f t="shared" si="142"/>
        <v>9407</v>
      </c>
      <c r="S585" s="217">
        <f t="shared" si="143"/>
        <v>9407</v>
      </c>
      <c r="T585" s="210">
        <f t="shared" si="151"/>
        <v>-280</v>
      </c>
      <c r="U585" s="219"/>
      <c r="V585" s="204">
        <f t="shared" si="144"/>
        <v>5669</v>
      </c>
      <c r="W585" s="217">
        <f t="shared" si="145"/>
        <v>5505</v>
      </c>
      <c r="X585" s="217">
        <f t="shared" si="146"/>
        <v>5959</v>
      </c>
      <c r="Y585" s="217">
        <f t="shared" si="147"/>
        <v>5955</v>
      </c>
      <c r="Z585" s="217">
        <f t="shared" si="148"/>
        <v>5955</v>
      </c>
      <c r="AA585" s="217">
        <f t="shared" si="149"/>
        <v>5955</v>
      </c>
      <c r="AB585" s="210">
        <f t="shared" si="152"/>
        <v>0</v>
      </c>
      <c r="AC585" s="203"/>
      <c r="AD585" s="211"/>
    </row>
    <row r="586" spans="1:30" s="79" customFormat="1" x14ac:dyDescent="0.2">
      <c r="A586" s="200">
        <v>470</v>
      </c>
      <c r="B586" s="200">
        <v>470165344</v>
      </c>
      <c r="C586" s="201" t="s">
        <v>529</v>
      </c>
      <c r="D586" s="200">
        <v>165</v>
      </c>
      <c r="E586" s="201" t="s">
        <v>197</v>
      </c>
      <c r="F586" s="200">
        <v>344</v>
      </c>
      <c r="G586" s="201" t="s">
        <v>376</v>
      </c>
      <c r="H586" s="202">
        <v>1.67</v>
      </c>
      <c r="I586" s="203"/>
      <c r="J586" s="204">
        <f t="shared" ref="J586:J649" si="153">VLOOKUP($B586,rates21Q4,8,FALSE)</f>
        <v>10650.101930232659</v>
      </c>
      <c r="K586" s="217">
        <f t="shared" ref="K586:K649" si="154">VLOOKUP($B586,rates21Q4,9,FALSE)</f>
        <v>3622</v>
      </c>
      <c r="L586" s="217">
        <f t="shared" ref="L586:L649" si="155">IFERROR(VLOOKUP($B586,rates21Q4,10,FALSE),0)</f>
        <v>0</v>
      </c>
      <c r="M586" s="217">
        <f t="shared" ref="M586:M649" si="156">VLOOKUP($B586,rates21Q4,11,FALSE)</f>
        <v>938</v>
      </c>
      <c r="N586" s="218">
        <f t="shared" si="150"/>
        <v>15210.101930232659</v>
      </c>
      <c r="O586" s="207">
        <f t="shared" ref="O586:O649" si="157">IFERROR(N586-IFERROR(VLOOKUP($B586,rates21Q3c,12,FALSE),""),"")</f>
        <v>0</v>
      </c>
      <c r="P586" s="219"/>
      <c r="Q586" s="204">
        <f t="shared" ref="Q586:Q649" si="158">IFERROR(VLOOKUP($B586,rates20Q4,9,FALSE),"")</f>
        <v>9392</v>
      </c>
      <c r="R586" s="217">
        <f t="shared" ref="R586:R649" si="159">IFERROR(VLOOKUP($B586,rates21Q1f,8,FALSE),"")</f>
        <v>10650.101930232659</v>
      </c>
      <c r="S586" s="217">
        <f t="shared" ref="S586:S649" si="160">IFERROR(VLOOKUP($B586,rates21Q2,8,FALSE),"")</f>
        <v>10650.101930232659</v>
      </c>
      <c r="T586" s="210">
        <f t="shared" si="151"/>
        <v>1258.1019302326586</v>
      </c>
      <c r="U586" s="219"/>
      <c r="V586" s="204">
        <f t="shared" ref="V586:V649" si="161">IFERROR(VLOOKUP($B586,rates20Q4,10,FALSE),"")</f>
        <v>3208</v>
      </c>
      <c r="W586" s="217">
        <f t="shared" ref="W586:W649" si="162">IFERROR(VLOOKUP($B586,rates21Q1f,9,FALSE),"")</f>
        <v>3638</v>
      </c>
      <c r="X586" s="217">
        <f t="shared" ref="X586:X649" si="163">IFERROR(VLOOKUP($B586,rates21Q2,9,FALSE),"")</f>
        <v>3638</v>
      </c>
      <c r="Y586" s="217">
        <f t="shared" ref="Y586:Y649" si="164">IFERROR(VLOOKUP($B586,rates21Q3,9,FALSE),"")</f>
        <v>3638</v>
      </c>
      <c r="Z586" s="217">
        <f t="shared" ref="Z586:Z649" si="165">IFERROR(VLOOKUP($B586,rates21Q3c,9,FALSE),"")</f>
        <v>3622</v>
      </c>
      <c r="AA586" s="217">
        <f t="shared" ref="AA586:AA649" si="166">IFERROR(VLOOKUP($B586,rates21Q4,9,FALSE),"")</f>
        <v>3622</v>
      </c>
      <c r="AB586" s="210">
        <f t="shared" si="152"/>
        <v>0</v>
      </c>
      <c r="AC586" s="203"/>
      <c r="AD586" s="211"/>
    </row>
    <row r="587" spans="1:30" s="79" customFormat="1" x14ac:dyDescent="0.2">
      <c r="A587" s="200">
        <v>470</v>
      </c>
      <c r="B587" s="200">
        <v>470165346</v>
      </c>
      <c r="C587" s="201" t="s">
        <v>529</v>
      </c>
      <c r="D587" s="200">
        <v>165</v>
      </c>
      <c r="E587" s="201" t="s">
        <v>197</v>
      </c>
      <c r="F587" s="200">
        <v>346</v>
      </c>
      <c r="G587" s="201" t="s">
        <v>378</v>
      </c>
      <c r="H587" s="202">
        <v>1</v>
      </c>
      <c r="I587" s="203"/>
      <c r="J587" s="204">
        <f t="shared" si="153"/>
        <v>11851.653429909367</v>
      </c>
      <c r="K587" s="217">
        <f t="shared" si="154"/>
        <v>1739</v>
      </c>
      <c r="L587" s="217">
        <f t="shared" si="155"/>
        <v>0</v>
      </c>
      <c r="M587" s="217">
        <f t="shared" si="156"/>
        <v>938</v>
      </c>
      <c r="N587" s="218">
        <f t="shared" ref="N587:N650" si="167">SUM(J587:M587)</f>
        <v>14528.653429909367</v>
      </c>
      <c r="O587" s="207">
        <f t="shared" si="157"/>
        <v>0</v>
      </c>
      <c r="P587" s="219"/>
      <c r="Q587" s="204" t="str">
        <f t="shared" si="158"/>
        <v/>
      </c>
      <c r="R587" s="217" t="str">
        <f t="shared" si="159"/>
        <v/>
      </c>
      <c r="S587" s="217">
        <f t="shared" si="160"/>
        <v>11851.653429909367</v>
      </c>
      <c r="T587" s="210" t="str">
        <f t="shared" ref="T587:T650" si="168">IFERROR(IF(Q587="","",S587-Q587),"")</f>
        <v/>
      </c>
      <c r="U587" s="219"/>
      <c r="V587" s="204" t="str">
        <f t="shared" si="161"/>
        <v/>
      </c>
      <c r="W587" s="217" t="str">
        <f t="shared" si="162"/>
        <v/>
      </c>
      <c r="X587" s="217">
        <f t="shared" si="163"/>
        <v>1724</v>
      </c>
      <c r="Y587" s="217">
        <f t="shared" si="164"/>
        <v>1739</v>
      </c>
      <c r="Z587" s="217">
        <f t="shared" si="165"/>
        <v>1739</v>
      </c>
      <c r="AA587" s="217">
        <f t="shared" si="166"/>
        <v>1739</v>
      </c>
      <c r="AB587" s="210">
        <f t="shared" ref="AB587:AB650" si="169">IFERROR(AA587-Z587,"")</f>
        <v>0</v>
      </c>
      <c r="AC587" s="203"/>
      <c r="AD587" s="211"/>
    </row>
    <row r="588" spans="1:30" s="79" customFormat="1" x14ac:dyDescent="0.2">
      <c r="A588" s="200">
        <v>470</v>
      </c>
      <c r="B588" s="200">
        <v>470165347</v>
      </c>
      <c r="C588" s="201" t="s">
        <v>529</v>
      </c>
      <c r="D588" s="200">
        <v>165</v>
      </c>
      <c r="E588" s="201" t="s">
        <v>197</v>
      </c>
      <c r="F588" s="200">
        <v>347</v>
      </c>
      <c r="G588" s="201" t="s">
        <v>379</v>
      </c>
      <c r="H588" s="202">
        <v>7</v>
      </c>
      <c r="I588" s="203"/>
      <c r="J588" s="204">
        <f t="shared" si="153"/>
        <v>10127</v>
      </c>
      <c r="K588" s="217">
        <f t="shared" si="154"/>
        <v>4585</v>
      </c>
      <c r="L588" s="217">
        <f t="shared" si="155"/>
        <v>0</v>
      </c>
      <c r="M588" s="217">
        <f t="shared" si="156"/>
        <v>938</v>
      </c>
      <c r="N588" s="218">
        <f t="shared" si="167"/>
        <v>15650</v>
      </c>
      <c r="O588" s="207">
        <f t="shared" si="157"/>
        <v>1</v>
      </c>
      <c r="P588" s="219"/>
      <c r="Q588" s="204">
        <f t="shared" si="158"/>
        <v>12499</v>
      </c>
      <c r="R588" s="217">
        <f t="shared" si="159"/>
        <v>10127</v>
      </c>
      <c r="S588" s="217">
        <f t="shared" si="160"/>
        <v>10127</v>
      </c>
      <c r="T588" s="210">
        <f t="shared" si="168"/>
        <v>-2372</v>
      </c>
      <c r="U588" s="219"/>
      <c r="V588" s="204">
        <f t="shared" si="161"/>
        <v>5590</v>
      </c>
      <c r="W588" s="217">
        <f t="shared" si="162"/>
        <v>4529</v>
      </c>
      <c r="X588" s="217">
        <f t="shared" si="163"/>
        <v>4570</v>
      </c>
      <c r="Y588" s="217">
        <f t="shared" si="164"/>
        <v>4584</v>
      </c>
      <c r="Z588" s="217">
        <f t="shared" si="165"/>
        <v>4584</v>
      </c>
      <c r="AA588" s="217">
        <f t="shared" si="166"/>
        <v>4585</v>
      </c>
      <c r="AB588" s="210">
        <f t="shared" si="169"/>
        <v>1</v>
      </c>
      <c r="AC588" s="203"/>
      <c r="AD588" s="211"/>
    </row>
    <row r="589" spans="1:30" s="79" customFormat="1" x14ac:dyDescent="0.2">
      <c r="A589" s="200">
        <v>470</v>
      </c>
      <c r="B589" s="200">
        <v>470165705</v>
      </c>
      <c r="C589" s="201" t="s">
        <v>529</v>
      </c>
      <c r="D589" s="200">
        <v>165</v>
      </c>
      <c r="E589" s="201" t="s">
        <v>197</v>
      </c>
      <c r="F589" s="200">
        <v>705</v>
      </c>
      <c r="G589" s="201" t="s">
        <v>418</v>
      </c>
      <c r="H589" s="202">
        <v>3</v>
      </c>
      <c r="I589" s="203"/>
      <c r="J589" s="204">
        <f t="shared" si="153"/>
        <v>11094</v>
      </c>
      <c r="K589" s="217">
        <f t="shared" si="154"/>
        <v>7414</v>
      </c>
      <c r="L589" s="217">
        <f t="shared" si="155"/>
        <v>0</v>
      </c>
      <c r="M589" s="217">
        <f t="shared" si="156"/>
        <v>938</v>
      </c>
      <c r="N589" s="218">
        <f t="shared" si="167"/>
        <v>19446</v>
      </c>
      <c r="O589" s="207">
        <f t="shared" si="157"/>
        <v>0</v>
      </c>
      <c r="P589" s="219"/>
      <c r="Q589" s="204">
        <f t="shared" si="158"/>
        <v>10816.359870774884</v>
      </c>
      <c r="R589" s="217">
        <f t="shared" si="159"/>
        <v>11094</v>
      </c>
      <c r="S589" s="217">
        <f t="shared" si="160"/>
        <v>11094</v>
      </c>
      <c r="T589" s="210">
        <f t="shared" si="168"/>
        <v>277.64012922511574</v>
      </c>
      <c r="U589" s="219"/>
      <c r="V589" s="204">
        <f t="shared" si="161"/>
        <v>6269</v>
      </c>
      <c r="W589" s="217">
        <f t="shared" si="162"/>
        <v>6430</v>
      </c>
      <c r="X589" s="217">
        <f t="shared" si="163"/>
        <v>7385</v>
      </c>
      <c r="Y589" s="217">
        <f t="shared" si="164"/>
        <v>7414</v>
      </c>
      <c r="Z589" s="217">
        <f t="shared" si="165"/>
        <v>7414</v>
      </c>
      <c r="AA589" s="217">
        <f t="shared" si="166"/>
        <v>7414</v>
      </c>
      <c r="AB589" s="210">
        <f t="shared" si="169"/>
        <v>0</v>
      </c>
      <c r="AC589" s="203"/>
      <c r="AD589" s="211"/>
    </row>
    <row r="590" spans="1:30" s="79" customFormat="1" x14ac:dyDescent="0.2">
      <c r="A590" s="200">
        <v>474</v>
      </c>
      <c r="B590" s="200">
        <v>474097064</v>
      </c>
      <c r="C590" s="201" t="s">
        <v>530</v>
      </c>
      <c r="D590" s="200">
        <v>97</v>
      </c>
      <c r="E590" s="201" t="s">
        <v>129</v>
      </c>
      <c r="F590" s="200">
        <v>64</v>
      </c>
      <c r="G590" s="201" t="s">
        <v>96</v>
      </c>
      <c r="H590" s="202">
        <v>1</v>
      </c>
      <c r="I590" s="203"/>
      <c r="J590" s="204">
        <f t="shared" si="153"/>
        <v>8960</v>
      </c>
      <c r="K590" s="217">
        <f t="shared" si="154"/>
        <v>1114</v>
      </c>
      <c r="L590" s="217">
        <f t="shared" si="155"/>
        <v>0</v>
      </c>
      <c r="M590" s="217">
        <f t="shared" si="156"/>
        <v>938</v>
      </c>
      <c r="N590" s="218">
        <f t="shared" si="167"/>
        <v>11012</v>
      </c>
      <c r="O590" s="207">
        <f t="shared" si="157"/>
        <v>1</v>
      </c>
      <c r="P590" s="219"/>
      <c r="Q590" s="204">
        <f t="shared" si="158"/>
        <v>11912.03669415659</v>
      </c>
      <c r="R590" s="217">
        <f t="shared" si="159"/>
        <v>8960</v>
      </c>
      <c r="S590" s="217">
        <f t="shared" si="160"/>
        <v>8960</v>
      </c>
      <c r="T590" s="210">
        <f t="shared" si="168"/>
        <v>-2952.0366941565899</v>
      </c>
      <c r="U590" s="219"/>
      <c r="V590" s="204">
        <f t="shared" si="161"/>
        <v>1334</v>
      </c>
      <c r="W590" s="217">
        <f t="shared" si="162"/>
        <v>1003</v>
      </c>
      <c r="X590" s="217">
        <f t="shared" si="163"/>
        <v>1118</v>
      </c>
      <c r="Y590" s="217">
        <f t="shared" si="164"/>
        <v>1113</v>
      </c>
      <c r="Z590" s="217">
        <f t="shared" si="165"/>
        <v>1113</v>
      </c>
      <c r="AA590" s="217">
        <f t="shared" si="166"/>
        <v>1114</v>
      </c>
      <c r="AB590" s="210">
        <f t="shared" si="169"/>
        <v>1</v>
      </c>
      <c r="AC590" s="203"/>
      <c r="AD590" s="211"/>
    </row>
    <row r="591" spans="1:30" s="79" customFormat="1" x14ac:dyDescent="0.2">
      <c r="A591" s="200">
        <v>474</v>
      </c>
      <c r="B591" s="200">
        <v>474097097</v>
      </c>
      <c r="C591" s="201" t="s">
        <v>530</v>
      </c>
      <c r="D591" s="200">
        <v>97</v>
      </c>
      <c r="E591" s="201" t="s">
        <v>129</v>
      </c>
      <c r="F591" s="200">
        <v>97</v>
      </c>
      <c r="G591" s="201" t="s">
        <v>129</v>
      </c>
      <c r="H591" s="202">
        <v>210.81</v>
      </c>
      <c r="I591" s="203"/>
      <c r="J591" s="204">
        <f t="shared" si="153"/>
        <v>12373</v>
      </c>
      <c r="K591" s="217">
        <f t="shared" si="154"/>
        <v>5</v>
      </c>
      <c r="L591" s="217">
        <f t="shared" si="155"/>
        <v>0</v>
      </c>
      <c r="M591" s="217">
        <f t="shared" si="156"/>
        <v>938</v>
      </c>
      <c r="N591" s="218">
        <f t="shared" si="167"/>
        <v>13316</v>
      </c>
      <c r="O591" s="207">
        <f t="shared" si="157"/>
        <v>1</v>
      </c>
      <c r="P591" s="219"/>
      <c r="Q591" s="204">
        <f t="shared" si="158"/>
        <v>12361</v>
      </c>
      <c r="R591" s="217">
        <f t="shared" si="159"/>
        <v>12373</v>
      </c>
      <c r="S591" s="217">
        <f t="shared" si="160"/>
        <v>12373</v>
      </c>
      <c r="T591" s="210">
        <f t="shared" si="168"/>
        <v>12</v>
      </c>
      <c r="U591" s="219"/>
      <c r="V591" s="204">
        <f t="shared" si="161"/>
        <v>0</v>
      </c>
      <c r="W591" s="217">
        <f t="shared" si="162"/>
        <v>0</v>
      </c>
      <c r="X591" s="217">
        <f t="shared" si="163"/>
        <v>0</v>
      </c>
      <c r="Y591" s="217">
        <f t="shared" si="164"/>
        <v>4</v>
      </c>
      <c r="Z591" s="217">
        <f t="shared" si="165"/>
        <v>4</v>
      </c>
      <c r="AA591" s="217">
        <f t="shared" si="166"/>
        <v>5</v>
      </c>
      <c r="AB591" s="210">
        <f t="shared" si="169"/>
        <v>1</v>
      </c>
      <c r="AC591" s="203"/>
      <c r="AD591" s="211"/>
    </row>
    <row r="592" spans="1:30" s="79" customFormat="1" x14ac:dyDescent="0.2">
      <c r="A592" s="200">
        <v>474</v>
      </c>
      <c r="B592" s="200">
        <v>474097101</v>
      </c>
      <c r="C592" s="201" t="s">
        <v>530</v>
      </c>
      <c r="D592" s="200">
        <v>97</v>
      </c>
      <c r="E592" s="201" t="s">
        <v>129</v>
      </c>
      <c r="F592" s="200">
        <v>101</v>
      </c>
      <c r="G592" s="201" t="s">
        <v>133</v>
      </c>
      <c r="H592" s="202">
        <v>0.5</v>
      </c>
      <c r="I592" s="203"/>
      <c r="J592" s="204">
        <f t="shared" si="153"/>
        <v>10918.139429199784</v>
      </c>
      <c r="K592" s="217">
        <f t="shared" si="154"/>
        <v>2930</v>
      </c>
      <c r="L592" s="217">
        <f t="shared" si="155"/>
        <v>0</v>
      </c>
      <c r="M592" s="217">
        <f t="shared" si="156"/>
        <v>938</v>
      </c>
      <c r="N592" s="218">
        <f t="shared" si="167"/>
        <v>14786.139429199784</v>
      </c>
      <c r="O592" s="207" t="str">
        <f t="shared" si="157"/>
        <v/>
      </c>
      <c r="P592" s="219"/>
      <c r="Q592" s="204" t="str">
        <f t="shared" si="158"/>
        <v/>
      </c>
      <c r="R592" s="217" t="str">
        <f t="shared" si="159"/>
        <v/>
      </c>
      <c r="S592" s="217" t="str">
        <f t="shared" si="160"/>
        <v/>
      </c>
      <c r="T592" s="210" t="str">
        <f t="shared" si="168"/>
        <v/>
      </c>
      <c r="U592" s="219"/>
      <c r="V592" s="204" t="str">
        <f t="shared" si="161"/>
        <v/>
      </c>
      <c r="W592" s="217" t="str">
        <f t="shared" si="162"/>
        <v/>
      </c>
      <c r="X592" s="217" t="str">
        <f t="shared" si="163"/>
        <v/>
      </c>
      <c r="Y592" s="217" t="str">
        <f t="shared" si="164"/>
        <v/>
      </c>
      <c r="Z592" s="217" t="str">
        <f t="shared" si="165"/>
        <v/>
      </c>
      <c r="AA592" s="217">
        <f t="shared" si="166"/>
        <v>2930</v>
      </c>
      <c r="AB592" s="210" t="str">
        <f t="shared" si="169"/>
        <v/>
      </c>
      <c r="AC592" s="203"/>
      <c r="AD592" s="211"/>
    </row>
    <row r="593" spans="1:30" s="79" customFormat="1" x14ac:dyDescent="0.2">
      <c r="A593" s="200">
        <v>474</v>
      </c>
      <c r="B593" s="200">
        <v>474097103</v>
      </c>
      <c r="C593" s="201" t="s">
        <v>530</v>
      </c>
      <c r="D593" s="200">
        <v>97</v>
      </c>
      <c r="E593" s="201" t="s">
        <v>129</v>
      </c>
      <c r="F593" s="200">
        <v>103</v>
      </c>
      <c r="G593" s="201" t="s">
        <v>135</v>
      </c>
      <c r="H593" s="202">
        <v>20.399999999999999</v>
      </c>
      <c r="I593" s="203"/>
      <c r="J593" s="204">
        <f t="shared" si="153"/>
        <v>13924</v>
      </c>
      <c r="K593" s="217">
        <f t="shared" si="154"/>
        <v>271</v>
      </c>
      <c r="L593" s="217">
        <f t="shared" si="155"/>
        <v>0</v>
      </c>
      <c r="M593" s="217">
        <f t="shared" si="156"/>
        <v>938</v>
      </c>
      <c r="N593" s="218">
        <f t="shared" si="167"/>
        <v>15133</v>
      </c>
      <c r="O593" s="207">
        <f t="shared" si="157"/>
        <v>1</v>
      </c>
      <c r="P593" s="219"/>
      <c r="Q593" s="204">
        <f t="shared" si="158"/>
        <v>12504</v>
      </c>
      <c r="R593" s="217">
        <f t="shared" si="159"/>
        <v>13924</v>
      </c>
      <c r="S593" s="217">
        <f t="shared" si="160"/>
        <v>13924</v>
      </c>
      <c r="T593" s="210">
        <f t="shared" si="168"/>
        <v>1420</v>
      </c>
      <c r="U593" s="219"/>
      <c r="V593" s="204">
        <f t="shared" si="161"/>
        <v>47</v>
      </c>
      <c r="W593" s="217">
        <f t="shared" si="162"/>
        <v>53</v>
      </c>
      <c r="X593" s="217">
        <f t="shared" si="163"/>
        <v>320</v>
      </c>
      <c r="Y593" s="217">
        <f t="shared" si="164"/>
        <v>270</v>
      </c>
      <c r="Z593" s="217">
        <f t="shared" si="165"/>
        <v>270</v>
      </c>
      <c r="AA593" s="217">
        <f t="shared" si="166"/>
        <v>271</v>
      </c>
      <c r="AB593" s="210">
        <f t="shared" si="169"/>
        <v>1</v>
      </c>
      <c r="AC593" s="203"/>
      <c r="AD593" s="211"/>
    </row>
    <row r="594" spans="1:30" s="79" customFormat="1" x14ac:dyDescent="0.2">
      <c r="A594" s="200">
        <v>474</v>
      </c>
      <c r="B594" s="200">
        <v>474097141</v>
      </c>
      <c r="C594" s="201" t="s">
        <v>530</v>
      </c>
      <c r="D594" s="200">
        <v>97</v>
      </c>
      <c r="E594" s="201" t="s">
        <v>129</v>
      </c>
      <c r="F594" s="200">
        <v>141</v>
      </c>
      <c r="G594" s="201" t="s">
        <v>173</v>
      </c>
      <c r="H594" s="202">
        <v>0.88</v>
      </c>
      <c r="I594" s="203"/>
      <c r="J594" s="204">
        <f t="shared" si="153"/>
        <v>11513.751801546274</v>
      </c>
      <c r="K594" s="217">
        <f t="shared" si="154"/>
        <v>5164</v>
      </c>
      <c r="L594" s="217">
        <f t="shared" si="155"/>
        <v>0</v>
      </c>
      <c r="M594" s="217">
        <f t="shared" si="156"/>
        <v>938</v>
      </c>
      <c r="N594" s="218">
        <f t="shared" si="167"/>
        <v>17615.751801546274</v>
      </c>
      <c r="O594" s="207" t="str">
        <f t="shared" si="157"/>
        <v/>
      </c>
      <c r="P594" s="219"/>
      <c r="Q594" s="204" t="str">
        <f t="shared" si="158"/>
        <v/>
      </c>
      <c r="R594" s="217" t="str">
        <f t="shared" si="159"/>
        <v/>
      </c>
      <c r="S594" s="217" t="str">
        <f t="shared" si="160"/>
        <v/>
      </c>
      <c r="T594" s="210" t="str">
        <f t="shared" si="168"/>
        <v/>
      </c>
      <c r="U594" s="219"/>
      <c r="V594" s="204" t="str">
        <f t="shared" si="161"/>
        <v/>
      </c>
      <c r="W594" s="217" t="str">
        <f t="shared" si="162"/>
        <v/>
      </c>
      <c r="X594" s="217" t="str">
        <f t="shared" si="163"/>
        <v/>
      </c>
      <c r="Y594" s="217" t="str">
        <f t="shared" si="164"/>
        <v/>
      </c>
      <c r="Z594" s="217" t="str">
        <f t="shared" si="165"/>
        <v/>
      </c>
      <c r="AA594" s="217">
        <f t="shared" si="166"/>
        <v>5164</v>
      </c>
      <c r="AB594" s="210" t="str">
        <f t="shared" si="169"/>
        <v/>
      </c>
      <c r="AC594" s="203"/>
      <c r="AD594" s="211"/>
    </row>
    <row r="595" spans="1:30" s="79" customFormat="1" x14ac:dyDescent="0.2">
      <c r="A595" s="200">
        <v>474</v>
      </c>
      <c r="B595" s="200">
        <v>474097153</v>
      </c>
      <c r="C595" s="201" t="s">
        <v>530</v>
      </c>
      <c r="D595" s="200">
        <v>97</v>
      </c>
      <c r="E595" s="201" t="s">
        <v>129</v>
      </c>
      <c r="F595" s="200">
        <v>153</v>
      </c>
      <c r="G595" s="201" t="s">
        <v>185</v>
      </c>
      <c r="H595" s="202">
        <v>37.94</v>
      </c>
      <c r="I595" s="203"/>
      <c r="J595" s="204">
        <f t="shared" si="153"/>
        <v>11569</v>
      </c>
      <c r="K595" s="217">
        <f t="shared" si="154"/>
        <v>196</v>
      </c>
      <c r="L595" s="217">
        <f t="shared" si="155"/>
        <v>0</v>
      </c>
      <c r="M595" s="217">
        <f t="shared" si="156"/>
        <v>938</v>
      </c>
      <c r="N595" s="218">
        <f t="shared" si="167"/>
        <v>12703</v>
      </c>
      <c r="O595" s="207">
        <f t="shared" si="157"/>
        <v>0</v>
      </c>
      <c r="P595" s="219"/>
      <c r="Q595" s="204">
        <f t="shared" si="158"/>
        <v>11179</v>
      </c>
      <c r="R595" s="217">
        <f t="shared" si="159"/>
        <v>11569</v>
      </c>
      <c r="S595" s="217">
        <f t="shared" si="160"/>
        <v>11569</v>
      </c>
      <c r="T595" s="210">
        <f t="shared" si="168"/>
        <v>390</v>
      </c>
      <c r="U595" s="219"/>
      <c r="V595" s="204">
        <f t="shared" si="161"/>
        <v>86</v>
      </c>
      <c r="W595" s="217">
        <f t="shared" si="162"/>
        <v>89</v>
      </c>
      <c r="X595" s="217">
        <f t="shared" si="163"/>
        <v>89</v>
      </c>
      <c r="Y595" s="217">
        <f t="shared" si="164"/>
        <v>89</v>
      </c>
      <c r="Z595" s="217">
        <f t="shared" si="165"/>
        <v>196</v>
      </c>
      <c r="AA595" s="217">
        <f t="shared" si="166"/>
        <v>196</v>
      </c>
      <c r="AB595" s="210">
        <f t="shared" si="169"/>
        <v>0</v>
      </c>
      <c r="AC595" s="203"/>
      <c r="AD595" s="211"/>
    </row>
    <row r="596" spans="1:30" s="79" customFormat="1" x14ac:dyDescent="0.2">
      <c r="A596" s="200">
        <v>474</v>
      </c>
      <c r="B596" s="200">
        <v>474097162</v>
      </c>
      <c r="C596" s="201" t="s">
        <v>530</v>
      </c>
      <c r="D596" s="200">
        <v>97</v>
      </c>
      <c r="E596" s="201" t="s">
        <v>129</v>
      </c>
      <c r="F596" s="200">
        <v>162</v>
      </c>
      <c r="G596" s="201" t="s">
        <v>194</v>
      </c>
      <c r="H596" s="202">
        <v>15.78</v>
      </c>
      <c r="I596" s="203"/>
      <c r="J596" s="204">
        <f t="shared" si="153"/>
        <v>10402</v>
      </c>
      <c r="K596" s="217">
        <f t="shared" si="154"/>
        <v>2477</v>
      </c>
      <c r="L596" s="217">
        <f t="shared" si="155"/>
        <v>0</v>
      </c>
      <c r="M596" s="217">
        <f t="shared" si="156"/>
        <v>938</v>
      </c>
      <c r="N596" s="218">
        <f t="shared" si="167"/>
        <v>13817</v>
      </c>
      <c r="O596" s="207">
        <f t="shared" si="157"/>
        <v>0</v>
      </c>
      <c r="P596" s="219"/>
      <c r="Q596" s="204">
        <f t="shared" si="158"/>
        <v>10359</v>
      </c>
      <c r="R596" s="217">
        <f t="shared" si="159"/>
        <v>10402</v>
      </c>
      <c r="S596" s="217">
        <f t="shared" si="160"/>
        <v>10402</v>
      </c>
      <c r="T596" s="210">
        <f t="shared" si="168"/>
        <v>43</v>
      </c>
      <c r="U596" s="219"/>
      <c r="V596" s="204">
        <f t="shared" si="161"/>
        <v>2467</v>
      </c>
      <c r="W596" s="217">
        <f t="shared" si="162"/>
        <v>2477</v>
      </c>
      <c r="X596" s="217">
        <f t="shared" si="163"/>
        <v>2477</v>
      </c>
      <c r="Y596" s="217">
        <f t="shared" si="164"/>
        <v>2477</v>
      </c>
      <c r="Z596" s="217">
        <f t="shared" si="165"/>
        <v>2477</v>
      </c>
      <c r="AA596" s="217">
        <f t="shared" si="166"/>
        <v>2477</v>
      </c>
      <c r="AB596" s="210">
        <f t="shared" si="169"/>
        <v>0</v>
      </c>
      <c r="AC596" s="203"/>
      <c r="AD596" s="211"/>
    </row>
    <row r="597" spans="1:30" s="79" customFormat="1" x14ac:dyDescent="0.2">
      <c r="A597" s="200">
        <v>474</v>
      </c>
      <c r="B597" s="200">
        <v>474097214</v>
      </c>
      <c r="C597" s="201" t="s">
        <v>530</v>
      </c>
      <c r="D597" s="200">
        <v>97</v>
      </c>
      <c r="E597" s="201" t="s">
        <v>129</v>
      </c>
      <c r="F597" s="200">
        <v>214</v>
      </c>
      <c r="G597" s="201" t="s">
        <v>246</v>
      </c>
      <c r="H597" s="202">
        <v>1</v>
      </c>
      <c r="I597" s="203"/>
      <c r="J597" s="204">
        <f t="shared" si="153"/>
        <v>11403.740747348118</v>
      </c>
      <c r="K597" s="217">
        <f t="shared" si="154"/>
        <v>2289</v>
      </c>
      <c r="L597" s="217">
        <f t="shared" si="155"/>
        <v>0</v>
      </c>
      <c r="M597" s="217">
        <f t="shared" si="156"/>
        <v>938</v>
      </c>
      <c r="N597" s="218">
        <f t="shared" si="167"/>
        <v>14630.740747348118</v>
      </c>
      <c r="O597" s="207" t="str">
        <f t="shared" si="157"/>
        <v/>
      </c>
      <c r="P597" s="219"/>
      <c r="Q597" s="204" t="str">
        <f t="shared" si="158"/>
        <v/>
      </c>
      <c r="R597" s="217" t="str">
        <f t="shared" si="159"/>
        <v/>
      </c>
      <c r="S597" s="217" t="str">
        <f t="shared" si="160"/>
        <v/>
      </c>
      <c r="T597" s="210" t="str">
        <f t="shared" si="168"/>
        <v/>
      </c>
      <c r="U597" s="219"/>
      <c r="V597" s="204" t="str">
        <f t="shared" si="161"/>
        <v/>
      </c>
      <c r="W597" s="217" t="str">
        <f t="shared" si="162"/>
        <v/>
      </c>
      <c r="X597" s="217" t="str">
        <f t="shared" si="163"/>
        <v/>
      </c>
      <c r="Y597" s="217" t="str">
        <f t="shared" si="164"/>
        <v/>
      </c>
      <c r="Z597" s="217" t="str">
        <f t="shared" si="165"/>
        <v/>
      </c>
      <c r="AA597" s="217">
        <f t="shared" si="166"/>
        <v>2289</v>
      </c>
      <c r="AB597" s="210" t="str">
        <f t="shared" si="169"/>
        <v/>
      </c>
      <c r="AC597" s="203"/>
      <c r="AD597" s="211"/>
    </row>
    <row r="598" spans="1:30" s="79" customFormat="1" x14ac:dyDescent="0.2">
      <c r="A598" s="200">
        <v>474</v>
      </c>
      <c r="B598" s="200">
        <v>474097239</v>
      </c>
      <c r="C598" s="201" t="s">
        <v>530</v>
      </c>
      <c r="D598" s="200">
        <v>97</v>
      </c>
      <c r="E598" s="201" t="s">
        <v>129</v>
      </c>
      <c r="F598" s="200">
        <v>239</v>
      </c>
      <c r="G598" s="201" t="s">
        <v>271</v>
      </c>
      <c r="H598" s="202">
        <v>0.73</v>
      </c>
      <c r="I598" s="203"/>
      <c r="J598" s="204">
        <f t="shared" si="153"/>
        <v>11825.887254672371</v>
      </c>
      <c r="K598" s="217">
        <f t="shared" si="154"/>
        <v>4660</v>
      </c>
      <c r="L598" s="217">
        <f t="shared" si="155"/>
        <v>0</v>
      </c>
      <c r="M598" s="217">
        <f t="shared" si="156"/>
        <v>938</v>
      </c>
      <c r="N598" s="218">
        <f t="shared" si="167"/>
        <v>17423.887254672372</v>
      </c>
      <c r="O598" s="207" t="str">
        <f t="shared" si="157"/>
        <v/>
      </c>
      <c r="P598" s="219"/>
      <c r="Q598" s="204" t="str">
        <f t="shared" si="158"/>
        <v/>
      </c>
      <c r="R598" s="217" t="str">
        <f t="shared" si="159"/>
        <v/>
      </c>
      <c r="S598" s="217" t="str">
        <f t="shared" si="160"/>
        <v/>
      </c>
      <c r="T598" s="210" t="str">
        <f t="shared" si="168"/>
        <v/>
      </c>
      <c r="U598" s="219"/>
      <c r="V598" s="204" t="str">
        <f t="shared" si="161"/>
        <v/>
      </c>
      <c r="W598" s="217" t="str">
        <f t="shared" si="162"/>
        <v/>
      </c>
      <c r="X598" s="217" t="str">
        <f t="shared" si="163"/>
        <v/>
      </c>
      <c r="Y598" s="217" t="str">
        <f t="shared" si="164"/>
        <v/>
      </c>
      <c r="Z598" s="217" t="str">
        <f t="shared" si="165"/>
        <v/>
      </c>
      <c r="AA598" s="217">
        <f t="shared" si="166"/>
        <v>4660</v>
      </c>
      <c r="AB598" s="210" t="str">
        <f t="shared" si="169"/>
        <v/>
      </c>
      <c r="AC598" s="203"/>
      <c r="AD598" s="211"/>
    </row>
    <row r="599" spans="1:30" s="79" customFormat="1" x14ac:dyDescent="0.2">
      <c r="A599" s="200">
        <v>474</v>
      </c>
      <c r="B599" s="200">
        <v>474097322</v>
      </c>
      <c r="C599" s="201" t="s">
        <v>530</v>
      </c>
      <c r="D599" s="200">
        <v>97</v>
      </c>
      <c r="E599" s="201" t="s">
        <v>129</v>
      </c>
      <c r="F599" s="200">
        <v>322</v>
      </c>
      <c r="G599" s="201" t="s">
        <v>354</v>
      </c>
      <c r="H599" s="202">
        <v>3</v>
      </c>
      <c r="I599" s="203"/>
      <c r="J599" s="204">
        <f t="shared" si="153"/>
        <v>10766</v>
      </c>
      <c r="K599" s="217">
        <f t="shared" si="154"/>
        <v>5885</v>
      </c>
      <c r="L599" s="217">
        <f t="shared" si="155"/>
        <v>0</v>
      </c>
      <c r="M599" s="217">
        <f t="shared" si="156"/>
        <v>938</v>
      </c>
      <c r="N599" s="218">
        <f t="shared" si="167"/>
        <v>17589</v>
      </c>
      <c r="O599" s="207">
        <f t="shared" si="157"/>
        <v>1</v>
      </c>
      <c r="P599" s="219"/>
      <c r="Q599" s="204">
        <f t="shared" si="158"/>
        <v>11150.054424775108</v>
      </c>
      <c r="R599" s="217">
        <f t="shared" si="159"/>
        <v>10766</v>
      </c>
      <c r="S599" s="217">
        <f t="shared" si="160"/>
        <v>10766</v>
      </c>
      <c r="T599" s="210">
        <f t="shared" si="168"/>
        <v>-384.05442477510769</v>
      </c>
      <c r="U599" s="219"/>
      <c r="V599" s="204">
        <f t="shared" si="161"/>
        <v>5685</v>
      </c>
      <c r="W599" s="217">
        <f t="shared" si="162"/>
        <v>5489</v>
      </c>
      <c r="X599" s="217">
        <f t="shared" si="163"/>
        <v>5814</v>
      </c>
      <c r="Y599" s="217">
        <f t="shared" si="164"/>
        <v>5884</v>
      </c>
      <c r="Z599" s="217">
        <f t="shared" si="165"/>
        <v>5884</v>
      </c>
      <c r="AA599" s="217">
        <f t="shared" si="166"/>
        <v>5885</v>
      </c>
      <c r="AB599" s="210">
        <f t="shared" si="169"/>
        <v>1</v>
      </c>
      <c r="AC599" s="203"/>
      <c r="AD599" s="211"/>
    </row>
    <row r="600" spans="1:30" s="79" customFormat="1" x14ac:dyDescent="0.2">
      <c r="A600" s="200">
        <v>474</v>
      </c>
      <c r="B600" s="200">
        <v>474097343</v>
      </c>
      <c r="C600" s="201" t="s">
        <v>530</v>
      </c>
      <c r="D600" s="200">
        <v>97</v>
      </c>
      <c r="E600" s="201" t="s">
        <v>129</v>
      </c>
      <c r="F600" s="200">
        <v>343</v>
      </c>
      <c r="G600" s="201" t="s">
        <v>375</v>
      </c>
      <c r="H600" s="202">
        <v>22.71</v>
      </c>
      <c r="I600" s="203"/>
      <c r="J600" s="204">
        <f t="shared" si="153"/>
        <v>10696</v>
      </c>
      <c r="K600" s="217">
        <f t="shared" si="154"/>
        <v>912</v>
      </c>
      <c r="L600" s="217">
        <f t="shared" si="155"/>
        <v>0</v>
      </c>
      <c r="M600" s="217">
        <f t="shared" si="156"/>
        <v>938</v>
      </c>
      <c r="N600" s="218">
        <f t="shared" si="167"/>
        <v>12546</v>
      </c>
      <c r="O600" s="207">
        <f t="shared" si="157"/>
        <v>0</v>
      </c>
      <c r="P600" s="219"/>
      <c r="Q600" s="204">
        <f t="shared" si="158"/>
        <v>11278</v>
      </c>
      <c r="R600" s="217">
        <f t="shared" si="159"/>
        <v>10696</v>
      </c>
      <c r="S600" s="217">
        <f t="shared" si="160"/>
        <v>10696</v>
      </c>
      <c r="T600" s="210">
        <f t="shared" si="168"/>
        <v>-582</v>
      </c>
      <c r="U600" s="219"/>
      <c r="V600" s="204">
        <f t="shared" si="161"/>
        <v>356</v>
      </c>
      <c r="W600" s="217">
        <f t="shared" si="162"/>
        <v>337</v>
      </c>
      <c r="X600" s="217">
        <f t="shared" si="163"/>
        <v>992</v>
      </c>
      <c r="Y600" s="217">
        <f t="shared" si="164"/>
        <v>912</v>
      </c>
      <c r="Z600" s="217">
        <f t="shared" si="165"/>
        <v>912</v>
      </c>
      <c r="AA600" s="217">
        <f t="shared" si="166"/>
        <v>912</v>
      </c>
      <c r="AB600" s="210">
        <f t="shared" si="169"/>
        <v>0</v>
      </c>
      <c r="AC600" s="203"/>
      <c r="AD600" s="211"/>
    </row>
    <row r="601" spans="1:30" s="79" customFormat="1" x14ac:dyDescent="0.2">
      <c r="A601" s="200">
        <v>474</v>
      </c>
      <c r="B601" s="200">
        <v>474097600</v>
      </c>
      <c r="C601" s="201" t="s">
        <v>530</v>
      </c>
      <c r="D601" s="200">
        <v>97</v>
      </c>
      <c r="E601" s="201" t="s">
        <v>129</v>
      </c>
      <c r="F601" s="200">
        <v>600</v>
      </c>
      <c r="G601" s="201" t="s">
        <v>386</v>
      </c>
      <c r="H601" s="202">
        <v>0.51</v>
      </c>
      <c r="I601" s="203"/>
      <c r="J601" s="204">
        <f t="shared" si="153"/>
        <v>10907.815000506233</v>
      </c>
      <c r="K601" s="217">
        <f t="shared" si="154"/>
        <v>4608</v>
      </c>
      <c r="L601" s="217">
        <f t="shared" si="155"/>
        <v>0</v>
      </c>
      <c r="M601" s="217">
        <f t="shared" si="156"/>
        <v>938</v>
      </c>
      <c r="N601" s="218">
        <f t="shared" si="167"/>
        <v>16453.815000506234</v>
      </c>
      <c r="O601" s="207" t="str">
        <f t="shared" si="157"/>
        <v/>
      </c>
      <c r="P601" s="219"/>
      <c r="Q601" s="204" t="str">
        <f t="shared" si="158"/>
        <v/>
      </c>
      <c r="R601" s="217" t="str">
        <f t="shared" si="159"/>
        <v/>
      </c>
      <c r="S601" s="217" t="str">
        <f t="shared" si="160"/>
        <v/>
      </c>
      <c r="T601" s="210" t="str">
        <f t="shared" si="168"/>
        <v/>
      </c>
      <c r="U601" s="219"/>
      <c r="V601" s="204" t="str">
        <f t="shared" si="161"/>
        <v/>
      </c>
      <c r="W601" s="217" t="str">
        <f t="shared" si="162"/>
        <v/>
      </c>
      <c r="X601" s="217" t="str">
        <f t="shared" si="163"/>
        <v/>
      </c>
      <c r="Y601" s="217" t="str">
        <f t="shared" si="164"/>
        <v/>
      </c>
      <c r="Z601" s="217" t="str">
        <f t="shared" si="165"/>
        <v/>
      </c>
      <c r="AA601" s="217">
        <f t="shared" si="166"/>
        <v>4608</v>
      </c>
      <c r="AB601" s="210" t="str">
        <f t="shared" si="169"/>
        <v/>
      </c>
      <c r="AC601" s="203"/>
      <c r="AD601" s="211"/>
    </row>
    <row r="602" spans="1:30" s="79" customFormat="1" x14ac:dyDescent="0.2">
      <c r="A602" s="200">
        <v>474</v>
      </c>
      <c r="B602" s="200">
        <v>474097610</v>
      </c>
      <c r="C602" s="201" t="s">
        <v>530</v>
      </c>
      <c r="D602" s="200">
        <v>97</v>
      </c>
      <c r="E602" s="201" t="s">
        <v>129</v>
      </c>
      <c r="F602" s="200">
        <v>610</v>
      </c>
      <c r="G602" s="201" t="s">
        <v>389</v>
      </c>
      <c r="H602" s="202">
        <v>10.250000000000002</v>
      </c>
      <c r="I602" s="203"/>
      <c r="J602" s="204">
        <f t="shared" si="153"/>
        <v>11446</v>
      </c>
      <c r="K602" s="217">
        <f t="shared" si="154"/>
        <v>2423</v>
      </c>
      <c r="L602" s="217">
        <f t="shared" si="155"/>
        <v>0</v>
      </c>
      <c r="M602" s="217">
        <f t="shared" si="156"/>
        <v>938</v>
      </c>
      <c r="N602" s="218">
        <f t="shared" si="167"/>
        <v>14807</v>
      </c>
      <c r="O602" s="207">
        <f t="shared" si="157"/>
        <v>0</v>
      </c>
      <c r="P602" s="219"/>
      <c r="Q602" s="204">
        <f t="shared" si="158"/>
        <v>9966</v>
      </c>
      <c r="R602" s="217">
        <f t="shared" si="159"/>
        <v>11446</v>
      </c>
      <c r="S602" s="217">
        <f t="shared" si="160"/>
        <v>11446</v>
      </c>
      <c r="T602" s="210">
        <f t="shared" si="168"/>
        <v>1480</v>
      </c>
      <c r="U602" s="219"/>
      <c r="V602" s="204">
        <f t="shared" si="161"/>
        <v>1877</v>
      </c>
      <c r="W602" s="217">
        <f t="shared" si="162"/>
        <v>2156</v>
      </c>
      <c r="X602" s="217">
        <f t="shared" si="163"/>
        <v>2387</v>
      </c>
      <c r="Y602" s="217">
        <f t="shared" si="164"/>
        <v>2422</v>
      </c>
      <c r="Z602" s="217">
        <f t="shared" si="165"/>
        <v>2423</v>
      </c>
      <c r="AA602" s="217">
        <f t="shared" si="166"/>
        <v>2423</v>
      </c>
      <c r="AB602" s="210">
        <f t="shared" si="169"/>
        <v>0</v>
      </c>
      <c r="AC602" s="203"/>
      <c r="AD602" s="211"/>
    </row>
    <row r="603" spans="1:30" s="79" customFormat="1" x14ac:dyDescent="0.2">
      <c r="A603" s="200">
        <v>474</v>
      </c>
      <c r="B603" s="200">
        <v>474097615</v>
      </c>
      <c r="C603" s="201" t="s">
        <v>530</v>
      </c>
      <c r="D603" s="200">
        <v>97</v>
      </c>
      <c r="E603" s="201" t="s">
        <v>129</v>
      </c>
      <c r="F603" s="200">
        <v>615</v>
      </c>
      <c r="G603" s="201" t="s">
        <v>390</v>
      </c>
      <c r="H603" s="202">
        <v>3.16</v>
      </c>
      <c r="I603" s="203"/>
      <c r="J603" s="204">
        <f t="shared" si="153"/>
        <v>9562</v>
      </c>
      <c r="K603" s="217">
        <f t="shared" si="154"/>
        <v>574</v>
      </c>
      <c r="L603" s="217">
        <f t="shared" si="155"/>
        <v>0</v>
      </c>
      <c r="M603" s="217">
        <f t="shared" si="156"/>
        <v>938</v>
      </c>
      <c r="N603" s="218">
        <f t="shared" si="167"/>
        <v>11074</v>
      </c>
      <c r="O603" s="207">
        <f t="shared" si="157"/>
        <v>0</v>
      </c>
      <c r="P603" s="219"/>
      <c r="Q603" s="204">
        <f t="shared" si="158"/>
        <v>8785</v>
      </c>
      <c r="R603" s="217">
        <f t="shared" si="159"/>
        <v>9562</v>
      </c>
      <c r="S603" s="217">
        <f t="shared" si="160"/>
        <v>9562</v>
      </c>
      <c r="T603" s="210">
        <f t="shared" si="168"/>
        <v>777</v>
      </c>
      <c r="U603" s="219"/>
      <c r="V603" s="204">
        <f t="shared" si="161"/>
        <v>588</v>
      </c>
      <c r="W603" s="217">
        <f t="shared" si="162"/>
        <v>640</v>
      </c>
      <c r="X603" s="217">
        <f t="shared" si="163"/>
        <v>681</v>
      </c>
      <c r="Y603" s="217">
        <f t="shared" si="164"/>
        <v>574</v>
      </c>
      <c r="Z603" s="217">
        <f t="shared" si="165"/>
        <v>574</v>
      </c>
      <c r="AA603" s="217">
        <f t="shared" si="166"/>
        <v>574</v>
      </c>
      <c r="AB603" s="210">
        <f t="shared" si="169"/>
        <v>0</v>
      </c>
      <c r="AC603" s="203"/>
      <c r="AD603" s="211"/>
    </row>
    <row r="604" spans="1:30" s="79" customFormat="1" x14ac:dyDescent="0.2">
      <c r="A604" s="200">
        <v>474</v>
      </c>
      <c r="B604" s="200">
        <v>474097616</v>
      </c>
      <c r="C604" s="201" t="s">
        <v>530</v>
      </c>
      <c r="D604" s="200">
        <v>97</v>
      </c>
      <c r="E604" s="201" t="s">
        <v>129</v>
      </c>
      <c r="F604" s="200">
        <v>616</v>
      </c>
      <c r="G604" s="201" t="s">
        <v>391</v>
      </c>
      <c r="H604" s="202">
        <v>2.33</v>
      </c>
      <c r="I604" s="203"/>
      <c r="J604" s="204">
        <f t="shared" si="153"/>
        <v>9863</v>
      </c>
      <c r="K604" s="217">
        <f t="shared" si="154"/>
        <v>3832</v>
      </c>
      <c r="L604" s="217">
        <f t="shared" si="155"/>
        <v>0</v>
      </c>
      <c r="M604" s="217">
        <f t="shared" si="156"/>
        <v>938</v>
      </c>
      <c r="N604" s="218">
        <f t="shared" si="167"/>
        <v>14633</v>
      </c>
      <c r="O604" s="207">
        <f t="shared" si="157"/>
        <v>0</v>
      </c>
      <c r="P604" s="219"/>
      <c r="Q604" s="204">
        <f t="shared" si="158"/>
        <v>10556</v>
      </c>
      <c r="R604" s="217">
        <f t="shared" si="159"/>
        <v>9863</v>
      </c>
      <c r="S604" s="217">
        <f t="shared" si="160"/>
        <v>9863</v>
      </c>
      <c r="T604" s="210">
        <f t="shared" si="168"/>
        <v>-693</v>
      </c>
      <c r="U604" s="219"/>
      <c r="V604" s="204">
        <f t="shared" si="161"/>
        <v>3181</v>
      </c>
      <c r="W604" s="217">
        <f t="shared" si="162"/>
        <v>2972</v>
      </c>
      <c r="X604" s="217">
        <f t="shared" si="163"/>
        <v>3809</v>
      </c>
      <c r="Y604" s="217">
        <f t="shared" si="164"/>
        <v>3831</v>
      </c>
      <c r="Z604" s="217">
        <f t="shared" si="165"/>
        <v>3832</v>
      </c>
      <c r="AA604" s="217">
        <f t="shared" si="166"/>
        <v>3832</v>
      </c>
      <c r="AB604" s="210">
        <f t="shared" si="169"/>
        <v>0</v>
      </c>
      <c r="AC604" s="203"/>
      <c r="AD604" s="211"/>
    </row>
    <row r="605" spans="1:30" s="79" customFormat="1" x14ac:dyDescent="0.2">
      <c r="A605" s="200">
        <v>474</v>
      </c>
      <c r="B605" s="200">
        <v>474097620</v>
      </c>
      <c r="C605" s="201" t="s">
        <v>530</v>
      </c>
      <c r="D605" s="200">
        <v>97</v>
      </c>
      <c r="E605" s="201" t="s">
        <v>129</v>
      </c>
      <c r="F605" s="200">
        <v>620</v>
      </c>
      <c r="G605" s="201" t="s">
        <v>393</v>
      </c>
      <c r="H605" s="202">
        <v>0.47</v>
      </c>
      <c r="I605" s="203"/>
      <c r="J605" s="204">
        <f t="shared" si="153"/>
        <v>10639.492736842105</v>
      </c>
      <c r="K605" s="217">
        <f t="shared" si="154"/>
        <v>6183</v>
      </c>
      <c r="L605" s="217">
        <f t="shared" si="155"/>
        <v>0</v>
      </c>
      <c r="M605" s="217">
        <f t="shared" si="156"/>
        <v>938</v>
      </c>
      <c r="N605" s="218">
        <f t="shared" si="167"/>
        <v>17760.492736842105</v>
      </c>
      <c r="O605" s="207" t="str">
        <f t="shared" si="157"/>
        <v/>
      </c>
      <c r="P605" s="219"/>
      <c r="Q605" s="204" t="str">
        <f t="shared" si="158"/>
        <v/>
      </c>
      <c r="R605" s="217" t="str">
        <f t="shared" si="159"/>
        <v/>
      </c>
      <c r="S605" s="217" t="str">
        <f t="shared" si="160"/>
        <v/>
      </c>
      <c r="T605" s="210" t="str">
        <f t="shared" si="168"/>
        <v/>
      </c>
      <c r="U605" s="219"/>
      <c r="V605" s="204" t="str">
        <f t="shared" si="161"/>
        <v/>
      </c>
      <c r="W605" s="217" t="str">
        <f t="shared" si="162"/>
        <v/>
      </c>
      <c r="X605" s="217" t="str">
        <f t="shared" si="163"/>
        <v/>
      </c>
      <c r="Y605" s="217" t="str">
        <f t="shared" si="164"/>
        <v/>
      </c>
      <c r="Z605" s="217" t="str">
        <f t="shared" si="165"/>
        <v/>
      </c>
      <c r="AA605" s="217">
        <f t="shared" si="166"/>
        <v>6183</v>
      </c>
      <c r="AB605" s="210" t="str">
        <f t="shared" si="169"/>
        <v/>
      </c>
      <c r="AC605" s="203"/>
      <c r="AD605" s="211"/>
    </row>
    <row r="606" spans="1:30" s="79" customFormat="1" x14ac:dyDescent="0.2">
      <c r="A606" s="200">
        <v>474</v>
      </c>
      <c r="B606" s="200">
        <v>474097622</v>
      </c>
      <c r="C606" s="201" t="s">
        <v>530</v>
      </c>
      <c r="D606" s="200">
        <v>97</v>
      </c>
      <c r="E606" s="201" t="s">
        <v>129</v>
      </c>
      <c r="F606" s="200">
        <v>622</v>
      </c>
      <c r="G606" s="201" t="s">
        <v>394</v>
      </c>
      <c r="H606" s="202">
        <v>1</v>
      </c>
      <c r="I606" s="203"/>
      <c r="J606" s="204">
        <f t="shared" si="153"/>
        <v>11114.066499712146</v>
      </c>
      <c r="K606" s="217">
        <f t="shared" si="154"/>
        <v>2478</v>
      </c>
      <c r="L606" s="217">
        <f t="shared" si="155"/>
        <v>0</v>
      </c>
      <c r="M606" s="217">
        <f t="shared" si="156"/>
        <v>938</v>
      </c>
      <c r="N606" s="218">
        <f t="shared" si="167"/>
        <v>14530.066499712146</v>
      </c>
      <c r="O606" s="207">
        <f t="shared" si="157"/>
        <v>0</v>
      </c>
      <c r="P606" s="219"/>
      <c r="Q606" s="204" t="str">
        <f t="shared" si="158"/>
        <v/>
      </c>
      <c r="R606" s="217" t="str">
        <f t="shared" si="159"/>
        <v/>
      </c>
      <c r="S606" s="217">
        <f t="shared" si="160"/>
        <v>11114.066499712146</v>
      </c>
      <c r="T606" s="210" t="str">
        <f t="shared" si="168"/>
        <v/>
      </c>
      <c r="U606" s="219"/>
      <c r="V606" s="204" t="str">
        <f t="shared" si="161"/>
        <v/>
      </c>
      <c r="W606" s="217" t="str">
        <f t="shared" si="162"/>
        <v/>
      </c>
      <c r="X606" s="217">
        <f t="shared" si="163"/>
        <v>2500</v>
      </c>
      <c r="Y606" s="217">
        <f t="shared" si="164"/>
        <v>2479</v>
      </c>
      <c r="Z606" s="217">
        <f t="shared" si="165"/>
        <v>2478</v>
      </c>
      <c r="AA606" s="217">
        <f t="shared" si="166"/>
        <v>2478</v>
      </c>
      <c r="AB606" s="210">
        <f t="shared" si="169"/>
        <v>0</v>
      </c>
      <c r="AC606" s="203"/>
      <c r="AD606" s="211"/>
    </row>
    <row r="607" spans="1:30" s="79" customFormat="1" x14ac:dyDescent="0.2">
      <c r="A607" s="200">
        <v>474</v>
      </c>
      <c r="B607" s="200">
        <v>474097673</v>
      </c>
      <c r="C607" s="201" t="s">
        <v>530</v>
      </c>
      <c r="D607" s="200">
        <v>97</v>
      </c>
      <c r="E607" s="201" t="s">
        <v>129</v>
      </c>
      <c r="F607" s="200">
        <v>673</v>
      </c>
      <c r="G607" s="201" t="s">
        <v>408</v>
      </c>
      <c r="H607" s="202">
        <v>1.08</v>
      </c>
      <c r="I607" s="203"/>
      <c r="J607" s="204">
        <f t="shared" si="153"/>
        <v>10373.290496331463</v>
      </c>
      <c r="K607" s="217">
        <f t="shared" si="154"/>
        <v>6034</v>
      </c>
      <c r="L607" s="217">
        <f t="shared" si="155"/>
        <v>0</v>
      </c>
      <c r="M607" s="217">
        <f t="shared" si="156"/>
        <v>938</v>
      </c>
      <c r="N607" s="218">
        <f t="shared" si="167"/>
        <v>17345.290496331465</v>
      </c>
      <c r="O607" s="207">
        <f t="shared" si="157"/>
        <v>0</v>
      </c>
      <c r="P607" s="219"/>
      <c r="Q607" s="204" t="str">
        <f t="shared" si="158"/>
        <v/>
      </c>
      <c r="R607" s="217">
        <f t="shared" si="159"/>
        <v>10373.290496331463</v>
      </c>
      <c r="S607" s="217">
        <f t="shared" si="160"/>
        <v>10373.290496331463</v>
      </c>
      <c r="T607" s="210" t="str">
        <f t="shared" si="168"/>
        <v/>
      </c>
      <c r="U607" s="219"/>
      <c r="V607" s="204" t="str">
        <f t="shared" si="161"/>
        <v/>
      </c>
      <c r="W607" s="217">
        <f t="shared" si="162"/>
        <v>5482</v>
      </c>
      <c r="X607" s="217">
        <f t="shared" si="163"/>
        <v>6103</v>
      </c>
      <c r="Y607" s="217">
        <f t="shared" si="164"/>
        <v>6036</v>
      </c>
      <c r="Z607" s="217">
        <f t="shared" si="165"/>
        <v>6034</v>
      </c>
      <c r="AA607" s="217">
        <f t="shared" si="166"/>
        <v>6034</v>
      </c>
      <c r="AB607" s="210">
        <f t="shared" si="169"/>
        <v>0</v>
      </c>
      <c r="AC607" s="203"/>
      <c r="AD607" s="211"/>
    </row>
    <row r="608" spans="1:30" s="79" customFormat="1" x14ac:dyDescent="0.2">
      <c r="A608" s="200">
        <v>474</v>
      </c>
      <c r="B608" s="200">
        <v>474097720</v>
      </c>
      <c r="C608" s="201" t="s">
        <v>530</v>
      </c>
      <c r="D608" s="200">
        <v>97</v>
      </c>
      <c r="E608" s="201" t="s">
        <v>129</v>
      </c>
      <c r="F608" s="200">
        <v>720</v>
      </c>
      <c r="G608" s="201" t="s">
        <v>423</v>
      </c>
      <c r="H608" s="202">
        <v>10.5</v>
      </c>
      <c r="I608" s="203"/>
      <c r="J608" s="204">
        <f t="shared" si="153"/>
        <v>11867</v>
      </c>
      <c r="K608" s="217">
        <f t="shared" si="154"/>
        <v>1944</v>
      </c>
      <c r="L608" s="217">
        <f t="shared" si="155"/>
        <v>0</v>
      </c>
      <c r="M608" s="217">
        <f t="shared" si="156"/>
        <v>938</v>
      </c>
      <c r="N608" s="218">
        <f t="shared" si="167"/>
        <v>14749</v>
      </c>
      <c r="O608" s="207">
        <f t="shared" si="157"/>
        <v>0</v>
      </c>
      <c r="P608" s="219"/>
      <c r="Q608" s="204">
        <f t="shared" si="158"/>
        <v>11317</v>
      </c>
      <c r="R608" s="217">
        <f t="shared" si="159"/>
        <v>11867</v>
      </c>
      <c r="S608" s="217">
        <f t="shared" si="160"/>
        <v>11867</v>
      </c>
      <c r="T608" s="210">
        <f t="shared" si="168"/>
        <v>550</v>
      </c>
      <c r="U608" s="219"/>
      <c r="V608" s="204">
        <f t="shared" si="161"/>
        <v>2187</v>
      </c>
      <c r="W608" s="217">
        <f t="shared" si="162"/>
        <v>2293</v>
      </c>
      <c r="X608" s="217">
        <f t="shared" si="163"/>
        <v>1963</v>
      </c>
      <c r="Y608" s="217">
        <f t="shared" si="164"/>
        <v>1944</v>
      </c>
      <c r="Z608" s="217">
        <f t="shared" si="165"/>
        <v>1944</v>
      </c>
      <c r="AA608" s="217">
        <f t="shared" si="166"/>
        <v>1944</v>
      </c>
      <c r="AB608" s="210">
        <f t="shared" si="169"/>
        <v>0</v>
      </c>
      <c r="AC608" s="203"/>
      <c r="AD608" s="211"/>
    </row>
    <row r="609" spans="1:30" s="79" customFormat="1" x14ac:dyDescent="0.2">
      <c r="A609" s="200">
        <v>474</v>
      </c>
      <c r="B609" s="200">
        <v>474097725</v>
      </c>
      <c r="C609" s="201" t="s">
        <v>530</v>
      </c>
      <c r="D609" s="200">
        <v>97</v>
      </c>
      <c r="E609" s="201" t="s">
        <v>129</v>
      </c>
      <c r="F609" s="200">
        <v>725</v>
      </c>
      <c r="G609" s="201" t="s">
        <v>424</v>
      </c>
      <c r="H609" s="202">
        <v>1</v>
      </c>
      <c r="I609" s="203"/>
      <c r="J609" s="204">
        <f t="shared" si="153"/>
        <v>10786.613150755757</v>
      </c>
      <c r="K609" s="217">
        <f t="shared" si="154"/>
        <v>3904</v>
      </c>
      <c r="L609" s="217">
        <f t="shared" si="155"/>
        <v>0</v>
      </c>
      <c r="M609" s="217">
        <f t="shared" si="156"/>
        <v>938</v>
      </c>
      <c r="N609" s="218">
        <f t="shared" si="167"/>
        <v>15628.613150755757</v>
      </c>
      <c r="O609" s="207">
        <f t="shared" si="157"/>
        <v>0</v>
      </c>
      <c r="P609" s="219"/>
      <c r="Q609" s="204" t="str">
        <f t="shared" si="158"/>
        <v/>
      </c>
      <c r="R609" s="217">
        <f t="shared" si="159"/>
        <v>10786.613150755757</v>
      </c>
      <c r="S609" s="217">
        <f t="shared" si="160"/>
        <v>10786.613150755757</v>
      </c>
      <c r="T609" s="210" t="str">
        <f t="shared" si="168"/>
        <v/>
      </c>
      <c r="U609" s="219"/>
      <c r="V609" s="204" t="str">
        <f t="shared" si="161"/>
        <v/>
      </c>
      <c r="W609" s="217">
        <f t="shared" si="162"/>
        <v>3451</v>
      </c>
      <c r="X609" s="217">
        <f t="shared" si="163"/>
        <v>3898</v>
      </c>
      <c r="Y609" s="217">
        <f t="shared" si="164"/>
        <v>3904</v>
      </c>
      <c r="Z609" s="217">
        <f t="shared" si="165"/>
        <v>3904</v>
      </c>
      <c r="AA609" s="217">
        <f t="shared" si="166"/>
        <v>3904</v>
      </c>
      <c r="AB609" s="210">
        <f t="shared" si="169"/>
        <v>0</v>
      </c>
      <c r="AC609" s="203"/>
      <c r="AD609" s="211"/>
    </row>
    <row r="610" spans="1:30" s="79" customFormat="1" x14ac:dyDescent="0.2">
      <c r="A610" s="200">
        <v>474</v>
      </c>
      <c r="B610" s="200">
        <v>474097735</v>
      </c>
      <c r="C610" s="201" t="s">
        <v>530</v>
      </c>
      <c r="D610" s="200">
        <v>97</v>
      </c>
      <c r="E610" s="201" t="s">
        <v>129</v>
      </c>
      <c r="F610" s="200">
        <v>735</v>
      </c>
      <c r="G610" s="201" t="s">
        <v>427</v>
      </c>
      <c r="H610" s="202">
        <v>13.24</v>
      </c>
      <c r="I610" s="203"/>
      <c r="J610" s="204">
        <f t="shared" si="153"/>
        <v>11970</v>
      </c>
      <c r="K610" s="217">
        <f t="shared" si="154"/>
        <v>4865</v>
      </c>
      <c r="L610" s="217">
        <f t="shared" si="155"/>
        <v>0</v>
      </c>
      <c r="M610" s="217">
        <f t="shared" si="156"/>
        <v>938</v>
      </c>
      <c r="N610" s="218">
        <f t="shared" si="167"/>
        <v>17773</v>
      </c>
      <c r="O610" s="207">
        <f t="shared" si="157"/>
        <v>0</v>
      </c>
      <c r="P610" s="219"/>
      <c r="Q610" s="204">
        <f t="shared" si="158"/>
        <v>10287</v>
      </c>
      <c r="R610" s="217">
        <f t="shared" si="159"/>
        <v>11970</v>
      </c>
      <c r="S610" s="217">
        <f t="shared" si="160"/>
        <v>11970</v>
      </c>
      <c r="T610" s="210">
        <f t="shared" si="168"/>
        <v>1683</v>
      </c>
      <c r="U610" s="219"/>
      <c r="V610" s="204">
        <f t="shared" si="161"/>
        <v>4015</v>
      </c>
      <c r="W610" s="217">
        <f t="shared" si="162"/>
        <v>4672</v>
      </c>
      <c r="X610" s="217">
        <f t="shared" si="163"/>
        <v>4890</v>
      </c>
      <c r="Y610" s="217">
        <f t="shared" si="164"/>
        <v>4865</v>
      </c>
      <c r="Z610" s="217">
        <f t="shared" si="165"/>
        <v>4865</v>
      </c>
      <c r="AA610" s="217">
        <f t="shared" si="166"/>
        <v>4865</v>
      </c>
      <c r="AB610" s="210">
        <f t="shared" si="169"/>
        <v>0</v>
      </c>
      <c r="AC610" s="203"/>
      <c r="AD610" s="211"/>
    </row>
    <row r="611" spans="1:30" s="79" customFormat="1" x14ac:dyDescent="0.2">
      <c r="A611" s="200">
        <v>474</v>
      </c>
      <c r="B611" s="200">
        <v>474097753</v>
      </c>
      <c r="C611" s="201" t="s">
        <v>530</v>
      </c>
      <c r="D611" s="200">
        <v>97</v>
      </c>
      <c r="E611" s="201" t="s">
        <v>129</v>
      </c>
      <c r="F611" s="200">
        <v>753</v>
      </c>
      <c r="G611" s="201" t="s">
        <v>431</v>
      </c>
      <c r="H611" s="202">
        <v>5</v>
      </c>
      <c r="I611" s="203"/>
      <c r="J611" s="204">
        <f t="shared" si="153"/>
        <v>10164</v>
      </c>
      <c r="K611" s="217">
        <f t="shared" si="154"/>
        <v>4198</v>
      </c>
      <c r="L611" s="217">
        <f t="shared" si="155"/>
        <v>0</v>
      </c>
      <c r="M611" s="217">
        <f t="shared" si="156"/>
        <v>938</v>
      </c>
      <c r="N611" s="218">
        <f t="shared" si="167"/>
        <v>15300</v>
      </c>
      <c r="O611" s="207">
        <f t="shared" si="157"/>
        <v>0</v>
      </c>
      <c r="P611" s="219"/>
      <c r="Q611" s="204">
        <f t="shared" si="158"/>
        <v>10192</v>
      </c>
      <c r="R611" s="217">
        <f t="shared" si="159"/>
        <v>10164</v>
      </c>
      <c r="S611" s="217">
        <f t="shared" si="160"/>
        <v>10164</v>
      </c>
      <c r="T611" s="210">
        <f t="shared" si="168"/>
        <v>-28</v>
      </c>
      <c r="U611" s="219"/>
      <c r="V611" s="204">
        <f t="shared" si="161"/>
        <v>4196</v>
      </c>
      <c r="W611" s="217">
        <f t="shared" si="162"/>
        <v>4184</v>
      </c>
      <c r="X611" s="217">
        <f t="shared" si="163"/>
        <v>4259</v>
      </c>
      <c r="Y611" s="217">
        <f t="shared" si="164"/>
        <v>4199</v>
      </c>
      <c r="Z611" s="217">
        <f t="shared" si="165"/>
        <v>4198</v>
      </c>
      <c r="AA611" s="217">
        <f t="shared" si="166"/>
        <v>4198</v>
      </c>
      <c r="AB611" s="210">
        <f t="shared" si="169"/>
        <v>0</v>
      </c>
      <c r="AC611" s="203"/>
      <c r="AD611" s="211"/>
    </row>
    <row r="612" spans="1:30" s="79" customFormat="1" x14ac:dyDescent="0.2">
      <c r="A612" s="200">
        <v>474</v>
      </c>
      <c r="B612" s="200">
        <v>474097755</v>
      </c>
      <c r="C612" s="201" t="s">
        <v>530</v>
      </c>
      <c r="D612" s="200">
        <v>97</v>
      </c>
      <c r="E612" s="201" t="s">
        <v>129</v>
      </c>
      <c r="F612" s="200">
        <v>755</v>
      </c>
      <c r="G612" s="201" t="s">
        <v>432</v>
      </c>
      <c r="H612" s="202">
        <v>0.09</v>
      </c>
      <c r="I612" s="203"/>
      <c r="J612" s="204">
        <f t="shared" si="153"/>
        <v>15345</v>
      </c>
      <c r="K612" s="217">
        <f t="shared" si="154"/>
        <v>7257</v>
      </c>
      <c r="L612" s="217">
        <f t="shared" si="155"/>
        <v>0</v>
      </c>
      <c r="M612" s="217">
        <f t="shared" si="156"/>
        <v>938</v>
      </c>
      <c r="N612" s="218">
        <f t="shared" si="167"/>
        <v>23540</v>
      </c>
      <c r="O612" s="207">
        <f t="shared" si="157"/>
        <v>0</v>
      </c>
      <c r="P612" s="219"/>
      <c r="Q612" s="204">
        <f t="shared" si="158"/>
        <v>12825.378226559917</v>
      </c>
      <c r="R612" s="217">
        <f t="shared" si="159"/>
        <v>15345</v>
      </c>
      <c r="S612" s="217">
        <f t="shared" si="160"/>
        <v>15345</v>
      </c>
      <c r="T612" s="210">
        <f t="shared" si="168"/>
        <v>2519.6217734400834</v>
      </c>
      <c r="U612" s="219"/>
      <c r="V612" s="204">
        <f t="shared" si="161"/>
        <v>6391</v>
      </c>
      <c r="W612" s="217">
        <f t="shared" si="162"/>
        <v>7647</v>
      </c>
      <c r="X612" s="217">
        <f t="shared" si="163"/>
        <v>7419</v>
      </c>
      <c r="Y612" s="217">
        <f t="shared" si="164"/>
        <v>7260</v>
      </c>
      <c r="Z612" s="217">
        <f t="shared" si="165"/>
        <v>7257</v>
      </c>
      <c r="AA612" s="217">
        <f t="shared" si="166"/>
        <v>7257</v>
      </c>
      <c r="AB612" s="210">
        <f t="shared" si="169"/>
        <v>0</v>
      </c>
      <c r="AC612" s="203"/>
      <c r="AD612" s="211"/>
    </row>
    <row r="613" spans="1:30" s="79" customFormat="1" x14ac:dyDescent="0.2">
      <c r="A613" s="200">
        <v>474</v>
      </c>
      <c r="B613" s="200">
        <v>474097770</v>
      </c>
      <c r="C613" s="201" t="s">
        <v>530</v>
      </c>
      <c r="D613" s="200">
        <v>97</v>
      </c>
      <c r="E613" s="201" t="s">
        <v>129</v>
      </c>
      <c r="F613" s="200">
        <v>770</v>
      </c>
      <c r="G613" s="201" t="s">
        <v>438</v>
      </c>
      <c r="H613" s="202">
        <v>1</v>
      </c>
      <c r="I613" s="203"/>
      <c r="J613" s="204">
        <f t="shared" si="153"/>
        <v>12761.948015267173</v>
      </c>
      <c r="K613" s="217">
        <f t="shared" si="154"/>
        <v>1982</v>
      </c>
      <c r="L613" s="217">
        <f t="shared" si="155"/>
        <v>0</v>
      </c>
      <c r="M613" s="217">
        <f t="shared" si="156"/>
        <v>938</v>
      </c>
      <c r="N613" s="218">
        <f t="shared" si="167"/>
        <v>15681.948015267173</v>
      </c>
      <c r="O613" s="207">
        <f t="shared" si="157"/>
        <v>0</v>
      </c>
      <c r="P613" s="219"/>
      <c r="Q613" s="204" t="str">
        <f t="shared" si="158"/>
        <v/>
      </c>
      <c r="R613" s="217" t="str">
        <f t="shared" si="159"/>
        <v/>
      </c>
      <c r="S613" s="217">
        <f t="shared" si="160"/>
        <v>12761.948015267173</v>
      </c>
      <c r="T613" s="210" t="str">
        <f t="shared" si="168"/>
        <v/>
      </c>
      <c r="U613" s="219"/>
      <c r="V613" s="204" t="str">
        <f t="shared" si="161"/>
        <v/>
      </c>
      <c r="W613" s="217" t="str">
        <f t="shared" si="162"/>
        <v/>
      </c>
      <c r="X613" s="217">
        <f t="shared" si="163"/>
        <v>1951</v>
      </c>
      <c r="Y613" s="217">
        <f t="shared" si="164"/>
        <v>1982</v>
      </c>
      <c r="Z613" s="217">
        <f t="shared" si="165"/>
        <v>1982</v>
      </c>
      <c r="AA613" s="217">
        <f t="shared" si="166"/>
        <v>1982</v>
      </c>
      <c r="AB613" s="210">
        <f t="shared" si="169"/>
        <v>0</v>
      </c>
      <c r="AC613" s="203"/>
      <c r="AD613" s="211"/>
    </row>
    <row r="614" spans="1:30" s="79" customFormat="1" x14ac:dyDescent="0.2">
      <c r="A614" s="200">
        <v>474</v>
      </c>
      <c r="B614" s="200">
        <v>474097775</v>
      </c>
      <c r="C614" s="201" t="s">
        <v>530</v>
      </c>
      <c r="D614" s="200">
        <v>97</v>
      </c>
      <c r="E614" s="201" t="s">
        <v>129</v>
      </c>
      <c r="F614" s="200">
        <v>775</v>
      </c>
      <c r="G614" s="201" t="s">
        <v>441</v>
      </c>
      <c r="H614" s="202">
        <v>4</v>
      </c>
      <c r="I614" s="203"/>
      <c r="J614" s="204">
        <f t="shared" si="153"/>
        <v>11820</v>
      </c>
      <c r="K614" s="217">
        <f t="shared" si="154"/>
        <v>2808</v>
      </c>
      <c r="L614" s="217">
        <f t="shared" si="155"/>
        <v>0</v>
      </c>
      <c r="M614" s="217">
        <f t="shared" si="156"/>
        <v>938</v>
      </c>
      <c r="N614" s="218">
        <f t="shared" si="167"/>
        <v>15566</v>
      </c>
      <c r="O614" s="207">
        <f t="shared" si="157"/>
        <v>0</v>
      </c>
      <c r="P614" s="219"/>
      <c r="Q614" s="204">
        <f t="shared" si="158"/>
        <v>11093</v>
      </c>
      <c r="R614" s="217">
        <f t="shared" si="159"/>
        <v>11820</v>
      </c>
      <c r="S614" s="217">
        <f t="shared" si="160"/>
        <v>11820</v>
      </c>
      <c r="T614" s="210">
        <f t="shared" si="168"/>
        <v>727</v>
      </c>
      <c r="U614" s="219"/>
      <c r="V614" s="204">
        <f t="shared" si="161"/>
        <v>2403</v>
      </c>
      <c r="W614" s="217">
        <f t="shared" si="162"/>
        <v>2560</v>
      </c>
      <c r="X614" s="217">
        <f t="shared" si="163"/>
        <v>2726</v>
      </c>
      <c r="Y614" s="217">
        <f t="shared" si="164"/>
        <v>2808</v>
      </c>
      <c r="Z614" s="217">
        <f t="shared" si="165"/>
        <v>2808</v>
      </c>
      <c r="AA614" s="217">
        <f t="shared" si="166"/>
        <v>2808</v>
      </c>
      <c r="AB614" s="210">
        <f t="shared" si="169"/>
        <v>0</v>
      </c>
      <c r="AC614" s="203"/>
      <c r="AD614" s="211"/>
    </row>
    <row r="615" spans="1:30" s="79" customFormat="1" x14ac:dyDescent="0.2">
      <c r="A615" s="200">
        <v>478</v>
      </c>
      <c r="B615" s="200">
        <v>478352023</v>
      </c>
      <c r="C615" s="201" t="s">
        <v>531</v>
      </c>
      <c r="D615" s="200">
        <v>352</v>
      </c>
      <c r="E615" s="201" t="s">
        <v>384</v>
      </c>
      <c r="F615" s="200">
        <v>23</v>
      </c>
      <c r="G615" s="201" t="s">
        <v>55</v>
      </c>
      <c r="H615" s="202">
        <v>0.59</v>
      </c>
      <c r="I615" s="203"/>
      <c r="J615" s="204">
        <f t="shared" si="153"/>
        <v>11268.079635448836</v>
      </c>
      <c r="K615" s="217">
        <f t="shared" si="154"/>
        <v>6248</v>
      </c>
      <c r="L615" s="217">
        <f t="shared" si="155"/>
        <v>0</v>
      </c>
      <c r="M615" s="217">
        <f t="shared" si="156"/>
        <v>938</v>
      </c>
      <c r="N615" s="218">
        <f t="shared" si="167"/>
        <v>18454.079635448834</v>
      </c>
      <c r="O615" s="207" t="str">
        <f t="shared" si="157"/>
        <v/>
      </c>
      <c r="P615" s="219"/>
      <c r="Q615" s="204" t="str">
        <f t="shared" si="158"/>
        <v/>
      </c>
      <c r="R615" s="217" t="str">
        <f t="shared" si="159"/>
        <v/>
      </c>
      <c r="S615" s="217" t="str">
        <f t="shared" si="160"/>
        <v/>
      </c>
      <c r="T615" s="210" t="str">
        <f t="shared" si="168"/>
        <v/>
      </c>
      <c r="U615" s="219"/>
      <c r="V615" s="204" t="str">
        <f t="shared" si="161"/>
        <v/>
      </c>
      <c r="W615" s="217" t="str">
        <f t="shared" si="162"/>
        <v/>
      </c>
      <c r="X615" s="217" t="str">
        <f t="shared" si="163"/>
        <v/>
      </c>
      <c r="Y615" s="217" t="str">
        <f t="shared" si="164"/>
        <v/>
      </c>
      <c r="Z615" s="217" t="str">
        <f t="shared" si="165"/>
        <v/>
      </c>
      <c r="AA615" s="217">
        <f t="shared" si="166"/>
        <v>6248</v>
      </c>
      <c r="AB615" s="210" t="str">
        <f t="shared" si="169"/>
        <v/>
      </c>
      <c r="AC615" s="203"/>
      <c r="AD615" s="211"/>
    </row>
    <row r="616" spans="1:30" s="79" customFormat="1" x14ac:dyDescent="0.2">
      <c r="A616" s="200">
        <v>478</v>
      </c>
      <c r="B616" s="200">
        <v>478352064</v>
      </c>
      <c r="C616" s="201" t="s">
        <v>531</v>
      </c>
      <c r="D616" s="200">
        <v>352</v>
      </c>
      <c r="E616" s="201" t="s">
        <v>384</v>
      </c>
      <c r="F616" s="200">
        <v>64</v>
      </c>
      <c r="G616" s="201" t="s">
        <v>96</v>
      </c>
      <c r="H616" s="202">
        <v>2</v>
      </c>
      <c r="I616" s="203"/>
      <c r="J616" s="204">
        <f t="shared" si="153"/>
        <v>10766</v>
      </c>
      <c r="K616" s="217">
        <f t="shared" si="154"/>
        <v>1338</v>
      </c>
      <c r="L616" s="217">
        <f t="shared" si="155"/>
        <v>0</v>
      </c>
      <c r="M616" s="217">
        <f t="shared" si="156"/>
        <v>938</v>
      </c>
      <c r="N616" s="218">
        <f t="shared" si="167"/>
        <v>13042</v>
      </c>
      <c r="O616" s="207">
        <f t="shared" si="157"/>
        <v>0</v>
      </c>
      <c r="P616" s="219"/>
      <c r="Q616" s="204">
        <f t="shared" si="158"/>
        <v>9976</v>
      </c>
      <c r="R616" s="217">
        <f t="shared" si="159"/>
        <v>10766</v>
      </c>
      <c r="S616" s="217">
        <f t="shared" si="160"/>
        <v>10766</v>
      </c>
      <c r="T616" s="210">
        <f t="shared" si="168"/>
        <v>790</v>
      </c>
      <c r="U616" s="219"/>
      <c r="V616" s="204">
        <f t="shared" si="161"/>
        <v>1117</v>
      </c>
      <c r="W616" s="217">
        <f t="shared" si="162"/>
        <v>1206</v>
      </c>
      <c r="X616" s="217">
        <f t="shared" si="163"/>
        <v>1343</v>
      </c>
      <c r="Y616" s="217">
        <f t="shared" si="164"/>
        <v>1338</v>
      </c>
      <c r="Z616" s="217">
        <f t="shared" si="165"/>
        <v>1338</v>
      </c>
      <c r="AA616" s="217">
        <f t="shared" si="166"/>
        <v>1338</v>
      </c>
      <c r="AB616" s="210">
        <f t="shared" si="169"/>
        <v>0</v>
      </c>
      <c r="AC616" s="203"/>
      <c r="AD616" s="211"/>
    </row>
    <row r="617" spans="1:30" s="79" customFormat="1" x14ac:dyDescent="0.2">
      <c r="A617" s="200">
        <v>478</v>
      </c>
      <c r="B617" s="200">
        <v>478352067</v>
      </c>
      <c r="C617" s="201" t="s">
        <v>531</v>
      </c>
      <c r="D617" s="200">
        <v>352</v>
      </c>
      <c r="E617" s="201" t="s">
        <v>384</v>
      </c>
      <c r="F617" s="200">
        <v>67</v>
      </c>
      <c r="G617" s="201" t="s">
        <v>99</v>
      </c>
      <c r="H617" s="202">
        <v>1</v>
      </c>
      <c r="I617" s="203"/>
      <c r="J617" s="204">
        <f t="shared" si="153"/>
        <v>8960</v>
      </c>
      <c r="K617" s="217">
        <f t="shared" si="154"/>
        <v>8828</v>
      </c>
      <c r="L617" s="217">
        <f t="shared" si="155"/>
        <v>0</v>
      </c>
      <c r="M617" s="217">
        <f t="shared" si="156"/>
        <v>938</v>
      </c>
      <c r="N617" s="218">
        <f t="shared" si="167"/>
        <v>18726</v>
      </c>
      <c r="O617" s="207">
        <f t="shared" si="157"/>
        <v>-144</v>
      </c>
      <c r="P617" s="219"/>
      <c r="Q617" s="204">
        <f t="shared" si="158"/>
        <v>8795</v>
      </c>
      <c r="R617" s="217">
        <f t="shared" si="159"/>
        <v>8960</v>
      </c>
      <c r="S617" s="217">
        <f t="shared" si="160"/>
        <v>8960</v>
      </c>
      <c r="T617" s="210">
        <f t="shared" si="168"/>
        <v>165</v>
      </c>
      <c r="U617" s="219"/>
      <c r="V617" s="204">
        <f t="shared" si="161"/>
        <v>8806</v>
      </c>
      <c r="W617" s="217">
        <f t="shared" si="162"/>
        <v>8972</v>
      </c>
      <c r="X617" s="217">
        <f t="shared" si="163"/>
        <v>8972</v>
      </c>
      <c r="Y617" s="217">
        <f t="shared" si="164"/>
        <v>8972</v>
      </c>
      <c r="Z617" s="217">
        <f t="shared" si="165"/>
        <v>8972</v>
      </c>
      <c r="AA617" s="217">
        <f t="shared" si="166"/>
        <v>8828</v>
      </c>
      <c r="AB617" s="210">
        <f t="shared" si="169"/>
        <v>-144</v>
      </c>
      <c r="AC617" s="203"/>
      <c r="AD617" s="211"/>
    </row>
    <row r="618" spans="1:30" s="79" customFormat="1" x14ac:dyDescent="0.2">
      <c r="A618" s="200">
        <v>478</v>
      </c>
      <c r="B618" s="200">
        <v>478352097</v>
      </c>
      <c r="C618" s="201" t="s">
        <v>531</v>
      </c>
      <c r="D618" s="200">
        <v>352</v>
      </c>
      <c r="E618" s="201" t="s">
        <v>384</v>
      </c>
      <c r="F618" s="200">
        <v>97</v>
      </c>
      <c r="G618" s="201" t="s">
        <v>129</v>
      </c>
      <c r="H618" s="202">
        <v>8.67</v>
      </c>
      <c r="I618" s="203"/>
      <c r="J618" s="204">
        <f t="shared" si="153"/>
        <v>12683</v>
      </c>
      <c r="K618" s="217">
        <f t="shared" si="154"/>
        <v>5</v>
      </c>
      <c r="L618" s="217">
        <f t="shared" si="155"/>
        <v>0</v>
      </c>
      <c r="M618" s="217">
        <f t="shared" si="156"/>
        <v>938</v>
      </c>
      <c r="N618" s="218">
        <f t="shared" si="167"/>
        <v>13626</v>
      </c>
      <c r="O618" s="207">
        <f t="shared" si="157"/>
        <v>1</v>
      </c>
      <c r="P618" s="219"/>
      <c r="Q618" s="204">
        <f t="shared" si="158"/>
        <v>12449</v>
      </c>
      <c r="R618" s="217">
        <f t="shared" si="159"/>
        <v>12683</v>
      </c>
      <c r="S618" s="217">
        <f t="shared" si="160"/>
        <v>12683</v>
      </c>
      <c r="T618" s="210">
        <f t="shared" si="168"/>
        <v>234</v>
      </c>
      <c r="U618" s="219"/>
      <c r="V618" s="204">
        <f t="shared" si="161"/>
        <v>0</v>
      </c>
      <c r="W618" s="217">
        <f t="shared" si="162"/>
        <v>0</v>
      </c>
      <c r="X618" s="217">
        <f t="shared" si="163"/>
        <v>0</v>
      </c>
      <c r="Y618" s="217">
        <f t="shared" si="164"/>
        <v>4</v>
      </c>
      <c r="Z618" s="217">
        <f t="shared" si="165"/>
        <v>4</v>
      </c>
      <c r="AA618" s="217">
        <f t="shared" si="166"/>
        <v>5</v>
      </c>
      <c r="AB618" s="210">
        <f t="shared" si="169"/>
        <v>1</v>
      </c>
      <c r="AC618" s="203"/>
      <c r="AD618" s="211"/>
    </row>
    <row r="619" spans="1:30" s="79" customFormat="1" x14ac:dyDescent="0.2">
      <c r="A619" s="200">
        <v>478</v>
      </c>
      <c r="B619" s="200">
        <v>478352103</v>
      </c>
      <c r="C619" s="201" t="s">
        <v>531</v>
      </c>
      <c r="D619" s="200">
        <v>352</v>
      </c>
      <c r="E619" s="201" t="s">
        <v>384</v>
      </c>
      <c r="F619" s="200">
        <v>103</v>
      </c>
      <c r="G619" s="201" t="s">
        <v>135</v>
      </c>
      <c r="H619" s="202">
        <v>2</v>
      </c>
      <c r="I619" s="203"/>
      <c r="J619" s="204">
        <f t="shared" si="153"/>
        <v>10766</v>
      </c>
      <c r="K619" s="217">
        <f t="shared" si="154"/>
        <v>209</v>
      </c>
      <c r="L619" s="217">
        <f t="shared" si="155"/>
        <v>0</v>
      </c>
      <c r="M619" s="217">
        <f t="shared" si="156"/>
        <v>938</v>
      </c>
      <c r="N619" s="218">
        <f t="shared" si="167"/>
        <v>11913</v>
      </c>
      <c r="O619" s="207">
        <f t="shared" si="157"/>
        <v>0</v>
      </c>
      <c r="P619" s="219"/>
      <c r="Q619" s="204">
        <f t="shared" si="158"/>
        <v>12311.715309719371</v>
      </c>
      <c r="R619" s="217">
        <f t="shared" si="159"/>
        <v>10766</v>
      </c>
      <c r="S619" s="217">
        <f t="shared" si="160"/>
        <v>10766</v>
      </c>
      <c r="T619" s="210">
        <f t="shared" si="168"/>
        <v>-1545.7153097193714</v>
      </c>
      <c r="U619" s="219"/>
      <c r="V619" s="204">
        <f t="shared" si="161"/>
        <v>46</v>
      </c>
      <c r="W619" s="217">
        <f t="shared" si="162"/>
        <v>41</v>
      </c>
      <c r="X619" s="217">
        <f t="shared" si="163"/>
        <v>247</v>
      </c>
      <c r="Y619" s="217">
        <f t="shared" si="164"/>
        <v>209</v>
      </c>
      <c r="Z619" s="217">
        <f t="shared" si="165"/>
        <v>209</v>
      </c>
      <c r="AA619" s="217">
        <f t="shared" si="166"/>
        <v>209</v>
      </c>
      <c r="AB619" s="210">
        <f t="shared" si="169"/>
        <v>0</v>
      </c>
      <c r="AC619" s="203"/>
      <c r="AD619" s="211"/>
    </row>
    <row r="620" spans="1:30" s="79" customFormat="1" x14ac:dyDescent="0.2">
      <c r="A620" s="200">
        <v>478</v>
      </c>
      <c r="B620" s="200">
        <v>478352107</v>
      </c>
      <c r="C620" s="201" t="s">
        <v>531</v>
      </c>
      <c r="D620" s="200">
        <v>352</v>
      </c>
      <c r="E620" s="201" t="s">
        <v>384</v>
      </c>
      <c r="F620" s="200">
        <v>107</v>
      </c>
      <c r="G620" s="201" t="s">
        <v>139</v>
      </c>
      <c r="H620" s="202">
        <v>0.5</v>
      </c>
      <c r="I620" s="203"/>
      <c r="J620" s="204">
        <f t="shared" si="153"/>
        <v>12430.589091525537</v>
      </c>
      <c r="K620" s="217">
        <f t="shared" si="154"/>
        <v>4510</v>
      </c>
      <c r="L620" s="217">
        <f t="shared" si="155"/>
        <v>0</v>
      </c>
      <c r="M620" s="217">
        <f t="shared" si="156"/>
        <v>938</v>
      </c>
      <c r="N620" s="218">
        <f t="shared" si="167"/>
        <v>17878.589091525537</v>
      </c>
      <c r="O620" s="207" t="str">
        <f t="shared" si="157"/>
        <v/>
      </c>
      <c r="P620" s="219"/>
      <c r="Q620" s="204" t="str">
        <f t="shared" si="158"/>
        <v/>
      </c>
      <c r="R620" s="217" t="str">
        <f t="shared" si="159"/>
        <v/>
      </c>
      <c r="S620" s="217" t="str">
        <f t="shared" si="160"/>
        <v/>
      </c>
      <c r="T620" s="210" t="str">
        <f t="shared" si="168"/>
        <v/>
      </c>
      <c r="U620" s="219"/>
      <c r="V620" s="204" t="str">
        <f t="shared" si="161"/>
        <v/>
      </c>
      <c r="W620" s="217" t="str">
        <f t="shared" si="162"/>
        <v/>
      </c>
      <c r="X620" s="217" t="str">
        <f t="shared" si="163"/>
        <v/>
      </c>
      <c r="Y620" s="217" t="str">
        <f t="shared" si="164"/>
        <v/>
      </c>
      <c r="Z620" s="217" t="str">
        <f t="shared" si="165"/>
        <v/>
      </c>
      <c r="AA620" s="217">
        <f t="shared" si="166"/>
        <v>4510</v>
      </c>
      <c r="AB620" s="210" t="str">
        <f t="shared" si="169"/>
        <v/>
      </c>
      <c r="AC620" s="203"/>
      <c r="AD620" s="211"/>
    </row>
    <row r="621" spans="1:30" s="79" customFormat="1" x14ac:dyDescent="0.2">
      <c r="A621" s="200">
        <v>478</v>
      </c>
      <c r="B621" s="200">
        <v>478352125</v>
      </c>
      <c r="C621" s="201" t="s">
        <v>531</v>
      </c>
      <c r="D621" s="200">
        <v>352</v>
      </c>
      <c r="E621" s="201" t="s">
        <v>384</v>
      </c>
      <c r="F621" s="200">
        <v>125</v>
      </c>
      <c r="G621" s="201" t="s">
        <v>157</v>
      </c>
      <c r="H621" s="202">
        <v>24.7</v>
      </c>
      <c r="I621" s="203"/>
      <c r="J621" s="204">
        <f t="shared" si="153"/>
        <v>10129</v>
      </c>
      <c r="K621" s="217">
        <f t="shared" si="154"/>
        <v>6298</v>
      </c>
      <c r="L621" s="217">
        <f t="shared" si="155"/>
        <v>0</v>
      </c>
      <c r="M621" s="217">
        <f t="shared" si="156"/>
        <v>938</v>
      </c>
      <c r="N621" s="218">
        <f t="shared" si="167"/>
        <v>17365</v>
      </c>
      <c r="O621" s="207">
        <f t="shared" si="157"/>
        <v>2</v>
      </c>
      <c r="P621" s="219"/>
      <c r="Q621" s="204">
        <f t="shared" si="158"/>
        <v>9954</v>
      </c>
      <c r="R621" s="217">
        <f t="shared" si="159"/>
        <v>10129</v>
      </c>
      <c r="S621" s="217">
        <f t="shared" si="160"/>
        <v>10129</v>
      </c>
      <c r="T621" s="210">
        <f t="shared" si="168"/>
        <v>175</v>
      </c>
      <c r="U621" s="219"/>
      <c r="V621" s="204">
        <f t="shared" si="161"/>
        <v>5790</v>
      </c>
      <c r="W621" s="217">
        <f t="shared" si="162"/>
        <v>5892</v>
      </c>
      <c r="X621" s="217">
        <f t="shared" si="163"/>
        <v>6902</v>
      </c>
      <c r="Y621" s="217">
        <f t="shared" si="164"/>
        <v>6296</v>
      </c>
      <c r="Z621" s="217">
        <f t="shared" si="165"/>
        <v>6296</v>
      </c>
      <c r="AA621" s="217">
        <f t="shared" si="166"/>
        <v>6298</v>
      </c>
      <c r="AB621" s="210">
        <f t="shared" si="169"/>
        <v>2</v>
      </c>
      <c r="AC621" s="203"/>
      <c r="AD621" s="211"/>
    </row>
    <row r="622" spans="1:30" s="79" customFormat="1" x14ac:dyDescent="0.2">
      <c r="A622" s="200">
        <v>478</v>
      </c>
      <c r="B622" s="200">
        <v>478352141</v>
      </c>
      <c r="C622" s="201" t="s">
        <v>531</v>
      </c>
      <c r="D622" s="200">
        <v>352</v>
      </c>
      <c r="E622" s="201" t="s">
        <v>384</v>
      </c>
      <c r="F622" s="200">
        <v>141</v>
      </c>
      <c r="G622" s="201" t="s">
        <v>173</v>
      </c>
      <c r="H622" s="202">
        <v>5</v>
      </c>
      <c r="I622" s="203"/>
      <c r="J622" s="204">
        <f t="shared" si="153"/>
        <v>9412</v>
      </c>
      <c r="K622" s="217">
        <f t="shared" si="154"/>
        <v>4222</v>
      </c>
      <c r="L622" s="217">
        <f t="shared" si="155"/>
        <v>0</v>
      </c>
      <c r="M622" s="217">
        <f t="shared" si="156"/>
        <v>938</v>
      </c>
      <c r="N622" s="218">
        <f t="shared" si="167"/>
        <v>14572</v>
      </c>
      <c r="O622" s="207">
        <f t="shared" si="157"/>
        <v>2</v>
      </c>
      <c r="P622" s="219"/>
      <c r="Q622" s="204">
        <f t="shared" si="158"/>
        <v>11075.770233157029</v>
      </c>
      <c r="R622" s="217">
        <f t="shared" si="159"/>
        <v>9412</v>
      </c>
      <c r="S622" s="217">
        <f t="shared" si="160"/>
        <v>9412</v>
      </c>
      <c r="T622" s="210">
        <f t="shared" si="168"/>
        <v>-1663.770233157029</v>
      </c>
      <c r="U622" s="219"/>
      <c r="V622" s="204">
        <f t="shared" si="161"/>
        <v>5343</v>
      </c>
      <c r="W622" s="217">
        <f t="shared" si="162"/>
        <v>4540</v>
      </c>
      <c r="X622" s="217">
        <f t="shared" si="163"/>
        <v>4540</v>
      </c>
      <c r="Y622" s="217">
        <f t="shared" si="164"/>
        <v>4540</v>
      </c>
      <c r="Z622" s="217">
        <f t="shared" si="165"/>
        <v>4220</v>
      </c>
      <c r="AA622" s="217">
        <f t="shared" si="166"/>
        <v>4222</v>
      </c>
      <c r="AB622" s="210">
        <f t="shared" si="169"/>
        <v>2</v>
      </c>
      <c r="AC622" s="203"/>
      <c r="AD622" s="211"/>
    </row>
    <row r="623" spans="1:30" s="79" customFormat="1" x14ac:dyDescent="0.2">
      <c r="A623" s="200">
        <v>478</v>
      </c>
      <c r="B623" s="200">
        <v>478352153</v>
      </c>
      <c r="C623" s="201" t="s">
        <v>531</v>
      </c>
      <c r="D623" s="200">
        <v>352</v>
      </c>
      <c r="E623" s="201" t="s">
        <v>384</v>
      </c>
      <c r="F623" s="200">
        <v>153</v>
      </c>
      <c r="G623" s="201" t="s">
        <v>185</v>
      </c>
      <c r="H623" s="202">
        <v>48.470000000000006</v>
      </c>
      <c r="I623" s="203"/>
      <c r="J623" s="204">
        <f t="shared" si="153"/>
        <v>10600</v>
      </c>
      <c r="K623" s="217">
        <f t="shared" si="154"/>
        <v>179</v>
      </c>
      <c r="L623" s="217">
        <f t="shared" si="155"/>
        <v>0</v>
      </c>
      <c r="M623" s="217">
        <f t="shared" si="156"/>
        <v>938</v>
      </c>
      <c r="N623" s="218">
        <f t="shared" si="167"/>
        <v>11717</v>
      </c>
      <c r="O623" s="207">
        <f t="shared" si="157"/>
        <v>0</v>
      </c>
      <c r="P623" s="219"/>
      <c r="Q623" s="204">
        <f t="shared" si="158"/>
        <v>10573</v>
      </c>
      <c r="R623" s="217">
        <f t="shared" si="159"/>
        <v>10600</v>
      </c>
      <c r="S623" s="217">
        <f t="shared" si="160"/>
        <v>10600</v>
      </c>
      <c r="T623" s="210">
        <f t="shared" si="168"/>
        <v>27</v>
      </c>
      <c r="U623" s="219"/>
      <c r="V623" s="204">
        <f t="shared" si="161"/>
        <v>82</v>
      </c>
      <c r="W623" s="217">
        <f t="shared" si="162"/>
        <v>82</v>
      </c>
      <c r="X623" s="217">
        <f t="shared" si="163"/>
        <v>82</v>
      </c>
      <c r="Y623" s="217">
        <f t="shared" si="164"/>
        <v>82</v>
      </c>
      <c r="Z623" s="217">
        <f t="shared" si="165"/>
        <v>179</v>
      </c>
      <c r="AA623" s="217">
        <f t="shared" si="166"/>
        <v>179</v>
      </c>
      <c r="AB623" s="210">
        <f t="shared" si="169"/>
        <v>0</v>
      </c>
      <c r="AC623" s="203"/>
      <c r="AD623" s="211"/>
    </row>
    <row r="624" spans="1:30" s="79" customFormat="1" x14ac:dyDescent="0.2">
      <c r="A624" s="200">
        <v>478</v>
      </c>
      <c r="B624" s="200">
        <v>478352158</v>
      </c>
      <c r="C624" s="201" t="s">
        <v>531</v>
      </c>
      <c r="D624" s="200">
        <v>352</v>
      </c>
      <c r="E624" s="201" t="s">
        <v>384</v>
      </c>
      <c r="F624" s="200">
        <v>158</v>
      </c>
      <c r="G624" s="201" t="s">
        <v>190</v>
      </c>
      <c r="H624" s="202">
        <v>47.99</v>
      </c>
      <c r="I624" s="203"/>
      <c r="J624" s="204">
        <f t="shared" si="153"/>
        <v>10662</v>
      </c>
      <c r="K624" s="217">
        <f t="shared" si="154"/>
        <v>5572</v>
      </c>
      <c r="L624" s="217">
        <f t="shared" si="155"/>
        <v>0</v>
      </c>
      <c r="M624" s="217">
        <f t="shared" si="156"/>
        <v>938</v>
      </c>
      <c r="N624" s="218">
        <f t="shared" si="167"/>
        <v>17172</v>
      </c>
      <c r="O624" s="207">
        <f t="shared" si="157"/>
        <v>0</v>
      </c>
      <c r="P624" s="219"/>
      <c r="Q624" s="204">
        <f t="shared" si="158"/>
        <v>10314</v>
      </c>
      <c r="R624" s="217">
        <f t="shared" si="159"/>
        <v>10662</v>
      </c>
      <c r="S624" s="217">
        <f t="shared" si="160"/>
        <v>10662</v>
      </c>
      <c r="T624" s="210">
        <f t="shared" si="168"/>
        <v>348</v>
      </c>
      <c r="U624" s="219"/>
      <c r="V624" s="204">
        <f t="shared" si="161"/>
        <v>5236</v>
      </c>
      <c r="W624" s="217">
        <f t="shared" si="162"/>
        <v>5413</v>
      </c>
      <c r="X624" s="217">
        <f t="shared" si="163"/>
        <v>5535</v>
      </c>
      <c r="Y624" s="217">
        <f t="shared" si="164"/>
        <v>5571</v>
      </c>
      <c r="Z624" s="217">
        <f t="shared" si="165"/>
        <v>5572</v>
      </c>
      <c r="AA624" s="217">
        <f t="shared" si="166"/>
        <v>5572</v>
      </c>
      <c r="AB624" s="210">
        <f t="shared" si="169"/>
        <v>0</v>
      </c>
      <c r="AC624" s="203"/>
      <c r="AD624" s="211"/>
    </row>
    <row r="625" spans="1:30" s="79" customFormat="1" x14ac:dyDescent="0.2">
      <c r="A625" s="200">
        <v>478</v>
      </c>
      <c r="B625" s="200">
        <v>478352162</v>
      </c>
      <c r="C625" s="201" t="s">
        <v>531</v>
      </c>
      <c r="D625" s="200">
        <v>352</v>
      </c>
      <c r="E625" s="201" t="s">
        <v>384</v>
      </c>
      <c r="F625" s="200">
        <v>162</v>
      </c>
      <c r="G625" s="201" t="s">
        <v>194</v>
      </c>
      <c r="H625" s="202">
        <v>16.490000000000002</v>
      </c>
      <c r="I625" s="203"/>
      <c r="J625" s="204">
        <f t="shared" si="153"/>
        <v>10343</v>
      </c>
      <c r="K625" s="217">
        <f t="shared" si="154"/>
        <v>2463</v>
      </c>
      <c r="L625" s="217">
        <f t="shared" si="155"/>
        <v>0</v>
      </c>
      <c r="M625" s="217">
        <f t="shared" si="156"/>
        <v>938</v>
      </c>
      <c r="N625" s="218">
        <f t="shared" si="167"/>
        <v>13744</v>
      </c>
      <c r="O625" s="207">
        <f t="shared" si="157"/>
        <v>0</v>
      </c>
      <c r="P625" s="219"/>
      <c r="Q625" s="204">
        <f t="shared" si="158"/>
        <v>10590</v>
      </c>
      <c r="R625" s="217">
        <f t="shared" si="159"/>
        <v>10343</v>
      </c>
      <c r="S625" s="217">
        <f t="shared" si="160"/>
        <v>10343</v>
      </c>
      <c r="T625" s="210">
        <f t="shared" si="168"/>
        <v>-247</v>
      </c>
      <c r="U625" s="219"/>
      <c r="V625" s="204">
        <f t="shared" si="161"/>
        <v>2522</v>
      </c>
      <c r="W625" s="217">
        <f t="shared" si="162"/>
        <v>2463</v>
      </c>
      <c r="X625" s="217">
        <f t="shared" si="163"/>
        <v>2463</v>
      </c>
      <c r="Y625" s="217">
        <f t="shared" si="164"/>
        <v>2463</v>
      </c>
      <c r="Z625" s="217">
        <f t="shared" si="165"/>
        <v>2463</v>
      </c>
      <c r="AA625" s="217">
        <f t="shared" si="166"/>
        <v>2463</v>
      </c>
      <c r="AB625" s="210">
        <f t="shared" si="169"/>
        <v>0</v>
      </c>
      <c r="AC625" s="203"/>
      <c r="AD625" s="211"/>
    </row>
    <row r="626" spans="1:30" s="79" customFormat="1" x14ac:dyDescent="0.2">
      <c r="A626" s="200">
        <v>478</v>
      </c>
      <c r="B626" s="200">
        <v>478352174</v>
      </c>
      <c r="C626" s="201" t="s">
        <v>531</v>
      </c>
      <c r="D626" s="200">
        <v>352</v>
      </c>
      <c r="E626" s="201" t="s">
        <v>384</v>
      </c>
      <c r="F626" s="200">
        <v>174</v>
      </c>
      <c r="G626" s="201" t="s">
        <v>206</v>
      </c>
      <c r="H626" s="202">
        <v>9.1999999999999993</v>
      </c>
      <c r="I626" s="203"/>
      <c r="J626" s="204">
        <f t="shared" si="153"/>
        <v>9863</v>
      </c>
      <c r="K626" s="217">
        <f t="shared" si="154"/>
        <v>6337</v>
      </c>
      <c r="L626" s="217">
        <f t="shared" si="155"/>
        <v>0</v>
      </c>
      <c r="M626" s="217">
        <f t="shared" si="156"/>
        <v>938</v>
      </c>
      <c r="N626" s="218">
        <f t="shared" si="167"/>
        <v>17138</v>
      </c>
      <c r="O626" s="207">
        <f t="shared" si="157"/>
        <v>3</v>
      </c>
      <c r="P626" s="219"/>
      <c r="Q626" s="204">
        <f t="shared" si="158"/>
        <v>9779</v>
      </c>
      <c r="R626" s="217">
        <f t="shared" si="159"/>
        <v>9863</v>
      </c>
      <c r="S626" s="217">
        <f t="shared" si="160"/>
        <v>9863</v>
      </c>
      <c r="T626" s="210">
        <f t="shared" si="168"/>
        <v>84</v>
      </c>
      <c r="U626" s="219"/>
      <c r="V626" s="204">
        <f t="shared" si="161"/>
        <v>5061</v>
      </c>
      <c r="W626" s="217">
        <f t="shared" si="162"/>
        <v>5105</v>
      </c>
      <c r="X626" s="217">
        <f t="shared" si="163"/>
        <v>6321</v>
      </c>
      <c r="Y626" s="217">
        <f t="shared" si="164"/>
        <v>6335</v>
      </c>
      <c r="Z626" s="217">
        <f t="shared" si="165"/>
        <v>6334</v>
      </c>
      <c r="AA626" s="217">
        <f t="shared" si="166"/>
        <v>6337</v>
      </c>
      <c r="AB626" s="210">
        <f t="shared" si="169"/>
        <v>3</v>
      </c>
      <c r="AC626" s="203"/>
      <c r="AD626" s="211"/>
    </row>
    <row r="627" spans="1:30" s="79" customFormat="1" x14ac:dyDescent="0.2">
      <c r="A627" s="200">
        <v>478</v>
      </c>
      <c r="B627" s="200">
        <v>478352288</v>
      </c>
      <c r="C627" s="201" t="s">
        <v>531</v>
      </c>
      <c r="D627" s="200">
        <v>352</v>
      </c>
      <c r="E627" s="201" t="s">
        <v>384</v>
      </c>
      <c r="F627" s="200">
        <v>288</v>
      </c>
      <c r="G627" s="201" t="s">
        <v>320</v>
      </c>
      <c r="H627" s="202">
        <v>2</v>
      </c>
      <c r="I627" s="203"/>
      <c r="J627" s="204">
        <f t="shared" si="153"/>
        <v>8960</v>
      </c>
      <c r="K627" s="217">
        <f t="shared" si="154"/>
        <v>6114</v>
      </c>
      <c r="L627" s="217">
        <f t="shared" si="155"/>
        <v>0</v>
      </c>
      <c r="M627" s="217">
        <f t="shared" si="156"/>
        <v>938</v>
      </c>
      <c r="N627" s="218">
        <f t="shared" si="167"/>
        <v>16012</v>
      </c>
      <c r="O627" s="207">
        <f t="shared" si="157"/>
        <v>0</v>
      </c>
      <c r="P627" s="219"/>
      <c r="Q627" s="204">
        <f t="shared" si="158"/>
        <v>8795</v>
      </c>
      <c r="R627" s="217">
        <f t="shared" si="159"/>
        <v>8960</v>
      </c>
      <c r="S627" s="217">
        <f t="shared" si="160"/>
        <v>8960</v>
      </c>
      <c r="T627" s="210">
        <f t="shared" si="168"/>
        <v>165</v>
      </c>
      <c r="U627" s="219"/>
      <c r="V627" s="204">
        <f t="shared" si="161"/>
        <v>5965</v>
      </c>
      <c r="W627" s="217">
        <f t="shared" si="162"/>
        <v>6077</v>
      </c>
      <c r="X627" s="217">
        <f t="shared" si="163"/>
        <v>6111</v>
      </c>
      <c r="Y627" s="217">
        <f t="shared" si="164"/>
        <v>6114</v>
      </c>
      <c r="Z627" s="217">
        <f t="shared" si="165"/>
        <v>6114</v>
      </c>
      <c r="AA627" s="217">
        <f t="shared" si="166"/>
        <v>6114</v>
      </c>
      <c r="AB627" s="210">
        <f t="shared" si="169"/>
        <v>0</v>
      </c>
      <c r="AC627" s="203"/>
      <c r="AD627" s="211"/>
    </row>
    <row r="628" spans="1:30" s="79" customFormat="1" x14ac:dyDescent="0.2">
      <c r="A628" s="200">
        <v>478</v>
      </c>
      <c r="B628" s="200">
        <v>478352290</v>
      </c>
      <c r="C628" s="201" t="s">
        <v>531</v>
      </c>
      <c r="D628" s="200">
        <v>352</v>
      </c>
      <c r="E628" s="201" t="s">
        <v>384</v>
      </c>
      <c r="F628" s="200">
        <v>290</v>
      </c>
      <c r="G628" s="201" t="s">
        <v>322</v>
      </c>
      <c r="H628" s="202">
        <v>0.5</v>
      </c>
      <c r="I628" s="203"/>
      <c r="J628" s="204">
        <f t="shared" si="153"/>
        <v>10534.585071915217</v>
      </c>
      <c r="K628" s="217">
        <f t="shared" si="154"/>
        <v>4014</v>
      </c>
      <c r="L628" s="217">
        <f t="shared" si="155"/>
        <v>0</v>
      </c>
      <c r="M628" s="217">
        <f t="shared" si="156"/>
        <v>938</v>
      </c>
      <c r="N628" s="218">
        <f t="shared" si="167"/>
        <v>15486.585071915217</v>
      </c>
      <c r="O628" s="207" t="str">
        <f t="shared" si="157"/>
        <v/>
      </c>
      <c r="P628" s="219"/>
      <c r="Q628" s="204" t="str">
        <f t="shared" si="158"/>
        <v/>
      </c>
      <c r="R628" s="217" t="str">
        <f t="shared" si="159"/>
        <v/>
      </c>
      <c r="S628" s="217" t="str">
        <f t="shared" si="160"/>
        <v/>
      </c>
      <c r="T628" s="210" t="str">
        <f t="shared" si="168"/>
        <v/>
      </c>
      <c r="U628" s="219"/>
      <c r="V628" s="204" t="str">
        <f t="shared" si="161"/>
        <v/>
      </c>
      <c r="W628" s="217" t="str">
        <f t="shared" si="162"/>
        <v/>
      </c>
      <c r="X628" s="217" t="str">
        <f t="shared" si="163"/>
        <v/>
      </c>
      <c r="Y628" s="217" t="str">
        <f t="shared" si="164"/>
        <v/>
      </c>
      <c r="Z628" s="217" t="str">
        <f t="shared" si="165"/>
        <v/>
      </c>
      <c r="AA628" s="217">
        <f t="shared" si="166"/>
        <v>4014</v>
      </c>
      <c r="AB628" s="210" t="str">
        <f t="shared" si="169"/>
        <v/>
      </c>
      <c r="AC628" s="203"/>
      <c r="AD628" s="211"/>
    </row>
    <row r="629" spans="1:30" s="79" customFormat="1" x14ac:dyDescent="0.2">
      <c r="A629" s="200">
        <v>478</v>
      </c>
      <c r="B629" s="200">
        <v>478352321</v>
      </c>
      <c r="C629" s="201" t="s">
        <v>531</v>
      </c>
      <c r="D629" s="200">
        <v>352</v>
      </c>
      <c r="E629" s="201" t="s">
        <v>384</v>
      </c>
      <c r="F629" s="200">
        <v>321</v>
      </c>
      <c r="G629" s="201" t="s">
        <v>353</v>
      </c>
      <c r="H629" s="202">
        <v>0.48</v>
      </c>
      <c r="I629" s="203"/>
      <c r="J629" s="204">
        <f t="shared" si="153"/>
        <v>10711.900348929423</v>
      </c>
      <c r="K629" s="217">
        <f t="shared" si="154"/>
        <v>5429</v>
      </c>
      <c r="L629" s="217">
        <f t="shared" si="155"/>
        <v>0</v>
      </c>
      <c r="M629" s="217">
        <f t="shared" si="156"/>
        <v>938</v>
      </c>
      <c r="N629" s="218">
        <f t="shared" si="167"/>
        <v>17078.900348929423</v>
      </c>
      <c r="O629" s="207" t="str">
        <f t="shared" si="157"/>
        <v/>
      </c>
      <c r="P629" s="219"/>
      <c r="Q629" s="204" t="str">
        <f t="shared" si="158"/>
        <v/>
      </c>
      <c r="R629" s="217" t="str">
        <f t="shared" si="159"/>
        <v/>
      </c>
      <c r="S629" s="217" t="str">
        <f t="shared" si="160"/>
        <v/>
      </c>
      <c r="T629" s="210" t="str">
        <f t="shared" si="168"/>
        <v/>
      </c>
      <c r="U629" s="219"/>
      <c r="V629" s="204" t="str">
        <f t="shared" si="161"/>
        <v/>
      </c>
      <c r="W629" s="217" t="str">
        <f t="shared" si="162"/>
        <v/>
      </c>
      <c r="X629" s="217" t="str">
        <f t="shared" si="163"/>
        <v/>
      </c>
      <c r="Y629" s="217" t="str">
        <f t="shared" si="164"/>
        <v/>
      </c>
      <c r="Z629" s="217" t="str">
        <f t="shared" si="165"/>
        <v/>
      </c>
      <c r="AA629" s="217">
        <f t="shared" si="166"/>
        <v>5429</v>
      </c>
      <c r="AB629" s="210" t="str">
        <f t="shared" si="169"/>
        <v/>
      </c>
      <c r="AC629" s="203"/>
      <c r="AD629" s="211"/>
    </row>
    <row r="630" spans="1:30" s="79" customFormat="1" x14ac:dyDescent="0.2">
      <c r="A630" s="200">
        <v>478</v>
      </c>
      <c r="B630" s="200">
        <v>478352322</v>
      </c>
      <c r="C630" s="201" t="s">
        <v>531</v>
      </c>
      <c r="D630" s="200">
        <v>352</v>
      </c>
      <c r="E630" s="201" t="s">
        <v>384</v>
      </c>
      <c r="F630" s="200">
        <v>322</v>
      </c>
      <c r="G630" s="201" t="s">
        <v>354</v>
      </c>
      <c r="H630" s="202">
        <v>1</v>
      </c>
      <c r="I630" s="203"/>
      <c r="J630" s="204">
        <f t="shared" si="153"/>
        <v>8960</v>
      </c>
      <c r="K630" s="217">
        <f t="shared" si="154"/>
        <v>4897</v>
      </c>
      <c r="L630" s="217">
        <f t="shared" si="155"/>
        <v>0</v>
      </c>
      <c r="M630" s="217">
        <f t="shared" si="156"/>
        <v>938</v>
      </c>
      <c r="N630" s="218">
        <f t="shared" si="167"/>
        <v>14795</v>
      </c>
      <c r="O630" s="207">
        <f t="shared" si="157"/>
        <v>0</v>
      </c>
      <c r="P630" s="219"/>
      <c r="Q630" s="204">
        <f t="shared" si="158"/>
        <v>11150.054424775108</v>
      </c>
      <c r="R630" s="217">
        <f t="shared" si="159"/>
        <v>8960</v>
      </c>
      <c r="S630" s="217">
        <f t="shared" si="160"/>
        <v>8960</v>
      </c>
      <c r="T630" s="210">
        <f t="shared" si="168"/>
        <v>-2190.0544247751077</v>
      </c>
      <c r="U630" s="219"/>
      <c r="V630" s="204">
        <f t="shared" si="161"/>
        <v>5685</v>
      </c>
      <c r="W630" s="217">
        <f t="shared" si="162"/>
        <v>4568</v>
      </c>
      <c r="X630" s="217">
        <f t="shared" si="163"/>
        <v>4838</v>
      </c>
      <c r="Y630" s="217">
        <f t="shared" si="164"/>
        <v>4897</v>
      </c>
      <c r="Z630" s="217">
        <f t="shared" si="165"/>
        <v>4897</v>
      </c>
      <c r="AA630" s="217">
        <f t="shared" si="166"/>
        <v>4897</v>
      </c>
      <c r="AB630" s="210">
        <f t="shared" si="169"/>
        <v>0</v>
      </c>
      <c r="AC630" s="203"/>
      <c r="AD630" s="211"/>
    </row>
    <row r="631" spans="1:30" s="79" customFormat="1" x14ac:dyDescent="0.2">
      <c r="A631" s="200">
        <v>478</v>
      </c>
      <c r="B631" s="200">
        <v>478352326</v>
      </c>
      <c r="C631" s="201" t="s">
        <v>531</v>
      </c>
      <c r="D631" s="200">
        <v>352</v>
      </c>
      <c r="E631" s="201" t="s">
        <v>384</v>
      </c>
      <c r="F631" s="200">
        <v>326</v>
      </c>
      <c r="G631" s="201" t="s">
        <v>358</v>
      </c>
      <c r="H631" s="202">
        <v>6</v>
      </c>
      <c r="I631" s="203"/>
      <c r="J631" s="204">
        <f t="shared" si="153"/>
        <v>10043</v>
      </c>
      <c r="K631" s="217">
        <f t="shared" si="154"/>
        <v>3870</v>
      </c>
      <c r="L631" s="217">
        <f t="shared" si="155"/>
        <v>0</v>
      </c>
      <c r="M631" s="217">
        <f t="shared" si="156"/>
        <v>938</v>
      </c>
      <c r="N631" s="218">
        <f t="shared" si="167"/>
        <v>14851</v>
      </c>
      <c r="O631" s="207">
        <f t="shared" si="157"/>
        <v>0</v>
      </c>
      <c r="P631" s="219"/>
      <c r="Q631" s="204">
        <f t="shared" si="158"/>
        <v>9858</v>
      </c>
      <c r="R631" s="217">
        <f t="shared" si="159"/>
        <v>10043</v>
      </c>
      <c r="S631" s="217">
        <f t="shared" si="160"/>
        <v>10043</v>
      </c>
      <c r="T631" s="210">
        <f t="shared" si="168"/>
        <v>185</v>
      </c>
      <c r="U631" s="219"/>
      <c r="V631" s="204">
        <f t="shared" si="161"/>
        <v>3364</v>
      </c>
      <c r="W631" s="217">
        <f t="shared" si="162"/>
        <v>3427</v>
      </c>
      <c r="X631" s="217">
        <f t="shared" si="163"/>
        <v>4194</v>
      </c>
      <c r="Y631" s="217">
        <f t="shared" si="164"/>
        <v>3870</v>
      </c>
      <c r="Z631" s="217">
        <f t="shared" si="165"/>
        <v>3870</v>
      </c>
      <c r="AA631" s="217">
        <f t="shared" si="166"/>
        <v>3870</v>
      </c>
      <c r="AB631" s="210">
        <f t="shared" si="169"/>
        <v>0</v>
      </c>
      <c r="AC631" s="203"/>
      <c r="AD631" s="211"/>
    </row>
    <row r="632" spans="1:30" s="79" customFormat="1" x14ac:dyDescent="0.2">
      <c r="A632" s="200">
        <v>478</v>
      </c>
      <c r="B632" s="200">
        <v>478352348</v>
      </c>
      <c r="C632" s="201" t="s">
        <v>531</v>
      </c>
      <c r="D632" s="200">
        <v>352</v>
      </c>
      <c r="E632" s="201" t="s">
        <v>384</v>
      </c>
      <c r="F632" s="200">
        <v>348</v>
      </c>
      <c r="G632" s="201" t="s">
        <v>380</v>
      </c>
      <c r="H632" s="202">
        <v>9</v>
      </c>
      <c r="I632" s="203"/>
      <c r="J632" s="204">
        <f t="shared" si="153"/>
        <v>10873</v>
      </c>
      <c r="K632" s="217">
        <f t="shared" si="154"/>
        <v>213</v>
      </c>
      <c r="L632" s="217">
        <f t="shared" si="155"/>
        <v>0</v>
      </c>
      <c r="M632" s="217">
        <f t="shared" si="156"/>
        <v>938</v>
      </c>
      <c r="N632" s="218">
        <f t="shared" si="167"/>
        <v>12024</v>
      </c>
      <c r="O632" s="207">
        <f t="shared" si="157"/>
        <v>1</v>
      </c>
      <c r="P632" s="219"/>
      <c r="Q632" s="204">
        <f t="shared" si="158"/>
        <v>10951</v>
      </c>
      <c r="R632" s="217">
        <f t="shared" si="159"/>
        <v>10873</v>
      </c>
      <c r="S632" s="217">
        <f t="shared" si="160"/>
        <v>10873</v>
      </c>
      <c r="T632" s="210">
        <f t="shared" si="168"/>
        <v>-78</v>
      </c>
      <c r="U632" s="219"/>
      <c r="V632" s="204">
        <f t="shared" si="161"/>
        <v>40</v>
      </c>
      <c r="W632" s="217">
        <f t="shared" si="162"/>
        <v>39</v>
      </c>
      <c r="X632" s="217">
        <f t="shared" si="163"/>
        <v>413</v>
      </c>
      <c r="Y632" s="217">
        <f t="shared" si="164"/>
        <v>211</v>
      </c>
      <c r="Z632" s="217">
        <f t="shared" si="165"/>
        <v>212</v>
      </c>
      <c r="AA632" s="217">
        <f t="shared" si="166"/>
        <v>213</v>
      </c>
      <c r="AB632" s="210">
        <f t="shared" si="169"/>
        <v>1</v>
      </c>
      <c r="AC632" s="203"/>
      <c r="AD632" s="211"/>
    </row>
    <row r="633" spans="1:30" s="79" customFormat="1" x14ac:dyDescent="0.2">
      <c r="A633" s="200">
        <v>478</v>
      </c>
      <c r="B633" s="200">
        <v>478352352</v>
      </c>
      <c r="C633" s="201" t="s">
        <v>531</v>
      </c>
      <c r="D633" s="200">
        <v>352</v>
      </c>
      <c r="E633" s="201" t="s">
        <v>384</v>
      </c>
      <c r="F633" s="200">
        <v>352</v>
      </c>
      <c r="G633" s="201" t="s">
        <v>384</v>
      </c>
      <c r="H633" s="202">
        <v>7</v>
      </c>
      <c r="I633" s="203"/>
      <c r="J633" s="204">
        <f t="shared" si="153"/>
        <v>11891</v>
      </c>
      <c r="K633" s="217">
        <f t="shared" si="154"/>
        <v>7394</v>
      </c>
      <c r="L633" s="217">
        <f t="shared" si="155"/>
        <v>0</v>
      </c>
      <c r="M633" s="217">
        <f t="shared" si="156"/>
        <v>938</v>
      </c>
      <c r="N633" s="218">
        <f t="shared" si="167"/>
        <v>20223</v>
      </c>
      <c r="O633" s="207">
        <f t="shared" si="157"/>
        <v>3</v>
      </c>
      <c r="P633" s="219"/>
      <c r="Q633" s="204">
        <f t="shared" si="158"/>
        <v>10219</v>
      </c>
      <c r="R633" s="217">
        <f t="shared" si="159"/>
        <v>11891</v>
      </c>
      <c r="S633" s="217">
        <f t="shared" si="160"/>
        <v>11891</v>
      </c>
      <c r="T633" s="210">
        <f t="shared" si="168"/>
        <v>1672</v>
      </c>
      <c r="U633" s="219"/>
      <c r="V633" s="204">
        <f t="shared" si="161"/>
        <v>5944</v>
      </c>
      <c r="W633" s="217">
        <f t="shared" si="162"/>
        <v>6917</v>
      </c>
      <c r="X633" s="217">
        <f t="shared" si="163"/>
        <v>8103</v>
      </c>
      <c r="Y633" s="217">
        <f t="shared" si="164"/>
        <v>7391</v>
      </c>
      <c r="Z633" s="217">
        <f t="shared" si="165"/>
        <v>7391</v>
      </c>
      <c r="AA633" s="217">
        <f t="shared" si="166"/>
        <v>7394</v>
      </c>
      <c r="AB633" s="210">
        <f t="shared" si="169"/>
        <v>3</v>
      </c>
      <c r="AC633" s="203"/>
      <c r="AD633" s="211"/>
    </row>
    <row r="634" spans="1:30" s="79" customFormat="1" x14ac:dyDescent="0.2">
      <c r="A634" s="200">
        <v>478</v>
      </c>
      <c r="B634" s="200">
        <v>478352600</v>
      </c>
      <c r="C634" s="201" t="s">
        <v>531</v>
      </c>
      <c r="D634" s="200">
        <v>352</v>
      </c>
      <c r="E634" s="201" t="s">
        <v>384</v>
      </c>
      <c r="F634" s="200">
        <v>600</v>
      </c>
      <c r="G634" s="201" t="s">
        <v>386</v>
      </c>
      <c r="H634" s="202">
        <v>29.990000000000002</v>
      </c>
      <c r="I634" s="203"/>
      <c r="J634" s="204">
        <f t="shared" si="153"/>
        <v>10081</v>
      </c>
      <c r="K634" s="217">
        <f t="shared" si="154"/>
        <v>4259</v>
      </c>
      <c r="L634" s="217">
        <f t="shared" si="155"/>
        <v>0</v>
      </c>
      <c r="M634" s="217">
        <f t="shared" si="156"/>
        <v>938</v>
      </c>
      <c r="N634" s="218">
        <f t="shared" si="167"/>
        <v>15278</v>
      </c>
      <c r="O634" s="207">
        <f t="shared" si="157"/>
        <v>0</v>
      </c>
      <c r="P634" s="219"/>
      <c r="Q634" s="204">
        <f t="shared" si="158"/>
        <v>10238</v>
      </c>
      <c r="R634" s="217">
        <f t="shared" si="159"/>
        <v>10081</v>
      </c>
      <c r="S634" s="217">
        <f t="shared" si="160"/>
        <v>10081</v>
      </c>
      <c r="T634" s="210">
        <f t="shared" si="168"/>
        <v>-157</v>
      </c>
      <c r="U634" s="219"/>
      <c r="V634" s="204">
        <f t="shared" si="161"/>
        <v>3891</v>
      </c>
      <c r="W634" s="217">
        <f t="shared" si="162"/>
        <v>3831</v>
      </c>
      <c r="X634" s="217">
        <f t="shared" si="163"/>
        <v>4280</v>
      </c>
      <c r="Y634" s="217">
        <f t="shared" si="164"/>
        <v>4259</v>
      </c>
      <c r="Z634" s="217">
        <f t="shared" si="165"/>
        <v>4259</v>
      </c>
      <c r="AA634" s="217">
        <f t="shared" si="166"/>
        <v>4259</v>
      </c>
      <c r="AB634" s="210">
        <f t="shared" si="169"/>
        <v>0</v>
      </c>
      <c r="AC634" s="203"/>
      <c r="AD634" s="211"/>
    </row>
    <row r="635" spans="1:30" s="79" customFormat="1" x14ac:dyDescent="0.2">
      <c r="A635" s="200">
        <v>478</v>
      </c>
      <c r="B635" s="200">
        <v>478352610</v>
      </c>
      <c r="C635" s="201" t="s">
        <v>531</v>
      </c>
      <c r="D635" s="200">
        <v>352</v>
      </c>
      <c r="E635" s="201" t="s">
        <v>384</v>
      </c>
      <c r="F635" s="200">
        <v>610</v>
      </c>
      <c r="G635" s="201" t="s">
        <v>389</v>
      </c>
      <c r="H635" s="202">
        <v>9.48</v>
      </c>
      <c r="I635" s="203"/>
      <c r="J635" s="204">
        <f t="shared" si="153"/>
        <v>11043</v>
      </c>
      <c r="K635" s="217">
        <f t="shared" si="154"/>
        <v>2337</v>
      </c>
      <c r="L635" s="217">
        <f t="shared" si="155"/>
        <v>0</v>
      </c>
      <c r="M635" s="217">
        <f t="shared" si="156"/>
        <v>938</v>
      </c>
      <c r="N635" s="218">
        <f t="shared" si="167"/>
        <v>14318</v>
      </c>
      <c r="O635" s="207">
        <f t="shared" si="157"/>
        <v>0</v>
      </c>
      <c r="P635" s="219"/>
      <c r="Q635" s="204">
        <f t="shared" si="158"/>
        <v>9858</v>
      </c>
      <c r="R635" s="217">
        <f t="shared" si="159"/>
        <v>11043</v>
      </c>
      <c r="S635" s="217">
        <f t="shared" si="160"/>
        <v>11043</v>
      </c>
      <c r="T635" s="210">
        <f t="shared" si="168"/>
        <v>1185</v>
      </c>
      <c r="U635" s="219"/>
      <c r="V635" s="204">
        <f t="shared" si="161"/>
        <v>1857</v>
      </c>
      <c r="W635" s="217">
        <f t="shared" si="162"/>
        <v>2080</v>
      </c>
      <c r="X635" s="217">
        <f t="shared" si="163"/>
        <v>2303</v>
      </c>
      <c r="Y635" s="217">
        <f t="shared" si="164"/>
        <v>2337</v>
      </c>
      <c r="Z635" s="217">
        <f t="shared" si="165"/>
        <v>2337</v>
      </c>
      <c r="AA635" s="217">
        <f t="shared" si="166"/>
        <v>2337</v>
      </c>
      <c r="AB635" s="210">
        <f t="shared" si="169"/>
        <v>0</v>
      </c>
      <c r="AC635" s="203"/>
      <c r="AD635" s="211"/>
    </row>
    <row r="636" spans="1:30" s="79" customFormat="1" x14ac:dyDescent="0.2">
      <c r="A636" s="200">
        <v>478</v>
      </c>
      <c r="B636" s="200">
        <v>478352616</v>
      </c>
      <c r="C636" s="201" t="s">
        <v>531</v>
      </c>
      <c r="D636" s="200">
        <v>352</v>
      </c>
      <c r="E636" s="201" t="s">
        <v>384</v>
      </c>
      <c r="F636" s="200">
        <v>616</v>
      </c>
      <c r="G636" s="201" t="s">
        <v>391</v>
      </c>
      <c r="H636" s="202">
        <v>55.459999999999994</v>
      </c>
      <c r="I636" s="203"/>
      <c r="J636" s="204">
        <f t="shared" si="153"/>
        <v>10782</v>
      </c>
      <c r="K636" s="217">
        <f t="shared" si="154"/>
        <v>4189</v>
      </c>
      <c r="L636" s="217">
        <f t="shared" si="155"/>
        <v>0</v>
      </c>
      <c r="M636" s="217">
        <f t="shared" si="156"/>
        <v>938</v>
      </c>
      <c r="N636" s="218">
        <f t="shared" si="167"/>
        <v>15909</v>
      </c>
      <c r="O636" s="207">
        <f t="shared" si="157"/>
        <v>0</v>
      </c>
      <c r="P636" s="219"/>
      <c r="Q636" s="204">
        <f t="shared" si="158"/>
        <v>10396</v>
      </c>
      <c r="R636" s="217">
        <f t="shared" si="159"/>
        <v>10782</v>
      </c>
      <c r="S636" s="217">
        <f t="shared" si="160"/>
        <v>10782</v>
      </c>
      <c r="T636" s="210">
        <f t="shared" si="168"/>
        <v>386</v>
      </c>
      <c r="U636" s="219"/>
      <c r="V636" s="204">
        <f t="shared" si="161"/>
        <v>3132</v>
      </c>
      <c r="W636" s="217">
        <f t="shared" si="162"/>
        <v>3249</v>
      </c>
      <c r="X636" s="217">
        <f t="shared" si="163"/>
        <v>4164</v>
      </c>
      <c r="Y636" s="217">
        <f t="shared" si="164"/>
        <v>4188</v>
      </c>
      <c r="Z636" s="217">
        <f t="shared" si="165"/>
        <v>4189</v>
      </c>
      <c r="AA636" s="217">
        <f t="shared" si="166"/>
        <v>4189</v>
      </c>
      <c r="AB636" s="210">
        <f t="shared" si="169"/>
        <v>0</v>
      </c>
      <c r="AC636" s="203"/>
      <c r="AD636" s="211"/>
    </row>
    <row r="637" spans="1:30" s="79" customFormat="1" x14ac:dyDescent="0.2">
      <c r="A637" s="200">
        <v>478</v>
      </c>
      <c r="B637" s="200">
        <v>478352620</v>
      </c>
      <c r="C637" s="201" t="s">
        <v>531</v>
      </c>
      <c r="D637" s="200">
        <v>352</v>
      </c>
      <c r="E637" s="201" t="s">
        <v>384</v>
      </c>
      <c r="F637" s="200">
        <v>620</v>
      </c>
      <c r="G637" s="201" t="s">
        <v>393</v>
      </c>
      <c r="H637" s="202">
        <v>2</v>
      </c>
      <c r="I637" s="203"/>
      <c r="J637" s="204">
        <f t="shared" si="153"/>
        <v>10766</v>
      </c>
      <c r="K637" s="217">
        <f t="shared" si="154"/>
        <v>6256</v>
      </c>
      <c r="L637" s="217">
        <f t="shared" si="155"/>
        <v>0</v>
      </c>
      <c r="M637" s="217">
        <f t="shared" si="156"/>
        <v>938</v>
      </c>
      <c r="N637" s="218">
        <f t="shared" si="167"/>
        <v>17960</v>
      </c>
      <c r="O637" s="207">
        <f t="shared" si="157"/>
        <v>0</v>
      </c>
      <c r="P637" s="219"/>
      <c r="Q637" s="204">
        <f t="shared" si="158"/>
        <v>9681</v>
      </c>
      <c r="R637" s="217">
        <f t="shared" si="159"/>
        <v>10766</v>
      </c>
      <c r="S637" s="217">
        <f t="shared" si="160"/>
        <v>10766</v>
      </c>
      <c r="T637" s="210">
        <f t="shared" si="168"/>
        <v>1085</v>
      </c>
      <c r="U637" s="219"/>
      <c r="V637" s="204">
        <f t="shared" si="161"/>
        <v>5117</v>
      </c>
      <c r="W637" s="217">
        <f t="shared" si="162"/>
        <v>5691</v>
      </c>
      <c r="X637" s="217">
        <f t="shared" si="163"/>
        <v>6135</v>
      </c>
      <c r="Y637" s="217">
        <f t="shared" si="164"/>
        <v>6255</v>
      </c>
      <c r="Z637" s="217">
        <f t="shared" si="165"/>
        <v>6256</v>
      </c>
      <c r="AA637" s="217">
        <f t="shared" si="166"/>
        <v>6256</v>
      </c>
      <c r="AB637" s="210">
        <f t="shared" si="169"/>
        <v>0</v>
      </c>
      <c r="AC637" s="203"/>
      <c r="AD637" s="211"/>
    </row>
    <row r="638" spans="1:30" s="79" customFormat="1" x14ac:dyDescent="0.2">
      <c r="A638" s="200">
        <v>478</v>
      </c>
      <c r="B638" s="200">
        <v>478352640</v>
      </c>
      <c r="C638" s="201" t="s">
        <v>531</v>
      </c>
      <c r="D638" s="200">
        <v>352</v>
      </c>
      <c r="E638" s="201" t="s">
        <v>384</v>
      </c>
      <c r="F638" s="200">
        <v>640</v>
      </c>
      <c r="G638" s="201" t="s">
        <v>398</v>
      </c>
      <c r="H638" s="202">
        <v>1</v>
      </c>
      <c r="I638" s="203"/>
      <c r="J638" s="204">
        <f t="shared" si="153"/>
        <v>10766</v>
      </c>
      <c r="K638" s="217">
        <f t="shared" si="154"/>
        <v>7852</v>
      </c>
      <c r="L638" s="217">
        <f t="shared" si="155"/>
        <v>0</v>
      </c>
      <c r="M638" s="217">
        <f t="shared" si="156"/>
        <v>938</v>
      </c>
      <c r="N638" s="218">
        <f t="shared" si="167"/>
        <v>19556</v>
      </c>
      <c r="O638" s="207">
        <f t="shared" si="157"/>
        <v>0</v>
      </c>
      <c r="P638" s="219"/>
      <c r="Q638" s="204">
        <f t="shared" si="158"/>
        <v>10567</v>
      </c>
      <c r="R638" s="217">
        <f t="shared" si="159"/>
        <v>10766</v>
      </c>
      <c r="S638" s="217">
        <f t="shared" si="160"/>
        <v>10766</v>
      </c>
      <c r="T638" s="210">
        <f t="shared" si="168"/>
        <v>199</v>
      </c>
      <c r="U638" s="219"/>
      <c r="V638" s="204">
        <f t="shared" si="161"/>
        <v>7669</v>
      </c>
      <c r="W638" s="217">
        <f t="shared" si="162"/>
        <v>7814</v>
      </c>
      <c r="X638" s="217">
        <f t="shared" si="163"/>
        <v>7887</v>
      </c>
      <c r="Y638" s="217">
        <f t="shared" si="164"/>
        <v>7852</v>
      </c>
      <c r="Z638" s="217">
        <f t="shared" si="165"/>
        <v>7852</v>
      </c>
      <c r="AA638" s="217">
        <f t="shared" si="166"/>
        <v>7852</v>
      </c>
      <c r="AB638" s="210">
        <f t="shared" si="169"/>
        <v>0</v>
      </c>
      <c r="AC638" s="203"/>
      <c r="AD638" s="211"/>
    </row>
    <row r="639" spans="1:30" s="79" customFormat="1" x14ac:dyDescent="0.2">
      <c r="A639" s="200">
        <v>478</v>
      </c>
      <c r="B639" s="200">
        <v>478352673</v>
      </c>
      <c r="C639" s="201" t="s">
        <v>531</v>
      </c>
      <c r="D639" s="200">
        <v>352</v>
      </c>
      <c r="E639" s="201" t="s">
        <v>384</v>
      </c>
      <c r="F639" s="200">
        <v>673</v>
      </c>
      <c r="G639" s="201" t="s">
        <v>408</v>
      </c>
      <c r="H639" s="202">
        <v>21.46</v>
      </c>
      <c r="I639" s="203"/>
      <c r="J639" s="204">
        <f t="shared" si="153"/>
        <v>10220</v>
      </c>
      <c r="K639" s="217">
        <f t="shared" si="154"/>
        <v>5945</v>
      </c>
      <c r="L639" s="217">
        <f t="shared" si="155"/>
        <v>0</v>
      </c>
      <c r="M639" s="217">
        <f t="shared" si="156"/>
        <v>938</v>
      </c>
      <c r="N639" s="218">
        <f t="shared" si="167"/>
        <v>17103</v>
      </c>
      <c r="O639" s="207">
        <f t="shared" si="157"/>
        <v>0</v>
      </c>
      <c r="P639" s="219"/>
      <c r="Q639" s="204">
        <f t="shared" si="158"/>
        <v>9767</v>
      </c>
      <c r="R639" s="217">
        <f t="shared" si="159"/>
        <v>10220</v>
      </c>
      <c r="S639" s="217">
        <f t="shared" si="160"/>
        <v>10220</v>
      </c>
      <c r="T639" s="210">
        <f t="shared" si="168"/>
        <v>453</v>
      </c>
      <c r="U639" s="219"/>
      <c r="V639" s="204">
        <f t="shared" si="161"/>
        <v>5161</v>
      </c>
      <c r="W639" s="217">
        <f t="shared" si="162"/>
        <v>5401</v>
      </c>
      <c r="X639" s="217">
        <f t="shared" si="163"/>
        <v>6013</v>
      </c>
      <c r="Y639" s="217">
        <f t="shared" si="164"/>
        <v>5946</v>
      </c>
      <c r="Z639" s="217">
        <f t="shared" si="165"/>
        <v>5945</v>
      </c>
      <c r="AA639" s="217">
        <f t="shared" si="166"/>
        <v>5945</v>
      </c>
      <c r="AB639" s="210">
        <f t="shared" si="169"/>
        <v>0</v>
      </c>
      <c r="AC639" s="203"/>
      <c r="AD639" s="211"/>
    </row>
    <row r="640" spans="1:30" s="79" customFormat="1" x14ac:dyDescent="0.2">
      <c r="A640" s="200">
        <v>478</v>
      </c>
      <c r="B640" s="200">
        <v>478352695</v>
      </c>
      <c r="C640" s="201" t="s">
        <v>531</v>
      </c>
      <c r="D640" s="200">
        <v>352</v>
      </c>
      <c r="E640" s="201" t="s">
        <v>384</v>
      </c>
      <c r="F640" s="200">
        <v>695</v>
      </c>
      <c r="G640" s="201" t="s">
        <v>415</v>
      </c>
      <c r="H640" s="202">
        <v>1.1599999999999999</v>
      </c>
      <c r="I640" s="203"/>
      <c r="J640" s="204">
        <f t="shared" si="153"/>
        <v>10766</v>
      </c>
      <c r="K640" s="217">
        <f t="shared" si="154"/>
        <v>7051</v>
      </c>
      <c r="L640" s="217">
        <f t="shared" si="155"/>
        <v>0</v>
      </c>
      <c r="M640" s="217">
        <f t="shared" si="156"/>
        <v>938</v>
      </c>
      <c r="N640" s="218">
        <f t="shared" si="167"/>
        <v>18755</v>
      </c>
      <c r="O640" s="207">
        <f t="shared" si="157"/>
        <v>-35</v>
      </c>
      <c r="P640" s="219"/>
      <c r="Q640" s="204">
        <f t="shared" si="158"/>
        <v>10567</v>
      </c>
      <c r="R640" s="217">
        <f t="shared" si="159"/>
        <v>10766</v>
      </c>
      <c r="S640" s="217">
        <f t="shared" si="160"/>
        <v>10766</v>
      </c>
      <c r="T640" s="210">
        <f t="shared" si="168"/>
        <v>199</v>
      </c>
      <c r="U640" s="219"/>
      <c r="V640" s="204">
        <f t="shared" si="161"/>
        <v>6518</v>
      </c>
      <c r="W640" s="217">
        <f t="shared" si="162"/>
        <v>6641</v>
      </c>
      <c r="X640" s="217">
        <f t="shared" si="163"/>
        <v>7089</v>
      </c>
      <c r="Y640" s="217">
        <f t="shared" si="164"/>
        <v>7086</v>
      </c>
      <c r="Z640" s="217">
        <f t="shared" si="165"/>
        <v>7086</v>
      </c>
      <c r="AA640" s="217">
        <f t="shared" si="166"/>
        <v>7051</v>
      </c>
      <c r="AB640" s="210">
        <f t="shared" si="169"/>
        <v>-35</v>
      </c>
      <c r="AC640" s="203"/>
      <c r="AD640" s="211"/>
    </row>
    <row r="641" spans="1:30" s="79" customFormat="1" x14ac:dyDescent="0.2">
      <c r="A641" s="200">
        <v>478</v>
      </c>
      <c r="B641" s="200">
        <v>478352720</v>
      </c>
      <c r="C641" s="201" t="s">
        <v>531</v>
      </c>
      <c r="D641" s="200">
        <v>352</v>
      </c>
      <c r="E641" s="201" t="s">
        <v>384</v>
      </c>
      <c r="F641" s="200">
        <v>720</v>
      </c>
      <c r="G641" s="201" t="s">
        <v>423</v>
      </c>
      <c r="H641" s="202">
        <v>3</v>
      </c>
      <c r="I641" s="203"/>
      <c r="J641" s="204">
        <f t="shared" si="153"/>
        <v>10766</v>
      </c>
      <c r="K641" s="217">
        <f t="shared" si="154"/>
        <v>1763</v>
      </c>
      <c r="L641" s="217">
        <f t="shared" si="155"/>
        <v>0</v>
      </c>
      <c r="M641" s="217">
        <f t="shared" si="156"/>
        <v>938</v>
      </c>
      <c r="N641" s="218">
        <f t="shared" si="167"/>
        <v>13467</v>
      </c>
      <c r="O641" s="207">
        <f t="shared" si="157"/>
        <v>0</v>
      </c>
      <c r="P641" s="219"/>
      <c r="Q641" s="204">
        <f t="shared" si="158"/>
        <v>9858</v>
      </c>
      <c r="R641" s="217">
        <f t="shared" si="159"/>
        <v>10766</v>
      </c>
      <c r="S641" s="217">
        <f t="shared" si="160"/>
        <v>10766</v>
      </c>
      <c r="T641" s="210">
        <f t="shared" si="168"/>
        <v>908</v>
      </c>
      <c r="U641" s="219"/>
      <c r="V641" s="204">
        <f t="shared" si="161"/>
        <v>1905</v>
      </c>
      <c r="W641" s="217">
        <f t="shared" si="162"/>
        <v>2081</v>
      </c>
      <c r="X641" s="217">
        <f t="shared" si="163"/>
        <v>1781</v>
      </c>
      <c r="Y641" s="217">
        <f t="shared" si="164"/>
        <v>1764</v>
      </c>
      <c r="Z641" s="217">
        <f t="shared" si="165"/>
        <v>1763</v>
      </c>
      <c r="AA641" s="217">
        <f t="shared" si="166"/>
        <v>1763</v>
      </c>
      <c r="AB641" s="210">
        <f t="shared" si="169"/>
        <v>0</v>
      </c>
      <c r="AC641" s="203"/>
      <c r="AD641" s="211"/>
    </row>
    <row r="642" spans="1:30" s="79" customFormat="1" x14ac:dyDescent="0.2">
      <c r="A642" s="200">
        <v>478</v>
      </c>
      <c r="B642" s="200">
        <v>478352725</v>
      </c>
      <c r="C642" s="201" t="s">
        <v>531</v>
      </c>
      <c r="D642" s="200">
        <v>352</v>
      </c>
      <c r="E642" s="201" t="s">
        <v>384</v>
      </c>
      <c r="F642" s="200">
        <v>725</v>
      </c>
      <c r="G642" s="201" t="s">
        <v>424</v>
      </c>
      <c r="H642" s="202">
        <v>16.5</v>
      </c>
      <c r="I642" s="203"/>
      <c r="J642" s="204">
        <f t="shared" si="153"/>
        <v>10285</v>
      </c>
      <c r="K642" s="217">
        <f t="shared" si="154"/>
        <v>3722</v>
      </c>
      <c r="L642" s="217">
        <f t="shared" si="155"/>
        <v>0</v>
      </c>
      <c r="M642" s="217">
        <f t="shared" si="156"/>
        <v>938</v>
      </c>
      <c r="N642" s="218">
        <f t="shared" si="167"/>
        <v>14945</v>
      </c>
      <c r="O642" s="207">
        <f t="shared" si="157"/>
        <v>0</v>
      </c>
      <c r="P642" s="219"/>
      <c r="Q642" s="204">
        <f t="shared" si="158"/>
        <v>10639</v>
      </c>
      <c r="R642" s="217">
        <f t="shared" si="159"/>
        <v>10285</v>
      </c>
      <c r="S642" s="217">
        <f t="shared" si="160"/>
        <v>10285</v>
      </c>
      <c r="T642" s="210">
        <f t="shared" si="168"/>
        <v>-354</v>
      </c>
      <c r="U642" s="219"/>
      <c r="V642" s="204">
        <f t="shared" si="161"/>
        <v>3404</v>
      </c>
      <c r="W642" s="217">
        <f t="shared" si="162"/>
        <v>3291</v>
      </c>
      <c r="X642" s="217">
        <f t="shared" si="163"/>
        <v>3717</v>
      </c>
      <c r="Y642" s="217">
        <f t="shared" si="164"/>
        <v>3722</v>
      </c>
      <c r="Z642" s="217">
        <f t="shared" si="165"/>
        <v>3722</v>
      </c>
      <c r="AA642" s="217">
        <f t="shared" si="166"/>
        <v>3722</v>
      </c>
      <c r="AB642" s="210">
        <f t="shared" si="169"/>
        <v>0</v>
      </c>
      <c r="AC642" s="203"/>
      <c r="AD642" s="211"/>
    </row>
    <row r="643" spans="1:30" s="79" customFormat="1" x14ac:dyDescent="0.2">
      <c r="A643" s="200">
        <v>478</v>
      </c>
      <c r="B643" s="200">
        <v>478352735</v>
      </c>
      <c r="C643" s="201" t="s">
        <v>531</v>
      </c>
      <c r="D643" s="200">
        <v>352</v>
      </c>
      <c r="E643" s="201" t="s">
        <v>384</v>
      </c>
      <c r="F643" s="200">
        <v>735</v>
      </c>
      <c r="G643" s="201" t="s">
        <v>427</v>
      </c>
      <c r="H643" s="202">
        <v>30.48</v>
      </c>
      <c r="I643" s="203"/>
      <c r="J643" s="204">
        <f t="shared" si="153"/>
        <v>10654</v>
      </c>
      <c r="K643" s="217">
        <f t="shared" si="154"/>
        <v>4330</v>
      </c>
      <c r="L643" s="217">
        <f t="shared" si="155"/>
        <v>0</v>
      </c>
      <c r="M643" s="217">
        <f t="shared" si="156"/>
        <v>938</v>
      </c>
      <c r="N643" s="218">
        <f t="shared" si="167"/>
        <v>15922</v>
      </c>
      <c r="O643" s="207">
        <f t="shared" si="157"/>
        <v>0</v>
      </c>
      <c r="P643" s="219"/>
      <c r="Q643" s="204">
        <f t="shared" si="158"/>
        <v>10203</v>
      </c>
      <c r="R643" s="217">
        <f t="shared" si="159"/>
        <v>10654</v>
      </c>
      <c r="S643" s="217">
        <f t="shared" si="160"/>
        <v>10654</v>
      </c>
      <c r="T643" s="210">
        <f t="shared" si="168"/>
        <v>451</v>
      </c>
      <c r="U643" s="219"/>
      <c r="V643" s="204">
        <f t="shared" si="161"/>
        <v>3983</v>
      </c>
      <c r="W643" s="217">
        <f t="shared" si="162"/>
        <v>4159</v>
      </c>
      <c r="X643" s="217">
        <f t="shared" si="163"/>
        <v>4352</v>
      </c>
      <c r="Y643" s="217">
        <f t="shared" si="164"/>
        <v>4330</v>
      </c>
      <c r="Z643" s="217">
        <f t="shared" si="165"/>
        <v>4330</v>
      </c>
      <c r="AA643" s="217">
        <f t="shared" si="166"/>
        <v>4330</v>
      </c>
      <c r="AB643" s="210">
        <f t="shared" si="169"/>
        <v>0</v>
      </c>
      <c r="AC643" s="203"/>
      <c r="AD643" s="211"/>
    </row>
    <row r="644" spans="1:30" s="79" customFormat="1" x14ac:dyDescent="0.2">
      <c r="A644" s="200">
        <v>478</v>
      </c>
      <c r="B644" s="200">
        <v>478352753</v>
      </c>
      <c r="C644" s="201" t="s">
        <v>531</v>
      </c>
      <c r="D644" s="200">
        <v>352</v>
      </c>
      <c r="E644" s="201" t="s">
        <v>384</v>
      </c>
      <c r="F644" s="200">
        <v>753</v>
      </c>
      <c r="G644" s="201" t="s">
        <v>431</v>
      </c>
      <c r="H644" s="202">
        <v>5.5</v>
      </c>
      <c r="I644" s="203"/>
      <c r="J644" s="204">
        <f t="shared" si="153"/>
        <v>10508</v>
      </c>
      <c r="K644" s="217">
        <f t="shared" si="154"/>
        <v>4340</v>
      </c>
      <c r="L644" s="217">
        <f t="shared" si="155"/>
        <v>0</v>
      </c>
      <c r="M644" s="217">
        <f t="shared" si="156"/>
        <v>938</v>
      </c>
      <c r="N644" s="218">
        <f t="shared" si="167"/>
        <v>15786</v>
      </c>
      <c r="O644" s="207">
        <f t="shared" si="157"/>
        <v>0</v>
      </c>
      <c r="P644" s="219"/>
      <c r="Q644" s="204">
        <f t="shared" si="158"/>
        <v>10912</v>
      </c>
      <c r="R644" s="217">
        <f t="shared" si="159"/>
        <v>10508</v>
      </c>
      <c r="S644" s="217">
        <f t="shared" si="160"/>
        <v>10508</v>
      </c>
      <c r="T644" s="210">
        <f t="shared" si="168"/>
        <v>-404</v>
      </c>
      <c r="U644" s="219"/>
      <c r="V644" s="204">
        <f t="shared" si="161"/>
        <v>4492</v>
      </c>
      <c r="W644" s="217">
        <f t="shared" si="162"/>
        <v>4326</v>
      </c>
      <c r="X644" s="217">
        <f t="shared" si="163"/>
        <v>4403</v>
      </c>
      <c r="Y644" s="217">
        <f t="shared" si="164"/>
        <v>4341</v>
      </c>
      <c r="Z644" s="217">
        <f t="shared" si="165"/>
        <v>4340</v>
      </c>
      <c r="AA644" s="217">
        <f t="shared" si="166"/>
        <v>4340</v>
      </c>
      <c r="AB644" s="210">
        <f t="shared" si="169"/>
        <v>0</v>
      </c>
      <c r="AC644" s="203"/>
      <c r="AD644" s="211"/>
    </row>
    <row r="645" spans="1:30" s="79" customFormat="1" x14ac:dyDescent="0.2">
      <c r="A645" s="200">
        <v>478</v>
      </c>
      <c r="B645" s="200">
        <v>478352755</v>
      </c>
      <c r="C645" s="201" t="s">
        <v>531</v>
      </c>
      <c r="D645" s="200">
        <v>352</v>
      </c>
      <c r="E645" s="201" t="s">
        <v>384</v>
      </c>
      <c r="F645" s="200">
        <v>755</v>
      </c>
      <c r="G645" s="201" t="s">
        <v>432</v>
      </c>
      <c r="H645" s="202">
        <v>0.55000000000000004</v>
      </c>
      <c r="I645" s="203"/>
      <c r="J645" s="204">
        <f t="shared" si="153"/>
        <v>10766</v>
      </c>
      <c r="K645" s="217">
        <f t="shared" si="154"/>
        <v>5091</v>
      </c>
      <c r="L645" s="217">
        <f t="shared" si="155"/>
        <v>0</v>
      </c>
      <c r="M645" s="217">
        <f t="shared" si="156"/>
        <v>938</v>
      </c>
      <c r="N645" s="218">
        <f t="shared" si="167"/>
        <v>16795</v>
      </c>
      <c r="O645" s="207">
        <f t="shared" si="157"/>
        <v>0</v>
      </c>
      <c r="P645" s="219"/>
      <c r="Q645" s="204">
        <f t="shared" si="158"/>
        <v>10567</v>
      </c>
      <c r="R645" s="217">
        <f t="shared" si="159"/>
        <v>10766</v>
      </c>
      <c r="S645" s="217">
        <f t="shared" si="160"/>
        <v>10766</v>
      </c>
      <c r="T645" s="210">
        <f t="shared" si="168"/>
        <v>199</v>
      </c>
      <c r="U645" s="219"/>
      <c r="V645" s="204">
        <f t="shared" si="161"/>
        <v>5266</v>
      </c>
      <c r="W645" s="217">
        <f t="shared" si="162"/>
        <v>5365</v>
      </c>
      <c r="X645" s="217">
        <f t="shared" si="163"/>
        <v>5205</v>
      </c>
      <c r="Y645" s="217">
        <f t="shared" si="164"/>
        <v>5093</v>
      </c>
      <c r="Z645" s="217">
        <f t="shared" si="165"/>
        <v>5091</v>
      </c>
      <c r="AA645" s="217">
        <f t="shared" si="166"/>
        <v>5091</v>
      </c>
      <c r="AB645" s="210">
        <f t="shared" si="169"/>
        <v>0</v>
      </c>
      <c r="AC645" s="203"/>
      <c r="AD645" s="211"/>
    </row>
    <row r="646" spans="1:30" s="79" customFormat="1" x14ac:dyDescent="0.2">
      <c r="A646" s="200">
        <v>478</v>
      </c>
      <c r="B646" s="200">
        <v>478352770</v>
      </c>
      <c r="C646" s="201" t="s">
        <v>531</v>
      </c>
      <c r="D646" s="200">
        <v>352</v>
      </c>
      <c r="E646" s="201" t="s">
        <v>384</v>
      </c>
      <c r="F646" s="200">
        <v>770</v>
      </c>
      <c r="G646" s="201" t="s">
        <v>438</v>
      </c>
      <c r="H646" s="202">
        <v>1</v>
      </c>
      <c r="I646" s="203"/>
      <c r="J646" s="204">
        <f t="shared" si="153"/>
        <v>10766</v>
      </c>
      <c r="K646" s="217">
        <f t="shared" si="154"/>
        <v>1672</v>
      </c>
      <c r="L646" s="217">
        <f t="shared" si="155"/>
        <v>0</v>
      </c>
      <c r="M646" s="217">
        <f t="shared" si="156"/>
        <v>938</v>
      </c>
      <c r="N646" s="218">
        <f t="shared" si="167"/>
        <v>13376</v>
      </c>
      <c r="O646" s="207">
        <f t="shared" si="157"/>
        <v>0</v>
      </c>
      <c r="P646" s="219"/>
      <c r="Q646" s="204">
        <f t="shared" si="158"/>
        <v>12505.786036100717</v>
      </c>
      <c r="R646" s="217">
        <f t="shared" si="159"/>
        <v>10766</v>
      </c>
      <c r="S646" s="217">
        <f t="shared" si="160"/>
        <v>10766</v>
      </c>
      <c r="T646" s="210">
        <f t="shared" si="168"/>
        <v>-1739.786036100717</v>
      </c>
      <c r="U646" s="219"/>
      <c r="V646" s="204">
        <f t="shared" si="161"/>
        <v>1852</v>
      </c>
      <c r="W646" s="217">
        <f t="shared" si="162"/>
        <v>1594</v>
      </c>
      <c r="X646" s="217">
        <f t="shared" si="163"/>
        <v>1646</v>
      </c>
      <c r="Y646" s="217">
        <f t="shared" si="164"/>
        <v>1672</v>
      </c>
      <c r="Z646" s="217">
        <f t="shared" si="165"/>
        <v>1672</v>
      </c>
      <c r="AA646" s="217">
        <f t="shared" si="166"/>
        <v>1672</v>
      </c>
      <c r="AB646" s="210">
        <f t="shared" si="169"/>
        <v>0</v>
      </c>
      <c r="AC646" s="203"/>
      <c r="AD646" s="211"/>
    </row>
    <row r="647" spans="1:30" s="79" customFormat="1" x14ac:dyDescent="0.2">
      <c r="A647" s="200">
        <v>478</v>
      </c>
      <c r="B647" s="200">
        <v>478352775</v>
      </c>
      <c r="C647" s="201" t="s">
        <v>531</v>
      </c>
      <c r="D647" s="200">
        <v>352</v>
      </c>
      <c r="E647" s="201" t="s">
        <v>384</v>
      </c>
      <c r="F647" s="200">
        <v>775</v>
      </c>
      <c r="G647" s="201" t="s">
        <v>441</v>
      </c>
      <c r="H647" s="202">
        <v>24.5</v>
      </c>
      <c r="I647" s="203"/>
      <c r="J647" s="204">
        <f t="shared" si="153"/>
        <v>9963</v>
      </c>
      <c r="K647" s="217">
        <f t="shared" si="154"/>
        <v>2367</v>
      </c>
      <c r="L647" s="217">
        <f t="shared" si="155"/>
        <v>0</v>
      </c>
      <c r="M647" s="217">
        <f t="shared" si="156"/>
        <v>938</v>
      </c>
      <c r="N647" s="218">
        <f t="shared" si="167"/>
        <v>13268</v>
      </c>
      <c r="O647" s="207">
        <f t="shared" si="157"/>
        <v>0</v>
      </c>
      <c r="P647" s="219"/>
      <c r="Q647" s="204">
        <f t="shared" si="158"/>
        <v>9770</v>
      </c>
      <c r="R647" s="217">
        <f t="shared" si="159"/>
        <v>9963</v>
      </c>
      <c r="S647" s="217">
        <f t="shared" si="160"/>
        <v>9963</v>
      </c>
      <c r="T647" s="210">
        <f t="shared" si="168"/>
        <v>193</v>
      </c>
      <c r="U647" s="219"/>
      <c r="V647" s="204">
        <f t="shared" si="161"/>
        <v>2116</v>
      </c>
      <c r="W647" s="217">
        <f t="shared" si="162"/>
        <v>2158</v>
      </c>
      <c r="X647" s="217">
        <f t="shared" si="163"/>
        <v>2298</v>
      </c>
      <c r="Y647" s="217">
        <f t="shared" si="164"/>
        <v>2367</v>
      </c>
      <c r="Z647" s="217">
        <f t="shared" si="165"/>
        <v>2367</v>
      </c>
      <c r="AA647" s="217">
        <f t="shared" si="166"/>
        <v>2367</v>
      </c>
      <c r="AB647" s="210">
        <f t="shared" si="169"/>
        <v>0</v>
      </c>
      <c r="AC647" s="203"/>
      <c r="AD647" s="211"/>
    </row>
    <row r="648" spans="1:30" s="79" customFormat="1" x14ac:dyDescent="0.2">
      <c r="A648" s="200">
        <v>479</v>
      </c>
      <c r="B648" s="200">
        <v>479278005</v>
      </c>
      <c r="C648" s="201" t="s">
        <v>532</v>
      </c>
      <c r="D648" s="200">
        <v>278</v>
      </c>
      <c r="E648" s="201" t="s">
        <v>310</v>
      </c>
      <c r="F648" s="200">
        <v>5</v>
      </c>
      <c r="G648" s="201" t="s">
        <v>37</v>
      </c>
      <c r="H648" s="202">
        <v>5.16</v>
      </c>
      <c r="I648" s="203"/>
      <c r="J648" s="204">
        <f t="shared" si="153"/>
        <v>10766</v>
      </c>
      <c r="K648" s="217">
        <f t="shared" si="154"/>
        <v>5028</v>
      </c>
      <c r="L648" s="217">
        <f t="shared" si="155"/>
        <v>0</v>
      </c>
      <c r="M648" s="217">
        <f t="shared" si="156"/>
        <v>938</v>
      </c>
      <c r="N648" s="218">
        <f t="shared" si="167"/>
        <v>16732</v>
      </c>
      <c r="O648" s="207">
        <f t="shared" si="157"/>
        <v>0</v>
      </c>
      <c r="P648" s="219"/>
      <c r="Q648" s="204">
        <f t="shared" si="158"/>
        <v>10623</v>
      </c>
      <c r="R648" s="217">
        <f t="shared" si="159"/>
        <v>10766</v>
      </c>
      <c r="S648" s="217">
        <f t="shared" si="160"/>
        <v>10766</v>
      </c>
      <c r="T648" s="210">
        <f t="shared" si="168"/>
        <v>143</v>
      </c>
      <c r="U648" s="219"/>
      <c r="V648" s="204">
        <f t="shared" si="161"/>
        <v>4634</v>
      </c>
      <c r="W648" s="217">
        <f t="shared" si="162"/>
        <v>4696</v>
      </c>
      <c r="X648" s="217">
        <f t="shared" si="163"/>
        <v>5041</v>
      </c>
      <c r="Y648" s="217">
        <f t="shared" si="164"/>
        <v>5028</v>
      </c>
      <c r="Z648" s="217">
        <f t="shared" si="165"/>
        <v>5028</v>
      </c>
      <c r="AA648" s="217">
        <f t="shared" si="166"/>
        <v>5028</v>
      </c>
      <c r="AB648" s="210">
        <f t="shared" si="169"/>
        <v>0</v>
      </c>
      <c r="AC648" s="203"/>
      <c r="AD648" s="211"/>
    </row>
    <row r="649" spans="1:30" s="79" customFormat="1" x14ac:dyDescent="0.2">
      <c r="A649" s="200">
        <v>479</v>
      </c>
      <c r="B649" s="200">
        <v>479278024</v>
      </c>
      <c r="C649" s="201" t="s">
        <v>532</v>
      </c>
      <c r="D649" s="200">
        <v>278</v>
      </c>
      <c r="E649" s="201" t="s">
        <v>310</v>
      </c>
      <c r="F649" s="200">
        <v>24</v>
      </c>
      <c r="G649" s="201" t="s">
        <v>56</v>
      </c>
      <c r="H649" s="202">
        <v>20.919999999999998</v>
      </c>
      <c r="I649" s="203"/>
      <c r="J649" s="204">
        <f t="shared" si="153"/>
        <v>10524</v>
      </c>
      <c r="K649" s="217">
        <f t="shared" si="154"/>
        <v>2099</v>
      </c>
      <c r="L649" s="217">
        <f t="shared" si="155"/>
        <v>0</v>
      </c>
      <c r="M649" s="217">
        <f t="shared" si="156"/>
        <v>938</v>
      </c>
      <c r="N649" s="218">
        <f t="shared" si="167"/>
        <v>13561</v>
      </c>
      <c r="O649" s="207">
        <f t="shared" si="157"/>
        <v>0</v>
      </c>
      <c r="P649" s="219"/>
      <c r="Q649" s="204">
        <f t="shared" si="158"/>
        <v>10397</v>
      </c>
      <c r="R649" s="217">
        <f t="shared" si="159"/>
        <v>10524</v>
      </c>
      <c r="S649" s="217">
        <f t="shared" si="160"/>
        <v>10524</v>
      </c>
      <c r="T649" s="210">
        <f t="shared" si="168"/>
        <v>127</v>
      </c>
      <c r="U649" s="219"/>
      <c r="V649" s="204">
        <f t="shared" si="161"/>
        <v>2074</v>
      </c>
      <c r="W649" s="217">
        <f t="shared" si="162"/>
        <v>2099</v>
      </c>
      <c r="X649" s="217">
        <f t="shared" si="163"/>
        <v>2099</v>
      </c>
      <c r="Y649" s="217">
        <f t="shared" si="164"/>
        <v>2099</v>
      </c>
      <c r="Z649" s="217">
        <f t="shared" si="165"/>
        <v>2099</v>
      </c>
      <c r="AA649" s="217">
        <f t="shared" si="166"/>
        <v>2099</v>
      </c>
      <c r="AB649" s="210">
        <f t="shared" si="169"/>
        <v>0</v>
      </c>
      <c r="AC649" s="203"/>
      <c r="AD649" s="211"/>
    </row>
    <row r="650" spans="1:30" s="79" customFormat="1" x14ac:dyDescent="0.2">
      <c r="A650" s="200">
        <v>479</v>
      </c>
      <c r="B650" s="200">
        <v>479278061</v>
      </c>
      <c r="C650" s="201" t="s">
        <v>532</v>
      </c>
      <c r="D650" s="200">
        <v>278</v>
      </c>
      <c r="E650" s="201" t="s">
        <v>310</v>
      </c>
      <c r="F650" s="200">
        <v>61</v>
      </c>
      <c r="G650" s="201" t="s">
        <v>93</v>
      </c>
      <c r="H650" s="202">
        <v>34.49</v>
      </c>
      <c r="I650" s="203"/>
      <c r="J650" s="204">
        <f t="shared" ref="J650:J713" si="170">VLOOKUP($B650,rates21Q4,8,FALSE)</f>
        <v>12564</v>
      </c>
      <c r="K650" s="217">
        <f t="shared" ref="K650:K713" si="171">VLOOKUP($B650,rates21Q4,9,FALSE)</f>
        <v>686</v>
      </c>
      <c r="L650" s="217">
        <f t="shared" ref="L650:L713" si="172">IFERROR(VLOOKUP($B650,rates21Q4,10,FALSE),0)</f>
        <v>0</v>
      </c>
      <c r="M650" s="217">
        <f t="shared" ref="M650:M713" si="173">VLOOKUP($B650,rates21Q4,11,FALSE)</f>
        <v>938</v>
      </c>
      <c r="N650" s="218">
        <f t="shared" si="167"/>
        <v>14188</v>
      </c>
      <c r="O650" s="207">
        <f t="shared" ref="O650:O713" si="174">IFERROR(N650-IFERROR(VLOOKUP($B650,rates21Q3c,12,FALSE),""),"")</f>
        <v>2</v>
      </c>
      <c r="P650" s="219"/>
      <c r="Q650" s="204">
        <f t="shared" ref="Q650:Q713" si="175">IFERROR(VLOOKUP($B650,rates20Q4,9,FALSE),"")</f>
        <v>12548</v>
      </c>
      <c r="R650" s="217">
        <f t="shared" ref="R650:R713" si="176">IFERROR(VLOOKUP($B650,rates21Q1f,8,FALSE),"")</f>
        <v>12564</v>
      </c>
      <c r="S650" s="217">
        <f t="shared" ref="S650:S713" si="177">IFERROR(VLOOKUP($B650,rates21Q2,8,FALSE),"")</f>
        <v>12564</v>
      </c>
      <c r="T650" s="210">
        <f t="shared" si="168"/>
        <v>16</v>
      </c>
      <c r="U650" s="219"/>
      <c r="V650" s="204">
        <f t="shared" ref="V650:V713" si="178">IFERROR(VLOOKUP($B650,rates20Q4,10,FALSE),"")</f>
        <v>575</v>
      </c>
      <c r="W650" s="217">
        <f t="shared" ref="W650:W713" si="179">IFERROR(VLOOKUP($B650,rates21Q1f,9,FALSE),"")</f>
        <v>576</v>
      </c>
      <c r="X650" s="217">
        <f t="shared" ref="X650:X713" si="180">IFERROR(VLOOKUP($B650,rates21Q2,9,FALSE),"")</f>
        <v>689</v>
      </c>
      <c r="Y650" s="217">
        <f t="shared" ref="Y650:Y713" si="181">IFERROR(VLOOKUP($B650,rates21Q3,9,FALSE),"")</f>
        <v>684</v>
      </c>
      <c r="Z650" s="217">
        <f t="shared" ref="Z650:Z713" si="182">IFERROR(VLOOKUP($B650,rates21Q3c,9,FALSE),"")</f>
        <v>684</v>
      </c>
      <c r="AA650" s="217">
        <f t="shared" ref="AA650:AA713" si="183">IFERROR(VLOOKUP($B650,rates21Q4,9,FALSE),"")</f>
        <v>686</v>
      </c>
      <c r="AB650" s="210">
        <f t="shared" si="169"/>
        <v>2</v>
      </c>
      <c r="AC650" s="203"/>
      <c r="AD650" s="211"/>
    </row>
    <row r="651" spans="1:30" s="79" customFormat="1" x14ac:dyDescent="0.2">
      <c r="A651" s="200">
        <v>479</v>
      </c>
      <c r="B651" s="200">
        <v>479278086</v>
      </c>
      <c r="C651" s="201" t="s">
        <v>532</v>
      </c>
      <c r="D651" s="200">
        <v>278</v>
      </c>
      <c r="E651" s="201" t="s">
        <v>310</v>
      </c>
      <c r="F651" s="200">
        <v>86</v>
      </c>
      <c r="G651" s="201" t="s">
        <v>118</v>
      </c>
      <c r="H651" s="202">
        <v>19.579999999999998</v>
      </c>
      <c r="I651" s="203"/>
      <c r="J651" s="204">
        <f t="shared" si="170"/>
        <v>9963</v>
      </c>
      <c r="K651" s="217">
        <f t="shared" si="171"/>
        <v>1574</v>
      </c>
      <c r="L651" s="217">
        <f t="shared" si="172"/>
        <v>0</v>
      </c>
      <c r="M651" s="217">
        <f t="shared" si="173"/>
        <v>938</v>
      </c>
      <c r="N651" s="218">
        <f t="shared" ref="N651:N714" si="184">SUM(J651:M651)</f>
        <v>12475</v>
      </c>
      <c r="O651" s="207">
        <f t="shared" si="174"/>
        <v>0</v>
      </c>
      <c r="P651" s="219"/>
      <c r="Q651" s="204">
        <f t="shared" si="175"/>
        <v>9873</v>
      </c>
      <c r="R651" s="217">
        <f t="shared" si="176"/>
        <v>9963</v>
      </c>
      <c r="S651" s="217">
        <f t="shared" si="177"/>
        <v>9963</v>
      </c>
      <c r="T651" s="210">
        <f t="shared" ref="T651:T714" si="185">IFERROR(IF(Q651="","",S651-Q651),"")</f>
        <v>90</v>
      </c>
      <c r="U651" s="219"/>
      <c r="V651" s="204">
        <f t="shared" si="178"/>
        <v>1640</v>
      </c>
      <c r="W651" s="217">
        <f t="shared" si="179"/>
        <v>1654</v>
      </c>
      <c r="X651" s="217">
        <f t="shared" si="180"/>
        <v>1591</v>
      </c>
      <c r="Y651" s="217">
        <f t="shared" si="181"/>
        <v>1574</v>
      </c>
      <c r="Z651" s="217">
        <f t="shared" si="182"/>
        <v>1574</v>
      </c>
      <c r="AA651" s="217">
        <f t="shared" si="183"/>
        <v>1574</v>
      </c>
      <c r="AB651" s="210">
        <f t="shared" ref="AB651:AB714" si="186">IFERROR(AA651-Z651,"")</f>
        <v>0</v>
      </c>
      <c r="AC651" s="203"/>
      <c r="AD651" s="211"/>
    </row>
    <row r="652" spans="1:30" s="79" customFormat="1" x14ac:dyDescent="0.2">
      <c r="A652" s="200">
        <v>479</v>
      </c>
      <c r="B652" s="200">
        <v>479278087</v>
      </c>
      <c r="C652" s="201" t="s">
        <v>532</v>
      </c>
      <c r="D652" s="200">
        <v>278</v>
      </c>
      <c r="E652" s="201" t="s">
        <v>310</v>
      </c>
      <c r="F652" s="200">
        <v>87</v>
      </c>
      <c r="G652" s="201" t="s">
        <v>119</v>
      </c>
      <c r="H652" s="202">
        <v>2.96</v>
      </c>
      <c r="I652" s="203"/>
      <c r="J652" s="204">
        <f t="shared" si="170"/>
        <v>12164</v>
      </c>
      <c r="K652" s="217">
        <f t="shared" si="171"/>
        <v>4374</v>
      </c>
      <c r="L652" s="217">
        <f t="shared" si="172"/>
        <v>0</v>
      </c>
      <c r="M652" s="217">
        <f t="shared" si="173"/>
        <v>938</v>
      </c>
      <c r="N652" s="218">
        <f t="shared" si="184"/>
        <v>17476</v>
      </c>
      <c r="O652" s="207">
        <f t="shared" si="174"/>
        <v>0</v>
      </c>
      <c r="P652" s="219"/>
      <c r="Q652" s="204">
        <f t="shared" si="175"/>
        <v>10269</v>
      </c>
      <c r="R652" s="217">
        <f t="shared" si="176"/>
        <v>12164</v>
      </c>
      <c r="S652" s="217">
        <f t="shared" si="177"/>
        <v>12164</v>
      </c>
      <c r="T652" s="210">
        <f t="shared" si="185"/>
        <v>1895</v>
      </c>
      <c r="U652" s="219"/>
      <c r="V652" s="204">
        <f t="shared" si="178"/>
        <v>3485</v>
      </c>
      <c r="W652" s="217">
        <f t="shared" si="179"/>
        <v>4128</v>
      </c>
      <c r="X652" s="217">
        <f t="shared" si="180"/>
        <v>4351</v>
      </c>
      <c r="Y652" s="217">
        <f t="shared" si="181"/>
        <v>4374</v>
      </c>
      <c r="Z652" s="217">
        <f t="shared" si="182"/>
        <v>4374</v>
      </c>
      <c r="AA652" s="217">
        <f t="shared" si="183"/>
        <v>4374</v>
      </c>
      <c r="AB652" s="210">
        <f t="shared" si="186"/>
        <v>0</v>
      </c>
      <c r="AC652" s="203"/>
      <c r="AD652" s="211"/>
    </row>
    <row r="653" spans="1:30" s="79" customFormat="1" x14ac:dyDescent="0.2">
      <c r="A653" s="200">
        <v>479</v>
      </c>
      <c r="B653" s="200">
        <v>479278091</v>
      </c>
      <c r="C653" s="201" t="s">
        <v>532</v>
      </c>
      <c r="D653" s="200">
        <v>278</v>
      </c>
      <c r="E653" s="201" t="s">
        <v>310</v>
      </c>
      <c r="F653" s="200">
        <v>91</v>
      </c>
      <c r="G653" s="201" t="s">
        <v>123</v>
      </c>
      <c r="H653" s="202">
        <v>2</v>
      </c>
      <c r="I653" s="203"/>
      <c r="J653" s="204">
        <f t="shared" si="170"/>
        <v>8960</v>
      </c>
      <c r="K653" s="217">
        <f t="shared" si="171"/>
        <v>12429</v>
      </c>
      <c r="L653" s="217">
        <f t="shared" si="172"/>
        <v>0</v>
      </c>
      <c r="M653" s="217">
        <f t="shared" si="173"/>
        <v>938</v>
      </c>
      <c r="N653" s="218">
        <f t="shared" si="184"/>
        <v>22327</v>
      </c>
      <c r="O653" s="207">
        <f t="shared" si="174"/>
        <v>0</v>
      </c>
      <c r="P653" s="219"/>
      <c r="Q653" s="204">
        <f t="shared" si="175"/>
        <v>8785</v>
      </c>
      <c r="R653" s="217">
        <f t="shared" si="176"/>
        <v>8960</v>
      </c>
      <c r="S653" s="217">
        <f t="shared" si="177"/>
        <v>8960</v>
      </c>
      <c r="T653" s="210">
        <f t="shared" si="185"/>
        <v>175</v>
      </c>
      <c r="U653" s="219"/>
      <c r="V653" s="204">
        <f t="shared" si="178"/>
        <v>11114</v>
      </c>
      <c r="W653" s="217">
        <f t="shared" si="179"/>
        <v>11335</v>
      </c>
      <c r="X653" s="217">
        <f t="shared" si="180"/>
        <v>12327</v>
      </c>
      <c r="Y653" s="217">
        <f t="shared" si="181"/>
        <v>12435</v>
      </c>
      <c r="Z653" s="217">
        <f t="shared" si="182"/>
        <v>12429</v>
      </c>
      <c r="AA653" s="217">
        <f t="shared" si="183"/>
        <v>12429</v>
      </c>
      <c r="AB653" s="210">
        <f t="shared" si="186"/>
        <v>0</v>
      </c>
      <c r="AC653" s="203"/>
      <c r="AD653" s="211"/>
    </row>
    <row r="654" spans="1:30" s="79" customFormat="1" x14ac:dyDescent="0.2">
      <c r="A654" s="200">
        <v>479</v>
      </c>
      <c r="B654" s="200">
        <v>479278111</v>
      </c>
      <c r="C654" s="201" t="s">
        <v>532</v>
      </c>
      <c r="D654" s="200">
        <v>278</v>
      </c>
      <c r="E654" s="201" t="s">
        <v>310</v>
      </c>
      <c r="F654" s="200">
        <v>111</v>
      </c>
      <c r="G654" s="201" t="s">
        <v>143</v>
      </c>
      <c r="H654" s="202">
        <v>8.49</v>
      </c>
      <c r="I654" s="203"/>
      <c r="J654" s="204">
        <f t="shared" si="170"/>
        <v>11863</v>
      </c>
      <c r="K654" s="217">
        <f t="shared" si="171"/>
        <v>2868</v>
      </c>
      <c r="L654" s="217">
        <f t="shared" si="172"/>
        <v>0</v>
      </c>
      <c r="M654" s="217">
        <f t="shared" si="173"/>
        <v>938</v>
      </c>
      <c r="N654" s="218">
        <f t="shared" si="184"/>
        <v>15669</v>
      </c>
      <c r="O654" s="207">
        <f t="shared" si="174"/>
        <v>1</v>
      </c>
      <c r="P654" s="219"/>
      <c r="Q654" s="204">
        <f t="shared" si="175"/>
        <v>10208</v>
      </c>
      <c r="R654" s="217">
        <f t="shared" si="176"/>
        <v>11863</v>
      </c>
      <c r="S654" s="217">
        <f t="shared" si="177"/>
        <v>11863</v>
      </c>
      <c r="T654" s="210">
        <f t="shared" si="185"/>
        <v>1655</v>
      </c>
      <c r="U654" s="219"/>
      <c r="V654" s="204">
        <f t="shared" si="178"/>
        <v>2822</v>
      </c>
      <c r="W654" s="217">
        <f t="shared" si="179"/>
        <v>3280</v>
      </c>
      <c r="X654" s="217">
        <f t="shared" si="180"/>
        <v>3280</v>
      </c>
      <c r="Y654" s="217">
        <f t="shared" si="181"/>
        <v>3280</v>
      </c>
      <c r="Z654" s="217">
        <f t="shared" si="182"/>
        <v>2867</v>
      </c>
      <c r="AA654" s="217">
        <f t="shared" si="183"/>
        <v>2868</v>
      </c>
      <c r="AB654" s="210">
        <f t="shared" si="186"/>
        <v>1</v>
      </c>
      <c r="AC654" s="203"/>
      <c r="AD654" s="211"/>
    </row>
    <row r="655" spans="1:30" s="79" customFormat="1" x14ac:dyDescent="0.2">
      <c r="A655" s="200">
        <v>479</v>
      </c>
      <c r="B655" s="200">
        <v>479278114</v>
      </c>
      <c r="C655" s="201" t="s">
        <v>532</v>
      </c>
      <c r="D655" s="200">
        <v>278</v>
      </c>
      <c r="E655" s="201" t="s">
        <v>310</v>
      </c>
      <c r="F655" s="200">
        <v>114</v>
      </c>
      <c r="G655" s="201" t="s">
        <v>146</v>
      </c>
      <c r="H655" s="202">
        <v>2</v>
      </c>
      <c r="I655" s="203"/>
      <c r="J655" s="204">
        <f t="shared" si="170"/>
        <v>11484</v>
      </c>
      <c r="K655" s="217">
        <f t="shared" si="171"/>
        <v>2838</v>
      </c>
      <c r="L655" s="217">
        <f t="shared" si="172"/>
        <v>0</v>
      </c>
      <c r="M655" s="217">
        <f t="shared" si="173"/>
        <v>938</v>
      </c>
      <c r="N655" s="218">
        <f t="shared" si="184"/>
        <v>15260</v>
      </c>
      <c r="O655" s="207">
        <f t="shared" si="174"/>
        <v>2</v>
      </c>
      <c r="P655" s="219"/>
      <c r="Q655" s="204">
        <f t="shared" si="175"/>
        <v>11105</v>
      </c>
      <c r="R655" s="217">
        <f t="shared" si="176"/>
        <v>11484</v>
      </c>
      <c r="S655" s="217">
        <f t="shared" si="177"/>
        <v>11484</v>
      </c>
      <c r="T655" s="210">
        <f t="shared" si="185"/>
        <v>379</v>
      </c>
      <c r="U655" s="219"/>
      <c r="V655" s="204">
        <f t="shared" si="178"/>
        <v>1964</v>
      </c>
      <c r="W655" s="217">
        <f t="shared" si="179"/>
        <v>2031</v>
      </c>
      <c r="X655" s="217">
        <f t="shared" si="180"/>
        <v>2031</v>
      </c>
      <c r="Y655" s="217">
        <f t="shared" si="181"/>
        <v>2031</v>
      </c>
      <c r="Z655" s="217">
        <f t="shared" si="182"/>
        <v>2836</v>
      </c>
      <c r="AA655" s="217">
        <f t="shared" si="183"/>
        <v>2838</v>
      </c>
      <c r="AB655" s="210">
        <f t="shared" si="186"/>
        <v>2</v>
      </c>
      <c r="AC655" s="203"/>
      <c r="AD655" s="211"/>
    </row>
    <row r="656" spans="1:30" s="79" customFormat="1" x14ac:dyDescent="0.2">
      <c r="A656" s="200">
        <v>479</v>
      </c>
      <c r="B656" s="200">
        <v>479278117</v>
      </c>
      <c r="C656" s="201" t="s">
        <v>532</v>
      </c>
      <c r="D656" s="200">
        <v>278</v>
      </c>
      <c r="E656" s="201" t="s">
        <v>310</v>
      </c>
      <c r="F656" s="200">
        <v>117</v>
      </c>
      <c r="G656" s="201" t="s">
        <v>149</v>
      </c>
      <c r="H656" s="202">
        <v>10</v>
      </c>
      <c r="I656" s="203"/>
      <c r="J656" s="204">
        <f t="shared" si="170"/>
        <v>11424</v>
      </c>
      <c r="K656" s="217">
        <f t="shared" si="171"/>
        <v>5376</v>
      </c>
      <c r="L656" s="217">
        <f t="shared" si="172"/>
        <v>0</v>
      </c>
      <c r="M656" s="217">
        <f t="shared" si="173"/>
        <v>938</v>
      </c>
      <c r="N656" s="218">
        <f t="shared" si="184"/>
        <v>17738</v>
      </c>
      <c r="O656" s="207">
        <f t="shared" si="174"/>
        <v>0</v>
      </c>
      <c r="P656" s="219"/>
      <c r="Q656" s="204">
        <f t="shared" si="175"/>
        <v>10778</v>
      </c>
      <c r="R656" s="217">
        <f t="shared" si="176"/>
        <v>11424</v>
      </c>
      <c r="S656" s="217">
        <f t="shared" si="177"/>
        <v>11424</v>
      </c>
      <c r="T656" s="210">
        <f t="shared" si="185"/>
        <v>646</v>
      </c>
      <c r="U656" s="219"/>
      <c r="V656" s="204">
        <f t="shared" si="178"/>
        <v>4416</v>
      </c>
      <c r="W656" s="217">
        <f t="shared" si="179"/>
        <v>4681</v>
      </c>
      <c r="X656" s="217">
        <f t="shared" si="180"/>
        <v>5470</v>
      </c>
      <c r="Y656" s="217">
        <f t="shared" si="181"/>
        <v>5376</v>
      </c>
      <c r="Z656" s="217">
        <f t="shared" si="182"/>
        <v>5376</v>
      </c>
      <c r="AA656" s="217">
        <f t="shared" si="183"/>
        <v>5376</v>
      </c>
      <c r="AB656" s="210">
        <f t="shared" si="186"/>
        <v>0</v>
      </c>
      <c r="AC656" s="203"/>
      <c r="AD656" s="211"/>
    </row>
    <row r="657" spans="1:30" s="79" customFormat="1" x14ac:dyDescent="0.2">
      <c r="A657" s="200">
        <v>479</v>
      </c>
      <c r="B657" s="200">
        <v>479278127</v>
      </c>
      <c r="C657" s="201" t="s">
        <v>532</v>
      </c>
      <c r="D657" s="200">
        <v>278</v>
      </c>
      <c r="E657" s="201" t="s">
        <v>310</v>
      </c>
      <c r="F657" s="200">
        <v>127</v>
      </c>
      <c r="G657" s="201" t="s">
        <v>159</v>
      </c>
      <c r="H657" s="202">
        <v>5</v>
      </c>
      <c r="I657" s="203"/>
      <c r="J657" s="204">
        <f t="shared" si="170"/>
        <v>10113</v>
      </c>
      <c r="K657" s="217">
        <f t="shared" si="171"/>
        <v>4513</v>
      </c>
      <c r="L657" s="217">
        <f t="shared" si="172"/>
        <v>0</v>
      </c>
      <c r="M657" s="217">
        <f t="shared" si="173"/>
        <v>938</v>
      </c>
      <c r="N657" s="218">
        <f t="shared" si="184"/>
        <v>15564</v>
      </c>
      <c r="O657" s="207">
        <f t="shared" si="174"/>
        <v>4</v>
      </c>
      <c r="P657" s="219"/>
      <c r="Q657" s="204">
        <f t="shared" si="175"/>
        <v>9228</v>
      </c>
      <c r="R657" s="217">
        <f t="shared" si="176"/>
        <v>10113</v>
      </c>
      <c r="S657" s="217">
        <f t="shared" si="177"/>
        <v>10113</v>
      </c>
      <c r="T657" s="210">
        <f t="shared" si="185"/>
        <v>885</v>
      </c>
      <c r="U657" s="219"/>
      <c r="V657" s="204">
        <f t="shared" si="178"/>
        <v>4328</v>
      </c>
      <c r="W657" s="217">
        <f t="shared" si="179"/>
        <v>4743</v>
      </c>
      <c r="X657" s="217">
        <f t="shared" si="180"/>
        <v>4743</v>
      </c>
      <c r="Y657" s="217">
        <f t="shared" si="181"/>
        <v>4743</v>
      </c>
      <c r="Z657" s="217">
        <f t="shared" si="182"/>
        <v>4509</v>
      </c>
      <c r="AA657" s="217">
        <f t="shared" si="183"/>
        <v>4513</v>
      </c>
      <c r="AB657" s="210">
        <f t="shared" si="186"/>
        <v>4</v>
      </c>
      <c r="AC657" s="203"/>
      <c r="AD657" s="211"/>
    </row>
    <row r="658" spans="1:30" s="79" customFormat="1" x14ac:dyDescent="0.2">
      <c r="A658" s="200">
        <v>479</v>
      </c>
      <c r="B658" s="200">
        <v>479278136</v>
      </c>
      <c r="C658" s="201" t="s">
        <v>532</v>
      </c>
      <c r="D658" s="200">
        <v>278</v>
      </c>
      <c r="E658" s="201" t="s">
        <v>310</v>
      </c>
      <c r="F658" s="200">
        <v>136</v>
      </c>
      <c r="G658" s="201" t="s">
        <v>168</v>
      </c>
      <c r="H658" s="202">
        <v>0.89</v>
      </c>
      <c r="I658" s="203"/>
      <c r="J658" s="204">
        <f t="shared" si="170"/>
        <v>10596.38600082779</v>
      </c>
      <c r="K658" s="217">
        <f t="shared" si="171"/>
        <v>3160</v>
      </c>
      <c r="L658" s="217">
        <f t="shared" si="172"/>
        <v>0</v>
      </c>
      <c r="M658" s="217">
        <f t="shared" si="173"/>
        <v>938</v>
      </c>
      <c r="N658" s="218">
        <f t="shared" si="184"/>
        <v>14694.38600082779</v>
      </c>
      <c r="O658" s="207" t="str">
        <f t="shared" si="174"/>
        <v/>
      </c>
      <c r="P658" s="219"/>
      <c r="Q658" s="204" t="str">
        <f t="shared" si="175"/>
        <v/>
      </c>
      <c r="R658" s="217" t="str">
        <f t="shared" si="176"/>
        <v/>
      </c>
      <c r="S658" s="217" t="str">
        <f t="shared" si="177"/>
        <v/>
      </c>
      <c r="T658" s="210" t="str">
        <f t="shared" si="185"/>
        <v/>
      </c>
      <c r="U658" s="219"/>
      <c r="V658" s="204" t="str">
        <f t="shared" si="178"/>
        <v/>
      </c>
      <c r="W658" s="217" t="str">
        <f t="shared" si="179"/>
        <v/>
      </c>
      <c r="X658" s="217" t="str">
        <f t="shared" si="180"/>
        <v/>
      </c>
      <c r="Y658" s="217" t="str">
        <f t="shared" si="181"/>
        <v/>
      </c>
      <c r="Z658" s="217" t="str">
        <f t="shared" si="182"/>
        <v/>
      </c>
      <c r="AA658" s="217">
        <f t="shared" si="183"/>
        <v>3160</v>
      </c>
      <c r="AB658" s="210" t="str">
        <f t="shared" si="186"/>
        <v/>
      </c>
      <c r="AC658" s="203"/>
      <c r="AD658" s="211"/>
    </row>
    <row r="659" spans="1:30" s="79" customFormat="1" x14ac:dyDescent="0.2">
      <c r="A659" s="200">
        <v>479</v>
      </c>
      <c r="B659" s="200">
        <v>479278137</v>
      </c>
      <c r="C659" s="201" t="s">
        <v>532</v>
      </c>
      <c r="D659" s="200">
        <v>278</v>
      </c>
      <c r="E659" s="201" t="s">
        <v>310</v>
      </c>
      <c r="F659" s="200">
        <v>137</v>
      </c>
      <c r="G659" s="201" t="s">
        <v>169</v>
      </c>
      <c r="H659" s="202">
        <v>28.550000000000008</v>
      </c>
      <c r="I659" s="203"/>
      <c r="J659" s="204">
        <f t="shared" si="170"/>
        <v>11813</v>
      </c>
      <c r="K659" s="217">
        <f t="shared" si="171"/>
        <v>0</v>
      </c>
      <c r="L659" s="217">
        <f t="shared" si="172"/>
        <v>0</v>
      </c>
      <c r="M659" s="217">
        <f t="shared" si="173"/>
        <v>938</v>
      </c>
      <c r="N659" s="218">
        <f t="shared" si="184"/>
        <v>12751</v>
      </c>
      <c r="O659" s="207">
        <f t="shared" si="174"/>
        <v>0</v>
      </c>
      <c r="P659" s="219"/>
      <c r="Q659" s="204">
        <f t="shared" si="175"/>
        <v>12335</v>
      </c>
      <c r="R659" s="217">
        <f t="shared" si="176"/>
        <v>11813</v>
      </c>
      <c r="S659" s="217">
        <f t="shared" si="177"/>
        <v>11813</v>
      </c>
      <c r="T659" s="210">
        <f t="shared" si="185"/>
        <v>-522</v>
      </c>
      <c r="U659" s="219"/>
      <c r="V659" s="204">
        <f t="shared" si="178"/>
        <v>0</v>
      </c>
      <c r="W659" s="217">
        <f t="shared" si="179"/>
        <v>0</v>
      </c>
      <c r="X659" s="217">
        <f t="shared" si="180"/>
        <v>0</v>
      </c>
      <c r="Y659" s="217">
        <f t="shared" si="181"/>
        <v>0</v>
      </c>
      <c r="Z659" s="217">
        <f t="shared" si="182"/>
        <v>0</v>
      </c>
      <c r="AA659" s="217">
        <f t="shared" si="183"/>
        <v>0</v>
      </c>
      <c r="AB659" s="210">
        <f t="shared" si="186"/>
        <v>0</v>
      </c>
      <c r="AC659" s="203"/>
      <c r="AD659" s="211"/>
    </row>
    <row r="660" spans="1:30" s="79" customFormat="1" x14ac:dyDescent="0.2">
      <c r="A660" s="200">
        <v>479</v>
      </c>
      <c r="B660" s="200">
        <v>479278159</v>
      </c>
      <c r="C660" s="201" t="s">
        <v>532</v>
      </c>
      <c r="D660" s="200">
        <v>278</v>
      </c>
      <c r="E660" s="201" t="s">
        <v>310</v>
      </c>
      <c r="F660" s="200">
        <v>159</v>
      </c>
      <c r="G660" s="201" t="s">
        <v>191</v>
      </c>
      <c r="H660" s="202">
        <v>1.99</v>
      </c>
      <c r="I660" s="203"/>
      <c r="J660" s="204">
        <f t="shared" si="170"/>
        <v>10766</v>
      </c>
      <c r="K660" s="217">
        <f t="shared" si="171"/>
        <v>4988</v>
      </c>
      <c r="L660" s="217">
        <f t="shared" si="172"/>
        <v>0</v>
      </c>
      <c r="M660" s="217">
        <f t="shared" si="173"/>
        <v>938</v>
      </c>
      <c r="N660" s="218">
        <f t="shared" si="184"/>
        <v>16692</v>
      </c>
      <c r="O660" s="207">
        <f t="shared" si="174"/>
        <v>-86</v>
      </c>
      <c r="P660" s="219"/>
      <c r="Q660" s="204">
        <f t="shared" si="175"/>
        <v>9966</v>
      </c>
      <c r="R660" s="217">
        <f t="shared" si="176"/>
        <v>10766</v>
      </c>
      <c r="S660" s="217">
        <f t="shared" si="177"/>
        <v>10766</v>
      </c>
      <c r="T660" s="210">
        <f t="shared" si="185"/>
        <v>800</v>
      </c>
      <c r="U660" s="219"/>
      <c r="V660" s="204">
        <f t="shared" si="178"/>
        <v>4375</v>
      </c>
      <c r="W660" s="217">
        <f t="shared" si="179"/>
        <v>4726</v>
      </c>
      <c r="X660" s="217">
        <f t="shared" si="180"/>
        <v>5059</v>
      </c>
      <c r="Y660" s="217">
        <f t="shared" si="181"/>
        <v>5074</v>
      </c>
      <c r="Z660" s="217">
        <f t="shared" si="182"/>
        <v>5074</v>
      </c>
      <c r="AA660" s="217">
        <f t="shared" si="183"/>
        <v>4988</v>
      </c>
      <c r="AB660" s="210">
        <f t="shared" si="186"/>
        <v>-86</v>
      </c>
      <c r="AC660" s="203"/>
      <c r="AD660" s="211"/>
    </row>
    <row r="661" spans="1:30" s="79" customFormat="1" x14ac:dyDescent="0.2">
      <c r="A661" s="200">
        <v>479</v>
      </c>
      <c r="B661" s="200">
        <v>479278161</v>
      </c>
      <c r="C661" s="201" t="s">
        <v>532</v>
      </c>
      <c r="D661" s="200">
        <v>278</v>
      </c>
      <c r="E661" s="201" t="s">
        <v>310</v>
      </c>
      <c r="F661" s="200">
        <v>161</v>
      </c>
      <c r="G661" s="201" t="s">
        <v>193</v>
      </c>
      <c r="H661" s="202">
        <v>5.8</v>
      </c>
      <c r="I661" s="203"/>
      <c r="J661" s="204">
        <f t="shared" si="170"/>
        <v>11955</v>
      </c>
      <c r="K661" s="217">
        <f t="shared" si="171"/>
        <v>5016</v>
      </c>
      <c r="L661" s="217">
        <f t="shared" si="172"/>
        <v>0</v>
      </c>
      <c r="M661" s="217">
        <f t="shared" si="173"/>
        <v>938</v>
      </c>
      <c r="N661" s="218">
        <f t="shared" si="184"/>
        <v>17909</v>
      </c>
      <c r="O661" s="207">
        <f t="shared" si="174"/>
        <v>1</v>
      </c>
      <c r="P661" s="219"/>
      <c r="Q661" s="204">
        <f t="shared" si="175"/>
        <v>10202</v>
      </c>
      <c r="R661" s="217">
        <f t="shared" si="176"/>
        <v>11955</v>
      </c>
      <c r="S661" s="217">
        <f t="shared" si="177"/>
        <v>11955</v>
      </c>
      <c r="T661" s="210">
        <f t="shared" si="185"/>
        <v>1753</v>
      </c>
      <c r="U661" s="219"/>
      <c r="V661" s="204">
        <f t="shared" si="178"/>
        <v>4012</v>
      </c>
      <c r="W661" s="217">
        <f t="shared" si="179"/>
        <v>4702</v>
      </c>
      <c r="X661" s="217">
        <f t="shared" si="180"/>
        <v>4996</v>
      </c>
      <c r="Y661" s="217">
        <f t="shared" si="181"/>
        <v>5014</v>
      </c>
      <c r="Z661" s="217">
        <f t="shared" si="182"/>
        <v>5015</v>
      </c>
      <c r="AA661" s="217">
        <f t="shared" si="183"/>
        <v>5016</v>
      </c>
      <c r="AB661" s="210">
        <f t="shared" si="186"/>
        <v>1</v>
      </c>
      <c r="AC661" s="203"/>
      <c r="AD661" s="211"/>
    </row>
    <row r="662" spans="1:30" s="79" customFormat="1" x14ac:dyDescent="0.2">
      <c r="A662" s="200">
        <v>479</v>
      </c>
      <c r="B662" s="200">
        <v>479278191</v>
      </c>
      <c r="C662" s="201" t="s">
        <v>532</v>
      </c>
      <c r="D662" s="200">
        <v>278</v>
      </c>
      <c r="E662" s="201" t="s">
        <v>310</v>
      </c>
      <c r="F662" s="200">
        <v>191</v>
      </c>
      <c r="G662" s="201" t="s">
        <v>223</v>
      </c>
      <c r="H662" s="202">
        <v>5</v>
      </c>
      <c r="I662" s="203"/>
      <c r="J662" s="204">
        <f t="shared" si="170"/>
        <v>12224</v>
      </c>
      <c r="K662" s="217">
        <f t="shared" si="171"/>
        <v>3698</v>
      </c>
      <c r="L662" s="217">
        <f t="shared" si="172"/>
        <v>0</v>
      </c>
      <c r="M662" s="217">
        <f t="shared" si="173"/>
        <v>938</v>
      </c>
      <c r="N662" s="218">
        <f t="shared" si="184"/>
        <v>16860</v>
      </c>
      <c r="O662" s="207">
        <f t="shared" si="174"/>
        <v>4</v>
      </c>
      <c r="P662" s="219"/>
      <c r="Q662" s="204">
        <f t="shared" si="175"/>
        <v>11093</v>
      </c>
      <c r="R662" s="217">
        <f t="shared" si="176"/>
        <v>12224</v>
      </c>
      <c r="S662" s="217">
        <f t="shared" si="177"/>
        <v>12224</v>
      </c>
      <c r="T662" s="210">
        <f t="shared" si="185"/>
        <v>1131</v>
      </c>
      <c r="U662" s="219"/>
      <c r="V662" s="204">
        <f t="shared" si="178"/>
        <v>3432</v>
      </c>
      <c r="W662" s="217">
        <f t="shared" si="179"/>
        <v>3782</v>
      </c>
      <c r="X662" s="217">
        <f t="shared" si="180"/>
        <v>3782</v>
      </c>
      <c r="Y662" s="217">
        <f t="shared" si="181"/>
        <v>3782</v>
      </c>
      <c r="Z662" s="217">
        <f t="shared" si="182"/>
        <v>3694</v>
      </c>
      <c r="AA662" s="217">
        <f t="shared" si="183"/>
        <v>3698</v>
      </c>
      <c r="AB662" s="210">
        <f t="shared" si="186"/>
        <v>4</v>
      </c>
      <c r="AC662" s="203"/>
      <c r="AD662" s="211"/>
    </row>
    <row r="663" spans="1:30" s="79" customFormat="1" x14ac:dyDescent="0.2">
      <c r="A663" s="200">
        <v>479</v>
      </c>
      <c r="B663" s="200">
        <v>479278210</v>
      </c>
      <c r="C663" s="201" t="s">
        <v>532</v>
      </c>
      <c r="D663" s="200">
        <v>278</v>
      </c>
      <c r="E663" s="201" t="s">
        <v>310</v>
      </c>
      <c r="F663" s="200">
        <v>210</v>
      </c>
      <c r="G663" s="201" t="s">
        <v>242</v>
      </c>
      <c r="H663" s="202">
        <v>27.58</v>
      </c>
      <c r="I663" s="203"/>
      <c r="J663" s="204">
        <f t="shared" si="170"/>
        <v>11522</v>
      </c>
      <c r="K663" s="217">
        <f t="shared" si="171"/>
        <v>3654</v>
      </c>
      <c r="L663" s="217">
        <f t="shared" si="172"/>
        <v>0</v>
      </c>
      <c r="M663" s="217">
        <f t="shared" si="173"/>
        <v>938</v>
      </c>
      <c r="N663" s="218">
        <f t="shared" si="184"/>
        <v>16114</v>
      </c>
      <c r="O663" s="207">
        <f t="shared" si="174"/>
        <v>0</v>
      </c>
      <c r="P663" s="219"/>
      <c r="Q663" s="204">
        <f t="shared" si="175"/>
        <v>11044</v>
      </c>
      <c r="R663" s="217">
        <f t="shared" si="176"/>
        <v>11522</v>
      </c>
      <c r="S663" s="217">
        <f t="shared" si="177"/>
        <v>11522</v>
      </c>
      <c r="T663" s="210">
        <f t="shared" si="185"/>
        <v>478</v>
      </c>
      <c r="U663" s="219"/>
      <c r="V663" s="204">
        <f t="shared" si="178"/>
        <v>3515</v>
      </c>
      <c r="W663" s="217">
        <f t="shared" si="179"/>
        <v>3667</v>
      </c>
      <c r="X663" s="217">
        <f t="shared" si="180"/>
        <v>3667</v>
      </c>
      <c r="Y663" s="217">
        <f t="shared" si="181"/>
        <v>3667</v>
      </c>
      <c r="Z663" s="217">
        <f t="shared" si="182"/>
        <v>3654</v>
      </c>
      <c r="AA663" s="217">
        <f t="shared" si="183"/>
        <v>3654</v>
      </c>
      <c r="AB663" s="210">
        <f t="shared" si="186"/>
        <v>0</v>
      </c>
      <c r="AC663" s="203"/>
      <c r="AD663" s="211"/>
    </row>
    <row r="664" spans="1:30" s="79" customFormat="1" x14ac:dyDescent="0.2">
      <c r="A664" s="200">
        <v>479</v>
      </c>
      <c r="B664" s="200">
        <v>479278227</v>
      </c>
      <c r="C664" s="201" t="s">
        <v>532</v>
      </c>
      <c r="D664" s="200">
        <v>278</v>
      </c>
      <c r="E664" s="201" t="s">
        <v>310</v>
      </c>
      <c r="F664" s="200">
        <v>227</v>
      </c>
      <c r="G664" s="201" t="s">
        <v>259</v>
      </c>
      <c r="H664" s="202">
        <v>7.83</v>
      </c>
      <c r="I664" s="203"/>
      <c r="J664" s="204">
        <f t="shared" si="170"/>
        <v>12236</v>
      </c>
      <c r="K664" s="217">
        <f t="shared" si="171"/>
        <v>3687</v>
      </c>
      <c r="L664" s="217">
        <f t="shared" si="172"/>
        <v>0</v>
      </c>
      <c r="M664" s="217">
        <f t="shared" si="173"/>
        <v>938</v>
      </c>
      <c r="N664" s="218">
        <f t="shared" si="184"/>
        <v>16861</v>
      </c>
      <c r="O664" s="207">
        <f t="shared" si="174"/>
        <v>2</v>
      </c>
      <c r="P664" s="219"/>
      <c r="Q664" s="204">
        <f t="shared" si="175"/>
        <v>11396</v>
      </c>
      <c r="R664" s="217">
        <f t="shared" si="176"/>
        <v>12236</v>
      </c>
      <c r="S664" s="217">
        <f t="shared" si="177"/>
        <v>12236</v>
      </c>
      <c r="T664" s="210">
        <f t="shared" si="185"/>
        <v>840</v>
      </c>
      <c r="U664" s="219"/>
      <c r="V664" s="204">
        <f t="shared" si="178"/>
        <v>3331</v>
      </c>
      <c r="W664" s="217">
        <f t="shared" si="179"/>
        <v>3576</v>
      </c>
      <c r="X664" s="217">
        <f t="shared" si="180"/>
        <v>3728</v>
      </c>
      <c r="Y664" s="217">
        <f t="shared" si="181"/>
        <v>3686</v>
      </c>
      <c r="Z664" s="217">
        <f t="shared" si="182"/>
        <v>3685</v>
      </c>
      <c r="AA664" s="217">
        <f t="shared" si="183"/>
        <v>3687</v>
      </c>
      <c r="AB664" s="210">
        <f t="shared" si="186"/>
        <v>2</v>
      </c>
      <c r="AC664" s="203"/>
      <c r="AD664" s="211"/>
    </row>
    <row r="665" spans="1:30" s="79" customFormat="1" x14ac:dyDescent="0.2">
      <c r="A665" s="200">
        <v>479</v>
      </c>
      <c r="B665" s="200">
        <v>479278278</v>
      </c>
      <c r="C665" s="201" t="s">
        <v>532</v>
      </c>
      <c r="D665" s="200">
        <v>278</v>
      </c>
      <c r="E665" s="201" t="s">
        <v>310</v>
      </c>
      <c r="F665" s="200">
        <v>278</v>
      </c>
      <c r="G665" s="201" t="s">
        <v>310</v>
      </c>
      <c r="H665" s="202">
        <v>52.739999999999995</v>
      </c>
      <c r="I665" s="203"/>
      <c r="J665" s="204">
        <f t="shared" si="170"/>
        <v>11197</v>
      </c>
      <c r="K665" s="217">
        <f t="shared" si="171"/>
        <v>2066</v>
      </c>
      <c r="L665" s="217">
        <f t="shared" si="172"/>
        <v>0</v>
      </c>
      <c r="M665" s="217">
        <f t="shared" si="173"/>
        <v>938</v>
      </c>
      <c r="N665" s="218">
        <f t="shared" si="184"/>
        <v>14201</v>
      </c>
      <c r="O665" s="207">
        <f t="shared" si="174"/>
        <v>3</v>
      </c>
      <c r="P665" s="219"/>
      <c r="Q665" s="204">
        <f t="shared" si="175"/>
        <v>10861</v>
      </c>
      <c r="R665" s="217">
        <f t="shared" si="176"/>
        <v>11197</v>
      </c>
      <c r="S665" s="217">
        <f t="shared" si="177"/>
        <v>11197</v>
      </c>
      <c r="T665" s="210">
        <f t="shared" si="185"/>
        <v>336</v>
      </c>
      <c r="U665" s="219"/>
      <c r="V665" s="204">
        <f t="shared" si="178"/>
        <v>2059</v>
      </c>
      <c r="W665" s="217">
        <f t="shared" si="179"/>
        <v>2123</v>
      </c>
      <c r="X665" s="217">
        <f t="shared" si="180"/>
        <v>2044</v>
      </c>
      <c r="Y665" s="217">
        <f t="shared" si="181"/>
        <v>2063</v>
      </c>
      <c r="Z665" s="217">
        <f t="shared" si="182"/>
        <v>2063</v>
      </c>
      <c r="AA665" s="217">
        <f t="shared" si="183"/>
        <v>2066</v>
      </c>
      <c r="AB665" s="210">
        <f t="shared" si="186"/>
        <v>3</v>
      </c>
      <c r="AC665" s="203"/>
      <c r="AD665" s="211"/>
    </row>
    <row r="666" spans="1:30" s="79" customFormat="1" x14ac:dyDescent="0.2">
      <c r="A666" s="200">
        <v>479</v>
      </c>
      <c r="B666" s="200">
        <v>479278281</v>
      </c>
      <c r="C666" s="201" t="s">
        <v>532</v>
      </c>
      <c r="D666" s="200">
        <v>278</v>
      </c>
      <c r="E666" s="201" t="s">
        <v>310</v>
      </c>
      <c r="F666" s="200">
        <v>281</v>
      </c>
      <c r="G666" s="201" t="s">
        <v>313</v>
      </c>
      <c r="H666" s="202">
        <v>54.47</v>
      </c>
      <c r="I666" s="203"/>
      <c r="J666" s="204">
        <f t="shared" si="170"/>
        <v>13191</v>
      </c>
      <c r="K666" s="217">
        <f t="shared" si="171"/>
        <v>599</v>
      </c>
      <c r="L666" s="217">
        <f t="shared" si="172"/>
        <v>0</v>
      </c>
      <c r="M666" s="217">
        <f t="shared" si="173"/>
        <v>938</v>
      </c>
      <c r="N666" s="218">
        <f t="shared" si="184"/>
        <v>14728</v>
      </c>
      <c r="O666" s="207">
        <f t="shared" si="174"/>
        <v>5</v>
      </c>
      <c r="P666" s="219"/>
      <c r="Q666" s="204">
        <f t="shared" si="175"/>
        <v>12731</v>
      </c>
      <c r="R666" s="217">
        <f t="shared" si="176"/>
        <v>13191</v>
      </c>
      <c r="S666" s="217">
        <f t="shared" si="177"/>
        <v>13191</v>
      </c>
      <c r="T666" s="210">
        <f t="shared" si="185"/>
        <v>460</v>
      </c>
      <c r="U666" s="219"/>
      <c r="V666" s="204">
        <f t="shared" si="178"/>
        <v>0</v>
      </c>
      <c r="W666" s="217">
        <f t="shared" si="179"/>
        <v>0</v>
      </c>
      <c r="X666" s="217">
        <f t="shared" si="180"/>
        <v>575</v>
      </c>
      <c r="Y666" s="217">
        <f t="shared" si="181"/>
        <v>594</v>
      </c>
      <c r="Z666" s="217">
        <f t="shared" si="182"/>
        <v>594</v>
      </c>
      <c r="AA666" s="217">
        <f t="shared" si="183"/>
        <v>599</v>
      </c>
      <c r="AB666" s="210">
        <f t="shared" si="186"/>
        <v>5</v>
      </c>
      <c r="AC666" s="203"/>
      <c r="AD666" s="211"/>
    </row>
    <row r="667" spans="1:30" s="79" customFormat="1" x14ac:dyDescent="0.2">
      <c r="A667" s="200">
        <v>479</v>
      </c>
      <c r="B667" s="200">
        <v>479278309</v>
      </c>
      <c r="C667" s="201" t="s">
        <v>532</v>
      </c>
      <c r="D667" s="200">
        <v>278</v>
      </c>
      <c r="E667" s="201" t="s">
        <v>310</v>
      </c>
      <c r="F667" s="200">
        <v>309</v>
      </c>
      <c r="G667" s="201" t="s">
        <v>341</v>
      </c>
      <c r="H667" s="202">
        <v>4.32</v>
      </c>
      <c r="I667" s="203"/>
      <c r="J667" s="204">
        <f t="shared" si="170"/>
        <v>12683</v>
      </c>
      <c r="K667" s="217">
        <f t="shared" si="171"/>
        <v>1343</v>
      </c>
      <c r="L667" s="217">
        <f t="shared" si="172"/>
        <v>0</v>
      </c>
      <c r="M667" s="217">
        <f t="shared" si="173"/>
        <v>938</v>
      </c>
      <c r="N667" s="218">
        <f t="shared" si="184"/>
        <v>14964</v>
      </c>
      <c r="O667" s="207">
        <f t="shared" si="174"/>
        <v>0</v>
      </c>
      <c r="P667" s="219"/>
      <c r="Q667" s="204">
        <f t="shared" si="175"/>
        <v>15145</v>
      </c>
      <c r="R667" s="217">
        <f t="shared" si="176"/>
        <v>12683</v>
      </c>
      <c r="S667" s="217">
        <f t="shared" si="177"/>
        <v>12683</v>
      </c>
      <c r="T667" s="210">
        <f t="shared" si="185"/>
        <v>-2462</v>
      </c>
      <c r="U667" s="219"/>
      <c r="V667" s="204">
        <f t="shared" si="178"/>
        <v>1387</v>
      </c>
      <c r="W667" s="217">
        <f t="shared" si="179"/>
        <v>1162</v>
      </c>
      <c r="X667" s="217">
        <f t="shared" si="180"/>
        <v>1409</v>
      </c>
      <c r="Y667" s="217">
        <f t="shared" si="181"/>
        <v>1343</v>
      </c>
      <c r="Z667" s="217">
        <f t="shared" si="182"/>
        <v>1343</v>
      </c>
      <c r="AA667" s="217">
        <f t="shared" si="183"/>
        <v>1343</v>
      </c>
      <c r="AB667" s="210">
        <f t="shared" si="186"/>
        <v>0</v>
      </c>
      <c r="AC667" s="203"/>
      <c r="AD667" s="211"/>
    </row>
    <row r="668" spans="1:30" s="79" customFormat="1" x14ac:dyDescent="0.2">
      <c r="A668" s="200">
        <v>479</v>
      </c>
      <c r="B668" s="200">
        <v>479278325</v>
      </c>
      <c r="C668" s="201" t="s">
        <v>532</v>
      </c>
      <c r="D668" s="200">
        <v>278</v>
      </c>
      <c r="E668" s="201" t="s">
        <v>310</v>
      </c>
      <c r="F668" s="200">
        <v>325</v>
      </c>
      <c r="G668" s="201" t="s">
        <v>357</v>
      </c>
      <c r="H668" s="202">
        <v>11.790000000000001</v>
      </c>
      <c r="I668" s="203"/>
      <c r="J668" s="204">
        <f t="shared" si="170"/>
        <v>10673</v>
      </c>
      <c r="K668" s="217">
        <f t="shared" si="171"/>
        <v>1525</v>
      </c>
      <c r="L668" s="217">
        <f t="shared" si="172"/>
        <v>0</v>
      </c>
      <c r="M668" s="217">
        <f t="shared" si="173"/>
        <v>938</v>
      </c>
      <c r="N668" s="218">
        <f t="shared" si="184"/>
        <v>13136</v>
      </c>
      <c r="O668" s="207">
        <f t="shared" si="174"/>
        <v>0</v>
      </c>
      <c r="P668" s="219"/>
      <c r="Q668" s="204">
        <f t="shared" si="175"/>
        <v>11093</v>
      </c>
      <c r="R668" s="217">
        <f t="shared" si="176"/>
        <v>10673</v>
      </c>
      <c r="S668" s="217">
        <f t="shared" si="177"/>
        <v>10673</v>
      </c>
      <c r="T668" s="210">
        <f t="shared" si="185"/>
        <v>-420</v>
      </c>
      <c r="U668" s="219"/>
      <c r="V668" s="204">
        <f t="shared" si="178"/>
        <v>1417</v>
      </c>
      <c r="W668" s="217">
        <f t="shared" si="179"/>
        <v>1364</v>
      </c>
      <c r="X668" s="217">
        <f t="shared" si="180"/>
        <v>1506</v>
      </c>
      <c r="Y668" s="217">
        <f t="shared" si="181"/>
        <v>1525</v>
      </c>
      <c r="Z668" s="217">
        <f t="shared" si="182"/>
        <v>1525</v>
      </c>
      <c r="AA668" s="217">
        <f t="shared" si="183"/>
        <v>1525</v>
      </c>
      <c r="AB668" s="210">
        <f t="shared" si="186"/>
        <v>0</v>
      </c>
      <c r="AC668" s="203"/>
      <c r="AD668" s="211"/>
    </row>
    <row r="669" spans="1:30" s="79" customFormat="1" x14ac:dyDescent="0.2">
      <c r="A669" s="200">
        <v>479</v>
      </c>
      <c r="B669" s="200">
        <v>479278332</v>
      </c>
      <c r="C669" s="201" t="s">
        <v>532</v>
      </c>
      <c r="D669" s="200">
        <v>278</v>
      </c>
      <c r="E669" s="201" t="s">
        <v>310</v>
      </c>
      <c r="F669" s="200">
        <v>332</v>
      </c>
      <c r="G669" s="201" t="s">
        <v>364</v>
      </c>
      <c r="H669" s="202">
        <v>11</v>
      </c>
      <c r="I669" s="203"/>
      <c r="J669" s="204">
        <f t="shared" si="170"/>
        <v>11686</v>
      </c>
      <c r="K669" s="217">
        <f t="shared" si="171"/>
        <v>902</v>
      </c>
      <c r="L669" s="217">
        <f t="shared" si="172"/>
        <v>0</v>
      </c>
      <c r="M669" s="217">
        <f t="shared" si="173"/>
        <v>938</v>
      </c>
      <c r="N669" s="218">
        <f t="shared" si="184"/>
        <v>13526</v>
      </c>
      <c r="O669" s="207">
        <f t="shared" si="174"/>
        <v>1</v>
      </c>
      <c r="P669" s="219"/>
      <c r="Q669" s="204">
        <f t="shared" si="175"/>
        <v>10814</v>
      </c>
      <c r="R669" s="217">
        <f t="shared" si="176"/>
        <v>11686</v>
      </c>
      <c r="S669" s="217">
        <f t="shared" si="177"/>
        <v>11686</v>
      </c>
      <c r="T669" s="210">
        <f t="shared" si="185"/>
        <v>872</v>
      </c>
      <c r="U669" s="219"/>
      <c r="V669" s="204">
        <f t="shared" si="178"/>
        <v>668</v>
      </c>
      <c r="W669" s="217">
        <f t="shared" si="179"/>
        <v>722</v>
      </c>
      <c r="X669" s="217">
        <f t="shared" si="180"/>
        <v>903</v>
      </c>
      <c r="Y669" s="217">
        <f t="shared" si="181"/>
        <v>901</v>
      </c>
      <c r="Z669" s="217">
        <f t="shared" si="182"/>
        <v>901</v>
      </c>
      <c r="AA669" s="217">
        <f t="shared" si="183"/>
        <v>902</v>
      </c>
      <c r="AB669" s="210">
        <f t="shared" si="186"/>
        <v>1</v>
      </c>
      <c r="AC669" s="203"/>
      <c r="AD669" s="211"/>
    </row>
    <row r="670" spans="1:30" s="79" customFormat="1" x14ac:dyDescent="0.2">
      <c r="A670" s="200">
        <v>479</v>
      </c>
      <c r="B670" s="200">
        <v>479278605</v>
      </c>
      <c r="C670" s="201" t="s">
        <v>532</v>
      </c>
      <c r="D670" s="200">
        <v>278</v>
      </c>
      <c r="E670" s="201" t="s">
        <v>310</v>
      </c>
      <c r="F670" s="200">
        <v>605</v>
      </c>
      <c r="G670" s="201" t="s">
        <v>388</v>
      </c>
      <c r="H670" s="202">
        <v>30.200000000000003</v>
      </c>
      <c r="I670" s="203"/>
      <c r="J670" s="204">
        <f t="shared" si="170"/>
        <v>10838</v>
      </c>
      <c r="K670" s="217">
        <f t="shared" si="171"/>
        <v>7511</v>
      </c>
      <c r="L670" s="217">
        <f t="shared" si="172"/>
        <v>0</v>
      </c>
      <c r="M670" s="217">
        <f t="shared" si="173"/>
        <v>938</v>
      </c>
      <c r="N670" s="218">
        <f t="shared" si="184"/>
        <v>19287</v>
      </c>
      <c r="O670" s="207">
        <f t="shared" si="174"/>
        <v>-13</v>
      </c>
      <c r="P670" s="219"/>
      <c r="Q670" s="204">
        <f t="shared" si="175"/>
        <v>10363</v>
      </c>
      <c r="R670" s="217">
        <f t="shared" si="176"/>
        <v>10838</v>
      </c>
      <c r="S670" s="217">
        <f t="shared" si="177"/>
        <v>10838</v>
      </c>
      <c r="T670" s="210">
        <f t="shared" si="185"/>
        <v>475</v>
      </c>
      <c r="U670" s="219"/>
      <c r="V670" s="204">
        <f t="shared" si="178"/>
        <v>7416</v>
      </c>
      <c r="W670" s="217">
        <f t="shared" si="179"/>
        <v>7756</v>
      </c>
      <c r="X670" s="217">
        <f t="shared" si="180"/>
        <v>7756</v>
      </c>
      <c r="Y670" s="217">
        <f t="shared" si="181"/>
        <v>7756</v>
      </c>
      <c r="Z670" s="217">
        <f t="shared" si="182"/>
        <v>7524</v>
      </c>
      <c r="AA670" s="217">
        <f t="shared" si="183"/>
        <v>7511</v>
      </c>
      <c r="AB670" s="210">
        <f t="shared" si="186"/>
        <v>-13</v>
      </c>
      <c r="AC670" s="203"/>
      <c r="AD670" s="211"/>
    </row>
    <row r="671" spans="1:30" s="79" customFormat="1" x14ac:dyDescent="0.2">
      <c r="A671" s="200">
        <v>479</v>
      </c>
      <c r="B671" s="200">
        <v>479278635</v>
      </c>
      <c r="C671" s="201" t="s">
        <v>532</v>
      </c>
      <c r="D671" s="200">
        <v>278</v>
      </c>
      <c r="E671" s="201" t="s">
        <v>310</v>
      </c>
      <c r="F671" s="200">
        <v>635</v>
      </c>
      <c r="G671" s="201" t="s">
        <v>397</v>
      </c>
      <c r="H671" s="202">
        <v>2</v>
      </c>
      <c r="I671" s="203"/>
      <c r="J671" s="204">
        <f t="shared" si="170"/>
        <v>12953</v>
      </c>
      <c r="K671" s="217">
        <f t="shared" si="171"/>
        <v>5753</v>
      </c>
      <c r="L671" s="217">
        <f t="shared" si="172"/>
        <v>0</v>
      </c>
      <c r="M671" s="217">
        <f t="shared" si="173"/>
        <v>938</v>
      </c>
      <c r="N671" s="218">
        <f t="shared" si="184"/>
        <v>19644</v>
      </c>
      <c r="O671" s="207">
        <f t="shared" si="174"/>
        <v>-218</v>
      </c>
      <c r="P671" s="219"/>
      <c r="Q671" s="204">
        <f t="shared" si="175"/>
        <v>9966</v>
      </c>
      <c r="R671" s="217">
        <f t="shared" si="176"/>
        <v>12953</v>
      </c>
      <c r="S671" s="217">
        <f t="shared" si="177"/>
        <v>12953</v>
      </c>
      <c r="T671" s="210">
        <f t="shared" si="185"/>
        <v>2987</v>
      </c>
      <c r="U671" s="219"/>
      <c r="V671" s="204">
        <f t="shared" si="178"/>
        <v>4167</v>
      </c>
      <c r="W671" s="217">
        <f t="shared" si="179"/>
        <v>5416</v>
      </c>
      <c r="X671" s="217">
        <f t="shared" si="180"/>
        <v>5816</v>
      </c>
      <c r="Y671" s="217">
        <f t="shared" si="181"/>
        <v>5902</v>
      </c>
      <c r="Z671" s="217">
        <f t="shared" si="182"/>
        <v>5971</v>
      </c>
      <c r="AA671" s="217">
        <f t="shared" si="183"/>
        <v>5753</v>
      </c>
      <c r="AB671" s="210">
        <f t="shared" si="186"/>
        <v>-218</v>
      </c>
      <c r="AC671" s="203"/>
      <c r="AD671" s="211"/>
    </row>
    <row r="672" spans="1:30" s="79" customFormat="1" x14ac:dyDescent="0.2">
      <c r="A672" s="200">
        <v>479</v>
      </c>
      <c r="B672" s="200">
        <v>479278670</v>
      </c>
      <c r="C672" s="201" t="s">
        <v>532</v>
      </c>
      <c r="D672" s="200">
        <v>278</v>
      </c>
      <c r="E672" s="201" t="s">
        <v>310</v>
      </c>
      <c r="F672" s="200">
        <v>670</v>
      </c>
      <c r="G672" s="201" t="s">
        <v>406</v>
      </c>
      <c r="H672" s="202">
        <v>11.51</v>
      </c>
      <c r="I672" s="203"/>
      <c r="J672" s="204">
        <f t="shared" si="170"/>
        <v>10958</v>
      </c>
      <c r="K672" s="217">
        <f t="shared" si="171"/>
        <v>7757</v>
      </c>
      <c r="L672" s="217">
        <f t="shared" si="172"/>
        <v>0</v>
      </c>
      <c r="M672" s="217">
        <f t="shared" si="173"/>
        <v>938</v>
      </c>
      <c r="N672" s="218">
        <f t="shared" si="184"/>
        <v>19653</v>
      </c>
      <c r="O672" s="207">
        <f t="shared" si="174"/>
        <v>-55</v>
      </c>
      <c r="P672" s="219"/>
      <c r="Q672" s="204">
        <f t="shared" si="175"/>
        <v>10237</v>
      </c>
      <c r="R672" s="217">
        <f t="shared" si="176"/>
        <v>10958</v>
      </c>
      <c r="S672" s="217">
        <f t="shared" si="177"/>
        <v>10958</v>
      </c>
      <c r="T672" s="210">
        <f t="shared" si="185"/>
        <v>721</v>
      </c>
      <c r="U672" s="219"/>
      <c r="V672" s="204">
        <f t="shared" si="178"/>
        <v>8066</v>
      </c>
      <c r="W672" s="217">
        <f t="shared" si="179"/>
        <v>8634</v>
      </c>
      <c r="X672" s="217">
        <f t="shared" si="180"/>
        <v>8634</v>
      </c>
      <c r="Y672" s="217">
        <f t="shared" si="181"/>
        <v>8634</v>
      </c>
      <c r="Z672" s="217">
        <f t="shared" si="182"/>
        <v>7812</v>
      </c>
      <c r="AA672" s="217">
        <f t="shared" si="183"/>
        <v>7757</v>
      </c>
      <c r="AB672" s="210">
        <f t="shared" si="186"/>
        <v>-55</v>
      </c>
      <c r="AC672" s="203"/>
      <c r="AD672" s="211"/>
    </row>
    <row r="673" spans="1:30" s="79" customFormat="1" x14ac:dyDescent="0.2">
      <c r="A673" s="200">
        <v>479</v>
      </c>
      <c r="B673" s="200">
        <v>479278672</v>
      </c>
      <c r="C673" s="201" t="s">
        <v>532</v>
      </c>
      <c r="D673" s="200">
        <v>278</v>
      </c>
      <c r="E673" s="201" t="s">
        <v>310</v>
      </c>
      <c r="F673" s="200">
        <v>672</v>
      </c>
      <c r="G673" s="201" t="s">
        <v>407</v>
      </c>
      <c r="H673" s="202">
        <v>3.7</v>
      </c>
      <c r="I673" s="203"/>
      <c r="J673" s="204">
        <f t="shared" si="170"/>
        <v>14340</v>
      </c>
      <c r="K673" s="217">
        <f t="shared" si="171"/>
        <v>4647</v>
      </c>
      <c r="L673" s="217">
        <f t="shared" si="172"/>
        <v>0</v>
      </c>
      <c r="M673" s="217">
        <f t="shared" si="173"/>
        <v>938</v>
      </c>
      <c r="N673" s="218">
        <f t="shared" si="184"/>
        <v>19925</v>
      </c>
      <c r="O673" s="207">
        <f t="shared" si="174"/>
        <v>0</v>
      </c>
      <c r="P673" s="219"/>
      <c r="Q673" s="204">
        <f t="shared" si="175"/>
        <v>13615</v>
      </c>
      <c r="R673" s="217">
        <f t="shared" si="176"/>
        <v>14340</v>
      </c>
      <c r="S673" s="217">
        <f t="shared" si="177"/>
        <v>14340</v>
      </c>
      <c r="T673" s="210">
        <f t="shared" si="185"/>
        <v>725</v>
      </c>
      <c r="U673" s="219"/>
      <c r="V673" s="204">
        <f t="shared" si="178"/>
        <v>4727</v>
      </c>
      <c r="W673" s="217">
        <f t="shared" si="179"/>
        <v>4979</v>
      </c>
      <c r="X673" s="217">
        <f t="shared" si="180"/>
        <v>4694</v>
      </c>
      <c r="Y673" s="217">
        <f t="shared" si="181"/>
        <v>4647</v>
      </c>
      <c r="Z673" s="217">
        <f t="shared" si="182"/>
        <v>4647</v>
      </c>
      <c r="AA673" s="217">
        <f t="shared" si="183"/>
        <v>4647</v>
      </c>
      <c r="AB673" s="210">
        <f t="shared" si="186"/>
        <v>0</v>
      </c>
      <c r="AC673" s="203"/>
      <c r="AD673" s="211"/>
    </row>
    <row r="674" spans="1:30" s="79" customFormat="1" x14ac:dyDescent="0.2">
      <c r="A674" s="200">
        <v>479</v>
      </c>
      <c r="B674" s="200">
        <v>479278674</v>
      </c>
      <c r="C674" s="201" t="s">
        <v>532</v>
      </c>
      <c r="D674" s="200">
        <v>278</v>
      </c>
      <c r="E674" s="201" t="s">
        <v>310</v>
      </c>
      <c r="F674" s="200">
        <v>674</v>
      </c>
      <c r="G674" s="201" t="s">
        <v>409</v>
      </c>
      <c r="H674" s="202">
        <v>5</v>
      </c>
      <c r="I674" s="203"/>
      <c r="J674" s="204">
        <f t="shared" si="170"/>
        <v>11484</v>
      </c>
      <c r="K674" s="217">
        <f t="shared" si="171"/>
        <v>4560</v>
      </c>
      <c r="L674" s="217">
        <f t="shared" si="172"/>
        <v>0</v>
      </c>
      <c r="M674" s="217">
        <f t="shared" si="173"/>
        <v>938</v>
      </c>
      <c r="N674" s="218">
        <f t="shared" si="184"/>
        <v>16982</v>
      </c>
      <c r="O674" s="207">
        <f t="shared" si="174"/>
        <v>25</v>
      </c>
      <c r="P674" s="219"/>
      <c r="Q674" s="204">
        <f t="shared" si="175"/>
        <v>15145</v>
      </c>
      <c r="R674" s="217">
        <f t="shared" si="176"/>
        <v>11484</v>
      </c>
      <c r="S674" s="217">
        <f t="shared" si="177"/>
        <v>11484</v>
      </c>
      <c r="T674" s="210">
        <f t="shared" si="185"/>
        <v>-3661</v>
      </c>
      <c r="U674" s="219"/>
      <c r="V674" s="204">
        <f t="shared" si="178"/>
        <v>5359</v>
      </c>
      <c r="W674" s="217">
        <f t="shared" si="179"/>
        <v>4064</v>
      </c>
      <c r="X674" s="217">
        <f t="shared" si="180"/>
        <v>4064</v>
      </c>
      <c r="Y674" s="217">
        <f t="shared" si="181"/>
        <v>4064</v>
      </c>
      <c r="Z674" s="217">
        <f t="shared" si="182"/>
        <v>4535</v>
      </c>
      <c r="AA674" s="217">
        <f t="shared" si="183"/>
        <v>4560</v>
      </c>
      <c r="AB674" s="210">
        <f t="shared" si="186"/>
        <v>25</v>
      </c>
      <c r="AC674" s="203"/>
      <c r="AD674" s="211"/>
    </row>
    <row r="675" spans="1:30" s="79" customFormat="1" x14ac:dyDescent="0.2">
      <c r="A675" s="200">
        <v>479</v>
      </c>
      <c r="B675" s="200">
        <v>479278680</v>
      </c>
      <c r="C675" s="201" t="s">
        <v>532</v>
      </c>
      <c r="D675" s="200">
        <v>278</v>
      </c>
      <c r="E675" s="201" t="s">
        <v>310</v>
      </c>
      <c r="F675" s="200">
        <v>680</v>
      </c>
      <c r="G675" s="201" t="s">
        <v>411</v>
      </c>
      <c r="H675" s="202">
        <v>4.49</v>
      </c>
      <c r="I675" s="203"/>
      <c r="J675" s="204">
        <f t="shared" si="170"/>
        <v>11304</v>
      </c>
      <c r="K675" s="217">
        <f t="shared" si="171"/>
        <v>4026</v>
      </c>
      <c r="L675" s="217">
        <f t="shared" si="172"/>
        <v>0</v>
      </c>
      <c r="M675" s="217">
        <f t="shared" si="173"/>
        <v>938</v>
      </c>
      <c r="N675" s="218">
        <f t="shared" si="184"/>
        <v>16268</v>
      </c>
      <c r="O675" s="207">
        <f t="shared" si="174"/>
        <v>0</v>
      </c>
      <c r="P675" s="219"/>
      <c r="Q675" s="204">
        <f t="shared" si="175"/>
        <v>10651</v>
      </c>
      <c r="R675" s="217">
        <f t="shared" si="176"/>
        <v>11304</v>
      </c>
      <c r="S675" s="217">
        <f t="shared" si="177"/>
        <v>11304</v>
      </c>
      <c r="T675" s="210">
        <f t="shared" si="185"/>
        <v>653</v>
      </c>
      <c r="U675" s="219"/>
      <c r="V675" s="204">
        <f t="shared" si="178"/>
        <v>3566</v>
      </c>
      <c r="W675" s="217">
        <f t="shared" si="179"/>
        <v>3784</v>
      </c>
      <c r="X675" s="217">
        <f t="shared" si="180"/>
        <v>3981</v>
      </c>
      <c r="Y675" s="217">
        <f t="shared" si="181"/>
        <v>4026</v>
      </c>
      <c r="Z675" s="217">
        <f t="shared" si="182"/>
        <v>4026</v>
      </c>
      <c r="AA675" s="217">
        <f t="shared" si="183"/>
        <v>4026</v>
      </c>
      <c r="AB675" s="210">
        <f t="shared" si="186"/>
        <v>0</v>
      </c>
      <c r="AC675" s="203"/>
      <c r="AD675" s="211"/>
    </row>
    <row r="676" spans="1:30" s="79" customFormat="1" x14ac:dyDescent="0.2">
      <c r="A676" s="200">
        <v>479</v>
      </c>
      <c r="B676" s="200">
        <v>479278683</v>
      </c>
      <c r="C676" s="201" t="s">
        <v>532</v>
      </c>
      <c r="D676" s="200">
        <v>278</v>
      </c>
      <c r="E676" s="201" t="s">
        <v>310</v>
      </c>
      <c r="F676" s="200">
        <v>683</v>
      </c>
      <c r="G676" s="201" t="s">
        <v>412</v>
      </c>
      <c r="H676" s="202">
        <v>9.86</v>
      </c>
      <c r="I676" s="203"/>
      <c r="J676" s="204">
        <f t="shared" si="170"/>
        <v>11483</v>
      </c>
      <c r="K676" s="217">
        <f t="shared" si="171"/>
        <v>8199</v>
      </c>
      <c r="L676" s="217">
        <f t="shared" si="172"/>
        <v>0</v>
      </c>
      <c r="M676" s="217">
        <f t="shared" si="173"/>
        <v>938</v>
      </c>
      <c r="N676" s="218">
        <f t="shared" si="184"/>
        <v>20620</v>
      </c>
      <c r="O676" s="207">
        <f t="shared" si="174"/>
        <v>0</v>
      </c>
      <c r="P676" s="219"/>
      <c r="Q676" s="204">
        <f t="shared" si="175"/>
        <v>10404</v>
      </c>
      <c r="R676" s="217">
        <f t="shared" si="176"/>
        <v>11483</v>
      </c>
      <c r="S676" s="217">
        <f t="shared" si="177"/>
        <v>11483</v>
      </c>
      <c r="T676" s="210">
        <f t="shared" si="185"/>
        <v>1079</v>
      </c>
      <c r="U676" s="219"/>
      <c r="V676" s="204">
        <f t="shared" si="178"/>
        <v>7426</v>
      </c>
      <c r="W676" s="217">
        <f t="shared" si="179"/>
        <v>8196</v>
      </c>
      <c r="X676" s="217">
        <f t="shared" si="180"/>
        <v>8175</v>
      </c>
      <c r="Y676" s="217">
        <f t="shared" si="181"/>
        <v>8198</v>
      </c>
      <c r="Z676" s="217">
        <f t="shared" si="182"/>
        <v>8199</v>
      </c>
      <c r="AA676" s="217">
        <f t="shared" si="183"/>
        <v>8199</v>
      </c>
      <c r="AB676" s="210">
        <f t="shared" si="186"/>
        <v>0</v>
      </c>
      <c r="AC676" s="203"/>
      <c r="AD676" s="211"/>
    </row>
    <row r="677" spans="1:30" s="79" customFormat="1" x14ac:dyDescent="0.2">
      <c r="A677" s="200">
        <v>479</v>
      </c>
      <c r="B677" s="200">
        <v>479278717</v>
      </c>
      <c r="C677" s="201" t="s">
        <v>532</v>
      </c>
      <c r="D677" s="200">
        <v>278</v>
      </c>
      <c r="E677" s="201" t="s">
        <v>310</v>
      </c>
      <c r="F677" s="200">
        <v>717</v>
      </c>
      <c r="G677" s="201" t="s">
        <v>422</v>
      </c>
      <c r="H677" s="202">
        <v>0.69</v>
      </c>
      <c r="I677" s="203"/>
      <c r="J677" s="204">
        <f t="shared" si="170"/>
        <v>10766</v>
      </c>
      <c r="K677" s="217">
        <f t="shared" si="171"/>
        <v>4452</v>
      </c>
      <c r="L677" s="217">
        <f t="shared" si="172"/>
        <v>0</v>
      </c>
      <c r="M677" s="217">
        <f t="shared" si="173"/>
        <v>938</v>
      </c>
      <c r="N677" s="218">
        <f t="shared" si="184"/>
        <v>16156</v>
      </c>
      <c r="O677" s="207" t="str">
        <f t="shared" si="174"/>
        <v/>
      </c>
      <c r="P677" s="219"/>
      <c r="Q677" s="204">
        <f t="shared" si="175"/>
        <v>12850</v>
      </c>
      <c r="R677" s="217">
        <f t="shared" si="176"/>
        <v>10766</v>
      </c>
      <c r="S677" s="217" t="str">
        <f t="shared" si="177"/>
        <v/>
      </c>
      <c r="T677" s="210" t="str">
        <f t="shared" si="185"/>
        <v/>
      </c>
      <c r="U677" s="219"/>
      <c r="V677" s="204">
        <f t="shared" si="178"/>
        <v>6932</v>
      </c>
      <c r="W677" s="217">
        <f t="shared" si="179"/>
        <v>5808</v>
      </c>
      <c r="X677" s="217" t="str">
        <f t="shared" si="180"/>
        <v/>
      </c>
      <c r="Y677" s="217" t="str">
        <f t="shared" si="181"/>
        <v/>
      </c>
      <c r="Z677" s="217" t="str">
        <f t="shared" si="182"/>
        <v/>
      </c>
      <c r="AA677" s="217">
        <f t="shared" si="183"/>
        <v>4452</v>
      </c>
      <c r="AB677" s="210" t="str">
        <f t="shared" si="186"/>
        <v/>
      </c>
      <c r="AC677" s="203"/>
      <c r="AD677" s="211"/>
    </row>
    <row r="678" spans="1:30" s="79" customFormat="1" x14ac:dyDescent="0.2">
      <c r="A678" s="200">
        <v>479</v>
      </c>
      <c r="B678" s="200">
        <v>479278750</v>
      </c>
      <c r="C678" s="201" t="s">
        <v>532</v>
      </c>
      <c r="D678" s="200">
        <v>278</v>
      </c>
      <c r="E678" s="201" t="s">
        <v>310</v>
      </c>
      <c r="F678" s="200">
        <v>750</v>
      </c>
      <c r="G678" s="201" t="s">
        <v>430</v>
      </c>
      <c r="H678" s="202">
        <v>1</v>
      </c>
      <c r="I678" s="203"/>
      <c r="J678" s="204">
        <f t="shared" si="170"/>
        <v>11266.381837349398</v>
      </c>
      <c r="K678" s="217">
        <f t="shared" si="171"/>
        <v>7133</v>
      </c>
      <c r="L678" s="217">
        <f t="shared" si="172"/>
        <v>0</v>
      </c>
      <c r="M678" s="217">
        <f t="shared" si="173"/>
        <v>938</v>
      </c>
      <c r="N678" s="218">
        <f t="shared" si="184"/>
        <v>19337.3818373494</v>
      </c>
      <c r="O678" s="207">
        <f t="shared" si="174"/>
        <v>-5</v>
      </c>
      <c r="P678" s="219"/>
      <c r="Q678" s="204" t="str">
        <f t="shared" si="175"/>
        <v/>
      </c>
      <c r="R678" s="217" t="str">
        <f t="shared" si="176"/>
        <v/>
      </c>
      <c r="S678" s="217">
        <f t="shared" si="177"/>
        <v>11266.381837349398</v>
      </c>
      <c r="T678" s="210" t="str">
        <f t="shared" si="185"/>
        <v/>
      </c>
      <c r="U678" s="219"/>
      <c r="V678" s="204" t="str">
        <f t="shared" si="178"/>
        <v/>
      </c>
      <c r="W678" s="217" t="str">
        <f t="shared" si="179"/>
        <v/>
      </c>
      <c r="X678" s="217">
        <f t="shared" si="180"/>
        <v>7273</v>
      </c>
      <c r="Y678" s="217">
        <f t="shared" si="181"/>
        <v>7273</v>
      </c>
      <c r="Z678" s="217">
        <f t="shared" si="182"/>
        <v>7138</v>
      </c>
      <c r="AA678" s="217">
        <f t="shared" si="183"/>
        <v>7133</v>
      </c>
      <c r="AB678" s="210">
        <f t="shared" si="186"/>
        <v>-5</v>
      </c>
      <c r="AC678" s="203"/>
      <c r="AD678" s="211"/>
    </row>
    <row r="679" spans="1:30" s="79" customFormat="1" x14ac:dyDescent="0.2">
      <c r="A679" s="200">
        <v>479</v>
      </c>
      <c r="B679" s="200">
        <v>479278753</v>
      </c>
      <c r="C679" s="201" t="s">
        <v>532</v>
      </c>
      <c r="D679" s="200">
        <v>278</v>
      </c>
      <c r="E679" s="201" t="s">
        <v>310</v>
      </c>
      <c r="F679" s="200">
        <v>753</v>
      </c>
      <c r="G679" s="201" t="s">
        <v>431</v>
      </c>
      <c r="H679" s="202">
        <v>0.67</v>
      </c>
      <c r="I679" s="203"/>
      <c r="J679" s="204">
        <f t="shared" si="170"/>
        <v>11327.914636785163</v>
      </c>
      <c r="K679" s="217">
        <f t="shared" si="171"/>
        <v>4679</v>
      </c>
      <c r="L679" s="217">
        <f t="shared" si="172"/>
        <v>0</v>
      </c>
      <c r="M679" s="217">
        <f t="shared" si="173"/>
        <v>938</v>
      </c>
      <c r="N679" s="218">
        <f t="shared" si="184"/>
        <v>16944.914636785164</v>
      </c>
      <c r="O679" s="207" t="str">
        <f t="shared" si="174"/>
        <v/>
      </c>
      <c r="P679" s="219"/>
      <c r="Q679" s="204" t="str">
        <f t="shared" si="175"/>
        <v/>
      </c>
      <c r="R679" s="217" t="str">
        <f t="shared" si="176"/>
        <v/>
      </c>
      <c r="S679" s="217" t="str">
        <f t="shared" si="177"/>
        <v/>
      </c>
      <c r="T679" s="210" t="str">
        <f t="shared" si="185"/>
        <v/>
      </c>
      <c r="U679" s="219"/>
      <c r="V679" s="204" t="str">
        <f t="shared" si="178"/>
        <v/>
      </c>
      <c r="W679" s="217" t="str">
        <f t="shared" si="179"/>
        <v/>
      </c>
      <c r="X679" s="217" t="str">
        <f t="shared" si="180"/>
        <v/>
      </c>
      <c r="Y679" s="217" t="str">
        <f t="shared" si="181"/>
        <v/>
      </c>
      <c r="Z679" s="217" t="str">
        <f t="shared" si="182"/>
        <v/>
      </c>
      <c r="AA679" s="217">
        <f t="shared" si="183"/>
        <v>4679</v>
      </c>
      <c r="AB679" s="210" t="str">
        <f t="shared" si="186"/>
        <v/>
      </c>
      <c r="AC679" s="203"/>
      <c r="AD679" s="211"/>
    </row>
    <row r="680" spans="1:30" s="79" customFormat="1" x14ac:dyDescent="0.2">
      <c r="A680" s="200">
        <v>479</v>
      </c>
      <c r="B680" s="200">
        <v>479278755</v>
      </c>
      <c r="C680" s="201" t="s">
        <v>532</v>
      </c>
      <c r="D680" s="200">
        <v>278</v>
      </c>
      <c r="E680" s="201" t="s">
        <v>310</v>
      </c>
      <c r="F680" s="200">
        <v>755</v>
      </c>
      <c r="G680" s="201" t="s">
        <v>432</v>
      </c>
      <c r="H680" s="202">
        <v>3</v>
      </c>
      <c r="I680" s="203"/>
      <c r="J680" s="204">
        <f t="shared" si="170"/>
        <v>12013</v>
      </c>
      <c r="K680" s="217">
        <f t="shared" si="171"/>
        <v>5681</v>
      </c>
      <c r="L680" s="217">
        <f t="shared" si="172"/>
        <v>0</v>
      </c>
      <c r="M680" s="217">
        <f t="shared" si="173"/>
        <v>938</v>
      </c>
      <c r="N680" s="218">
        <f t="shared" si="184"/>
        <v>18632</v>
      </c>
      <c r="O680" s="207">
        <f t="shared" si="174"/>
        <v>0</v>
      </c>
      <c r="P680" s="219"/>
      <c r="Q680" s="204">
        <f t="shared" si="175"/>
        <v>11965</v>
      </c>
      <c r="R680" s="217">
        <f t="shared" si="176"/>
        <v>12013</v>
      </c>
      <c r="S680" s="217">
        <f t="shared" si="177"/>
        <v>12013</v>
      </c>
      <c r="T680" s="210">
        <f t="shared" si="185"/>
        <v>48</v>
      </c>
      <c r="U680" s="219"/>
      <c r="V680" s="204">
        <f t="shared" si="178"/>
        <v>5963</v>
      </c>
      <c r="W680" s="217">
        <f t="shared" si="179"/>
        <v>5986</v>
      </c>
      <c r="X680" s="217">
        <f t="shared" si="180"/>
        <v>5808</v>
      </c>
      <c r="Y680" s="217">
        <f t="shared" si="181"/>
        <v>5683</v>
      </c>
      <c r="Z680" s="217">
        <f t="shared" si="182"/>
        <v>5681</v>
      </c>
      <c r="AA680" s="217">
        <f t="shared" si="183"/>
        <v>5681</v>
      </c>
      <c r="AB680" s="210">
        <f t="shared" si="186"/>
        <v>0</v>
      </c>
      <c r="AC680" s="203"/>
      <c r="AD680" s="211"/>
    </row>
    <row r="681" spans="1:30" s="79" customFormat="1" x14ac:dyDescent="0.2">
      <c r="A681" s="200">
        <v>479</v>
      </c>
      <c r="B681" s="200">
        <v>479278766</v>
      </c>
      <c r="C681" s="201" t="s">
        <v>532</v>
      </c>
      <c r="D681" s="200">
        <v>278</v>
      </c>
      <c r="E681" s="201" t="s">
        <v>310</v>
      </c>
      <c r="F681" s="200">
        <v>766</v>
      </c>
      <c r="G681" s="201" t="s">
        <v>436</v>
      </c>
      <c r="H681" s="202">
        <v>2</v>
      </c>
      <c r="I681" s="203"/>
      <c r="J681" s="204">
        <f t="shared" si="170"/>
        <v>13615</v>
      </c>
      <c r="K681" s="217">
        <f t="shared" si="171"/>
        <v>4103</v>
      </c>
      <c r="L681" s="217">
        <f t="shared" si="172"/>
        <v>0</v>
      </c>
      <c r="M681" s="217">
        <f t="shared" si="173"/>
        <v>938</v>
      </c>
      <c r="N681" s="218">
        <f t="shared" si="184"/>
        <v>18656</v>
      </c>
      <c r="O681" s="207">
        <f t="shared" si="174"/>
        <v>0</v>
      </c>
      <c r="P681" s="219"/>
      <c r="Q681" s="204">
        <f t="shared" si="175"/>
        <v>11396</v>
      </c>
      <c r="R681" s="217">
        <f t="shared" si="176"/>
        <v>13615</v>
      </c>
      <c r="S681" s="217">
        <f t="shared" si="177"/>
        <v>13615</v>
      </c>
      <c r="T681" s="210">
        <f t="shared" si="185"/>
        <v>2219</v>
      </c>
      <c r="U681" s="219"/>
      <c r="V681" s="204">
        <f t="shared" si="178"/>
        <v>3804</v>
      </c>
      <c r="W681" s="217">
        <f t="shared" si="179"/>
        <v>4544</v>
      </c>
      <c r="X681" s="217">
        <f t="shared" si="180"/>
        <v>4122</v>
      </c>
      <c r="Y681" s="217">
        <f t="shared" si="181"/>
        <v>4103</v>
      </c>
      <c r="Z681" s="217">
        <f t="shared" si="182"/>
        <v>4103</v>
      </c>
      <c r="AA681" s="217">
        <f t="shared" si="183"/>
        <v>4103</v>
      </c>
      <c r="AB681" s="210">
        <f t="shared" si="186"/>
        <v>0</v>
      </c>
      <c r="AC681" s="203"/>
      <c r="AD681" s="211"/>
    </row>
    <row r="682" spans="1:30" s="79" customFormat="1" x14ac:dyDescent="0.2">
      <c r="A682" s="200">
        <v>481</v>
      </c>
      <c r="B682" s="200">
        <v>481035016</v>
      </c>
      <c r="C682" s="201" t="s">
        <v>533</v>
      </c>
      <c r="D682" s="200">
        <v>35</v>
      </c>
      <c r="E682" s="201" t="s">
        <v>67</v>
      </c>
      <c r="F682" s="200">
        <v>16</v>
      </c>
      <c r="G682" s="201" t="s">
        <v>48</v>
      </c>
      <c r="H682" s="202">
        <v>1</v>
      </c>
      <c r="I682" s="203"/>
      <c r="J682" s="204">
        <f t="shared" si="170"/>
        <v>14608</v>
      </c>
      <c r="K682" s="217">
        <f t="shared" si="171"/>
        <v>700</v>
      </c>
      <c r="L682" s="217">
        <f t="shared" si="172"/>
        <v>0</v>
      </c>
      <c r="M682" s="217">
        <f t="shared" si="173"/>
        <v>938</v>
      </c>
      <c r="N682" s="218">
        <f t="shared" si="184"/>
        <v>16246</v>
      </c>
      <c r="O682" s="207">
        <f t="shared" si="174"/>
        <v>0</v>
      </c>
      <c r="P682" s="219"/>
      <c r="Q682" s="204">
        <f t="shared" si="175"/>
        <v>12236.155870717672</v>
      </c>
      <c r="R682" s="217">
        <f t="shared" si="176"/>
        <v>14608</v>
      </c>
      <c r="S682" s="217">
        <f t="shared" si="177"/>
        <v>14608</v>
      </c>
      <c r="T682" s="210">
        <f t="shared" si="185"/>
        <v>2371.8441292823281</v>
      </c>
      <c r="U682" s="219"/>
      <c r="V682" s="204">
        <f t="shared" si="178"/>
        <v>295</v>
      </c>
      <c r="W682" s="217">
        <f t="shared" si="179"/>
        <v>352</v>
      </c>
      <c r="X682" s="217">
        <f t="shared" si="180"/>
        <v>711</v>
      </c>
      <c r="Y682" s="217">
        <f t="shared" si="181"/>
        <v>700</v>
      </c>
      <c r="Z682" s="217">
        <f t="shared" si="182"/>
        <v>700</v>
      </c>
      <c r="AA682" s="217">
        <f t="shared" si="183"/>
        <v>700</v>
      </c>
      <c r="AB682" s="210">
        <f t="shared" si="186"/>
        <v>0</v>
      </c>
      <c r="AC682" s="203"/>
      <c r="AD682" s="211"/>
    </row>
    <row r="683" spans="1:30" s="79" customFormat="1" x14ac:dyDescent="0.2">
      <c r="A683" s="200">
        <v>481</v>
      </c>
      <c r="B683" s="200">
        <v>481035018</v>
      </c>
      <c r="C683" s="201" t="s">
        <v>533</v>
      </c>
      <c r="D683" s="200">
        <v>35</v>
      </c>
      <c r="E683" s="201" t="s">
        <v>67</v>
      </c>
      <c r="F683" s="200">
        <v>18</v>
      </c>
      <c r="G683" s="201" t="s">
        <v>50</v>
      </c>
      <c r="H683" s="202">
        <v>1</v>
      </c>
      <c r="I683" s="203"/>
      <c r="J683" s="204">
        <f t="shared" si="170"/>
        <v>9952</v>
      </c>
      <c r="K683" s="217">
        <f t="shared" si="171"/>
        <v>6131</v>
      </c>
      <c r="L683" s="217">
        <f t="shared" si="172"/>
        <v>0</v>
      </c>
      <c r="M683" s="217">
        <f t="shared" si="173"/>
        <v>938</v>
      </c>
      <c r="N683" s="218">
        <f t="shared" si="184"/>
        <v>17021</v>
      </c>
      <c r="O683" s="207">
        <f t="shared" si="174"/>
        <v>6</v>
      </c>
      <c r="P683" s="219"/>
      <c r="Q683" s="204">
        <f t="shared" si="175"/>
        <v>11818.706982097145</v>
      </c>
      <c r="R683" s="217">
        <f t="shared" si="176"/>
        <v>9952</v>
      </c>
      <c r="S683" s="217">
        <f t="shared" si="177"/>
        <v>9952</v>
      </c>
      <c r="T683" s="210">
        <f t="shared" si="185"/>
        <v>-1866.7069820971446</v>
      </c>
      <c r="U683" s="219"/>
      <c r="V683" s="204">
        <f t="shared" si="178"/>
        <v>7332</v>
      </c>
      <c r="W683" s="217">
        <f t="shared" si="179"/>
        <v>6174</v>
      </c>
      <c r="X683" s="217">
        <f t="shared" si="180"/>
        <v>6087</v>
      </c>
      <c r="Y683" s="217">
        <f t="shared" si="181"/>
        <v>6125</v>
      </c>
      <c r="Z683" s="217">
        <f t="shared" si="182"/>
        <v>6125</v>
      </c>
      <c r="AA683" s="217">
        <f t="shared" si="183"/>
        <v>6131</v>
      </c>
      <c r="AB683" s="210">
        <f t="shared" si="186"/>
        <v>6</v>
      </c>
      <c r="AC683" s="203"/>
      <c r="AD683" s="211"/>
    </row>
    <row r="684" spans="1:30" s="79" customFormat="1" x14ac:dyDescent="0.2">
      <c r="A684" s="200">
        <v>481</v>
      </c>
      <c r="B684" s="200">
        <v>481035035</v>
      </c>
      <c r="C684" s="201" t="s">
        <v>533</v>
      </c>
      <c r="D684" s="200">
        <v>35</v>
      </c>
      <c r="E684" s="201" t="s">
        <v>67</v>
      </c>
      <c r="F684" s="200">
        <v>35</v>
      </c>
      <c r="G684" s="201" t="s">
        <v>67</v>
      </c>
      <c r="H684" s="202">
        <v>882.80000000000041</v>
      </c>
      <c r="I684" s="203"/>
      <c r="J684" s="204">
        <f t="shared" si="170"/>
        <v>13292</v>
      </c>
      <c r="K684" s="217">
        <f t="shared" si="171"/>
        <v>5579</v>
      </c>
      <c r="L684" s="217">
        <f t="shared" si="172"/>
        <v>0</v>
      </c>
      <c r="M684" s="217">
        <f t="shared" si="173"/>
        <v>938</v>
      </c>
      <c r="N684" s="218">
        <f t="shared" si="184"/>
        <v>19809</v>
      </c>
      <c r="O684" s="207">
        <f t="shared" si="174"/>
        <v>7</v>
      </c>
      <c r="P684" s="219"/>
      <c r="Q684" s="204">
        <f t="shared" si="175"/>
        <v>12848</v>
      </c>
      <c r="R684" s="217">
        <f t="shared" si="176"/>
        <v>13292</v>
      </c>
      <c r="S684" s="217">
        <f t="shared" si="177"/>
        <v>13292</v>
      </c>
      <c r="T684" s="210">
        <f t="shared" si="185"/>
        <v>444</v>
      </c>
      <c r="U684" s="219"/>
      <c r="V684" s="204">
        <f t="shared" si="178"/>
        <v>4381</v>
      </c>
      <c r="W684" s="217">
        <f t="shared" si="179"/>
        <v>4532</v>
      </c>
      <c r="X684" s="217">
        <f t="shared" si="180"/>
        <v>5554</v>
      </c>
      <c r="Y684" s="217">
        <f t="shared" si="181"/>
        <v>5570</v>
      </c>
      <c r="Z684" s="217">
        <f t="shared" si="182"/>
        <v>5572</v>
      </c>
      <c r="AA684" s="217">
        <f t="shared" si="183"/>
        <v>5579</v>
      </c>
      <c r="AB684" s="210">
        <f t="shared" si="186"/>
        <v>7</v>
      </c>
      <c r="AC684" s="203"/>
      <c r="AD684" s="211"/>
    </row>
    <row r="685" spans="1:30" s="79" customFormat="1" x14ac:dyDescent="0.2">
      <c r="A685" s="200">
        <v>481</v>
      </c>
      <c r="B685" s="200">
        <v>481035040</v>
      </c>
      <c r="C685" s="201" t="s">
        <v>533</v>
      </c>
      <c r="D685" s="200">
        <v>35</v>
      </c>
      <c r="E685" s="201" t="s">
        <v>67</v>
      </c>
      <c r="F685" s="200">
        <v>40</v>
      </c>
      <c r="G685" s="201" t="s">
        <v>72</v>
      </c>
      <c r="H685" s="202">
        <v>0.79</v>
      </c>
      <c r="I685" s="203"/>
      <c r="J685" s="204">
        <f t="shared" si="170"/>
        <v>11339.378843972818</v>
      </c>
      <c r="K685" s="217">
        <f t="shared" si="171"/>
        <v>3132</v>
      </c>
      <c r="L685" s="217">
        <f t="shared" si="172"/>
        <v>0</v>
      </c>
      <c r="M685" s="217">
        <f t="shared" si="173"/>
        <v>938</v>
      </c>
      <c r="N685" s="218">
        <f t="shared" si="184"/>
        <v>15409.378843972818</v>
      </c>
      <c r="O685" s="207" t="str">
        <f t="shared" si="174"/>
        <v/>
      </c>
      <c r="P685" s="219"/>
      <c r="Q685" s="204" t="str">
        <f t="shared" si="175"/>
        <v/>
      </c>
      <c r="R685" s="217" t="str">
        <f t="shared" si="176"/>
        <v/>
      </c>
      <c r="S685" s="217" t="str">
        <f t="shared" si="177"/>
        <v/>
      </c>
      <c r="T685" s="210" t="str">
        <f t="shared" si="185"/>
        <v/>
      </c>
      <c r="U685" s="219"/>
      <c r="V685" s="204" t="str">
        <f t="shared" si="178"/>
        <v/>
      </c>
      <c r="W685" s="217" t="str">
        <f t="shared" si="179"/>
        <v/>
      </c>
      <c r="X685" s="217" t="str">
        <f t="shared" si="180"/>
        <v/>
      </c>
      <c r="Y685" s="217" t="str">
        <f t="shared" si="181"/>
        <v/>
      </c>
      <c r="Z685" s="217" t="str">
        <f t="shared" si="182"/>
        <v/>
      </c>
      <c r="AA685" s="217">
        <f t="shared" si="183"/>
        <v>3132</v>
      </c>
      <c r="AB685" s="210" t="str">
        <f t="shared" si="186"/>
        <v/>
      </c>
      <c r="AC685" s="203"/>
      <c r="AD685" s="211"/>
    </row>
    <row r="686" spans="1:30" s="79" customFormat="1" x14ac:dyDescent="0.2">
      <c r="A686" s="200">
        <v>481</v>
      </c>
      <c r="B686" s="200">
        <v>481035044</v>
      </c>
      <c r="C686" s="201" t="s">
        <v>533</v>
      </c>
      <c r="D686" s="200">
        <v>35</v>
      </c>
      <c r="E686" s="201" t="s">
        <v>67</v>
      </c>
      <c r="F686" s="200">
        <v>44</v>
      </c>
      <c r="G686" s="201" t="s">
        <v>76</v>
      </c>
      <c r="H686" s="202">
        <v>10.74</v>
      </c>
      <c r="I686" s="203"/>
      <c r="J686" s="204">
        <f t="shared" si="170"/>
        <v>14038</v>
      </c>
      <c r="K686" s="217">
        <f t="shared" si="171"/>
        <v>126</v>
      </c>
      <c r="L686" s="217">
        <f t="shared" si="172"/>
        <v>0</v>
      </c>
      <c r="M686" s="217">
        <f t="shared" si="173"/>
        <v>938</v>
      </c>
      <c r="N686" s="218">
        <f t="shared" si="184"/>
        <v>15102</v>
      </c>
      <c r="O686" s="207">
        <f t="shared" si="174"/>
        <v>4</v>
      </c>
      <c r="P686" s="219"/>
      <c r="Q686" s="204">
        <f t="shared" si="175"/>
        <v>13811</v>
      </c>
      <c r="R686" s="217">
        <f t="shared" si="176"/>
        <v>14038</v>
      </c>
      <c r="S686" s="217">
        <f t="shared" si="177"/>
        <v>14038</v>
      </c>
      <c r="T686" s="210">
        <f t="shared" si="185"/>
        <v>227</v>
      </c>
      <c r="U686" s="219"/>
      <c r="V686" s="204">
        <f t="shared" si="178"/>
        <v>0</v>
      </c>
      <c r="W686" s="217">
        <f t="shared" si="179"/>
        <v>0</v>
      </c>
      <c r="X686" s="217">
        <f t="shared" si="180"/>
        <v>113</v>
      </c>
      <c r="Y686" s="217">
        <f t="shared" si="181"/>
        <v>119</v>
      </c>
      <c r="Z686" s="217">
        <f t="shared" si="182"/>
        <v>122</v>
      </c>
      <c r="AA686" s="217">
        <f t="shared" si="183"/>
        <v>126</v>
      </c>
      <c r="AB686" s="210">
        <f t="shared" si="186"/>
        <v>4</v>
      </c>
      <c r="AC686" s="203"/>
      <c r="AD686" s="211"/>
    </row>
    <row r="687" spans="1:30" s="79" customFormat="1" x14ac:dyDescent="0.2">
      <c r="A687" s="200">
        <v>481</v>
      </c>
      <c r="B687" s="200">
        <v>481035050</v>
      </c>
      <c r="C687" s="201" t="s">
        <v>533</v>
      </c>
      <c r="D687" s="200">
        <v>35</v>
      </c>
      <c r="E687" s="201" t="s">
        <v>67</v>
      </c>
      <c r="F687" s="200">
        <v>50</v>
      </c>
      <c r="G687" s="201" t="s">
        <v>82</v>
      </c>
      <c r="H687" s="202">
        <v>4</v>
      </c>
      <c r="I687" s="203"/>
      <c r="J687" s="204">
        <f t="shared" si="170"/>
        <v>14164</v>
      </c>
      <c r="K687" s="217">
        <f t="shared" si="171"/>
        <v>6303</v>
      </c>
      <c r="L687" s="217">
        <f t="shared" si="172"/>
        <v>0</v>
      </c>
      <c r="M687" s="217">
        <f t="shared" si="173"/>
        <v>938</v>
      </c>
      <c r="N687" s="218">
        <f t="shared" si="184"/>
        <v>21405</v>
      </c>
      <c r="O687" s="207">
        <f t="shared" si="174"/>
        <v>-1039</v>
      </c>
      <c r="P687" s="219"/>
      <c r="Q687" s="204">
        <f t="shared" si="175"/>
        <v>12189</v>
      </c>
      <c r="R687" s="217">
        <f t="shared" si="176"/>
        <v>14164</v>
      </c>
      <c r="S687" s="217">
        <f t="shared" si="177"/>
        <v>14164</v>
      </c>
      <c r="T687" s="210">
        <f t="shared" si="185"/>
        <v>1975</v>
      </c>
      <c r="U687" s="219"/>
      <c r="V687" s="204">
        <f t="shared" si="178"/>
        <v>5101</v>
      </c>
      <c r="W687" s="217">
        <f t="shared" si="179"/>
        <v>5927</v>
      </c>
      <c r="X687" s="217">
        <f t="shared" si="180"/>
        <v>7320</v>
      </c>
      <c r="Y687" s="217">
        <f t="shared" si="181"/>
        <v>7342</v>
      </c>
      <c r="Z687" s="217">
        <f t="shared" si="182"/>
        <v>7342</v>
      </c>
      <c r="AA687" s="217">
        <f t="shared" si="183"/>
        <v>6303</v>
      </c>
      <c r="AB687" s="210">
        <f t="shared" si="186"/>
        <v>-1039</v>
      </c>
      <c r="AC687" s="203"/>
      <c r="AD687" s="211"/>
    </row>
    <row r="688" spans="1:30" s="79" customFormat="1" x14ac:dyDescent="0.2">
      <c r="A688" s="200">
        <v>481</v>
      </c>
      <c r="B688" s="200">
        <v>481035057</v>
      </c>
      <c r="C688" s="201" t="s">
        <v>533</v>
      </c>
      <c r="D688" s="200">
        <v>35</v>
      </c>
      <c r="E688" s="201" t="s">
        <v>67</v>
      </c>
      <c r="F688" s="200">
        <v>57</v>
      </c>
      <c r="G688" s="201" t="s">
        <v>89</v>
      </c>
      <c r="H688" s="202">
        <v>1</v>
      </c>
      <c r="I688" s="203"/>
      <c r="J688" s="204">
        <f t="shared" si="170"/>
        <v>14497.297146590754</v>
      </c>
      <c r="K688" s="217">
        <f t="shared" si="171"/>
        <v>453</v>
      </c>
      <c r="L688" s="217">
        <f t="shared" si="172"/>
        <v>0</v>
      </c>
      <c r="M688" s="217">
        <f t="shared" si="173"/>
        <v>938</v>
      </c>
      <c r="N688" s="218">
        <f t="shared" si="184"/>
        <v>15888.297146590754</v>
      </c>
      <c r="O688" s="207">
        <f t="shared" si="174"/>
        <v>4</v>
      </c>
      <c r="P688" s="219"/>
      <c r="Q688" s="204" t="str">
        <f t="shared" si="175"/>
        <v/>
      </c>
      <c r="R688" s="217">
        <f t="shared" si="176"/>
        <v>14497.297146590754</v>
      </c>
      <c r="S688" s="217">
        <f t="shared" si="177"/>
        <v>14497.297146590754</v>
      </c>
      <c r="T688" s="210" t="str">
        <f t="shared" si="185"/>
        <v/>
      </c>
      <c r="U688" s="219"/>
      <c r="V688" s="204" t="str">
        <f t="shared" si="178"/>
        <v/>
      </c>
      <c r="W688" s="217">
        <f t="shared" si="179"/>
        <v>388</v>
      </c>
      <c r="X688" s="217">
        <f t="shared" si="180"/>
        <v>440</v>
      </c>
      <c r="Y688" s="217">
        <f t="shared" si="181"/>
        <v>449</v>
      </c>
      <c r="Z688" s="217">
        <f t="shared" si="182"/>
        <v>449</v>
      </c>
      <c r="AA688" s="217">
        <f t="shared" si="183"/>
        <v>453</v>
      </c>
      <c r="AB688" s="210">
        <f t="shared" si="186"/>
        <v>4</v>
      </c>
      <c r="AC688" s="203"/>
      <c r="AD688" s="211"/>
    </row>
    <row r="689" spans="1:30" s="79" customFormat="1" x14ac:dyDescent="0.2">
      <c r="A689" s="200">
        <v>481</v>
      </c>
      <c r="B689" s="200">
        <v>481035073</v>
      </c>
      <c r="C689" s="201" t="s">
        <v>533</v>
      </c>
      <c r="D689" s="200">
        <v>35</v>
      </c>
      <c r="E689" s="201" t="s">
        <v>67</v>
      </c>
      <c r="F689" s="200">
        <v>73</v>
      </c>
      <c r="G689" s="201" t="s">
        <v>105</v>
      </c>
      <c r="H689" s="202">
        <v>2.96</v>
      </c>
      <c r="I689" s="203"/>
      <c r="J689" s="204">
        <f t="shared" si="170"/>
        <v>14392</v>
      </c>
      <c r="K689" s="217">
        <f t="shared" si="171"/>
        <v>9940</v>
      </c>
      <c r="L689" s="217">
        <f t="shared" si="172"/>
        <v>0</v>
      </c>
      <c r="M689" s="217">
        <f t="shared" si="173"/>
        <v>938</v>
      </c>
      <c r="N689" s="218">
        <f t="shared" si="184"/>
        <v>25270</v>
      </c>
      <c r="O689" s="207">
        <f t="shared" si="174"/>
        <v>2</v>
      </c>
      <c r="P689" s="219"/>
      <c r="Q689" s="204">
        <f t="shared" si="175"/>
        <v>11349</v>
      </c>
      <c r="R689" s="217">
        <f t="shared" si="176"/>
        <v>14392</v>
      </c>
      <c r="S689" s="217">
        <f t="shared" si="177"/>
        <v>14392</v>
      </c>
      <c r="T689" s="210">
        <f t="shared" si="185"/>
        <v>3043</v>
      </c>
      <c r="U689" s="219"/>
      <c r="V689" s="204">
        <f t="shared" si="178"/>
        <v>7414</v>
      </c>
      <c r="W689" s="217">
        <f t="shared" si="179"/>
        <v>9402</v>
      </c>
      <c r="X689" s="217">
        <f t="shared" si="180"/>
        <v>9920</v>
      </c>
      <c r="Y689" s="217">
        <f t="shared" si="181"/>
        <v>9938</v>
      </c>
      <c r="Z689" s="217">
        <f t="shared" si="182"/>
        <v>9938</v>
      </c>
      <c r="AA689" s="217">
        <f t="shared" si="183"/>
        <v>9940</v>
      </c>
      <c r="AB689" s="210">
        <f t="shared" si="186"/>
        <v>2</v>
      </c>
      <c r="AC689" s="203"/>
      <c r="AD689" s="211"/>
    </row>
    <row r="690" spans="1:30" s="79" customFormat="1" x14ac:dyDescent="0.2">
      <c r="A690" s="200">
        <v>481</v>
      </c>
      <c r="B690" s="200">
        <v>481035189</v>
      </c>
      <c r="C690" s="201" t="s">
        <v>533</v>
      </c>
      <c r="D690" s="200">
        <v>35</v>
      </c>
      <c r="E690" s="201" t="s">
        <v>67</v>
      </c>
      <c r="F690" s="200">
        <v>189</v>
      </c>
      <c r="G690" s="201" t="s">
        <v>221</v>
      </c>
      <c r="H690" s="202">
        <v>2</v>
      </c>
      <c r="I690" s="203"/>
      <c r="J690" s="204">
        <f t="shared" si="170"/>
        <v>9900</v>
      </c>
      <c r="K690" s="217">
        <f t="shared" si="171"/>
        <v>3336</v>
      </c>
      <c r="L690" s="217">
        <f t="shared" si="172"/>
        <v>0</v>
      </c>
      <c r="M690" s="217">
        <f t="shared" si="173"/>
        <v>938</v>
      </c>
      <c r="N690" s="218">
        <f t="shared" si="184"/>
        <v>14174</v>
      </c>
      <c r="O690" s="207">
        <f t="shared" si="174"/>
        <v>0</v>
      </c>
      <c r="P690" s="219"/>
      <c r="Q690" s="204">
        <f t="shared" si="175"/>
        <v>6983</v>
      </c>
      <c r="R690" s="217">
        <f t="shared" si="176"/>
        <v>9900</v>
      </c>
      <c r="S690" s="217">
        <f t="shared" si="177"/>
        <v>9900</v>
      </c>
      <c r="T690" s="210">
        <f t="shared" si="185"/>
        <v>2917</v>
      </c>
      <c r="U690" s="219"/>
      <c r="V690" s="204">
        <f t="shared" si="178"/>
        <v>2590</v>
      </c>
      <c r="W690" s="217">
        <f t="shared" si="179"/>
        <v>3672</v>
      </c>
      <c r="X690" s="217">
        <f t="shared" si="180"/>
        <v>3351</v>
      </c>
      <c r="Y690" s="217">
        <f t="shared" si="181"/>
        <v>3336</v>
      </c>
      <c r="Z690" s="217">
        <f t="shared" si="182"/>
        <v>3336</v>
      </c>
      <c r="AA690" s="217">
        <f t="shared" si="183"/>
        <v>3336</v>
      </c>
      <c r="AB690" s="210">
        <f t="shared" si="186"/>
        <v>0</v>
      </c>
      <c r="AC690" s="203"/>
      <c r="AD690" s="211"/>
    </row>
    <row r="691" spans="1:30" s="79" customFormat="1" x14ac:dyDescent="0.2">
      <c r="A691" s="200">
        <v>481</v>
      </c>
      <c r="B691" s="200">
        <v>481035212</v>
      </c>
      <c r="C691" s="201" t="s">
        <v>533</v>
      </c>
      <c r="D691" s="200">
        <v>35</v>
      </c>
      <c r="E691" s="201" t="s">
        <v>67</v>
      </c>
      <c r="F691" s="200">
        <v>212</v>
      </c>
      <c r="G691" s="201" t="s">
        <v>244</v>
      </c>
      <c r="H691" s="202">
        <v>2</v>
      </c>
      <c r="I691" s="203"/>
      <c r="J691" s="204">
        <f t="shared" si="170"/>
        <v>9926</v>
      </c>
      <c r="K691" s="217">
        <f t="shared" si="171"/>
        <v>2338</v>
      </c>
      <c r="L691" s="217">
        <f t="shared" si="172"/>
        <v>0</v>
      </c>
      <c r="M691" s="217">
        <f t="shared" si="173"/>
        <v>938</v>
      </c>
      <c r="N691" s="218">
        <f t="shared" si="184"/>
        <v>13202</v>
      </c>
      <c r="O691" s="207">
        <f t="shared" si="174"/>
        <v>0</v>
      </c>
      <c r="P691" s="219"/>
      <c r="Q691" s="204">
        <f t="shared" si="175"/>
        <v>7008</v>
      </c>
      <c r="R691" s="217">
        <f t="shared" si="176"/>
        <v>9926</v>
      </c>
      <c r="S691" s="217">
        <f t="shared" si="177"/>
        <v>9926</v>
      </c>
      <c r="T691" s="210">
        <f t="shared" si="185"/>
        <v>2918</v>
      </c>
      <c r="U691" s="219"/>
      <c r="V691" s="204">
        <f t="shared" si="178"/>
        <v>1751</v>
      </c>
      <c r="W691" s="217">
        <f t="shared" si="179"/>
        <v>2480</v>
      </c>
      <c r="X691" s="217">
        <f t="shared" si="180"/>
        <v>2480</v>
      </c>
      <c r="Y691" s="217">
        <f t="shared" si="181"/>
        <v>2480</v>
      </c>
      <c r="Z691" s="217">
        <f t="shared" si="182"/>
        <v>2338</v>
      </c>
      <c r="AA691" s="217">
        <f t="shared" si="183"/>
        <v>2338</v>
      </c>
      <c r="AB691" s="210">
        <f t="shared" si="186"/>
        <v>0</v>
      </c>
      <c r="AC691" s="203"/>
      <c r="AD691" s="211"/>
    </row>
    <row r="692" spans="1:30" s="79" customFormat="1" x14ac:dyDescent="0.2">
      <c r="A692" s="200">
        <v>481</v>
      </c>
      <c r="B692" s="200">
        <v>481035218</v>
      </c>
      <c r="C692" s="201" t="s">
        <v>533</v>
      </c>
      <c r="D692" s="200">
        <v>35</v>
      </c>
      <c r="E692" s="201" t="s">
        <v>67</v>
      </c>
      <c r="F692" s="200">
        <v>218</v>
      </c>
      <c r="G692" s="201" t="s">
        <v>250</v>
      </c>
      <c r="H692" s="202">
        <v>1</v>
      </c>
      <c r="I692" s="203"/>
      <c r="J692" s="204">
        <f t="shared" si="170"/>
        <v>9952</v>
      </c>
      <c r="K692" s="217">
        <f t="shared" si="171"/>
        <v>3602</v>
      </c>
      <c r="L692" s="217">
        <f t="shared" si="172"/>
        <v>0</v>
      </c>
      <c r="M692" s="217">
        <f t="shared" si="173"/>
        <v>938</v>
      </c>
      <c r="N692" s="218">
        <f t="shared" si="184"/>
        <v>14492</v>
      </c>
      <c r="O692" s="207">
        <f t="shared" si="174"/>
        <v>1</v>
      </c>
      <c r="P692" s="219"/>
      <c r="Q692" s="204">
        <f t="shared" si="175"/>
        <v>10677.291788183042</v>
      </c>
      <c r="R692" s="217">
        <f t="shared" si="176"/>
        <v>9952</v>
      </c>
      <c r="S692" s="217">
        <f t="shared" si="177"/>
        <v>9952</v>
      </c>
      <c r="T692" s="210">
        <f t="shared" si="185"/>
        <v>-725.29178818304172</v>
      </c>
      <c r="U692" s="219"/>
      <c r="V692" s="204">
        <f t="shared" si="178"/>
        <v>3818</v>
      </c>
      <c r="W692" s="217">
        <f t="shared" si="179"/>
        <v>3559</v>
      </c>
      <c r="X692" s="217">
        <f t="shared" si="180"/>
        <v>3595</v>
      </c>
      <c r="Y692" s="217">
        <f t="shared" si="181"/>
        <v>3601</v>
      </c>
      <c r="Z692" s="217">
        <f t="shared" si="182"/>
        <v>3601</v>
      </c>
      <c r="AA692" s="217">
        <f t="shared" si="183"/>
        <v>3602</v>
      </c>
      <c r="AB692" s="210">
        <f t="shared" si="186"/>
        <v>1</v>
      </c>
      <c r="AC692" s="203"/>
      <c r="AD692" s="211"/>
    </row>
    <row r="693" spans="1:30" s="79" customFormat="1" x14ac:dyDescent="0.2">
      <c r="A693" s="200">
        <v>481</v>
      </c>
      <c r="B693" s="200">
        <v>481035220</v>
      </c>
      <c r="C693" s="201" t="s">
        <v>533</v>
      </c>
      <c r="D693" s="200">
        <v>35</v>
      </c>
      <c r="E693" s="201" t="s">
        <v>67</v>
      </c>
      <c r="F693" s="200">
        <v>220</v>
      </c>
      <c r="G693" s="201" t="s">
        <v>252</v>
      </c>
      <c r="H693" s="202">
        <v>7</v>
      </c>
      <c r="I693" s="203"/>
      <c r="J693" s="204">
        <f t="shared" si="170"/>
        <v>11134</v>
      </c>
      <c r="K693" s="217">
        <f t="shared" si="171"/>
        <v>4951</v>
      </c>
      <c r="L693" s="217">
        <f t="shared" si="172"/>
        <v>0</v>
      </c>
      <c r="M693" s="217">
        <f t="shared" si="173"/>
        <v>938</v>
      </c>
      <c r="N693" s="218">
        <f t="shared" si="184"/>
        <v>17023</v>
      </c>
      <c r="O693" s="207">
        <f t="shared" si="174"/>
        <v>1</v>
      </c>
      <c r="P693" s="219"/>
      <c r="Q693" s="204">
        <f t="shared" si="175"/>
        <v>10560</v>
      </c>
      <c r="R693" s="217">
        <f t="shared" si="176"/>
        <v>11134</v>
      </c>
      <c r="S693" s="217">
        <f t="shared" si="177"/>
        <v>11134</v>
      </c>
      <c r="T693" s="210">
        <f t="shared" si="185"/>
        <v>574</v>
      </c>
      <c r="U693" s="219"/>
      <c r="V693" s="204">
        <f t="shared" si="178"/>
        <v>4527</v>
      </c>
      <c r="W693" s="217">
        <f t="shared" si="179"/>
        <v>4773</v>
      </c>
      <c r="X693" s="217">
        <f t="shared" si="180"/>
        <v>4945</v>
      </c>
      <c r="Y693" s="217">
        <f t="shared" si="181"/>
        <v>4950</v>
      </c>
      <c r="Z693" s="217">
        <f t="shared" si="182"/>
        <v>4950</v>
      </c>
      <c r="AA693" s="217">
        <f t="shared" si="183"/>
        <v>4951</v>
      </c>
      <c r="AB693" s="210">
        <f t="shared" si="186"/>
        <v>1</v>
      </c>
      <c r="AC693" s="203"/>
      <c r="AD693" s="211"/>
    </row>
    <row r="694" spans="1:30" s="79" customFormat="1" x14ac:dyDescent="0.2">
      <c r="A694" s="200">
        <v>481</v>
      </c>
      <c r="B694" s="200">
        <v>481035243</v>
      </c>
      <c r="C694" s="201" t="s">
        <v>533</v>
      </c>
      <c r="D694" s="200">
        <v>35</v>
      </c>
      <c r="E694" s="201" t="s">
        <v>67</v>
      </c>
      <c r="F694" s="200">
        <v>243</v>
      </c>
      <c r="G694" s="201" t="s">
        <v>275</v>
      </c>
      <c r="H694" s="202">
        <v>3</v>
      </c>
      <c r="I694" s="203"/>
      <c r="J694" s="204">
        <f t="shared" si="170"/>
        <v>14770</v>
      </c>
      <c r="K694" s="217">
        <f t="shared" si="171"/>
        <v>2774</v>
      </c>
      <c r="L694" s="217">
        <f t="shared" si="172"/>
        <v>0</v>
      </c>
      <c r="M694" s="217">
        <f t="shared" si="173"/>
        <v>938</v>
      </c>
      <c r="N694" s="218">
        <f t="shared" si="184"/>
        <v>18482</v>
      </c>
      <c r="O694" s="207">
        <f t="shared" si="174"/>
        <v>0</v>
      </c>
      <c r="P694" s="219"/>
      <c r="Q694" s="204">
        <f t="shared" si="175"/>
        <v>14650</v>
      </c>
      <c r="R694" s="217">
        <f t="shared" si="176"/>
        <v>14770</v>
      </c>
      <c r="S694" s="217">
        <f t="shared" si="177"/>
        <v>14770</v>
      </c>
      <c r="T694" s="210">
        <f t="shared" si="185"/>
        <v>120</v>
      </c>
      <c r="U694" s="219"/>
      <c r="V694" s="204">
        <f t="shared" si="178"/>
        <v>3032</v>
      </c>
      <c r="W694" s="217">
        <f t="shared" si="179"/>
        <v>3057</v>
      </c>
      <c r="X694" s="217">
        <f t="shared" si="180"/>
        <v>3057</v>
      </c>
      <c r="Y694" s="217">
        <f t="shared" si="181"/>
        <v>3057</v>
      </c>
      <c r="Z694" s="217">
        <f t="shared" si="182"/>
        <v>2774</v>
      </c>
      <c r="AA694" s="217">
        <f t="shared" si="183"/>
        <v>2774</v>
      </c>
      <c r="AB694" s="210">
        <f t="shared" si="186"/>
        <v>0</v>
      </c>
      <c r="AC694" s="203"/>
      <c r="AD694" s="211"/>
    </row>
    <row r="695" spans="1:30" s="79" customFormat="1" x14ac:dyDescent="0.2">
      <c r="A695" s="200">
        <v>481</v>
      </c>
      <c r="B695" s="200">
        <v>481035244</v>
      </c>
      <c r="C695" s="201" t="s">
        <v>533</v>
      </c>
      <c r="D695" s="200">
        <v>35</v>
      </c>
      <c r="E695" s="201" t="s">
        <v>67</v>
      </c>
      <c r="F695" s="200">
        <v>244</v>
      </c>
      <c r="G695" s="201" t="s">
        <v>276</v>
      </c>
      <c r="H695" s="202">
        <v>15</v>
      </c>
      <c r="I695" s="203"/>
      <c r="J695" s="204">
        <f t="shared" si="170"/>
        <v>11782</v>
      </c>
      <c r="K695" s="217">
        <f t="shared" si="171"/>
        <v>3734</v>
      </c>
      <c r="L695" s="217">
        <f t="shared" si="172"/>
        <v>0</v>
      </c>
      <c r="M695" s="217">
        <f t="shared" si="173"/>
        <v>938</v>
      </c>
      <c r="N695" s="218">
        <f t="shared" si="184"/>
        <v>16454</v>
      </c>
      <c r="O695" s="207">
        <f t="shared" si="174"/>
        <v>-515</v>
      </c>
      <c r="P695" s="219"/>
      <c r="Q695" s="204">
        <f t="shared" si="175"/>
        <v>12773</v>
      </c>
      <c r="R695" s="217">
        <f t="shared" si="176"/>
        <v>11782</v>
      </c>
      <c r="S695" s="217">
        <f t="shared" si="177"/>
        <v>11782</v>
      </c>
      <c r="T695" s="210">
        <f t="shared" si="185"/>
        <v>-991</v>
      </c>
      <c r="U695" s="219"/>
      <c r="V695" s="204">
        <f t="shared" si="178"/>
        <v>4606</v>
      </c>
      <c r="W695" s="217">
        <f t="shared" si="179"/>
        <v>4249</v>
      </c>
      <c r="X695" s="217">
        <f t="shared" si="180"/>
        <v>4249</v>
      </c>
      <c r="Y695" s="217">
        <f t="shared" si="181"/>
        <v>4249</v>
      </c>
      <c r="Z695" s="217">
        <f t="shared" si="182"/>
        <v>4249</v>
      </c>
      <c r="AA695" s="217">
        <f t="shared" si="183"/>
        <v>3734</v>
      </c>
      <c r="AB695" s="210">
        <f t="shared" si="186"/>
        <v>-515</v>
      </c>
      <c r="AC695" s="203"/>
      <c r="AD695" s="211"/>
    </row>
    <row r="696" spans="1:30" s="79" customFormat="1" x14ac:dyDescent="0.2">
      <c r="A696" s="200">
        <v>481</v>
      </c>
      <c r="B696" s="200">
        <v>481035251</v>
      </c>
      <c r="C696" s="201" t="s">
        <v>533</v>
      </c>
      <c r="D696" s="200">
        <v>35</v>
      </c>
      <c r="E696" s="201" t="s">
        <v>67</v>
      </c>
      <c r="F696" s="200">
        <v>251</v>
      </c>
      <c r="G696" s="201" t="s">
        <v>283</v>
      </c>
      <c r="H696" s="202">
        <v>1</v>
      </c>
      <c r="I696" s="203"/>
      <c r="J696" s="204">
        <f t="shared" si="170"/>
        <v>14718</v>
      </c>
      <c r="K696" s="217">
        <f t="shared" si="171"/>
        <v>2951</v>
      </c>
      <c r="L696" s="217">
        <f t="shared" si="172"/>
        <v>0</v>
      </c>
      <c r="M696" s="217">
        <f t="shared" si="173"/>
        <v>938</v>
      </c>
      <c r="N696" s="218">
        <f t="shared" si="184"/>
        <v>18607</v>
      </c>
      <c r="O696" s="207">
        <f t="shared" si="174"/>
        <v>-14</v>
      </c>
      <c r="P696" s="219"/>
      <c r="Q696" s="204">
        <f t="shared" si="175"/>
        <v>12087.64868019136</v>
      </c>
      <c r="R696" s="217">
        <f t="shared" si="176"/>
        <v>14718</v>
      </c>
      <c r="S696" s="217">
        <f t="shared" si="177"/>
        <v>14718</v>
      </c>
      <c r="T696" s="210">
        <f t="shared" si="185"/>
        <v>2630.3513198086403</v>
      </c>
      <c r="U696" s="219"/>
      <c r="V696" s="204">
        <f t="shared" si="178"/>
        <v>2778</v>
      </c>
      <c r="W696" s="217">
        <f t="shared" si="179"/>
        <v>3382</v>
      </c>
      <c r="X696" s="217">
        <f t="shared" si="180"/>
        <v>3382</v>
      </c>
      <c r="Y696" s="217">
        <f t="shared" si="181"/>
        <v>3382</v>
      </c>
      <c r="Z696" s="217">
        <f t="shared" si="182"/>
        <v>2965</v>
      </c>
      <c r="AA696" s="217">
        <f t="shared" si="183"/>
        <v>2951</v>
      </c>
      <c r="AB696" s="210">
        <f t="shared" si="186"/>
        <v>-14</v>
      </c>
      <c r="AC696" s="203"/>
      <c r="AD696" s="211"/>
    </row>
    <row r="697" spans="1:30" s="79" customFormat="1" x14ac:dyDescent="0.2">
      <c r="A697" s="200">
        <v>481</v>
      </c>
      <c r="B697" s="200">
        <v>481035285</v>
      </c>
      <c r="C697" s="201" t="s">
        <v>533</v>
      </c>
      <c r="D697" s="200">
        <v>35</v>
      </c>
      <c r="E697" s="201" t="s">
        <v>67</v>
      </c>
      <c r="F697" s="200">
        <v>285</v>
      </c>
      <c r="G697" s="201" t="s">
        <v>317</v>
      </c>
      <c r="H697" s="202">
        <v>7.3</v>
      </c>
      <c r="I697" s="203"/>
      <c r="J697" s="204">
        <f t="shared" si="170"/>
        <v>10278</v>
      </c>
      <c r="K697" s="217">
        <f t="shared" si="171"/>
        <v>3001</v>
      </c>
      <c r="L697" s="217">
        <f t="shared" si="172"/>
        <v>0</v>
      </c>
      <c r="M697" s="217">
        <f t="shared" si="173"/>
        <v>938</v>
      </c>
      <c r="N697" s="218">
        <f t="shared" si="184"/>
        <v>14217</v>
      </c>
      <c r="O697" s="207">
        <f t="shared" si="174"/>
        <v>2</v>
      </c>
      <c r="P697" s="219"/>
      <c r="Q697" s="204">
        <f t="shared" si="175"/>
        <v>10027</v>
      </c>
      <c r="R697" s="217">
        <f t="shared" si="176"/>
        <v>10278</v>
      </c>
      <c r="S697" s="217">
        <f t="shared" si="177"/>
        <v>10278</v>
      </c>
      <c r="T697" s="210">
        <f t="shared" si="185"/>
        <v>251</v>
      </c>
      <c r="U697" s="219"/>
      <c r="V697" s="204">
        <f t="shared" si="178"/>
        <v>2841</v>
      </c>
      <c r="W697" s="217">
        <f t="shared" si="179"/>
        <v>2912</v>
      </c>
      <c r="X697" s="217">
        <f t="shared" si="180"/>
        <v>2986</v>
      </c>
      <c r="Y697" s="217">
        <f t="shared" si="181"/>
        <v>3000</v>
      </c>
      <c r="Z697" s="217">
        <f t="shared" si="182"/>
        <v>2999</v>
      </c>
      <c r="AA697" s="217">
        <f t="shared" si="183"/>
        <v>3001</v>
      </c>
      <c r="AB697" s="210">
        <f t="shared" si="186"/>
        <v>2</v>
      </c>
      <c r="AC697" s="203"/>
      <c r="AD697" s="211"/>
    </row>
    <row r="698" spans="1:30" s="79" customFormat="1" x14ac:dyDescent="0.2">
      <c r="A698" s="200">
        <v>481</v>
      </c>
      <c r="B698" s="200">
        <v>481035307</v>
      </c>
      <c r="C698" s="201" t="s">
        <v>533</v>
      </c>
      <c r="D698" s="200">
        <v>35</v>
      </c>
      <c r="E698" s="201" t="s">
        <v>67</v>
      </c>
      <c r="F698" s="200">
        <v>307</v>
      </c>
      <c r="G698" s="201" t="s">
        <v>339</v>
      </c>
      <c r="H698" s="202">
        <v>1</v>
      </c>
      <c r="I698" s="203"/>
      <c r="J698" s="204">
        <f t="shared" si="170"/>
        <v>9900</v>
      </c>
      <c r="K698" s="217">
        <f t="shared" si="171"/>
        <v>4307</v>
      </c>
      <c r="L698" s="217">
        <f t="shared" si="172"/>
        <v>0</v>
      </c>
      <c r="M698" s="217">
        <f t="shared" si="173"/>
        <v>938</v>
      </c>
      <c r="N698" s="218">
        <f t="shared" si="184"/>
        <v>15145</v>
      </c>
      <c r="O698" s="207">
        <f t="shared" si="174"/>
        <v>1</v>
      </c>
      <c r="P698" s="219"/>
      <c r="Q698" s="204">
        <f t="shared" si="175"/>
        <v>9678</v>
      </c>
      <c r="R698" s="217">
        <f t="shared" si="176"/>
        <v>9900</v>
      </c>
      <c r="S698" s="217">
        <f t="shared" si="177"/>
        <v>9900</v>
      </c>
      <c r="T698" s="210">
        <f t="shared" si="185"/>
        <v>222</v>
      </c>
      <c r="U698" s="219"/>
      <c r="V698" s="204">
        <f t="shared" si="178"/>
        <v>4069</v>
      </c>
      <c r="W698" s="217">
        <f t="shared" si="179"/>
        <v>4162</v>
      </c>
      <c r="X698" s="217">
        <f t="shared" si="180"/>
        <v>4294</v>
      </c>
      <c r="Y698" s="217">
        <f t="shared" si="181"/>
        <v>4306</v>
      </c>
      <c r="Z698" s="217">
        <f t="shared" si="182"/>
        <v>4306</v>
      </c>
      <c r="AA698" s="217">
        <f t="shared" si="183"/>
        <v>4307</v>
      </c>
      <c r="AB698" s="210">
        <f t="shared" si="186"/>
        <v>1</v>
      </c>
      <c r="AC698" s="203"/>
      <c r="AD698" s="211"/>
    </row>
    <row r="699" spans="1:30" s="79" customFormat="1" x14ac:dyDescent="0.2">
      <c r="A699" s="200">
        <v>481</v>
      </c>
      <c r="B699" s="200">
        <v>481035336</v>
      </c>
      <c r="C699" s="201" t="s">
        <v>533</v>
      </c>
      <c r="D699" s="200">
        <v>35</v>
      </c>
      <c r="E699" s="201" t="s">
        <v>67</v>
      </c>
      <c r="F699" s="200">
        <v>336</v>
      </c>
      <c r="G699" s="201" t="s">
        <v>368</v>
      </c>
      <c r="H699" s="202">
        <v>1.56</v>
      </c>
      <c r="I699" s="203"/>
      <c r="J699" s="204">
        <f t="shared" si="170"/>
        <v>12373.812835602095</v>
      </c>
      <c r="K699" s="217">
        <f t="shared" si="171"/>
        <v>2896</v>
      </c>
      <c r="L699" s="217">
        <f t="shared" si="172"/>
        <v>0</v>
      </c>
      <c r="M699" s="217">
        <f t="shared" si="173"/>
        <v>938</v>
      </c>
      <c r="N699" s="218">
        <f t="shared" si="184"/>
        <v>16207.812835602095</v>
      </c>
      <c r="O699" s="207">
        <f t="shared" si="174"/>
        <v>1</v>
      </c>
      <c r="P699" s="219"/>
      <c r="Q699" s="204">
        <f t="shared" si="175"/>
        <v>12033.357723379762</v>
      </c>
      <c r="R699" s="217" t="str">
        <f t="shared" si="176"/>
        <v/>
      </c>
      <c r="S699" s="217">
        <f t="shared" si="177"/>
        <v>12373.812835602095</v>
      </c>
      <c r="T699" s="210">
        <f t="shared" si="185"/>
        <v>340.4551122223329</v>
      </c>
      <c r="U699" s="219"/>
      <c r="V699" s="204">
        <f t="shared" si="178"/>
        <v>2611</v>
      </c>
      <c r="W699" s="217" t="str">
        <f t="shared" si="179"/>
        <v/>
      </c>
      <c r="X699" s="217">
        <f t="shared" si="180"/>
        <v>2887</v>
      </c>
      <c r="Y699" s="217">
        <f t="shared" si="181"/>
        <v>2895</v>
      </c>
      <c r="Z699" s="217">
        <f t="shared" si="182"/>
        <v>2895</v>
      </c>
      <c r="AA699" s="217">
        <f t="shared" si="183"/>
        <v>2896</v>
      </c>
      <c r="AB699" s="210">
        <f t="shared" si="186"/>
        <v>1</v>
      </c>
      <c r="AC699" s="203"/>
      <c r="AD699" s="211"/>
    </row>
    <row r="700" spans="1:30" s="79" customFormat="1" x14ac:dyDescent="0.2">
      <c r="A700" s="200">
        <v>482</v>
      </c>
      <c r="B700" s="200">
        <v>482204007</v>
      </c>
      <c r="C700" s="201" t="s">
        <v>534</v>
      </c>
      <c r="D700" s="200">
        <v>204</v>
      </c>
      <c r="E700" s="201" t="s">
        <v>236</v>
      </c>
      <c r="F700" s="200">
        <v>7</v>
      </c>
      <c r="G700" s="201" t="s">
        <v>39</v>
      </c>
      <c r="H700" s="202">
        <v>60.93</v>
      </c>
      <c r="I700" s="203"/>
      <c r="J700" s="204">
        <f t="shared" si="170"/>
        <v>9783</v>
      </c>
      <c r="K700" s="217">
        <f t="shared" si="171"/>
        <v>4573</v>
      </c>
      <c r="L700" s="217">
        <f t="shared" si="172"/>
        <v>0</v>
      </c>
      <c r="M700" s="217">
        <f t="shared" si="173"/>
        <v>938</v>
      </c>
      <c r="N700" s="218">
        <f t="shared" si="184"/>
        <v>15294</v>
      </c>
      <c r="O700" s="207">
        <f t="shared" si="174"/>
        <v>0</v>
      </c>
      <c r="P700" s="219"/>
      <c r="Q700" s="204">
        <f t="shared" si="175"/>
        <v>9379</v>
      </c>
      <c r="R700" s="217">
        <f t="shared" si="176"/>
        <v>9783</v>
      </c>
      <c r="S700" s="217">
        <f t="shared" si="177"/>
        <v>9783</v>
      </c>
      <c r="T700" s="210">
        <f t="shared" si="185"/>
        <v>404</v>
      </c>
      <c r="U700" s="219"/>
      <c r="V700" s="204">
        <f t="shared" si="178"/>
        <v>3911</v>
      </c>
      <c r="W700" s="217">
        <f t="shared" si="179"/>
        <v>4079</v>
      </c>
      <c r="X700" s="217">
        <f t="shared" si="180"/>
        <v>4539</v>
      </c>
      <c r="Y700" s="217">
        <f t="shared" si="181"/>
        <v>4573</v>
      </c>
      <c r="Z700" s="217">
        <f t="shared" si="182"/>
        <v>4573</v>
      </c>
      <c r="AA700" s="217">
        <f t="shared" si="183"/>
        <v>4573</v>
      </c>
      <c r="AB700" s="210">
        <f t="shared" si="186"/>
        <v>0</v>
      </c>
      <c r="AC700" s="203"/>
      <c r="AD700" s="211"/>
    </row>
    <row r="701" spans="1:30" s="79" customFormat="1" x14ac:dyDescent="0.2">
      <c r="A701" s="200">
        <v>482</v>
      </c>
      <c r="B701" s="200">
        <v>482204030</v>
      </c>
      <c r="C701" s="201" t="s">
        <v>534</v>
      </c>
      <c r="D701" s="200">
        <v>204</v>
      </c>
      <c r="E701" s="201" t="s">
        <v>236</v>
      </c>
      <c r="F701" s="200">
        <v>30</v>
      </c>
      <c r="G701" s="201" t="s">
        <v>62</v>
      </c>
      <c r="H701" s="202">
        <v>2</v>
      </c>
      <c r="I701" s="203"/>
      <c r="J701" s="204">
        <f t="shared" si="170"/>
        <v>8960</v>
      </c>
      <c r="K701" s="217">
        <f t="shared" si="171"/>
        <v>2206</v>
      </c>
      <c r="L701" s="217">
        <f t="shared" si="172"/>
        <v>0</v>
      </c>
      <c r="M701" s="217">
        <f t="shared" si="173"/>
        <v>938</v>
      </c>
      <c r="N701" s="218">
        <f t="shared" si="184"/>
        <v>12104</v>
      </c>
      <c r="O701" s="207">
        <f t="shared" si="174"/>
        <v>0</v>
      </c>
      <c r="P701" s="219"/>
      <c r="Q701" s="204">
        <f t="shared" si="175"/>
        <v>11091.610376181779</v>
      </c>
      <c r="R701" s="217">
        <f t="shared" si="176"/>
        <v>8960</v>
      </c>
      <c r="S701" s="217">
        <f t="shared" si="177"/>
        <v>8960</v>
      </c>
      <c r="T701" s="210">
        <f t="shared" si="185"/>
        <v>-2131.6103761817794</v>
      </c>
      <c r="U701" s="219"/>
      <c r="V701" s="204">
        <f t="shared" si="178"/>
        <v>2953</v>
      </c>
      <c r="W701" s="217">
        <f t="shared" si="179"/>
        <v>2385</v>
      </c>
      <c r="X701" s="217">
        <f t="shared" si="180"/>
        <v>2206</v>
      </c>
      <c r="Y701" s="217">
        <f t="shared" si="181"/>
        <v>2206</v>
      </c>
      <c r="Z701" s="217">
        <f t="shared" si="182"/>
        <v>2206</v>
      </c>
      <c r="AA701" s="217">
        <f t="shared" si="183"/>
        <v>2206</v>
      </c>
      <c r="AB701" s="210">
        <f t="shared" si="186"/>
        <v>0</v>
      </c>
      <c r="AC701" s="203"/>
      <c r="AD701" s="211"/>
    </row>
    <row r="702" spans="1:30" s="79" customFormat="1" x14ac:dyDescent="0.2">
      <c r="A702" s="200">
        <v>482</v>
      </c>
      <c r="B702" s="200">
        <v>482204038</v>
      </c>
      <c r="C702" s="201" t="s">
        <v>534</v>
      </c>
      <c r="D702" s="200">
        <v>204</v>
      </c>
      <c r="E702" s="201" t="s">
        <v>236</v>
      </c>
      <c r="F702" s="200">
        <v>38</v>
      </c>
      <c r="G702" s="201" t="s">
        <v>70</v>
      </c>
      <c r="H702" s="202">
        <v>1</v>
      </c>
      <c r="I702" s="203"/>
      <c r="J702" s="204">
        <f t="shared" si="170"/>
        <v>10177.574972839508</v>
      </c>
      <c r="K702" s="217">
        <f t="shared" si="171"/>
        <v>7482</v>
      </c>
      <c r="L702" s="217">
        <f t="shared" si="172"/>
        <v>0</v>
      </c>
      <c r="M702" s="217">
        <f t="shared" si="173"/>
        <v>938</v>
      </c>
      <c r="N702" s="218">
        <f t="shared" si="184"/>
        <v>18597.574972839509</v>
      </c>
      <c r="O702" s="207">
        <f t="shared" si="174"/>
        <v>0</v>
      </c>
      <c r="P702" s="219"/>
      <c r="Q702" s="204">
        <f t="shared" si="175"/>
        <v>8785</v>
      </c>
      <c r="R702" s="217">
        <f t="shared" si="176"/>
        <v>10177.574972839508</v>
      </c>
      <c r="S702" s="217">
        <f t="shared" si="177"/>
        <v>10177.574972839508</v>
      </c>
      <c r="T702" s="210">
        <f t="shared" si="185"/>
        <v>1392.5749728395076</v>
      </c>
      <c r="U702" s="219"/>
      <c r="V702" s="204">
        <f t="shared" si="178"/>
        <v>7169</v>
      </c>
      <c r="W702" s="217">
        <f t="shared" si="179"/>
        <v>8306</v>
      </c>
      <c r="X702" s="217">
        <f t="shared" si="180"/>
        <v>7487</v>
      </c>
      <c r="Y702" s="217">
        <f t="shared" si="181"/>
        <v>7482</v>
      </c>
      <c r="Z702" s="217">
        <f t="shared" si="182"/>
        <v>7482</v>
      </c>
      <c r="AA702" s="217">
        <f t="shared" si="183"/>
        <v>7482</v>
      </c>
      <c r="AB702" s="210">
        <f t="shared" si="186"/>
        <v>0</v>
      </c>
      <c r="AC702" s="203"/>
      <c r="AD702" s="211"/>
    </row>
    <row r="703" spans="1:30" s="79" customFormat="1" x14ac:dyDescent="0.2">
      <c r="A703" s="200">
        <v>482</v>
      </c>
      <c r="B703" s="200">
        <v>482204105</v>
      </c>
      <c r="C703" s="201" t="s">
        <v>534</v>
      </c>
      <c r="D703" s="200">
        <v>204</v>
      </c>
      <c r="E703" s="201" t="s">
        <v>236</v>
      </c>
      <c r="F703" s="200">
        <v>105</v>
      </c>
      <c r="G703" s="201" t="s">
        <v>137</v>
      </c>
      <c r="H703" s="202">
        <v>2.7</v>
      </c>
      <c r="I703" s="203"/>
      <c r="J703" s="204">
        <f t="shared" si="170"/>
        <v>9174</v>
      </c>
      <c r="K703" s="217">
        <f t="shared" si="171"/>
        <v>3681</v>
      </c>
      <c r="L703" s="217">
        <f t="shared" si="172"/>
        <v>0</v>
      </c>
      <c r="M703" s="217">
        <f t="shared" si="173"/>
        <v>938</v>
      </c>
      <c r="N703" s="218">
        <f t="shared" si="184"/>
        <v>13793</v>
      </c>
      <c r="O703" s="207">
        <f t="shared" si="174"/>
        <v>0</v>
      </c>
      <c r="P703" s="219"/>
      <c r="Q703" s="204">
        <f t="shared" si="175"/>
        <v>8954</v>
      </c>
      <c r="R703" s="217">
        <f t="shared" si="176"/>
        <v>9174</v>
      </c>
      <c r="S703" s="217">
        <f t="shared" si="177"/>
        <v>9174</v>
      </c>
      <c r="T703" s="210">
        <f t="shared" si="185"/>
        <v>220</v>
      </c>
      <c r="U703" s="219"/>
      <c r="V703" s="204">
        <f t="shared" si="178"/>
        <v>3451</v>
      </c>
      <c r="W703" s="217">
        <f t="shared" si="179"/>
        <v>3536</v>
      </c>
      <c r="X703" s="217">
        <f t="shared" si="180"/>
        <v>3664</v>
      </c>
      <c r="Y703" s="217">
        <f t="shared" si="181"/>
        <v>3681</v>
      </c>
      <c r="Z703" s="217">
        <f t="shared" si="182"/>
        <v>3681</v>
      </c>
      <c r="AA703" s="217">
        <f t="shared" si="183"/>
        <v>3681</v>
      </c>
      <c r="AB703" s="210">
        <f t="shared" si="186"/>
        <v>0</v>
      </c>
      <c r="AC703" s="203"/>
      <c r="AD703" s="211"/>
    </row>
    <row r="704" spans="1:30" s="79" customFormat="1" x14ac:dyDescent="0.2">
      <c r="A704" s="200">
        <v>482</v>
      </c>
      <c r="B704" s="200">
        <v>482204128</v>
      </c>
      <c r="C704" s="201" t="s">
        <v>534</v>
      </c>
      <c r="D704" s="200">
        <v>204</v>
      </c>
      <c r="E704" s="201" t="s">
        <v>236</v>
      </c>
      <c r="F704" s="200">
        <v>128</v>
      </c>
      <c r="G704" s="201" t="s">
        <v>160</v>
      </c>
      <c r="H704" s="202">
        <v>3</v>
      </c>
      <c r="I704" s="203"/>
      <c r="J704" s="204">
        <f t="shared" si="170"/>
        <v>9257</v>
      </c>
      <c r="K704" s="217">
        <f t="shared" si="171"/>
        <v>534</v>
      </c>
      <c r="L704" s="217">
        <f t="shared" si="172"/>
        <v>0</v>
      </c>
      <c r="M704" s="217">
        <f t="shared" si="173"/>
        <v>938</v>
      </c>
      <c r="N704" s="218">
        <f t="shared" si="184"/>
        <v>10729</v>
      </c>
      <c r="O704" s="207">
        <f t="shared" si="174"/>
        <v>1</v>
      </c>
      <c r="P704" s="219"/>
      <c r="Q704" s="204">
        <f t="shared" si="175"/>
        <v>12196.58468970729</v>
      </c>
      <c r="R704" s="217">
        <f t="shared" si="176"/>
        <v>9257</v>
      </c>
      <c r="S704" s="217">
        <f t="shared" si="177"/>
        <v>9257</v>
      </c>
      <c r="T704" s="210">
        <f t="shared" si="185"/>
        <v>-2939.5846897072897</v>
      </c>
      <c r="U704" s="219"/>
      <c r="V704" s="204">
        <f t="shared" si="178"/>
        <v>871</v>
      </c>
      <c r="W704" s="217">
        <f t="shared" si="179"/>
        <v>661</v>
      </c>
      <c r="X704" s="217">
        <f t="shared" si="180"/>
        <v>537</v>
      </c>
      <c r="Y704" s="217">
        <f t="shared" si="181"/>
        <v>533</v>
      </c>
      <c r="Z704" s="217">
        <f t="shared" si="182"/>
        <v>533</v>
      </c>
      <c r="AA704" s="217">
        <f t="shared" si="183"/>
        <v>534</v>
      </c>
      <c r="AB704" s="210">
        <f t="shared" si="186"/>
        <v>1</v>
      </c>
      <c r="AC704" s="203"/>
      <c r="AD704" s="211"/>
    </row>
    <row r="705" spans="1:30" s="79" customFormat="1" x14ac:dyDescent="0.2">
      <c r="A705" s="200">
        <v>482</v>
      </c>
      <c r="B705" s="200">
        <v>482204204</v>
      </c>
      <c r="C705" s="201" t="s">
        <v>534</v>
      </c>
      <c r="D705" s="200">
        <v>204</v>
      </c>
      <c r="E705" s="201" t="s">
        <v>236</v>
      </c>
      <c r="F705" s="200">
        <v>204</v>
      </c>
      <c r="G705" s="201" t="s">
        <v>236</v>
      </c>
      <c r="H705" s="202">
        <v>139.35</v>
      </c>
      <c r="I705" s="203"/>
      <c r="J705" s="204">
        <f t="shared" si="170"/>
        <v>9519</v>
      </c>
      <c r="K705" s="217">
        <f t="shared" si="171"/>
        <v>5760</v>
      </c>
      <c r="L705" s="217">
        <f t="shared" si="172"/>
        <v>0</v>
      </c>
      <c r="M705" s="217">
        <f t="shared" si="173"/>
        <v>938</v>
      </c>
      <c r="N705" s="218">
        <f t="shared" si="184"/>
        <v>16217</v>
      </c>
      <c r="O705" s="207">
        <f t="shared" si="174"/>
        <v>0</v>
      </c>
      <c r="P705" s="219"/>
      <c r="Q705" s="204">
        <f t="shared" si="175"/>
        <v>9260</v>
      </c>
      <c r="R705" s="217">
        <f t="shared" si="176"/>
        <v>9519</v>
      </c>
      <c r="S705" s="217">
        <f t="shared" si="177"/>
        <v>9519</v>
      </c>
      <c r="T705" s="210">
        <f t="shared" si="185"/>
        <v>259</v>
      </c>
      <c r="U705" s="219"/>
      <c r="V705" s="204">
        <f t="shared" si="178"/>
        <v>5381</v>
      </c>
      <c r="W705" s="217">
        <f t="shared" si="179"/>
        <v>5532</v>
      </c>
      <c r="X705" s="217">
        <f t="shared" si="180"/>
        <v>5753</v>
      </c>
      <c r="Y705" s="217">
        <f t="shared" si="181"/>
        <v>5760</v>
      </c>
      <c r="Z705" s="217">
        <f t="shared" si="182"/>
        <v>5760</v>
      </c>
      <c r="AA705" s="217">
        <f t="shared" si="183"/>
        <v>5760</v>
      </c>
      <c r="AB705" s="210">
        <f t="shared" si="186"/>
        <v>0</v>
      </c>
      <c r="AC705" s="203"/>
      <c r="AD705" s="211"/>
    </row>
    <row r="706" spans="1:30" s="79" customFormat="1" x14ac:dyDescent="0.2">
      <c r="A706" s="200">
        <v>482</v>
      </c>
      <c r="B706" s="200">
        <v>482204705</v>
      </c>
      <c r="C706" s="201" t="s">
        <v>534</v>
      </c>
      <c r="D706" s="200">
        <v>204</v>
      </c>
      <c r="E706" s="201" t="s">
        <v>236</v>
      </c>
      <c r="F706" s="200">
        <v>705</v>
      </c>
      <c r="G706" s="201" t="s">
        <v>418</v>
      </c>
      <c r="H706" s="202">
        <v>0.5</v>
      </c>
      <c r="I706" s="203"/>
      <c r="J706" s="204">
        <f t="shared" si="170"/>
        <v>8960</v>
      </c>
      <c r="K706" s="217">
        <f t="shared" si="171"/>
        <v>5988</v>
      </c>
      <c r="L706" s="217">
        <f t="shared" si="172"/>
        <v>0</v>
      </c>
      <c r="M706" s="217">
        <f t="shared" si="173"/>
        <v>938</v>
      </c>
      <c r="N706" s="218">
        <f t="shared" si="184"/>
        <v>15886</v>
      </c>
      <c r="O706" s="207">
        <f t="shared" si="174"/>
        <v>0</v>
      </c>
      <c r="P706" s="219"/>
      <c r="Q706" s="204">
        <f t="shared" si="175"/>
        <v>8785</v>
      </c>
      <c r="R706" s="217">
        <f t="shared" si="176"/>
        <v>8960</v>
      </c>
      <c r="S706" s="217">
        <f t="shared" si="177"/>
        <v>8960</v>
      </c>
      <c r="T706" s="210">
        <f t="shared" si="185"/>
        <v>175</v>
      </c>
      <c r="U706" s="219"/>
      <c r="V706" s="204">
        <f t="shared" si="178"/>
        <v>5092</v>
      </c>
      <c r="W706" s="217">
        <f t="shared" si="179"/>
        <v>5193</v>
      </c>
      <c r="X706" s="217">
        <f t="shared" si="180"/>
        <v>5964</v>
      </c>
      <c r="Y706" s="217">
        <f t="shared" si="181"/>
        <v>5988</v>
      </c>
      <c r="Z706" s="217">
        <f t="shared" si="182"/>
        <v>5988</v>
      </c>
      <c r="AA706" s="217">
        <f t="shared" si="183"/>
        <v>5988</v>
      </c>
      <c r="AB706" s="210">
        <f t="shared" si="186"/>
        <v>0</v>
      </c>
      <c r="AC706" s="203"/>
      <c r="AD706" s="211"/>
    </row>
    <row r="707" spans="1:30" s="79" customFormat="1" x14ac:dyDescent="0.2">
      <c r="A707" s="200">
        <v>482</v>
      </c>
      <c r="B707" s="200">
        <v>482204745</v>
      </c>
      <c r="C707" s="201" t="s">
        <v>534</v>
      </c>
      <c r="D707" s="200">
        <v>204</v>
      </c>
      <c r="E707" s="201" t="s">
        <v>236</v>
      </c>
      <c r="F707" s="200">
        <v>745</v>
      </c>
      <c r="G707" s="201" t="s">
        <v>429</v>
      </c>
      <c r="H707" s="202">
        <v>32.56</v>
      </c>
      <c r="I707" s="203"/>
      <c r="J707" s="204">
        <f t="shared" si="170"/>
        <v>9470</v>
      </c>
      <c r="K707" s="217">
        <f t="shared" si="171"/>
        <v>4091</v>
      </c>
      <c r="L707" s="217">
        <f t="shared" si="172"/>
        <v>0</v>
      </c>
      <c r="M707" s="217">
        <f t="shared" si="173"/>
        <v>938</v>
      </c>
      <c r="N707" s="218">
        <f t="shared" si="184"/>
        <v>14499</v>
      </c>
      <c r="O707" s="207">
        <f t="shared" si="174"/>
        <v>0</v>
      </c>
      <c r="P707" s="219"/>
      <c r="Q707" s="204">
        <f t="shared" si="175"/>
        <v>9538</v>
      </c>
      <c r="R707" s="217">
        <f t="shared" si="176"/>
        <v>9470</v>
      </c>
      <c r="S707" s="217">
        <f t="shared" si="177"/>
        <v>9470</v>
      </c>
      <c r="T707" s="210">
        <f t="shared" si="185"/>
        <v>-68</v>
      </c>
      <c r="U707" s="219"/>
      <c r="V707" s="204">
        <f t="shared" si="178"/>
        <v>4251</v>
      </c>
      <c r="W707" s="217">
        <f t="shared" si="179"/>
        <v>4221</v>
      </c>
      <c r="X707" s="217">
        <f t="shared" si="180"/>
        <v>4090</v>
      </c>
      <c r="Y707" s="217">
        <f t="shared" si="181"/>
        <v>4091</v>
      </c>
      <c r="Z707" s="217">
        <f t="shared" si="182"/>
        <v>4091</v>
      </c>
      <c r="AA707" s="217">
        <f t="shared" si="183"/>
        <v>4091</v>
      </c>
      <c r="AB707" s="210">
        <f t="shared" si="186"/>
        <v>0</v>
      </c>
      <c r="AC707" s="203"/>
      <c r="AD707" s="211"/>
    </row>
    <row r="708" spans="1:30" s="79" customFormat="1" x14ac:dyDescent="0.2">
      <c r="A708" s="200">
        <v>482</v>
      </c>
      <c r="B708" s="200">
        <v>482204773</v>
      </c>
      <c r="C708" s="201" t="s">
        <v>534</v>
      </c>
      <c r="D708" s="200">
        <v>204</v>
      </c>
      <c r="E708" s="201" t="s">
        <v>236</v>
      </c>
      <c r="F708" s="200">
        <v>773</v>
      </c>
      <c r="G708" s="201" t="s">
        <v>439</v>
      </c>
      <c r="H708" s="202">
        <v>45.82</v>
      </c>
      <c r="I708" s="203"/>
      <c r="J708" s="204">
        <f t="shared" si="170"/>
        <v>9641</v>
      </c>
      <c r="K708" s="217">
        <f t="shared" si="171"/>
        <v>5142</v>
      </c>
      <c r="L708" s="217">
        <f t="shared" si="172"/>
        <v>0</v>
      </c>
      <c r="M708" s="217">
        <f t="shared" si="173"/>
        <v>938</v>
      </c>
      <c r="N708" s="218">
        <f t="shared" si="184"/>
        <v>15721</v>
      </c>
      <c r="O708" s="207">
        <f t="shared" si="174"/>
        <v>0</v>
      </c>
      <c r="P708" s="219"/>
      <c r="Q708" s="204">
        <f t="shared" si="175"/>
        <v>9766</v>
      </c>
      <c r="R708" s="217">
        <f t="shared" si="176"/>
        <v>9641</v>
      </c>
      <c r="S708" s="217">
        <f t="shared" si="177"/>
        <v>9641</v>
      </c>
      <c r="T708" s="210">
        <f t="shared" si="185"/>
        <v>-125</v>
      </c>
      <c r="U708" s="219"/>
      <c r="V708" s="204">
        <f t="shared" si="178"/>
        <v>4918</v>
      </c>
      <c r="W708" s="217">
        <f t="shared" si="179"/>
        <v>4855</v>
      </c>
      <c r="X708" s="217">
        <f t="shared" si="180"/>
        <v>5191</v>
      </c>
      <c r="Y708" s="217">
        <f t="shared" si="181"/>
        <v>5143</v>
      </c>
      <c r="Z708" s="217">
        <f t="shared" si="182"/>
        <v>5142</v>
      </c>
      <c r="AA708" s="217">
        <f t="shared" si="183"/>
        <v>5142</v>
      </c>
      <c r="AB708" s="210">
        <f t="shared" si="186"/>
        <v>0</v>
      </c>
      <c r="AC708" s="203"/>
      <c r="AD708" s="211"/>
    </row>
    <row r="709" spans="1:30" s="79" customFormat="1" x14ac:dyDescent="0.2">
      <c r="A709" s="200">
        <v>483</v>
      </c>
      <c r="B709" s="200">
        <v>483239020</v>
      </c>
      <c r="C709" s="201" t="s">
        <v>535</v>
      </c>
      <c r="D709" s="200">
        <v>239</v>
      </c>
      <c r="E709" s="201" t="s">
        <v>271</v>
      </c>
      <c r="F709" s="200">
        <v>20</v>
      </c>
      <c r="G709" s="201" t="s">
        <v>52</v>
      </c>
      <c r="H709" s="202">
        <v>16.32</v>
      </c>
      <c r="I709" s="203"/>
      <c r="J709" s="204">
        <f t="shared" si="170"/>
        <v>11683</v>
      </c>
      <c r="K709" s="217">
        <f t="shared" si="171"/>
        <v>3268</v>
      </c>
      <c r="L709" s="217">
        <f t="shared" si="172"/>
        <v>0</v>
      </c>
      <c r="M709" s="217">
        <f t="shared" si="173"/>
        <v>938</v>
      </c>
      <c r="N709" s="218">
        <f t="shared" si="184"/>
        <v>15889</v>
      </c>
      <c r="O709" s="207">
        <f t="shared" si="174"/>
        <v>2</v>
      </c>
      <c r="P709" s="219"/>
      <c r="Q709" s="204">
        <f t="shared" si="175"/>
        <v>10123</v>
      </c>
      <c r="R709" s="217">
        <f t="shared" si="176"/>
        <v>11683</v>
      </c>
      <c r="S709" s="217">
        <f t="shared" si="177"/>
        <v>11683</v>
      </c>
      <c r="T709" s="210">
        <f t="shared" si="185"/>
        <v>1560</v>
      </c>
      <c r="U709" s="219"/>
      <c r="V709" s="204">
        <f t="shared" si="178"/>
        <v>2810</v>
      </c>
      <c r="W709" s="217">
        <f t="shared" si="179"/>
        <v>3243</v>
      </c>
      <c r="X709" s="217">
        <f t="shared" si="180"/>
        <v>3243</v>
      </c>
      <c r="Y709" s="217">
        <f t="shared" si="181"/>
        <v>3243</v>
      </c>
      <c r="Z709" s="217">
        <f t="shared" si="182"/>
        <v>3266</v>
      </c>
      <c r="AA709" s="217">
        <f t="shared" si="183"/>
        <v>3268</v>
      </c>
      <c r="AB709" s="210">
        <f t="shared" si="186"/>
        <v>2</v>
      </c>
      <c r="AC709" s="203"/>
      <c r="AD709" s="211"/>
    </row>
    <row r="710" spans="1:30" s="79" customFormat="1" x14ac:dyDescent="0.2">
      <c r="A710" s="200">
        <v>483</v>
      </c>
      <c r="B710" s="200">
        <v>483239036</v>
      </c>
      <c r="C710" s="201" t="s">
        <v>535</v>
      </c>
      <c r="D710" s="200">
        <v>239</v>
      </c>
      <c r="E710" s="201" t="s">
        <v>271</v>
      </c>
      <c r="F710" s="200">
        <v>36</v>
      </c>
      <c r="G710" s="201" t="s">
        <v>68</v>
      </c>
      <c r="H710" s="202">
        <v>30.910000000000004</v>
      </c>
      <c r="I710" s="203"/>
      <c r="J710" s="204">
        <f t="shared" si="170"/>
        <v>10677</v>
      </c>
      <c r="K710" s="217">
        <f t="shared" si="171"/>
        <v>3857</v>
      </c>
      <c r="L710" s="217">
        <f t="shared" si="172"/>
        <v>0</v>
      </c>
      <c r="M710" s="217">
        <f t="shared" si="173"/>
        <v>938</v>
      </c>
      <c r="N710" s="218">
        <f t="shared" si="184"/>
        <v>15472</v>
      </c>
      <c r="O710" s="207">
        <f t="shared" si="174"/>
        <v>0</v>
      </c>
      <c r="P710" s="219"/>
      <c r="Q710" s="204">
        <f t="shared" si="175"/>
        <v>10227</v>
      </c>
      <c r="R710" s="217">
        <f t="shared" si="176"/>
        <v>10677</v>
      </c>
      <c r="S710" s="217">
        <f t="shared" si="177"/>
        <v>10677</v>
      </c>
      <c r="T710" s="210">
        <f t="shared" si="185"/>
        <v>450</v>
      </c>
      <c r="U710" s="219"/>
      <c r="V710" s="204">
        <f t="shared" si="178"/>
        <v>3343</v>
      </c>
      <c r="W710" s="217">
        <f t="shared" si="179"/>
        <v>3490</v>
      </c>
      <c r="X710" s="217">
        <f t="shared" si="180"/>
        <v>3883</v>
      </c>
      <c r="Y710" s="217">
        <f t="shared" si="181"/>
        <v>3857</v>
      </c>
      <c r="Z710" s="217">
        <f t="shared" si="182"/>
        <v>3857</v>
      </c>
      <c r="AA710" s="217">
        <f t="shared" si="183"/>
        <v>3857</v>
      </c>
      <c r="AB710" s="210">
        <f t="shared" si="186"/>
        <v>0</v>
      </c>
      <c r="AC710" s="203"/>
      <c r="AD710" s="211"/>
    </row>
    <row r="711" spans="1:30" s="79" customFormat="1" x14ac:dyDescent="0.2">
      <c r="A711" s="200">
        <v>483</v>
      </c>
      <c r="B711" s="200">
        <v>483239044</v>
      </c>
      <c r="C711" s="201" t="s">
        <v>535</v>
      </c>
      <c r="D711" s="200">
        <v>239</v>
      </c>
      <c r="E711" s="201" t="s">
        <v>271</v>
      </c>
      <c r="F711" s="200">
        <v>44</v>
      </c>
      <c r="G711" s="201" t="s">
        <v>76</v>
      </c>
      <c r="H711" s="202">
        <v>0.5</v>
      </c>
      <c r="I711" s="203"/>
      <c r="J711" s="204">
        <f t="shared" si="170"/>
        <v>13567.227659367676</v>
      </c>
      <c r="K711" s="217">
        <f t="shared" si="171"/>
        <v>122</v>
      </c>
      <c r="L711" s="217">
        <f t="shared" si="172"/>
        <v>0</v>
      </c>
      <c r="M711" s="217">
        <f t="shared" si="173"/>
        <v>938</v>
      </c>
      <c r="N711" s="218">
        <f t="shared" si="184"/>
        <v>14627.227659367676</v>
      </c>
      <c r="O711" s="207" t="str">
        <f t="shared" si="174"/>
        <v/>
      </c>
      <c r="P711" s="219"/>
      <c r="Q711" s="204">
        <f t="shared" si="175"/>
        <v>13120.546869664635</v>
      </c>
      <c r="R711" s="217" t="str">
        <f t="shared" si="176"/>
        <v/>
      </c>
      <c r="S711" s="217" t="str">
        <f t="shared" si="177"/>
        <v/>
      </c>
      <c r="T711" s="210" t="str">
        <f t="shared" si="185"/>
        <v/>
      </c>
      <c r="U711" s="219"/>
      <c r="V711" s="204">
        <f t="shared" si="178"/>
        <v>0</v>
      </c>
      <c r="W711" s="217" t="str">
        <f t="shared" si="179"/>
        <v/>
      </c>
      <c r="X711" s="217" t="str">
        <f t="shared" si="180"/>
        <v/>
      </c>
      <c r="Y711" s="217" t="str">
        <f t="shared" si="181"/>
        <v/>
      </c>
      <c r="Z711" s="217" t="str">
        <f t="shared" si="182"/>
        <v/>
      </c>
      <c r="AA711" s="217">
        <f t="shared" si="183"/>
        <v>122</v>
      </c>
      <c r="AB711" s="210" t="str">
        <f t="shared" si="186"/>
        <v/>
      </c>
      <c r="AC711" s="203"/>
      <c r="AD711" s="211"/>
    </row>
    <row r="712" spans="1:30" s="79" customFormat="1" x14ac:dyDescent="0.2">
      <c r="A712" s="200">
        <v>483</v>
      </c>
      <c r="B712" s="200">
        <v>483239052</v>
      </c>
      <c r="C712" s="201" t="s">
        <v>535</v>
      </c>
      <c r="D712" s="200">
        <v>239</v>
      </c>
      <c r="E712" s="201" t="s">
        <v>271</v>
      </c>
      <c r="F712" s="200">
        <v>52</v>
      </c>
      <c r="G712" s="201" t="s">
        <v>84</v>
      </c>
      <c r="H712" s="202">
        <v>39.959999999999994</v>
      </c>
      <c r="I712" s="203"/>
      <c r="J712" s="204">
        <f t="shared" si="170"/>
        <v>10651</v>
      </c>
      <c r="K712" s="217">
        <f t="shared" si="171"/>
        <v>3159</v>
      </c>
      <c r="L712" s="217">
        <f t="shared" si="172"/>
        <v>0</v>
      </c>
      <c r="M712" s="217">
        <f t="shared" si="173"/>
        <v>938</v>
      </c>
      <c r="N712" s="218">
        <f t="shared" si="184"/>
        <v>14748</v>
      </c>
      <c r="O712" s="207">
        <f t="shared" si="174"/>
        <v>4</v>
      </c>
      <c r="P712" s="219"/>
      <c r="Q712" s="204">
        <f t="shared" si="175"/>
        <v>10218</v>
      </c>
      <c r="R712" s="217">
        <f t="shared" si="176"/>
        <v>10651</v>
      </c>
      <c r="S712" s="217">
        <f t="shared" si="177"/>
        <v>10651</v>
      </c>
      <c r="T712" s="210">
        <f t="shared" si="185"/>
        <v>433</v>
      </c>
      <c r="U712" s="219"/>
      <c r="V712" s="204">
        <f t="shared" si="178"/>
        <v>3266</v>
      </c>
      <c r="W712" s="217">
        <f t="shared" si="179"/>
        <v>3404</v>
      </c>
      <c r="X712" s="217">
        <f t="shared" si="180"/>
        <v>3174</v>
      </c>
      <c r="Y712" s="217">
        <f t="shared" si="181"/>
        <v>3155</v>
      </c>
      <c r="Z712" s="217">
        <f t="shared" si="182"/>
        <v>3155</v>
      </c>
      <c r="AA712" s="217">
        <f t="shared" si="183"/>
        <v>3159</v>
      </c>
      <c r="AB712" s="210">
        <f t="shared" si="186"/>
        <v>4</v>
      </c>
      <c r="AC712" s="203"/>
      <c r="AD712" s="211"/>
    </row>
    <row r="713" spans="1:30" s="79" customFormat="1" x14ac:dyDescent="0.2">
      <c r="A713" s="200">
        <v>483</v>
      </c>
      <c r="B713" s="200">
        <v>483239082</v>
      </c>
      <c r="C713" s="201" t="s">
        <v>535</v>
      </c>
      <c r="D713" s="200">
        <v>239</v>
      </c>
      <c r="E713" s="201" t="s">
        <v>271</v>
      </c>
      <c r="F713" s="200">
        <v>82</v>
      </c>
      <c r="G713" s="201" t="s">
        <v>114</v>
      </c>
      <c r="H713" s="202">
        <v>5.3599999999999994</v>
      </c>
      <c r="I713" s="203"/>
      <c r="J713" s="204">
        <f t="shared" si="170"/>
        <v>10729</v>
      </c>
      <c r="K713" s="217">
        <f t="shared" si="171"/>
        <v>4507</v>
      </c>
      <c r="L713" s="217">
        <f t="shared" si="172"/>
        <v>0</v>
      </c>
      <c r="M713" s="217">
        <f t="shared" si="173"/>
        <v>938</v>
      </c>
      <c r="N713" s="218">
        <f t="shared" si="184"/>
        <v>16174</v>
      </c>
      <c r="O713" s="207">
        <f t="shared" si="174"/>
        <v>0</v>
      </c>
      <c r="P713" s="219"/>
      <c r="Q713" s="204">
        <f t="shared" si="175"/>
        <v>10674</v>
      </c>
      <c r="R713" s="217">
        <f t="shared" si="176"/>
        <v>10729</v>
      </c>
      <c r="S713" s="217">
        <f t="shared" si="177"/>
        <v>10729</v>
      </c>
      <c r="T713" s="210">
        <f t="shared" si="185"/>
        <v>55</v>
      </c>
      <c r="U713" s="219"/>
      <c r="V713" s="204">
        <f t="shared" si="178"/>
        <v>4188</v>
      </c>
      <c r="W713" s="217">
        <f t="shared" si="179"/>
        <v>4210</v>
      </c>
      <c r="X713" s="217">
        <f t="shared" si="180"/>
        <v>4496</v>
      </c>
      <c r="Y713" s="217">
        <f t="shared" si="181"/>
        <v>4507</v>
      </c>
      <c r="Z713" s="217">
        <f t="shared" si="182"/>
        <v>4507</v>
      </c>
      <c r="AA713" s="217">
        <f t="shared" si="183"/>
        <v>4507</v>
      </c>
      <c r="AB713" s="210">
        <f t="shared" si="186"/>
        <v>0</v>
      </c>
      <c r="AC713" s="203"/>
      <c r="AD713" s="211"/>
    </row>
    <row r="714" spans="1:30" s="79" customFormat="1" x14ac:dyDescent="0.2">
      <c r="A714" s="200">
        <v>483</v>
      </c>
      <c r="B714" s="200">
        <v>483239083</v>
      </c>
      <c r="C714" s="201" t="s">
        <v>535</v>
      </c>
      <c r="D714" s="200">
        <v>239</v>
      </c>
      <c r="E714" s="201" t="s">
        <v>271</v>
      </c>
      <c r="F714" s="200">
        <v>83</v>
      </c>
      <c r="G714" s="201" t="s">
        <v>115</v>
      </c>
      <c r="H714" s="202">
        <v>1</v>
      </c>
      <c r="I714" s="203"/>
      <c r="J714" s="204">
        <f t="shared" ref="J714:J777" si="187">VLOOKUP($B714,rates21Q4,8,FALSE)</f>
        <v>11076</v>
      </c>
      <c r="K714" s="217">
        <f t="shared" ref="K714:K777" si="188">VLOOKUP($B714,rates21Q4,9,FALSE)</f>
        <v>1941</v>
      </c>
      <c r="L714" s="217">
        <f t="shared" ref="L714:L777" si="189">IFERROR(VLOOKUP($B714,rates21Q4,10,FALSE),0)</f>
        <v>0</v>
      </c>
      <c r="M714" s="217">
        <f t="shared" ref="M714:M777" si="190">VLOOKUP($B714,rates21Q4,11,FALSE)</f>
        <v>938</v>
      </c>
      <c r="N714" s="218">
        <f t="shared" si="184"/>
        <v>13955</v>
      </c>
      <c r="O714" s="207">
        <f t="shared" ref="O714:O777" si="191">IFERROR(N714-IFERROR(VLOOKUP($B714,rates21Q3c,12,FALSE),""),"")</f>
        <v>0</v>
      </c>
      <c r="P714" s="219"/>
      <c r="Q714" s="204">
        <f t="shared" ref="Q714:Q777" si="192">IFERROR(VLOOKUP($B714,rates20Q4,9,FALSE),"")</f>
        <v>10663.031898635332</v>
      </c>
      <c r="R714" s="217">
        <f t="shared" ref="R714:R777" si="193">IFERROR(VLOOKUP($B714,rates21Q1f,8,FALSE),"")</f>
        <v>11076</v>
      </c>
      <c r="S714" s="217">
        <f t="shared" ref="S714:S777" si="194">IFERROR(VLOOKUP($B714,rates21Q2,8,FALSE),"")</f>
        <v>11076</v>
      </c>
      <c r="T714" s="210">
        <f t="shared" si="185"/>
        <v>412.96810136466775</v>
      </c>
      <c r="U714" s="219"/>
      <c r="V714" s="204">
        <f t="shared" ref="V714:V777" si="195">IFERROR(VLOOKUP($B714,rates20Q4,10,FALSE),"")</f>
        <v>1792</v>
      </c>
      <c r="W714" s="217">
        <f t="shared" ref="W714:W777" si="196">IFERROR(VLOOKUP($B714,rates21Q1f,9,FALSE),"")</f>
        <v>1861</v>
      </c>
      <c r="X714" s="217">
        <f t="shared" ref="X714:X777" si="197">IFERROR(VLOOKUP($B714,rates21Q2,9,FALSE),"")</f>
        <v>1963</v>
      </c>
      <c r="Y714" s="217">
        <f t="shared" ref="Y714:Y777" si="198">IFERROR(VLOOKUP($B714,rates21Q3,9,FALSE),"")</f>
        <v>1941</v>
      </c>
      <c r="Z714" s="217">
        <f t="shared" ref="Z714:Z777" si="199">IFERROR(VLOOKUP($B714,rates21Q3c,9,FALSE),"")</f>
        <v>1941</v>
      </c>
      <c r="AA714" s="217">
        <f t="shared" ref="AA714:AA777" si="200">IFERROR(VLOOKUP($B714,rates21Q4,9,FALSE),"")</f>
        <v>1941</v>
      </c>
      <c r="AB714" s="210">
        <f t="shared" si="186"/>
        <v>0</v>
      </c>
      <c r="AC714" s="203"/>
      <c r="AD714" s="211"/>
    </row>
    <row r="715" spans="1:30" s="79" customFormat="1" x14ac:dyDescent="0.2">
      <c r="A715" s="200">
        <v>483</v>
      </c>
      <c r="B715" s="200">
        <v>483239096</v>
      </c>
      <c r="C715" s="201" t="s">
        <v>535</v>
      </c>
      <c r="D715" s="200">
        <v>239</v>
      </c>
      <c r="E715" s="201" t="s">
        <v>271</v>
      </c>
      <c r="F715" s="200">
        <v>96</v>
      </c>
      <c r="G715" s="201" t="s">
        <v>128</v>
      </c>
      <c r="H715" s="202">
        <v>1.5</v>
      </c>
      <c r="I715" s="203"/>
      <c r="J715" s="204">
        <f t="shared" si="187"/>
        <v>12580</v>
      </c>
      <c r="K715" s="217">
        <f t="shared" si="188"/>
        <v>7164</v>
      </c>
      <c r="L715" s="217">
        <f t="shared" si="189"/>
        <v>0</v>
      </c>
      <c r="M715" s="217">
        <f t="shared" si="190"/>
        <v>938</v>
      </c>
      <c r="N715" s="218">
        <f t="shared" ref="N715:N778" si="201">SUM(J715:M715)</f>
        <v>20682</v>
      </c>
      <c r="O715" s="207">
        <f t="shared" si="191"/>
        <v>3</v>
      </c>
      <c r="P715" s="219"/>
      <c r="Q715" s="204">
        <f t="shared" si="192"/>
        <v>11494.50871795174</v>
      </c>
      <c r="R715" s="217">
        <f t="shared" si="193"/>
        <v>12580</v>
      </c>
      <c r="S715" s="217">
        <f t="shared" si="194"/>
        <v>12580</v>
      </c>
      <c r="T715" s="210">
        <f t="shared" ref="T715:T778" si="202">IFERROR(IF(Q715="","",S715-Q715),"")</f>
        <v>1085.4912820482605</v>
      </c>
      <c r="U715" s="219"/>
      <c r="V715" s="204">
        <f t="shared" si="195"/>
        <v>6257</v>
      </c>
      <c r="W715" s="217">
        <f t="shared" si="196"/>
        <v>6848</v>
      </c>
      <c r="X715" s="217">
        <f t="shared" si="197"/>
        <v>7143</v>
      </c>
      <c r="Y715" s="217">
        <f t="shared" si="198"/>
        <v>7161</v>
      </c>
      <c r="Z715" s="217">
        <f t="shared" si="199"/>
        <v>7161</v>
      </c>
      <c r="AA715" s="217">
        <f t="shared" si="200"/>
        <v>7164</v>
      </c>
      <c r="AB715" s="210">
        <f t="shared" ref="AB715:AB778" si="203">IFERROR(AA715-Z715,"")</f>
        <v>3</v>
      </c>
      <c r="AC715" s="203"/>
      <c r="AD715" s="211"/>
    </row>
    <row r="716" spans="1:30" s="79" customFormat="1" x14ac:dyDescent="0.2">
      <c r="A716" s="200">
        <v>483</v>
      </c>
      <c r="B716" s="200">
        <v>483239118</v>
      </c>
      <c r="C716" s="201" t="s">
        <v>535</v>
      </c>
      <c r="D716" s="200">
        <v>239</v>
      </c>
      <c r="E716" s="201" t="s">
        <v>271</v>
      </c>
      <c r="F716" s="200">
        <v>118</v>
      </c>
      <c r="G716" s="201" t="s">
        <v>150</v>
      </c>
      <c r="H716" s="202">
        <v>2</v>
      </c>
      <c r="I716" s="203"/>
      <c r="J716" s="204">
        <f t="shared" si="187"/>
        <v>11455</v>
      </c>
      <c r="K716" s="217">
        <f t="shared" si="188"/>
        <v>2429</v>
      </c>
      <c r="L716" s="217">
        <f t="shared" si="189"/>
        <v>0</v>
      </c>
      <c r="M716" s="217">
        <f t="shared" si="190"/>
        <v>938</v>
      </c>
      <c r="N716" s="218">
        <f t="shared" si="201"/>
        <v>14822</v>
      </c>
      <c r="O716" s="207">
        <f t="shared" si="191"/>
        <v>0</v>
      </c>
      <c r="P716" s="219"/>
      <c r="Q716" s="204">
        <f t="shared" si="192"/>
        <v>9275</v>
      </c>
      <c r="R716" s="217">
        <f t="shared" si="193"/>
        <v>11455</v>
      </c>
      <c r="S716" s="217">
        <f t="shared" si="194"/>
        <v>11455</v>
      </c>
      <c r="T716" s="210">
        <f t="shared" si="202"/>
        <v>2180</v>
      </c>
      <c r="U716" s="219"/>
      <c r="V716" s="204">
        <f t="shared" si="195"/>
        <v>1942</v>
      </c>
      <c r="W716" s="217">
        <f t="shared" si="196"/>
        <v>2398</v>
      </c>
      <c r="X716" s="217">
        <f t="shared" si="197"/>
        <v>2398</v>
      </c>
      <c r="Y716" s="217">
        <f t="shared" si="198"/>
        <v>2398</v>
      </c>
      <c r="Z716" s="217">
        <f t="shared" si="199"/>
        <v>2429</v>
      </c>
      <c r="AA716" s="217">
        <f t="shared" si="200"/>
        <v>2429</v>
      </c>
      <c r="AB716" s="210">
        <f t="shared" si="203"/>
        <v>0</v>
      </c>
      <c r="AC716" s="203"/>
      <c r="AD716" s="211"/>
    </row>
    <row r="717" spans="1:30" s="79" customFormat="1" x14ac:dyDescent="0.2">
      <c r="A717" s="200">
        <v>483</v>
      </c>
      <c r="B717" s="200">
        <v>483239131</v>
      </c>
      <c r="C717" s="201" t="s">
        <v>535</v>
      </c>
      <c r="D717" s="200">
        <v>239</v>
      </c>
      <c r="E717" s="201" t="s">
        <v>271</v>
      </c>
      <c r="F717" s="200">
        <v>131</v>
      </c>
      <c r="G717" s="201" t="s">
        <v>163</v>
      </c>
      <c r="H717" s="202">
        <v>1</v>
      </c>
      <c r="I717" s="203"/>
      <c r="J717" s="204">
        <f t="shared" si="187"/>
        <v>10599.371377747728</v>
      </c>
      <c r="K717" s="217">
        <f t="shared" si="188"/>
        <v>3449</v>
      </c>
      <c r="L717" s="217">
        <f t="shared" si="189"/>
        <v>0</v>
      </c>
      <c r="M717" s="217">
        <f t="shared" si="190"/>
        <v>938</v>
      </c>
      <c r="N717" s="218">
        <f t="shared" si="201"/>
        <v>14986.371377747728</v>
      </c>
      <c r="O717" s="207">
        <f t="shared" si="191"/>
        <v>0</v>
      </c>
      <c r="P717" s="219"/>
      <c r="Q717" s="204" t="str">
        <f t="shared" si="192"/>
        <v/>
      </c>
      <c r="R717" s="217">
        <f t="shared" si="193"/>
        <v>10599.371377747728</v>
      </c>
      <c r="S717" s="217">
        <f t="shared" si="194"/>
        <v>10599.371377747728</v>
      </c>
      <c r="T717" s="210" t="str">
        <f t="shared" si="202"/>
        <v/>
      </c>
      <c r="U717" s="219"/>
      <c r="V717" s="204" t="str">
        <f t="shared" si="195"/>
        <v/>
      </c>
      <c r="W717" s="217">
        <f t="shared" si="196"/>
        <v>3022</v>
      </c>
      <c r="X717" s="217">
        <f t="shared" si="197"/>
        <v>3022</v>
      </c>
      <c r="Y717" s="217">
        <f t="shared" si="198"/>
        <v>3022</v>
      </c>
      <c r="Z717" s="217">
        <f t="shared" si="199"/>
        <v>3449</v>
      </c>
      <c r="AA717" s="217">
        <f t="shared" si="200"/>
        <v>3449</v>
      </c>
      <c r="AB717" s="210">
        <f t="shared" si="203"/>
        <v>0</v>
      </c>
      <c r="AC717" s="203"/>
      <c r="AD717" s="211"/>
    </row>
    <row r="718" spans="1:30" s="79" customFormat="1" x14ac:dyDescent="0.2">
      <c r="A718" s="200">
        <v>483</v>
      </c>
      <c r="B718" s="200">
        <v>483239145</v>
      </c>
      <c r="C718" s="201" t="s">
        <v>535</v>
      </c>
      <c r="D718" s="200">
        <v>239</v>
      </c>
      <c r="E718" s="201" t="s">
        <v>271</v>
      </c>
      <c r="F718" s="200">
        <v>145</v>
      </c>
      <c r="G718" s="201" t="s">
        <v>177</v>
      </c>
      <c r="H718" s="202">
        <v>11.31</v>
      </c>
      <c r="I718" s="203"/>
      <c r="J718" s="204">
        <f t="shared" si="187"/>
        <v>9872</v>
      </c>
      <c r="K718" s="217">
        <f t="shared" si="188"/>
        <v>2153</v>
      </c>
      <c r="L718" s="217">
        <f t="shared" si="189"/>
        <v>0</v>
      </c>
      <c r="M718" s="217">
        <f t="shared" si="190"/>
        <v>938</v>
      </c>
      <c r="N718" s="218">
        <f t="shared" si="201"/>
        <v>12963</v>
      </c>
      <c r="O718" s="207">
        <f t="shared" si="191"/>
        <v>1</v>
      </c>
      <c r="P718" s="219"/>
      <c r="Q718" s="204">
        <f t="shared" si="192"/>
        <v>9322</v>
      </c>
      <c r="R718" s="217">
        <f t="shared" si="193"/>
        <v>9872</v>
      </c>
      <c r="S718" s="217">
        <f t="shared" si="194"/>
        <v>9872</v>
      </c>
      <c r="T718" s="210">
        <f t="shared" si="202"/>
        <v>550</v>
      </c>
      <c r="U718" s="219"/>
      <c r="V718" s="204">
        <f t="shared" si="195"/>
        <v>2464</v>
      </c>
      <c r="W718" s="217">
        <f t="shared" si="196"/>
        <v>2609</v>
      </c>
      <c r="X718" s="217">
        <f t="shared" si="197"/>
        <v>2609</v>
      </c>
      <c r="Y718" s="217">
        <f t="shared" si="198"/>
        <v>2609</v>
      </c>
      <c r="Z718" s="217">
        <f t="shared" si="199"/>
        <v>2152</v>
      </c>
      <c r="AA718" s="217">
        <f t="shared" si="200"/>
        <v>2153</v>
      </c>
      <c r="AB718" s="210">
        <f t="shared" si="203"/>
        <v>1</v>
      </c>
      <c r="AC718" s="203"/>
      <c r="AD718" s="211"/>
    </row>
    <row r="719" spans="1:30" s="79" customFormat="1" x14ac:dyDescent="0.2">
      <c r="A719" s="200">
        <v>483</v>
      </c>
      <c r="B719" s="200">
        <v>483239171</v>
      </c>
      <c r="C719" s="201" t="s">
        <v>535</v>
      </c>
      <c r="D719" s="200">
        <v>239</v>
      </c>
      <c r="E719" s="201" t="s">
        <v>271</v>
      </c>
      <c r="F719" s="200">
        <v>171</v>
      </c>
      <c r="G719" s="201" t="s">
        <v>203</v>
      </c>
      <c r="H719" s="202">
        <v>18.940000000000001</v>
      </c>
      <c r="I719" s="203"/>
      <c r="J719" s="204">
        <f t="shared" si="187"/>
        <v>11019</v>
      </c>
      <c r="K719" s="217">
        <f t="shared" si="188"/>
        <v>3261</v>
      </c>
      <c r="L719" s="217">
        <f t="shared" si="189"/>
        <v>0</v>
      </c>
      <c r="M719" s="217">
        <f t="shared" si="190"/>
        <v>938</v>
      </c>
      <c r="N719" s="218">
        <f t="shared" si="201"/>
        <v>15218</v>
      </c>
      <c r="O719" s="207">
        <f t="shared" si="191"/>
        <v>0</v>
      </c>
      <c r="P719" s="219"/>
      <c r="Q719" s="204">
        <f t="shared" si="192"/>
        <v>10792</v>
      </c>
      <c r="R719" s="217">
        <f t="shared" si="193"/>
        <v>11019</v>
      </c>
      <c r="S719" s="217">
        <f t="shared" si="194"/>
        <v>11019</v>
      </c>
      <c r="T719" s="210">
        <f t="shared" si="202"/>
        <v>227</v>
      </c>
      <c r="U719" s="219"/>
      <c r="V719" s="204">
        <f t="shared" si="195"/>
        <v>2837</v>
      </c>
      <c r="W719" s="217">
        <f t="shared" si="196"/>
        <v>2897</v>
      </c>
      <c r="X719" s="217">
        <f t="shared" si="197"/>
        <v>3264</v>
      </c>
      <c r="Y719" s="217">
        <f t="shared" si="198"/>
        <v>3261</v>
      </c>
      <c r="Z719" s="217">
        <f t="shared" si="199"/>
        <v>3261</v>
      </c>
      <c r="AA719" s="217">
        <f t="shared" si="200"/>
        <v>3261</v>
      </c>
      <c r="AB719" s="210">
        <f t="shared" si="203"/>
        <v>0</v>
      </c>
      <c r="AC719" s="203"/>
      <c r="AD719" s="211"/>
    </row>
    <row r="720" spans="1:30" s="79" customFormat="1" x14ac:dyDescent="0.2">
      <c r="A720" s="200">
        <v>483</v>
      </c>
      <c r="B720" s="200">
        <v>483239172</v>
      </c>
      <c r="C720" s="201" t="s">
        <v>535</v>
      </c>
      <c r="D720" s="200">
        <v>239</v>
      </c>
      <c r="E720" s="201" t="s">
        <v>271</v>
      </c>
      <c r="F720" s="200">
        <v>172</v>
      </c>
      <c r="G720" s="201" t="s">
        <v>204</v>
      </c>
      <c r="H720" s="202">
        <v>3.49</v>
      </c>
      <c r="I720" s="203"/>
      <c r="J720" s="204">
        <f t="shared" si="187"/>
        <v>12079</v>
      </c>
      <c r="K720" s="217">
        <f t="shared" si="188"/>
        <v>8138</v>
      </c>
      <c r="L720" s="217">
        <f t="shared" si="189"/>
        <v>0</v>
      </c>
      <c r="M720" s="217">
        <f t="shared" si="190"/>
        <v>938</v>
      </c>
      <c r="N720" s="218">
        <f t="shared" si="201"/>
        <v>21155</v>
      </c>
      <c r="O720" s="207">
        <f t="shared" si="191"/>
        <v>2</v>
      </c>
      <c r="P720" s="219"/>
      <c r="Q720" s="204">
        <f t="shared" si="192"/>
        <v>9041</v>
      </c>
      <c r="R720" s="217">
        <f t="shared" si="193"/>
        <v>12079</v>
      </c>
      <c r="S720" s="217">
        <f t="shared" si="194"/>
        <v>12079</v>
      </c>
      <c r="T720" s="210">
        <f t="shared" si="202"/>
        <v>3038</v>
      </c>
      <c r="U720" s="219"/>
      <c r="V720" s="204">
        <f t="shared" si="195"/>
        <v>5367</v>
      </c>
      <c r="W720" s="217">
        <f t="shared" si="196"/>
        <v>7170</v>
      </c>
      <c r="X720" s="217">
        <f t="shared" si="197"/>
        <v>8087</v>
      </c>
      <c r="Y720" s="217">
        <f t="shared" si="198"/>
        <v>8136</v>
      </c>
      <c r="Z720" s="217">
        <f t="shared" si="199"/>
        <v>8136</v>
      </c>
      <c r="AA720" s="217">
        <f t="shared" si="200"/>
        <v>8138</v>
      </c>
      <c r="AB720" s="210">
        <f t="shared" si="203"/>
        <v>2</v>
      </c>
      <c r="AC720" s="203"/>
      <c r="AD720" s="211"/>
    </row>
    <row r="721" spans="1:30" s="79" customFormat="1" x14ac:dyDescent="0.2">
      <c r="A721" s="200">
        <v>483</v>
      </c>
      <c r="B721" s="200">
        <v>483239182</v>
      </c>
      <c r="C721" s="201" t="s">
        <v>535</v>
      </c>
      <c r="D721" s="200">
        <v>239</v>
      </c>
      <c r="E721" s="201" t="s">
        <v>271</v>
      </c>
      <c r="F721" s="200">
        <v>182</v>
      </c>
      <c r="G721" s="201" t="s">
        <v>214</v>
      </c>
      <c r="H721" s="202">
        <v>40.450000000000003</v>
      </c>
      <c r="I721" s="203"/>
      <c r="J721" s="204">
        <f t="shared" si="187"/>
        <v>10957</v>
      </c>
      <c r="K721" s="217">
        <f t="shared" si="188"/>
        <v>2615</v>
      </c>
      <c r="L721" s="217">
        <f t="shared" si="189"/>
        <v>0</v>
      </c>
      <c r="M721" s="217">
        <f t="shared" si="190"/>
        <v>938</v>
      </c>
      <c r="N721" s="218">
        <f t="shared" si="201"/>
        <v>14510</v>
      </c>
      <c r="O721" s="207">
        <f t="shared" si="191"/>
        <v>1</v>
      </c>
      <c r="P721" s="219"/>
      <c r="Q721" s="204">
        <f t="shared" si="192"/>
        <v>10241</v>
      </c>
      <c r="R721" s="217">
        <f t="shared" si="193"/>
        <v>10957</v>
      </c>
      <c r="S721" s="217">
        <f t="shared" si="194"/>
        <v>10957</v>
      </c>
      <c r="T721" s="210">
        <f t="shared" si="202"/>
        <v>716</v>
      </c>
      <c r="U721" s="219"/>
      <c r="V721" s="204">
        <f t="shared" si="195"/>
        <v>2087</v>
      </c>
      <c r="W721" s="217">
        <f t="shared" si="196"/>
        <v>2233</v>
      </c>
      <c r="X721" s="217">
        <f t="shared" si="197"/>
        <v>2233</v>
      </c>
      <c r="Y721" s="217">
        <f t="shared" si="198"/>
        <v>2233</v>
      </c>
      <c r="Z721" s="217">
        <f t="shared" si="199"/>
        <v>2614</v>
      </c>
      <c r="AA721" s="217">
        <f t="shared" si="200"/>
        <v>2615</v>
      </c>
      <c r="AB721" s="210">
        <f t="shared" si="203"/>
        <v>1</v>
      </c>
      <c r="AC721" s="203"/>
      <c r="AD721" s="211"/>
    </row>
    <row r="722" spans="1:30" s="79" customFormat="1" x14ac:dyDescent="0.2">
      <c r="A722" s="200">
        <v>483</v>
      </c>
      <c r="B722" s="200">
        <v>483239231</v>
      </c>
      <c r="C722" s="201" t="s">
        <v>535</v>
      </c>
      <c r="D722" s="200">
        <v>239</v>
      </c>
      <c r="E722" s="201" t="s">
        <v>271</v>
      </c>
      <c r="F722" s="200">
        <v>231</v>
      </c>
      <c r="G722" s="201" t="s">
        <v>263</v>
      </c>
      <c r="H722" s="202">
        <v>15</v>
      </c>
      <c r="I722" s="203"/>
      <c r="J722" s="204">
        <f t="shared" si="187"/>
        <v>10858</v>
      </c>
      <c r="K722" s="217">
        <f t="shared" si="188"/>
        <v>2699</v>
      </c>
      <c r="L722" s="217">
        <f t="shared" si="189"/>
        <v>0</v>
      </c>
      <c r="M722" s="217">
        <f t="shared" si="190"/>
        <v>938</v>
      </c>
      <c r="N722" s="218">
        <f t="shared" si="201"/>
        <v>14495</v>
      </c>
      <c r="O722" s="207">
        <f t="shared" si="191"/>
        <v>-159</v>
      </c>
      <c r="P722" s="219"/>
      <c r="Q722" s="204">
        <f t="shared" si="192"/>
        <v>10937</v>
      </c>
      <c r="R722" s="217">
        <f t="shared" si="193"/>
        <v>10858</v>
      </c>
      <c r="S722" s="217">
        <f t="shared" si="194"/>
        <v>10858</v>
      </c>
      <c r="T722" s="210">
        <f t="shared" si="202"/>
        <v>-79</v>
      </c>
      <c r="U722" s="219"/>
      <c r="V722" s="204">
        <f t="shared" si="195"/>
        <v>2604</v>
      </c>
      <c r="W722" s="217">
        <f t="shared" si="196"/>
        <v>2585</v>
      </c>
      <c r="X722" s="217">
        <f t="shared" si="197"/>
        <v>2857</v>
      </c>
      <c r="Y722" s="217">
        <f t="shared" si="198"/>
        <v>2858</v>
      </c>
      <c r="Z722" s="217">
        <f t="shared" si="199"/>
        <v>2858</v>
      </c>
      <c r="AA722" s="217">
        <f t="shared" si="200"/>
        <v>2699</v>
      </c>
      <c r="AB722" s="210">
        <f t="shared" si="203"/>
        <v>-159</v>
      </c>
      <c r="AC722" s="203"/>
      <c r="AD722" s="211"/>
    </row>
    <row r="723" spans="1:30" s="79" customFormat="1" x14ac:dyDescent="0.2">
      <c r="A723" s="200">
        <v>483</v>
      </c>
      <c r="B723" s="200">
        <v>483239239</v>
      </c>
      <c r="C723" s="201" t="s">
        <v>535</v>
      </c>
      <c r="D723" s="200">
        <v>239</v>
      </c>
      <c r="E723" s="201" t="s">
        <v>271</v>
      </c>
      <c r="F723" s="200">
        <v>239</v>
      </c>
      <c r="G723" s="201" t="s">
        <v>271</v>
      </c>
      <c r="H723" s="202">
        <v>347.61</v>
      </c>
      <c r="I723" s="203"/>
      <c r="J723" s="204">
        <f t="shared" si="187"/>
        <v>10596</v>
      </c>
      <c r="K723" s="217">
        <f t="shared" si="188"/>
        <v>4175</v>
      </c>
      <c r="L723" s="217">
        <f t="shared" si="189"/>
        <v>0</v>
      </c>
      <c r="M723" s="217">
        <f t="shared" si="190"/>
        <v>938</v>
      </c>
      <c r="N723" s="218">
        <f t="shared" si="201"/>
        <v>15709</v>
      </c>
      <c r="O723" s="207">
        <f t="shared" si="191"/>
        <v>1</v>
      </c>
      <c r="P723" s="219"/>
      <c r="Q723" s="204">
        <f t="shared" si="192"/>
        <v>10315</v>
      </c>
      <c r="R723" s="217">
        <f t="shared" si="193"/>
        <v>10596</v>
      </c>
      <c r="S723" s="217">
        <f t="shared" si="194"/>
        <v>10596</v>
      </c>
      <c r="T723" s="210">
        <f t="shared" si="202"/>
        <v>281</v>
      </c>
      <c r="U723" s="219"/>
      <c r="V723" s="204">
        <f t="shared" si="195"/>
        <v>3875</v>
      </c>
      <c r="W723" s="217">
        <f t="shared" si="196"/>
        <v>3980</v>
      </c>
      <c r="X723" s="217">
        <f t="shared" si="197"/>
        <v>4159</v>
      </c>
      <c r="Y723" s="217">
        <f t="shared" si="198"/>
        <v>4174</v>
      </c>
      <c r="Z723" s="217">
        <f t="shared" si="199"/>
        <v>4174</v>
      </c>
      <c r="AA723" s="217">
        <f t="shared" si="200"/>
        <v>4175</v>
      </c>
      <c r="AB723" s="210">
        <f t="shared" si="203"/>
        <v>1</v>
      </c>
      <c r="AC723" s="203"/>
      <c r="AD723" s="211"/>
    </row>
    <row r="724" spans="1:30" s="79" customFormat="1" x14ac:dyDescent="0.2">
      <c r="A724" s="200">
        <v>483</v>
      </c>
      <c r="B724" s="200">
        <v>483239261</v>
      </c>
      <c r="C724" s="201" t="s">
        <v>535</v>
      </c>
      <c r="D724" s="200">
        <v>239</v>
      </c>
      <c r="E724" s="201" t="s">
        <v>271</v>
      </c>
      <c r="F724" s="200">
        <v>261</v>
      </c>
      <c r="G724" s="201" t="s">
        <v>293</v>
      </c>
      <c r="H724" s="202">
        <v>7.86</v>
      </c>
      <c r="I724" s="203"/>
      <c r="J724" s="204">
        <f t="shared" si="187"/>
        <v>10487</v>
      </c>
      <c r="K724" s="217">
        <f t="shared" si="188"/>
        <v>6768</v>
      </c>
      <c r="L724" s="217">
        <f t="shared" si="189"/>
        <v>0</v>
      </c>
      <c r="M724" s="217">
        <f t="shared" si="190"/>
        <v>938</v>
      </c>
      <c r="N724" s="218">
        <f t="shared" si="201"/>
        <v>18193</v>
      </c>
      <c r="O724" s="207">
        <f t="shared" si="191"/>
        <v>4</v>
      </c>
      <c r="P724" s="219"/>
      <c r="Q724" s="204">
        <f t="shared" si="192"/>
        <v>11126</v>
      </c>
      <c r="R724" s="217">
        <f t="shared" si="193"/>
        <v>10487</v>
      </c>
      <c r="S724" s="217">
        <f t="shared" si="194"/>
        <v>10487</v>
      </c>
      <c r="T724" s="210">
        <f t="shared" si="202"/>
        <v>-639</v>
      </c>
      <c r="U724" s="219"/>
      <c r="V724" s="204">
        <f t="shared" si="195"/>
        <v>7056</v>
      </c>
      <c r="W724" s="217">
        <f t="shared" si="196"/>
        <v>6651</v>
      </c>
      <c r="X724" s="217">
        <f t="shared" si="197"/>
        <v>6776</v>
      </c>
      <c r="Y724" s="217">
        <f t="shared" si="198"/>
        <v>6765</v>
      </c>
      <c r="Z724" s="217">
        <f t="shared" si="199"/>
        <v>6764</v>
      </c>
      <c r="AA724" s="217">
        <f t="shared" si="200"/>
        <v>6768</v>
      </c>
      <c r="AB724" s="210">
        <f t="shared" si="203"/>
        <v>4</v>
      </c>
      <c r="AC724" s="203"/>
      <c r="AD724" s="211"/>
    </row>
    <row r="725" spans="1:30" s="79" customFormat="1" x14ac:dyDescent="0.2">
      <c r="A725" s="200">
        <v>483</v>
      </c>
      <c r="B725" s="200">
        <v>483239264</v>
      </c>
      <c r="C725" s="201" t="s">
        <v>535</v>
      </c>
      <c r="D725" s="200">
        <v>239</v>
      </c>
      <c r="E725" s="201" t="s">
        <v>271</v>
      </c>
      <c r="F725" s="200">
        <v>264</v>
      </c>
      <c r="G725" s="201" t="s">
        <v>296</v>
      </c>
      <c r="H725" s="202">
        <v>0.5</v>
      </c>
      <c r="I725" s="203"/>
      <c r="J725" s="204">
        <f t="shared" si="187"/>
        <v>10731.874150274156</v>
      </c>
      <c r="K725" s="217">
        <f t="shared" si="188"/>
        <v>4464</v>
      </c>
      <c r="L725" s="217">
        <f t="shared" si="189"/>
        <v>0</v>
      </c>
      <c r="M725" s="217">
        <f t="shared" si="190"/>
        <v>938</v>
      </c>
      <c r="N725" s="218">
        <f t="shared" si="201"/>
        <v>16133.874150274156</v>
      </c>
      <c r="O725" s="207" t="str">
        <f t="shared" si="191"/>
        <v/>
      </c>
      <c r="P725" s="219"/>
      <c r="Q725" s="204">
        <f t="shared" si="192"/>
        <v>10583.570450529871</v>
      </c>
      <c r="R725" s="217" t="str">
        <f t="shared" si="193"/>
        <v/>
      </c>
      <c r="S725" s="217" t="str">
        <f t="shared" si="194"/>
        <v/>
      </c>
      <c r="T725" s="210" t="str">
        <f t="shared" si="202"/>
        <v/>
      </c>
      <c r="U725" s="219"/>
      <c r="V725" s="204">
        <f t="shared" si="195"/>
        <v>4266</v>
      </c>
      <c r="W725" s="217" t="str">
        <f t="shared" si="196"/>
        <v/>
      </c>
      <c r="X725" s="217" t="str">
        <f t="shared" si="197"/>
        <v/>
      </c>
      <c r="Y725" s="217" t="str">
        <f t="shared" si="198"/>
        <v/>
      </c>
      <c r="Z725" s="217" t="str">
        <f t="shared" si="199"/>
        <v/>
      </c>
      <c r="AA725" s="217">
        <f t="shared" si="200"/>
        <v>4464</v>
      </c>
      <c r="AB725" s="210" t="str">
        <f t="shared" si="203"/>
        <v/>
      </c>
      <c r="AC725" s="203"/>
      <c r="AD725" s="211"/>
    </row>
    <row r="726" spans="1:30" s="79" customFormat="1" x14ac:dyDescent="0.2">
      <c r="A726" s="200">
        <v>483</v>
      </c>
      <c r="B726" s="200">
        <v>483239293</v>
      </c>
      <c r="C726" s="201" t="s">
        <v>535</v>
      </c>
      <c r="D726" s="200">
        <v>239</v>
      </c>
      <c r="E726" s="201" t="s">
        <v>271</v>
      </c>
      <c r="F726" s="200">
        <v>293</v>
      </c>
      <c r="G726" s="201" t="s">
        <v>325</v>
      </c>
      <c r="H726" s="202">
        <v>1</v>
      </c>
      <c r="I726" s="203"/>
      <c r="J726" s="204">
        <f t="shared" si="187"/>
        <v>12760.161431036608</v>
      </c>
      <c r="K726" s="217">
        <f t="shared" si="188"/>
        <v>611</v>
      </c>
      <c r="L726" s="217">
        <f t="shared" si="189"/>
        <v>0</v>
      </c>
      <c r="M726" s="217">
        <f t="shared" si="190"/>
        <v>938</v>
      </c>
      <c r="N726" s="218">
        <f t="shared" si="201"/>
        <v>14309.161431036608</v>
      </c>
      <c r="O726" s="207">
        <f t="shared" si="191"/>
        <v>1</v>
      </c>
      <c r="P726" s="219"/>
      <c r="Q726" s="204" t="str">
        <f t="shared" si="192"/>
        <v/>
      </c>
      <c r="R726" s="217" t="str">
        <f t="shared" si="193"/>
        <v/>
      </c>
      <c r="S726" s="217">
        <f t="shared" si="194"/>
        <v>12760.161431036608</v>
      </c>
      <c r="T726" s="210" t="str">
        <f t="shared" si="202"/>
        <v/>
      </c>
      <c r="U726" s="219"/>
      <c r="V726" s="204" t="str">
        <f t="shared" si="195"/>
        <v/>
      </c>
      <c r="W726" s="217" t="str">
        <f t="shared" si="196"/>
        <v/>
      </c>
      <c r="X726" s="217">
        <f t="shared" si="197"/>
        <v>574</v>
      </c>
      <c r="Y726" s="217">
        <f t="shared" si="198"/>
        <v>610</v>
      </c>
      <c r="Z726" s="217">
        <f t="shared" si="199"/>
        <v>610</v>
      </c>
      <c r="AA726" s="217">
        <f t="shared" si="200"/>
        <v>611</v>
      </c>
      <c r="AB726" s="210">
        <f t="shared" si="203"/>
        <v>1</v>
      </c>
      <c r="AC726" s="203"/>
      <c r="AD726" s="211"/>
    </row>
    <row r="727" spans="1:30" s="79" customFormat="1" x14ac:dyDescent="0.2">
      <c r="A727" s="200">
        <v>483</v>
      </c>
      <c r="B727" s="200">
        <v>483239310</v>
      </c>
      <c r="C727" s="201" t="s">
        <v>535</v>
      </c>
      <c r="D727" s="200">
        <v>239</v>
      </c>
      <c r="E727" s="201" t="s">
        <v>271</v>
      </c>
      <c r="F727" s="200">
        <v>310</v>
      </c>
      <c r="G727" s="201" t="s">
        <v>342</v>
      </c>
      <c r="H727" s="202">
        <v>58.09</v>
      </c>
      <c r="I727" s="203"/>
      <c r="J727" s="204">
        <f t="shared" si="187"/>
        <v>11681</v>
      </c>
      <c r="K727" s="217">
        <f t="shared" si="188"/>
        <v>3025</v>
      </c>
      <c r="L727" s="217">
        <f t="shared" si="189"/>
        <v>0</v>
      </c>
      <c r="M727" s="217">
        <f t="shared" si="190"/>
        <v>938</v>
      </c>
      <c r="N727" s="218">
        <f t="shared" si="201"/>
        <v>15644</v>
      </c>
      <c r="O727" s="207">
        <f t="shared" si="191"/>
        <v>-456</v>
      </c>
      <c r="P727" s="219"/>
      <c r="Q727" s="204">
        <f t="shared" si="192"/>
        <v>11561</v>
      </c>
      <c r="R727" s="217">
        <f t="shared" si="193"/>
        <v>11681</v>
      </c>
      <c r="S727" s="217">
        <f t="shared" si="194"/>
        <v>11681</v>
      </c>
      <c r="T727" s="210">
        <f t="shared" si="202"/>
        <v>120</v>
      </c>
      <c r="U727" s="219"/>
      <c r="V727" s="204">
        <f t="shared" si="195"/>
        <v>1196</v>
      </c>
      <c r="W727" s="217">
        <f t="shared" si="196"/>
        <v>1209</v>
      </c>
      <c r="X727" s="217">
        <f t="shared" si="197"/>
        <v>1970</v>
      </c>
      <c r="Y727" s="217">
        <f t="shared" si="198"/>
        <v>1877</v>
      </c>
      <c r="Z727" s="217">
        <f t="shared" si="199"/>
        <v>3481</v>
      </c>
      <c r="AA727" s="217">
        <f t="shared" si="200"/>
        <v>3025</v>
      </c>
      <c r="AB727" s="210">
        <f t="shared" si="203"/>
        <v>-456</v>
      </c>
      <c r="AC727" s="203"/>
      <c r="AD727" s="211"/>
    </row>
    <row r="728" spans="1:30" s="79" customFormat="1" x14ac:dyDescent="0.2">
      <c r="A728" s="200">
        <v>483</v>
      </c>
      <c r="B728" s="200">
        <v>483239336</v>
      </c>
      <c r="C728" s="201" t="s">
        <v>535</v>
      </c>
      <c r="D728" s="200">
        <v>239</v>
      </c>
      <c r="E728" s="201" t="s">
        <v>271</v>
      </c>
      <c r="F728" s="200">
        <v>336</v>
      </c>
      <c r="G728" s="201" t="s">
        <v>368</v>
      </c>
      <c r="H728" s="202">
        <v>2</v>
      </c>
      <c r="I728" s="203"/>
      <c r="J728" s="204">
        <f t="shared" si="187"/>
        <v>11076</v>
      </c>
      <c r="K728" s="217">
        <f t="shared" si="188"/>
        <v>2592</v>
      </c>
      <c r="L728" s="217">
        <f t="shared" si="189"/>
        <v>0</v>
      </c>
      <c r="M728" s="217">
        <f t="shared" si="190"/>
        <v>938</v>
      </c>
      <c r="N728" s="218">
        <f t="shared" si="201"/>
        <v>14606</v>
      </c>
      <c r="O728" s="207">
        <f t="shared" si="191"/>
        <v>1</v>
      </c>
      <c r="P728" s="219"/>
      <c r="Q728" s="204">
        <f t="shared" si="192"/>
        <v>12033.357723379762</v>
      </c>
      <c r="R728" s="217" t="str">
        <f t="shared" si="193"/>
        <v/>
      </c>
      <c r="S728" s="217">
        <f t="shared" si="194"/>
        <v>11076</v>
      </c>
      <c r="T728" s="210">
        <f t="shared" si="202"/>
        <v>-957.35772337976232</v>
      </c>
      <c r="U728" s="219"/>
      <c r="V728" s="204">
        <f t="shared" si="195"/>
        <v>2611</v>
      </c>
      <c r="W728" s="217" t="str">
        <f t="shared" si="196"/>
        <v/>
      </c>
      <c r="X728" s="217">
        <f t="shared" si="197"/>
        <v>2584</v>
      </c>
      <c r="Y728" s="217">
        <f t="shared" si="198"/>
        <v>2591</v>
      </c>
      <c r="Z728" s="217">
        <f t="shared" si="199"/>
        <v>2591</v>
      </c>
      <c r="AA728" s="217">
        <f t="shared" si="200"/>
        <v>2592</v>
      </c>
      <c r="AB728" s="210">
        <f t="shared" si="203"/>
        <v>1</v>
      </c>
      <c r="AC728" s="203"/>
      <c r="AD728" s="211"/>
    </row>
    <row r="729" spans="1:30" s="79" customFormat="1" x14ac:dyDescent="0.2">
      <c r="A729" s="200">
        <v>483</v>
      </c>
      <c r="B729" s="200">
        <v>483239625</v>
      </c>
      <c r="C729" s="201" t="s">
        <v>535</v>
      </c>
      <c r="D729" s="200">
        <v>239</v>
      </c>
      <c r="E729" s="201" t="s">
        <v>271</v>
      </c>
      <c r="F729" s="200">
        <v>625</v>
      </c>
      <c r="G729" s="201" t="s">
        <v>395</v>
      </c>
      <c r="H729" s="202">
        <v>1</v>
      </c>
      <c r="I729" s="203"/>
      <c r="J729" s="204">
        <f t="shared" si="187"/>
        <v>11076</v>
      </c>
      <c r="K729" s="217">
        <f t="shared" si="188"/>
        <v>1672</v>
      </c>
      <c r="L729" s="217">
        <f t="shared" si="189"/>
        <v>0</v>
      </c>
      <c r="M729" s="217">
        <f t="shared" si="190"/>
        <v>938</v>
      </c>
      <c r="N729" s="218">
        <f t="shared" si="201"/>
        <v>13686</v>
      </c>
      <c r="O729" s="207">
        <f t="shared" si="191"/>
        <v>0</v>
      </c>
      <c r="P729" s="219"/>
      <c r="Q729" s="204">
        <f t="shared" si="192"/>
        <v>10869</v>
      </c>
      <c r="R729" s="217">
        <f t="shared" si="193"/>
        <v>11076</v>
      </c>
      <c r="S729" s="217">
        <f t="shared" si="194"/>
        <v>11076</v>
      </c>
      <c r="T729" s="210">
        <f t="shared" si="202"/>
        <v>207</v>
      </c>
      <c r="U729" s="219"/>
      <c r="V729" s="204">
        <f t="shared" si="195"/>
        <v>1571</v>
      </c>
      <c r="W729" s="217">
        <f t="shared" si="196"/>
        <v>1601</v>
      </c>
      <c r="X729" s="217">
        <f t="shared" si="197"/>
        <v>1660</v>
      </c>
      <c r="Y729" s="217">
        <f t="shared" si="198"/>
        <v>1678</v>
      </c>
      <c r="Z729" s="217">
        <f t="shared" si="199"/>
        <v>1672</v>
      </c>
      <c r="AA729" s="217">
        <f t="shared" si="200"/>
        <v>1672</v>
      </c>
      <c r="AB729" s="210">
        <f t="shared" si="203"/>
        <v>0</v>
      </c>
      <c r="AC729" s="203"/>
      <c r="AD729" s="211"/>
    </row>
    <row r="730" spans="1:30" s="79" customFormat="1" x14ac:dyDescent="0.2">
      <c r="A730" s="200">
        <v>483</v>
      </c>
      <c r="B730" s="200">
        <v>483239665</v>
      </c>
      <c r="C730" s="201" t="s">
        <v>535</v>
      </c>
      <c r="D730" s="200">
        <v>239</v>
      </c>
      <c r="E730" s="201" t="s">
        <v>271</v>
      </c>
      <c r="F730" s="200">
        <v>665</v>
      </c>
      <c r="G730" s="201" t="s">
        <v>405</v>
      </c>
      <c r="H730" s="202">
        <v>9</v>
      </c>
      <c r="I730" s="203"/>
      <c r="J730" s="204">
        <f t="shared" si="187"/>
        <v>12229</v>
      </c>
      <c r="K730" s="217">
        <f t="shared" si="188"/>
        <v>2164</v>
      </c>
      <c r="L730" s="217">
        <f t="shared" si="189"/>
        <v>0</v>
      </c>
      <c r="M730" s="217">
        <f t="shared" si="190"/>
        <v>938</v>
      </c>
      <c r="N730" s="218">
        <f t="shared" si="201"/>
        <v>15331</v>
      </c>
      <c r="O730" s="207">
        <f t="shared" si="191"/>
        <v>0</v>
      </c>
      <c r="P730" s="219"/>
      <c r="Q730" s="204">
        <f t="shared" si="192"/>
        <v>12018</v>
      </c>
      <c r="R730" s="217">
        <f t="shared" si="193"/>
        <v>12229</v>
      </c>
      <c r="S730" s="217">
        <f t="shared" si="194"/>
        <v>12229</v>
      </c>
      <c r="T730" s="210">
        <f t="shared" si="202"/>
        <v>211</v>
      </c>
      <c r="U730" s="219"/>
      <c r="V730" s="204">
        <f t="shared" si="195"/>
        <v>2157</v>
      </c>
      <c r="W730" s="217">
        <f t="shared" si="196"/>
        <v>2195</v>
      </c>
      <c r="X730" s="217">
        <f t="shared" si="197"/>
        <v>2113</v>
      </c>
      <c r="Y730" s="217">
        <f t="shared" si="198"/>
        <v>2164</v>
      </c>
      <c r="Z730" s="217">
        <f t="shared" si="199"/>
        <v>2164</v>
      </c>
      <c r="AA730" s="217">
        <f t="shared" si="200"/>
        <v>2164</v>
      </c>
      <c r="AB730" s="210">
        <f t="shared" si="203"/>
        <v>0</v>
      </c>
      <c r="AC730" s="203"/>
      <c r="AD730" s="211"/>
    </row>
    <row r="731" spans="1:30" s="79" customFormat="1" x14ac:dyDescent="0.2">
      <c r="A731" s="200">
        <v>483</v>
      </c>
      <c r="B731" s="200">
        <v>483239740</v>
      </c>
      <c r="C731" s="201" t="s">
        <v>535</v>
      </c>
      <c r="D731" s="200">
        <v>239</v>
      </c>
      <c r="E731" s="201" t="s">
        <v>271</v>
      </c>
      <c r="F731" s="200">
        <v>740</v>
      </c>
      <c r="G731" s="201" t="s">
        <v>428</v>
      </c>
      <c r="H731" s="202">
        <v>3.7800000000000002</v>
      </c>
      <c r="I731" s="203"/>
      <c r="J731" s="204">
        <f t="shared" si="187"/>
        <v>10145</v>
      </c>
      <c r="K731" s="217">
        <f t="shared" si="188"/>
        <v>5085</v>
      </c>
      <c r="L731" s="217">
        <f t="shared" si="189"/>
        <v>0</v>
      </c>
      <c r="M731" s="217">
        <f t="shared" si="190"/>
        <v>938</v>
      </c>
      <c r="N731" s="218">
        <f t="shared" si="201"/>
        <v>16168</v>
      </c>
      <c r="O731" s="207">
        <f t="shared" si="191"/>
        <v>2</v>
      </c>
      <c r="P731" s="219"/>
      <c r="Q731" s="204">
        <f t="shared" si="192"/>
        <v>10819.667771984386</v>
      </c>
      <c r="R731" s="217">
        <f t="shared" si="193"/>
        <v>10145</v>
      </c>
      <c r="S731" s="217">
        <f t="shared" si="194"/>
        <v>10145</v>
      </c>
      <c r="T731" s="210">
        <f t="shared" si="202"/>
        <v>-674.66777198438649</v>
      </c>
      <c r="U731" s="219"/>
      <c r="V731" s="204">
        <f t="shared" si="195"/>
        <v>4950</v>
      </c>
      <c r="W731" s="217">
        <f t="shared" si="196"/>
        <v>4641</v>
      </c>
      <c r="X731" s="217">
        <f t="shared" si="197"/>
        <v>4641</v>
      </c>
      <c r="Y731" s="217">
        <f t="shared" si="198"/>
        <v>4641</v>
      </c>
      <c r="Z731" s="217">
        <f t="shared" si="199"/>
        <v>5083</v>
      </c>
      <c r="AA731" s="217">
        <f t="shared" si="200"/>
        <v>5085</v>
      </c>
      <c r="AB731" s="210">
        <f t="shared" si="203"/>
        <v>2</v>
      </c>
      <c r="AC731" s="203"/>
      <c r="AD731" s="211"/>
    </row>
    <row r="732" spans="1:30" s="79" customFormat="1" x14ac:dyDescent="0.2">
      <c r="A732" s="200">
        <v>483</v>
      </c>
      <c r="B732" s="200">
        <v>483239760</v>
      </c>
      <c r="C732" s="201" t="s">
        <v>535</v>
      </c>
      <c r="D732" s="200">
        <v>239</v>
      </c>
      <c r="E732" s="201" t="s">
        <v>271</v>
      </c>
      <c r="F732" s="200">
        <v>760</v>
      </c>
      <c r="G732" s="201" t="s">
        <v>433</v>
      </c>
      <c r="H732" s="202">
        <v>47.519999999999996</v>
      </c>
      <c r="I732" s="203"/>
      <c r="J732" s="204">
        <f t="shared" si="187"/>
        <v>11021</v>
      </c>
      <c r="K732" s="217">
        <f t="shared" si="188"/>
        <v>2803</v>
      </c>
      <c r="L732" s="217">
        <f t="shared" si="189"/>
        <v>0</v>
      </c>
      <c r="M732" s="217">
        <f t="shared" si="190"/>
        <v>938</v>
      </c>
      <c r="N732" s="218">
        <f t="shared" si="201"/>
        <v>14762</v>
      </c>
      <c r="O732" s="207">
        <f t="shared" si="191"/>
        <v>11</v>
      </c>
      <c r="P732" s="219"/>
      <c r="Q732" s="204">
        <f t="shared" si="192"/>
        <v>10991</v>
      </c>
      <c r="R732" s="217">
        <f t="shared" si="193"/>
        <v>11021</v>
      </c>
      <c r="S732" s="217">
        <f t="shared" si="194"/>
        <v>11021</v>
      </c>
      <c r="T732" s="210">
        <f t="shared" si="202"/>
        <v>30</v>
      </c>
      <c r="U732" s="219"/>
      <c r="V732" s="204">
        <f t="shared" si="195"/>
        <v>2507</v>
      </c>
      <c r="W732" s="217">
        <f t="shared" si="196"/>
        <v>2514</v>
      </c>
      <c r="X732" s="217">
        <f t="shared" si="197"/>
        <v>2514</v>
      </c>
      <c r="Y732" s="217">
        <f t="shared" si="198"/>
        <v>2514</v>
      </c>
      <c r="Z732" s="217">
        <f t="shared" si="199"/>
        <v>2792</v>
      </c>
      <c r="AA732" s="217">
        <f t="shared" si="200"/>
        <v>2803</v>
      </c>
      <c r="AB732" s="210">
        <f t="shared" si="203"/>
        <v>11</v>
      </c>
      <c r="AC732" s="203"/>
      <c r="AD732" s="211"/>
    </row>
    <row r="733" spans="1:30" s="79" customFormat="1" x14ac:dyDescent="0.2">
      <c r="A733" s="200">
        <v>483</v>
      </c>
      <c r="B733" s="200">
        <v>483239780</v>
      </c>
      <c r="C733" s="201" t="s">
        <v>535</v>
      </c>
      <c r="D733" s="200">
        <v>239</v>
      </c>
      <c r="E733" s="201" t="s">
        <v>271</v>
      </c>
      <c r="F733" s="200">
        <v>780</v>
      </c>
      <c r="G733" s="201" t="s">
        <v>443</v>
      </c>
      <c r="H733" s="202">
        <v>2</v>
      </c>
      <c r="I733" s="203"/>
      <c r="J733" s="204">
        <f t="shared" si="187"/>
        <v>15200</v>
      </c>
      <c r="K733" s="217">
        <f t="shared" si="188"/>
        <v>3639</v>
      </c>
      <c r="L733" s="217">
        <f t="shared" si="189"/>
        <v>0</v>
      </c>
      <c r="M733" s="217">
        <f t="shared" si="190"/>
        <v>938</v>
      </c>
      <c r="N733" s="218">
        <f t="shared" si="201"/>
        <v>19777</v>
      </c>
      <c r="O733" s="207">
        <f t="shared" si="191"/>
        <v>0</v>
      </c>
      <c r="P733" s="219"/>
      <c r="Q733" s="204">
        <f t="shared" si="192"/>
        <v>10752.450832366469</v>
      </c>
      <c r="R733" s="217" t="str">
        <f t="shared" si="193"/>
        <v/>
      </c>
      <c r="S733" s="217">
        <f t="shared" si="194"/>
        <v>15200</v>
      </c>
      <c r="T733" s="210">
        <f t="shared" si="202"/>
        <v>4447.5491676335314</v>
      </c>
      <c r="U733" s="219"/>
      <c r="V733" s="204">
        <f t="shared" si="195"/>
        <v>2048</v>
      </c>
      <c r="W733" s="217" t="str">
        <f t="shared" si="196"/>
        <v/>
      </c>
      <c r="X733" s="217">
        <f t="shared" si="197"/>
        <v>3595</v>
      </c>
      <c r="Y733" s="217">
        <f t="shared" si="198"/>
        <v>3639</v>
      </c>
      <c r="Z733" s="217">
        <f t="shared" si="199"/>
        <v>3639</v>
      </c>
      <c r="AA733" s="217">
        <f t="shared" si="200"/>
        <v>3639</v>
      </c>
      <c r="AB733" s="210">
        <f t="shared" si="203"/>
        <v>0</v>
      </c>
      <c r="AC733" s="203"/>
      <c r="AD733" s="211"/>
    </row>
    <row r="734" spans="1:30" s="79" customFormat="1" x14ac:dyDescent="0.2">
      <c r="A734" s="200">
        <v>484</v>
      </c>
      <c r="B734" s="200">
        <v>484035001</v>
      </c>
      <c r="C734" s="201" t="s">
        <v>536</v>
      </c>
      <c r="D734" s="200">
        <v>35</v>
      </c>
      <c r="E734" s="201" t="s">
        <v>67</v>
      </c>
      <c r="F734" s="200">
        <v>1</v>
      </c>
      <c r="G734" s="201" t="s">
        <v>33</v>
      </c>
      <c r="H734" s="202">
        <v>0.78</v>
      </c>
      <c r="I734" s="203"/>
      <c r="J734" s="204">
        <f t="shared" si="187"/>
        <v>11530.517394155666</v>
      </c>
      <c r="K734" s="217">
        <f t="shared" si="188"/>
        <v>2040</v>
      </c>
      <c r="L734" s="217">
        <f t="shared" si="189"/>
        <v>0</v>
      </c>
      <c r="M734" s="217">
        <f t="shared" si="190"/>
        <v>938</v>
      </c>
      <c r="N734" s="218">
        <f t="shared" si="201"/>
        <v>14508.517394155666</v>
      </c>
      <c r="O734" s="207" t="str">
        <f t="shared" si="191"/>
        <v/>
      </c>
      <c r="P734" s="219"/>
      <c r="Q734" s="204" t="str">
        <f t="shared" si="192"/>
        <v/>
      </c>
      <c r="R734" s="217" t="str">
        <f t="shared" si="193"/>
        <v/>
      </c>
      <c r="S734" s="217" t="str">
        <f t="shared" si="194"/>
        <v/>
      </c>
      <c r="T734" s="210" t="str">
        <f t="shared" si="202"/>
        <v/>
      </c>
      <c r="U734" s="219"/>
      <c r="V734" s="204" t="str">
        <f t="shared" si="195"/>
        <v/>
      </c>
      <c r="W734" s="217" t="str">
        <f t="shared" si="196"/>
        <v/>
      </c>
      <c r="X734" s="217" t="str">
        <f t="shared" si="197"/>
        <v/>
      </c>
      <c r="Y734" s="217" t="str">
        <f t="shared" si="198"/>
        <v/>
      </c>
      <c r="Z734" s="217" t="str">
        <f t="shared" si="199"/>
        <v/>
      </c>
      <c r="AA734" s="217">
        <f t="shared" si="200"/>
        <v>2040</v>
      </c>
      <c r="AB734" s="210" t="str">
        <f t="shared" si="203"/>
        <v/>
      </c>
      <c r="AC734" s="203"/>
      <c r="AD734" s="211"/>
    </row>
    <row r="735" spans="1:30" s="79" customFormat="1" x14ac:dyDescent="0.2">
      <c r="A735" s="200">
        <v>484</v>
      </c>
      <c r="B735" s="200">
        <v>484035016</v>
      </c>
      <c r="C735" s="201" t="s">
        <v>536</v>
      </c>
      <c r="D735" s="200">
        <v>35</v>
      </c>
      <c r="E735" s="201" t="s">
        <v>67</v>
      </c>
      <c r="F735" s="200">
        <v>16</v>
      </c>
      <c r="G735" s="201" t="s">
        <v>48</v>
      </c>
      <c r="H735" s="202">
        <v>1</v>
      </c>
      <c r="I735" s="203"/>
      <c r="J735" s="204">
        <f t="shared" si="187"/>
        <v>12409.098610371297</v>
      </c>
      <c r="K735" s="217">
        <f t="shared" si="188"/>
        <v>594</v>
      </c>
      <c r="L735" s="217">
        <f t="shared" si="189"/>
        <v>0</v>
      </c>
      <c r="M735" s="217">
        <f t="shared" si="190"/>
        <v>938</v>
      </c>
      <c r="N735" s="218">
        <f t="shared" si="201"/>
        <v>13941.098610371297</v>
      </c>
      <c r="O735" s="207">
        <f t="shared" si="191"/>
        <v>0</v>
      </c>
      <c r="P735" s="219"/>
      <c r="Q735" s="204" t="str">
        <f t="shared" si="192"/>
        <v/>
      </c>
      <c r="R735" s="217" t="str">
        <f t="shared" si="193"/>
        <v/>
      </c>
      <c r="S735" s="217">
        <f t="shared" si="194"/>
        <v>12409.098610371297</v>
      </c>
      <c r="T735" s="210" t="str">
        <f t="shared" si="202"/>
        <v/>
      </c>
      <c r="U735" s="219"/>
      <c r="V735" s="204" t="str">
        <f t="shared" si="195"/>
        <v/>
      </c>
      <c r="W735" s="217" t="str">
        <f t="shared" si="196"/>
        <v/>
      </c>
      <c r="X735" s="217">
        <f t="shared" si="197"/>
        <v>604</v>
      </c>
      <c r="Y735" s="217">
        <f t="shared" si="198"/>
        <v>594</v>
      </c>
      <c r="Z735" s="217">
        <f t="shared" si="199"/>
        <v>594</v>
      </c>
      <c r="AA735" s="217">
        <f t="shared" si="200"/>
        <v>594</v>
      </c>
      <c r="AB735" s="210">
        <f t="shared" si="203"/>
        <v>0</v>
      </c>
      <c r="AC735" s="203"/>
      <c r="AD735" s="211"/>
    </row>
    <row r="736" spans="1:30" s="79" customFormat="1" x14ac:dyDescent="0.2">
      <c r="A736" s="200">
        <v>484</v>
      </c>
      <c r="B736" s="200">
        <v>484035035</v>
      </c>
      <c r="C736" s="201" t="s">
        <v>536</v>
      </c>
      <c r="D736" s="200">
        <v>35</v>
      </c>
      <c r="E736" s="201" t="s">
        <v>67</v>
      </c>
      <c r="F736" s="200">
        <v>35</v>
      </c>
      <c r="G736" s="201" t="s">
        <v>67</v>
      </c>
      <c r="H736" s="202">
        <v>1555.75</v>
      </c>
      <c r="I736" s="203"/>
      <c r="J736" s="204">
        <f t="shared" si="187"/>
        <v>14241</v>
      </c>
      <c r="K736" s="217">
        <f t="shared" si="188"/>
        <v>5977</v>
      </c>
      <c r="L736" s="217">
        <f t="shared" si="189"/>
        <v>0</v>
      </c>
      <c r="M736" s="217">
        <f t="shared" si="190"/>
        <v>938</v>
      </c>
      <c r="N736" s="218">
        <f t="shared" si="201"/>
        <v>21156</v>
      </c>
      <c r="O736" s="207">
        <f t="shared" si="191"/>
        <v>7</v>
      </c>
      <c r="P736" s="219"/>
      <c r="Q736" s="204">
        <f t="shared" si="192"/>
        <v>13906</v>
      </c>
      <c r="R736" s="217">
        <f t="shared" si="193"/>
        <v>14241</v>
      </c>
      <c r="S736" s="217">
        <f t="shared" si="194"/>
        <v>14241</v>
      </c>
      <c r="T736" s="210">
        <f t="shared" si="202"/>
        <v>335</v>
      </c>
      <c r="U736" s="219"/>
      <c r="V736" s="204">
        <f t="shared" si="195"/>
        <v>4741</v>
      </c>
      <c r="W736" s="217">
        <f t="shared" si="196"/>
        <v>4856</v>
      </c>
      <c r="X736" s="217">
        <f t="shared" si="197"/>
        <v>5951</v>
      </c>
      <c r="Y736" s="217">
        <f t="shared" si="198"/>
        <v>5967</v>
      </c>
      <c r="Z736" s="217">
        <f t="shared" si="199"/>
        <v>5970</v>
      </c>
      <c r="AA736" s="217">
        <f t="shared" si="200"/>
        <v>5977</v>
      </c>
      <c r="AB736" s="210">
        <f t="shared" si="203"/>
        <v>7</v>
      </c>
      <c r="AC736" s="203"/>
      <c r="AD736" s="211"/>
    </row>
    <row r="737" spans="1:30" s="79" customFormat="1" x14ac:dyDescent="0.2">
      <c r="A737" s="200">
        <v>484</v>
      </c>
      <c r="B737" s="200">
        <v>484035044</v>
      </c>
      <c r="C737" s="201" t="s">
        <v>536</v>
      </c>
      <c r="D737" s="200">
        <v>35</v>
      </c>
      <c r="E737" s="201" t="s">
        <v>67</v>
      </c>
      <c r="F737" s="200">
        <v>44</v>
      </c>
      <c r="G737" s="201" t="s">
        <v>76</v>
      </c>
      <c r="H737" s="202">
        <v>3.3200000000000003</v>
      </c>
      <c r="I737" s="203"/>
      <c r="J737" s="204">
        <f t="shared" si="187"/>
        <v>11971</v>
      </c>
      <c r="K737" s="217">
        <f t="shared" si="188"/>
        <v>107</v>
      </c>
      <c r="L737" s="217">
        <f t="shared" si="189"/>
        <v>0</v>
      </c>
      <c r="M737" s="217">
        <f t="shared" si="190"/>
        <v>938</v>
      </c>
      <c r="N737" s="218">
        <f t="shared" si="201"/>
        <v>13016</v>
      </c>
      <c r="O737" s="207">
        <f t="shared" si="191"/>
        <v>3</v>
      </c>
      <c r="P737" s="219"/>
      <c r="Q737" s="204">
        <f t="shared" si="192"/>
        <v>10574</v>
      </c>
      <c r="R737" s="217">
        <f t="shared" si="193"/>
        <v>11971</v>
      </c>
      <c r="S737" s="217">
        <f t="shared" si="194"/>
        <v>11971</v>
      </c>
      <c r="T737" s="210">
        <f t="shared" si="202"/>
        <v>1397</v>
      </c>
      <c r="U737" s="219"/>
      <c r="V737" s="204">
        <f t="shared" si="195"/>
        <v>0</v>
      </c>
      <c r="W737" s="217">
        <f t="shared" si="196"/>
        <v>0</v>
      </c>
      <c r="X737" s="217">
        <f t="shared" si="197"/>
        <v>96</v>
      </c>
      <c r="Y737" s="217">
        <f t="shared" si="198"/>
        <v>102</v>
      </c>
      <c r="Z737" s="217">
        <f t="shared" si="199"/>
        <v>104</v>
      </c>
      <c r="AA737" s="217">
        <f t="shared" si="200"/>
        <v>107</v>
      </c>
      <c r="AB737" s="210">
        <f t="shared" si="203"/>
        <v>3</v>
      </c>
      <c r="AC737" s="203"/>
      <c r="AD737" s="211"/>
    </row>
    <row r="738" spans="1:30" s="79" customFormat="1" x14ac:dyDescent="0.2">
      <c r="A738" s="200">
        <v>484</v>
      </c>
      <c r="B738" s="200">
        <v>484035046</v>
      </c>
      <c r="C738" s="201" t="s">
        <v>536</v>
      </c>
      <c r="D738" s="200">
        <v>35</v>
      </c>
      <c r="E738" s="201" t="s">
        <v>67</v>
      </c>
      <c r="F738" s="200">
        <v>46</v>
      </c>
      <c r="G738" s="201" t="s">
        <v>78</v>
      </c>
      <c r="H738" s="202">
        <v>1</v>
      </c>
      <c r="I738" s="203"/>
      <c r="J738" s="204">
        <f t="shared" si="187"/>
        <v>13743</v>
      </c>
      <c r="K738" s="217">
        <f t="shared" si="188"/>
        <v>11072</v>
      </c>
      <c r="L738" s="217">
        <f t="shared" si="189"/>
        <v>0</v>
      </c>
      <c r="M738" s="217">
        <f t="shared" si="190"/>
        <v>938</v>
      </c>
      <c r="N738" s="218">
        <f t="shared" si="201"/>
        <v>25753</v>
      </c>
      <c r="O738" s="207">
        <f t="shared" si="191"/>
        <v>0</v>
      </c>
      <c r="P738" s="219"/>
      <c r="Q738" s="204" t="str">
        <f t="shared" si="192"/>
        <v/>
      </c>
      <c r="R738" s="217">
        <f t="shared" si="193"/>
        <v>13743</v>
      </c>
      <c r="S738" s="217">
        <f t="shared" si="194"/>
        <v>13743</v>
      </c>
      <c r="T738" s="210" t="str">
        <f t="shared" si="202"/>
        <v/>
      </c>
      <c r="U738" s="219"/>
      <c r="V738" s="204" t="str">
        <f t="shared" si="195"/>
        <v/>
      </c>
      <c r="W738" s="217">
        <f t="shared" si="196"/>
        <v>10866</v>
      </c>
      <c r="X738" s="217">
        <f t="shared" si="197"/>
        <v>10866</v>
      </c>
      <c r="Y738" s="217">
        <f t="shared" si="198"/>
        <v>10866</v>
      </c>
      <c r="Z738" s="217">
        <f t="shared" si="199"/>
        <v>11072</v>
      </c>
      <c r="AA738" s="217">
        <f t="shared" si="200"/>
        <v>11072</v>
      </c>
      <c r="AB738" s="210">
        <f t="shared" si="203"/>
        <v>0</v>
      </c>
      <c r="AC738" s="203"/>
      <c r="AD738" s="211"/>
    </row>
    <row r="739" spans="1:30" s="79" customFormat="1" x14ac:dyDescent="0.2">
      <c r="A739" s="200">
        <v>484</v>
      </c>
      <c r="B739" s="200">
        <v>484035050</v>
      </c>
      <c r="C739" s="201" t="s">
        <v>536</v>
      </c>
      <c r="D739" s="200">
        <v>35</v>
      </c>
      <c r="E739" s="201" t="s">
        <v>67</v>
      </c>
      <c r="F739" s="200">
        <v>50</v>
      </c>
      <c r="G739" s="201" t="s">
        <v>82</v>
      </c>
      <c r="H739" s="202">
        <v>1</v>
      </c>
      <c r="I739" s="203"/>
      <c r="J739" s="204">
        <f t="shared" si="187"/>
        <v>16390</v>
      </c>
      <c r="K739" s="217">
        <f t="shared" si="188"/>
        <v>7293</v>
      </c>
      <c r="L739" s="217">
        <f t="shared" si="189"/>
        <v>0</v>
      </c>
      <c r="M739" s="217">
        <f t="shared" si="190"/>
        <v>938</v>
      </c>
      <c r="N739" s="218">
        <f t="shared" si="201"/>
        <v>24621</v>
      </c>
      <c r="O739" s="207">
        <f t="shared" si="191"/>
        <v>-1203</v>
      </c>
      <c r="P739" s="219"/>
      <c r="Q739" s="204">
        <f t="shared" si="192"/>
        <v>14283</v>
      </c>
      <c r="R739" s="217">
        <f t="shared" si="193"/>
        <v>16390</v>
      </c>
      <c r="S739" s="217">
        <f t="shared" si="194"/>
        <v>16390</v>
      </c>
      <c r="T739" s="210">
        <f t="shared" si="202"/>
        <v>2107</v>
      </c>
      <c r="U739" s="219"/>
      <c r="V739" s="204">
        <f t="shared" si="195"/>
        <v>5977</v>
      </c>
      <c r="W739" s="217">
        <f t="shared" si="196"/>
        <v>6859</v>
      </c>
      <c r="X739" s="217">
        <f t="shared" si="197"/>
        <v>8471</v>
      </c>
      <c r="Y739" s="217">
        <f t="shared" si="198"/>
        <v>8496</v>
      </c>
      <c r="Z739" s="217">
        <f t="shared" si="199"/>
        <v>8496</v>
      </c>
      <c r="AA739" s="217">
        <f t="shared" si="200"/>
        <v>7293</v>
      </c>
      <c r="AB739" s="210">
        <f t="shared" si="203"/>
        <v>-1203</v>
      </c>
      <c r="AC739" s="203"/>
      <c r="AD739" s="211"/>
    </row>
    <row r="740" spans="1:30" s="79" customFormat="1" x14ac:dyDescent="0.2">
      <c r="A740" s="200">
        <v>484</v>
      </c>
      <c r="B740" s="200">
        <v>484035073</v>
      </c>
      <c r="C740" s="201" t="s">
        <v>536</v>
      </c>
      <c r="D740" s="200">
        <v>35</v>
      </c>
      <c r="E740" s="201" t="s">
        <v>67</v>
      </c>
      <c r="F740" s="200">
        <v>73</v>
      </c>
      <c r="G740" s="201" t="s">
        <v>105</v>
      </c>
      <c r="H740" s="202">
        <v>1</v>
      </c>
      <c r="I740" s="203"/>
      <c r="J740" s="204">
        <f t="shared" si="187"/>
        <v>13740</v>
      </c>
      <c r="K740" s="217">
        <f t="shared" si="188"/>
        <v>9490</v>
      </c>
      <c r="L740" s="217">
        <f t="shared" si="189"/>
        <v>0</v>
      </c>
      <c r="M740" s="217">
        <f t="shared" si="190"/>
        <v>938</v>
      </c>
      <c r="N740" s="218">
        <f t="shared" si="201"/>
        <v>24168</v>
      </c>
      <c r="O740" s="207">
        <f t="shared" si="191"/>
        <v>2</v>
      </c>
      <c r="P740" s="219"/>
      <c r="Q740" s="204">
        <f t="shared" si="192"/>
        <v>11312.126870607293</v>
      </c>
      <c r="R740" s="217">
        <f t="shared" si="193"/>
        <v>13740</v>
      </c>
      <c r="S740" s="217">
        <f t="shared" si="194"/>
        <v>13740</v>
      </c>
      <c r="T740" s="210">
        <f t="shared" si="202"/>
        <v>2427.8731293927067</v>
      </c>
      <c r="U740" s="219"/>
      <c r="V740" s="204">
        <f t="shared" si="195"/>
        <v>7390</v>
      </c>
      <c r="W740" s="217">
        <f t="shared" si="196"/>
        <v>8976</v>
      </c>
      <c r="X740" s="217">
        <f t="shared" si="197"/>
        <v>9470</v>
      </c>
      <c r="Y740" s="217">
        <f t="shared" si="198"/>
        <v>9488</v>
      </c>
      <c r="Z740" s="217">
        <f t="shared" si="199"/>
        <v>9488</v>
      </c>
      <c r="AA740" s="217">
        <f t="shared" si="200"/>
        <v>9490</v>
      </c>
      <c r="AB740" s="210">
        <f t="shared" si="203"/>
        <v>2</v>
      </c>
      <c r="AC740" s="203"/>
      <c r="AD740" s="211"/>
    </row>
    <row r="741" spans="1:30" s="79" customFormat="1" x14ac:dyDescent="0.2">
      <c r="A741" s="200">
        <v>484</v>
      </c>
      <c r="B741" s="200">
        <v>484035093</v>
      </c>
      <c r="C741" s="201" t="s">
        <v>536</v>
      </c>
      <c r="D741" s="200">
        <v>35</v>
      </c>
      <c r="E741" s="201" t="s">
        <v>67</v>
      </c>
      <c r="F741" s="200">
        <v>93</v>
      </c>
      <c r="G741" s="201" t="s">
        <v>125</v>
      </c>
      <c r="H741" s="202">
        <v>1.06</v>
      </c>
      <c r="I741" s="203"/>
      <c r="J741" s="204">
        <f t="shared" si="187"/>
        <v>14613</v>
      </c>
      <c r="K741" s="217">
        <f t="shared" si="188"/>
        <v>83</v>
      </c>
      <c r="L741" s="217">
        <f t="shared" si="189"/>
        <v>0</v>
      </c>
      <c r="M741" s="217">
        <f t="shared" si="190"/>
        <v>938</v>
      </c>
      <c r="N741" s="218">
        <f t="shared" si="201"/>
        <v>15634</v>
      </c>
      <c r="O741" s="207">
        <f t="shared" si="191"/>
        <v>-3</v>
      </c>
      <c r="P741" s="219"/>
      <c r="Q741" s="204">
        <f t="shared" si="192"/>
        <v>9361</v>
      </c>
      <c r="R741" s="217">
        <f t="shared" si="193"/>
        <v>14613</v>
      </c>
      <c r="S741" s="217">
        <f t="shared" si="194"/>
        <v>14613</v>
      </c>
      <c r="T741" s="210">
        <f t="shared" si="202"/>
        <v>5252</v>
      </c>
      <c r="U741" s="219"/>
      <c r="V741" s="204">
        <f t="shared" si="195"/>
        <v>319</v>
      </c>
      <c r="W741" s="217">
        <f t="shared" si="196"/>
        <v>499</v>
      </c>
      <c r="X741" s="217">
        <f t="shared" si="197"/>
        <v>150</v>
      </c>
      <c r="Y741" s="217">
        <f t="shared" si="198"/>
        <v>125</v>
      </c>
      <c r="Z741" s="217">
        <f t="shared" si="199"/>
        <v>86</v>
      </c>
      <c r="AA741" s="217">
        <f t="shared" si="200"/>
        <v>83</v>
      </c>
      <c r="AB741" s="210">
        <f t="shared" si="203"/>
        <v>-3</v>
      </c>
      <c r="AC741" s="203"/>
      <c r="AD741" s="211"/>
    </row>
    <row r="742" spans="1:30" s="79" customFormat="1" x14ac:dyDescent="0.2">
      <c r="A742" s="200">
        <v>484</v>
      </c>
      <c r="B742" s="200">
        <v>484035095</v>
      </c>
      <c r="C742" s="201" t="s">
        <v>536</v>
      </c>
      <c r="D742" s="200">
        <v>35</v>
      </c>
      <c r="E742" s="201" t="s">
        <v>67</v>
      </c>
      <c r="F742" s="200">
        <v>95</v>
      </c>
      <c r="G742" s="201" t="s">
        <v>127</v>
      </c>
      <c r="H742" s="202">
        <v>1.95</v>
      </c>
      <c r="I742" s="203"/>
      <c r="J742" s="204">
        <f t="shared" si="187"/>
        <v>9576</v>
      </c>
      <c r="K742" s="217">
        <f t="shared" si="188"/>
        <v>70</v>
      </c>
      <c r="L742" s="217">
        <f t="shared" si="189"/>
        <v>0</v>
      </c>
      <c r="M742" s="217">
        <f t="shared" si="190"/>
        <v>938</v>
      </c>
      <c r="N742" s="218">
        <f t="shared" si="201"/>
        <v>10584</v>
      </c>
      <c r="O742" s="207">
        <f t="shared" si="191"/>
        <v>4</v>
      </c>
      <c r="P742" s="219"/>
      <c r="Q742" s="204" t="str">
        <f t="shared" si="192"/>
        <v/>
      </c>
      <c r="R742" s="217">
        <f t="shared" si="193"/>
        <v>9576</v>
      </c>
      <c r="S742" s="217">
        <f t="shared" si="194"/>
        <v>9576</v>
      </c>
      <c r="T742" s="210" t="str">
        <f t="shared" si="202"/>
        <v/>
      </c>
      <c r="U742" s="219"/>
      <c r="V742" s="204" t="str">
        <f t="shared" si="195"/>
        <v/>
      </c>
      <c r="W742" s="217">
        <f t="shared" si="196"/>
        <v>0</v>
      </c>
      <c r="X742" s="217">
        <f t="shared" si="197"/>
        <v>52</v>
      </c>
      <c r="Y742" s="217">
        <f t="shared" si="198"/>
        <v>67</v>
      </c>
      <c r="Z742" s="217">
        <f t="shared" si="199"/>
        <v>66</v>
      </c>
      <c r="AA742" s="217">
        <f t="shared" si="200"/>
        <v>70</v>
      </c>
      <c r="AB742" s="210">
        <f t="shared" si="203"/>
        <v>4</v>
      </c>
      <c r="AC742" s="203"/>
      <c r="AD742" s="211"/>
    </row>
    <row r="743" spans="1:30" s="79" customFormat="1" x14ac:dyDescent="0.2">
      <c r="A743" s="200">
        <v>484</v>
      </c>
      <c r="B743" s="200">
        <v>484035131</v>
      </c>
      <c r="C743" s="201" t="s">
        <v>536</v>
      </c>
      <c r="D743" s="200">
        <v>35</v>
      </c>
      <c r="E743" s="201" t="s">
        <v>67</v>
      </c>
      <c r="F743" s="200">
        <v>131</v>
      </c>
      <c r="G743" s="201" t="s">
        <v>163</v>
      </c>
      <c r="H743" s="202">
        <v>0.99</v>
      </c>
      <c r="I743" s="203"/>
      <c r="J743" s="204">
        <f t="shared" si="187"/>
        <v>10599.371377747728</v>
      </c>
      <c r="K743" s="217">
        <f t="shared" si="188"/>
        <v>3449</v>
      </c>
      <c r="L743" s="217">
        <f t="shared" si="189"/>
        <v>0</v>
      </c>
      <c r="M743" s="217">
        <f t="shared" si="190"/>
        <v>938</v>
      </c>
      <c r="N743" s="218">
        <f t="shared" si="201"/>
        <v>14986.371377747728</v>
      </c>
      <c r="O743" s="207">
        <f t="shared" si="191"/>
        <v>0</v>
      </c>
      <c r="P743" s="219"/>
      <c r="Q743" s="204" t="str">
        <f t="shared" si="192"/>
        <v/>
      </c>
      <c r="R743" s="217" t="str">
        <f t="shared" si="193"/>
        <v/>
      </c>
      <c r="S743" s="217">
        <f t="shared" si="194"/>
        <v>10599.371377747728</v>
      </c>
      <c r="T743" s="210" t="str">
        <f t="shared" si="202"/>
        <v/>
      </c>
      <c r="U743" s="219"/>
      <c r="V743" s="204" t="str">
        <f t="shared" si="195"/>
        <v/>
      </c>
      <c r="W743" s="217" t="str">
        <f t="shared" si="196"/>
        <v/>
      </c>
      <c r="X743" s="217">
        <f t="shared" si="197"/>
        <v>3022</v>
      </c>
      <c r="Y743" s="217">
        <f t="shared" si="198"/>
        <v>3022</v>
      </c>
      <c r="Z743" s="217">
        <f t="shared" si="199"/>
        <v>3449</v>
      </c>
      <c r="AA743" s="217">
        <f t="shared" si="200"/>
        <v>3449</v>
      </c>
      <c r="AB743" s="210">
        <f t="shared" si="203"/>
        <v>0</v>
      </c>
      <c r="AC743" s="203"/>
      <c r="AD743" s="211"/>
    </row>
    <row r="744" spans="1:30" s="79" customFormat="1" x14ac:dyDescent="0.2">
      <c r="A744" s="200">
        <v>484</v>
      </c>
      <c r="B744" s="200">
        <v>484035167</v>
      </c>
      <c r="C744" s="201" t="s">
        <v>536</v>
      </c>
      <c r="D744" s="200">
        <v>35</v>
      </c>
      <c r="E744" s="201" t="s">
        <v>67</v>
      </c>
      <c r="F744" s="200">
        <v>167</v>
      </c>
      <c r="G744" s="201" t="s">
        <v>199</v>
      </c>
      <c r="H744" s="202">
        <v>1</v>
      </c>
      <c r="I744" s="203"/>
      <c r="J744" s="204">
        <f t="shared" si="187"/>
        <v>11172.043142155497</v>
      </c>
      <c r="K744" s="217">
        <f t="shared" si="188"/>
        <v>5028</v>
      </c>
      <c r="L744" s="217">
        <f t="shared" si="189"/>
        <v>0</v>
      </c>
      <c r="M744" s="217">
        <f t="shared" si="190"/>
        <v>938</v>
      </c>
      <c r="N744" s="218">
        <f t="shared" si="201"/>
        <v>17138.043142155497</v>
      </c>
      <c r="O744" s="207">
        <f t="shared" si="191"/>
        <v>0</v>
      </c>
      <c r="P744" s="219"/>
      <c r="Q744" s="204" t="str">
        <f t="shared" si="192"/>
        <v/>
      </c>
      <c r="R744" s="217" t="str">
        <f t="shared" si="193"/>
        <v/>
      </c>
      <c r="S744" s="217">
        <f t="shared" si="194"/>
        <v>11172.043142155497</v>
      </c>
      <c r="T744" s="210" t="str">
        <f t="shared" si="202"/>
        <v/>
      </c>
      <c r="U744" s="219"/>
      <c r="V744" s="204" t="str">
        <f t="shared" si="195"/>
        <v/>
      </c>
      <c r="W744" s="217" t="str">
        <f t="shared" si="196"/>
        <v/>
      </c>
      <c r="X744" s="217">
        <f t="shared" si="197"/>
        <v>5033</v>
      </c>
      <c r="Y744" s="217">
        <f t="shared" si="198"/>
        <v>5028</v>
      </c>
      <c r="Z744" s="217">
        <f t="shared" si="199"/>
        <v>5028</v>
      </c>
      <c r="AA744" s="217">
        <f t="shared" si="200"/>
        <v>5028</v>
      </c>
      <c r="AB744" s="210">
        <f t="shared" si="203"/>
        <v>0</v>
      </c>
      <c r="AC744" s="203"/>
      <c r="AD744" s="211"/>
    </row>
    <row r="745" spans="1:30" s="79" customFormat="1" x14ac:dyDescent="0.2">
      <c r="A745" s="200">
        <v>484</v>
      </c>
      <c r="B745" s="200">
        <v>484035185</v>
      </c>
      <c r="C745" s="201" t="s">
        <v>536</v>
      </c>
      <c r="D745" s="200">
        <v>35</v>
      </c>
      <c r="E745" s="201" t="s">
        <v>67</v>
      </c>
      <c r="F745" s="200">
        <v>185</v>
      </c>
      <c r="G745" s="201" t="s">
        <v>217</v>
      </c>
      <c r="H745" s="202">
        <v>1</v>
      </c>
      <c r="I745" s="203"/>
      <c r="J745" s="204">
        <f t="shared" si="187"/>
        <v>12629.320364962072</v>
      </c>
      <c r="K745" s="217">
        <f t="shared" si="188"/>
        <v>1608</v>
      </c>
      <c r="L745" s="217">
        <f t="shared" si="189"/>
        <v>0</v>
      </c>
      <c r="M745" s="217">
        <f t="shared" si="190"/>
        <v>938</v>
      </c>
      <c r="N745" s="218">
        <f t="shared" si="201"/>
        <v>15175.320364962072</v>
      </c>
      <c r="O745" s="207">
        <f t="shared" si="191"/>
        <v>12</v>
      </c>
      <c r="P745" s="219"/>
      <c r="Q745" s="204" t="str">
        <f t="shared" si="192"/>
        <v/>
      </c>
      <c r="R745" s="217" t="str">
        <f t="shared" si="193"/>
        <v/>
      </c>
      <c r="S745" s="217">
        <f t="shared" si="194"/>
        <v>12629.320364962072</v>
      </c>
      <c r="T745" s="210" t="str">
        <f t="shared" si="202"/>
        <v/>
      </c>
      <c r="U745" s="219"/>
      <c r="V745" s="204" t="str">
        <f t="shared" si="195"/>
        <v/>
      </c>
      <c r="W745" s="217" t="str">
        <f t="shared" si="196"/>
        <v/>
      </c>
      <c r="X745" s="217">
        <f t="shared" si="197"/>
        <v>1571</v>
      </c>
      <c r="Y745" s="217">
        <f t="shared" si="198"/>
        <v>1597</v>
      </c>
      <c r="Z745" s="217">
        <f t="shared" si="199"/>
        <v>1596</v>
      </c>
      <c r="AA745" s="217">
        <f t="shared" si="200"/>
        <v>1608</v>
      </c>
      <c r="AB745" s="210">
        <f t="shared" si="203"/>
        <v>12</v>
      </c>
      <c r="AC745" s="203"/>
      <c r="AD745" s="211"/>
    </row>
    <row r="746" spans="1:30" s="79" customFormat="1" x14ac:dyDescent="0.2">
      <c r="A746" s="200">
        <v>484</v>
      </c>
      <c r="B746" s="200">
        <v>484035207</v>
      </c>
      <c r="C746" s="201" t="s">
        <v>536</v>
      </c>
      <c r="D746" s="200">
        <v>35</v>
      </c>
      <c r="E746" s="201" t="s">
        <v>67</v>
      </c>
      <c r="F746" s="200">
        <v>207</v>
      </c>
      <c r="G746" s="201" t="s">
        <v>239</v>
      </c>
      <c r="H746" s="202">
        <v>1</v>
      </c>
      <c r="I746" s="203"/>
      <c r="J746" s="204">
        <f t="shared" si="187"/>
        <v>11191.073589537058</v>
      </c>
      <c r="K746" s="217">
        <f t="shared" si="188"/>
        <v>7600</v>
      </c>
      <c r="L746" s="217">
        <f t="shared" si="189"/>
        <v>0</v>
      </c>
      <c r="M746" s="217">
        <f t="shared" si="190"/>
        <v>938</v>
      </c>
      <c r="N746" s="218">
        <f t="shared" si="201"/>
        <v>19729.07358953706</v>
      </c>
      <c r="O746" s="207">
        <f t="shared" si="191"/>
        <v>0</v>
      </c>
      <c r="P746" s="219"/>
      <c r="Q746" s="204" t="str">
        <f t="shared" si="192"/>
        <v/>
      </c>
      <c r="R746" s="217" t="str">
        <f t="shared" si="193"/>
        <v/>
      </c>
      <c r="S746" s="217">
        <f t="shared" si="194"/>
        <v>11191.073589537058</v>
      </c>
      <c r="T746" s="210" t="str">
        <f t="shared" si="202"/>
        <v/>
      </c>
      <c r="U746" s="219"/>
      <c r="V746" s="204" t="str">
        <f t="shared" si="195"/>
        <v/>
      </c>
      <c r="W746" s="217" t="str">
        <f t="shared" si="196"/>
        <v/>
      </c>
      <c r="X746" s="217">
        <f t="shared" si="197"/>
        <v>7591</v>
      </c>
      <c r="Y746" s="217">
        <f t="shared" si="198"/>
        <v>7600</v>
      </c>
      <c r="Z746" s="217">
        <f t="shared" si="199"/>
        <v>7600</v>
      </c>
      <c r="AA746" s="217">
        <f t="shared" si="200"/>
        <v>7600</v>
      </c>
      <c r="AB746" s="210">
        <f t="shared" si="203"/>
        <v>0</v>
      </c>
      <c r="AC746" s="203"/>
      <c r="AD746" s="211"/>
    </row>
    <row r="747" spans="1:30" s="79" customFormat="1" x14ac:dyDescent="0.2">
      <c r="A747" s="200">
        <v>484</v>
      </c>
      <c r="B747" s="200">
        <v>484035220</v>
      </c>
      <c r="C747" s="201" t="s">
        <v>536</v>
      </c>
      <c r="D747" s="200">
        <v>35</v>
      </c>
      <c r="E747" s="201" t="s">
        <v>67</v>
      </c>
      <c r="F747" s="200">
        <v>220</v>
      </c>
      <c r="G747" s="201" t="s">
        <v>252</v>
      </c>
      <c r="H747" s="202">
        <v>1</v>
      </c>
      <c r="I747" s="203"/>
      <c r="J747" s="204">
        <f t="shared" si="187"/>
        <v>12092.12835327386</v>
      </c>
      <c r="K747" s="217">
        <f t="shared" si="188"/>
        <v>5377</v>
      </c>
      <c r="L747" s="217">
        <f t="shared" si="189"/>
        <v>0</v>
      </c>
      <c r="M747" s="217">
        <f t="shared" si="190"/>
        <v>938</v>
      </c>
      <c r="N747" s="218">
        <f t="shared" si="201"/>
        <v>18407.12835327386</v>
      </c>
      <c r="O747" s="207">
        <f t="shared" si="191"/>
        <v>1</v>
      </c>
      <c r="P747" s="219"/>
      <c r="Q747" s="204" t="str">
        <f t="shared" si="192"/>
        <v/>
      </c>
      <c r="R747" s="217" t="str">
        <f t="shared" si="193"/>
        <v/>
      </c>
      <c r="S747" s="217">
        <f t="shared" si="194"/>
        <v>12092.12835327386</v>
      </c>
      <c r="T747" s="210" t="str">
        <f t="shared" si="202"/>
        <v/>
      </c>
      <c r="U747" s="219"/>
      <c r="V747" s="204" t="str">
        <f t="shared" si="195"/>
        <v/>
      </c>
      <c r="W747" s="217" t="str">
        <f t="shared" si="196"/>
        <v/>
      </c>
      <c r="X747" s="217">
        <f t="shared" si="197"/>
        <v>5371</v>
      </c>
      <c r="Y747" s="217">
        <f t="shared" si="198"/>
        <v>5376</v>
      </c>
      <c r="Z747" s="217">
        <f t="shared" si="199"/>
        <v>5376</v>
      </c>
      <c r="AA747" s="217">
        <f t="shared" si="200"/>
        <v>5377</v>
      </c>
      <c r="AB747" s="210">
        <f t="shared" si="203"/>
        <v>1</v>
      </c>
      <c r="AC747" s="203"/>
      <c r="AD747" s="211"/>
    </row>
    <row r="748" spans="1:30" s="79" customFormat="1" x14ac:dyDescent="0.2">
      <c r="A748" s="200">
        <v>484</v>
      </c>
      <c r="B748" s="200">
        <v>484035243</v>
      </c>
      <c r="C748" s="201" t="s">
        <v>536</v>
      </c>
      <c r="D748" s="200">
        <v>35</v>
      </c>
      <c r="E748" s="201" t="s">
        <v>67</v>
      </c>
      <c r="F748" s="200">
        <v>243</v>
      </c>
      <c r="G748" s="201" t="s">
        <v>275</v>
      </c>
      <c r="H748" s="202">
        <v>7</v>
      </c>
      <c r="I748" s="203"/>
      <c r="J748" s="204">
        <f t="shared" si="187"/>
        <v>11955</v>
      </c>
      <c r="K748" s="217">
        <f t="shared" si="188"/>
        <v>2246</v>
      </c>
      <c r="L748" s="217">
        <f t="shared" si="189"/>
        <v>0</v>
      </c>
      <c r="M748" s="217">
        <f t="shared" si="190"/>
        <v>938</v>
      </c>
      <c r="N748" s="218">
        <f t="shared" si="201"/>
        <v>15139</v>
      </c>
      <c r="O748" s="207">
        <f t="shared" si="191"/>
        <v>0</v>
      </c>
      <c r="P748" s="219"/>
      <c r="Q748" s="204">
        <f t="shared" si="192"/>
        <v>13093</v>
      </c>
      <c r="R748" s="217">
        <f t="shared" si="193"/>
        <v>11955</v>
      </c>
      <c r="S748" s="217">
        <f t="shared" si="194"/>
        <v>11955</v>
      </c>
      <c r="T748" s="210">
        <f t="shared" si="202"/>
        <v>-1138</v>
      </c>
      <c r="U748" s="219"/>
      <c r="V748" s="204">
        <f t="shared" si="195"/>
        <v>2710</v>
      </c>
      <c r="W748" s="217">
        <f t="shared" si="196"/>
        <v>2474</v>
      </c>
      <c r="X748" s="217">
        <f t="shared" si="197"/>
        <v>2474</v>
      </c>
      <c r="Y748" s="217">
        <f t="shared" si="198"/>
        <v>2474</v>
      </c>
      <c r="Z748" s="217">
        <f t="shared" si="199"/>
        <v>2246</v>
      </c>
      <c r="AA748" s="217">
        <f t="shared" si="200"/>
        <v>2246</v>
      </c>
      <c r="AB748" s="210">
        <f t="shared" si="203"/>
        <v>0</v>
      </c>
      <c r="AC748" s="203"/>
      <c r="AD748" s="211"/>
    </row>
    <row r="749" spans="1:30" s="79" customFormat="1" x14ac:dyDescent="0.2">
      <c r="A749" s="200">
        <v>484</v>
      </c>
      <c r="B749" s="200">
        <v>484035244</v>
      </c>
      <c r="C749" s="201" t="s">
        <v>536</v>
      </c>
      <c r="D749" s="200">
        <v>35</v>
      </c>
      <c r="E749" s="201" t="s">
        <v>67</v>
      </c>
      <c r="F749" s="200">
        <v>244</v>
      </c>
      <c r="G749" s="201" t="s">
        <v>276</v>
      </c>
      <c r="H749" s="202">
        <v>8.4699999999999989</v>
      </c>
      <c r="I749" s="203"/>
      <c r="J749" s="204">
        <f t="shared" si="187"/>
        <v>11854</v>
      </c>
      <c r="K749" s="217">
        <f t="shared" si="188"/>
        <v>3757</v>
      </c>
      <c r="L749" s="217">
        <f t="shared" si="189"/>
        <v>0</v>
      </c>
      <c r="M749" s="217">
        <f t="shared" si="190"/>
        <v>938</v>
      </c>
      <c r="N749" s="218">
        <f t="shared" si="201"/>
        <v>16549</v>
      </c>
      <c r="O749" s="207">
        <f t="shared" si="191"/>
        <v>-518</v>
      </c>
      <c r="P749" s="219"/>
      <c r="Q749" s="204">
        <f t="shared" si="192"/>
        <v>13275</v>
      </c>
      <c r="R749" s="217">
        <f t="shared" si="193"/>
        <v>11854</v>
      </c>
      <c r="S749" s="217">
        <f t="shared" si="194"/>
        <v>11854</v>
      </c>
      <c r="T749" s="210">
        <f t="shared" si="202"/>
        <v>-1421</v>
      </c>
      <c r="U749" s="219"/>
      <c r="V749" s="204">
        <f t="shared" si="195"/>
        <v>4787</v>
      </c>
      <c r="W749" s="217">
        <f t="shared" si="196"/>
        <v>4275</v>
      </c>
      <c r="X749" s="217">
        <f t="shared" si="197"/>
        <v>4275</v>
      </c>
      <c r="Y749" s="217">
        <f t="shared" si="198"/>
        <v>4275</v>
      </c>
      <c r="Z749" s="217">
        <f t="shared" si="199"/>
        <v>4275</v>
      </c>
      <c r="AA749" s="217">
        <f t="shared" si="200"/>
        <v>3757</v>
      </c>
      <c r="AB749" s="210">
        <f t="shared" si="203"/>
        <v>-518</v>
      </c>
      <c r="AC749" s="203"/>
      <c r="AD749" s="211"/>
    </row>
    <row r="750" spans="1:30" s="79" customFormat="1" x14ac:dyDescent="0.2">
      <c r="A750" s="200">
        <v>484</v>
      </c>
      <c r="B750" s="200">
        <v>484035248</v>
      </c>
      <c r="C750" s="201" t="s">
        <v>536</v>
      </c>
      <c r="D750" s="200">
        <v>35</v>
      </c>
      <c r="E750" s="201" t="s">
        <v>67</v>
      </c>
      <c r="F750" s="200">
        <v>248</v>
      </c>
      <c r="G750" s="201" t="s">
        <v>280</v>
      </c>
      <c r="H750" s="202">
        <v>1</v>
      </c>
      <c r="I750" s="203"/>
      <c r="J750" s="204">
        <f t="shared" si="187"/>
        <v>13438.066112164433</v>
      </c>
      <c r="K750" s="217">
        <f t="shared" si="188"/>
        <v>1061</v>
      </c>
      <c r="L750" s="217">
        <f t="shared" si="189"/>
        <v>0</v>
      </c>
      <c r="M750" s="217">
        <f t="shared" si="190"/>
        <v>938</v>
      </c>
      <c r="N750" s="218">
        <f t="shared" si="201"/>
        <v>15437.066112164433</v>
      </c>
      <c r="O750" s="207">
        <f t="shared" si="191"/>
        <v>1</v>
      </c>
      <c r="P750" s="219"/>
      <c r="Q750" s="204">
        <f t="shared" si="192"/>
        <v>13080.948125085341</v>
      </c>
      <c r="R750" s="217" t="str">
        <f t="shared" si="193"/>
        <v/>
      </c>
      <c r="S750" s="217">
        <f t="shared" si="194"/>
        <v>13438.066112164433</v>
      </c>
      <c r="T750" s="210">
        <f t="shared" si="202"/>
        <v>357.11798707909293</v>
      </c>
      <c r="U750" s="219"/>
      <c r="V750" s="204">
        <f t="shared" si="195"/>
        <v>750</v>
      </c>
      <c r="W750" s="217" t="str">
        <f t="shared" si="196"/>
        <v/>
      </c>
      <c r="X750" s="217">
        <f t="shared" si="197"/>
        <v>1054</v>
      </c>
      <c r="Y750" s="217">
        <f t="shared" si="198"/>
        <v>1060</v>
      </c>
      <c r="Z750" s="217">
        <f t="shared" si="199"/>
        <v>1060</v>
      </c>
      <c r="AA750" s="217">
        <f t="shared" si="200"/>
        <v>1061</v>
      </c>
      <c r="AB750" s="210">
        <f t="shared" si="203"/>
        <v>1</v>
      </c>
      <c r="AC750" s="203"/>
      <c r="AD750" s="211"/>
    </row>
    <row r="751" spans="1:30" s="79" customFormat="1" x14ac:dyDescent="0.2">
      <c r="A751" s="200">
        <v>484</v>
      </c>
      <c r="B751" s="200">
        <v>484035251</v>
      </c>
      <c r="C751" s="201" t="s">
        <v>536</v>
      </c>
      <c r="D751" s="200">
        <v>35</v>
      </c>
      <c r="E751" s="201" t="s">
        <v>67</v>
      </c>
      <c r="F751" s="200">
        <v>251</v>
      </c>
      <c r="G751" s="201" t="s">
        <v>283</v>
      </c>
      <c r="H751" s="202">
        <v>1</v>
      </c>
      <c r="I751" s="203"/>
      <c r="J751" s="204">
        <f t="shared" si="187"/>
        <v>12554.643167153912</v>
      </c>
      <c r="K751" s="217">
        <f t="shared" si="188"/>
        <v>2517</v>
      </c>
      <c r="L751" s="217">
        <f t="shared" si="189"/>
        <v>0</v>
      </c>
      <c r="M751" s="217">
        <f t="shared" si="190"/>
        <v>938</v>
      </c>
      <c r="N751" s="218">
        <f t="shared" si="201"/>
        <v>16009.643167153912</v>
      </c>
      <c r="O751" s="207">
        <f t="shared" si="191"/>
        <v>-12</v>
      </c>
      <c r="P751" s="219"/>
      <c r="Q751" s="204" t="str">
        <f t="shared" si="192"/>
        <v/>
      </c>
      <c r="R751" s="217" t="str">
        <f t="shared" si="193"/>
        <v/>
      </c>
      <c r="S751" s="217">
        <f t="shared" si="194"/>
        <v>12554.643167153912</v>
      </c>
      <c r="T751" s="210" t="str">
        <f t="shared" si="202"/>
        <v/>
      </c>
      <c r="U751" s="219"/>
      <c r="V751" s="204" t="str">
        <f t="shared" si="195"/>
        <v/>
      </c>
      <c r="W751" s="217" t="str">
        <f t="shared" si="196"/>
        <v/>
      </c>
      <c r="X751" s="217">
        <f t="shared" si="197"/>
        <v>2885</v>
      </c>
      <c r="Y751" s="217">
        <f t="shared" si="198"/>
        <v>2885</v>
      </c>
      <c r="Z751" s="217">
        <f t="shared" si="199"/>
        <v>2529</v>
      </c>
      <c r="AA751" s="217">
        <f t="shared" si="200"/>
        <v>2517</v>
      </c>
      <c r="AB751" s="210">
        <f t="shared" si="203"/>
        <v>-12</v>
      </c>
      <c r="AC751" s="203"/>
      <c r="AD751" s="211"/>
    </row>
    <row r="752" spans="1:30" s="79" customFormat="1" x14ac:dyDescent="0.2">
      <c r="A752" s="200">
        <v>484</v>
      </c>
      <c r="B752" s="200">
        <v>484035285</v>
      </c>
      <c r="C752" s="201" t="s">
        <v>536</v>
      </c>
      <c r="D752" s="200">
        <v>35</v>
      </c>
      <c r="E752" s="201" t="s">
        <v>67</v>
      </c>
      <c r="F752" s="200">
        <v>285</v>
      </c>
      <c r="G752" s="201" t="s">
        <v>317</v>
      </c>
      <c r="H752" s="202">
        <v>4.78</v>
      </c>
      <c r="I752" s="203"/>
      <c r="J752" s="204">
        <f t="shared" si="187"/>
        <v>12786</v>
      </c>
      <c r="K752" s="217">
        <f t="shared" si="188"/>
        <v>3733</v>
      </c>
      <c r="L752" s="217">
        <f t="shared" si="189"/>
        <v>0</v>
      </c>
      <c r="M752" s="217">
        <f t="shared" si="190"/>
        <v>938</v>
      </c>
      <c r="N752" s="218">
        <f t="shared" si="201"/>
        <v>17457</v>
      </c>
      <c r="O752" s="207">
        <f t="shared" si="191"/>
        <v>2</v>
      </c>
      <c r="P752" s="219"/>
      <c r="Q752" s="204">
        <f t="shared" si="192"/>
        <v>11688.430466808875</v>
      </c>
      <c r="R752" s="217">
        <f t="shared" si="193"/>
        <v>12786</v>
      </c>
      <c r="S752" s="217">
        <f t="shared" si="194"/>
        <v>12786</v>
      </c>
      <c r="T752" s="210">
        <f t="shared" si="202"/>
        <v>1097.5695331911247</v>
      </c>
      <c r="U752" s="219"/>
      <c r="V752" s="204">
        <f t="shared" si="195"/>
        <v>3312</v>
      </c>
      <c r="W752" s="217">
        <f t="shared" si="196"/>
        <v>3623</v>
      </c>
      <c r="X752" s="217">
        <f t="shared" si="197"/>
        <v>3715</v>
      </c>
      <c r="Y752" s="217">
        <f t="shared" si="198"/>
        <v>3732</v>
      </c>
      <c r="Z752" s="217">
        <f t="shared" si="199"/>
        <v>3731</v>
      </c>
      <c r="AA752" s="217">
        <f t="shared" si="200"/>
        <v>3733</v>
      </c>
      <c r="AB752" s="210">
        <f t="shared" si="203"/>
        <v>2</v>
      </c>
      <c r="AC752" s="203"/>
      <c r="AD752" s="211"/>
    </row>
    <row r="753" spans="1:30" s="79" customFormat="1" x14ac:dyDescent="0.2">
      <c r="A753" s="200">
        <v>484</v>
      </c>
      <c r="B753" s="200">
        <v>484035293</v>
      </c>
      <c r="C753" s="201" t="s">
        <v>536</v>
      </c>
      <c r="D753" s="200">
        <v>35</v>
      </c>
      <c r="E753" s="201" t="s">
        <v>67</v>
      </c>
      <c r="F753" s="200">
        <v>293</v>
      </c>
      <c r="G753" s="201" t="s">
        <v>325</v>
      </c>
      <c r="H753" s="202">
        <v>1</v>
      </c>
      <c r="I753" s="203"/>
      <c r="J753" s="204">
        <f t="shared" si="187"/>
        <v>12760.161431036608</v>
      </c>
      <c r="K753" s="217">
        <f t="shared" si="188"/>
        <v>611</v>
      </c>
      <c r="L753" s="217">
        <f t="shared" si="189"/>
        <v>0</v>
      </c>
      <c r="M753" s="217">
        <f t="shared" si="190"/>
        <v>938</v>
      </c>
      <c r="N753" s="218">
        <f t="shared" si="201"/>
        <v>14309.161431036608</v>
      </c>
      <c r="O753" s="207">
        <f t="shared" si="191"/>
        <v>1</v>
      </c>
      <c r="P753" s="219"/>
      <c r="Q753" s="204" t="str">
        <f t="shared" si="192"/>
        <v/>
      </c>
      <c r="R753" s="217">
        <f t="shared" si="193"/>
        <v>12760.161431036608</v>
      </c>
      <c r="S753" s="217">
        <f t="shared" si="194"/>
        <v>12760.161431036608</v>
      </c>
      <c r="T753" s="210" t="str">
        <f t="shared" si="202"/>
        <v/>
      </c>
      <c r="U753" s="219"/>
      <c r="V753" s="204" t="str">
        <f t="shared" si="195"/>
        <v/>
      </c>
      <c r="W753" s="217">
        <f t="shared" si="196"/>
        <v>767</v>
      </c>
      <c r="X753" s="217">
        <f t="shared" si="197"/>
        <v>574</v>
      </c>
      <c r="Y753" s="217">
        <f t="shared" si="198"/>
        <v>610</v>
      </c>
      <c r="Z753" s="217">
        <f t="shared" si="199"/>
        <v>610</v>
      </c>
      <c r="AA753" s="217">
        <f t="shared" si="200"/>
        <v>611</v>
      </c>
      <c r="AB753" s="210">
        <f t="shared" si="203"/>
        <v>1</v>
      </c>
      <c r="AC753" s="203"/>
      <c r="AD753" s="211"/>
    </row>
    <row r="754" spans="1:30" s="79" customFormat="1" x14ac:dyDescent="0.2">
      <c r="A754" s="200">
        <v>484</v>
      </c>
      <c r="B754" s="200">
        <v>484035307</v>
      </c>
      <c r="C754" s="201" t="s">
        <v>536</v>
      </c>
      <c r="D754" s="200">
        <v>35</v>
      </c>
      <c r="E754" s="201" t="s">
        <v>67</v>
      </c>
      <c r="F754" s="200">
        <v>307</v>
      </c>
      <c r="G754" s="201" t="s">
        <v>339</v>
      </c>
      <c r="H754" s="202">
        <v>1</v>
      </c>
      <c r="I754" s="203"/>
      <c r="J754" s="204">
        <f t="shared" si="187"/>
        <v>15731</v>
      </c>
      <c r="K754" s="217">
        <f t="shared" si="188"/>
        <v>6844</v>
      </c>
      <c r="L754" s="217">
        <f t="shared" si="189"/>
        <v>0</v>
      </c>
      <c r="M754" s="217">
        <f t="shared" si="190"/>
        <v>938</v>
      </c>
      <c r="N754" s="218">
        <f t="shared" si="201"/>
        <v>23513</v>
      </c>
      <c r="O754" s="207">
        <f t="shared" si="191"/>
        <v>2</v>
      </c>
      <c r="P754" s="219"/>
      <c r="Q754" s="204">
        <f t="shared" si="192"/>
        <v>10709.427148722187</v>
      </c>
      <c r="R754" s="217">
        <f t="shared" si="193"/>
        <v>15731</v>
      </c>
      <c r="S754" s="217">
        <f t="shared" si="194"/>
        <v>15731</v>
      </c>
      <c r="T754" s="210">
        <f t="shared" si="202"/>
        <v>5021.5728512778132</v>
      </c>
      <c r="U754" s="219"/>
      <c r="V754" s="204">
        <f t="shared" si="195"/>
        <v>4503</v>
      </c>
      <c r="W754" s="217">
        <f t="shared" si="196"/>
        <v>6614</v>
      </c>
      <c r="X754" s="217">
        <f t="shared" si="197"/>
        <v>6824</v>
      </c>
      <c r="Y754" s="217">
        <f t="shared" si="198"/>
        <v>6842</v>
      </c>
      <c r="Z754" s="217">
        <f t="shared" si="199"/>
        <v>6842</v>
      </c>
      <c r="AA754" s="217">
        <f t="shared" si="200"/>
        <v>6844</v>
      </c>
      <c r="AB754" s="210">
        <f t="shared" si="203"/>
        <v>2</v>
      </c>
      <c r="AC754" s="203"/>
      <c r="AD754" s="211"/>
    </row>
    <row r="755" spans="1:30" s="79" customFormat="1" x14ac:dyDescent="0.2">
      <c r="A755" s="200">
        <v>484</v>
      </c>
      <c r="B755" s="200">
        <v>484035314</v>
      </c>
      <c r="C755" s="201" t="s">
        <v>536</v>
      </c>
      <c r="D755" s="200">
        <v>35</v>
      </c>
      <c r="E755" s="201" t="s">
        <v>67</v>
      </c>
      <c r="F755" s="200">
        <v>314</v>
      </c>
      <c r="G755" s="201" t="s">
        <v>346</v>
      </c>
      <c r="H755" s="202">
        <v>1.96</v>
      </c>
      <c r="I755" s="203"/>
      <c r="J755" s="204">
        <f t="shared" si="187"/>
        <v>12378.014752158331</v>
      </c>
      <c r="K755" s="217">
        <f t="shared" si="188"/>
        <v>9293</v>
      </c>
      <c r="L755" s="217">
        <f t="shared" si="189"/>
        <v>0</v>
      </c>
      <c r="M755" s="217">
        <f t="shared" si="190"/>
        <v>938</v>
      </c>
      <c r="N755" s="218">
        <f t="shared" si="201"/>
        <v>22609.014752158331</v>
      </c>
      <c r="O755" s="207">
        <f t="shared" si="191"/>
        <v>0</v>
      </c>
      <c r="P755" s="219"/>
      <c r="Q755" s="204">
        <f t="shared" si="192"/>
        <v>11914.967758299314</v>
      </c>
      <c r="R755" s="217">
        <f t="shared" si="193"/>
        <v>12378.014752158331</v>
      </c>
      <c r="S755" s="217">
        <f t="shared" si="194"/>
        <v>12378.014752158331</v>
      </c>
      <c r="T755" s="210">
        <f t="shared" si="202"/>
        <v>463.04699385901768</v>
      </c>
      <c r="U755" s="219"/>
      <c r="V755" s="204">
        <f t="shared" si="195"/>
        <v>9551</v>
      </c>
      <c r="W755" s="217">
        <f t="shared" si="196"/>
        <v>9922</v>
      </c>
      <c r="X755" s="217">
        <f t="shared" si="197"/>
        <v>9922</v>
      </c>
      <c r="Y755" s="217">
        <f t="shared" si="198"/>
        <v>9922</v>
      </c>
      <c r="Z755" s="217">
        <f t="shared" si="199"/>
        <v>9293</v>
      </c>
      <c r="AA755" s="217">
        <f t="shared" si="200"/>
        <v>9293</v>
      </c>
      <c r="AB755" s="210">
        <f t="shared" si="203"/>
        <v>0</v>
      </c>
      <c r="AC755" s="203"/>
      <c r="AD755" s="211"/>
    </row>
    <row r="756" spans="1:30" s="79" customFormat="1" x14ac:dyDescent="0.2">
      <c r="A756" s="200">
        <v>484</v>
      </c>
      <c r="B756" s="200">
        <v>484035336</v>
      </c>
      <c r="C756" s="201" t="s">
        <v>536</v>
      </c>
      <c r="D756" s="200">
        <v>35</v>
      </c>
      <c r="E756" s="201" t="s">
        <v>67</v>
      </c>
      <c r="F756" s="200">
        <v>336</v>
      </c>
      <c r="G756" s="201" t="s">
        <v>368</v>
      </c>
      <c r="H756" s="202">
        <v>2</v>
      </c>
      <c r="I756" s="203"/>
      <c r="J756" s="204">
        <f t="shared" si="187"/>
        <v>12373.812835602095</v>
      </c>
      <c r="K756" s="217">
        <f t="shared" si="188"/>
        <v>2896</v>
      </c>
      <c r="L756" s="217">
        <f t="shared" si="189"/>
        <v>0</v>
      </c>
      <c r="M756" s="217">
        <f t="shared" si="190"/>
        <v>938</v>
      </c>
      <c r="N756" s="218">
        <f t="shared" si="201"/>
        <v>16207.812835602095</v>
      </c>
      <c r="O756" s="207">
        <f t="shared" si="191"/>
        <v>1</v>
      </c>
      <c r="P756" s="219"/>
      <c r="Q756" s="204" t="str">
        <f t="shared" si="192"/>
        <v/>
      </c>
      <c r="R756" s="217" t="str">
        <f t="shared" si="193"/>
        <v/>
      </c>
      <c r="S756" s="217">
        <f t="shared" si="194"/>
        <v>12373.812835602095</v>
      </c>
      <c r="T756" s="210" t="str">
        <f t="shared" si="202"/>
        <v/>
      </c>
      <c r="U756" s="219"/>
      <c r="V756" s="204" t="str">
        <f t="shared" si="195"/>
        <v/>
      </c>
      <c r="W756" s="217" t="str">
        <f t="shared" si="196"/>
        <v/>
      </c>
      <c r="X756" s="217">
        <f t="shared" si="197"/>
        <v>2887</v>
      </c>
      <c r="Y756" s="217">
        <f t="shared" si="198"/>
        <v>2895</v>
      </c>
      <c r="Z756" s="217">
        <f t="shared" si="199"/>
        <v>2895</v>
      </c>
      <c r="AA756" s="217">
        <f t="shared" si="200"/>
        <v>2896</v>
      </c>
      <c r="AB756" s="210">
        <f t="shared" si="203"/>
        <v>1</v>
      </c>
      <c r="AC756" s="203"/>
      <c r="AD756" s="211"/>
    </row>
    <row r="757" spans="1:30" s="79" customFormat="1" x14ac:dyDescent="0.2">
      <c r="A757" s="200">
        <v>484</v>
      </c>
      <c r="B757" s="200">
        <v>484035780</v>
      </c>
      <c r="C757" s="201" t="s">
        <v>536</v>
      </c>
      <c r="D757" s="200">
        <v>35</v>
      </c>
      <c r="E757" s="201" t="s">
        <v>67</v>
      </c>
      <c r="F757" s="200">
        <v>780</v>
      </c>
      <c r="G757" s="201" t="s">
        <v>443</v>
      </c>
      <c r="H757" s="202">
        <v>1</v>
      </c>
      <c r="I757" s="203"/>
      <c r="J757" s="204">
        <f t="shared" si="187"/>
        <v>10982.094290789833</v>
      </c>
      <c r="K757" s="217">
        <f t="shared" si="188"/>
        <v>2630</v>
      </c>
      <c r="L757" s="217">
        <f t="shared" si="189"/>
        <v>0</v>
      </c>
      <c r="M757" s="217">
        <f t="shared" si="190"/>
        <v>938</v>
      </c>
      <c r="N757" s="218">
        <f t="shared" si="201"/>
        <v>14550.094290789833</v>
      </c>
      <c r="O757" s="207">
        <f t="shared" si="191"/>
        <v>0</v>
      </c>
      <c r="P757" s="219"/>
      <c r="Q757" s="204" t="str">
        <f t="shared" si="192"/>
        <v/>
      </c>
      <c r="R757" s="217" t="str">
        <f t="shared" si="193"/>
        <v/>
      </c>
      <c r="S757" s="217">
        <f t="shared" si="194"/>
        <v>10982.094290789833</v>
      </c>
      <c r="T757" s="210" t="str">
        <f t="shared" si="202"/>
        <v/>
      </c>
      <c r="U757" s="219"/>
      <c r="V757" s="204" t="str">
        <f t="shared" si="195"/>
        <v/>
      </c>
      <c r="W757" s="217" t="str">
        <f t="shared" si="196"/>
        <v/>
      </c>
      <c r="X757" s="217">
        <f t="shared" si="197"/>
        <v>2597</v>
      </c>
      <c r="Y757" s="217">
        <f t="shared" si="198"/>
        <v>2629</v>
      </c>
      <c r="Z757" s="217">
        <f t="shared" si="199"/>
        <v>2630</v>
      </c>
      <c r="AA757" s="217">
        <f t="shared" si="200"/>
        <v>2630</v>
      </c>
      <c r="AB757" s="210">
        <f t="shared" si="203"/>
        <v>0</v>
      </c>
      <c r="AC757" s="203"/>
      <c r="AD757" s="211"/>
    </row>
    <row r="758" spans="1:30" s="79" customFormat="1" x14ac:dyDescent="0.2">
      <c r="A758" s="200">
        <v>485</v>
      </c>
      <c r="B758" s="200">
        <v>485258030</v>
      </c>
      <c r="C758" s="201" t="s">
        <v>537</v>
      </c>
      <c r="D758" s="200">
        <v>258</v>
      </c>
      <c r="E758" s="201" t="s">
        <v>290</v>
      </c>
      <c r="F758" s="200">
        <v>30</v>
      </c>
      <c r="G758" s="201" t="s">
        <v>62</v>
      </c>
      <c r="H758" s="202">
        <v>2</v>
      </c>
      <c r="I758" s="203"/>
      <c r="J758" s="204">
        <f t="shared" si="187"/>
        <v>11349.293461706782</v>
      </c>
      <c r="K758" s="217">
        <f t="shared" si="188"/>
        <v>2794</v>
      </c>
      <c r="L758" s="217">
        <f t="shared" si="189"/>
        <v>0</v>
      </c>
      <c r="M758" s="217">
        <f t="shared" si="190"/>
        <v>938</v>
      </c>
      <c r="N758" s="218">
        <f t="shared" si="201"/>
        <v>15081.293461706782</v>
      </c>
      <c r="O758" s="207">
        <f t="shared" si="191"/>
        <v>0</v>
      </c>
      <c r="P758" s="219"/>
      <c r="Q758" s="204">
        <f t="shared" si="192"/>
        <v>15145</v>
      </c>
      <c r="R758" s="217">
        <f t="shared" si="193"/>
        <v>11349.293461706782</v>
      </c>
      <c r="S758" s="217">
        <f t="shared" si="194"/>
        <v>11349.293461706782</v>
      </c>
      <c r="T758" s="210">
        <f t="shared" si="202"/>
        <v>-3795.7065382932178</v>
      </c>
      <c r="U758" s="219"/>
      <c r="V758" s="204">
        <f t="shared" si="195"/>
        <v>4032</v>
      </c>
      <c r="W758" s="217">
        <f t="shared" si="196"/>
        <v>3021</v>
      </c>
      <c r="X758" s="217">
        <f t="shared" si="197"/>
        <v>2794</v>
      </c>
      <c r="Y758" s="217">
        <f t="shared" si="198"/>
        <v>2794</v>
      </c>
      <c r="Z758" s="217">
        <f t="shared" si="199"/>
        <v>2794</v>
      </c>
      <c r="AA758" s="217">
        <f t="shared" si="200"/>
        <v>2794</v>
      </c>
      <c r="AB758" s="210">
        <f t="shared" si="203"/>
        <v>0</v>
      </c>
      <c r="AC758" s="203"/>
      <c r="AD758" s="211"/>
    </row>
    <row r="759" spans="1:30" s="79" customFormat="1" x14ac:dyDescent="0.2">
      <c r="A759" s="200">
        <v>485</v>
      </c>
      <c r="B759" s="200">
        <v>485258071</v>
      </c>
      <c r="C759" s="201" t="s">
        <v>537</v>
      </c>
      <c r="D759" s="200">
        <v>258</v>
      </c>
      <c r="E759" s="201" t="s">
        <v>290</v>
      </c>
      <c r="F759" s="200">
        <v>71</v>
      </c>
      <c r="G759" s="201" t="s">
        <v>103</v>
      </c>
      <c r="H759" s="202">
        <v>1</v>
      </c>
      <c r="I759" s="203"/>
      <c r="J759" s="204">
        <f t="shared" si="187"/>
        <v>10766</v>
      </c>
      <c r="K759" s="217">
        <f t="shared" si="188"/>
        <v>5193</v>
      </c>
      <c r="L759" s="217">
        <f t="shared" si="189"/>
        <v>0</v>
      </c>
      <c r="M759" s="217">
        <f t="shared" si="190"/>
        <v>938</v>
      </c>
      <c r="N759" s="218">
        <f t="shared" si="201"/>
        <v>16897</v>
      </c>
      <c r="O759" s="207">
        <f t="shared" si="191"/>
        <v>124</v>
      </c>
      <c r="P759" s="219"/>
      <c r="Q759" s="204">
        <f t="shared" si="192"/>
        <v>11965</v>
      </c>
      <c r="R759" s="217" t="str">
        <f t="shared" si="193"/>
        <v/>
      </c>
      <c r="S759" s="217">
        <f t="shared" si="194"/>
        <v>10766</v>
      </c>
      <c r="T759" s="210">
        <f t="shared" si="202"/>
        <v>-1199</v>
      </c>
      <c r="U759" s="219"/>
      <c r="V759" s="204">
        <f t="shared" si="195"/>
        <v>5608</v>
      </c>
      <c r="W759" s="217" t="str">
        <f t="shared" si="196"/>
        <v/>
      </c>
      <c r="X759" s="217">
        <f t="shared" si="197"/>
        <v>5084</v>
      </c>
      <c r="Y759" s="217">
        <f t="shared" si="198"/>
        <v>5069</v>
      </c>
      <c r="Z759" s="217">
        <f t="shared" si="199"/>
        <v>5069</v>
      </c>
      <c r="AA759" s="217">
        <f t="shared" si="200"/>
        <v>5193</v>
      </c>
      <c r="AB759" s="210">
        <f t="shared" si="203"/>
        <v>124</v>
      </c>
      <c r="AC759" s="203"/>
      <c r="AD759" s="211"/>
    </row>
    <row r="760" spans="1:30" s="79" customFormat="1" x14ac:dyDescent="0.2">
      <c r="A760" s="200">
        <v>485</v>
      </c>
      <c r="B760" s="200">
        <v>485258107</v>
      </c>
      <c r="C760" s="201" t="s">
        <v>537</v>
      </c>
      <c r="D760" s="200">
        <v>258</v>
      </c>
      <c r="E760" s="201" t="s">
        <v>290</v>
      </c>
      <c r="F760" s="200">
        <v>107</v>
      </c>
      <c r="G760" s="201" t="s">
        <v>139</v>
      </c>
      <c r="H760" s="202">
        <v>2</v>
      </c>
      <c r="I760" s="203"/>
      <c r="J760" s="204">
        <f t="shared" si="187"/>
        <v>10766</v>
      </c>
      <c r="K760" s="217">
        <f t="shared" si="188"/>
        <v>3906</v>
      </c>
      <c r="L760" s="217">
        <f t="shared" si="189"/>
        <v>0</v>
      </c>
      <c r="M760" s="217">
        <f t="shared" si="190"/>
        <v>938</v>
      </c>
      <c r="N760" s="218">
        <f t="shared" si="201"/>
        <v>15610</v>
      </c>
      <c r="O760" s="207">
        <f t="shared" si="191"/>
        <v>0</v>
      </c>
      <c r="P760" s="219"/>
      <c r="Q760" s="204">
        <f t="shared" si="192"/>
        <v>10556</v>
      </c>
      <c r="R760" s="217">
        <f t="shared" si="193"/>
        <v>10766</v>
      </c>
      <c r="S760" s="217">
        <f t="shared" si="194"/>
        <v>10766</v>
      </c>
      <c r="T760" s="210">
        <f t="shared" si="202"/>
        <v>210</v>
      </c>
      <c r="U760" s="219"/>
      <c r="V760" s="204">
        <f t="shared" si="195"/>
        <v>3658</v>
      </c>
      <c r="W760" s="217">
        <f t="shared" si="196"/>
        <v>3731</v>
      </c>
      <c r="X760" s="217">
        <f t="shared" si="197"/>
        <v>3968</v>
      </c>
      <c r="Y760" s="217">
        <f t="shared" si="198"/>
        <v>3906</v>
      </c>
      <c r="Z760" s="217">
        <f t="shared" si="199"/>
        <v>3906</v>
      </c>
      <c r="AA760" s="217">
        <f t="shared" si="200"/>
        <v>3906</v>
      </c>
      <c r="AB760" s="210">
        <f t="shared" si="203"/>
        <v>0</v>
      </c>
      <c r="AC760" s="203"/>
      <c r="AD760" s="211"/>
    </row>
    <row r="761" spans="1:30" s="79" customFormat="1" x14ac:dyDescent="0.2">
      <c r="A761" s="200">
        <v>485</v>
      </c>
      <c r="B761" s="200">
        <v>485258163</v>
      </c>
      <c r="C761" s="201" t="s">
        <v>537</v>
      </c>
      <c r="D761" s="200">
        <v>258</v>
      </c>
      <c r="E761" s="201" t="s">
        <v>290</v>
      </c>
      <c r="F761" s="200">
        <v>163</v>
      </c>
      <c r="G761" s="201" t="s">
        <v>195</v>
      </c>
      <c r="H761" s="202">
        <v>15.83</v>
      </c>
      <c r="I761" s="203"/>
      <c r="J761" s="204">
        <f t="shared" si="187"/>
        <v>12256</v>
      </c>
      <c r="K761" s="217">
        <f t="shared" si="188"/>
        <v>116</v>
      </c>
      <c r="L761" s="217">
        <f t="shared" si="189"/>
        <v>0</v>
      </c>
      <c r="M761" s="217">
        <f t="shared" si="190"/>
        <v>938</v>
      </c>
      <c r="N761" s="218">
        <f t="shared" si="201"/>
        <v>13310</v>
      </c>
      <c r="O761" s="207">
        <f t="shared" si="191"/>
        <v>1</v>
      </c>
      <c r="P761" s="219"/>
      <c r="Q761" s="204">
        <f t="shared" si="192"/>
        <v>11972</v>
      </c>
      <c r="R761" s="217">
        <f t="shared" si="193"/>
        <v>12256</v>
      </c>
      <c r="S761" s="217">
        <f t="shared" si="194"/>
        <v>12256</v>
      </c>
      <c r="T761" s="210">
        <f t="shared" si="202"/>
        <v>284</v>
      </c>
      <c r="U761" s="219"/>
      <c r="V761" s="204">
        <f t="shared" si="195"/>
        <v>0</v>
      </c>
      <c r="W761" s="217">
        <f t="shared" si="196"/>
        <v>0</v>
      </c>
      <c r="X761" s="217">
        <f t="shared" si="197"/>
        <v>0</v>
      </c>
      <c r="Y761" s="217">
        <f t="shared" si="198"/>
        <v>0</v>
      </c>
      <c r="Z761" s="217">
        <f t="shared" si="199"/>
        <v>115</v>
      </c>
      <c r="AA761" s="217">
        <f t="shared" si="200"/>
        <v>116</v>
      </c>
      <c r="AB761" s="210">
        <f t="shared" si="203"/>
        <v>1</v>
      </c>
      <c r="AC761" s="203"/>
      <c r="AD761" s="211"/>
    </row>
    <row r="762" spans="1:30" s="79" customFormat="1" x14ac:dyDescent="0.2">
      <c r="A762" s="200">
        <v>485</v>
      </c>
      <c r="B762" s="200">
        <v>485258229</v>
      </c>
      <c r="C762" s="201" t="s">
        <v>537</v>
      </c>
      <c r="D762" s="200">
        <v>258</v>
      </c>
      <c r="E762" s="201" t="s">
        <v>290</v>
      </c>
      <c r="F762" s="200">
        <v>229</v>
      </c>
      <c r="G762" s="201" t="s">
        <v>261</v>
      </c>
      <c r="H762" s="202">
        <v>13.53</v>
      </c>
      <c r="I762" s="203"/>
      <c r="J762" s="204">
        <f t="shared" si="187"/>
        <v>12009</v>
      </c>
      <c r="K762" s="217">
        <f t="shared" si="188"/>
        <v>1169</v>
      </c>
      <c r="L762" s="217">
        <f t="shared" si="189"/>
        <v>0</v>
      </c>
      <c r="M762" s="217">
        <f t="shared" si="190"/>
        <v>938</v>
      </c>
      <c r="N762" s="218">
        <f t="shared" si="201"/>
        <v>14116</v>
      </c>
      <c r="O762" s="207">
        <f t="shared" si="191"/>
        <v>-443</v>
      </c>
      <c r="P762" s="219"/>
      <c r="Q762" s="204">
        <f t="shared" si="192"/>
        <v>12799</v>
      </c>
      <c r="R762" s="217">
        <f t="shared" si="193"/>
        <v>12009</v>
      </c>
      <c r="S762" s="217">
        <f t="shared" si="194"/>
        <v>12009</v>
      </c>
      <c r="T762" s="210">
        <f t="shared" si="202"/>
        <v>-790</v>
      </c>
      <c r="U762" s="219"/>
      <c r="V762" s="204">
        <f t="shared" si="195"/>
        <v>2091</v>
      </c>
      <c r="W762" s="217">
        <f t="shared" si="196"/>
        <v>1962</v>
      </c>
      <c r="X762" s="217">
        <f t="shared" si="197"/>
        <v>1962</v>
      </c>
      <c r="Y762" s="217">
        <f t="shared" si="198"/>
        <v>1962</v>
      </c>
      <c r="Z762" s="217">
        <f t="shared" si="199"/>
        <v>1612</v>
      </c>
      <c r="AA762" s="217">
        <f t="shared" si="200"/>
        <v>1169</v>
      </c>
      <c r="AB762" s="210">
        <f t="shared" si="203"/>
        <v>-443</v>
      </c>
      <c r="AC762" s="203"/>
      <c r="AD762" s="211"/>
    </row>
    <row r="763" spans="1:30" s="79" customFormat="1" x14ac:dyDescent="0.2">
      <c r="A763" s="200">
        <v>485</v>
      </c>
      <c r="B763" s="200">
        <v>485258248</v>
      </c>
      <c r="C763" s="201" t="s">
        <v>537</v>
      </c>
      <c r="D763" s="200">
        <v>258</v>
      </c>
      <c r="E763" s="201" t="s">
        <v>290</v>
      </c>
      <c r="F763" s="200">
        <v>248</v>
      </c>
      <c r="G763" s="201" t="s">
        <v>280</v>
      </c>
      <c r="H763" s="202">
        <v>1</v>
      </c>
      <c r="I763" s="203"/>
      <c r="J763" s="204">
        <f t="shared" si="187"/>
        <v>9863</v>
      </c>
      <c r="K763" s="217">
        <f t="shared" si="188"/>
        <v>779</v>
      </c>
      <c r="L763" s="217">
        <f t="shared" si="189"/>
        <v>0</v>
      </c>
      <c r="M763" s="217">
        <f t="shared" si="190"/>
        <v>938</v>
      </c>
      <c r="N763" s="218">
        <f t="shared" si="201"/>
        <v>11580</v>
      </c>
      <c r="O763" s="207">
        <f t="shared" si="191"/>
        <v>1</v>
      </c>
      <c r="P763" s="219"/>
      <c r="Q763" s="204">
        <f t="shared" si="192"/>
        <v>9670</v>
      </c>
      <c r="R763" s="217">
        <f t="shared" si="193"/>
        <v>9863</v>
      </c>
      <c r="S763" s="217">
        <f t="shared" si="194"/>
        <v>9863</v>
      </c>
      <c r="T763" s="210">
        <f t="shared" si="202"/>
        <v>193</v>
      </c>
      <c r="U763" s="219"/>
      <c r="V763" s="204">
        <f t="shared" si="195"/>
        <v>555</v>
      </c>
      <c r="W763" s="217">
        <f t="shared" si="196"/>
        <v>566</v>
      </c>
      <c r="X763" s="217">
        <f t="shared" si="197"/>
        <v>774</v>
      </c>
      <c r="Y763" s="217">
        <f t="shared" si="198"/>
        <v>778</v>
      </c>
      <c r="Z763" s="217">
        <f t="shared" si="199"/>
        <v>778</v>
      </c>
      <c r="AA763" s="217">
        <f t="shared" si="200"/>
        <v>779</v>
      </c>
      <c r="AB763" s="210">
        <f t="shared" si="203"/>
        <v>1</v>
      </c>
      <c r="AC763" s="203"/>
      <c r="AD763" s="211"/>
    </row>
    <row r="764" spans="1:30" s="79" customFormat="1" x14ac:dyDescent="0.2">
      <c r="A764" s="200">
        <v>485</v>
      </c>
      <c r="B764" s="200">
        <v>485258258</v>
      </c>
      <c r="C764" s="201" t="s">
        <v>537</v>
      </c>
      <c r="D764" s="200">
        <v>258</v>
      </c>
      <c r="E764" s="201" t="s">
        <v>290</v>
      </c>
      <c r="F764" s="200">
        <v>258</v>
      </c>
      <c r="G764" s="201" t="s">
        <v>290</v>
      </c>
      <c r="H764" s="202">
        <v>449.79000000000008</v>
      </c>
      <c r="I764" s="203"/>
      <c r="J764" s="204">
        <f t="shared" si="187"/>
        <v>11934</v>
      </c>
      <c r="K764" s="217">
        <f t="shared" si="188"/>
        <v>3513</v>
      </c>
      <c r="L764" s="217">
        <f t="shared" si="189"/>
        <v>0</v>
      </c>
      <c r="M764" s="217">
        <f t="shared" si="190"/>
        <v>938</v>
      </c>
      <c r="N764" s="218">
        <f t="shared" si="201"/>
        <v>16385</v>
      </c>
      <c r="O764" s="207">
        <f t="shared" si="191"/>
        <v>2</v>
      </c>
      <c r="P764" s="219"/>
      <c r="Q764" s="204">
        <f t="shared" si="192"/>
        <v>11439</v>
      </c>
      <c r="R764" s="217">
        <f t="shared" si="193"/>
        <v>11934</v>
      </c>
      <c r="S764" s="217">
        <f t="shared" si="194"/>
        <v>11934</v>
      </c>
      <c r="T764" s="210">
        <f t="shared" si="202"/>
        <v>495</v>
      </c>
      <c r="U764" s="219"/>
      <c r="V764" s="204">
        <f t="shared" si="195"/>
        <v>2470</v>
      </c>
      <c r="W764" s="217">
        <f t="shared" si="196"/>
        <v>2577</v>
      </c>
      <c r="X764" s="217">
        <f t="shared" si="197"/>
        <v>3503</v>
      </c>
      <c r="Y764" s="217">
        <f t="shared" si="198"/>
        <v>3512</v>
      </c>
      <c r="Z764" s="217">
        <f t="shared" si="199"/>
        <v>3511</v>
      </c>
      <c r="AA764" s="217">
        <f t="shared" si="200"/>
        <v>3513</v>
      </c>
      <c r="AB764" s="210">
        <f t="shared" si="203"/>
        <v>2</v>
      </c>
      <c r="AC764" s="203"/>
      <c r="AD764" s="211"/>
    </row>
    <row r="765" spans="1:30" s="79" customFormat="1" x14ac:dyDescent="0.2">
      <c r="A765" s="200">
        <v>485</v>
      </c>
      <c r="B765" s="200">
        <v>485258291</v>
      </c>
      <c r="C765" s="201" t="s">
        <v>537</v>
      </c>
      <c r="D765" s="200">
        <v>258</v>
      </c>
      <c r="E765" s="201" t="s">
        <v>290</v>
      </c>
      <c r="F765" s="200">
        <v>291</v>
      </c>
      <c r="G765" s="201" t="s">
        <v>323</v>
      </c>
      <c r="H765" s="202">
        <v>7</v>
      </c>
      <c r="I765" s="203"/>
      <c r="J765" s="204">
        <f t="shared" si="187"/>
        <v>12802</v>
      </c>
      <c r="K765" s="217">
        <f t="shared" si="188"/>
        <v>4319</v>
      </c>
      <c r="L765" s="217">
        <f t="shared" si="189"/>
        <v>0</v>
      </c>
      <c r="M765" s="217">
        <f t="shared" si="190"/>
        <v>938</v>
      </c>
      <c r="N765" s="218">
        <f t="shared" si="201"/>
        <v>18059</v>
      </c>
      <c r="O765" s="207">
        <f t="shared" si="191"/>
        <v>5</v>
      </c>
      <c r="P765" s="219"/>
      <c r="Q765" s="204">
        <f t="shared" si="192"/>
        <v>9670</v>
      </c>
      <c r="R765" s="217">
        <f t="shared" si="193"/>
        <v>12802</v>
      </c>
      <c r="S765" s="217">
        <f t="shared" si="194"/>
        <v>12802</v>
      </c>
      <c r="T765" s="210">
        <f t="shared" si="202"/>
        <v>3132</v>
      </c>
      <c r="U765" s="219"/>
      <c r="V765" s="204">
        <f t="shared" si="195"/>
        <v>4734</v>
      </c>
      <c r="W765" s="217">
        <f t="shared" si="196"/>
        <v>6267</v>
      </c>
      <c r="X765" s="217">
        <f t="shared" si="197"/>
        <v>6267</v>
      </c>
      <c r="Y765" s="217">
        <f t="shared" si="198"/>
        <v>6267</v>
      </c>
      <c r="Z765" s="217">
        <f t="shared" si="199"/>
        <v>4314</v>
      </c>
      <c r="AA765" s="217">
        <f t="shared" si="200"/>
        <v>4319</v>
      </c>
      <c r="AB765" s="210">
        <f t="shared" si="203"/>
        <v>5</v>
      </c>
      <c r="AC765" s="203"/>
      <c r="AD765" s="211"/>
    </row>
    <row r="766" spans="1:30" s="79" customFormat="1" x14ac:dyDescent="0.2">
      <c r="A766" s="200">
        <v>485</v>
      </c>
      <c r="B766" s="200">
        <v>485258305</v>
      </c>
      <c r="C766" s="201" t="s">
        <v>537</v>
      </c>
      <c r="D766" s="200">
        <v>258</v>
      </c>
      <c r="E766" s="201" t="s">
        <v>290</v>
      </c>
      <c r="F766" s="200">
        <v>305</v>
      </c>
      <c r="G766" s="201" t="s">
        <v>337</v>
      </c>
      <c r="H766" s="202">
        <v>1</v>
      </c>
      <c r="I766" s="203"/>
      <c r="J766" s="204">
        <f t="shared" si="187"/>
        <v>8960</v>
      </c>
      <c r="K766" s="217">
        <f t="shared" si="188"/>
        <v>3604</v>
      </c>
      <c r="L766" s="217">
        <f t="shared" si="189"/>
        <v>0</v>
      </c>
      <c r="M766" s="217">
        <f t="shared" si="190"/>
        <v>938</v>
      </c>
      <c r="N766" s="218">
        <f t="shared" si="201"/>
        <v>13502</v>
      </c>
      <c r="O766" s="207">
        <f t="shared" si="191"/>
        <v>0</v>
      </c>
      <c r="P766" s="219"/>
      <c r="Q766" s="204">
        <f t="shared" si="192"/>
        <v>10864.468084310676</v>
      </c>
      <c r="R766" s="217">
        <f t="shared" si="193"/>
        <v>8960</v>
      </c>
      <c r="S766" s="217">
        <f t="shared" si="194"/>
        <v>8960</v>
      </c>
      <c r="T766" s="210">
        <f t="shared" si="202"/>
        <v>-1904.4680843106762</v>
      </c>
      <c r="U766" s="219"/>
      <c r="V766" s="204">
        <f t="shared" si="195"/>
        <v>4010</v>
      </c>
      <c r="W766" s="217">
        <f t="shared" si="196"/>
        <v>3307</v>
      </c>
      <c r="X766" s="217">
        <f t="shared" si="197"/>
        <v>3599</v>
      </c>
      <c r="Y766" s="217">
        <f t="shared" si="198"/>
        <v>3604</v>
      </c>
      <c r="Z766" s="217">
        <f t="shared" si="199"/>
        <v>3604</v>
      </c>
      <c r="AA766" s="217">
        <f t="shared" si="200"/>
        <v>3604</v>
      </c>
      <c r="AB766" s="210">
        <f t="shared" si="203"/>
        <v>0</v>
      </c>
      <c r="AC766" s="203"/>
      <c r="AD766" s="211"/>
    </row>
    <row r="767" spans="1:30" s="79" customFormat="1" x14ac:dyDescent="0.2">
      <c r="A767" s="200">
        <v>486</v>
      </c>
      <c r="B767" s="200">
        <v>486348017</v>
      </c>
      <c r="C767" s="201" t="s">
        <v>601</v>
      </c>
      <c r="D767" s="200">
        <v>348</v>
      </c>
      <c r="E767" s="201" t="s">
        <v>380</v>
      </c>
      <c r="F767" s="200">
        <v>17</v>
      </c>
      <c r="G767" s="201" t="s">
        <v>49</v>
      </c>
      <c r="H767" s="202">
        <v>2</v>
      </c>
      <c r="I767" s="203"/>
      <c r="J767" s="204">
        <f t="shared" si="187"/>
        <v>12515</v>
      </c>
      <c r="K767" s="217">
        <f t="shared" si="188"/>
        <v>3111</v>
      </c>
      <c r="L767" s="217">
        <f t="shared" si="189"/>
        <v>0</v>
      </c>
      <c r="M767" s="217">
        <f t="shared" si="190"/>
        <v>938</v>
      </c>
      <c r="N767" s="218">
        <f t="shared" si="201"/>
        <v>16564</v>
      </c>
      <c r="O767" s="207">
        <f t="shared" si="191"/>
        <v>0</v>
      </c>
      <c r="P767" s="219"/>
      <c r="Q767" s="204">
        <f t="shared" si="192"/>
        <v>10730.931535531907</v>
      </c>
      <c r="R767" s="217">
        <f t="shared" si="193"/>
        <v>12515</v>
      </c>
      <c r="S767" s="217">
        <f t="shared" si="194"/>
        <v>12515</v>
      </c>
      <c r="T767" s="210">
        <f t="shared" si="202"/>
        <v>1784.0684644680932</v>
      </c>
      <c r="U767" s="219"/>
      <c r="V767" s="204">
        <f t="shared" si="195"/>
        <v>2829</v>
      </c>
      <c r="W767" s="217">
        <f t="shared" si="196"/>
        <v>3299</v>
      </c>
      <c r="X767" s="217">
        <f t="shared" si="197"/>
        <v>3091</v>
      </c>
      <c r="Y767" s="217">
        <f t="shared" si="198"/>
        <v>3111</v>
      </c>
      <c r="Z767" s="217">
        <f t="shared" si="199"/>
        <v>3111</v>
      </c>
      <c r="AA767" s="217">
        <f t="shared" si="200"/>
        <v>3111</v>
      </c>
      <c r="AB767" s="210">
        <f t="shared" si="203"/>
        <v>0</v>
      </c>
      <c r="AC767" s="203"/>
      <c r="AD767" s="211"/>
    </row>
    <row r="768" spans="1:30" s="79" customFormat="1" x14ac:dyDescent="0.2">
      <c r="A768" s="200">
        <v>486</v>
      </c>
      <c r="B768" s="200">
        <v>486348151</v>
      </c>
      <c r="C768" s="201" t="s">
        <v>601</v>
      </c>
      <c r="D768" s="200">
        <v>348</v>
      </c>
      <c r="E768" s="201" t="s">
        <v>380</v>
      </c>
      <c r="F768" s="200">
        <v>151</v>
      </c>
      <c r="G768" s="201" t="s">
        <v>183</v>
      </c>
      <c r="H768" s="202">
        <v>3.92</v>
      </c>
      <c r="I768" s="203"/>
      <c r="J768" s="204">
        <f t="shared" si="187"/>
        <v>12091</v>
      </c>
      <c r="K768" s="217">
        <f t="shared" si="188"/>
        <v>1411</v>
      </c>
      <c r="L768" s="217">
        <f t="shared" si="189"/>
        <v>0</v>
      </c>
      <c r="M768" s="217">
        <f t="shared" si="190"/>
        <v>938</v>
      </c>
      <c r="N768" s="218">
        <f t="shared" si="201"/>
        <v>14440</v>
      </c>
      <c r="O768" s="207">
        <f t="shared" si="191"/>
        <v>0</v>
      </c>
      <c r="P768" s="219"/>
      <c r="Q768" s="204">
        <f t="shared" si="192"/>
        <v>10261</v>
      </c>
      <c r="R768" s="217">
        <f t="shared" si="193"/>
        <v>12091</v>
      </c>
      <c r="S768" s="217">
        <f t="shared" si="194"/>
        <v>12091</v>
      </c>
      <c r="T768" s="210">
        <f t="shared" si="202"/>
        <v>1830</v>
      </c>
      <c r="U768" s="219"/>
      <c r="V768" s="204">
        <f t="shared" si="195"/>
        <v>1563</v>
      </c>
      <c r="W768" s="217">
        <f t="shared" si="196"/>
        <v>1842</v>
      </c>
      <c r="X768" s="217">
        <f t="shared" si="197"/>
        <v>1386</v>
      </c>
      <c r="Y768" s="217">
        <f t="shared" si="198"/>
        <v>1411</v>
      </c>
      <c r="Z768" s="217">
        <f t="shared" si="199"/>
        <v>1411</v>
      </c>
      <c r="AA768" s="217">
        <f t="shared" si="200"/>
        <v>1411</v>
      </c>
      <c r="AB768" s="210">
        <f t="shared" si="203"/>
        <v>0</v>
      </c>
      <c r="AC768" s="203"/>
      <c r="AD768" s="211"/>
    </row>
    <row r="769" spans="1:30" s="79" customFormat="1" x14ac:dyDescent="0.2">
      <c r="A769" s="200">
        <v>486</v>
      </c>
      <c r="B769" s="200">
        <v>486348153</v>
      </c>
      <c r="C769" s="201" t="s">
        <v>601</v>
      </c>
      <c r="D769" s="200">
        <v>348</v>
      </c>
      <c r="E769" s="201" t="s">
        <v>380</v>
      </c>
      <c r="F769" s="200">
        <v>153</v>
      </c>
      <c r="G769" s="201" t="s">
        <v>185</v>
      </c>
      <c r="H769" s="202">
        <v>0.98</v>
      </c>
      <c r="I769" s="203"/>
      <c r="J769" s="204">
        <f t="shared" si="187"/>
        <v>12895.517110247692</v>
      </c>
      <c r="K769" s="217">
        <f t="shared" si="188"/>
        <v>218</v>
      </c>
      <c r="L769" s="217">
        <f t="shared" si="189"/>
        <v>0</v>
      </c>
      <c r="M769" s="217">
        <f t="shared" si="190"/>
        <v>938</v>
      </c>
      <c r="N769" s="218">
        <f t="shared" si="201"/>
        <v>14051.517110247692</v>
      </c>
      <c r="O769" s="207">
        <f t="shared" si="191"/>
        <v>0</v>
      </c>
      <c r="P769" s="219"/>
      <c r="Q769" s="204" t="str">
        <f t="shared" si="192"/>
        <v/>
      </c>
      <c r="R769" s="217" t="str">
        <f t="shared" si="193"/>
        <v/>
      </c>
      <c r="S769" s="217">
        <f t="shared" si="194"/>
        <v>12895.517110247692</v>
      </c>
      <c r="T769" s="210" t="str">
        <f t="shared" si="202"/>
        <v/>
      </c>
      <c r="U769" s="219"/>
      <c r="V769" s="204" t="str">
        <f t="shared" si="195"/>
        <v/>
      </c>
      <c r="W769" s="217" t="str">
        <f t="shared" si="196"/>
        <v/>
      </c>
      <c r="X769" s="217">
        <f t="shared" si="197"/>
        <v>99</v>
      </c>
      <c r="Y769" s="217">
        <f t="shared" si="198"/>
        <v>99</v>
      </c>
      <c r="Z769" s="217">
        <f t="shared" si="199"/>
        <v>218</v>
      </c>
      <c r="AA769" s="217">
        <f t="shared" si="200"/>
        <v>218</v>
      </c>
      <c r="AB769" s="210">
        <f t="shared" si="203"/>
        <v>0</v>
      </c>
      <c r="AC769" s="203"/>
      <c r="AD769" s="211"/>
    </row>
    <row r="770" spans="1:30" s="79" customFormat="1" x14ac:dyDescent="0.2">
      <c r="A770" s="200">
        <v>486</v>
      </c>
      <c r="B770" s="200">
        <v>486348170</v>
      </c>
      <c r="C770" s="201" t="s">
        <v>601</v>
      </c>
      <c r="D770" s="200">
        <v>348</v>
      </c>
      <c r="E770" s="201" t="s">
        <v>380</v>
      </c>
      <c r="F770" s="200">
        <v>170</v>
      </c>
      <c r="G770" s="201" t="s">
        <v>202</v>
      </c>
      <c r="H770" s="202">
        <v>0.69</v>
      </c>
      <c r="I770" s="203"/>
      <c r="J770" s="204">
        <f t="shared" si="187"/>
        <v>12736.082427286357</v>
      </c>
      <c r="K770" s="217">
        <f t="shared" si="188"/>
        <v>3358</v>
      </c>
      <c r="L770" s="217">
        <f t="shared" si="189"/>
        <v>0</v>
      </c>
      <c r="M770" s="217">
        <f t="shared" si="190"/>
        <v>938</v>
      </c>
      <c r="N770" s="218">
        <f t="shared" si="201"/>
        <v>17032.082427286357</v>
      </c>
      <c r="O770" s="207" t="str">
        <f t="shared" si="191"/>
        <v/>
      </c>
      <c r="P770" s="219"/>
      <c r="Q770" s="204" t="str">
        <f t="shared" si="192"/>
        <v/>
      </c>
      <c r="R770" s="217" t="str">
        <f t="shared" si="193"/>
        <v/>
      </c>
      <c r="S770" s="217" t="str">
        <f t="shared" si="194"/>
        <v/>
      </c>
      <c r="T770" s="210" t="str">
        <f t="shared" si="202"/>
        <v/>
      </c>
      <c r="U770" s="219"/>
      <c r="V770" s="204" t="str">
        <f t="shared" si="195"/>
        <v/>
      </c>
      <c r="W770" s="217" t="str">
        <f t="shared" si="196"/>
        <v/>
      </c>
      <c r="X770" s="217" t="str">
        <f t="shared" si="197"/>
        <v/>
      </c>
      <c r="Y770" s="217" t="str">
        <f t="shared" si="198"/>
        <v/>
      </c>
      <c r="Z770" s="217" t="str">
        <f t="shared" si="199"/>
        <v/>
      </c>
      <c r="AA770" s="217">
        <f t="shared" si="200"/>
        <v>3358</v>
      </c>
      <c r="AB770" s="210" t="str">
        <f t="shared" si="203"/>
        <v/>
      </c>
      <c r="AC770" s="203"/>
      <c r="AD770" s="211"/>
    </row>
    <row r="771" spans="1:30" s="79" customFormat="1" x14ac:dyDescent="0.2">
      <c r="A771" s="200">
        <v>486</v>
      </c>
      <c r="B771" s="200">
        <v>486348186</v>
      </c>
      <c r="C771" s="201" t="s">
        <v>601</v>
      </c>
      <c r="D771" s="200">
        <v>348</v>
      </c>
      <c r="E771" s="201" t="s">
        <v>380</v>
      </c>
      <c r="F771" s="200">
        <v>186</v>
      </c>
      <c r="G771" s="201" t="s">
        <v>218</v>
      </c>
      <c r="H771" s="202">
        <v>5.84</v>
      </c>
      <c r="I771" s="203"/>
      <c r="J771" s="204">
        <f t="shared" si="187"/>
        <v>15781</v>
      </c>
      <c r="K771" s="217">
        <f t="shared" si="188"/>
        <v>5698</v>
      </c>
      <c r="L771" s="217">
        <f t="shared" si="189"/>
        <v>0</v>
      </c>
      <c r="M771" s="217">
        <f t="shared" si="190"/>
        <v>938</v>
      </c>
      <c r="N771" s="218">
        <f t="shared" si="201"/>
        <v>22417</v>
      </c>
      <c r="O771" s="207">
        <f t="shared" si="191"/>
        <v>1</v>
      </c>
      <c r="P771" s="219"/>
      <c r="Q771" s="204">
        <f t="shared" si="192"/>
        <v>15988</v>
      </c>
      <c r="R771" s="217">
        <f t="shared" si="193"/>
        <v>15781</v>
      </c>
      <c r="S771" s="217">
        <f t="shared" si="194"/>
        <v>15781</v>
      </c>
      <c r="T771" s="210">
        <f t="shared" si="202"/>
        <v>-207</v>
      </c>
      <c r="U771" s="219"/>
      <c r="V771" s="204">
        <f t="shared" si="195"/>
        <v>6300</v>
      </c>
      <c r="W771" s="217">
        <f t="shared" si="196"/>
        <v>6218</v>
      </c>
      <c r="X771" s="217">
        <f t="shared" si="197"/>
        <v>5684</v>
      </c>
      <c r="Y771" s="217">
        <f t="shared" si="198"/>
        <v>5697</v>
      </c>
      <c r="Z771" s="217">
        <f t="shared" si="199"/>
        <v>5697</v>
      </c>
      <c r="AA771" s="217">
        <f t="shared" si="200"/>
        <v>5698</v>
      </c>
      <c r="AB771" s="210">
        <f t="shared" si="203"/>
        <v>1</v>
      </c>
      <c r="AC771" s="203"/>
      <c r="AD771" s="211"/>
    </row>
    <row r="772" spans="1:30" s="79" customFormat="1" x14ac:dyDescent="0.2">
      <c r="A772" s="200">
        <v>486</v>
      </c>
      <c r="B772" s="200">
        <v>486348214</v>
      </c>
      <c r="C772" s="201" t="s">
        <v>601</v>
      </c>
      <c r="D772" s="200">
        <v>348</v>
      </c>
      <c r="E772" s="201" t="s">
        <v>380</v>
      </c>
      <c r="F772" s="200">
        <v>214</v>
      </c>
      <c r="G772" s="201" t="s">
        <v>246</v>
      </c>
      <c r="H772" s="202">
        <v>2</v>
      </c>
      <c r="I772" s="203"/>
      <c r="J772" s="204">
        <f t="shared" si="187"/>
        <v>9132</v>
      </c>
      <c r="K772" s="217">
        <f t="shared" si="188"/>
        <v>1833</v>
      </c>
      <c r="L772" s="217">
        <f t="shared" si="189"/>
        <v>0</v>
      </c>
      <c r="M772" s="217">
        <f t="shared" si="190"/>
        <v>938</v>
      </c>
      <c r="N772" s="218">
        <f t="shared" si="201"/>
        <v>11903</v>
      </c>
      <c r="O772" s="207">
        <f t="shared" si="191"/>
        <v>0</v>
      </c>
      <c r="P772" s="219"/>
      <c r="Q772" s="204">
        <f t="shared" si="192"/>
        <v>9123</v>
      </c>
      <c r="R772" s="217">
        <f t="shared" si="193"/>
        <v>9132</v>
      </c>
      <c r="S772" s="217">
        <f t="shared" si="194"/>
        <v>9132</v>
      </c>
      <c r="T772" s="210">
        <f t="shared" si="202"/>
        <v>9</v>
      </c>
      <c r="U772" s="219"/>
      <c r="V772" s="204">
        <f t="shared" si="195"/>
        <v>1394</v>
      </c>
      <c r="W772" s="217">
        <f t="shared" si="196"/>
        <v>1395</v>
      </c>
      <c r="X772" s="217">
        <f t="shared" si="197"/>
        <v>1395</v>
      </c>
      <c r="Y772" s="217">
        <f t="shared" si="198"/>
        <v>1395</v>
      </c>
      <c r="Z772" s="217">
        <f t="shared" si="199"/>
        <v>1833</v>
      </c>
      <c r="AA772" s="217">
        <f t="shared" si="200"/>
        <v>1833</v>
      </c>
      <c r="AB772" s="210">
        <f t="shared" si="203"/>
        <v>0</v>
      </c>
      <c r="AC772" s="203"/>
      <c r="AD772" s="211"/>
    </row>
    <row r="773" spans="1:30" s="79" customFormat="1" x14ac:dyDescent="0.2">
      <c r="A773" s="200">
        <v>486</v>
      </c>
      <c r="B773" s="200">
        <v>486348226</v>
      </c>
      <c r="C773" s="201" t="s">
        <v>601</v>
      </c>
      <c r="D773" s="200">
        <v>348</v>
      </c>
      <c r="E773" s="201" t="s">
        <v>380</v>
      </c>
      <c r="F773" s="200">
        <v>226</v>
      </c>
      <c r="G773" s="201" t="s">
        <v>258</v>
      </c>
      <c r="H773" s="202">
        <v>1</v>
      </c>
      <c r="I773" s="203"/>
      <c r="J773" s="204">
        <f t="shared" si="187"/>
        <v>10568</v>
      </c>
      <c r="K773" s="217">
        <f t="shared" si="188"/>
        <v>1294</v>
      </c>
      <c r="L773" s="217">
        <f t="shared" si="189"/>
        <v>0</v>
      </c>
      <c r="M773" s="217">
        <f t="shared" si="190"/>
        <v>938</v>
      </c>
      <c r="N773" s="218">
        <f t="shared" si="201"/>
        <v>12800</v>
      </c>
      <c r="O773" s="207">
        <f t="shared" si="191"/>
        <v>2</v>
      </c>
      <c r="P773" s="219"/>
      <c r="Q773" s="204">
        <f t="shared" si="192"/>
        <v>11333.853438325716</v>
      </c>
      <c r="R773" s="217">
        <f t="shared" si="193"/>
        <v>10568</v>
      </c>
      <c r="S773" s="217">
        <f t="shared" si="194"/>
        <v>10568</v>
      </c>
      <c r="T773" s="210">
        <f t="shared" si="202"/>
        <v>-765.85343832571562</v>
      </c>
      <c r="U773" s="219"/>
      <c r="V773" s="204">
        <f t="shared" si="195"/>
        <v>1231</v>
      </c>
      <c r="W773" s="217">
        <f t="shared" si="196"/>
        <v>1148</v>
      </c>
      <c r="X773" s="217">
        <f t="shared" si="197"/>
        <v>1222</v>
      </c>
      <c r="Y773" s="217">
        <f t="shared" si="198"/>
        <v>1291</v>
      </c>
      <c r="Z773" s="217">
        <f t="shared" si="199"/>
        <v>1292</v>
      </c>
      <c r="AA773" s="217">
        <f t="shared" si="200"/>
        <v>1294</v>
      </c>
      <c r="AB773" s="210">
        <f t="shared" si="203"/>
        <v>2</v>
      </c>
      <c r="AC773" s="203"/>
      <c r="AD773" s="211"/>
    </row>
    <row r="774" spans="1:30" s="79" customFormat="1" x14ac:dyDescent="0.2">
      <c r="A774" s="200">
        <v>486</v>
      </c>
      <c r="B774" s="200">
        <v>486348227</v>
      </c>
      <c r="C774" s="201" t="s">
        <v>601</v>
      </c>
      <c r="D774" s="200">
        <v>348</v>
      </c>
      <c r="E774" s="201" t="s">
        <v>380</v>
      </c>
      <c r="F774" s="200">
        <v>227</v>
      </c>
      <c r="G774" s="201" t="s">
        <v>259</v>
      </c>
      <c r="H774" s="202">
        <v>1</v>
      </c>
      <c r="I774" s="203"/>
      <c r="J774" s="204">
        <f t="shared" si="187"/>
        <v>12081.55337579618</v>
      </c>
      <c r="K774" s="217">
        <f t="shared" si="188"/>
        <v>3640</v>
      </c>
      <c r="L774" s="217">
        <f t="shared" si="189"/>
        <v>0</v>
      </c>
      <c r="M774" s="217">
        <f t="shared" si="190"/>
        <v>938</v>
      </c>
      <c r="N774" s="218">
        <f t="shared" si="201"/>
        <v>16659.553375796182</v>
      </c>
      <c r="O774" s="207">
        <f t="shared" si="191"/>
        <v>1</v>
      </c>
      <c r="P774" s="219"/>
      <c r="Q774" s="204" t="str">
        <f t="shared" si="192"/>
        <v/>
      </c>
      <c r="R774" s="217" t="str">
        <f t="shared" si="193"/>
        <v/>
      </c>
      <c r="S774" s="217">
        <f t="shared" si="194"/>
        <v>12081.55337579618</v>
      </c>
      <c r="T774" s="210" t="str">
        <f t="shared" si="202"/>
        <v/>
      </c>
      <c r="U774" s="219"/>
      <c r="V774" s="204" t="str">
        <f t="shared" si="195"/>
        <v/>
      </c>
      <c r="W774" s="217" t="str">
        <f t="shared" si="196"/>
        <v/>
      </c>
      <c r="X774" s="217">
        <f t="shared" si="197"/>
        <v>3681</v>
      </c>
      <c r="Y774" s="217">
        <f t="shared" si="198"/>
        <v>3639</v>
      </c>
      <c r="Z774" s="217">
        <f t="shared" si="199"/>
        <v>3639</v>
      </c>
      <c r="AA774" s="217">
        <f t="shared" si="200"/>
        <v>3640</v>
      </c>
      <c r="AB774" s="210">
        <f t="shared" si="203"/>
        <v>1</v>
      </c>
      <c r="AC774" s="203"/>
      <c r="AD774" s="211"/>
    </row>
    <row r="775" spans="1:30" s="79" customFormat="1" x14ac:dyDescent="0.2">
      <c r="A775" s="200">
        <v>486</v>
      </c>
      <c r="B775" s="200">
        <v>486348271</v>
      </c>
      <c r="C775" s="201" t="s">
        <v>601</v>
      </c>
      <c r="D775" s="200">
        <v>348</v>
      </c>
      <c r="E775" s="201" t="s">
        <v>380</v>
      </c>
      <c r="F775" s="200">
        <v>271</v>
      </c>
      <c r="G775" s="201" t="s">
        <v>303</v>
      </c>
      <c r="H775" s="202">
        <v>2</v>
      </c>
      <c r="I775" s="203"/>
      <c r="J775" s="204">
        <f t="shared" si="187"/>
        <v>11792</v>
      </c>
      <c r="K775" s="217">
        <f t="shared" si="188"/>
        <v>2726</v>
      </c>
      <c r="L775" s="217">
        <f t="shared" si="189"/>
        <v>0</v>
      </c>
      <c r="M775" s="217">
        <f t="shared" si="190"/>
        <v>938</v>
      </c>
      <c r="N775" s="218">
        <f t="shared" si="201"/>
        <v>15456</v>
      </c>
      <c r="O775" s="207">
        <f t="shared" si="191"/>
        <v>0</v>
      </c>
      <c r="P775" s="219"/>
      <c r="Q775" s="204">
        <f t="shared" si="192"/>
        <v>13666</v>
      </c>
      <c r="R775" s="217">
        <f t="shared" si="193"/>
        <v>11792</v>
      </c>
      <c r="S775" s="217">
        <f t="shared" si="194"/>
        <v>11792</v>
      </c>
      <c r="T775" s="210">
        <f t="shared" si="202"/>
        <v>-1874</v>
      </c>
      <c r="U775" s="219"/>
      <c r="V775" s="204">
        <f t="shared" si="195"/>
        <v>3717</v>
      </c>
      <c r="W775" s="217">
        <f t="shared" si="196"/>
        <v>3207</v>
      </c>
      <c r="X775" s="217">
        <f t="shared" si="197"/>
        <v>2714</v>
      </c>
      <c r="Y775" s="217">
        <f t="shared" si="198"/>
        <v>2726</v>
      </c>
      <c r="Z775" s="217">
        <f t="shared" si="199"/>
        <v>2726</v>
      </c>
      <c r="AA775" s="217">
        <f t="shared" si="200"/>
        <v>2726</v>
      </c>
      <c r="AB775" s="210">
        <f t="shared" si="203"/>
        <v>0</v>
      </c>
      <c r="AC775" s="203"/>
      <c r="AD775" s="211"/>
    </row>
    <row r="776" spans="1:30" s="79" customFormat="1" x14ac:dyDescent="0.2">
      <c r="A776" s="200">
        <v>486</v>
      </c>
      <c r="B776" s="200">
        <v>486348277</v>
      </c>
      <c r="C776" s="201" t="s">
        <v>601</v>
      </c>
      <c r="D776" s="200">
        <v>348</v>
      </c>
      <c r="E776" s="201" t="s">
        <v>380</v>
      </c>
      <c r="F776" s="200">
        <v>277</v>
      </c>
      <c r="G776" s="201" t="s">
        <v>309</v>
      </c>
      <c r="H776" s="202">
        <v>4.1499999999999995</v>
      </c>
      <c r="I776" s="203"/>
      <c r="J776" s="204">
        <f t="shared" si="187"/>
        <v>13641</v>
      </c>
      <c r="K776" s="217">
        <f t="shared" si="188"/>
        <v>1315</v>
      </c>
      <c r="L776" s="217">
        <f t="shared" si="189"/>
        <v>0</v>
      </c>
      <c r="M776" s="217">
        <f t="shared" si="190"/>
        <v>938</v>
      </c>
      <c r="N776" s="218">
        <f t="shared" si="201"/>
        <v>15894</v>
      </c>
      <c r="O776" s="207">
        <f t="shared" si="191"/>
        <v>3</v>
      </c>
      <c r="P776" s="219"/>
      <c r="Q776" s="204">
        <f t="shared" si="192"/>
        <v>13268.669946648453</v>
      </c>
      <c r="R776" s="217" t="str">
        <f t="shared" si="193"/>
        <v/>
      </c>
      <c r="S776" s="217">
        <f t="shared" si="194"/>
        <v>13641</v>
      </c>
      <c r="T776" s="210">
        <f t="shared" si="202"/>
        <v>372.33005335154667</v>
      </c>
      <c r="U776" s="219"/>
      <c r="V776" s="204">
        <f t="shared" si="195"/>
        <v>538</v>
      </c>
      <c r="W776" s="217" t="str">
        <f t="shared" si="196"/>
        <v/>
      </c>
      <c r="X776" s="217">
        <f t="shared" si="197"/>
        <v>1290</v>
      </c>
      <c r="Y776" s="217">
        <f t="shared" si="198"/>
        <v>1312</v>
      </c>
      <c r="Z776" s="217">
        <f t="shared" si="199"/>
        <v>1312</v>
      </c>
      <c r="AA776" s="217">
        <f t="shared" si="200"/>
        <v>1315</v>
      </c>
      <c r="AB776" s="210">
        <f t="shared" si="203"/>
        <v>3</v>
      </c>
      <c r="AC776" s="203"/>
      <c r="AD776" s="211"/>
    </row>
    <row r="777" spans="1:30" s="79" customFormat="1" x14ac:dyDescent="0.2">
      <c r="A777" s="200">
        <v>486</v>
      </c>
      <c r="B777" s="200">
        <v>486348316</v>
      </c>
      <c r="C777" s="201" t="s">
        <v>601</v>
      </c>
      <c r="D777" s="200">
        <v>348</v>
      </c>
      <c r="E777" s="201" t="s">
        <v>380</v>
      </c>
      <c r="F777" s="200">
        <v>316</v>
      </c>
      <c r="G777" s="201" t="s">
        <v>348</v>
      </c>
      <c r="H777" s="202">
        <v>5</v>
      </c>
      <c r="I777" s="203"/>
      <c r="J777" s="204">
        <f t="shared" si="187"/>
        <v>13641</v>
      </c>
      <c r="K777" s="217">
        <f t="shared" si="188"/>
        <v>1031</v>
      </c>
      <c r="L777" s="217">
        <f t="shared" si="189"/>
        <v>0</v>
      </c>
      <c r="M777" s="217">
        <f t="shared" si="190"/>
        <v>938</v>
      </c>
      <c r="N777" s="218">
        <f t="shared" si="201"/>
        <v>15610</v>
      </c>
      <c r="O777" s="207">
        <f t="shared" si="191"/>
        <v>1</v>
      </c>
      <c r="P777" s="219"/>
      <c r="Q777" s="204">
        <f t="shared" si="192"/>
        <v>9123</v>
      </c>
      <c r="R777" s="217">
        <f t="shared" si="193"/>
        <v>13641</v>
      </c>
      <c r="S777" s="217">
        <f t="shared" si="194"/>
        <v>13641</v>
      </c>
      <c r="T777" s="210">
        <f t="shared" si="202"/>
        <v>4518</v>
      </c>
      <c r="U777" s="219"/>
      <c r="V777" s="204">
        <f t="shared" si="195"/>
        <v>1086</v>
      </c>
      <c r="W777" s="217">
        <f t="shared" si="196"/>
        <v>1625</v>
      </c>
      <c r="X777" s="217">
        <f t="shared" si="197"/>
        <v>1020</v>
      </c>
      <c r="Y777" s="217">
        <f t="shared" si="198"/>
        <v>1030</v>
      </c>
      <c r="Z777" s="217">
        <f t="shared" si="199"/>
        <v>1030</v>
      </c>
      <c r="AA777" s="217">
        <f t="shared" si="200"/>
        <v>1031</v>
      </c>
      <c r="AB777" s="210">
        <f t="shared" si="203"/>
        <v>1</v>
      </c>
      <c r="AC777" s="203"/>
      <c r="AD777" s="211"/>
    </row>
    <row r="778" spans="1:30" s="79" customFormat="1" x14ac:dyDescent="0.2">
      <c r="A778" s="200">
        <v>486</v>
      </c>
      <c r="B778" s="200">
        <v>486348348</v>
      </c>
      <c r="C778" s="201" t="s">
        <v>601</v>
      </c>
      <c r="D778" s="200">
        <v>348</v>
      </c>
      <c r="E778" s="201" t="s">
        <v>380</v>
      </c>
      <c r="F778" s="200">
        <v>348</v>
      </c>
      <c r="G778" s="201" t="s">
        <v>380</v>
      </c>
      <c r="H778" s="202">
        <v>624.15000000000009</v>
      </c>
      <c r="I778" s="203"/>
      <c r="J778" s="204">
        <f t="shared" ref="J778:J841" si="204">VLOOKUP($B778,rates21Q4,8,FALSE)</f>
        <v>13079</v>
      </c>
      <c r="K778" s="217">
        <f t="shared" ref="K778:K841" si="205">VLOOKUP($B778,rates21Q4,9,FALSE)</f>
        <v>256</v>
      </c>
      <c r="L778" s="217">
        <f t="shared" ref="L778:L841" si="206">IFERROR(VLOOKUP($B778,rates21Q4,10,FALSE),0)</f>
        <v>0</v>
      </c>
      <c r="M778" s="217">
        <f t="shared" ref="M778:M841" si="207">VLOOKUP($B778,rates21Q4,11,FALSE)</f>
        <v>938</v>
      </c>
      <c r="N778" s="218">
        <f t="shared" si="201"/>
        <v>14273</v>
      </c>
      <c r="O778" s="207">
        <f t="shared" ref="O778:O841" si="208">IFERROR(N778-IFERROR(VLOOKUP($B778,rates21Q3c,12,FALSE),""),"")</f>
        <v>1</v>
      </c>
      <c r="P778" s="219"/>
      <c r="Q778" s="204">
        <f t="shared" ref="Q778:Q841" si="209">IFERROR(VLOOKUP($B778,rates20Q4,9,FALSE),"")</f>
        <v>12936</v>
      </c>
      <c r="R778" s="217">
        <f t="shared" ref="R778:R841" si="210">IFERROR(VLOOKUP($B778,rates21Q1f,8,FALSE),"")</f>
        <v>13079</v>
      </c>
      <c r="S778" s="217">
        <f t="shared" ref="S778:S841" si="211">IFERROR(VLOOKUP($B778,rates21Q2,8,FALSE),"")</f>
        <v>13079</v>
      </c>
      <c r="T778" s="210">
        <f t="shared" si="202"/>
        <v>143</v>
      </c>
      <c r="U778" s="219"/>
      <c r="V778" s="204">
        <f t="shared" ref="V778:V841" si="212">IFERROR(VLOOKUP($B778,rates20Q4,10,FALSE),"")</f>
        <v>47</v>
      </c>
      <c r="W778" s="217">
        <f t="shared" ref="W778:W841" si="213">IFERROR(VLOOKUP($B778,rates21Q1f,9,FALSE),"")</f>
        <v>47</v>
      </c>
      <c r="X778" s="217">
        <f t="shared" ref="X778:X841" si="214">IFERROR(VLOOKUP($B778,rates21Q2,9,FALSE),"")</f>
        <v>497</v>
      </c>
      <c r="Y778" s="217">
        <f t="shared" ref="Y778:Y841" si="215">IFERROR(VLOOKUP($B778,rates21Q3,9,FALSE),"")</f>
        <v>254</v>
      </c>
      <c r="Z778" s="217">
        <f t="shared" ref="Z778:Z841" si="216">IFERROR(VLOOKUP($B778,rates21Q3c,9,FALSE),"")</f>
        <v>255</v>
      </c>
      <c r="AA778" s="217">
        <f t="shared" ref="AA778:AA841" si="217">IFERROR(VLOOKUP($B778,rates21Q4,9,FALSE),"")</f>
        <v>256</v>
      </c>
      <c r="AB778" s="210">
        <f t="shared" si="203"/>
        <v>1</v>
      </c>
      <c r="AC778" s="203"/>
      <c r="AD778" s="211"/>
    </row>
    <row r="779" spans="1:30" s="79" customFormat="1" x14ac:dyDescent="0.2">
      <c r="A779" s="200">
        <v>486</v>
      </c>
      <c r="B779" s="200">
        <v>486348658</v>
      </c>
      <c r="C779" s="201" t="s">
        <v>601</v>
      </c>
      <c r="D779" s="200">
        <v>348</v>
      </c>
      <c r="E779" s="201" t="s">
        <v>380</v>
      </c>
      <c r="F779" s="200">
        <v>658</v>
      </c>
      <c r="G779" s="201" t="s">
        <v>402</v>
      </c>
      <c r="H779" s="202">
        <v>0.56999999999999995</v>
      </c>
      <c r="I779" s="203"/>
      <c r="J779" s="204">
        <f t="shared" si="204"/>
        <v>11050.223610798652</v>
      </c>
      <c r="K779" s="217">
        <f t="shared" si="205"/>
        <v>2096</v>
      </c>
      <c r="L779" s="217">
        <f t="shared" si="206"/>
        <v>0</v>
      </c>
      <c r="M779" s="217">
        <f t="shared" si="207"/>
        <v>938</v>
      </c>
      <c r="N779" s="218">
        <f t="shared" ref="N779:N842" si="218">SUM(J779:M779)</f>
        <v>14084.223610798652</v>
      </c>
      <c r="O779" s="207" t="str">
        <f t="shared" si="208"/>
        <v/>
      </c>
      <c r="P779" s="219"/>
      <c r="Q779" s="204" t="str">
        <f t="shared" si="209"/>
        <v/>
      </c>
      <c r="R779" s="217" t="str">
        <f t="shared" si="210"/>
        <v/>
      </c>
      <c r="S779" s="217" t="str">
        <f t="shared" si="211"/>
        <v/>
      </c>
      <c r="T779" s="210" t="str">
        <f t="shared" ref="T779:T842" si="219">IFERROR(IF(Q779="","",S779-Q779),"")</f>
        <v/>
      </c>
      <c r="U779" s="219"/>
      <c r="V779" s="204" t="str">
        <f t="shared" si="212"/>
        <v/>
      </c>
      <c r="W779" s="217" t="str">
        <f t="shared" si="213"/>
        <v/>
      </c>
      <c r="X779" s="217" t="str">
        <f t="shared" si="214"/>
        <v/>
      </c>
      <c r="Y779" s="217" t="str">
        <f t="shared" si="215"/>
        <v/>
      </c>
      <c r="Z779" s="217" t="str">
        <f t="shared" si="216"/>
        <v/>
      </c>
      <c r="AA779" s="217">
        <f t="shared" si="217"/>
        <v>2096</v>
      </c>
      <c r="AB779" s="210" t="str">
        <f t="shared" ref="AB779:AB842" si="220">IFERROR(AA779-Z779,"")</f>
        <v/>
      </c>
      <c r="AC779" s="203"/>
      <c r="AD779" s="211"/>
    </row>
    <row r="780" spans="1:30" s="79" customFormat="1" x14ac:dyDescent="0.2">
      <c r="A780" s="200">
        <v>486</v>
      </c>
      <c r="B780" s="200">
        <v>486348753</v>
      </c>
      <c r="C780" s="201" t="s">
        <v>601</v>
      </c>
      <c r="D780" s="200">
        <v>348</v>
      </c>
      <c r="E780" s="201" t="s">
        <v>380</v>
      </c>
      <c r="F780" s="200">
        <v>753</v>
      </c>
      <c r="G780" s="201" t="s">
        <v>431</v>
      </c>
      <c r="H780" s="202">
        <v>1</v>
      </c>
      <c r="I780" s="203"/>
      <c r="J780" s="204">
        <f t="shared" si="204"/>
        <v>9305</v>
      </c>
      <c r="K780" s="217">
        <f t="shared" si="205"/>
        <v>3843</v>
      </c>
      <c r="L780" s="217">
        <f t="shared" si="206"/>
        <v>0</v>
      </c>
      <c r="M780" s="217">
        <f t="shared" si="207"/>
        <v>938</v>
      </c>
      <c r="N780" s="218">
        <f t="shared" si="218"/>
        <v>14086</v>
      </c>
      <c r="O780" s="207">
        <f t="shared" si="208"/>
        <v>0</v>
      </c>
      <c r="P780" s="219"/>
      <c r="Q780" s="204">
        <f t="shared" si="209"/>
        <v>11076.503278166167</v>
      </c>
      <c r="R780" s="217">
        <f t="shared" si="210"/>
        <v>9305</v>
      </c>
      <c r="S780" s="217">
        <f t="shared" si="211"/>
        <v>9305</v>
      </c>
      <c r="T780" s="210">
        <f t="shared" si="219"/>
        <v>-1771.5032781661666</v>
      </c>
      <c r="U780" s="219"/>
      <c r="V780" s="204">
        <f t="shared" si="212"/>
        <v>4560</v>
      </c>
      <c r="W780" s="217">
        <f t="shared" si="213"/>
        <v>3830</v>
      </c>
      <c r="X780" s="217">
        <f t="shared" si="214"/>
        <v>3899</v>
      </c>
      <c r="Y780" s="217">
        <f t="shared" si="215"/>
        <v>3844</v>
      </c>
      <c r="Z780" s="217">
        <f t="shared" si="216"/>
        <v>3843</v>
      </c>
      <c r="AA780" s="217">
        <f t="shared" si="217"/>
        <v>3843</v>
      </c>
      <c r="AB780" s="210">
        <f t="shared" si="220"/>
        <v>0</v>
      </c>
      <c r="AC780" s="203"/>
      <c r="AD780" s="211"/>
    </row>
    <row r="781" spans="1:30" s="79" customFormat="1" x14ac:dyDescent="0.2">
      <c r="A781" s="200">
        <v>486</v>
      </c>
      <c r="B781" s="200">
        <v>486348767</v>
      </c>
      <c r="C781" s="201" t="s">
        <v>601</v>
      </c>
      <c r="D781" s="200">
        <v>348</v>
      </c>
      <c r="E781" s="201" t="s">
        <v>380</v>
      </c>
      <c r="F781" s="200">
        <v>767</v>
      </c>
      <c r="G781" s="201" t="s">
        <v>437</v>
      </c>
      <c r="H781" s="202">
        <v>12.25</v>
      </c>
      <c r="I781" s="203"/>
      <c r="J781" s="204">
        <f t="shared" si="204"/>
        <v>12912</v>
      </c>
      <c r="K781" s="217">
        <f t="shared" si="205"/>
        <v>3153</v>
      </c>
      <c r="L781" s="217">
        <f t="shared" si="206"/>
        <v>0</v>
      </c>
      <c r="M781" s="217">
        <f t="shared" si="207"/>
        <v>938</v>
      </c>
      <c r="N781" s="218">
        <f t="shared" si="218"/>
        <v>17003</v>
      </c>
      <c r="O781" s="207">
        <f t="shared" si="208"/>
        <v>-3</v>
      </c>
      <c r="P781" s="219"/>
      <c r="Q781" s="204">
        <f t="shared" si="209"/>
        <v>11903.439164296964</v>
      </c>
      <c r="R781" s="217">
        <f t="shared" si="210"/>
        <v>12912</v>
      </c>
      <c r="S781" s="217">
        <f t="shared" si="211"/>
        <v>12912</v>
      </c>
      <c r="T781" s="210">
        <f t="shared" si="219"/>
        <v>1008.560835703036</v>
      </c>
      <c r="U781" s="219"/>
      <c r="V781" s="204">
        <f t="shared" si="212"/>
        <v>3009</v>
      </c>
      <c r="W781" s="217">
        <f t="shared" si="213"/>
        <v>3264</v>
      </c>
      <c r="X781" s="217">
        <f t="shared" si="214"/>
        <v>3264</v>
      </c>
      <c r="Y781" s="217">
        <f t="shared" si="215"/>
        <v>3264</v>
      </c>
      <c r="Z781" s="217">
        <f t="shared" si="216"/>
        <v>3156</v>
      </c>
      <c r="AA781" s="217">
        <f t="shared" si="217"/>
        <v>3153</v>
      </c>
      <c r="AB781" s="210">
        <f t="shared" si="220"/>
        <v>-3</v>
      </c>
      <c r="AC781" s="203"/>
      <c r="AD781" s="211"/>
    </row>
    <row r="782" spans="1:30" s="79" customFormat="1" x14ac:dyDescent="0.2">
      <c r="A782" s="200">
        <v>486</v>
      </c>
      <c r="B782" s="200">
        <v>486348775</v>
      </c>
      <c r="C782" s="201" t="s">
        <v>601</v>
      </c>
      <c r="D782" s="200">
        <v>348</v>
      </c>
      <c r="E782" s="201" t="s">
        <v>380</v>
      </c>
      <c r="F782" s="200">
        <v>775</v>
      </c>
      <c r="G782" s="201" t="s">
        <v>441</v>
      </c>
      <c r="H782" s="202">
        <v>2</v>
      </c>
      <c r="I782" s="203"/>
      <c r="J782" s="204">
        <f t="shared" si="204"/>
        <v>9305</v>
      </c>
      <c r="K782" s="217">
        <f t="shared" si="205"/>
        <v>2211</v>
      </c>
      <c r="L782" s="217">
        <f t="shared" si="206"/>
        <v>0</v>
      </c>
      <c r="M782" s="217">
        <f t="shared" si="207"/>
        <v>938</v>
      </c>
      <c r="N782" s="218">
        <f t="shared" si="218"/>
        <v>12454</v>
      </c>
      <c r="O782" s="207">
        <f t="shared" si="208"/>
        <v>0</v>
      </c>
      <c r="P782" s="219"/>
      <c r="Q782" s="204">
        <f t="shared" si="209"/>
        <v>10297.891884483211</v>
      </c>
      <c r="R782" s="217">
        <f t="shared" si="210"/>
        <v>9305</v>
      </c>
      <c r="S782" s="217">
        <f t="shared" si="211"/>
        <v>9305</v>
      </c>
      <c r="T782" s="210">
        <f t="shared" si="219"/>
        <v>-992.89188448321147</v>
      </c>
      <c r="U782" s="219"/>
      <c r="V782" s="204">
        <f t="shared" si="212"/>
        <v>2230</v>
      </c>
      <c r="W782" s="217">
        <f t="shared" si="213"/>
        <v>2015</v>
      </c>
      <c r="X782" s="217">
        <f t="shared" si="214"/>
        <v>2146</v>
      </c>
      <c r="Y782" s="217">
        <f t="shared" si="215"/>
        <v>2210</v>
      </c>
      <c r="Z782" s="217">
        <f t="shared" si="216"/>
        <v>2211</v>
      </c>
      <c r="AA782" s="217">
        <f t="shared" si="217"/>
        <v>2211</v>
      </c>
      <c r="AB782" s="210">
        <f t="shared" si="220"/>
        <v>0</v>
      </c>
      <c r="AC782" s="203"/>
      <c r="AD782" s="211"/>
    </row>
    <row r="783" spans="1:30" s="79" customFormat="1" x14ac:dyDescent="0.2">
      <c r="A783" s="200">
        <v>487</v>
      </c>
      <c r="B783" s="200">
        <v>487049016</v>
      </c>
      <c r="C783" s="201" t="s">
        <v>539</v>
      </c>
      <c r="D783" s="200">
        <v>49</v>
      </c>
      <c r="E783" s="201" t="s">
        <v>81</v>
      </c>
      <c r="F783" s="200">
        <v>16</v>
      </c>
      <c r="G783" s="201" t="s">
        <v>48</v>
      </c>
      <c r="H783" s="202">
        <v>1</v>
      </c>
      <c r="I783" s="203"/>
      <c r="J783" s="204">
        <f t="shared" si="204"/>
        <v>12409.098610371297</v>
      </c>
      <c r="K783" s="217">
        <f t="shared" si="205"/>
        <v>594</v>
      </c>
      <c r="L783" s="217">
        <f t="shared" si="206"/>
        <v>0</v>
      </c>
      <c r="M783" s="217">
        <f t="shared" si="207"/>
        <v>938</v>
      </c>
      <c r="N783" s="218">
        <f t="shared" si="218"/>
        <v>13941.098610371297</v>
      </c>
      <c r="O783" s="207">
        <f t="shared" si="208"/>
        <v>0</v>
      </c>
      <c r="P783" s="219"/>
      <c r="Q783" s="204" t="str">
        <f t="shared" si="209"/>
        <v/>
      </c>
      <c r="R783" s="217">
        <f t="shared" si="210"/>
        <v>12409.098610371297</v>
      </c>
      <c r="S783" s="217">
        <f t="shared" si="211"/>
        <v>12409.098610371297</v>
      </c>
      <c r="T783" s="210" t="str">
        <f t="shared" si="219"/>
        <v/>
      </c>
      <c r="U783" s="219"/>
      <c r="V783" s="204" t="str">
        <f t="shared" si="212"/>
        <v/>
      </c>
      <c r="W783" s="217">
        <f t="shared" si="213"/>
        <v>299</v>
      </c>
      <c r="X783" s="217">
        <f t="shared" si="214"/>
        <v>604</v>
      </c>
      <c r="Y783" s="217">
        <f t="shared" si="215"/>
        <v>594</v>
      </c>
      <c r="Z783" s="217">
        <f t="shared" si="216"/>
        <v>594</v>
      </c>
      <c r="AA783" s="217">
        <f t="shared" si="217"/>
        <v>594</v>
      </c>
      <c r="AB783" s="210">
        <f t="shared" si="220"/>
        <v>0</v>
      </c>
      <c r="AC783" s="203"/>
      <c r="AD783" s="211"/>
    </row>
    <row r="784" spans="1:30" s="79" customFormat="1" x14ac:dyDescent="0.2">
      <c r="A784" s="200">
        <v>487</v>
      </c>
      <c r="B784" s="200">
        <v>487049018</v>
      </c>
      <c r="C784" s="201" t="s">
        <v>539</v>
      </c>
      <c r="D784" s="200">
        <v>49</v>
      </c>
      <c r="E784" s="201" t="s">
        <v>81</v>
      </c>
      <c r="F784" s="200">
        <v>18</v>
      </c>
      <c r="G784" s="201" t="s">
        <v>50</v>
      </c>
      <c r="H784" s="202">
        <v>1</v>
      </c>
      <c r="I784" s="203"/>
      <c r="J784" s="204">
        <f t="shared" si="204"/>
        <v>12023.62817406143</v>
      </c>
      <c r="K784" s="217">
        <f t="shared" si="205"/>
        <v>7407</v>
      </c>
      <c r="L784" s="217">
        <f t="shared" si="206"/>
        <v>0</v>
      </c>
      <c r="M784" s="217">
        <f t="shared" si="207"/>
        <v>938</v>
      </c>
      <c r="N784" s="218">
        <f t="shared" si="218"/>
        <v>20368.628174061429</v>
      </c>
      <c r="O784" s="207">
        <f t="shared" si="208"/>
        <v>7</v>
      </c>
      <c r="P784" s="219"/>
      <c r="Q784" s="204" t="str">
        <f t="shared" si="209"/>
        <v/>
      </c>
      <c r="R784" s="217" t="str">
        <f t="shared" si="210"/>
        <v/>
      </c>
      <c r="S784" s="217">
        <f t="shared" si="211"/>
        <v>12023.62817406143</v>
      </c>
      <c r="T784" s="210" t="str">
        <f t="shared" si="219"/>
        <v/>
      </c>
      <c r="U784" s="219"/>
      <c r="V784" s="204" t="str">
        <f t="shared" si="212"/>
        <v/>
      </c>
      <c r="W784" s="217" t="str">
        <f t="shared" si="213"/>
        <v/>
      </c>
      <c r="X784" s="217">
        <f t="shared" si="214"/>
        <v>7354</v>
      </c>
      <c r="Y784" s="217">
        <f t="shared" si="215"/>
        <v>7400</v>
      </c>
      <c r="Z784" s="217">
        <f t="shared" si="216"/>
        <v>7400</v>
      </c>
      <c r="AA784" s="217">
        <f t="shared" si="217"/>
        <v>7407</v>
      </c>
      <c r="AB784" s="210">
        <f t="shared" si="220"/>
        <v>7</v>
      </c>
      <c r="AC784" s="203"/>
      <c r="AD784" s="211"/>
    </row>
    <row r="785" spans="1:30" s="79" customFormat="1" x14ac:dyDescent="0.2">
      <c r="A785" s="200">
        <v>487</v>
      </c>
      <c r="B785" s="200">
        <v>487049031</v>
      </c>
      <c r="C785" s="201" t="s">
        <v>539</v>
      </c>
      <c r="D785" s="200">
        <v>49</v>
      </c>
      <c r="E785" s="201" t="s">
        <v>81</v>
      </c>
      <c r="F785" s="200">
        <v>31</v>
      </c>
      <c r="G785" s="201" t="s">
        <v>63</v>
      </c>
      <c r="H785" s="202">
        <v>1</v>
      </c>
      <c r="I785" s="203"/>
      <c r="J785" s="204">
        <f t="shared" si="204"/>
        <v>10733</v>
      </c>
      <c r="K785" s="217">
        <f t="shared" si="205"/>
        <v>5300</v>
      </c>
      <c r="L785" s="217">
        <f t="shared" si="206"/>
        <v>0</v>
      </c>
      <c r="M785" s="217">
        <f t="shared" si="207"/>
        <v>938</v>
      </c>
      <c r="N785" s="218">
        <f t="shared" si="218"/>
        <v>16971</v>
      </c>
      <c r="O785" s="207">
        <f t="shared" si="208"/>
        <v>0</v>
      </c>
      <c r="P785" s="219"/>
      <c r="Q785" s="204">
        <f t="shared" si="209"/>
        <v>11425</v>
      </c>
      <c r="R785" s="217">
        <f t="shared" si="210"/>
        <v>10733</v>
      </c>
      <c r="S785" s="217">
        <f t="shared" si="211"/>
        <v>10733</v>
      </c>
      <c r="T785" s="210">
        <f t="shared" si="219"/>
        <v>-692</v>
      </c>
      <c r="U785" s="219"/>
      <c r="V785" s="204">
        <f t="shared" si="212"/>
        <v>5375</v>
      </c>
      <c r="W785" s="217">
        <f t="shared" si="213"/>
        <v>5050</v>
      </c>
      <c r="X785" s="217">
        <f t="shared" si="214"/>
        <v>5301</v>
      </c>
      <c r="Y785" s="217">
        <f t="shared" si="215"/>
        <v>5300</v>
      </c>
      <c r="Z785" s="217">
        <f t="shared" si="216"/>
        <v>5300</v>
      </c>
      <c r="AA785" s="217">
        <f t="shared" si="217"/>
        <v>5300</v>
      </c>
      <c r="AB785" s="210">
        <f t="shared" si="220"/>
        <v>0</v>
      </c>
      <c r="AC785" s="203"/>
      <c r="AD785" s="211"/>
    </row>
    <row r="786" spans="1:30" s="79" customFormat="1" x14ac:dyDescent="0.2">
      <c r="A786" s="200">
        <v>487</v>
      </c>
      <c r="B786" s="200">
        <v>487049035</v>
      </c>
      <c r="C786" s="201" t="s">
        <v>539</v>
      </c>
      <c r="D786" s="200">
        <v>49</v>
      </c>
      <c r="E786" s="201" t="s">
        <v>81</v>
      </c>
      <c r="F786" s="200">
        <v>35</v>
      </c>
      <c r="G786" s="201" t="s">
        <v>67</v>
      </c>
      <c r="H786" s="202">
        <v>50.28</v>
      </c>
      <c r="I786" s="203"/>
      <c r="J786" s="204">
        <f t="shared" si="204"/>
        <v>14098</v>
      </c>
      <c r="K786" s="217">
        <f t="shared" si="205"/>
        <v>5917</v>
      </c>
      <c r="L786" s="217">
        <f t="shared" si="206"/>
        <v>0</v>
      </c>
      <c r="M786" s="217">
        <f t="shared" si="207"/>
        <v>938</v>
      </c>
      <c r="N786" s="218">
        <f t="shared" si="218"/>
        <v>20953</v>
      </c>
      <c r="O786" s="207">
        <f t="shared" si="208"/>
        <v>7</v>
      </c>
      <c r="P786" s="219"/>
      <c r="Q786" s="204">
        <f t="shared" si="209"/>
        <v>13355</v>
      </c>
      <c r="R786" s="217">
        <f t="shared" si="210"/>
        <v>14098</v>
      </c>
      <c r="S786" s="217">
        <f t="shared" si="211"/>
        <v>14098</v>
      </c>
      <c r="T786" s="210">
        <f t="shared" si="219"/>
        <v>743</v>
      </c>
      <c r="U786" s="219"/>
      <c r="V786" s="204">
        <f t="shared" si="212"/>
        <v>4553</v>
      </c>
      <c r="W786" s="217">
        <f t="shared" si="213"/>
        <v>4807</v>
      </c>
      <c r="X786" s="217">
        <f t="shared" si="214"/>
        <v>5891</v>
      </c>
      <c r="Y786" s="217">
        <f t="shared" si="215"/>
        <v>5907</v>
      </c>
      <c r="Z786" s="217">
        <f t="shared" si="216"/>
        <v>5910</v>
      </c>
      <c r="AA786" s="217">
        <f t="shared" si="217"/>
        <v>5917</v>
      </c>
      <c r="AB786" s="210">
        <f t="shared" si="220"/>
        <v>7</v>
      </c>
      <c r="AC786" s="203"/>
      <c r="AD786" s="211"/>
    </row>
    <row r="787" spans="1:30" s="79" customFormat="1" x14ac:dyDescent="0.2">
      <c r="A787" s="200">
        <v>487</v>
      </c>
      <c r="B787" s="200">
        <v>487049044</v>
      </c>
      <c r="C787" s="201" t="s">
        <v>539</v>
      </c>
      <c r="D787" s="200">
        <v>49</v>
      </c>
      <c r="E787" s="201" t="s">
        <v>81</v>
      </c>
      <c r="F787" s="200">
        <v>44</v>
      </c>
      <c r="G787" s="201" t="s">
        <v>76</v>
      </c>
      <c r="H787" s="202">
        <v>6</v>
      </c>
      <c r="I787" s="203"/>
      <c r="J787" s="204">
        <f t="shared" si="204"/>
        <v>9743</v>
      </c>
      <c r="K787" s="217">
        <f t="shared" si="205"/>
        <v>87</v>
      </c>
      <c r="L787" s="217">
        <f t="shared" si="206"/>
        <v>0</v>
      </c>
      <c r="M787" s="217">
        <f t="shared" si="207"/>
        <v>938</v>
      </c>
      <c r="N787" s="218">
        <f t="shared" si="218"/>
        <v>10768</v>
      </c>
      <c r="O787" s="207">
        <f t="shared" si="208"/>
        <v>3</v>
      </c>
      <c r="P787" s="219"/>
      <c r="Q787" s="204">
        <f t="shared" si="209"/>
        <v>10460</v>
      </c>
      <c r="R787" s="217">
        <f t="shared" si="210"/>
        <v>9743</v>
      </c>
      <c r="S787" s="217">
        <f t="shared" si="211"/>
        <v>9743</v>
      </c>
      <c r="T787" s="210">
        <f t="shared" si="219"/>
        <v>-717</v>
      </c>
      <c r="U787" s="219"/>
      <c r="V787" s="204">
        <f t="shared" si="212"/>
        <v>0</v>
      </c>
      <c r="W787" s="217">
        <f t="shared" si="213"/>
        <v>0</v>
      </c>
      <c r="X787" s="217">
        <f t="shared" si="214"/>
        <v>78</v>
      </c>
      <c r="Y787" s="217">
        <f t="shared" si="215"/>
        <v>83</v>
      </c>
      <c r="Z787" s="217">
        <f t="shared" si="216"/>
        <v>84</v>
      </c>
      <c r="AA787" s="217">
        <f t="shared" si="217"/>
        <v>87</v>
      </c>
      <c r="AB787" s="210">
        <f t="shared" si="220"/>
        <v>3</v>
      </c>
      <c r="AC787" s="203"/>
      <c r="AD787" s="211"/>
    </row>
    <row r="788" spans="1:30" s="79" customFormat="1" x14ac:dyDescent="0.2">
      <c r="A788" s="200">
        <v>487</v>
      </c>
      <c r="B788" s="200">
        <v>487049046</v>
      </c>
      <c r="C788" s="201" t="s">
        <v>539</v>
      </c>
      <c r="D788" s="200">
        <v>49</v>
      </c>
      <c r="E788" s="201" t="s">
        <v>81</v>
      </c>
      <c r="F788" s="200">
        <v>46</v>
      </c>
      <c r="G788" s="201" t="s">
        <v>78</v>
      </c>
      <c r="H788" s="202">
        <v>1</v>
      </c>
      <c r="I788" s="203"/>
      <c r="J788" s="204">
        <f t="shared" si="204"/>
        <v>13989</v>
      </c>
      <c r="K788" s="217">
        <f t="shared" si="205"/>
        <v>11270</v>
      </c>
      <c r="L788" s="217">
        <f t="shared" si="206"/>
        <v>0</v>
      </c>
      <c r="M788" s="217">
        <f t="shared" si="207"/>
        <v>938</v>
      </c>
      <c r="N788" s="218">
        <f t="shared" si="218"/>
        <v>26197</v>
      </c>
      <c r="O788" s="207">
        <f t="shared" si="208"/>
        <v>0</v>
      </c>
      <c r="P788" s="219"/>
      <c r="Q788" s="204">
        <f t="shared" si="209"/>
        <v>14496</v>
      </c>
      <c r="R788" s="217">
        <f t="shared" si="210"/>
        <v>13989</v>
      </c>
      <c r="S788" s="217">
        <f t="shared" si="211"/>
        <v>13989</v>
      </c>
      <c r="T788" s="210">
        <f t="shared" si="219"/>
        <v>-507</v>
      </c>
      <c r="U788" s="219"/>
      <c r="V788" s="204">
        <f t="shared" si="212"/>
        <v>11461</v>
      </c>
      <c r="W788" s="217">
        <f t="shared" si="213"/>
        <v>11060</v>
      </c>
      <c r="X788" s="217">
        <f t="shared" si="214"/>
        <v>11060</v>
      </c>
      <c r="Y788" s="217">
        <f t="shared" si="215"/>
        <v>11060</v>
      </c>
      <c r="Z788" s="217">
        <f t="shared" si="216"/>
        <v>11270</v>
      </c>
      <c r="AA788" s="217">
        <f t="shared" si="217"/>
        <v>11270</v>
      </c>
      <c r="AB788" s="210">
        <f t="shared" si="220"/>
        <v>0</v>
      </c>
      <c r="AC788" s="203"/>
      <c r="AD788" s="211"/>
    </row>
    <row r="789" spans="1:30" s="79" customFormat="1" x14ac:dyDescent="0.2">
      <c r="A789" s="200">
        <v>487</v>
      </c>
      <c r="B789" s="200">
        <v>487049048</v>
      </c>
      <c r="C789" s="201" t="s">
        <v>539</v>
      </c>
      <c r="D789" s="200">
        <v>49</v>
      </c>
      <c r="E789" s="201" t="s">
        <v>81</v>
      </c>
      <c r="F789" s="200">
        <v>48</v>
      </c>
      <c r="G789" s="201" t="s">
        <v>80</v>
      </c>
      <c r="H789" s="202">
        <v>1</v>
      </c>
      <c r="I789" s="203"/>
      <c r="J789" s="204">
        <f t="shared" si="204"/>
        <v>9743</v>
      </c>
      <c r="K789" s="217">
        <f t="shared" si="205"/>
        <v>8150</v>
      </c>
      <c r="L789" s="217">
        <f t="shared" si="206"/>
        <v>0</v>
      </c>
      <c r="M789" s="217">
        <f t="shared" si="207"/>
        <v>938</v>
      </c>
      <c r="N789" s="218">
        <f t="shared" si="218"/>
        <v>18831</v>
      </c>
      <c r="O789" s="207">
        <f t="shared" si="208"/>
        <v>0</v>
      </c>
      <c r="P789" s="219"/>
      <c r="Q789" s="204">
        <f t="shared" si="209"/>
        <v>11098.353773469309</v>
      </c>
      <c r="R789" s="217">
        <f t="shared" si="210"/>
        <v>9743</v>
      </c>
      <c r="S789" s="217">
        <f t="shared" si="211"/>
        <v>9743</v>
      </c>
      <c r="T789" s="210">
        <f t="shared" si="219"/>
        <v>-1355.3537734693091</v>
      </c>
      <c r="U789" s="219"/>
      <c r="V789" s="204">
        <f t="shared" si="212"/>
        <v>8919</v>
      </c>
      <c r="W789" s="217">
        <f t="shared" si="213"/>
        <v>7830</v>
      </c>
      <c r="X789" s="217">
        <f t="shared" si="214"/>
        <v>8146</v>
      </c>
      <c r="Y789" s="217">
        <f t="shared" si="215"/>
        <v>8150</v>
      </c>
      <c r="Z789" s="217">
        <f t="shared" si="216"/>
        <v>8150</v>
      </c>
      <c r="AA789" s="217">
        <f t="shared" si="217"/>
        <v>8150</v>
      </c>
      <c r="AB789" s="210">
        <f t="shared" si="220"/>
        <v>0</v>
      </c>
      <c r="AC789" s="203"/>
      <c r="AD789" s="211"/>
    </row>
    <row r="790" spans="1:30" s="79" customFormat="1" x14ac:dyDescent="0.2">
      <c r="A790" s="200">
        <v>487</v>
      </c>
      <c r="B790" s="200">
        <v>487049049</v>
      </c>
      <c r="C790" s="201" t="s">
        <v>539</v>
      </c>
      <c r="D790" s="200">
        <v>49</v>
      </c>
      <c r="E790" s="201" t="s">
        <v>81</v>
      </c>
      <c r="F790" s="200">
        <v>49</v>
      </c>
      <c r="G790" s="201" t="s">
        <v>81</v>
      </c>
      <c r="H790" s="202">
        <v>56.44</v>
      </c>
      <c r="I790" s="203"/>
      <c r="J790" s="204">
        <f t="shared" si="204"/>
        <v>14092</v>
      </c>
      <c r="K790" s="217">
        <f t="shared" si="205"/>
        <v>17773</v>
      </c>
      <c r="L790" s="217">
        <f t="shared" si="206"/>
        <v>0</v>
      </c>
      <c r="M790" s="217">
        <f t="shared" si="207"/>
        <v>938</v>
      </c>
      <c r="N790" s="218">
        <f t="shared" si="218"/>
        <v>32803</v>
      </c>
      <c r="O790" s="207">
        <f t="shared" si="208"/>
        <v>5</v>
      </c>
      <c r="P790" s="219"/>
      <c r="Q790" s="204">
        <f t="shared" si="209"/>
        <v>13602</v>
      </c>
      <c r="R790" s="217">
        <f t="shared" si="210"/>
        <v>14092</v>
      </c>
      <c r="S790" s="217">
        <f t="shared" si="211"/>
        <v>14092</v>
      </c>
      <c r="T790" s="210">
        <f t="shared" si="219"/>
        <v>490</v>
      </c>
      <c r="U790" s="219"/>
      <c r="V790" s="204">
        <f t="shared" si="212"/>
        <v>16190</v>
      </c>
      <c r="W790" s="217">
        <f t="shared" si="213"/>
        <v>16773</v>
      </c>
      <c r="X790" s="217">
        <f t="shared" si="214"/>
        <v>17750</v>
      </c>
      <c r="Y790" s="217">
        <f t="shared" si="215"/>
        <v>17747</v>
      </c>
      <c r="Z790" s="217">
        <f t="shared" si="216"/>
        <v>17768</v>
      </c>
      <c r="AA790" s="217">
        <f t="shared" si="217"/>
        <v>17773</v>
      </c>
      <c r="AB790" s="210">
        <f t="shared" si="220"/>
        <v>5</v>
      </c>
      <c r="AC790" s="203"/>
      <c r="AD790" s="211"/>
    </row>
    <row r="791" spans="1:30" s="79" customFormat="1" x14ac:dyDescent="0.2">
      <c r="A791" s="200">
        <v>487</v>
      </c>
      <c r="B791" s="200">
        <v>487049057</v>
      </c>
      <c r="C791" s="201" t="s">
        <v>539</v>
      </c>
      <c r="D791" s="200">
        <v>49</v>
      </c>
      <c r="E791" s="201" t="s">
        <v>81</v>
      </c>
      <c r="F791" s="200">
        <v>57</v>
      </c>
      <c r="G791" s="201" t="s">
        <v>89</v>
      </c>
      <c r="H791" s="202">
        <v>7.5</v>
      </c>
      <c r="I791" s="203"/>
      <c r="J791" s="204">
        <f t="shared" si="204"/>
        <v>12511</v>
      </c>
      <c r="K791" s="217">
        <f t="shared" si="205"/>
        <v>391</v>
      </c>
      <c r="L791" s="217">
        <f t="shared" si="206"/>
        <v>0</v>
      </c>
      <c r="M791" s="217">
        <f t="shared" si="207"/>
        <v>938</v>
      </c>
      <c r="N791" s="218">
        <f t="shared" si="218"/>
        <v>13840</v>
      </c>
      <c r="O791" s="207">
        <f t="shared" si="208"/>
        <v>4</v>
      </c>
      <c r="P791" s="219"/>
      <c r="Q791" s="204">
        <f t="shared" si="209"/>
        <v>11220</v>
      </c>
      <c r="R791" s="217">
        <f t="shared" si="210"/>
        <v>12511</v>
      </c>
      <c r="S791" s="217">
        <f t="shared" si="211"/>
        <v>12511</v>
      </c>
      <c r="T791" s="210">
        <f t="shared" si="219"/>
        <v>1291</v>
      </c>
      <c r="U791" s="219"/>
      <c r="V791" s="204">
        <f t="shared" si="212"/>
        <v>300</v>
      </c>
      <c r="W791" s="217">
        <f t="shared" si="213"/>
        <v>335</v>
      </c>
      <c r="X791" s="217">
        <f t="shared" si="214"/>
        <v>380</v>
      </c>
      <c r="Y791" s="217">
        <f t="shared" si="215"/>
        <v>387</v>
      </c>
      <c r="Z791" s="217">
        <f t="shared" si="216"/>
        <v>387</v>
      </c>
      <c r="AA791" s="217">
        <f t="shared" si="217"/>
        <v>391</v>
      </c>
      <c r="AB791" s="210">
        <f t="shared" si="220"/>
        <v>4</v>
      </c>
      <c r="AC791" s="203"/>
      <c r="AD791" s="211"/>
    </row>
    <row r="792" spans="1:30" s="79" customFormat="1" x14ac:dyDescent="0.2">
      <c r="A792" s="200">
        <v>487</v>
      </c>
      <c r="B792" s="200">
        <v>487049093</v>
      </c>
      <c r="C792" s="201" t="s">
        <v>539</v>
      </c>
      <c r="D792" s="200">
        <v>49</v>
      </c>
      <c r="E792" s="201" t="s">
        <v>81</v>
      </c>
      <c r="F792" s="200">
        <v>93</v>
      </c>
      <c r="G792" s="201" t="s">
        <v>125</v>
      </c>
      <c r="H792" s="202">
        <v>53.29</v>
      </c>
      <c r="I792" s="203"/>
      <c r="J792" s="204">
        <f t="shared" si="204"/>
        <v>12099</v>
      </c>
      <c r="K792" s="217">
        <f t="shared" si="205"/>
        <v>69</v>
      </c>
      <c r="L792" s="217">
        <f t="shared" si="206"/>
        <v>0</v>
      </c>
      <c r="M792" s="217">
        <f t="shared" si="207"/>
        <v>938</v>
      </c>
      <c r="N792" s="218">
        <f t="shared" si="218"/>
        <v>13106</v>
      </c>
      <c r="O792" s="207">
        <f t="shared" si="208"/>
        <v>-2</v>
      </c>
      <c r="P792" s="219"/>
      <c r="Q792" s="204">
        <f t="shared" si="209"/>
        <v>12818</v>
      </c>
      <c r="R792" s="217">
        <f t="shared" si="210"/>
        <v>12099</v>
      </c>
      <c r="S792" s="217">
        <f t="shared" si="211"/>
        <v>12099</v>
      </c>
      <c r="T792" s="210">
        <f t="shared" si="219"/>
        <v>-719</v>
      </c>
      <c r="U792" s="219"/>
      <c r="V792" s="204">
        <f t="shared" si="212"/>
        <v>437</v>
      </c>
      <c r="W792" s="217">
        <f t="shared" si="213"/>
        <v>413</v>
      </c>
      <c r="X792" s="217">
        <f t="shared" si="214"/>
        <v>124</v>
      </c>
      <c r="Y792" s="217">
        <f t="shared" si="215"/>
        <v>103</v>
      </c>
      <c r="Z792" s="217">
        <f t="shared" si="216"/>
        <v>71</v>
      </c>
      <c r="AA792" s="217">
        <f t="shared" si="217"/>
        <v>69</v>
      </c>
      <c r="AB792" s="210">
        <f t="shared" si="220"/>
        <v>-2</v>
      </c>
      <c r="AC792" s="203"/>
      <c r="AD792" s="211"/>
    </row>
    <row r="793" spans="1:30" s="79" customFormat="1" x14ac:dyDescent="0.2">
      <c r="A793" s="200">
        <v>487</v>
      </c>
      <c r="B793" s="200">
        <v>487049095</v>
      </c>
      <c r="C793" s="201" t="s">
        <v>539</v>
      </c>
      <c r="D793" s="200">
        <v>49</v>
      </c>
      <c r="E793" s="201" t="s">
        <v>81</v>
      </c>
      <c r="F793" s="200">
        <v>95</v>
      </c>
      <c r="G793" s="201" t="s">
        <v>127</v>
      </c>
      <c r="H793" s="202">
        <v>1</v>
      </c>
      <c r="I793" s="203"/>
      <c r="J793" s="204">
        <f t="shared" si="204"/>
        <v>14875</v>
      </c>
      <c r="K793" s="217">
        <f t="shared" si="205"/>
        <v>109</v>
      </c>
      <c r="L793" s="217">
        <f t="shared" si="206"/>
        <v>0</v>
      </c>
      <c r="M793" s="217">
        <f t="shared" si="207"/>
        <v>938</v>
      </c>
      <c r="N793" s="218">
        <f t="shared" si="218"/>
        <v>15922</v>
      </c>
      <c r="O793" s="207">
        <f t="shared" si="208"/>
        <v>6</v>
      </c>
      <c r="P793" s="219"/>
      <c r="Q793" s="204">
        <f t="shared" si="209"/>
        <v>13523.922462156292</v>
      </c>
      <c r="R793" s="217">
        <f t="shared" si="210"/>
        <v>14875</v>
      </c>
      <c r="S793" s="217">
        <f t="shared" si="211"/>
        <v>14875</v>
      </c>
      <c r="T793" s="210">
        <f t="shared" si="219"/>
        <v>1351.0775378437083</v>
      </c>
      <c r="U793" s="219"/>
      <c r="V793" s="204">
        <f t="shared" si="212"/>
        <v>0</v>
      </c>
      <c r="W793" s="217">
        <f t="shared" si="213"/>
        <v>0</v>
      </c>
      <c r="X793" s="217">
        <f t="shared" si="214"/>
        <v>81</v>
      </c>
      <c r="Y793" s="217">
        <f t="shared" si="215"/>
        <v>103</v>
      </c>
      <c r="Z793" s="217">
        <f t="shared" si="216"/>
        <v>103</v>
      </c>
      <c r="AA793" s="217">
        <f t="shared" si="217"/>
        <v>109</v>
      </c>
      <c r="AB793" s="210">
        <f t="shared" si="220"/>
        <v>6</v>
      </c>
      <c r="AC793" s="203"/>
      <c r="AD793" s="211"/>
    </row>
    <row r="794" spans="1:30" s="79" customFormat="1" x14ac:dyDescent="0.2">
      <c r="A794" s="200">
        <v>487</v>
      </c>
      <c r="B794" s="200">
        <v>487049100</v>
      </c>
      <c r="C794" s="201" t="s">
        <v>539</v>
      </c>
      <c r="D794" s="200">
        <v>49</v>
      </c>
      <c r="E794" s="201" t="s">
        <v>81</v>
      </c>
      <c r="F794" s="200">
        <v>100</v>
      </c>
      <c r="G794" s="201" t="s">
        <v>132</v>
      </c>
      <c r="H794" s="202">
        <v>0.77</v>
      </c>
      <c r="I794" s="203"/>
      <c r="J794" s="204">
        <f t="shared" si="204"/>
        <v>12730.632923367111</v>
      </c>
      <c r="K794" s="217">
        <f t="shared" si="205"/>
        <v>4712</v>
      </c>
      <c r="L794" s="217">
        <f t="shared" si="206"/>
        <v>0</v>
      </c>
      <c r="M794" s="217">
        <f t="shared" si="207"/>
        <v>938</v>
      </c>
      <c r="N794" s="218">
        <f t="shared" si="218"/>
        <v>18380.632923367113</v>
      </c>
      <c r="O794" s="207" t="str">
        <f t="shared" si="208"/>
        <v/>
      </c>
      <c r="P794" s="219"/>
      <c r="Q794" s="204" t="str">
        <f t="shared" si="209"/>
        <v/>
      </c>
      <c r="R794" s="217" t="str">
        <f t="shared" si="210"/>
        <v/>
      </c>
      <c r="S794" s="217" t="str">
        <f t="shared" si="211"/>
        <v/>
      </c>
      <c r="T794" s="210" t="str">
        <f t="shared" si="219"/>
        <v/>
      </c>
      <c r="U794" s="219"/>
      <c r="V794" s="204" t="str">
        <f t="shared" si="212"/>
        <v/>
      </c>
      <c r="W794" s="217" t="str">
        <f t="shared" si="213"/>
        <v/>
      </c>
      <c r="X794" s="217" t="str">
        <f t="shared" si="214"/>
        <v/>
      </c>
      <c r="Y794" s="217" t="str">
        <f t="shared" si="215"/>
        <v/>
      </c>
      <c r="Z794" s="217" t="str">
        <f t="shared" si="216"/>
        <v/>
      </c>
      <c r="AA794" s="217">
        <f t="shared" si="217"/>
        <v>4712</v>
      </c>
      <c r="AB794" s="210" t="str">
        <f t="shared" si="220"/>
        <v/>
      </c>
      <c r="AC794" s="203"/>
      <c r="AD794" s="211"/>
    </row>
    <row r="795" spans="1:30" s="79" customFormat="1" x14ac:dyDescent="0.2">
      <c r="A795" s="200">
        <v>487</v>
      </c>
      <c r="B795" s="200">
        <v>487049128</v>
      </c>
      <c r="C795" s="201" t="s">
        <v>539</v>
      </c>
      <c r="D795" s="200">
        <v>49</v>
      </c>
      <c r="E795" s="201" t="s">
        <v>81</v>
      </c>
      <c r="F795" s="200">
        <v>128</v>
      </c>
      <c r="G795" s="201" t="s">
        <v>160</v>
      </c>
      <c r="H795" s="202">
        <v>2</v>
      </c>
      <c r="I795" s="203"/>
      <c r="J795" s="204">
        <f t="shared" si="204"/>
        <v>11723</v>
      </c>
      <c r="K795" s="217">
        <f t="shared" si="205"/>
        <v>676</v>
      </c>
      <c r="L795" s="217">
        <f t="shared" si="206"/>
        <v>0</v>
      </c>
      <c r="M795" s="217">
        <f t="shared" si="207"/>
        <v>938</v>
      </c>
      <c r="N795" s="218">
        <f t="shared" si="218"/>
        <v>13337</v>
      </c>
      <c r="O795" s="207">
        <f t="shared" si="208"/>
        <v>1</v>
      </c>
      <c r="P795" s="219"/>
      <c r="Q795" s="204">
        <f t="shared" si="209"/>
        <v>11425</v>
      </c>
      <c r="R795" s="217">
        <f t="shared" si="210"/>
        <v>11723</v>
      </c>
      <c r="S795" s="217">
        <f t="shared" si="211"/>
        <v>11723</v>
      </c>
      <c r="T795" s="210">
        <f t="shared" si="219"/>
        <v>298</v>
      </c>
      <c r="U795" s="219"/>
      <c r="V795" s="204">
        <f t="shared" si="212"/>
        <v>816</v>
      </c>
      <c r="W795" s="217">
        <f t="shared" si="213"/>
        <v>837</v>
      </c>
      <c r="X795" s="217">
        <f t="shared" si="214"/>
        <v>680</v>
      </c>
      <c r="Y795" s="217">
        <f t="shared" si="215"/>
        <v>675</v>
      </c>
      <c r="Z795" s="217">
        <f t="shared" si="216"/>
        <v>675</v>
      </c>
      <c r="AA795" s="217">
        <f t="shared" si="217"/>
        <v>676</v>
      </c>
      <c r="AB795" s="210">
        <f t="shared" si="220"/>
        <v>1</v>
      </c>
      <c r="AC795" s="203"/>
      <c r="AD795" s="211"/>
    </row>
    <row r="796" spans="1:30" s="79" customFormat="1" x14ac:dyDescent="0.2">
      <c r="A796" s="200">
        <v>487</v>
      </c>
      <c r="B796" s="200">
        <v>487049155</v>
      </c>
      <c r="C796" s="201" t="s">
        <v>539</v>
      </c>
      <c r="D796" s="200">
        <v>49</v>
      </c>
      <c r="E796" s="201" t="s">
        <v>81</v>
      </c>
      <c r="F796" s="200">
        <v>155</v>
      </c>
      <c r="G796" s="201" t="s">
        <v>187</v>
      </c>
      <c r="H796" s="202">
        <v>1</v>
      </c>
      <c r="I796" s="203"/>
      <c r="J796" s="204">
        <f t="shared" si="204"/>
        <v>11178.378682340017</v>
      </c>
      <c r="K796" s="217">
        <f t="shared" si="205"/>
        <v>7820</v>
      </c>
      <c r="L796" s="217">
        <f t="shared" si="206"/>
        <v>0</v>
      </c>
      <c r="M796" s="217">
        <f t="shared" si="207"/>
        <v>938</v>
      </c>
      <c r="N796" s="218">
        <f t="shared" si="218"/>
        <v>19936.378682340015</v>
      </c>
      <c r="O796" s="207">
        <f t="shared" si="208"/>
        <v>1047</v>
      </c>
      <c r="P796" s="219"/>
      <c r="Q796" s="204" t="str">
        <f t="shared" si="209"/>
        <v/>
      </c>
      <c r="R796" s="217">
        <f t="shared" si="210"/>
        <v>11178.378682340017</v>
      </c>
      <c r="S796" s="217">
        <f t="shared" si="211"/>
        <v>11178.378682340017</v>
      </c>
      <c r="T796" s="210" t="str">
        <f t="shared" si="219"/>
        <v/>
      </c>
      <c r="U796" s="219"/>
      <c r="V796" s="204" t="str">
        <f t="shared" si="212"/>
        <v/>
      </c>
      <c r="W796" s="217">
        <f t="shared" si="213"/>
        <v>7447</v>
      </c>
      <c r="X796" s="217">
        <f t="shared" si="214"/>
        <v>7447</v>
      </c>
      <c r="Y796" s="217">
        <f t="shared" si="215"/>
        <v>7447</v>
      </c>
      <c r="Z796" s="217">
        <f t="shared" si="216"/>
        <v>6773</v>
      </c>
      <c r="AA796" s="217">
        <f t="shared" si="217"/>
        <v>7820</v>
      </c>
      <c r="AB796" s="210">
        <f t="shared" si="220"/>
        <v>1047</v>
      </c>
      <c r="AC796" s="203"/>
      <c r="AD796" s="211"/>
    </row>
    <row r="797" spans="1:30" s="79" customFormat="1" x14ac:dyDescent="0.2">
      <c r="A797" s="200">
        <v>487</v>
      </c>
      <c r="B797" s="200">
        <v>487049160</v>
      </c>
      <c r="C797" s="201" t="s">
        <v>539</v>
      </c>
      <c r="D797" s="200">
        <v>49</v>
      </c>
      <c r="E797" s="201" t="s">
        <v>81</v>
      </c>
      <c r="F797" s="200">
        <v>160</v>
      </c>
      <c r="G797" s="201" t="s">
        <v>192</v>
      </c>
      <c r="H797" s="202">
        <v>1</v>
      </c>
      <c r="I797" s="203"/>
      <c r="J797" s="204">
        <f t="shared" si="204"/>
        <v>13377.211333781801</v>
      </c>
      <c r="K797" s="217">
        <f t="shared" si="205"/>
        <v>156</v>
      </c>
      <c r="L797" s="217">
        <f t="shared" si="206"/>
        <v>0</v>
      </c>
      <c r="M797" s="217">
        <f t="shared" si="207"/>
        <v>938</v>
      </c>
      <c r="N797" s="218">
        <f t="shared" si="218"/>
        <v>14471.211333781801</v>
      </c>
      <c r="O797" s="207">
        <f t="shared" si="208"/>
        <v>5</v>
      </c>
      <c r="P797" s="219"/>
      <c r="Q797" s="204" t="str">
        <f t="shared" si="209"/>
        <v/>
      </c>
      <c r="R797" s="217" t="str">
        <f t="shared" si="210"/>
        <v/>
      </c>
      <c r="S797" s="217">
        <f t="shared" si="211"/>
        <v>13377.211333781801</v>
      </c>
      <c r="T797" s="210" t="str">
        <f t="shared" si="219"/>
        <v/>
      </c>
      <c r="U797" s="219"/>
      <c r="V797" s="204" t="str">
        <f t="shared" si="212"/>
        <v/>
      </c>
      <c r="W797" s="217" t="str">
        <f t="shared" si="213"/>
        <v/>
      </c>
      <c r="X797" s="217">
        <f t="shared" si="214"/>
        <v>32</v>
      </c>
      <c r="Y797" s="217">
        <f t="shared" si="215"/>
        <v>32</v>
      </c>
      <c r="Z797" s="217">
        <f t="shared" si="216"/>
        <v>151</v>
      </c>
      <c r="AA797" s="217">
        <f t="shared" si="217"/>
        <v>156</v>
      </c>
      <c r="AB797" s="210">
        <f t="shared" si="220"/>
        <v>5</v>
      </c>
      <c r="AC797" s="203"/>
      <c r="AD797" s="211"/>
    </row>
    <row r="798" spans="1:30" s="79" customFormat="1" x14ac:dyDescent="0.2">
      <c r="A798" s="200">
        <v>487</v>
      </c>
      <c r="B798" s="200">
        <v>487049163</v>
      </c>
      <c r="C798" s="201" t="s">
        <v>539</v>
      </c>
      <c r="D798" s="200">
        <v>49</v>
      </c>
      <c r="E798" s="201" t="s">
        <v>81</v>
      </c>
      <c r="F798" s="200">
        <v>163</v>
      </c>
      <c r="G798" s="201" t="s">
        <v>195</v>
      </c>
      <c r="H798" s="202">
        <v>21.490000000000002</v>
      </c>
      <c r="I798" s="203"/>
      <c r="J798" s="204">
        <f t="shared" si="204"/>
        <v>13980</v>
      </c>
      <c r="K798" s="217">
        <f t="shared" si="205"/>
        <v>133</v>
      </c>
      <c r="L798" s="217">
        <f t="shared" si="206"/>
        <v>0</v>
      </c>
      <c r="M798" s="217">
        <f t="shared" si="207"/>
        <v>938</v>
      </c>
      <c r="N798" s="218">
        <f t="shared" si="218"/>
        <v>15051</v>
      </c>
      <c r="O798" s="207">
        <f t="shared" si="208"/>
        <v>2</v>
      </c>
      <c r="P798" s="219"/>
      <c r="Q798" s="204">
        <f t="shared" si="209"/>
        <v>13825</v>
      </c>
      <c r="R798" s="217">
        <f t="shared" si="210"/>
        <v>13980</v>
      </c>
      <c r="S798" s="217">
        <f t="shared" si="211"/>
        <v>13980</v>
      </c>
      <c r="T798" s="210">
        <f t="shared" si="219"/>
        <v>155</v>
      </c>
      <c r="U798" s="219"/>
      <c r="V798" s="204">
        <f t="shared" si="212"/>
        <v>0</v>
      </c>
      <c r="W798" s="217">
        <f t="shared" si="213"/>
        <v>0</v>
      </c>
      <c r="X798" s="217">
        <f t="shared" si="214"/>
        <v>0</v>
      </c>
      <c r="Y798" s="217">
        <f t="shared" si="215"/>
        <v>0</v>
      </c>
      <c r="Z798" s="217">
        <f t="shared" si="216"/>
        <v>131</v>
      </c>
      <c r="AA798" s="217">
        <f t="shared" si="217"/>
        <v>133</v>
      </c>
      <c r="AB798" s="210">
        <f t="shared" si="220"/>
        <v>2</v>
      </c>
      <c r="AC798" s="203"/>
      <c r="AD798" s="211"/>
    </row>
    <row r="799" spans="1:30" s="79" customFormat="1" x14ac:dyDescent="0.2">
      <c r="A799" s="200">
        <v>487</v>
      </c>
      <c r="B799" s="200">
        <v>487049165</v>
      </c>
      <c r="C799" s="201" t="s">
        <v>539</v>
      </c>
      <c r="D799" s="200">
        <v>49</v>
      </c>
      <c r="E799" s="201" t="s">
        <v>81</v>
      </c>
      <c r="F799" s="200">
        <v>165</v>
      </c>
      <c r="G799" s="201" t="s">
        <v>197</v>
      </c>
      <c r="H799" s="202">
        <v>47.61</v>
      </c>
      <c r="I799" s="203"/>
      <c r="J799" s="204">
        <f t="shared" si="204"/>
        <v>12590</v>
      </c>
      <c r="K799" s="217">
        <f t="shared" si="205"/>
        <v>384</v>
      </c>
      <c r="L799" s="217">
        <f t="shared" si="206"/>
        <v>0</v>
      </c>
      <c r="M799" s="217">
        <f t="shared" si="207"/>
        <v>938</v>
      </c>
      <c r="N799" s="218">
        <f t="shared" si="218"/>
        <v>13912</v>
      </c>
      <c r="O799" s="207">
        <f t="shared" si="208"/>
        <v>1</v>
      </c>
      <c r="P799" s="219"/>
      <c r="Q799" s="204">
        <f t="shared" si="209"/>
        <v>12430</v>
      </c>
      <c r="R799" s="217">
        <f t="shared" si="210"/>
        <v>12590</v>
      </c>
      <c r="S799" s="217">
        <f t="shared" si="211"/>
        <v>12590</v>
      </c>
      <c r="T799" s="210">
        <f t="shared" si="219"/>
        <v>160</v>
      </c>
      <c r="U799" s="219"/>
      <c r="V799" s="204">
        <f t="shared" si="212"/>
        <v>226</v>
      </c>
      <c r="W799" s="217">
        <f t="shared" si="213"/>
        <v>228</v>
      </c>
      <c r="X799" s="217">
        <f t="shared" si="214"/>
        <v>364</v>
      </c>
      <c r="Y799" s="217">
        <f t="shared" si="215"/>
        <v>384</v>
      </c>
      <c r="Z799" s="217">
        <f t="shared" si="216"/>
        <v>383</v>
      </c>
      <c r="AA799" s="217">
        <f t="shared" si="217"/>
        <v>384</v>
      </c>
      <c r="AB799" s="210">
        <f t="shared" si="220"/>
        <v>1</v>
      </c>
      <c r="AC799" s="203"/>
      <c r="AD799" s="211"/>
    </row>
    <row r="800" spans="1:30" s="79" customFormat="1" x14ac:dyDescent="0.2">
      <c r="A800" s="200">
        <v>487</v>
      </c>
      <c r="B800" s="200">
        <v>487049176</v>
      </c>
      <c r="C800" s="201" t="s">
        <v>539</v>
      </c>
      <c r="D800" s="200">
        <v>49</v>
      </c>
      <c r="E800" s="201" t="s">
        <v>81</v>
      </c>
      <c r="F800" s="200">
        <v>176</v>
      </c>
      <c r="G800" s="201" t="s">
        <v>208</v>
      </c>
      <c r="H800" s="202">
        <v>49</v>
      </c>
      <c r="I800" s="203"/>
      <c r="J800" s="204">
        <f t="shared" si="204"/>
        <v>13645</v>
      </c>
      <c r="K800" s="217">
        <f t="shared" si="205"/>
        <v>6787</v>
      </c>
      <c r="L800" s="217">
        <f t="shared" si="206"/>
        <v>0</v>
      </c>
      <c r="M800" s="217">
        <f t="shared" si="207"/>
        <v>938</v>
      </c>
      <c r="N800" s="218">
        <f t="shared" si="218"/>
        <v>21370</v>
      </c>
      <c r="O800" s="207">
        <f t="shared" si="208"/>
        <v>6</v>
      </c>
      <c r="P800" s="219"/>
      <c r="Q800" s="204">
        <f t="shared" si="209"/>
        <v>13054</v>
      </c>
      <c r="R800" s="217">
        <f t="shared" si="210"/>
        <v>13645</v>
      </c>
      <c r="S800" s="217">
        <f t="shared" si="211"/>
        <v>13645</v>
      </c>
      <c r="T800" s="210">
        <f t="shared" si="219"/>
        <v>591</v>
      </c>
      <c r="U800" s="219"/>
      <c r="V800" s="204">
        <f t="shared" si="212"/>
        <v>4496</v>
      </c>
      <c r="W800" s="217">
        <f t="shared" si="213"/>
        <v>4700</v>
      </c>
      <c r="X800" s="217">
        <f t="shared" si="214"/>
        <v>6744</v>
      </c>
      <c r="Y800" s="217">
        <f t="shared" si="215"/>
        <v>6724</v>
      </c>
      <c r="Z800" s="217">
        <f t="shared" si="216"/>
        <v>6781</v>
      </c>
      <c r="AA800" s="217">
        <f t="shared" si="217"/>
        <v>6787</v>
      </c>
      <c r="AB800" s="210">
        <f t="shared" si="220"/>
        <v>6</v>
      </c>
      <c r="AC800" s="203"/>
      <c r="AD800" s="211"/>
    </row>
    <row r="801" spans="1:30" s="79" customFormat="1" x14ac:dyDescent="0.2">
      <c r="A801" s="200">
        <v>487</v>
      </c>
      <c r="B801" s="200">
        <v>487049178</v>
      </c>
      <c r="C801" s="201" t="s">
        <v>539</v>
      </c>
      <c r="D801" s="200">
        <v>49</v>
      </c>
      <c r="E801" s="201" t="s">
        <v>81</v>
      </c>
      <c r="F801" s="200">
        <v>178</v>
      </c>
      <c r="G801" s="201" t="s">
        <v>210</v>
      </c>
      <c r="H801" s="202">
        <v>3</v>
      </c>
      <c r="I801" s="203"/>
      <c r="J801" s="204">
        <f t="shared" si="204"/>
        <v>12478</v>
      </c>
      <c r="K801" s="217">
        <f t="shared" si="205"/>
        <v>2100</v>
      </c>
      <c r="L801" s="217">
        <f t="shared" si="206"/>
        <v>0</v>
      </c>
      <c r="M801" s="217">
        <f t="shared" si="207"/>
        <v>938</v>
      </c>
      <c r="N801" s="218">
        <f t="shared" si="218"/>
        <v>15516</v>
      </c>
      <c r="O801" s="207">
        <f t="shared" si="208"/>
        <v>3</v>
      </c>
      <c r="P801" s="219"/>
      <c r="Q801" s="204">
        <f t="shared" si="209"/>
        <v>11425</v>
      </c>
      <c r="R801" s="217">
        <f t="shared" si="210"/>
        <v>12478</v>
      </c>
      <c r="S801" s="217">
        <f t="shared" si="211"/>
        <v>12478</v>
      </c>
      <c r="T801" s="210">
        <f t="shared" si="219"/>
        <v>1053</v>
      </c>
      <c r="U801" s="219"/>
      <c r="V801" s="204">
        <f t="shared" si="212"/>
        <v>1375</v>
      </c>
      <c r="W801" s="217">
        <f t="shared" si="213"/>
        <v>1501</v>
      </c>
      <c r="X801" s="217">
        <f t="shared" si="214"/>
        <v>2085</v>
      </c>
      <c r="Y801" s="217">
        <f t="shared" si="215"/>
        <v>2097</v>
      </c>
      <c r="Z801" s="217">
        <f t="shared" si="216"/>
        <v>2097</v>
      </c>
      <c r="AA801" s="217">
        <f t="shared" si="217"/>
        <v>2100</v>
      </c>
      <c r="AB801" s="210">
        <f t="shared" si="220"/>
        <v>3</v>
      </c>
      <c r="AC801" s="203"/>
      <c r="AD801" s="211"/>
    </row>
    <row r="802" spans="1:30" s="79" customFormat="1" x14ac:dyDescent="0.2">
      <c r="A802" s="200">
        <v>487</v>
      </c>
      <c r="B802" s="200">
        <v>487049181</v>
      </c>
      <c r="C802" s="201" t="s">
        <v>539</v>
      </c>
      <c r="D802" s="200">
        <v>49</v>
      </c>
      <c r="E802" s="201" t="s">
        <v>81</v>
      </c>
      <c r="F802" s="200">
        <v>181</v>
      </c>
      <c r="G802" s="201" t="s">
        <v>213</v>
      </c>
      <c r="H802" s="202">
        <v>1</v>
      </c>
      <c r="I802" s="203"/>
      <c r="J802" s="204">
        <f t="shared" si="204"/>
        <v>12253</v>
      </c>
      <c r="K802" s="217">
        <f t="shared" si="205"/>
        <v>225</v>
      </c>
      <c r="L802" s="217">
        <f t="shared" si="206"/>
        <v>0</v>
      </c>
      <c r="M802" s="217">
        <f t="shared" si="207"/>
        <v>938</v>
      </c>
      <c r="N802" s="218">
        <f t="shared" si="218"/>
        <v>13416</v>
      </c>
      <c r="O802" s="207">
        <f t="shared" si="208"/>
        <v>1</v>
      </c>
      <c r="P802" s="219"/>
      <c r="Q802" s="204">
        <f t="shared" si="209"/>
        <v>14496</v>
      </c>
      <c r="R802" s="217">
        <f t="shared" si="210"/>
        <v>12253</v>
      </c>
      <c r="S802" s="217">
        <f t="shared" si="211"/>
        <v>12253</v>
      </c>
      <c r="T802" s="210">
        <f t="shared" si="219"/>
        <v>-2243</v>
      </c>
      <c r="U802" s="219"/>
      <c r="V802" s="204">
        <f t="shared" si="212"/>
        <v>689</v>
      </c>
      <c r="W802" s="217">
        <f t="shared" si="213"/>
        <v>583</v>
      </c>
      <c r="X802" s="217">
        <f t="shared" si="214"/>
        <v>218</v>
      </c>
      <c r="Y802" s="217">
        <f t="shared" si="215"/>
        <v>224</v>
      </c>
      <c r="Z802" s="217">
        <f t="shared" si="216"/>
        <v>224</v>
      </c>
      <c r="AA802" s="217">
        <f t="shared" si="217"/>
        <v>225</v>
      </c>
      <c r="AB802" s="210">
        <f t="shared" si="220"/>
        <v>1</v>
      </c>
      <c r="AC802" s="203"/>
      <c r="AD802" s="211"/>
    </row>
    <row r="803" spans="1:30" s="79" customFormat="1" x14ac:dyDescent="0.2">
      <c r="A803" s="200">
        <v>487</v>
      </c>
      <c r="B803" s="200">
        <v>487049201</v>
      </c>
      <c r="C803" s="201" t="s">
        <v>539</v>
      </c>
      <c r="D803" s="200">
        <v>49</v>
      </c>
      <c r="E803" s="201" t="s">
        <v>81</v>
      </c>
      <c r="F803" s="200">
        <v>201</v>
      </c>
      <c r="G803" s="201" t="s">
        <v>233</v>
      </c>
      <c r="H803" s="202">
        <v>0.99</v>
      </c>
      <c r="I803" s="203"/>
      <c r="J803" s="204">
        <f t="shared" si="204"/>
        <v>13845.041456828223</v>
      </c>
      <c r="K803" s="217">
        <f t="shared" si="205"/>
        <v>485</v>
      </c>
      <c r="L803" s="217">
        <f t="shared" si="206"/>
        <v>0</v>
      </c>
      <c r="M803" s="217">
        <f t="shared" si="207"/>
        <v>938</v>
      </c>
      <c r="N803" s="218">
        <f t="shared" si="218"/>
        <v>15268.041456828223</v>
      </c>
      <c r="O803" s="207">
        <f t="shared" si="208"/>
        <v>4</v>
      </c>
      <c r="P803" s="219"/>
      <c r="Q803" s="204" t="str">
        <f t="shared" si="209"/>
        <v/>
      </c>
      <c r="R803" s="217" t="str">
        <f t="shared" si="210"/>
        <v/>
      </c>
      <c r="S803" s="217">
        <f t="shared" si="211"/>
        <v>13845.041456828223</v>
      </c>
      <c r="T803" s="210" t="str">
        <f t="shared" si="219"/>
        <v/>
      </c>
      <c r="U803" s="219"/>
      <c r="V803" s="204" t="str">
        <f t="shared" si="212"/>
        <v/>
      </c>
      <c r="W803" s="217" t="str">
        <f t="shared" si="213"/>
        <v/>
      </c>
      <c r="X803" s="217">
        <f t="shared" si="214"/>
        <v>0</v>
      </c>
      <c r="Y803" s="217">
        <f t="shared" si="215"/>
        <v>0</v>
      </c>
      <c r="Z803" s="217">
        <f t="shared" si="216"/>
        <v>481</v>
      </c>
      <c r="AA803" s="217">
        <f t="shared" si="217"/>
        <v>485</v>
      </c>
      <c r="AB803" s="210">
        <f t="shared" si="220"/>
        <v>4</v>
      </c>
      <c r="AC803" s="203"/>
      <c r="AD803" s="211"/>
    </row>
    <row r="804" spans="1:30" s="79" customFormat="1" x14ac:dyDescent="0.2">
      <c r="A804" s="200">
        <v>487</v>
      </c>
      <c r="B804" s="200">
        <v>487049211</v>
      </c>
      <c r="C804" s="201" t="s">
        <v>539</v>
      </c>
      <c r="D804" s="200">
        <v>49</v>
      </c>
      <c r="E804" s="201" t="s">
        <v>81</v>
      </c>
      <c r="F804" s="200">
        <v>211</v>
      </c>
      <c r="G804" s="201" t="s">
        <v>243</v>
      </c>
      <c r="H804" s="202">
        <v>1</v>
      </c>
      <c r="I804" s="203"/>
      <c r="J804" s="204">
        <f t="shared" si="204"/>
        <v>16062</v>
      </c>
      <c r="K804" s="217">
        <f t="shared" si="205"/>
        <v>3650</v>
      </c>
      <c r="L804" s="217">
        <f t="shared" si="206"/>
        <v>0</v>
      </c>
      <c r="M804" s="217">
        <f t="shared" si="207"/>
        <v>938</v>
      </c>
      <c r="N804" s="218">
        <f t="shared" si="218"/>
        <v>20650</v>
      </c>
      <c r="O804" s="207">
        <f t="shared" si="208"/>
        <v>0</v>
      </c>
      <c r="P804" s="219"/>
      <c r="Q804" s="204">
        <f t="shared" si="209"/>
        <v>16425</v>
      </c>
      <c r="R804" s="217">
        <f t="shared" si="210"/>
        <v>16062</v>
      </c>
      <c r="S804" s="217">
        <f t="shared" si="211"/>
        <v>16062</v>
      </c>
      <c r="T804" s="210">
        <f t="shared" si="219"/>
        <v>-363</v>
      </c>
      <c r="U804" s="219"/>
      <c r="V804" s="204">
        <f t="shared" si="212"/>
        <v>3091</v>
      </c>
      <c r="W804" s="217">
        <f t="shared" si="213"/>
        <v>3022</v>
      </c>
      <c r="X804" s="217">
        <f t="shared" si="214"/>
        <v>3648</v>
      </c>
      <c r="Y804" s="217">
        <f t="shared" si="215"/>
        <v>3650</v>
      </c>
      <c r="Z804" s="217">
        <f t="shared" si="216"/>
        <v>3650</v>
      </c>
      <c r="AA804" s="217">
        <f t="shared" si="217"/>
        <v>3650</v>
      </c>
      <c r="AB804" s="210">
        <f t="shared" si="220"/>
        <v>0</v>
      </c>
      <c r="AC804" s="203"/>
      <c r="AD804" s="211"/>
    </row>
    <row r="805" spans="1:30" s="79" customFormat="1" x14ac:dyDescent="0.2">
      <c r="A805" s="200">
        <v>487</v>
      </c>
      <c r="B805" s="200">
        <v>487049229</v>
      </c>
      <c r="C805" s="201" t="s">
        <v>539</v>
      </c>
      <c r="D805" s="200">
        <v>49</v>
      </c>
      <c r="E805" s="201" t="s">
        <v>81</v>
      </c>
      <c r="F805" s="200">
        <v>229</v>
      </c>
      <c r="G805" s="201" t="s">
        <v>261</v>
      </c>
      <c r="H805" s="202">
        <v>1</v>
      </c>
      <c r="I805" s="203"/>
      <c r="J805" s="204">
        <f t="shared" si="204"/>
        <v>9743</v>
      </c>
      <c r="K805" s="217">
        <f t="shared" si="205"/>
        <v>948</v>
      </c>
      <c r="L805" s="217">
        <f t="shared" si="206"/>
        <v>0</v>
      </c>
      <c r="M805" s="217">
        <f t="shared" si="207"/>
        <v>938</v>
      </c>
      <c r="N805" s="218">
        <f t="shared" si="218"/>
        <v>11629</v>
      </c>
      <c r="O805" s="207">
        <f t="shared" si="208"/>
        <v>-360</v>
      </c>
      <c r="P805" s="219"/>
      <c r="Q805" s="204">
        <f t="shared" si="209"/>
        <v>11726.721266519022</v>
      </c>
      <c r="R805" s="217">
        <f t="shared" si="210"/>
        <v>9743</v>
      </c>
      <c r="S805" s="217">
        <f t="shared" si="211"/>
        <v>9743</v>
      </c>
      <c r="T805" s="210">
        <f t="shared" si="219"/>
        <v>-1983.7212665190218</v>
      </c>
      <c r="U805" s="219"/>
      <c r="V805" s="204">
        <f t="shared" si="212"/>
        <v>1916</v>
      </c>
      <c r="W805" s="217">
        <f t="shared" si="213"/>
        <v>1592</v>
      </c>
      <c r="X805" s="217">
        <f t="shared" si="214"/>
        <v>1592</v>
      </c>
      <c r="Y805" s="217">
        <f t="shared" si="215"/>
        <v>1592</v>
      </c>
      <c r="Z805" s="217">
        <f t="shared" si="216"/>
        <v>1308</v>
      </c>
      <c r="AA805" s="217">
        <f t="shared" si="217"/>
        <v>948</v>
      </c>
      <c r="AB805" s="210">
        <f t="shared" si="220"/>
        <v>-360</v>
      </c>
      <c r="AC805" s="203"/>
      <c r="AD805" s="211"/>
    </row>
    <row r="806" spans="1:30" s="79" customFormat="1" x14ac:dyDescent="0.2">
      <c r="A806" s="200">
        <v>487</v>
      </c>
      <c r="B806" s="200">
        <v>487049243</v>
      </c>
      <c r="C806" s="201" t="s">
        <v>539</v>
      </c>
      <c r="D806" s="200">
        <v>49</v>
      </c>
      <c r="E806" s="201" t="s">
        <v>81</v>
      </c>
      <c r="F806" s="200">
        <v>243</v>
      </c>
      <c r="G806" s="201" t="s">
        <v>275</v>
      </c>
      <c r="H806" s="202">
        <v>0.3</v>
      </c>
      <c r="I806" s="203"/>
      <c r="J806" s="204">
        <f t="shared" si="204"/>
        <v>16633</v>
      </c>
      <c r="K806" s="217">
        <f t="shared" si="205"/>
        <v>3124</v>
      </c>
      <c r="L806" s="217">
        <f t="shared" si="206"/>
        <v>0</v>
      </c>
      <c r="M806" s="217">
        <f t="shared" si="207"/>
        <v>938</v>
      </c>
      <c r="N806" s="218">
        <f t="shared" si="218"/>
        <v>20695</v>
      </c>
      <c r="O806" s="207">
        <f t="shared" si="208"/>
        <v>0</v>
      </c>
      <c r="P806" s="219"/>
      <c r="Q806" s="204">
        <f t="shared" si="209"/>
        <v>16425</v>
      </c>
      <c r="R806" s="217">
        <f t="shared" si="210"/>
        <v>16633</v>
      </c>
      <c r="S806" s="217">
        <f t="shared" si="211"/>
        <v>16633</v>
      </c>
      <c r="T806" s="210">
        <f t="shared" si="219"/>
        <v>208</v>
      </c>
      <c r="U806" s="219"/>
      <c r="V806" s="204">
        <f t="shared" si="212"/>
        <v>3399</v>
      </c>
      <c r="W806" s="217">
        <f t="shared" si="213"/>
        <v>3443</v>
      </c>
      <c r="X806" s="217">
        <f t="shared" si="214"/>
        <v>3443</v>
      </c>
      <c r="Y806" s="217">
        <f t="shared" si="215"/>
        <v>3443</v>
      </c>
      <c r="Z806" s="217">
        <f t="shared" si="216"/>
        <v>3124</v>
      </c>
      <c r="AA806" s="217">
        <f t="shared" si="217"/>
        <v>3124</v>
      </c>
      <c r="AB806" s="210">
        <f t="shared" si="220"/>
        <v>0</v>
      </c>
      <c r="AC806" s="203"/>
      <c r="AD806" s="211"/>
    </row>
    <row r="807" spans="1:30" s="79" customFormat="1" x14ac:dyDescent="0.2">
      <c r="A807" s="200">
        <v>487</v>
      </c>
      <c r="B807" s="200">
        <v>487049244</v>
      </c>
      <c r="C807" s="201" t="s">
        <v>539</v>
      </c>
      <c r="D807" s="200">
        <v>49</v>
      </c>
      <c r="E807" s="201" t="s">
        <v>81</v>
      </c>
      <c r="F807" s="200">
        <v>244</v>
      </c>
      <c r="G807" s="201" t="s">
        <v>276</v>
      </c>
      <c r="H807" s="202">
        <v>10</v>
      </c>
      <c r="I807" s="203"/>
      <c r="J807" s="204">
        <f t="shared" si="204"/>
        <v>13009</v>
      </c>
      <c r="K807" s="217">
        <f t="shared" si="205"/>
        <v>4123</v>
      </c>
      <c r="L807" s="217">
        <f t="shared" si="206"/>
        <v>0</v>
      </c>
      <c r="M807" s="217">
        <f t="shared" si="207"/>
        <v>938</v>
      </c>
      <c r="N807" s="218">
        <f t="shared" si="218"/>
        <v>18070</v>
      </c>
      <c r="O807" s="207">
        <f t="shared" si="208"/>
        <v>-568</v>
      </c>
      <c r="P807" s="219"/>
      <c r="Q807" s="204">
        <f t="shared" si="209"/>
        <v>12088</v>
      </c>
      <c r="R807" s="217">
        <f t="shared" si="210"/>
        <v>13009</v>
      </c>
      <c r="S807" s="217">
        <f t="shared" si="211"/>
        <v>13009</v>
      </c>
      <c r="T807" s="210">
        <f t="shared" si="219"/>
        <v>921</v>
      </c>
      <c r="U807" s="219"/>
      <c r="V807" s="204">
        <f t="shared" si="212"/>
        <v>4359</v>
      </c>
      <c r="W807" s="217">
        <f t="shared" si="213"/>
        <v>4691</v>
      </c>
      <c r="X807" s="217">
        <f t="shared" si="214"/>
        <v>4691</v>
      </c>
      <c r="Y807" s="217">
        <f t="shared" si="215"/>
        <v>4691</v>
      </c>
      <c r="Z807" s="217">
        <f t="shared" si="216"/>
        <v>4691</v>
      </c>
      <c r="AA807" s="217">
        <f t="shared" si="217"/>
        <v>4123</v>
      </c>
      <c r="AB807" s="210">
        <f t="shared" si="220"/>
        <v>-568</v>
      </c>
      <c r="AC807" s="203"/>
      <c r="AD807" s="211"/>
    </row>
    <row r="808" spans="1:30" s="79" customFormat="1" x14ac:dyDescent="0.2">
      <c r="A808" s="200">
        <v>487</v>
      </c>
      <c r="B808" s="200">
        <v>487049248</v>
      </c>
      <c r="C808" s="201" t="s">
        <v>539</v>
      </c>
      <c r="D808" s="200">
        <v>49</v>
      </c>
      <c r="E808" s="201" t="s">
        <v>81</v>
      </c>
      <c r="F808" s="200">
        <v>248</v>
      </c>
      <c r="G808" s="201" t="s">
        <v>280</v>
      </c>
      <c r="H808" s="202">
        <v>14</v>
      </c>
      <c r="I808" s="203"/>
      <c r="J808" s="204">
        <f t="shared" si="204"/>
        <v>14274</v>
      </c>
      <c r="K808" s="217">
        <f t="shared" si="205"/>
        <v>1127</v>
      </c>
      <c r="L808" s="217">
        <f t="shared" si="206"/>
        <v>0</v>
      </c>
      <c r="M808" s="217">
        <f t="shared" si="207"/>
        <v>938</v>
      </c>
      <c r="N808" s="218">
        <f t="shared" si="218"/>
        <v>16339</v>
      </c>
      <c r="O808" s="207">
        <f t="shared" si="208"/>
        <v>2</v>
      </c>
      <c r="P808" s="219"/>
      <c r="Q808" s="204">
        <f t="shared" si="209"/>
        <v>12869</v>
      </c>
      <c r="R808" s="217">
        <f t="shared" si="210"/>
        <v>14274</v>
      </c>
      <c r="S808" s="217">
        <f t="shared" si="211"/>
        <v>14274</v>
      </c>
      <c r="T808" s="210">
        <f t="shared" si="219"/>
        <v>1405</v>
      </c>
      <c r="U808" s="219"/>
      <c r="V808" s="204">
        <f t="shared" si="212"/>
        <v>738</v>
      </c>
      <c r="W808" s="217">
        <f t="shared" si="213"/>
        <v>819</v>
      </c>
      <c r="X808" s="217">
        <f t="shared" si="214"/>
        <v>1120</v>
      </c>
      <c r="Y808" s="217">
        <f t="shared" si="215"/>
        <v>1126</v>
      </c>
      <c r="Z808" s="217">
        <f t="shared" si="216"/>
        <v>1125</v>
      </c>
      <c r="AA808" s="217">
        <f t="shared" si="217"/>
        <v>1127</v>
      </c>
      <c r="AB808" s="210">
        <f t="shared" si="220"/>
        <v>2</v>
      </c>
      <c r="AC808" s="203"/>
      <c r="AD808" s="211"/>
    </row>
    <row r="809" spans="1:30" s="79" customFormat="1" x14ac:dyDescent="0.2">
      <c r="A809" s="200">
        <v>487</v>
      </c>
      <c r="B809" s="200">
        <v>487049262</v>
      </c>
      <c r="C809" s="201" t="s">
        <v>539</v>
      </c>
      <c r="D809" s="200">
        <v>49</v>
      </c>
      <c r="E809" s="201" t="s">
        <v>81</v>
      </c>
      <c r="F809" s="200">
        <v>262</v>
      </c>
      <c r="G809" s="201" t="s">
        <v>294</v>
      </c>
      <c r="H809" s="202">
        <v>10</v>
      </c>
      <c r="I809" s="203"/>
      <c r="J809" s="204">
        <f t="shared" si="204"/>
        <v>13571</v>
      </c>
      <c r="K809" s="217">
        <f t="shared" si="205"/>
        <v>4743</v>
      </c>
      <c r="L809" s="217">
        <f t="shared" si="206"/>
        <v>0</v>
      </c>
      <c r="M809" s="217">
        <f t="shared" si="207"/>
        <v>938</v>
      </c>
      <c r="N809" s="218">
        <f t="shared" si="218"/>
        <v>19252</v>
      </c>
      <c r="O809" s="207">
        <f t="shared" si="208"/>
        <v>7</v>
      </c>
      <c r="P809" s="219"/>
      <c r="Q809" s="204">
        <f t="shared" si="209"/>
        <v>12960</v>
      </c>
      <c r="R809" s="217">
        <f t="shared" si="210"/>
        <v>13571</v>
      </c>
      <c r="S809" s="217">
        <f t="shared" si="211"/>
        <v>13571</v>
      </c>
      <c r="T809" s="210">
        <f t="shared" si="219"/>
        <v>611</v>
      </c>
      <c r="U809" s="219"/>
      <c r="V809" s="204">
        <f t="shared" si="212"/>
        <v>4802</v>
      </c>
      <c r="W809" s="217">
        <f t="shared" si="213"/>
        <v>5029</v>
      </c>
      <c r="X809" s="217">
        <f t="shared" si="214"/>
        <v>5029</v>
      </c>
      <c r="Y809" s="217">
        <f t="shared" si="215"/>
        <v>5029</v>
      </c>
      <c r="Z809" s="217">
        <f t="shared" si="216"/>
        <v>4736</v>
      </c>
      <c r="AA809" s="217">
        <f t="shared" si="217"/>
        <v>4743</v>
      </c>
      <c r="AB809" s="210">
        <f t="shared" si="220"/>
        <v>7</v>
      </c>
      <c r="AC809" s="203"/>
      <c r="AD809" s="211"/>
    </row>
    <row r="810" spans="1:30" s="79" customFormat="1" x14ac:dyDescent="0.2">
      <c r="A810" s="200">
        <v>487</v>
      </c>
      <c r="B810" s="200">
        <v>487049274</v>
      </c>
      <c r="C810" s="201" t="s">
        <v>539</v>
      </c>
      <c r="D810" s="200">
        <v>49</v>
      </c>
      <c r="E810" s="201" t="s">
        <v>81</v>
      </c>
      <c r="F810" s="200">
        <v>274</v>
      </c>
      <c r="G810" s="201" t="s">
        <v>306</v>
      </c>
      <c r="H810" s="202">
        <v>151</v>
      </c>
      <c r="I810" s="203"/>
      <c r="J810" s="204">
        <f t="shared" si="204"/>
        <v>13649</v>
      </c>
      <c r="K810" s="217">
        <f t="shared" si="205"/>
        <v>5613</v>
      </c>
      <c r="L810" s="217">
        <f t="shared" si="206"/>
        <v>0</v>
      </c>
      <c r="M810" s="217">
        <f t="shared" si="207"/>
        <v>938</v>
      </c>
      <c r="N810" s="218">
        <f t="shared" si="218"/>
        <v>20200</v>
      </c>
      <c r="O810" s="207">
        <f t="shared" si="208"/>
        <v>2</v>
      </c>
      <c r="P810" s="219"/>
      <c r="Q810" s="204">
        <f t="shared" si="209"/>
        <v>13202</v>
      </c>
      <c r="R810" s="217">
        <f t="shared" si="210"/>
        <v>13649</v>
      </c>
      <c r="S810" s="217">
        <f t="shared" si="211"/>
        <v>13649</v>
      </c>
      <c r="T810" s="210">
        <f t="shared" si="219"/>
        <v>447</v>
      </c>
      <c r="U810" s="219"/>
      <c r="V810" s="204">
        <f t="shared" si="212"/>
        <v>6099</v>
      </c>
      <c r="W810" s="217">
        <f t="shared" si="213"/>
        <v>6306</v>
      </c>
      <c r="X810" s="217">
        <f t="shared" si="214"/>
        <v>5644</v>
      </c>
      <c r="Y810" s="217">
        <f t="shared" si="215"/>
        <v>5613</v>
      </c>
      <c r="Z810" s="217">
        <f t="shared" si="216"/>
        <v>5611</v>
      </c>
      <c r="AA810" s="217">
        <f t="shared" si="217"/>
        <v>5613</v>
      </c>
      <c r="AB810" s="210">
        <f t="shared" si="220"/>
        <v>2</v>
      </c>
      <c r="AC810" s="203"/>
      <c r="AD810" s="211"/>
    </row>
    <row r="811" spans="1:30" s="79" customFormat="1" x14ac:dyDescent="0.2">
      <c r="A811" s="200">
        <v>487</v>
      </c>
      <c r="B811" s="200">
        <v>487049284</v>
      </c>
      <c r="C811" s="201" t="s">
        <v>539</v>
      </c>
      <c r="D811" s="200">
        <v>49</v>
      </c>
      <c r="E811" s="201" t="s">
        <v>81</v>
      </c>
      <c r="F811" s="200">
        <v>284</v>
      </c>
      <c r="G811" s="201" t="s">
        <v>316</v>
      </c>
      <c r="H811" s="202">
        <v>1</v>
      </c>
      <c r="I811" s="203"/>
      <c r="J811" s="204">
        <f t="shared" si="204"/>
        <v>11142.294935999998</v>
      </c>
      <c r="K811" s="217">
        <f t="shared" si="205"/>
        <v>4438</v>
      </c>
      <c r="L811" s="217">
        <f t="shared" si="206"/>
        <v>0</v>
      </c>
      <c r="M811" s="217">
        <f t="shared" si="207"/>
        <v>938</v>
      </c>
      <c r="N811" s="218">
        <f t="shared" si="218"/>
        <v>16518.294935999998</v>
      </c>
      <c r="O811" s="207">
        <f t="shared" si="208"/>
        <v>5</v>
      </c>
      <c r="P811" s="219"/>
      <c r="Q811" s="204" t="str">
        <f t="shared" si="209"/>
        <v/>
      </c>
      <c r="R811" s="217" t="str">
        <f t="shared" si="210"/>
        <v/>
      </c>
      <c r="S811" s="217">
        <f t="shared" si="211"/>
        <v>11142.294935999998</v>
      </c>
      <c r="T811" s="210" t="str">
        <f t="shared" si="219"/>
        <v/>
      </c>
      <c r="U811" s="219"/>
      <c r="V811" s="204" t="str">
        <f t="shared" si="212"/>
        <v/>
      </c>
      <c r="W811" s="217" t="str">
        <f t="shared" si="213"/>
        <v/>
      </c>
      <c r="X811" s="217">
        <f t="shared" si="214"/>
        <v>4416</v>
      </c>
      <c r="Y811" s="217">
        <f t="shared" si="215"/>
        <v>4433</v>
      </c>
      <c r="Z811" s="217">
        <f t="shared" si="216"/>
        <v>4433</v>
      </c>
      <c r="AA811" s="217">
        <f t="shared" si="217"/>
        <v>4438</v>
      </c>
      <c r="AB811" s="210">
        <f t="shared" si="220"/>
        <v>5</v>
      </c>
      <c r="AC811" s="203"/>
      <c r="AD811" s="211"/>
    </row>
    <row r="812" spans="1:30" s="79" customFormat="1" x14ac:dyDescent="0.2">
      <c r="A812" s="200">
        <v>487</v>
      </c>
      <c r="B812" s="200">
        <v>487049285</v>
      </c>
      <c r="C812" s="201" t="s">
        <v>539</v>
      </c>
      <c r="D812" s="200">
        <v>49</v>
      </c>
      <c r="E812" s="201" t="s">
        <v>81</v>
      </c>
      <c r="F812" s="200">
        <v>285</v>
      </c>
      <c r="G812" s="201" t="s">
        <v>317</v>
      </c>
      <c r="H812" s="202">
        <v>3</v>
      </c>
      <c r="I812" s="203"/>
      <c r="J812" s="204">
        <f t="shared" si="204"/>
        <v>9743</v>
      </c>
      <c r="K812" s="217">
        <f t="shared" si="205"/>
        <v>2844</v>
      </c>
      <c r="L812" s="217">
        <f t="shared" si="206"/>
        <v>0</v>
      </c>
      <c r="M812" s="217">
        <f t="shared" si="207"/>
        <v>938</v>
      </c>
      <c r="N812" s="218">
        <f t="shared" si="218"/>
        <v>13525</v>
      </c>
      <c r="O812" s="207">
        <f t="shared" si="208"/>
        <v>1</v>
      </c>
      <c r="P812" s="219"/>
      <c r="Q812" s="204">
        <f t="shared" si="209"/>
        <v>11688.430466808875</v>
      </c>
      <c r="R812" s="217">
        <f t="shared" si="210"/>
        <v>9743</v>
      </c>
      <c r="S812" s="217">
        <f t="shared" si="211"/>
        <v>9743</v>
      </c>
      <c r="T812" s="210">
        <f t="shared" si="219"/>
        <v>-1945.4304668088753</v>
      </c>
      <c r="U812" s="219"/>
      <c r="V812" s="204">
        <f t="shared" si="212"/>
        <v>3312</v>
      </c>
      <c r="W812" s="217">
        <f t="shared" si="213"/>
        <v>2761</v>
      </c>
      <c r="X812" s="217">
        <f t="shared" si="214"/>
        <v>2831</v>
      </c>
      <c r="Y812" s="217">
        <f t="shared" si="215"/>
        <v>2843</v>
      </c>
      <c r="Z812" s="217">
        <f t="shared" si="216"/>
        <v>2843</v>
      </c>
      <c r="AA812" s="217">
        <f t="shared" si="217"/>
        <v>2844</v>
      </c>
      <c r="AB812" s="210">
        <f t="shared" si="220"/>
        <v>1</v>
      </c>
      <c r="AC812" s="203"/>
      <c r="AD812" s="211"/>
    </row>
    <row r="813" spans="1:30" s="79" customFormat="1" x14ac:dyDescent="0.2">
      <c r="A813" s="200">
        <v>487</v>
      </c>
      <c r="B813" s="200">
        <v>487049305</v>
      </c>
      <c r="C813" s="201" t="s">
        <v>539</v>
      </c>
      <c r="D813" s="200">
        <v>49</v>
      </c>
      <c r="E813" s="201" t="s">
        <v>81</v>
      </c>
      <c r="F813" s="200">
        <v>305</v>
      </c>
      <c r="G813" s="201" t="s">
        <v>337</v>
      </c>
      <c r="H813" s="202">
        <v>1</v>
      </c>
      <c r="I813" s="203"/>
      <c r="J813" s="204">
        <f t="shared" si="204"/>
        <v>11076.189061882187</v>
      </c>
      <c r="K813" s="217">
        <f t="shared" si="205"/>
        <v>4455</v>
      </c>
      <c r="L813" s="217">
        <f t="shared" si="206"/>
        <v>0</v>
      </c>
      <c r="M813" s="217">
        <f t="shared" si="207"/>
        <v>938</v>
      </c>
      <c r="N813" s="218">
        <f t="shared" si="218"/>
        <v>16469.189061882185</v>
      </c>
      <c r="O813" s="207">
        <f t="shared" si="208"/>
        <v>0</v>
      </c>
      <c r="P813" s="219"/>
      <c r="Q813" s="204" t="str">
        <f t="shared" si="209"/>
        <v/>
      </c>
      <c r="R813" s="217" t="str">
        <f t="shared" si="210"/>
        <v/>
      </c>
      <c r="S813" s="217">
        <f t="shared" si="211"/>
        <v>11076.189061882187</v>
      </c>
      <c r="T813" s="210" t="str">
        <f t="shared" si="219"/>
        <v/>
      </c>
      <c r="U813" s="219"/>
      <c r="V813" s="204" t="str">
        <f t="shared" si="212"/>
        <v/>
      </c>
      <c r="W813" s="217" t="str">
        <f t="shared" si="213"/>
        <v/>
      </c>
      <c r="X813" s="217">
        <f t="shared" si="214"/>
        <v>4450</v>
      </c>
      <c r="Y813" s="217">
        <f t="shared" si="215"/>
        <v>4455</v>
      </c>
      <c r="Z813" s="217">
        <f t="shared" si="216"/>
        <v>4455</v>
      </c>
      <c r="AA813" s="217">
        <f t="shared" si="217"/>
        <v>4455</v>
      </c>
      <c r="AB813" s="210">
        <f t="shared" si="220"/>
        <v>0</v>
      </c>
      <c r="AC813" s="203"/>
      <c r="AD813" s="211"/>
    </row>
    <row r="814" spans="1:30" s="79" customFormat="1" x14ac:dyDescent="0.2">
      <c r="A814" s="200">
        <v>487</v>
      </c>
      <c r="B814" s="200">
        <v>487049308</v>
      </c>
      <c r="C814" s="201" t="s">
        <v>539</v>
      </c>
      <c r="D814" s="200">
        <v>49</v>
      </c>
      <c r="E814" s="201" t="s">
        <v>81</v>
      </c>
      <c r="F814" s="200">
        <v>308</v>
      </c>
      <c r="G814" s="201" t="s">
        <v>340</v>
      </c>
      <c r="H814" s="202">
        <v>4</v>
      </c>
      <c r="I814" s="203"/>
      <c r="J814" s="204">
        <f t="shared" si="204"/>
        <v>12077</v>
      </c>
      <c r="K814" s="217">
        <f t="shared" si="205"/>
        <v>5527</v>
      </c>
      <c r="L814" s="217">
        <f t="shared" si="206"/>
        <v>0</v>
      </c>
      <c r="M814" s="217">
        <f t="shared" si="207"/>
        <v>938</v>
      </c>
      <c r="N814" s="218">
        <f t="shared" si="218"/>
        <v>18542</v>
      </c>
      <c r="O814" s="207">
        <f t="shared" si="208"/>
        <v>0</v>
      </c>
      <c r="P814" s="219"/>
      <c r="Q814" s="204">
        <f t="shared" si="209"/>
        <v>13442</v>
      </c>
      <c r="R814" s="217">
        <f t="shared" si="210"/>
        <v>12077</v>
      </c>
      <c r="S814" s="217">
        <f t="shared" si="211"/>
        <v>12077</v>
      </c>
      <c r="T814" s="210">
        <f t="shared" si="219"/>
        <v>-1365</v>
      </c>
      <c r="U814" s="219"/>
      <c r="V814" s="204">
        <f t="shared" si="212"/>
        <v>6705</v>
      </c>
      <c r="W814" s="217">
        <f t="shared" si="213"/>
        <v>6024</v>
      </c>
      <c r="X814" s="217">
        <f t="shared" si="214"/>
        <v>5527</v>
      </c>
      <c r="Y814" s="217">
        <f t="shared" si="215"/>
        <v>5527</v>
      </c>
      <c r="Z814" s="217">
        <f t="shared" si="216"/>
        <v>5527</v>
      </c>
      <c r="AA814" s="217">
        <f t="shared" si="217"/>
        <v>5527</v>
      </c>
      <c r="AB814" s="210">
        <f t="shared" si="220"/>
        <v>0</v>
      </c>
      <c r="AC814" s="203"/>
      <c r="AD814" s="211"/>
    </row>
    <row r="815" spans="1:30" s="79" customFormat="1" x14ac:dyDescent="0.2">
      <c r="A815" s="200">
        <v>487</v>
      </c>
      <c r="B815" s="200">
        <v>487049314</v>
      </c>
      <c r="C815" s="201" t="s">
        <v>539</v>
      </c>
      <c r="D815" s="200">
        <v>49</v>
      </c>
      <c r="E815" s="201" t="s">
        <v>81</v>
      </c>
      <c r="F815" s="200">
        <v>314</v>
      </c>
      <c r="G815" s="201" t="s">
        <v>346</v>
      </c>
      <c r="H815" s="202">
        <v>1</v>
      </c>
      <c r="I815" s="203"/>
      <c r="J815" s="204">
        <f t="shared" si="204"/>
        <v>11723</v>
      </c>
      <c r="K815" s="217">
        <f t="shared" si="205"/>
        <v>8802</v>
      </c>
      <c r="L815" s="217">
        <f t="shared" si="206"/>
        <v>0</v>
      </c>
      <c r="M815" s="217">
        <f t="shared" si="207"/>
        <v>938</v>
      </c>
      <c r="N815" s="218">
        <f t="shared" si="218"/>
        <v>21463</v>
      </c>
      <c r="O815" s="207">
        <f t="shared" si="208"/>
        <v>1</v>
      </c>
      <c r="P815" s="219"/>
      <c r="Q815" s="204">
        <f t="shared" si="209"/>
        <v>10460</v>
      </c>
      <c r="R815" s="217">
        <f t="shared" si="210"/>
        <v>11723</v>
      </c>
      <c r="S815" s="217">
        <f t="shared" si="211"/>
        <v>11723</v>
      </c>
      <c r="T815" s="210">
        <f t="shared" si="219"/>
        <v>1263</v>
      </c>
      <c r="U815" s="219"/>
      <c r="V815" s="204">
        <f t="shared" si="212"/>
        <v>8385</v>
      </c>
      <c r="W815" s="217">
        <f t="shared" si="213"/>
        <v>9397</v>
      </c>
      <c r="X815" s="217">
        <f t="shared" si="214"/>
        <v>9397</v>
      </c>
      <c r="Y815" s="217">
        <f t="shared" si="215"/>
        <v>9397</v>
      </c>
      <c r="Z815" s="217">
        <f t="shared" si="216"/>
        <v>8801</v>
      </c>
      <c r="AA815" s="217">
        <f t="shared" si="217"/>
        <v>8802</v>
      </c>
      <c r="AB815" s="210">
        <f t="shared" si="220"/>
        <v>1</v>
      </c>
      <c r="AC815" s="203"/>
      <c r="AD815" s="211"/>
    </row>
    <row r="816" spans="1:30" s="79" customFormat="1" x14ac:dyDescent="0.2">
      <c r="A816" s="200">
        <v>487</v>
      </c>
      <c r="B816" s="200">
        <v>487049344</v>
      </c>
      <c r="C816" s="201" t="s">
        <v>539</v>
      </c>
      <c r="D816" s="200">
        <v>49</v>
      </c>
      <c r="E816" s="201" t="s">
        <v>81</v>
      </c>
      <c r="F816" s="200">
        <v>344</v>
      </c>
      <c r="G816" s="201" t="s">
        <v>376</v>
      </c>
      <c r="H816" s="202">
        <v>1</v>
      </c>
      <c r="I816" s="203"/>
      <c r="J816" s="204">
        <f t="shared" si="204"/>
        <v>10650.101930232659</v>
      </c>
      <c r="K816" s="217">
        <f t="shared" si="205"/>
        <v>3622</v>
      </c>
      <c r="L816" s="217">
        <f t="shared" si="206"/>
        <v>0</v>
      </c>
      <c r="M816" s="217">
        <f t="shared" si="207"/>
        <v>938</v>
      </c>
      <c r="N816" s="218">
        <f t="shared" si="218"/>
        <v>15210.101930232659</v>
      </c>
      <c r="O816" s="207">
        <f t="shared" si="208"/>
        <v>0</v>
      </c>
      <c r="P816" s="219"/>
      <c r="Q816" s="204" t="str">
        <f t="shared" si="209"/>
        <v/>
      </c>
      <c r="R816" s="217" t="str">
        <f t="shared" si="210"/>
        <v/>
      </c>
      <c r="S816" s="217">
        <f t="shared" si="211"/>
        <v>10650.101930232659</v>
      </c>
      <c r="T816" s="210" t="str">
        <f t="shared" si="219"/>
        <v/>
      </c>
      <c r="U816" s="219"/>
      <c r="V816" s="204" t="str">
        <f t="shared" si="212"/>
        <v/>
      </c>
      <c r="W816" s="217" t="str">
        <f t="shared" si="213"/>
        <v/>
      </c>
      <c r="X816" s="217">
        <f t="shared" si="214"/>
        <v>3638</v>
      </c>
      <c r="Y816" s="217">
        <f t="shared" si="215"/>
        <v>3638</v>
      </c>
      <c r="Z816" s="217">
        <f t="shared" si="216"/>
        <v>3622</v>
      </c>
      <c r="AA816" s="217">
        <f t="shared" si="217"/>
        <v>3622</v>
      </c>
      <c r="AB816" s="210">
        <f t="shared" si="220"/>
        <v>0</v>
      </c>
      <c r="AC816" s="203"/>
      <c r="AD816" s="211"/>
    </row>
    <row r="817" spans="1:30" s="79" customFormat="1" x14ac:dyDescent="0.2">
      <c r="A817" s="200">
        <v>487</v>
      </c>
      <c r="B817" s="200">
        <v>487049347</v>
      </c>
      <c r="C817" s="201" t="s">
        <v>539</v>
      </c>
      <c r="D817" s="200">
        <v>49</v>
      </c>
      <c r="E817" s="201" t="s">
        <v>81</v>
      </c>
      <c r="F817" s="200">
        <v>347</v>
      </c>
      <c r="G817" s="201" t="s">
        <v>379</v>
      </c>
      <c r="H817" s="202">
        <v>9</v>
      </c>
      <c r="I817" s="203"/>
      <c r="J817" s="204">
        <f t="shared" si="204"/>
        <v>13810</v>
      </c>
      <c r="K817" s="217">
        <f t="shared" si="205"/>
        <v>6252</v>
      </c>
      <c r="L817" s="217">
        <f t="shared" si="206"/>
        <v>0</v>
      </c>
      <c r="M817" s="217">
        <f t="shared" si="207"/>
        <v>938</v>
      </c>
      <c r="N817" s="218">
        <f t="shared" si="218"/>
        <v>21000</v>
      </c>
      <c r="O817" s="207">
        <f t="shared" si="208"/>
        <v>1</v>
      </c>
      <c r="P817" s="219"/>
      <c r="Q817" s="204">
        <f t="shared" si="209"/>
        <v>13472</v>
      </c>
      <c r="R817" s="217">
        <f t="shared" si="210"/>
        <v>13810</v>
      </c>
      <c r="S817" s="217">
        <f t="shared" si="211"/>
        <v>13810</v>
      </c>
      <c r="T817" s="210">
        <f t="shared" si="219"/>
        <v>338</v>
      </c>
      <c r="U817" s="219"/>
      <c r="V817" s="204">
        <f t="shared" si="212"/>
        <v>6025</v>
      </c>
      <c r="W817" s="217">
        <f t="shared" si="213"/>
        <v>6176</v>
      </c>
      <c r="X817" s="217">
        <f t="shared" si="214"/>
        <v>6232</v>
      </c>
      <c r="Y817" s="217">
        <f t="shared" si="215"/>
        <v>6251</v>
      </c>
      <c r="Z817" s="217">
        <f t="shared" si="216"/>
        <v>6251</v>
      </c>
      <c r="AA817" s="217">
        <f t="shared" si="217"/>
        <v>6252</v>
      </c>
      <c r="AB817" s="210">
        <f t="shared" si="220"/>
        <v>1</v>
      </c>
      <c r="AC817" s="203"/>
      <c r="AD817" s="211"/>
    </row>
    <row r="818" spans="1:30" s="79" customFormat="1" x14ac:dyDescent="0.2">
      <c r="A818" s="200">
        <v>487</v>
      </c>
      <c r="B818" s="200">
        <v>487274010</v>
      </c>
      <c r="C818" s="201" t="s">
        <v>539</v>
      </c>
      <c r="D818" s="200">
        <v>274</v>
      </c>
      <c r="E818" s="201" t="s">
        <v>306</v>
      </c>
      <c r="F818" s="200">
        <v>10</v>
      </c>
      <c r="G818" s="201" t="s">
        <v>42</v>
      </c>
      <c r="H818" s="202">
        <v>6</v>
      </c>
      <c r="I818" s="203"/>
      <c r="J818" s="204">
        <f t="shared" si="204"/>
        <v>11002</v>
      </c>
      <c r="K818" s="217">
        <f t="shared" si="205"/>
        <v>4116</v>
      </c>
      <c r="L818" s="217">
        <f t="shared" si="206"/>
        <v>0</v>
      </c>
      <c r="M818" s="217">
        <f t="shared" si="207"/>
        <v>938</v>
      </c>
      <c r="N818" s="218">
        <f t="shared" si="218"/>
        <v>16056</v>
      </c>
      <c r="O818" s="207">
        <f t="shared" si="208"/>
        <v>0</v>
      </c>
      <c r="P818" s="219"/>
      <c r="Q818" s="204">
        <f t="shared" si="209"/>
        <v>9374</v>
      </c>
      <c r="R818" s="217">
        <f t="shared" si="210"/>
        <v>11002</v>
      </c>
      <c r="S818" s="217">
        <f t="shared" si="211"/>
        <v>11002</v>
      </c>
      <c r="T818" s="210">
        <f t="shared" si="219"/>
        <v>1628</v>
      </c>
      <c r="U818" s="219"/>
      <c r="V818" s="204">
        <f t="shared" si="212"/>
        <v>3044</v>
      </c>
      <c r="W818" s="217">
        <f t="shared" si="213"/>
        <v>3573</v>
      </c>
      <c r="X818" s="217">
        <f t="shared" si="214"/>
        <v>4102</v>
      </c>
      <c r="Y818" s="217">
        <f t="shared" si="215"/>
        <v>4116</v>
      </c>
      <c r="Z818" s="217">
        <f t="shared" si="216"/>
        <v>4116</v>
      </c>
      <c r="AA818" s="217">
        <f t="shared" si="217"/>
        <v>4116</v>
      </c>
      <c r="AB818" s="210">
        <f t="shared" si="220"/>
        <v>0</v>
      </c>
      <c r="AC818" s="203"/>
      <c r="AD818" s="211"/>
    </row>
    <row r="819" spans="1:30" s="79" customFormat="1" x14ac:dyDescent="0.2">
      <c r="A819" s="200">
        <v>487</v>
      </c>
      <c r="B819" s="200">
        <v>487274016</v>
      </c>
      <c r="C819" s="201" t="s">
        <v>539</v>
      </c>
      <c r="D819" s="200">
        <v>274</v>
      </c>
      <c r="E819" s="201" t="s">
        <v>306</v>
      </c>
      <c r="F819" s="200">
        <v>16</v>
      </c>
      <c r="G819" s="201" t="s">
        <v>48</v>
      </c>
      <c r="H819" s="202">
        <v>1</v>
      </c>
      <c r="I819" s="203"/>
      <c r="J819" s="204">
        <f t="shared" si="204"/>
        <v>12409.098610371297</v>
      </c>
      <c r="K819" s="217">
        <f t="shared" si="205"/>
        <v>594</v>
      </c>
      <c r="L819" s="217">
        <f t="shared" si="206"/>
        <v>0</v>
      </c>
      <c r="M819" s="217">
        <f t="shared" si="207"/>
        <v>938</v>
      </c>
      <c r="N819" s="218">
        <f t="shared" si="218"/>
        <v>13941.098610371297</v>
      </c>
      <c r="O819" s="207">
        <f t="shared" si="208"/>
        <v>0</v>
      </c>
      <c r="P819" s="219"/>
      <c r="Q819" s="204" t="str">
        <f t="shared" si="209"/>
        <v/>
      </c>
      <c r="R819" s="217" t="str">
        <f t="shared" si="210"/>
        <v/>
      </c>
      <c r="S819" s="217">
        <f t="shared" si="211"/>
        <v>12409.098610371297</v>
      </c>
      <c r="T819" s="210" t="str">
        <f t="shared" si="219"/>
        <v/>
      </c>
      <c r="U819" s="219"/>
      <c r="V819" s="204" t="str">
        <f t="shared" si="212"/>
        <v/>
      </c>
      <c r="W819" s="217" t="str">
        <f t="shared" si="213"/>
        <v/>
      </c>
      <c r="X819" s="217">
        <f t="shared" si="214"/>
        <v>604</v>
      </c>
      <c r="Y819" s="217">
        <f t="shared" si="215"/>
        <v>594</v>
      </c>
      <c r="Z819" s="217">
        <f t="shared" si="216"/>
        <v>594</v>
      </c>
      <c r="AA819" s="217">
        <f t="shared" si="217"/>
        <v>594</v>
      </c>
      <c r="AB819" s="210">
        <f t="shared" si="220"/>
        <v>0</v>
      </c>
      <c r="AC819" s="203"/>
      <c r="AD819" s="211"/>
    </row>
    <row r="820" spans="1:30" s="79" customFormat="1" x14ac:dyDescent="0.2">
      <c r="A820" s="200">
        <v>487</v>
      </c>
      <c r="B820" s="200">
        <v>487274023</v>
      </c>
      <c r="C820" s="201" t="s">
        <v>539</v>
      </c>
      <c r="D820" s="200">
        <v>274</v>
      </c>
      <c r="E820" s="201" t="s">
        <v>306</v>
      </c>
      <c r="F820" s="200">
        <v>23</v>
      </c>
      <c r="G820" s="201" t="s">
        <v>55</v>
      </c>
      <c r="H820" s="202">
        <v>1</v>
      </c>
      <c r="I820" s="203"/>
      <c r="J820" s="204">
        <f t="shared" si="204"/>
        <v>11268.079635448836</v>
      </c>
      <c r="K820" s="217">
        <f t="shared" si="205"/>
        <v>6248</v>
      </c>
      <c r="L820" s="217">
        <f t="shared" si="206"/>
        <v>0</v>
      </c>
      <c r="M820" s="217">
        <f t="shared" si="207"/>
        <v>938</v>
      </c>
      <c r="N820" s="218">
        <f t="shared" si="218"/>
        <v>18454.079635448834</v>
      </c>
      <c r="O820" s="207">
        <f t="shared" si="208"/>
        <v>0</v>
      </c>
      <c r="P820" s="219"/>
      <c r="Q820" s="204" t="str">
        <f t="shared" si="209"/>
        <v/>
      </c>
      <c r="R820" s="217" t="str">
        <f t="shared" si="210"/>
        <v/>
      </c>
      <c r="S820" s="217">
        <f t="shared" si="211"/>
        <v>11268.079635448836</v>
      </c>
      <c r="T820" s="210" t="str">
        <f t="shared" si="219"/>
        <v/>
      </c>
      <c r="U820" s="219"/>
      <c r="V820" s="204" t="str">
        <f t="shared" si="212"/>
        <v/>
      </c>
      <c r="W820" s="217" t="str">
        <f t="shared" si="213"/>
        <v/>
      </c>
      <c r="X820" s="217">
        <f t="shared" si="214"/>
        <v>6242</v>
      </c>
      <c r="Y820" s="217">
        <f t="shared" si="215"/>
        <v>6248</v>
      </c>
      <c r="Z820" s="217">
        <f t="shared" si="216"/>
        <v>6248</v>
      </c>
      <c r="AA820" s="217">
        <f t="shared" si="217"/>
        <v>6248</v>
      </c>
      <c r="AB820" s="210">
        <f t="shared" si="220"/>
        <v>0</v>
      </c>
      <c r="AC820" s="203"/>
      <c r="AD820" s="211"/>
    </row>
    <row r="821" spans="1:30" s="79" customFormat="1" x14ac:dyDescent="0.2">
      <c r="A821" s="200">
        <v>487</v>
      </c>
      <c r="B821" s="200">
        <v>487274031</v>
      </c>
      <c r="C821" s="201" t="s">
        <v>539</v>
      </c>
      <c r="D821" s="200">
        <v>274</v>
      </c>
      <c r="E821" s="201" t="s">
        <v>306</v>
      </c>
      <c r="F821" s="200">
        <v>31</v>
      </c>
      <c r="G821" s="201" t="s">
        <v>63</v>
      </c>
      <c r="H821" s="202">
        <v>4</v>
      </c>
      <c r="I821" s="203"/>
      <c r="J821" s="204">
        <f t="shared" si="204"/>
        <v>9677</v>
      </c>
      <c r="K821" s="217">
        <f t="shared" si="205"/>
        <v>4779</v>
      </c>
      <c r="L821" s="217">
        <f t="shared" si="206"/>
        <v>0</v>
      </c>
      <c r="M821" s="217">
        <f t="shared" si="207"/>
        <v>938</v>
      </c>
      <c r="N821" s="218">
        <f t="shared" si="218"/>
        <v>15394</v>
      </c>
      <c r="O821" s="207">
        <f t="shared" si="208"/>
        <v>0</v>
      </c>
      <c r="P821" s="219"/>
      <c r="Q821" s="204">
        <f t="shared" si="209"/>
        <v>9055</v>
      </c>
      <c r="R821" s="217">
        <f t="shared" si="210"/>
        <v>9677</v>
      </c>
      <c r="S821" s="217">
        <f t="shared" si="211"/>
        <v>9677</v>
      </c>
      <c r="T821" s="210">
        <f t="shared" si="219"/>
        <v>622</v>
      </c>
      <c r="U821" s="219"/>
      <c r="V821" s="204">
        <f t="shared" si="212"/>
        <v>4260</v>
      </c>
      <c r="W821" s="217">
        <f t="shared" si="213"/>
        <v>4553</v>
      </c>
      <c r="X821" s="217">
        <f t="shared" si="214"/>
        <v>4780</v>
      </c>
      <c r="Y821" s="217">
        <f t="shared" si="215"/>
        <v>4779</v>
      </c>
      <c r="Z821" s="217">
        <f t="shared" si="216"/>
        <v>4779</v>
      </c>
      <c r="AA821" s="217">
        <f t="shared" si="217"/>
        <v>4779</v>
      </c>
      <c r="AB821" s="210">
        <f t="shared" si="220"/>
        <v>0</v>
      </c>
      <c r="AC821" s="203"/>
      <c r="AD821" s="211"/>
    </row>
    <row r="822" spans="1:30" s="79" customFormat="1" x14ac:dyDescent="0.2">
      <c r="A822" s="200">
        <v>487</v>
      </c>
      <c r="B822" s="200">
        <v>487274035</v>
      </c>
      <c r="C822" s="201" t="s">
        <v>539</v>
      </c>
      <c r="D822" s="200">
        <v>274</v>
      </c>
      <c r="E822" s="201" t="s">
        <v>306</v>
      </c>
      <c r="F822" s="200">
        <v>35</v>
      </c>
      <c r="G822" s="201" t="s">
        <v>67</v>
      </c>
      <c r="H822" s="202">
        <v>25.700000000000003</v>
      </c>
      <c r="I822" s="203"/>
      <c r="J822" s="204">
        <f t="shared" si="204"/>
        <v>12892</v>
      </c>
      <c r="K822" s="217">
        <f t="shared" si="205"/>
        <v>5411</v>
      </c>
      <c r="L822" s="217">
        <f t="shared" si="206"/>
        <v>0</v>
      </c>
      <c r="M822" s="217">
        <f t="shared" si="207"/>
        <v>938</v>
      </c>
      <c r="N822" s="218">
        <f t="shared" si="218"/>
        <v>19241</v>
      </c>
      <c r="O822" s="207">
        <f t="shared" si="208"/>
        <v>6</v>
      </c>
      <c r="P822" s="219"/>
      <c r="Q822" s="204">
        <f t="shared" si="209"/>
        <v>12472</v>
      </c>
      <c r="R822" s="217">
        <f t="shared" si="210"/>
        <v>12892</v>
      </c>
      <c r="S822" s="217">
        <f t="shared" si="211"/>
        <v>12892</v>
      </c>
      <c r="T822" s="210">
        <f t="shared" si="219"/>
        <v>420</v>
      </c>
      <c r="U822" s="219"/>
      <c r="V822" s="204">
        <f t="shared" si="212"/>
        <v>4252</v>
      </c>
      <c r="W822" s="217">
        <f t="shared" si="213"/>
        <v>4396</v>
      </c>
      <c r="X822" s="217">
        <f t="shared" si="214"/>
        <v>5387</v>
      </c>
      <c r="Y822" s="217">
        <f t="shared" si="215"/>
        <v>5402</v>
      </c>
      <c r="Z822" s="217">
        <f t="shared" si="216"/>
        <v>5405</v>
      </c>
      <c r="AA822" s="217">
        <f t="shared" si="217"/>
        <v>5411</v>
      </c>
      <c r="AB822" s="210">
        <f t="shared" si="220"/>
        <v>6</v>
      </c>
      <c r="AC822" s="203"/>
      <c r="AD822" s="211"/>
    </row>
    <row r="823" spans="1:30" s="79" customFormat="1" x14ac:dyDescent="0.2">
      <c r="A823" s="200">
        <v>487</v>
      </c>
      <c r="B823" s="200">
        <v>487274044</v>
      </c>
      <c r="C823" s="201" t="s">
        <v>539</v>
      </c>
      <c r="D823" s="200">
        <v>274</v>
      </c>
      <c r="E823" s="201" t="s">
        <v>306</v>
      </c>
      <c r="F823" s="200">
        <v>44</v>
      </c>
      <c r="G823" s="201" t="s">
        <v>76</v>
      </c>
      <c r="H823" s="202">
        <v>3.33</v>
      </c>
      <c r="I823" s="203"/>
      <c r="J823" s="204">
        <f t="shared" si="204"/>
        <v>13567.227659367676</v>
      </c>
      <c r="K823" s="217">
        <f t="shared" si="205"/>
        <v>122</v>
      </c>
      <c r="L823" s="217">
        <f t="shared" si="206"/>
        <v>0</v>
      </c>
      <c r="M823" s="217">
        <f t="shared" si="207"/>
        <v>938</v>
      </c>
      <c r="N823" s="218">
        <f t="shared" si="218"/>
        <v>14627.227659367676</v>
      </c>
      <c r="O823" s="207">
        <f t="shared" si="208"/>
        <v>4</v>
      </c>
      <c r="P823" s="219"/>
      <c r="Q823" s="204" t="str">
        <f t="shared" si="209"/>
        <v/>
      </c>
      <c r="R823" s="217">
        <f t="shared" si="210"/>
        <v>13567.227659367676</v>
      </c>
      <c r="S823" s="217">
        <f t="shared" si="211"/>
        <v>13567.227659367676</v>
      </c>
      <c r="T823" s="210" t="str">
        <f t="shared" si="219"/>
        <v/>
      </c>
      <c r="U823" s="219"/>
      <c r="V823" s="204" t="str">
        <f t="shared" si="212"/>
        <v/>
      </c>
      <c r="W823" s="217">
        <f t="shared" si="213"/>
        <v>0</v>
      </c>
      <c r="X823" s="217">
        <f t="shared" si="214"/>
        <v>109</v>
      </c>
      <c r="Y823" s="217">
        <f t="shared" si="215"/>
        <v>115</v>
      </c>
      <c r="Z823" s="217">
        <f t="shared" si="216"/>
        <v>118</v>
      </c>
      <c r="AA823" s="217">
        <f t="shared" si="217"/>
        <v>122</v>
      </c>
      <c r="AB823" s="210">
        <f t="shared" si="220"/>
        <v>4</v>
      </c>
      <c r="AC823" s="203"/>
      <c r="AD823" s="211"/>
    </row>
    <row r="824" spans="1:30" s="79" customFormat="1" x14ac:dyDescent="0.2">
      <c r="A824" s="200">
        <v>487</v>
      </c>
      <c r="B824" s="200">
        <v>487274048</v>
      </c>
      <c r="C824" s="201" t="s">
        <v>539</v>
      </c>
      <c r="D824" s="200">
        <v>274</v>
      </c>
      <c r="E824" s="201" t="s">
        <v>306</v>
      </c>
      <c r="F824" s="200">
        <v>48</v>
      </c>
      <c r="G824" s="201" t="s">
        <v>80</v>
      </c>
      <c r="H824" s="202">
        <v>1</v>
      </c>
      <c r="I824" s="203"/>
      <c r="J824" s="204">
        <f t="shared" si="204"/>
        <v>9693</v>
      </c>
      <c r="K824" s="217">
        <f t="shared" si="205"/>
        <v>8108</v>
      </c>
      <c r="L824" s="217">
        <f t="shared" si="206"/>
        <v>0</v>
      </c>
      <c r="M824" s="217">
        <f t="shared" si="207"/>
        <v>938</v>
      </c>
      <c r="N824" s="218">
        <f t="shared" si="218"/>
        <v>18739</v>
      </c>
      <c r="O824" s="207">
        <f t="shared" si="208"/>
        <v>0</v>
      </c>
      <c r="P824" s="219"/>
      <c r="Q824" s="204">
        <f t="shared" si="209"/>
        <v>9207</v>
      </c>
      <c r="R824" s="217" t="str">
        <f t="shared" si="210"/>
        <v/>
      </c>
      <c r="S824" s="217">
        <f t="shared" si="211"/>
        <v>9693</v>
      </c>
      <c r="T824" s="210">
        <f t="shared" si="219"/>
        <v>486</v>
      </c>
      <c r="U824" s="219"/>
      <c r="V824" s="204">
        <f t="shared" si="212"/>
        <v>7399</v>
      </c>
      <c r="W824" s="217" t="str">
        <f t="shared" si="213"/>
        <v/>
      </c>
      <c r="X824" s="217">
        <f t="shared" si="214"/>
        <v>8104</v>
      </c>
      <c r="Y824" s="217">
        <f t="shared" si="215"/>
        <v>8108</v>
      </c>
      <c r="Z824" s="217">
        <f t="shared" si="216"/>
        <v>8108</v>
      </c>
      <c r="AA824" s="217">
        <f t="shared" si="217"/>
        <v>8108</v>
      </c>
      <c r="AB824" s="210">
        <f t="shared" si="220"/>
        <v>0</v>
      </c>
      <c r="AC824" s="203"/>
      <c r="AD824" s="211"/>
    </row>
    <row r="825" spans="1:30" s="79" customFormat="1" x14ac:dyDescent="0.2">
      <c r="A825" s="200">
        <v>487</v>
      </c>
      <c r="B825" s="200">
        <v>487274049</v>
      </c>
      <c r="C825" s="201" t="s">
        <v>539</v>
      </c>
      <c r="D825" s="200">
        <v>274</v>
      </c>
      <c r="E825" s="201" t="s">
        <v>306</v>
      </c>
      <c r="F825" s="200">
        <v>49</v>
      </c>
      <c r="G825" s="201" t="s">
        <v>81</v>
      </c>
      <c r="H825" s="202">
        <v>66.77</v>
      </c>
      <c r="I825" s="203"/>
      <c r="J825" s="204">
        <f t="shared" si="204"/>
        <v>13323</v>
      </c>
      <c r="K825" s="217">
        <f t="shared" si="205"/>
        <v>16803</v>
      </c>
      <c r="L825" s="217">
        <f t="shared" si="206"/>
        <v>0</v>
      </c>
      <c r="M825" s="217">
        <f t="shared" si="207"/>
        <v>938</v>
      </c>
      <c r="N825" s="218">
        <f t="shared" si="218"/>
        <v>31064</v>
      </c>
      <c r="O825" s="207">
        <f t="shared" si="208"/>
        <v>5</v>
      </c>
      <c r="P825" s="219"/>
      <c r="Q825" s="204">
        <f t="shared" si="209"/>
        <v>12497</v>
      </c>
      <c r="R825" s="217">
        <f t="shared" si="210"/>
        <v>13323</v>
      </c>
      <c r="S825" s="217">
        <f t="shared" si="211"/>
        <v>13323</v>
      </c>
      <c r="T825" s="210">
        <f t="shared" si="219"/>
        <v>826</v>
      </c>
      <c r="U825" s="219"/>
      <c r="V825" s="204">
        <f t="shared" si="212"/>
        <v>14875</v>
      </c>
      <c r="W825" s="217">
        <f t="shared" si="213"/>
        <v>15858</v>
      </c>
      <c r="X825" s="217">
        <f t="shared" si="214"/>
        <v>16781</v>
      </c>
      <c r="Y825" s="217">
        <f t="shared" si="215"/>
        <v>16778</v>
      </c>
      <c r="Z825" s="217">
        <f t="shared" si="216"/>
        <v>16798</v>
      </c>
      <c r="AA825" s="217">
        <f t="shared" si="217"/>
        <v>16803</v>
      </c>
      <c r="AB825" s="210">
        <f t="shared" si="220"/>
        <v>5</v>
      </c>
      <c r="AC825" s="203"/>
      <c r="AD825" s="211"/>
    </row>
    <row r="826" spans="1:30" s="79" customFormat="1" x14ac:dyDescent="0.2">
      <c r="A826" s="200">
        <v>487</v>
      </c>
      <c r="B826" s="200">
        <v>487274057</v>
      </c>
      <c r="C826" s="201" t="s">
        <v>539</v>
      </c>
      <c r="D826" s="200">
        <v>274</v>
      </c>
      <c r="E826" s="201" t="s">
        <v>306</v>
      </c>
      <c r="F826" s="200">
        <v>57</v>
      </c>
      <c r="G826" s="201" t="s">
        <v>89</v>
      </c>
      <c r="H826" s="202">
        <v>10.969999999999999</v>
      </c>
      <c r="I826" s="203"/>
      <c r="J826" s="204">
        <f t="shared" si="204"/>
        <v>12334</v>
      </c>
      <c r="K826" s="217">
        <f t="shared" si="205"/>
        <v>386</v>
      </c>
      <c r="L826" s="217">
        <f t="shared" si="206"/>
        <v>0</v>
      </c>
      <c r="M826" s="217">
        <f t="shared" si="207"/>
        <v>938</v>
      </c>
      <c r="N826" s="218">
        <f t="shared" si="218"/>
        <v>13658</v>
      </c>
      <c r="O826" s="207">
        <f t="shared" si="208"/>
        <v>4</v>
      </c>
      <c r="P826" s="219"/>
      <c r="Q826" s="204">
        <f t="shared" si="209"/>
        <v>12402</v>
      </c>
      <c r="R826" s="217">
        <f t="shared" si="210"/>
        <v>12334</v>
      </c>
      <c r="S826" s="217">
        <f t="shared" si="211"/>
        <v>12334</v>
      </c>
      <c r="T826" s="210">
        <f t="shared" si="219"/>
        <v>-68</v>
      </c>
      <c r="U826" s="219"/>
      <c r="V826" s="204">
        <f t="shared" si="212"/>
        <v>332</v>
      </c>
      <c r="W826" s="217">
        <f t="shared" si="213"/>
        <v>330</v>
      </c>
      <c r="X826" s="217">
        <f t="shared" si="214"/>
        <v>374</v>
      </c>
      <c r="Y826" s="217">
        <f t="shared" si="215"/>
        <v>382</v>
      </c>
      <c r="Z826" s="217">
        <f t="shared" si="216"/>
        <v>382</v>
      </c>
      <c r="AA826" s="217">
        <f t="shared" si="217"/>
        <v>386</v>
      </c>
      <c r="AB826" s="210">
        <f t="shared" si="220"/>
        <v>4</v>
      </c>
      <c r="AC826" s="203"/>
      <c r="AD826" s="211"/>
    </row>
    <row r="827" spans="1:30" s="79" customFormat="1" x14ac:dyDescent="0.2">
      <c r="A827" s="200">
        <v>487</v>
      </c>
      <c r="B827" s="200">
        <v>487274093</v>
      </c>
      <c r="C827" s="201" t="s">
        <v>539</v>
      </c>
      <c r="D827" s="200">
        <v>274</v>
      </c>
      <c r="E827" s="201" t="s">
        <v>306</v>
      </c>
      <c r="F827" s="200">
        <v>93</v>
      </c>
      <c r="G827" s="201" t="s">
        <v>125</v>
      </c>
      <c r="H827" s="202">
        <v>47.769999999999996</v>
      </c>
      <c r="I827" s="203"/>
      <c r="J827" s="204">
        <f t="shared" si="204"/>
        <v>12788</v>
      </c>
      <c r="K827" s="217">
        <f t="shared" si="205"/>
        <v>73</v>
      </c>
      <c r="L827" s="217">
        <f t="shared" si="206"/>
        <v>0</v>
      </c>
      <c r="M827" s="217">
        <f t="shared" si="207"/>
        <v>938</v>
      </c>
      <c r="N827" s="218">
        <f t="shared" si="218"/>
        <v>13799</v>
      </c>
      <c r="O827" s="207">
        <f t="shared" si="208"/>
        <v>-2</v>
      </c>
      <c r="P827" s="219"/>
      <c r="Q827" s="204">
        <f t="shared" si="209"/>
        <v>12897</v>
      </c>
      <c r="R827" s="217">
        <f t="shared" si="210"/>
        <v>12788</v>
      </c>
      <c r="S827" s="217">
        <f t="shared" si="211"/>
        <v>12788</v>
      </c>
      <c r="T827" s="210">
        <f t="shared" si="219"/>
        <v>-109</v>
      </c>
      <c r="U827" s="219"/>
      <c r="V827" s="204">
        <f t="shared" si="212"/>
        <v>440</v>
      </c>
      <c r="W827" s="217">
        <f t="shared" si="213"/>
        <v>436</v>
      </c>
      <c r="X827" s="217">
        <f t="shared" si="214"/>
        <v>131</v>
      </c>
      <c r="Y827" s="217">
        <f t="shared" si="215"/>
        <v>109</v>
      </c>
      <c r="Z827" s="217">
        <f t="shared" si="216"/>
        <v>75</v>
      </c>
      <c r="AA827" s="217">
        <f t="shared" si="217"/>
        <v>73</v>
      </c>
      <c r="AB827" s="210">
        <f t="shared" si="220"/>
        <v>-2</v>
      </c>
      <c r="AC827" s="203"/>
      <c r="AD827" s="211"/>
    </row>
    <row r="828" spans="1:30" s="79" customFormat="1" x14ac:dyDescent="0.2">
      <c r="A828" s="200">
        <v>487</v>
      </c>
      <c r="B828" s="200">
        <v>487274095</v>
      </c>
      <c r="C828" s="201" t="s">
        <v>539</v>
      </c>
      <c r="D828" s="200">
        <v>274</v>
      </c>
      <c r="E828" s="201" t="s">
        <v>306</v>
      </c>
      <c r="F828" s="200">
        <v>95</v>
      </c>
      <c r="G828" s="201" t="s">
        <v>127</v>
      </c>
      <c r="H828" s="202">
        <v>2</v>
      </c>
      <c r="I828" s="203"/>
      <c r="J828" s="204">
        <f t="shared" si="204"/>
        <v>15747</v>
      </c>
      <c r="K828" s="217">
        <f t="shared" si="205"/>
        <v>115</v>
      </c>
      <c r="L828" s="217">
        <f t="shared" si="206"/>
        <v>0</v>
      </c>
      <c r="M828" s="217">
        <f t="shared" si="207"/>
        <v>938</v>
      </c>
      <c r="N828" s="218">
        <f t="shared" si="218"/>
        <v>16800</v>
      </c>
      <c r="O828" s="207">
        <f t="shared" si="208"/>
        <v>6</v>
      </c>
      <c r="P828" s="219"/>
      <c r="Q828" s="204">
        <f t="shared" si="209"/>
        <v>14104</v>
      </c>
      <c r="R828" s="217">
        <f t="shared" si="210"/>
        <v>15747</v>
      </c>
      <c r="S828" s="217">
        <f t="shared" si="211"/>
        <v>15747</v>
      </c>
      <c r="T828" s="210">
        <f t="shared" si="219"/>
        <v>1643</v>
      </c>
      <c r="U828" s="219"/>
      <c r="V828" s="204">
        <f t="shared" si="212"/>
        <v>0</v>
      </c>
      <c r="W828" s="217">
        <f t="shared" si="213"/>
        <v>0</v>
      </c>
      <c r="X828" s="217">
        <f t="shared" si="214"/>
        <v>86</v>
      </c>
      <c r="Y828" s="217">
        <f t="shared" si="215"/>
        <v>110</v>
      </c>
      <c r="Z828" s="217">
        <f t="shared" si="216"/>
        <v>109</v>
      </c>
      <c r="AA828" s="217">
        <f t="shared" si="217"/>
        <v>115</v>
      </c>
      <c r="AB828" s="210">
        <f t="shared" si="220"/>
        <v>6</v>
      </c>
      <c r="AC828" s="203"/>
      <c r="AD828" s="211"/>
    </row>
    <row r="829" spans="1:30" s="79" customFormat="1" x14ac:dyDescent="0.2">
      <c r="A829" s="200">
        <v>487</v>
      </c>
      <c r="B829" s="200">
        <v>487274100</v>
      </c>
      <c r="C829" s="201" t="s">
        <v>539</v>
      </c>
      <c r="D829" s="200">
        <v>274</v>
      </c>
      <c r="E829" s="201" t="s">
        <v>306</v>
      </c>
      <c r="F829" s="200">
        <v>100</v>
      </c>
      <c r="G829" s="201" t="s">
        <v>132</v>
      </c>
      <c r="H829" s="202">
        <v>0.77</v>
      </c>
      <c r="I829" s="203"/>
      <c r="J829" s="204">
        <f t="shared" si="204"/>
        <v>12730.632923367111</v>
      </c>
      <c r="K829" s="217">
        <f t="shared" si="205"/>
        <v>4712</v>
      </c>
      <c r="L829" s="217">
        <f t="shared" si="206"/>
        <v>0</v>
      </c>
      <c r="M829" s="217">
        <f t="shared" si="207"/>
        <v>938</v>
      </c>
      <c r="N829" s="218">
        <f t="shared" si="218"/>
        <v>18380.632923367113</v>
      </c>
      <c r="O829" s="207" t="str">
        <f t="shared" si="208"/>
        <v/>
      </c>
      <c r="P829" s="219"/>
      <c r="Q829" s="204" t="str">
        <f t="shared" si="209"/>
        <v/>
      </c>
      <c r="R829" s="217">
        <f t="shared" si="210"/>
        <v>12730.632923367111</v>
      </c>
      <c r="S829" s="217" t="str">
        <f t="shared" si="211"/>
        <v/>
      </c>
      <c r="T829" s="210" t="str">
        <f t="shared" si="219"/>
        <v/>
      </c>
      <c r="U829" s="219"/>
      <c r="V829" s="204" t="str">
        <f t="shared" si="212"/>
        <v/>
      </c>
      <c r="W829" s="217">
        <f t="shared" si="213"/>
        <v>5243</v>
      </c>
      <c r="X829" s="217" t="str">
        <f t="shared" si="214"/>
        <v/>
      </c>
      <c r="Y829" s="217" t="str">
        <f t="shared" si="215"/>
        <v/>
      </c>
      <c r="Z829" s="217" t="str">
        <f t="shared" si="216"/>
        <v/>
      </c>
      <c r="AA829" s="217">
        <f t="shared" si="217"/>
        <v>4712</v>
      </c>
      <c r="AB829" s="210" t="str">
        <f t="shared" si="220"/>
        <v/>
      </c>
      <c r="AC829" s="203"/>
      <c r="AD829" s="211"/>
    </row>
    <row r="830" spans="1:30" s="79" customFormat="1" x14ac:dyDescent="0.2">
      <c r="A830" s="200">
        <v>487</v>
      </c>
      <c r="B830" s="200">
        <v>487274103</v>
      </c>
      <c r="C830" s="201" t="s">
        <v>539</v>
      </c>
      <c r="D830" s="200">
        <v>274</v>
      </c>
      <c r="E830" s="201" t="s">
        <v>306</v>
      </c>
      <c r="F830" s="200">
        <v>103</v>
      </c>
      <c r="G830" s="201" t="s">
        <v>135</v>
      </c>
      <c r="H830" s="202">
        <v>1</v>
      </c>
      <c r="I830" s="203"/>
      <c r="J830" s="204">
        <f t="shared" si="204"/>
        <v>9693</v>
      </c>
      <c r="K830" s="217">
        <f t="shared" si="205"/>
        <v>189</v>
      </c>
      <c r="L830" s="217">
        <f t="shared" si="206"/>
        <v>0</v>
      </c>
      <c r="M830" s="217">
        <f t="shared" si="207"/>
        <v>938</v>
      </c>
      <c r="N830" s="218">
        <f t="shared" si="218"/>
        <v>10820</v>
      </c>
      <c r="O830" s="207">
        <f t="shared" si="208"/>
        <v>1</v>
      </c>
      <c r="P830" s="219"/>
      <c r="Q830" s="204">
        <f t="shared" si="209"/>
        <v>12311.715309719371</v>
      </c>
      <c r="R830" s="217">
        <f t="shared" si="210"/>
        <v>9693</v>
      </c>
      <c r="S830" s="217">
        <f t="shared" si="211"/>
        <v>9693</v>
      </c>
      <c r="T830" s="210">
        <f t="shared" si="219"/>
        <v>-2618.7153097193714</v>
      </c>
      <c r="U830" s="219"/>
      <c r="V830" s="204">
        <f t="shared" si="212"/>
        <v>46</v>
      </c>
      <c r="W830" s="217">
        <f t="shared" si="213"/>
        <v>37</v>
      </c>
      <c r="X830" s="217">
        <f t="shared" si="214"/>
        <v>223</v>
      </c>
      <c r="Y830" s="217">
        <f t="shared" si="215"/>
        <v>188</v>
      </c>
      <c r="Z830" s="217">
        <f t="shared" si="216"/>
        <v>188</v>
      </c>
      <c r="AA830" s="217">
        <f t="shared" si="217"/>
        <v>189</v>
      </c>
      <c r="AB830" s="210">
        <f t="shared" si="220"/>
        <v>1</v>
      </c>
      <c r="AC830" s="203"/>
      <c r="AD830" s="211"/>
    </row>
    <row r="831" spans="1:30" s="79" customFormat="1" x14ac:dyDescent="0.2">
      <c r="A831" s="200">
        <v>487</v>
      </c>
      <c r="B831" s="200">
        <v>487274128</v>
      </c>
      <c r="C831" s="201" t="s">
        <v>539</v>
      </c>
      <c r="D831" s="200">
        <v>274</v>
      </c>
      <c r="E831" s="201" t="s">
        <v>306</v>
      </c>
      <c r="F831" s="200">
        <v>128</v>
      </c>
      <c r="G831" s="201" t="s">
        <v>160</v>
      </c>
      <c r="H831" s="202">
        <v>3</v>
      </c>
      <c r="I831" s="203"/>
      <c r="J831" s="204">
        <f t="shared" si="204"/>
        <v>12549.540432084312</v>
      </c>
      <c r="K831" s="217">
        <f t="shared" si="205"/>
        <v>724</v>
      </c>
      <c r="L831" s="217">
        <f t="shared" si="206"/>
        <v>0</v>
      </c>
      <c r="M831" s="217">
        <f t="shared" si="207"/>
        <v>938</v>
      </c>
      <c r="N831" s="218">
        <f t="shared" si="218"/>
        <v>14211.540432084312</v>
      </c>
      <c r="O831" s="207">
        <f t="shared" si="208"/>
        <v>2</v>
      </c>
      <c r="P831" s="219"/>
      <c r="Q831" s="204" t="str">
        <f t="shared" si="209"/>
        <v/>
      </c>
      <c r="R831" s="217" t="str">
        <f t="shared" si="210"/>
        <v/>
      </c>
      <c r="S831" s="217">
        <f t="shared" si="211"/>
        <v>12549.540432084312</v>
      </c>
      <c r="T831" s="210" t="str">
        <f t="shared" si="219"/>
        <v/>
      </c>
      <c r="U831" s="219"/>
      <c r="V831" s="204" t="str">
        <f t="shared" si="212"/>
        <v/>
      </c>
      <c r="W831" s="217" t="str">
        <f t="shared" si="213"/>
        <v/>
      </c>
      <c r="X831" s="217">
        <f t="shared" si="214"/>
        <v>728</v>
      </c>
      <c r="Y831" s="217">
        <f t="shared" si="215"/>
        <v>722</v>
      </c>
      <c r="Z831" s="217">
        <f t="shared" si="216"/>
        <v>722</v>
      </c>
      <c r="AA831" s="217">
        <f t="shared" si="217"/>
        <v>724</v>
      </c>
      <c r="AB831" s="210">
        <f t="shared" si="220"/>
        <v>2</v>
      </c>
      <c r="AC831" s="203"/>
      <c r="AD831" s="211"/>
    </row>
    <row r="832" spans="1:30" s="79" customFormat="1" x14ac:dyDescent="0.2">
      <c r="A832" s="200">
        <v>487</v>
      </c>
      <c r="B832" s="200">
        <v>487274149</v>
      </c>
      <c r="C832" s="201" t="s">
        <v>539</v>
      </c>
      <c r="D832" s="200">
        <v>274</v>
      </c>
      <c r="E832" s="201" t="s">
        <v>306</v>
      </c>
      <c r="F832" s="200">
        <v>149</v>
      </c>
      <c r="G832" s="201" t="s">
        <v>181</v>
      </c>
      <c r="H832" s="202">
        <v>1</v>
      </c>
      <c r="I832" s="203"/>
      <c r="J832" s="204">
        <f t="shared" si="204"/>
        <v>11959</v>
      </c>
      <c r="K832" s="217">
        <f t="shared" si="205"/>
        <v>442</v>
      </c>
      <c r="L832" s="217">
        <f t="shared" si="206"/>
        <v>0</v>
      </c>
      <c r="M832" s="217">
        <f t="shared" si="207"/>
        <v>938</v>
      </c>
      <c r="N832" s="218">
        <f t="shared" si="218"/>
        <v>13339</v>
      </c>
      <c r="O832" s="207">
        <f t="shared" si="208"/>
        <v>4</v>
      </c>
      <c r="P832" s="219"/>
      <c r="Q832" s="204">
        <f t="shared" si="209"/>
        <v>9407</v>
      </c>
      <c r="R832" s="217">
        <f t="shared" si="210"/>
        <v>11959</v>
      </c>
      <c r="S832" s="217">
        <f t="shared" si="211"/>
        <v>11959</v>
      </c>
      <c r="T832" s="210">
        <f t="shared" si="219"/>
        <v>2552</v>
      </c>
      <c r="U832" s="219"/>
      <c r="V832" s="204">
        <f t="shared" si="212"/>
        <v>0</v>
      </c>
      <c r="W832" s="217">
        <f t="shared" si="213"/>
        <v>0</v>
      </c>
      <c r="X832" s="217">
        <f t="shared" si="214"/>
        <v>0</v>
      </c>
      <c r="Y832" s="217">
        <f t="shared" si="215"/>
        <v>0</v>
      </c>
      <c r="Z832" s="217">
        <f t="shared" si="216"/>
        <v>438</v>
      </c>
      <c r="AA832" s="217">
        <f t="shared" si="217"/>
        <v>442</v>
      </c>
      <c r="AB832" s="210">
        <f t="shared" si="220"/>
        <v>4</v>
      </c>
      <c r="AC832" s="203"/>
      <c r="AD832" s="211"/>
    </row>
    <row r="833" spans="1:30" s="79" customFormat="1" x14ac:dyDescent="0.2">
      <c r="A833" s="200">
        <v>487</v>
      </c>
      <c r="B833" s="200">
        <v>487274163</v>
      </c>
      <c r="C833" s="201" t="s">
        <v>539</v>
      </c>
      <c r="D833" s="200">
        <v>274</v>
      </c>
      <c r="E833" s="201" t="s">
        <v>306</v>
      </c>
      <c r="F833" s="200">
        <v>163</v>
      </c>
      <c r="G833" s="201" t="s">
        <v>195</v>
      </c>
      <c r="H833" s="202">
        <v>15</v>
      </c>
      <c r="I833" s="203"/>
      <c r="J833" s="204">
        <f t="shared" si="204"/>
        <v>11698</v>
      </c>
      <c r="K833" s="217">
        <f t="shared" si="205"/>
        <v>111</v>
      </c>
      <c r="L833" s="217">
        <f t="shared" si="206"/>
        <v>0</v>
      </c>
      <c r="M833" s="217">
        <f t="shared" si="207"/>
        <v>938</v>
      </c>
      <c r="N833" s="218">
        <f t="shared" si="218"/>
        <v>12747</v>
      </c>
      <c r="O833" s="207">
        <f t="shared" si="208"/>
        <v>1</v>
      </c>
      <c r="P833" s="219"/>
      <c r="Q833" s="204">
        <f t="shared" si="209"/>
        <v>11241</v>
      </c>
      <c r="R833" s="217">
        <f t="shared" si="210"/>
        <v>11698</v>
      </c>
      <c r="S833" s="217">
        <f t="shared" si="211"/>
        <v>11698</v>
      </c>
      <c r="T833" s="210">
        <f t="shared" si="219"/>
        <v>457</v>
      </c>
      <c r="U833" s="219"/>
      <c r="V833" s="204">
        <f t="shared" si="212"/>
        <v>0</v>
      </c>
      <c r="W833" s="217">
        <f t="shared" si="213"/>
        <v>0</v>
      </c>
      <c r="X833" s="217">
        <f t="shared" si="214"/>
        <v>0</v>
      </c>
      <c r="Y833" s="217">
        <f t="shared" si="215"/>
        <v>0</v>
      </c>
      <c r="Z833" s="217">
        <f t="shared" si="216"/>
        <v>110</v>
      </c>
      <c r="AA833" s="217">
        <f t="shared" si="217"/>
        <v>111</v>
      </c>
      <c r="AB833" s="210">
        <f t="shared" si="220"/>
        <v>1</v>
      </c>
      <c r="AC833" s="203"/>
      <c r="AD833" s="211"/>
    </row>
    <row r="834" spans="1:30" s="79" customFormat="1" x14ac:dyDescent="0.2">
      <c r="A834" s="200">
        <v>487</v>
      </c>
      <c r="B834" s="200">
        <v>487274165</v>
      </c>
      <c r="C834" s="201" t="s">
        <v>539</v>
      </c>
      <c r="D834" s="200">
        <v>274</v>
      </c>
      <c r="E834" s="201" t="s">
        <v>306</v>
      </c>
      <c r="F834" s="200">
        <v>165</v>
      </c>
      <c r="G834" s="201" t="s">
        <v>197</v>
      </c>
      <c r="H834" s="202">
        <v>40.14</v>
      </c>
      <c r="I834" s="203"/>
      <c r="J834" s="204">
        <f t="shared" si="204"/>
        <v>12181</v>
      </c>
      <c r="K834" s="217">
        <f t="shared" si="205"/>
        <v>372</v>
      </c>
      <c r="L834" s="217">
        <f t="shared" si="206"/>
        <v>0</v>
      </c>
      <c r="M834" s="217">
        <f t="shared" si="207"/>
        <v>938</v>
      </c>
      <c r="N834" s="218">
        <f t="shared" si="218"/>
        <v>13491</v>
      </c>
      <c r="O834" s="207">
        <f t="shared" si="208"/>
        <v>1</v>
      </c>
      <c r="P834" s="219"/>
      <c r="Q834" s="204">
        <f t="shared" si="209"/>
        <v>12148</v>
      </c>
      <c r="R834" s="217">
        <f t="shared" si="210"/>
        <v>12181</v>
      </c>
      <c r="S834" s="217">
        <f t="shared" si="211"/>
        <v>12181</v>
      </c>
      <c r="T834" s="210">
        <f t="shared" si="219"/>
        <v>33</v>
      </c>
      <c r="U834" s="219"/>
      <c r="V834" s="204">
        <f t="shared" si="212"/>
        <v>220</v>
      </c>
      <c r="W834" s="217">
        <f t="shared" si="213"/>
        <v>221</v>
      </c>
      <c r="X834" s="217">
        <f t="shared" si="214"/>
        <v>352</v>
      </c>
      <c r="Y834" s="217">
        <f t="shared" si="215"/>
        <v>371</v>
      </c>
      <c r="Z834" s="217">
        <f t="shared" si="216"/>
        <v>371</v>
      </c>
      <c r="AA834" s="217">
        <f t="shared" si="217"/>
        <v>372</v>
      </c>
      <c r="AB834" s="210">
        <f t="shared" si="220"/>
        <v>1</v>
      </c>
      <c r="AC834" s="203"/>
      <c r="AD834" s="211"/>
    </row>
    <row r="835" spans="1:30" s="79" customFormat="1" x14ac:dyDescent="0.2">
      <c r="A835" s="200">
        <v>487</v>
      </c>
      <c r="B835" s="200">
        <v>487274176</v>
      </c>
      <c r="C835" s="201" t="s">
        <v>539</v>
      </c>
      <c r="D835" s="200">
        <v>274</v>
      </c>
      <c r="E835" s="201" t="s">
        <v>306</v>
      </c>
      <c r="F835" s="200">
        <v>176</v>
      </c>
      <c r="G835" s="201" t="s">
        <v>208</v>
      </c>
      <c r="H835" s="202">
        <v>76.430000000000007</v>
      </c>
      <c r="I835" s="203"/>
      <c r="J835" s="204">
        <f t="shared" si="204"/>
        <v>13244</v>
      </c>
      <c r="K835" s="217">
        <f t="shared" si="205"/>
        <v>6588</v>
      </c>
      <c r="L835" s="217">
        <f t="shared" si="206"/>
        <v>0</v>
      </c>
      <c r="M835" s="217">
        <f t="shared" si="207"/>
        <v>938</v>
      </c>
      <c r="N835" s="218">
        <f t="shared" si="218"/>
        <v>20770</v>
      </c>
      <c r="O835" s="207">
        <f t="shared" si="208"/>
        <v>7</v>
      </c>
      <c r="P835" s="219"/>
      <c r="Q835" s="204">
        <f t="shared" si="209"/>
        <v>12469</v>
      </c>
      <c r="R835" s="217">
        <f t="shared" si="210"/>
        <v>13244</v>
      </c>
      <c r="S835" s="217">
        <f t="shared" si="211"/>
        <v>13244</v>
      </c>
      <c r="T835" s="210">
        <f t="shared" si="219"/>
        <v>775</v>
      </c>
      <c r="U835" s="219"/>
      <c r="V835" s="204">
        <f t="shared" si="212"/>
        <v>4295</v>
      </c>
      <c r="W835" s="217">
        <f t="shared" si="213"/>
        <v>4561</v>
      </c>
      <c r="X835" s="217">
        <f t="shared" si="214"/>
        <v>6546</v>
      </c>
      <c r="Y835" s="217">
        <f t="shared" si="215"/>
        <v>6526</v>
      </c>
      <c r="Z835" s="217">
        <f t="shared" si="216"/>
        <v>6581</v>
      </c>
      <c r="AA835" s="217">
        <f t="shared" si="217"/>
        <v>6588</v>
      </c>
      <c r="AB835" s="210">
        <f t="shared" si="220"/>
        <v>7</v>
      </c>
      <c r="AC835" s="203"/>
      <c r="AD835" s="211"/>
    </row>
    <row r="836" spans="1:30" s="79" customFormat="1" x14ac:dyDescent="0.2">
      <c r="A836" s="200">
        <v>487</v>
      </c>
      <c r="B836" s="200">
        <v>487274178</v>
      </c>
      <c r="C836" s="201" t="s">
        <v>539</v>
      </c>
      <c r="D836" s="200">
        <v>274</v>
      </c>
      <c r="E836" s="201" t="s">
        <v>306</v>
      </c>
      <c r="F836" s="200">
        <v>178</v>
      </c>
      <c r="G836" s="201" t="s">
        <v>210</v>
      </c>
      <c r="H836" s="202">
        <v>3</v>
      </c>
      <c r="I836" s="203"/>
      <c r="J836" s="204">
        <f t="shared" si="204"/>
        <v>13742</v>
      </c>
      <c r="K836" s="217">
        <f t="shared" si="205"/>
        <v>2313</v>
      </c>
      <c r="L836" s="217">
        <f t="shared" si="206"/>
        <v>0</v>
      </c>
      <c r="M836" s="217">
        <f t="shared" si="207"/>
        <v>938</v>
      </c>
      <c r="N836" s="218">
        <f t="shared" si="218"/>
        <v>16993</v>
      </c>
      <c r="O836" s="207">
        <f t="shared" si="208"/>
        <v>4</v>
      </c>
      <c r="P836" s="219"/>
      <c r="Q836" s="204">
        <f t="shared" si="209"/>
        <v>14152</v>
      </c>
      <c r="R836" s="217">
        <f t="shared" si="210"/>
        <v>13742</v>
      </c>
      <c r="S836" s="217">
        <f t="shared" si="211"/>
        <v>13742</v>
      </c>
      <c r="T836" s="210">
        <f t="shared" si="219"/>
        <v>-410</v>
      </c>
      <c r="U836" s="219"/>
      <c r="V836" s="204">
        <f t="shared" si="212"/>
        <v>1703</v>
      </c>
      <c r="W836" s="217">
        <f t="shared" si="213"/>
        <v>1653</v>
      </c>
      <c r="X836" s="217">
        <f t="shared" si="214"/>
        <v>2296</v>
      </c>
      <c r="Y836" s="217">
        <f t="shared" si="215"/>
        <v>2310</v>
      </c>
      <c r="Z836" s="217">
        <f t="shared" si="216"/>
        <v>2309</v>
      </c>
      <c r="AA836" s="217">
        <f t="shared" si="217"/>
        <v>2313</v>
      </c>
      <c r="AB836" s="210">
        <f t="shared" si="220"/>
        <v>4</v>
      </c>
      <c r="AC836" s="203"/>
      <c r="AD836" s="211"/>
    </row>
    <row r="837" spans="1:30" s="79" customFormat="1" x14ac:dyDescent="0.2">
      <c r="A837" s="200">
        <v>487</v>
      </c>
      <c r="B837" s="200">
        <v>487274181</v>
      </c>
      <c r="C837" s="201" t="s">
        <v>539</v>
      </c>
      <c r="D837" s="200">
        <v>274</v>
      </c>
      <c r="E837" s="201" t="s">
        <v>306</v>
      </c>
      <c r="F837" s="200">
        <v>181</v>
      </c>
      <c r="G837" s="201" t="s">
        <v>213</v>
      </c>
      <c r="H837" s="202">
        <v>2.4900000000000002</v>
      </c>
      <c r="I837" s="203"/>
      <c r="J837" s="204">
        <f t="shared" si="204"/>
        <v>12764</v>
      </c>
      <c r="K837" s="217">
        <f t="shared" si="205"/>
        <v>234</v>
      </c>
      <c r="L837" s="217">
        <f t="shared" si="206"/>
        <v>0</v>
      </c>
      <c r="M837" s="217">
        <f t="shared" si="207"/>
        <v>938</v>
      </c>
      <c r="N837" s="218">
        <f t="shared" si="218"/>
        <v>13936</v>
      </c>
      <c r="O837" s="207">
        <f t="shared" si="208"/>
        <v>1</v>
      </c>
      <c r="P837" s="219"/>
      <c r="Q837" s="204">
        <f t="shared" si="209"/>
        <v>12878</v>
      </c>
      <c r="R837" s="217">
        <f t="shared" si="210"/>
        <v>12764</v>
      </c>
      <c r="S837" s="217">
        <f t="shared" si="211"/>
        <v>12764</v>
      </c>
      <c r="T837" s="210">
        <f t="shared" si="219"/>
        <v>-114</v>
      </c>
      <c r="U837" s="219"/>
      <c r="V837" s="204">
        <f t="shared" si="212"/>
        <v>612</v>
      </c>
      <c r="W837" s="217">
        <f t="shared" si="213"/>
        <v>607</v>
      </c>
      <c r="X837" s="217">
        <f t="shared" si="214"/>
        <v>227</v>
      </c>
      <c r="Y837" s="217">
        <f t="shared" si="215"/>
        <v>233</v>
      </c>
      <c r="Z837" s="217">
        <f t="shared" si="216"/>
        <v>233</v>
      </c>
      <c r="AA837" s="217">
        <f t="shared" si="217"/>
        <v>234</v>
      </c>
      <c r="AB837" s="210">
        <f t="shared" si="220"/>
        <v>1</v>
      </c>
      <c r="AC837" s="203"/>
      <c r="AD837" s="211"/>
    </row>
    <row r="838" spans="1:30" s="79" customFormat="1" x14ac:dyDescent="0.2">
      <c r="A838" s="200">
        <v>487</v>
      </c>
      <c r="B838" s="200">
        <v>487274182</v>
      </c>
      <c r="C838" s="201" t="s">
        <v>539</v>
      </c>
      <c r="D838" s="200">
        <v>274</v>
      </c>
      <c r="E838" s="201" t="s">
        <v>306</v>
      </c>
      <c r="F838" s="200">
        <v>182</v>
      </c>
      <c r="G838" s="201" t="s">
        <v>214</v>
      </c>
      <c r="H838" s="202">
        <v>3</v>
      </c>
      <c r="I838" s="203"/>
      <c r="J838" s="204">
        <f t="shared" si="204"/>
        <v>9693</v>
      </c>
      <c r="K838" s="217">
        <f t="shared" si="205"/>
        <v>2313</v>
      </c>
      <c r="L838" s="217">
        <f t="shared" si="206"/>
        <v>0</v>
      </c>
      <c r="M838" s="217">
        <f t="shared" si="207"/>
        <v>938</v>
      </c>
      <c r="N838" s="218">
        <f t="shared" si="218"/>
        <v>12944</v>
      </c>
      <c r="O838" s="207">
        <f t="shared" si="208"/>
        <v>1</v>
      </c>
      <c r="P838" s="219"/>
      <c r="Q838" s="204">
        <f t="shared" si="209"/>
        <v>9407</v>
      </c>
      <c r="R838" s="217">
        <f t="shared" si="210"/>
        <v>9693</v>
      </c>
      <c r="S838" s="217">
        <f t="shared" si="211"/>
        <v>9693</v>
      </c>
      <c r="T838" s="210">
        <f t="shared" si="219"/>
        <v>286</v>
      </c>
      <c r="U838" s="219"/>
      <c r="V838" s="204">
        <f t="shared" si="212"/>
        <v>1917</v>
      </c>
      <c r="W838" s="217">
        <f t="shared" si="213"/>
        <v>1975</v>
      </c>
      <c r="X838" s="217">
        <f t="shared" si="214"/>
        <v>1975</v>
      </c>
      <c r="Y838" s="217">
        <f t="shared" si="215"/>
        <v>1975</v>
      </c>
      <c r="Z838" s="217">
        <f t="shared" si="216"/>
        <v>2312</v>
      </c>
      <c r="AA838" s="217">
        <f t="shared" si="217"/>
        <v>2313</v>
      </c>
      <c r="AB838" s="210">
        <f t="shared" si="220"/>
        <v>1</v>
      </c>
      <c r="AC838" s="203"/>
      <c r="AD838" s="211"/>
    </row>
    <row r="839" spans="1:30" s="79" customFormat="1" x14ac:dyDescent="0.2">
      <c r="A839" s="200">
        <v>487</v>
      </c>
      <c r="B839" s="200">
        <v>487274220</v>
      </c>
      <c r="C839" s="201" t="s">
        <v>539</v>
      </c>
      <c r="D839" s="200">
        <v>274</v>
      </c>
      <c r="E839" s="201" t="s">
        <v>306</v>
      </c>
      <c r="F839" s="200">
        <v>220</v>
      </c>
      <c r="G839" s="201" t="s">
        <v>252</v>
      </c>
      <c r="H839" s="202">
        <v>2</v>
      </c>
      <c r="I839" s="203"/>
      <c r="J839" s="204">
        <f t="shared" si="204"/>
        <v>14162</v>
      </c>
      <c r="K839" s="217">
        <f t="shared" si="205"/>
        <v>6297</v>
      </c>
      <c r="L839" s="217">
        <f t="shared" si="206"/>
        <v>0</v>
      </c>
      <c r="M839" s="217">
        <f t="shared" si="207"/>
        <v>938</v>
      </c>
      <c r="N839" s="218">
        <f t="shared" si="218"/>
        <v>21397</v>
      </c>
      <c r="O839" s="207">
        <f t="shared" si="208"/>
        <v>0</v>
      </c>
      <c r="P839" s="219"/>
      <c r="Q839" s="204">
        <f t="shared" si="209"/>
        <v>11691.573738218611</v>
      </c>
      <c r="R839" s="217">
        <f t="shared" si="210"/>
        <v>14162</v>
      </c>
      <c r="S839" s="217">
        <f t="shared" si="211"/>
        <v>14162</v>
      </c>
      <c r="T839" s="210">
        <f t="shared" si="219"/>
        <v>2470.4262617813893</v>
      </c>
      <c r="U839" s="219"/>
      <c r="V839" s="204">
        <f t="shared" si="212"/>
        <v>5012</v>
      </c>
      <c r="W839" s="217">
        <f t="shared" si="213"/>
        <v>6072</v>
      </c>
      <c r="X839" s="217">
        <f t="shared" si="214"/>
        <v>6290</v>
      </c>
      <c r="Y839" s="217">
        <f t="shared" si="215"/>
        <v>6297</v>
      </c>
      <c r="Z839" s="217">
        <f t="shared" si="216"/>
        <v>6297</v>
      </c>
      <c r="AA839" s="217">
        <f t="shared" si="217"/>
        <v>6297</v>
      </c>
      <c r="AB839" s="210">
        <f t="shared" si="220"/>
        <v>0</v>
      </c>
      <c r="AC839" s="203"/>
      <c r="AD839" s="211"/>
    </row>
    <row r="840" spans="1:30" s="79" customFormat="1" x14ac:dyDescent="0.2">
      <c r="A840" s="200">
        <v>487</v>
      </c>
      <c r="B840" s="200">
        <v>487274229</v>
      </c>
      <c r="C840" s="201" t="s">
        <v>539</v>
      </c>
      <c r="D840" s="200">
        <v>274</v>
      </c>
      <c r="E840" s="201" t="s">
        <v>306</v>
      </c>
      <c r="F840" s="200">
        <v>229</v>
      </c>
      <c r="G840" s="201" t="s">
        <v>261</v>
      </c>
      <c r="H840" s="202">
        <v>4.13</v>
      </c>
      <c r="I840" s="203"/>
      <c r="J840" s="204">
        <f t="shared" si="204"/>
        <v>11307</v>
      </c>
      <c r="K840" s="217">
        <f t="shared" si="205"/>
        <v>1101</v>
      </c>
      <c r="L840" s="217">
        <f t="shared" si="206"/>
        <v>0</v>
      </c>
      <c r="M840" s="217">
        <f t="shared" si="207"/>
        <v>938</v>
      </c>
      <c r="N840" s="218">
        <f t="shared" si="218"/>
        <v>13346</v>
      </c>
      <c r="O840" s="207">
        <f t="shared" si="208"/>
        <v>-417</v>
      </c>
      <c r="P840" s="219"/>
      <c r="Q840" s="204">
        <f t="shared" si="209"/>
        <v>10381</v>
      </c>
      <c r="R840" s="217">
        <f t="shared" si="210"/>
        <v>11307</v>
      </c>
      <c r="S840" s="217">
        <f t="shared" si="211"/>
        <v>11307</v>
      </c>
      <c r="T840" s="210">
        <f t="shared" si="219"/>
        <v>926</v>
      </c>
      <c r="U840" s="219"/>
      <c r="V840" s="204">
        <f t="shared" si="212"/>
        <v>1696</v>
      </c>
      <c r="W840" s="217">
        <f t="shared" si="213"/>
        <v>1847</v>
      </c>
      <c r="X840" s="217">
        <f t="shared" si="214"/>
        <v>1847</v>
      </c>
      <c r="Y840" s="217">
        <f t="shared" si="215"/>
        <v>1847</v>
      </c>
      <c r="Z840" s="217">
        <f t="shared" si="216"/>
        <v>1518</v>
      </c>
      <c r="AA840" s="217">
        <f t="shared" si="217"/>
        <v>1101</v>
      </c>
      <c r="AB840" s="210">
        <f t="shared" si="220"/>
        <v>-417</v>
      </c>
      <c r="AC840" s="203"/>
      <c r="AD840" s="211"/>
    </row>
    <row r="841" spans="1:30" s="79" customFormat="1" x14ac:dyDescent="0.2">
      <c r="A841" s="200">
        <v>487</v>
      </c>
      <c r="B841" s="200">
        <v>487274243</v>
      </c>
      <c r="C841" s="201" t="s">
        <v>539</v>
      </c>
      <c r="D841" s="200">
        <v>274</v>
      </c>
      <c r="E841" s="201" t="s">
        <v>306</v>
      </c>
      <c r="F841" s="200">
        <v>243</v>
      </c>
      <c r="G841" s="201" t="s">
        <v>275</v>
      </c>
      <c r="H841" s="202">
        <v>1.3</v>
      </c>
      <c r="I841" s="203"/>
      <c r="J841" s="204">
        <f t="shared" si="204"/>
        <v>11254</v>
      </c>
      <c r="K841" s="217">
        <f t="shared" si="205"/>
        <v>2114</v>
      </c>
      <c r="L841" s="217">
        <f t="shared" si="206"/>
        <v>0</v>
      </c>
      <c r="M841" s="217">
        <f t="shared" si="207"/>
        <v>938</v>
      </c>
      <c r="N841" s="218">
        <f t="shared" si="218"/>
        <v>14306</v>
      </c>
      <c r="O841" s="207">
        <f t="shared" si="208"/>
        <v>0</v>
      </c>
      <c r="P841" s="219"/>
      <c r="Q841" s="204">
        <f t="shared" si="209"/>
        <v>10853</v>
      </c>
      <c r="R841" s="217">
        <f t="shared" si="210"/>
        <v>11254</v>
      </c>
      <c r="S841" s="217">
        <f t="shared" si="211"/>
        <v>11254</v>
      </c>
      <c r="T841" s="210">
        <f t="shared" si="219"/>
        <v>401</v>
      </c>
      <c r="U841" s="219"/>
      <c r="V841" s="204">
        <f t="shared" si="212"/>
        <v>2246</v>
      </c>
      <c r="W841" s="217">
        <f t="shared" si="213"/>
        <v>2329</v>
      </c>
      <c r="X841" s="217">
        <f t="shared" si="214"/>
        <v>2329</v>
      </c>
      <c r="Y841" s="217">
        <f t="shared" si="215"/>
        <v>2329</v>
      </c>
      <c r="Z841" s="217">
        <f t="shared" si="216"/>
        <v>2114</v>
      </c>
      <c r="AA841" s="217">
        <f t="shared" si="217"/>
        <v>2114</v>
      </c>
      <c r="AB841" s="210">
        <f t="shared" si="220"/>
        <v>0</v>
      </c>
      <c r="AC841" s="203"/>
      <c r="AD841" s="211"/>
    </row>
    <row r="842" spans="1:30" s="79" customFormat="1" x14ac:dyDescent="0.2">
      <c r="A842" s="200">
        <v>487</v>
      </c>
      <c r="B842" s="200">
        <v>487274244</v>
      </c>
      <c r="C842" s="201" t="s">
        <v>539</v>
      </c>
      <c r="D842" s="200">
        <v>274</v>
      </c>
      <c r="E842" s="201" t="s">
        <v>306</v>
      </c>
      <c r="F842" s="200">
        <v>244</v>
      </c>
      <c r="G842" s="201" t="s">
        <v>276</v>
      </c>
      <c r="H842" s="202">
        <v>1</v>
      </c>
      <c r="I842" s="203"/>
      <c r="J842" s="204">
        <f t="shared" ref="J842:J905" si="221">VLOOKUP($B842,rates21Q4,8,FALSE)</f>
        <v>9512</v>
      </c>
      <c r="K842" s="217">
        <f t="shared" ref="K842:K905" si="222">VLOOKUP($B842,rates21Q4,9,FALSE)</f>
        <v>3015</v>
      </c>
      <c r="L842" s="217">
        <f t="shared" ref="L842:L905" si="223">IFERROR(VLOOKUP($B842,rates21Q4,10,FALSE),0)</f>
        <v>0</v>
      </c>
      <c r="M842" s="217">
        <f t="shared" ref="M842:M905" si="224">VLOOKUP($B842,rates21Q4,11,FALSE)</f>
        <v>938</v>
      </c>
      <c r="N842" s="218">
        <f t="shared" si="218"/>
        <v>13465</v>
      </c>
      <c r="O842" s="207">
        <f t="shared" ref="O842:O905" si="225">IFERROR(N842-IFERROR(VLOOKUP($B842,rates21Q3c,12,FALSE),""),"")</f>
        <v>-415</v>
      </c>
      <c r="P842" s="219"/>
      <c r="Q842" s="204">
        <f t="shared" ref="Q842:Q905" si="226">IFERROR(VLOOKUP($B842,rates20Q4,9,FALSE),"")</f>
        <v>9290</v>
      </c>
      <c r="R842" s="217">
        <f t="shared" ref="R842:R905" si="227">IFERROR(VLOOKUP($B842,rates21Q1f,8,FALSE),"")</f>
        <v>9512</v>
      </c>
      <c r="S842" s="217">
        <f t="shared" ref="S842:S905" si="228">IFERROR(VLOOKUP($B842,rates21Q2,8,FALSE),"")</f>
        <v>9512</v>
      </c>
      <c r="T842" s="210">
        <f t="shared" si="219"/>
        <v>222</v>
      </c>
      <c r="U842" s="219"/>
      <c r="V842" s="204">
        <f t="shared" ref="V842:V905" si="229">IFERROR(VLOOKUP($B842,rates20Q4,10,FALSE),"")</f>
        <v>3350</v>
      </c>
      <c r="W842" s="217">
        <f t="shared" ref="W842:W905" si="230">IFERROR(VLOOKUP($B842,rates21Q1f,9,FALSE),"")</f>
        <v>3430</v>
      </c>
      <c r="X842" s="217">
        <f t="shared" ref="X842:X905" si="231">IFERROR(VLOOKUP($B842,rates21Q2,9,FALSE),"")</f>
        <v>3430</v>
      </c>
      <c r="Y842" s="217">
        <f t="shared" ref="Y842:Y905" si="232">IFERROR(VLOOKUP($B842,rates21Q3,9,FALSE),"")</f>
        <v>3430</v>
      </c>
      <c r="Z842" s="217">
        <f t="shared" ref="Z842:Z905" si="233">IFERROR(VLOOKUP($B842,rates21Q3c,9,FALSE),"")</f>
        <v>3430</v>
      </c>
      <c r="AA842" s="217">
        <f t="shared" ref="AA842:AA905" si="234">IFERROR(VLOOKUP($B842,rates21Q4,9,FALSE),"")</f>
        <v>3015</v>
      </c>
      <c r="AB842" s="210">
        <f t="shared" si="220"/>
        <v>-415</v>
      </c>
      <c r="AC842" s="203"/>
      <c r="AD842" s="211"/>
    </row>
    <row r="843" spans="1:30" s="79" customFormat="1" x14ac:dyDescent="0.2">
      <c r="A843" s="200">
        <v>487</v>
      </c>
      <c r="B843" s="200">
        <v>487274248</v>
      </c>
      <c r="C843" s="201" t="s">
        <v>539</v>
      </c>
      <c r="D843" s="200">
        <v>274</v>
      </c>
      <c r="E843" s="201" t="s">
        <v>306</v>
      </c>
      <c r="F843" s="200">
        <v>248</v>
      </c>
      <c r="G843" s="201" t="s">
        <v>280</v>
      </c>
      <c r="H843" s="202">
        <v>20</v>
      </c>
      <c r="I843" s="203"/>
      <c r="J843" s="204">
        <f t="shared" si="221"/>
        <v>12458</v>
      </c>
      <c r="K843" s="217">
        <f t="shared" si="222"/>
        <v>984</v>
      </c>
      <c r="L843" s="217">
        <f t="shared" si="223"/>
        <v>0</v>
      </c>
      <c r="M843" s="217">
        <f t="shared" si="224"/>
        <v>938</v>
      </c>
      <c r="N843" s="218">
        <f t="shared" ref="N843:N906" si="235">SUM(J843:M843)</f>
        <v>14380</v>
      </c>
      <c r="O843" s="207">
        <f t="shared" si="225"/>
        <v>2</v>
      </c>
      <c r="P843" s="219"/>
      <c r="Q843" s="204">
        <f t="shared" si="226"/>
        <v>11683</v>
      </c>
      <c r="R843" s="217">
        <f t="shared" si="227"/>
        <v>12458</v>
      </c>
      <c r="S843" s="217">
        <f t="shared" si="228"/>
        <v>12458</v>
      </c>
      <c r="T843" s="210">
        <f t="shared" ref="T843:T906" si="236">IFERROR(IF(Q843="","",S843-Q843),"")</f>
        <v>775</v>
      </c>
      <c r="U843" s="219"/>
      <c r="V843" s="204">
        <f t="shared" si="229"/>
        <v>670</v>
      </c>
      <c r="W843" s="217">
        <f t="shared" si="230"/>
        <v>715</v>
      </c>
      <c r="X843" s="217">
        <f t="shared" si="231"/>
        <v>977</v>
      </c>
      <c r="Y843" s="217">
        <f t="shared" si="232"/>
        <v>982</v>
      </c>
      <c r="Z843" s="217">
        <f t="shared" si="233"/>
        <v>982</v>
      </c>
      <c r="AA843" s="217">
        <f t="shared" si="234"/>
        <v>984</v>
      </c>
      <c r="AB843" s="210">
        <f t="shared" ref="AB843:AB906" si="237">IFERROR(AA843-Z843,"")</f>
        <v>2</v>
      </c>
      <c r="AC843" s="203"/>
      <c r="AD843" s="211"/>
    </row>
    <row r="844" spans="1:30" s="79" customFormat="1" x14ac:dyDescent="0.2">
      <c r="A844" s="200">
        <v>487</v>
      </c>
      <c r="B844" s="200">
        <v>487274262</v>
      </c>
      <c r="C844" s="201" t="s">
        <v>539</v>
      </c>
      <c r="D844" s="200">
        <v>274</v>
      </c>
      <c r="E844" s="201" t="s">
        <v>306</v>
      </c>
      <c r="F844" s="200">
        <v>262</v>
      </c>
      <c r="G844" s="201" t="s">
        <v>294</v>
      </c>
      <c r="H844" s="202">
        <v>8.4600000000000009</v>
      </c>
      <c r="I844" s="203"/>
      <c r="J844" s="204">
        <f t="shared" si="221"/>
        <v>12542</v>
      </c>
      <c r="K844" s="217">
        <f t="shared" si="222"/>
        <v>4384</v>
      </c>
      <c r="L844" s="217">
        <f t="shared" si="223"/>
        <v>0</v>
      </c>
      <c r="M844" s="217">
        <f t="shared" si="224"/>
        <v>938</v>
      </c>
      <c r="N844" s="218">
        <f t="shared" si="235"/>
        <v>17864</v>
      </c>
      <c r="O844" s="207">
        <f t="shared" si="225"/>
        <v>7</v>
      </c>
      <c r="P844" s="219"/>
      <c r="Q844" s="204">
        <f t="shared" si="226"/>
        <v>11277</v>
      </c>
      <c r="R844" s="217">
        <f t="shared" si="227"/>
        <v>12542</v>
      </c>
      <c r="S844" s="217">
        <f t="shared" si="228"/>
        <v>12542</v>
      </c>
      <c r="T844" s="210">
        <f t="shared" si="236"/>
        <v>1265</v>
      </c>
      <c r="U844" s="219"/>
      <c r="V844" s="204">
        <f t="shared" si="229"/>
        <v>4179</v>
      </c>
      <c r="W844" s="217">
        <f t="shared" si="230"/>
        <v>4648</v>
      </c>
      <c r="X844" s="217">
        <f t="shared" si="231"/>
        <v>4648</v>
      </c>
      <c r="Y844" s="217">
        <f t="shared" si="232"/>
        <v>4648</v>
      </c>
      <c r="Z844" s="217">
        <f t="shared" si="233"/>
        <v>4377</v>
      </c>
      <c r="AA844" s="217">
        <f t="shared" si="234"/>
        <v>4384</v>
      </c>
      <c r="AB844" s="210">
        <f t="shared" si="237"/>
        <v>7</v>
      </c>
      <c r="AC844" s="203"/>
      <c r="AD844" s="211"/>
    </row>
    <row r="845" spans="1:30" s="79" customFormat="1" x14ac:dyDescent="0.2">
      <c r="A845" s="200">
        <v>487</v>
      </c>
      <c r="B845" s="200">
        <v>487274274</v>
      </c>
      <c r="C845" s="201" t="s">
        <v>539</v>
      </c>
      <c r="D845" s="200">
        <v>274</v>
      </c>
      <c r="E845" s="201" t="s">
        <v>306</v>
      </c>
      <c r="F845" s="200">
        <v>274</v>
      </c>
      <c r="G845" s="201" t="s">
        <v>306</v>
      </c>
      <c r="H845" s="202">
        <v>211.93</v>
      </c>
      <c r="I845" s="203"/>
      <c r="J845" s="204">
        <f t="shared" si="221"/>
        <v>13134</v>
      </c>
      <c r="K845" s="217">
        <f t="shared" si="222"/>
        <v>5401</v>
      </c>
      <c r="L845" s="217">
        <f t="shared" si="223"/>
        <v>0</v>
      </c>
      <c r="M845" s="217">
        <f t="shared" si="224"/>
        <v>938</v>
      </c>
      <c r="N845" s="218">
        <f t="shared" si="235"/>
        <v>19473</v>
      </c>
      <c r="O845" s="207">
        <f t="shared" si="225"/>
        <v>2</v>
      </c>
      <c r="P845" s="219"/>
      <c r="Q845" s="204">
        <f t="shared" si="226"/>
        <v>12665</v>
      </c>
      <c r="R845" s="217">
        <f t="shared" si="227"/>
        <v>13134</v>
      </c>
      <c r="S845" s="217">
        <f t="shared" si="228"/>
        <v>13134</v>
      </c>
      <c r="T845" s="210">
        <f t="shared" si="236"/>
        <v>469</v>
      </c>
      <c r="U845" s="219"/>
      <c r="V845" s="204">
        <f t="shared" si="229"/>
        <v>5851</v>
      </c>
      <c r="W845" s="217">
        <f t="shared" si="230"/>
        <v>6068</v>
      </c>
      <c r="X845" s="217">
        <f t="shared" si="231"/>
        <v>5431</v>
      </c>
      <c r="Y845" s="217">
        <f t="shared" si="232"/>
        <v>5401</v>
      </c>
      <c r="Z845" s="217">
        <f t="shared" si="233"/>
        <v>5399</v>
      </c>
      <c r="AA845" s="217">
        <f t="shared" si="234"/>
        <v>5401</v>
      </c>
      <c r="AB845" s="210">
        <f t="shared" si="237"/>
        <v>2</v>
      </c>
      <c r="AC845" s="203"/>
      <c r="AD845" s="211"/>
    </row>
    <row r="846" spans="1:30" s="79" customFormat="1" x14ac:dyDescent="0.2">
      <c r="A846" s="200">
        <v>487</v>
      </c>
      <c r="B846" s="200">
        <v>487274284</v>
      </c>
      <c r="C846" s="201" t="s">
        <v>539</v>
      </c>
      <c r="D846" s="200">
        <v>274</v>
      </c>
      <c r="E846" s="201" t="s">
        <v>306</v>
      </c>
      <c r="F846" s="200">
        <v>284</v>
      </c>
      <c r="G846" s="201" t="s">
        <v>316</v>
      </c>
      <c r="H846" s="202">
        <v>3.49</v>
      </c>
      <c r="I846" s="203"/>
      <c r="J846" s="204">
        <f t="shared" si="221"/>
        <v>10728</v>
      </c>
      <c r="K846" s="217">
        <f t="shared" si="222"/>
        <v>4273</v>
      </c>
      <c r="L846" s="217">
        <f t="shared" si="223"/>
        <v>0</v>
      </c>
      <c r="M846" s="217">
        <f t="shared" si="224"/>
        <v>938</v>
      </c>
      <c r="N846" s="218">
        <f t="shared" si="235"/>
        <v>15939</v>
      </c>
      <c r="O846" s="207">
        <f t="shared" si="225"/>
        <v>5</v>
      </c>
      <c r="P846" s="219"/>
      <c r="Q846" s="204">
        <f t="shared" si="226"/>
        <v>14152</v>
      </c>
      <c r="R846" s="217">
        <f t="shared" si="227"/>
        <v>10728</v>
      </c>
      <c r="S846" s="217">
        <f t="shared" si="228"/>
        <v>10728</v>
      </c>
      <c r="T846" s="210">
        <f t="shared" si="236"/>
        <v>-3424</v>
      </c>
      <c r="U846" s="219"/>
      <c r="V846" s="204">
        <f t="shared" si="229"/>
        <v>5949</v>
      </c>
      <c r="W846" s="217">
        <f t="shared" si="230"/>
        <v>4509</v>
      </c>
      <c r="X846" s="217">
        <f t="shared" si="231"/>
        <v>4252</v>
      </c>
      <c r="Y846" s="217">
        <f t="shared" si="232"/>
        <v>4268</v>
      </c>
      <c r="Z846" s="217">
        <f t="shared" si="233"/>
        <v>4268</v>
      </c>
      <c r="AA846" s="217">
        <f t="shared" si="234"/>
        <v>4273</v>
      </c>
      <c r="AB846" s="210">
        <f t="shared" si="237"/>
        <v>5</v>
      </c>
      <c r="AC846" s="203"/>
      <c r="AD846" s="211"/>
    </row>
    <row r="847" spans="1:30" s="79" customFormat="1" x14ac:dyDescent="0.2">
      <c r="A847" s="200">
        <v>487</v>
      </c>
      <c r="B847" s="200">
        <v>487274293</v>
      </c>
      <c r="C847" s="201" t="s">
        <v>539</v>
      </c>
      <c r="D847" s="200">
        <v>274</v>
      </c>
      <c r="E847" s="201" t="s">
        <v>306</v>
      </c>
      <c r="F847" s="200">
        <v>293</v>
      </c>
      <c r="G847" s="201" t="s">
        <v>325</v>
      </c>
      <c r="H847" s="202">
        <v>0.49</v>
      </c>
      <c r="I847" s="203"/>
      <c r="J847" s="204">
        <f t="shared" si="221"/>
        <v>12760.161431036608</v>
      </c>
      <c r="K847" s="217">
        <f t="shared" si="222"/>
        <v>611</v>
      </c>
      <c r="L847" s="217">
        <f t="shared" si="223"/>
        <v>0</v>
      </c>
      <c r="M847" s="217">
        <f t="shared" si="224"/>
        <v>938</v>
      </c>
      <c r="N847" s="218">
        <f t="shared" si="235"/>
        <v>14309.161431036608</v>
      </c>
      <c r="O847" s="207" t="str">
        <f t="shared" si="225"/>
        <v/>
      </c>
      <c r="P847" s="219"/>
      <c r="Q847" s="204" t="str">
        <f t="shared" si="226"/>
        <v/>
      </c>
      <c r="R847" s="217" t="str">
        <f t="shared" si="227"/>
        <v/>
      </c>
      <c r="S847" s="217" t="str">
        <f t="shared" si="228"/>
        <v/>
      </c>
      <c r="T847" s="210" t="str">
        <f t="shared" si="236"/>
        <v/>
      </c>
      <c r="U847" s="219"/>
      <c r="V847" s="204" t="str">
        <f t="shared" si="229"/>
        <v/>
      </c>
      <c r="W847" s="217" t="str">
        <f t="shared" si="230"/>
        <v/>
      </c>
      <c r="X847" s="217" t="str">
        <f t="shared" si="231"/>
        <v/>
      </c>
      <c r="Y847" s="217" t="str">
        <f t="shared" si="232"/>
        <v/>
      </c>
      <c r="Z847" s="217" t="str">
        <f t="shared" si="233"/>
        <v/>
      </c>
      <c r="AA847" s="217">
        <f t="shared" si="234"/>
        <v>611</v>
      </c>
      <c r="AB847" s="210" t="str">
        <f t="shared" si="237"/>
        <v/>
      </c>
      <c r="AC847" s="203"/>
      <c r="AD847" s="211"/>
    </row>
    <row r="848" spans="1:30" s="79" customFormat="1" x14ac:dyDescent="0.2">
      <c r="A848" s="200">
        <v>487</v>
      </c>
      <c r="B848" s="200">
        <v>487274308</v>
      </c>
      <c r="C848" s="201" t="s">
        <v>539</v>
      </c>
      <c r="D848" s="200">
        <v>274</v>
      </c>
      <c r="E848" s="201" t="s">
        <v>306</v>
      </c>
      <c r="F848" s="200">
        <v>308</v>
      </c>
      <c r="G848" s="201" t="s">
        <v>340</v>
      </c>
      <c r="H848" s="202">
        <v>7.97</v>
      </c>
      <c r="I848" s="203"/>
      <c r="J848" s="204">
        <f t="shared" si="221"/>
        <v>13863</v>
      </c>
      <c r="K848" s="217">
        <f t="shared" si="222"/>
        <v>6345</v>
      </c>
      <c r="L848" s="217">
        <f t="shared" si="223"/>
        <v>0</v>
      </c>
      <c r="M848" s="217">
        <f t="shared" si="224"/>
        <v>938</v>
      </c>
      <c r="N848" s="218">
        <f t="shared" si="235"/>
        <v>21146</v>
      </c>
      <c r="O848" s="207">
        <f t="shared" si="225"/>
        <v>0</v>
      </c>
      <c r="P848" s="219"/>
      <c r="Q848" s="204">
        <f t="shared" si="226"/>
        <v>10599</v>
      </c>
      <c r="R848" s="217">
        <f t="shared" si="227"/>
        <v>13863</v>
      </c>
      <c r="S848" s="217">
        <f t="shared" si="228"/>
        <v>13863</v>
      </c>
      <c r="T848" s="210">
        <f t="shared" si="236"/>
        <v>3264</v>
      </c>
      <c r="U848" s="219"/>
      <c r="V848" s="204">
        <f t="shared" si="229"/>
        <v>5287</v>
      </c>
      <c r="W848" s="217">
        <f t="shared" si="230"/>
        <v>6915</v>
      </c>
      <c r="X848" s="217">
        <f t="shared" si="231"/>
        <v>6345</v>
      </c>
      <c r="Y848" s="217">
        <f t="shared" si="232"/>
        <v>6345</v>
      </c>
      <c r="Z848" s="217">
        <f t="shared" si="233"/>
        <v>6345</v>
      </c>
      <c r="AA848" s="217">
        <f t="shared" si="234"/>
        <v>6345</v>
      </c>
      <c r="AB848" s="210">
        <f t="shared" si="237"/>
        <v>0</v>
      </c>
      <c r="AC848" s="203"/>
      <c r="AD848" s="211"/>
    </row>
    <row r="849" spans="1:30" s="79" customFormat="1" x14ac:dyDescent="0.2">
      <c r="A849" s="200">
        <v>487</v>
      </c>
      <c r="B849" s="200">
        <v>487274314</v>
      </c>
      <c r="C849" s="201" t="s">
        <v>539</v>
      </c>
      <c r="D849" s="200">
        <v>274</v>
      </c>
      <c r="E849" s="201" t="s">
        <v>306</v>
      </c>
      <c r="F849" s="200">
        <v>314</v>
      </c>
      <c r="G849" s="201" t="s">
        <v>346</v>
      </c>
      <c r="H849" s="202">
        <v>3</v>
      </c>
      <c r="I849" s="203"/>
      <c r="J849" s="204">
        <f t="shared" si="221"/>
        <v>12378.014752158331</v>
      </c>
      <c r="K849" s="217">
        <f t="shared" si="222"/>
        <v>9293</v>
      </c>
      <c r="L849" s="217">
        <f t="shared" si="223"/>
        <v>0</v>
      </c>
      <c r="M849" s="217">
        <f t="shared" si="224"/>
        <v>938</v>
      </c>
      <c r="N849" s="218">
        <f t="shared" si="235"/>
        <v>22609.014752158331</v>
      </c>
      <c r="O849" s="207">
        <f t="shared" si="225"/>
        <v>0</v>
      </c>
      <c r="P849" s="219"/>
      <c r="Q849" s="204" t="str">
        <f t="shared" si="226"/>
        <v/>
      </c>
      <c r="R849" s="217" t="str">
        <f t="shared" si="227"/>
        <v/>
      </c>
      <c r="S849" s="217">
        <f t="shared" si="228"/>
        <v>12378.014752158331</v>
      </c>
      <c r="T849" s="210" t="str">
        <f t="shared" si="236"/>
        <v/>
      </c>
      <c r="U849" s="219"/>
      <c r="V849" s="204" t="str">
        <f t="shared" si="229"/>
        <v/>
      </c>
      <c r="W849" s="217" t="str">
        <f t="shared" si="230"/>
        <v/>
      </c>
      <c r="X849" s="217">
        <f t="shared" si="231"/>
        <v>9922</v>
      </c>
      <c r="Y849" s="217">
        <f t="shared" si="232"/>
        <v>9922</v>
      </c>
      <c r="Z849" s="217">
        <f t="shared" si="233"/>
        <v>9293</v>
      </c>
      <c r="AA849" s="217">
        <f t="shared" si="234"/>
        <v>9293</v>
      </c>
      <c r="AB849" s="210">
        <f t="shared" si="237"/>
        <v>0</v>
      </c>
      <c r="AC849" s="203"/>
      <c r="AD849" s="211"/>
    </row>
    <row r="850" spans="1:30" s="79" customFormat="1" x14ac:dyDescent="0.2">
      <c r="A850" s="200">
        <v>487</v>
      </c>
      <c r="B850" s="200">
        <v>487274346</v>
      </c>
      <c r="C850" s="201" t="s">
        <v>539</v>
      </c>
      <c r="D850" s="200">
        <v>274</v>
      </c>
      <c r="E850" s="201" t="s">
        <v>306</v>
      </c>
      <c r="F850" s="200">
        <v>346</v>
      </c>
      <c r="G850" s="201" t="s">
        <v>378</v>
      </c>
      <c r="H850" s="202">
        <v>1</v>
      </c>
      <c r="I850" s="203"/>
      <c r="J850" s="204">
        <f t="shared" si="221"/>
        <v>12064</v>
      </c>
      <c r="K850" s="217">
        <f t="shared" si="222"/>
        <v>1771</v>
      </c>
      <c r="L850" s="217">
        <f t="shared" si="223"/>
        <v>0</v>
      </c>
      <c r="M850" s="217">
        <f t="shared" si="224"/>
        <v>938</v>
      </c>
      <c r="N850" s="218">
        <f t="shared" si="235"/>
        <v>14773</v>
      </c>
      <c r="O850" s="207">
        <f t="shared" si="225"/>
        <v>0</v>
      </c>
      <c r="P850" s="219"/>
      <c r="Q850" s="204">
        <f t="shared" si="226"/>
        <v>11606.305722145815</v>
      </c>
      <c r="R850" s="217">
        <f t="shared" si="227"/>
        <v>12064</v>
      </c>
      <c r="S850" s="217">
        <f t="shared" si="228"/>
        <v>12064</v>
      </c>
      <c r="T850" s="210">
        <f t="shared" si="236"/>
        <v>457.6942778541852</v>
      </c>
      <c r="U850" s="219"/>
      <c r="V850" s="204">
        <f t="shared" si="229"/>
        <v>1225</v>
      </c>
      <c r="W850" s="217">
        <f t="shared" si="230"/>
        <v>1273</v>
      </c>
      <c r="X850" s="217">
        <f t="shared" si="231"/>
        <v>1755</v>
      </c>
      <c r="Y850" s="217">
        <f t="shared" si="232"/>
        <v>1771</v>
      </c>
      <c r="Z850" s="217">
        <f t="shared" si="233"/>
        <v>1771</v>
      </c>
      <c r="AA850" s="217">
        <f t="shared" si="234"/>
        <v>1771</v>
      </c>
      <c r="AB850" s="210">
        <f t="shared" si="237"/>
        <v>0</v>
      </c>
      <c r="AC850" s="203"/>
      <c r="AD850" s="211"/>
    </row>
    <row r="851" spans="1:30" s="79" customFormat="1" x14ac:dyDescent="0.2">
      <c r="A851" s="200">
        <v>487</v>
      </c>
      <c r="B851" s="200">
        <v>487274347</v>
      </c>
      <c r="C851" s="201" t="s">
        <v>539</v>
      </c>
      <c r="D851" s="200">
        <v>274</v>
      </c>
      <c r="E851" s="201" t="s">
        <v>306</v>
      </c>
      <c r="F851" s="200">
        <v>347</v>
      </c>
      <c r="G851" s="201" t="s">
        <v>379</v>
      </c>
      <c r="H851" s="202">
        <v>11.45</v>
      </c>
      <c r="I851" s="203"/>
      <c r="J851" s="204">
        <f t="shared" si="221"/>
        <v>11030</v>
      </c>
      <c r="K851" s="217">
        <f t="shared" si="222"/>
        <v>4994</v>
      </c>
      <c r="L851" s="217">
        <f t="shared" si="223"/>
        <v>0</v>
      </c>
      <c r="M851" s="217">
        <f t="shared" si="224"/>
        <v>938</v>
      </c>
      <c r="N851" s="218">
        <f t="shared" si="235"/>
        <v>16962</v>
      </c>
      <c r="O851" s="207">
        <f t="shared" si="225"/>
        <v>1</v>
      </c>
      <c r="P851" s="219"/>
      <c r="Q851" s="204">
        <f t="shared" si="226"/>
        <v>12054</v>
      </c>
      <c r="R851" s="217">
        <f t="shared" si="227"/>
        <v>11030</v>
      </c>
      <c r="S851" s="217">
        <f t="shared" si="228"/>
        <v>11030</v>
      </c>
      <c r="T851" s="210">
        <f t="shared" si="236"/>
        <v>-1024</v>
      </c>
      <c r="U851" s="219"/>
      <c r="V851" s="204">
        <f t="shared" si="229"/>
        <v>5391</v>
      </c>
      <c r="W851" s="217">
        <f t="shared" si="230"/>
        <v>4933</v>
      </c>
      <c r="X851" s="217">
        <f t="shared" si="231"/>
        <v>4978</v>
      </c>
      <c r="Y851" s="217">
        <f t="shared" si="232"/>
        <v>4993</v>
      </c>
      <c r="Z851" s="217">
        <f t="shared" si="233"/>
        <v>4993</v>
      </c>
      <c r="AA851" s="217">
        <f t="shared" si="234"/>
        <v>4994</v>
      </c>
      <c r="AB851" s="210">
        <f t="shared" si="237"/>
        <v>1</v>
      </c>
      <c r="AC851" s="203"/>
      <c r="AD851" s="211"/>
    </row>
    <row r="852" spans="1:30" s="79" customFormat="1" x14ac:dyDescent="0.2">
      <c r="A852" s="200">
        <v>488</v>
      </c>
      <c r="B852" s="200">
        <v>488219001</v>
      </c>
      <c r="C852" s="201" t="s">
        <v>465</v>
      </c>
      <c r="D852" s="200">
        <v>219</v>
      </c>
      <c r="E852" s="201" t="s">
        <v>251</v>
      </c>
      <c r="F852" s="200">
        <v>1</v>
      </c>
      <c r="G852" s="201" t="s">
        <v>33</v>
      </c>
      <c r="H852" s="202">
        <v>25.31</v>
      </c>
      <c r="I852" s="203"/>
      <c r="J852" s="204">
        <f t="shared" si="221"/>
        <v>11011</v>
      </c>
      <c r="K852" s="217">
        <f t="shared" si="222"/>
        <v>1948</v>
      </c>
      <c r="L852" s="217">
        <f t="shared" si="223"/>
        <v>0</v>
      </c>
      <c r="M852" s="217">
        <f t="shared" si="224"/>
        <v>938</v>
      </c>
      <c r="N852" s="218">
        <f t="shared" si="235"/>
        <v>13897</v>
      </c>
      <c r="O852" s="207">
        <f t="shared" si="225"/>
        <v>0</v>
      </c>
      <c r="P852" s="219"/>
      <c r="Q852" s="204">
        <f t="shared" si="226"/>
        <v>10833</v>
      </c>
      <c r="R852" s="217">
        <f t="shared" si="227"/>
        <v>11011</v>
      </c>
      <c r="S852" s="217">
        <f t="shared" si="228"/>
        <v>11011</v>
      </c>
      <c r="T852" s="210">
        <f t="shared" si="236"/>
        <v>178</v>
      </c>
      <c r="U852" s="219"/>
      <c r="V852" s="204">
        <f t="shared" si="229"/>
        <v>1939</v>
      </c>
      <c r="W852" s="217">
        <f t="shared" si="230"/>
        <v>1971</v>
      </c>
      <c r="X852" s="217">
        <f t="shared" si="231"/>
        <v>1939</v>
      </c>
      <c r="Y852" s="217">
        <f t="shared" si="232"/>
        <v>1948</v>
      </c>
      <c r="Z852" s="217">
        <f t="shared" si="233"/>
        <v>1948</v>
      </c>
      <c r="AA852" s="217">
        <f t="shared" si="234"/>
        <v>1948</v>
      </c>
      <c r="AB852" s="210">
        <f t="shared" si="237"/>
        <v>0</v>
      </c>
      <c r="AC852" s="203"/>
      <c r="AD852" s="211"/>
    </row>
    <row r="853" spans="1:30" s="79" customFormat="1" x14ac:dyDescent="0.2">
      <c r="A853" s="200">
        <v>488</v>
      </c>
      <c r="B853" s="200">
        <v>488219016</v>
      </c>
      <c r="C853" s="201" t="s">
        <v>465</v>
      </c>
      <c r="D853" s="200">
        <v>219</v>
      </c>
      <c r="E853" s="201" t="s">
        <v>251</v>
      </c>
      <c r="F853" s="200">
        <v>16</v>
      </c>
      <c r="G853" s="201" t="s">
        <v>48</v>
      </c>
      <c r="H853" s="202">
        <v>3</v>
      </c>
      <c r="I853" s="203"/>
      <c r="J853" s="204">
        <f t="shared" si="221"/>
        <v>14885</v>
      </c>
      <c r="K853" s="217">
        <f t="shared" si="222"/>
        <v>713</v>
      </c>
      <c r="L853" s="217">
        <f t="shared" si="223"/>
        <v>0</v>
      </c>
      <c r="M853" s="217">
        <f t="shared" si="224"/>
        <v>938</v>
      </c>
      <c r="N853" s="218">
        <f t="shared" si="235"/>
        <v>16536</v>
      </c>
      <c r="O853" s="207">
        <f t="shared" si="225"/>
        <v>0</v>
      </c>
      <c r="P853" s="219"/>
      <c r="Q853" s="204">
        <f t="shared" si="226"/>
        <v>12236.155870717672</v>
      </c>
      <c r="R853" s="217">
        <f t="shared" si="227"/>
        <v>14885</v>
      </c>
      <c r="S853" s="217">
        <f t="shared" si="228"/>
        <v>14885</v>
      </c>
      <c r="T853" s="210">
        <f t="shared" si="236"/>
        <v>2648.8441292823281</v>
      </c>
      <c r="U853" s="219"/>
      <c r="V853" s="204">
        <f t="shared" si="229"/>
        <v>295</v>
      </c>
      <c r="W853" s="217">
        <f t="shared" si="230"/>
        <v>358</v>
      </c>
      <c r="X853" s="217">
        <f t="shared" si="231"/>
        <v>724</v>
      </c>
      <c r="Y853" s="217">
        <f t="shared" si="232"/>
        <v>713</v>
      </c>
      <c r="Z853" s="217">
        <f t="shared" si="233"/>
        <v>713</v>
      </c>
      <c r="AA853" s="217">
        <f t="shared" si="234"/>
        <v>713</v>
      </c>
      <c r="AB853" s="210">
        <f t="shared" si="237"/>
        <v>0</v>
      </c>
      <c r="AC853" s="203"/>
      <c r="AD853" s="211"/>
    </row>
    <row r="854" spans="1:30" s="79" customFormat="1" x14ac:dyDescent="0.2">
      <c r="A854" s="200">
        <v>488</v>
      </c>
      <c r="B854" s="200">
        <v>488219018</v>
      </c>
      <c r="C854" s="201" t="s">
        <v>465</v>
      </c>
      <c r="D854" s="200">
        <v>219</v>
      </c>
      <c r="E854" s="201" t="s">
        <v>251</v>
      </c>
      <c r="F854" s="200">
        <v>18</v>
      </c>
      <c r="G854" s="201" t="s">
        <v>50</v>
      </c>
      <c r="H854" s="202">
        <v>3</v>
      </c>
      <c r="I854" s="203"/>
      <c r="J854" s="204">
        <f t="shared" si="221"/>
        <v>16010</v>
      </c>
      <c r="K854" s="217">
        <f t="shared" si="222"/>
        <v>9863</v>
      </c>
      <c r="L854" s="217">
        <f t="shared" si="223"/>
        <v>0</v>
      </c>
      <c r="M854" s="217">
        <f t="shared" si="224"/>
        <v>938</v>
      </c>
      <c r="N854" s="218">
        <f t="shared" si="235"/>
        <v>26811</v>
      </c>
      <c r="O854" s="207">
        <f t="shared" si="225"/>
        <v>10</v>
      </c>
      <c r="P854" s="219"/>
      <c r="Q854" s="204">
        <f t="shared" si="226"/>
        <v>16703</v>
      </c>
      <c r="R854" s="217">
        <f t="shared" si="227"/>
        <v>16010</v>
      </c>
      <c r="S854" s="217">
        <f t="shared" si="228"/>
        <v>16010</v>
      </c>
      <c r="T854" s="210">
        <f t="shared" si="236"/>
        <v>-693</v>
      </c>
      <c r="U854" s="219"/>
      <c r="V854" s="204">
        <f t="shared" si="229"/>
        <v>10362</v>
      </c>
      <c r="W854" s="217">
        <f t="shared" si="230"/>
        <v>9932</v>
      </c>
      <c r="X854" s="217">
        <f t="shared" si="231"/>
        <v>9793</v>
      </c>
      <c r="Y854" s="217">
        <f t="shared" si="232"/>
        <v>9854</v>
      </c>
      <c r="Z854" s="217">
        <f t="shared" si="233"/>
        <v>9853</v>
      </c>
      <c r="AA854" s="217">
        <f t="shared" si="234"/>
        <v>9863</v>
      </c>
      <c r="AB854" s="210">
        <f t="shared" si="237"/>
        <v>10</v>
      </c>
      <c r="AC854" s="203"/>
      <c r="AD854" s="211"/>
    </row>
    <row r="855" spans="1:30" s="79" customFormat="1" x14ac:dyDescent="0.2">
      <c r="A855" s="200">
        <v>488</v>
      </c>
      <c r="B855" s="200">
        <v>488219035</v>
      </c>
      <c r="C855" s="201" t="s">
        <v>465</v>
      </c>
      <c r="D855" s="200">
        <v>219</v>
      </c>
      <c r="E855" s="201" t="s">
        <v>251</v>
      </c>
      <c r="F855" s="200">
        <v>35</v>
      </c>
      <c r="G855" s="201" t="s">
        <v>67</v>
      </c>
      <c r="H855" s="202">
        <v>1.8599999999999999</v>
      </c>
      <c r="I855" s="203"/>
      <c r="J855" s="204">
        <f t="shared" si="221"/>
        <v>14258</v>
      </c>
      <c r="K855" s="217">
        <f t="shared" si="222"/>
        <v>5984</v>
      </c>
      <c r="L855" s="217">
        <f t="shared" si="223"/>
        <v>0</v>
      </c>
      <c r="M855" s="217">
        <f t="shared" si="224"/>
        <v>938</v>
      </c>
      <c r="N855" s="218">
        <f t="shared" si="235"/>
        <v>21180</v>
      </c>
      <c r="O855" s="207">
        <f t="shared" si="225"/>
        <v>7</v>
      </c>
      <c r="P855" s="219"/>
      <c r="Q855" s="204">
        <f t="shared" si="226"/>
        <v>14896</v>
      </c>
      <c r="R855" s="217">
        <f t="shared" si="227"/>
        <v>14258</v>
      </c>
      <c r="S855" s="217">
        <f t="shared" si="228"/>
        <v>14258</v>
      </c>
      <c r="T855" s="210">
        <f t="shared" si="236"/>
        <v>-638</v>
      </c>
      <c r="U855" s="219"/>
      <c r="V855" s="204">
        <f t="shared" si="229"/>
        <v>5079</v>
      </c>
      <c r="W855" s="217">
        <f t="shared" si="230"/>
        <v>4861</v>
      </c>
      <c r="X855" s="217">
        <f t="shared" si="231"/>
        <v>5958</v>
      </c>
      <c r="Y855" s="217">
        <f t="shared" si="232"/>
        <v>5974</v>
      </c>
      <c r="Z855" s="217">
        <f t="shared" si="233"/>
        <v>5977</v>
      </c>
      <c r="AA855" s="217">
        <f t="shared" si="234"/>
        <v>5984</v>
      </c>
      <c r="AB855" s="210">
        <f t="shared" si="237"/>
        <v>7</v>
      </c>
      <c r="AC855" s="203"/>
      <c r="AD855" s="211"/>
    </row>
    <row r="856" spans="1:30" s="79" customFormat="1" x14ac:dyDescent="0.2">
      <c r="A856" s="200">
        <v>488</v>
      </c>
      <c r="B856" s="200">
        <v>488219040</v>
      </c>
      <c r="C856" s="201" t="s">
        <v>465</v>
      </c>
      <c r="D856" s="200">
        <v>219</v>
      </c>
      <c r="E856" s="201" t="s">
        <v>251</v>
      </c>
      <c r="F856" s="200">
        <v>40</v>
      </c>
      <c r="G856" s="201" t="s">
        <v>72</v>
      </c>
      <c r="H856" s="202">
        <v>7</v>
      </c>
      <c r="I856" s="203"/>
      <c r="J856" s="204">
        <f t="shared" si="221"/>
        <v>13080</v>
      </c>
      <c r="K856" s="217">
        <f t="shared" si="222"/>
        <v>3613</v>
      </c>
      <c r="L856" s="217">
        <f t="shared" si="223"/>
        <v>0</v>
      </c>
      <c r="M856" s="217">
        <f t="shared" si="224"/>
        <v>938</v>
      </c>
      <c r="N856" s="218">
        <f t="shared" si="235"/>
        <v>17631</v>
      </c>
      <c r="O856" s="207">
        <f t="shared" si="225"/>
        <v>0</v>
      </c>
      <c r="P856" s="219"/>
      <c r="Q856" s="204">
        <f t="shared" si="226"/>
        <v>13082</v>
      </c>
      <c r="R856" s="217">
        <f t="shared" si="227"/>
        <v>13080</v>
      </c>
      <c r="S856" s="217">
        <f t="shared" si="228"/>
        <v>13080</v>
      </c>
      <c r="T856" s="210">
        <f t="shared" si="236"/>
        <v>-2</v>
      </c>
      <c r="U856" s="219"/>
      <c r="V856" s="204">
        <f t="shared" si="229"/>
        <v>3394</v>
      </c>
      <c r="W856" s="217">
        <f t="shared" si="230"/>
        <v>3393</v>
      </c>
      <c r="X856" s="217">
        <f t="shared" si="231"/>
        <v>3393</v>
      </c>
      <c r="Y856" s="217">
        <f t="shared" si="232"/>
        <v>3393</v>
      </c>
      <c r="Z856" s="217">
        <f t="shared" si="233"/>
        <v>3613</v>
      </c>
      <c r="AA856" s="217">
        <f t="shared" si="234"/>
        <v>3613</v>
      </c>
      <c r="AB856" s="210">
        <f t="shared" si="237"/>
        <v>0</v>
      </c>
      <c r="AC856" s="203"/>
      <c r="AD856" s="211"/>
    </row>
    <row r="857" spans="1:30" s="79" customFormat="1" x14ac:dyDescent="0.2">
      <c r="A857" s="200">
        <v>488</v>
      </c>
      <c r="B857" s="200">
        <v>488219044</v>
      </c>
      <c r="C857" s="201" t="s">
        <v>465</v>
      </c>
      <c r="D857" s="200">
        <v>219</v>
      </c>
      <c r="E857" s="201" t="s">
        <v>251</v>
      </c>
      <c r="F857" s="200">
        <v>44</v>
      </c>
      <c r="G857" s="201" t="s">
        <v>76</v>
      </c>
      <c r="H857" s="202">
        <v>112.61999999999998</v>
      </c>
      <c r="I857" s="203"/>
      <c r="J857" s="204">
        <f t="shared" si="221"/>
        <v>12895</v>
      </c>
      <c r="K857" s="217">
        <f t="shared" si="222"/>
        <v>116</v>
      </c>
      <c r="L857" s="217">
        <f t="shared" si="223"/>
        <v>0</v>
      </c>
      <c r="M857" s="217">
        <f t="shared" si="224"/>
        <v>938</v>
      </c>
      <c r="N857" s="218">
        <f t="shared" si="235"/>
        <v>13949</v>
      </c>
      <c r="O857" s="207">
        <f t="shared" si="225"/>
        <v>4</v>
      </c>
      <c r="P857" s="219"/>
      <c r="Q857" s="204">
        <f t="shared" si="226"/>
        <v>13100</v>
      </c>
      <c r="R857" s="217">
        <f t="shared" si="227"/>
        <v>12895</v>
      </c>
      <c r="S857" s="217">
        <f t="shared" si="228"/>
        <v>12895</v>
      </c>
      <c r="T857" s="210">
        <f t="shared" si="236"/>
        <v>-205</v>
      </c>
      <c r="U857" s="219"/>
      <c r="V857" s="204">
        <f t="shared" si="229"/>
        <v>0</v>
      </c>
      <c r="W857" s="217">
        <f t="shared" si="230"/>
        <v>0</v>
      </c>
      <c r="X857" s="217">
        <f t="shared" si="231"/>
        <v>104</v>
      </c>
      <c r="Y857" s="217">
        <f t="shared" si="232"/>
        <v>110</v>
      </c>
      <c r="Z857" s="217">
        <f t="shared" si="233"/>
        <v>112</v>
      </c>
      <c r="AA857" s="217">
        <f t="shared" si="234"/>
        <v>116</v>
      </c>
      <c r="AB857" s="210">
        <f t="shared" si="237"/>
        <v>4</v>
      </c>
      <c r="AC857" s="203"/>
      <c r="AD857" s="211"/>
    </row>
    <row r="858" spans="1:30" s="79" customFormat="1" x14ac:dyDescent="0.2">
      <c r="A858" s="200">
        <v>488</v>
      </c>
      <c r="B858" s="200">
        <v>488219050</v>
      </c>
      <c r="C858" s="201" t="s">
        <v>465</v>
      </c>
      <c r="D858" s="200">
        <v>219</v>
      </c>
      <c r="E858" s="201" t="s">
        <v>251</v>
      </c>
      <c r="F858" s="200">
        <v>50</v>
      </c>
      <c r="G858" s="201" t="s">
        <v>82</v>
      </c>
      <c r="H858" s="202">
        <v>0.51</v>
      </c>
      <c r="I858" s="203"/>
      <c r="J858" s="204">
        <f t="shared" si="221"/>
        <v>11198.477785070678</v>
      </c>
      <c r="K858" s="217">
        <f t="shared" si="222"/>
        <v>4983</v>
      </c>
      <c r="L858" s="217">
        <f t="shared" si="223"/>
        <v>0</v>
      </c>
      <c r="M858" s="217">
        <f t="shared" si="224"/>
        <v>938</v>
      </c>
      <c r="N858" s="218">
        <f t="shared" si="235"/>
        <v>17119.477785070678</v>
      </c>
      <c r="O858" s="207" t="str">
        <f t="shared" si="225"/>
        <v/>
      </c>
      <c r="P858" s="219"/>
      <c r="Q858" s="204" t="str">
        <f t="shared" si="226"/>
        <v/>
      </c>
      <c r="R858" s="217" t="str">
        <f t="shared" si="227"/>
        <v/>
      </c>
      <c r="S858" s="217" t="str">
        <f t="shared" si="228"/>
        <v/>
      </c>
      <c r="T858" s="210" t="str">
        <f t="shared" si="236"/>
        <v/>
      </c>
      <c r="U858" s="219"/>
      <c r="V858" s="204" t="str">
        <f t="shared" si="229"/>
        <v/>
      </c>
      <c r="W858" s="217" t="str">
        <f t="shared" si="230"/>
        <v/>
      </c>
      <c r="X858" s="217" t="str">
        <f t="shared" si="231"/>
        <v/>
      </c>
      <c r="Y858" s="217" t="str">
        <f t="shared" si="232"/>
        <v/>
      </c>
      <c r="Z858" s="217" t="str">
        <f t="shared" si="233"/>
        <v/>
      </c>
      <c r="AA858" s="217">
        <f t="shared" si="234"/>
        <v>4983</v>
      </c>
      <c r="AB858" s="210" t="str">
        <f t="shared" si="237"/>
        <v/>
      </c>
      <c r="AC858" s="203"/>
      <c r="AD858" s="211"/>
    </row>
    <row r="859" spans="1:30" s="79" customFormat="1" x14ac:dyDescent="0.2">
      <c r="A859" s="200">
        <v>488</v>
      </c>
      <c r="B859" s="200">
        <v>488219052</v>
      </c>
      <c r="C859" s="201" t="s">
        <v>465</v>
      </c>
      <c r="D859" s="200">
        <v>219</v>
      </c>
      <c r="E859" s="201" t="s">
        <v>251</v>
      </c>
      <c r="F859" s="200">
        <v>52</v>
      </c>
      <c r="G859" s="201" t="s">
        <v>84</v>
      </c>
      <c r="H859" s="202">
        <v>4</v>
      </c>
      <c r="I859" s="203"/>
      <c r="J859" s="204">
        <f t="shared" si="221"/>
        <v>11338.291159622879</v>
      </c>
      <c r="K859" s="217">
        <f t="shared" si="222"/>
        <v>3363</v>
      </c>
      <c r="L859" s="217">
        <f t="shared" si="223"/>
        <v>0</v>
      </c>
      <c r="M859" s="217">
        <f t="shared" si="224"/>
        <v>938</v>
      </c>
      <c r="N859" s="218">
        <f t="shared" si="235"/>
        <v>15639.291159622879</v>
      </c>
      <c r="O859" s="207">
        <f t="shared" si="225"/>
        <v>4</v>
      </c>
      <c r="P859" s="219"/>
      <c r="Q859" s="204">
        <f t="shared" si="226"/>
        <v>14147</v>
      </c>
      <c r="R859" s="217">
        <f t="shared" si="227"/>
        <v>11338.291159622879</v>
      </c>
      <c r="S859" s="217">
        <f t="shared" si="228"/>
        <v>11338.291159622879</v>
      </c>
      <c r="T859" s="210">
        <f t="shared" si="236"/>
        <v>-2808.7088403771213</v>
      </c>
      <c r="U859" s="219"/>
      <c r="V859" s="204">
        <f t="shared" si="229"/>
        <v>4522</v>
      </c>
      <c r="W859" s="217">
        <f t="shared" si="230"/>
        <v>3624</v>
      </c>
      <c r="X859" s="217">
        <f t="shared" si="231"/>
        <v>3379</v>
      </c>
      <c r="Y859" s="217">
        <f t="shared" si="232"/>
        <v>3359</v>
      </c>
      <c r="Z859" s="217">
        <f t="shared" si="233"/>
        <v>3359</v>
      </c>
      <c r="AA859" s="217">
        <f t="shared" si="234"/>
        <v>3363</v>
      </c>
      <c r="AB859" s="210">
        <f t="shared" si="237"/>
        <v>4</v>
      </c>
      <c r="AC859" s="203"/>
      <c r="AD859" s="211"/>
    </row>
    <row r="860" spans="1:30" s="79" customFormat="1" x14ac:dyDescent="0.2">
      <c r="A860" s="200">
        <v>488</v>
      </c>
      <c r="B860" s="200">
        <v>488219065</v>
      </c>
      <c r="C860" s="201" t="s">
        <v>465</v>
      </c>
      <c r="D860" s="200">
        <v>219</v>
      </c>
      <c r="E860" s="201" t="s">
        <v>251</v>
      </c>
      <c r="F860" s="200">
        <v>65</v>
      </c>
      <c r="G860" s="201" t="s">
        <v>97</v>
      </c>
      <c r="H860" s="202">
        <v>8</v>
      </c>
      <c r="I860" s="203"/>
      <c r="J860" s="204">
        <f t="shared" si="221"/>
        <v>12395</v>
      </c>
      <c r="K860" s="217">
        <f t="shared" si="222"/>
        <v>8025</v>
      </c>
      <c r="L860" s="217">
        <f t="shared" si="223"/>
        <v>0</v>
      </c>
      <c r="M860" s="217">
        <f t="shared" si="224"/>
        <v>938</v>
      </c>
      <c r="N860" s="218">
        <f t="shared" si="235"/>
        <v>21358</v>
      </c>
      <c r="O860" s="207">
        <f t="shared" si="225"/>
        <v>0</v>
      </c>
      <c r="P860" s="219"/>
      <c r="Q860" s="204">
        <f t="shared" si="226"/>
        <v>10417</v>
      </c>
      <c r="R860" s="217">
        <f t="shared" si="227"/>
        <v>12395</v>
      </c>
      <c r="S860" s="217">
        <f t="shared" si="228"/>
        <v>12395</v>
      </c>
      <c r="T860" s="210">
        <f t="shared" si="236"/>
        <v>1978</v>
      </c>
      <c r="U860" s="219"/>
      <c r="V860" s="204">
        <f t="shared" si="229"/>
        <v>5954</v>
      </c>
      <c r="W860" s="217">
        <f t="shared" si="230"/>
        <v>7085</v>
      </c>
      <c r="X860" s="217">
        <f t="shared" si="231"/>
        <v>7085</v>
      </c>
      <c r="Y860" s="217">
        <f t="shared" si="232"/>
        <v>7085</v>
      </c>
      <c r="Z860" s="217">
        <f t="shared" si="233"/>
        <v>8025</v>
      </c>
      <c r="AA860" s="217">
        <f t="shared" si="234"/>
        <v>8025</v>
      </c>
      <c r="AB860" s="210">
        <f t="shared" si="237"/>
        <v>0</v>
      </c>
      <c r="AC860" s="203"/>
      <c r="AD860" s="211"/>
    </row>
    <row r="861" spans="1:30" s="79" customFormat="1" x14ac:dyDescent="0.2">
      <c r="A861" s="200">
        <v>488</v>
      </c>
      <c r="B861" s="200">
        <v>488219082</v>
      </c>
      <c r="C861" s="201" t="s">
        <v>465</v>
      </c>
      <c r="D861" s="200">
        <v>219</v>
      </c>
      <c r="E861" s="201" t="s">
        <v>251</v>
      </c>
      <c r="F861" s="200">
        <v>82</v>
      </c>
      <c r="G861" s="201" t="s">
        <v>114</v>
      </c>
      <c r="H861" s="202">
        <v>1.94</v>
      </c>
      <c r="I861" s="203"/>
      <c r="J861" s="204">
        <f t="shared" si="221"/>
        <v>10226</v>
      </c>
      <c r="K861" s="217">
        <f t="shared" si="222"/>
        <v>4296</v>
      </c>
      <c r="L861" s="217">
        <f t="shared" si="223"/>
        <v>0</v>
      </c>
      <c r="M861" s="217">
        <f t="shared" si="224"/>
        <v>938</v>
      </c>
      <c r="N861" s="218">
        <f t="shared" si="235"/>
        <v>15460</v>
      </c>
      <c r="O861" s="207">
        <f t="shared" si="225"/>
        <v>0</v>
      </c>
      <c r="P861" s="219"/>
      <c r="Q861" s="204">
        <f t="shared" si="226"/>
        <v>10859</v>
      </c>
      <c r="R861" s="217">
        <f t="shared" si="227"/>
        <v>10226</v>
      </c>
      <c r="S861" s="217">
        <f t="shared" si="228"/>
        <v>10226</v>
      </c>
      <c r="T861" s="210">
        <f t="shared" si="236"/>
        <v>-633</v>
      </c>
      <c r="U861" s="219"/>
      <c r="V861" s="204">
        <f t="shared" si="229"/>
        <v>4261</v>
      </c>
      <c r="W861" s="217">
        <f t="shared" si="230"/>
        <v>4013</v>
      </c>
      <c r="X861" s="217">
        <f t="shared" si="231"/>
        <v>4285</v>
      </c>
      <c r="Y861" s="217">
        <f t="shared" si="232"/>
        <v>4296</v>
      </c>
      <c r="Z861" s="217">
        <f t="shared" si="233"/>
        <v>4296</v>
      </c>
      <c r="AA861" s="217">
        <f t="shared" si="234"/>
        <v>4296</v>
      </c>
      <c r="AB861" s="210">
        <f t="shared" si="237"/>
        <v>0</v>
      </c>
      <c r="AC861" s="203"/>
      <c r="AD861" s="211"/>
    </row>
    <row r="862" spans="1:30" s="79" customFormat="1" x14ac:dyDescent="0.2">
      <c r="A862" s="200">
        <v>488</v>
      </c>
      <c r="B862" s="200">
        <v>488219083</v>
      </c>
      <c r="C862" s="201" t="s">
        <v>465</v>
      </c>
      <c r="D862" s="200">
        <v>219</v>
      </c>
      <c r="E862" s="201" t="s">
        <v>251</v>
      </c>
      <c r="F862" s="200">
        <v>83</v>
      </c>
      <c r="G862" s="201" t="s">
        <v>115</v>
      </c>
      <c r="H862" s="202">
        <v>9.81</v>
      </c>
      <c r="I862" s="203"/>
      <c r="J862" s="204">
        <f t="shared" si="221"/>
        <v>11079</v>
      </c>
      <c r="K862" s="217">
        <f t="shared" si="222"/>
        <v>1942</v>
      </c>
      <c r="L862" s="217">
        <f t="shared" si="223"/>
        <v>0</v>
      </c>
      <c r="M862" s="217">
        <f t="shared" si="224"/>
        <v>938</v>
      </c>
      <c r="N862" s="218">
        <f t="shared" si="235"/>
        <v>13959</v>
      </c>
      <c r="O862" s="207">
        <f t="shared" si="225"/>
        <v>1</v>
      </c>
      <c r="P862" s="219"/>
      <c r="Q862" s="204">
        <f t="shared" si="226"/>
        <v>9804</v>
      </c>
      <c r="R862" s="217">
        <f t="shared" si="227"/>
        <v>11079</v>
      </c>
      <c r="S862" s="217">
        <f t="shared" si="228"/>
        <v>11079</v>
      </c>
      <c r="T862" s="210">
        <f t="shared" si="236"/>
        <v>1275</v>
      </c>
      <c r="U862" s="219"/>
      <c r="V862" s="204">
        <f t="shared" si="229"/>
        <v>1648</v>
      </c>
      <c r="W862" s="217">
        <f t="shared" si="230"/>
        <v>1862</v>
      </c>
      <c r="X862" s="217">
        <f t="shared" si="231"/>
        <v>1963</v>
      </c>
      <c r="Y862" s="217">
        <f t="shared" si="232"/>
        <v>1941</v>
      </c>
      <c r="Z862" s="217">
        <f t="shared" si="233"/>
        <v>1941</v>
      </c>
      <c r="AA862" s="217">
        <f t="shared" si="234"/>
        <v>1942</v>
      </c>
      <c r="AB862" s="210">
        <f t="shared" si="237"/>
        <v>1</v>
      </c>
      <c r="AC862" s="203"/>
      <c r="AD862" s="211"/>
    </row>
    <row r="863" spans="1:30" s="79" customFormat="1" x14ac:dyDescent="0.2">
      <c r="A863" s="200">
        <v>488</v>
      </c>
      <c r="B863" s="200">
        <v>488219118</v>
      </c>
      <c r="C863" s="201" t="s">
        <v>465</v>
      </c>
      <c r="D863" s="200">
        <v>219</v>
      </c>
      <c r="E863" s="201" t="s">
        <v>251</v>
      </c>
      <c r="F863" s="200">
        <v>118</v>
      </c>
      <c r="G863" s="201" t="s">
        <v>150</v>
      </c>
      <c r="H863" s="202">
        <v>0.5</v>
      </c>
      <c r="I863" s="203"/>
      <c r="J863" s="204">
        <f t="shared" si="221"/>
        <v>9716</v>
      </c>
      <c r="K863" s="217">
        <f t="shared" si="222"/>
        <v>2060</v>
      </c>
      <c r="L863" s="217">
        <f t="shared" si="223"/>
        <v>0</v>
      </c>
      <c r="M863" s="217">
        <f t="shared" si="224"/>
        <v>938</v>
      </c>
      <c r="N863" s="218">
        <f t="shared" si="235"/>
        <v>12714</v>
      </c>
      <c r="O863" s="207">
        <f t="shared" si="225"/>
        <v>0</v>
      </c>
      <c r="P863" s="219"/>
      <c r="Q863" s="204">
        <f t="shared" si="226"/>
        <v>9519</v>
      </c>
      <c r="R863" s="217">
        <f t="shared" si="227"/>
        <v>9716</v>
      </c>
      <c r="S863" s="217">
        <f t="shared" si="228"/>
        <v>9716</v>
      </c>
      <c r="T863" s="210">
        <f t="shared" si="236"/>
        <v>197</v>
      </c>
      <c r="U863" s="219"/>
      <c r="V863" s="204">
        <f t="shared" si="229"/>
        <v>1993</v>
      </c>
      <c r="W863" s="217">
        <f t="shared" si="230"/>
        <v>2034</v>
      </c>
      <c r="X863" s="217">
        <f t="shared" si="231"/>
        <v>2034</v>
      </c>
      <c r="Y863" s="217">
        <f t="shared" si="232"/>
        <v>2034</v>
      </c>
      <c r="Z863" s="217">
        <f t="shared" si="233"/>
        <v>2060</v>
      </c>
      <c r="AA863" s="217">
        <f t="shared" si="234"/>
        <v>2060</v>
      </c>
      <c r="AB863" s="210">
        <f t="shared" si="237"/>
        <v>0</v>
      </c>
      <c r="AC863" s="203"/>
      <c r="AD863" s="211"/>
    </row>
    <row r="864" spans="1:30" s="79" customFormat="1" x14ac:dyDescent="0.2">
      <c r="A864" s="200">
        <v>488</v>
      </c>
      <c r="B864" s="200">
        <v>488219122</v>
      </c>
      <c r="C864" s="201" t="s">
        <v>465</v>
      </c>
      <c r="D864" s="200">
        <v>219</v>
      </c>
      <c r="E864" s="201" t="s">
        <v>251</v>
      </c>
      <c r="F864" s="200">
        <v>122</v>
      </c>
      <c r="G864" s="201" t="s">
        <v>154</v>
      </c>
      <c r="H864" s="202">
        <v>29.970000000000002</v>
      </c>
      <c r="I864" s="203"/>
      <c r="J864" s="204">
        <f t="shared" si="221"/>
        <v>11502</v>
      </c>
      <c r="K864" s="217">
        <f t="shared" si="222"/>
        <v>3352</v>
      </c>
      <c r="L864" s="217">
        <f t="shared" si="223"/>
        <v>0</v>
      </c>
      <c r="M864" s="217">
        <f t="shared" si="224"/>
        <v>938</v>
      </c>
      <c r="N864" s="218">
        <f t="shared" si="235"/>
        <v>15792</v>
      </c>
      <c r="O864" s="207">
        <f t="shared" si="225"/>
        <v>53</v>
      </c>
      <c r="P864" s="219"/>
      <c r="Q864" s="204">
        <f t="shared" si="226"/>
        <v>10534</v>
      </c>
      <c r="R864" s="217">
        <f t="shared" si="227"/>
        <v>11502</v>
      </c>
      <c r="S864" s="217">
        <f t="shared" si="228"/>
        <v>11502</v>
      </c>
      <c r="T864" s="210">
        <f t="shared" si="236"/>
        <v>968</v>
      </c>
      <c r="U864" s="219"/>
      <c r="V864" s="204">
        <f t="shared" si="229"/>
        <v>3518</v>
      </c>
      <c r="W864" s="217">
        <f t="shared" si="230"/>
        <v>3842</v>
      </c>
      <c r="X864" s="217">
        <f t="shared" si="231"/>
        <v>3295</v>
      </c>
      <c r="Y864" s="217">
        <f t="shared" si="232"/>
        <v>3299</v>
      </c>
      <c r="Z864" s="217">
        <f t="shared" si="233"/>
        <v>3299</v>
      </c>
      <c r="AA864" s="217">
        <f t="shared" si="234"/>
        <v>3352</v>
      </c>
      <c r="AB864" s="210">
        <f t="shared" si="237"/>
        <v>53</v>
      </c>
      <c r="AC864" s="203"/>
      <c r="AD864" s="211"/>
    </row>
    <row r="865" spans="1:30" s="79" customFormat="1" x14ac:dyDescent="0.2">
      <c r="A865" s="200">
        <v>488</v>
      </c>
      <c r="B865" s="200">
        <v>488219131</v>
      </c>
      <c r="C865" s="201" t="s">
        <v>465</v>
      </c>
      <c r="D865" s="200">
        <v>219</v>
      </c>
      <c r="E865" s="201" t="s">
        <v>251</v>
      </c>
      <c r="F865" s="200">
        <v>131</v>
      </c>
      <c r="G865" s="201" t="s">
        <v>163</v>
      </c>
      <c r="H865" s="202">
        <v>9.49</v>
      </c>
      <c r="I865" s="203"/>
      <c r="J865" s="204">
        <f t="shared" si="221"/>
        <v>11471</v>
      </c>
      <c r="K865" s="217">
        <f t="shared" si="222"/>
        <v>3733</v>
      </c>
      <c r="L865" s="217">
        <f t="shared" si="223"/>
        <v>0</v>
      </c>
      <c r="M865" s="217">
        <f t="shared" si="224"/>
        <v>938</v>
      </c>
      <c r="N865" s="218">
        <f t="shared" si="235"/>
        <v>16142</v>
      </c>
      <c r="O865" s="207">
        <f t="shared" si="225"/>
        <v>1</v>
      </c>
      <c r="P865" s="219"/>
      <c r="Q865" s="204">
        <f t="shared" si="226"/>
        <v>10410</v>
      </c>
      <c r="R865" s="217">
        <f t="shared" si="227"/>
        <v>11471</v>
      </c>
      <c r="S865" s="217">
        <f t="shared" si="228"/>
        <v>11471</v>
      </c>
      <c r="T865" s="210">
        <f t="shared" si="236"/>
        <v>1061</v>
      </c>
      <c r="U865" s="219"/>
      <c r="V865" s="204">
        <f t="shared" si="229"/>
        <v>2968</v>
      </c>
      <c r="W865" s="217">
        <f t="shared" si="230"/>
        <v>3271</v>
      </c>
      <c r="X865" s="217">
        <f t="shared" si="231"/>
        <v>3271</v>
      </c>
      <c r="Y865" s="217">
        <f t="shared" si="232"/>
        <v>3271</v>
      </c>
      <c r="Z865" s="217">
        <f t="shared" si="233"/>
        <v>3732</v>
      </c>
      <c r="AA865" s="217">
        <f t="shared" si="234"/>
        <v>3733</v>
      </c>
      <c r="AB865" s="210">
        <f t="shared" si="237"/>
        <v>1</v>
      </c>
      <c r="AC865" s="203"/>
      <c r="AD865" s="211"/>
    </row>
    <row r="866" spans="1:30" s="79" customFormat="1" x14ac:dyDescent="0.2">
      <c r="A866" s="200">
        <v>488</v>
      </c>
      <c r="B866" s="200">
        <v>488219133</v>
      </c>
      <c r="C866" s="201" t="s">
        <v>465</v>
      </c>
      <c r="D866" s="200">
        <v>219</v>
      </c>
      <c r="E866" s="201" t="s">
        <v>251</v>
      </c>
      <c r="F866" s="200">
        <v>133</v>
      </c>
      <c r="G866" s="201" t="s">
        <v>165</v>
      </c>
      <c r="H866" s="202">
        <v>25</v>
      </c>
      <c r="I866" s="203"/>
      <c r="J866" s="204">
        <f t="shared" si="221"/>
        <v>11952</v>
      </c>
      <c r="K866" s="217">
        <f t="shared" si="222"/>
        <v>2081</v>
      </c>
      <c r="L866" s="217">
        <f t="shared" si="223"/>
        <v>0</v>
      </c>
      <c r="M866" s="217">
        <f t="shared" si="224"/>
        <v>938</v>
      </c>
      <c r="N866" s="218">
        <f t="shared" si="235"/>
        <v>14971</v>
      </c>
      <c r="O866" s="207">
        <f t="shared" si="225"/>
        <v>0</v>
      </c>
      <c r="P866" s="219"/>
      <c r="Q866" s="204">
        <f t="shared" si="226"/>
        <v>11158</v>
      </c>
      <c r="R866" s="217">
        <f t="shared" si="227"/>
        <v>11952</v>
      </c>
      <c r="S866" s="217">
        <f t="shared" si="228"/>
        <v>11952</v>
      </c>
      <c r="T866" s="210">
        <f t="shared" si="236"/>
        <v>794</v>
      </c>
      <c r="U866" s="219"/>
      <c r="V866" s="204">
        <f t="shared" si="229"/>
        <v>2206</v>
      </c>
      <c r="W866" s="217">
        <f t="shared" si="230"/>
        <v>2363</v>
      </c>
      <c r="X866" s="217">
        <f t="shared" si="231"/>
        <v>2066</v>
      </c>
      <c r="Y866" s="217">
        <f t="shared" si="232"/>
        <v>2081</v>
      </c>
      <c r="Z866" s="217">
        <f t="shared" si="233"/>
        <v>2081</v>
      </c>
      <c r="AA866" s="217">
        <f t="shared" si="234"/>
        <v>2081</v>
      </c>
      <c r="AB866" s="210">
        <f t="shared" si="237"/>
        <v>0</v>
      </c>
      <c r="AC866" s="203"/>
      <c r="AD866" s="211"/>
    </row>
    <row r="867" spans="1:30" s="79" customFormat="1" x14ac:dyDescent="0.2">
      <c r="A867" s="200">
        <v>488</v>
      </c>
      <c r="B867" s="200">
        <v>488219142</v>
      </c>
      <c r="C867" s="201" t="s">
        <v>465</v>
      </c>
      <c r="D867" s="200">
        <v>219</v>
      </c>
      <c r="E867" s="201" t="s">
        <v>251</v>
      </c>
      <c r="F867" s="200">
        <v>142</v>
      </c>
      <c r="G867" s="201" t="s">
        <v>174</v>
      </c>
      <c r="H867" s="202">
        <v>21</v>
      </c>
      <c r="I867" s="203"/>
      <c r="J867" s="204">
        <f t="shared" si="221"/>
        <v>10575</v>
      </c>
      <c r="K867" s="217">
        <f t="shared" si="222"/>
        <v>8387</v>
      </c>
      <c r="L867" s="217">
        <f t="shared" si="223"/>
        <v>0</v>
      </c>
      <c r="M867" s="217">
        <f t="shared" si="224"/>
        <v>938</v>
      </c>
      <c r="N867" s="218">
        <f t="shared" si="235"/>
        <v>19900</v>
      </c>
      <c r="O867" s="207">
        <f t="shared" si="225"/>
        <v>0</v>
      </c>
      <c r="P867" s="219"/>
      <c r="Q867" s="204">
        <f t="shared" si="226"/>
        <v>10934</v>
      </c>
      <c r="R867" s="217">
        <f t="shared" si="227"/>
        <v>10575</v>
      </c>
      <c r="S867" s="217">
        <f t="shared" si="228"/>
        <v>10575</v>
      </c>
      <c r="T867" s="210">
        <f t="shared" si="236"/>
        <v>-359</v>
      </c>
      <c r="U867" s="219"/>
      <c r="V867" s="204">
        <f t="shared" si="229"/>
        <v>8044</v>
      </c>
      <c r="W867" s="217">
        <f t="shared" si="230"/>
        <v>7780</v>
      </c>
      <c r="X867" s="217">
        <f t="shared" si="231"/>
        <v>8488</v>
      </c>
      <c r="Y867" s="217">
        <f t="shared" si="232"/>
        <v>8389</v>
      </c>
      <c r="Z867" s="217">
        <f t="shared" si="233"/>
        <v>8387</v>
      </c>
      <c r="AA867" s="217">
        <f t="shared" si="234"/>
        <v>8387</v>
      </c>
      <c r="AB867" s="210">
        <f t="shared" si="237"/>
        <v>0</v>
      </c>
      <c r="AC867" s="203"/>
      <c r="AD867" s="211"/>
    </row>
    <row r="868" spans="1:30" s="79" customFormat="1" x14ac:dyDescent="0.2">
      <c r="A868" s="200">
        <v>488</v>
      </c>
      <c r="B868" s="200">
        <v>488219145</v>
      </c>
      <c r="C868" s="201" t="s">
        <v>465</v>
      </c>
      <c r="D868" s="200">
        <v>219</v>
      </c>
      <c r="E868" s="201" t="s">
        <v>251</v>
      </c>
      <c r="F868" s="200">
        <v>145</v>
      </c>
      <c r="G868" s="201" t="s">
        <v>177</v>
      </c>
      <c r="H868" s="202">
        <v>8.67</v>
      </c>
      <c r="I868" s="203"/>
      <c r="J868" s="204">
        <f t="shared" si="221"/>
        <v>10309</v>
      </c>
      <c r="K868" s="217">
        <f t="shared" si="222"/>
        <v>2248</v>
      </c>
      <c r="L868" s="217">
        <f t="shared" si="223"/>
        <v>0</v>
      </c>
      <c r="M868" s="217">
        <f t="shared" si="224"/>
        <v>938</v>
      </c>
      <c r="N868" s="218">
        <f t="shared" si="235"/>
        <v>13495</v>
      </c>
      <c r="O868" s="207">
        <f t="shared" si="225"/>
        <v>0</v>
      </c>
      <c r="P868" s="219"/>
      <c r="Q868" s="204">
        <f t="shared" si="226"/>
        <v>10042</v>
      </c>
      <c r="R868" s="217">
        <f t="shared" si="227"/>
        <v>10309</v>
      </c>
      <c r="S868" s="217">
        <f t="shared" si="228"/>
        <v>10309</v>
      </c>
      <c r="T868" s="210">
        <f t="shared" si="236"/>
        <v>267</v>
      </c>
      <c r="U868" s="219"/>
      <c r="V868" s="204">
        <f t="shared" si="229"/>
        <v>2654</v>
      </c>
      <c r="W868" s="217">
        <f t="shared" si="230"/>
        <v>2725</v>
      </c>
      <c r="X868" s="217">
        <f t="shared" si="231"/>
        <v>2725</v>
      </c>
      <c r="Y868" s="217">
        <f t="shared" si="232"/>
        <v>2725</v>
      </c>
      <c r="Z868" s="217">
        <f t="shared" si="233"/>
        <v>2248</v>
      </c>
      <c r="AA868" s="217">
        <f t="shared" si="234"/>
        <v>2248</v>
      </c>
      <c r="AB868" s="210">
        <f t="shared" si="237"/>
        <v>0</v>
      </c>
      <c r="AC868" s="203"/>
      <c r="AD868" s="211"/>
    </row>
    <row r="869" spans="1:30" s="79" customFormat="1" x14ac:dyDescent="0.2">
      <c r="A869" s="200">
        <v>488</v>
      </c>
      <c r="B869" s="200">
        <v>488219171</v>
      </c>
      <c r="C869" s="201" t="s">
        <v>465</v>
      </c>
      <c r="D869" s="200">
        <v>219</v>
      </c>
      <c r="E869" s="201" t="s">
        <v>251</v>
      </c>
      <c r="F869" s="200">
        <v>171</v>
      </c>
      <c r="G869" s="201" t="s">
        <v>203</v>
      </c>
      <c r="H869" s="202">
        <v>9</v>
      </c>
      <c r="I869" s="203"/>
      <c r="J869" s="204">
        <f t="shared" si="221"/>
        <v>11682</v>
      </c>
      <c r="K869" s="217">
        <f t="shared" si="222"/>
        <v>3457</v>
      </c>
      <c r="L869" s="217">
        <f t="shared" si="223"/>
        <v>0</v>
      </c>
      <c r="M869" s="217">
        <f t="shared" si="224"/>
        <v>938</v>
      </c>
      <c r="N869" s="218">
        <f t="shared" si="235"/>
        <v>16077</v>
      </c>
      <c r="O869" s="207">
        <f t="shared" si="225"/>
        <v>0</v>
      </c>
      <c r="P869" s="219"/>
      <c r="Q869" s="204">
        <f t="shared" si="226"/>
        <v>11007</v>
      </c>
      <c r="R869" s="217">
        <f t="shared" si="227"/>
        <v>11682</v>
      </c>
      <c r="S869" s="217">
        <f t="shared" si="228"/>
        <v>11682</v>
      </c>
      <c r="T869" s="210">
        <f t="shared" si="236"/>
        <v>675</v>
      </c>
      <c r="U869" s="219"/>
      <c r="V869" s="204">
        <f t="shared" si="229"/>
        <v>2894</v>
      </c>
      <c r="W869" s="217">
        <f t="shared" si="230"/>
        <v>3071</v>
      </c>
      <c r="X869" s="217">
        <f t="shared" si="231"/>
        <v>3460</v>
      </c>
      <c r="Y869" s="217">
        <f t="shared" si="232"/>
        <v>3457</v>
      </c>
      <c r="Z869" s="217">
        <f t="shared" si="233"/>
        <v>3457</v>
      </c>
      <c r="AA869" s="217">
        <f t="shared" si="234"/>
        <v>3457</v>
      </c>
      <c r="AB869" s="210">
        <f t="shared" si="237"/>
        <v>0</v>
      </c>
      <c r="AC869" s="203"/>
      <c r="AD869" s="211"/>
    </row>
    <row r="870" spans="1:30" s="79" customFormat="1" x14ac:dyDescent="0.2">
      <c r="A870" s="200">
        <v>488</v>
      </c>
      <c r="B870" s="200">
        <v>488219182</v>
      </c>
      <c r="C870" s="201" t="s">
        <v>465</v>
      </c>
      <c r="D870" s="200">
        <v>219</v>
      </c>
      <c r="E870" s="201" t="s">
        <v>251</v>
      </c>
      <c r="F870" s="200">
        <v>182</v>
      </c>
      <c r="G870" s="201" t="s">
        <v>214</v>
      </c>
      <c r="H870" s="202">
        <v>1</v>
      </c>
      <c r="I870" s="203"/>
      <c r="J870" s="204">
        <f t="shared" si="221"/>
        <v>11408.242922225838</v>
      </c>
      <c r="K870" s="217">
        <f t="shared" si="222"/>
        <v>2722</v>
      </c>
      <c r="L870" s="217">
        <f t="shared" si="223"/>
        <v>0</v>
      </c>
      <c r="M870" s="217">
        <f t="shared" si="224"/>
        <v>938</v>
      </c>
      <c r="N870" s="218">
        <f t="shared" si="235"/>
        <v>15068.242922225838</v>
      </c>
      <c r="O870" s="207">
        <f t="shared" si="225"/>
        <v>1</v>
      </c>
      <c r="P870" s="219"/>
      <c r="Q870" s="204" t="str">
        <f t="shared" si="226"/>
        <v/>
      </c>
      <c r="R870" s="217" t="str">
        <f t="shared" si="227"/>
        <v/>
      </c>
      <c r="S870" s="217">
        <f t="shared" si="228"/>
        <v>11408.242922225838</v>
      </c>
      <c r="T870" s="210" t="str">
        <f t="shared" si="236"/>
        <v/>
      </c>
      <c r="U870" s="219"/>
      <c r="V870" s="204" t="str">
        <f t="shared" si="229"/>
        <v/>
      </c>
      <c r="W870" s="217" t="str">
        <f t="shared" si="230"/>
        <v/>
      </c>
      <c r="X870" s="217">
        <f t="shared" si="231"/>
        <v>2325</v>
      </c>
      <c r="Y870" s="217">
        <f t="shared" si="232"/>
        <v>2325</v>
      </c>
      <c r="Z870" s="217">
        <f t="shared" si="233"/>
        <v>2721</v>
      </c>
      <c r="AA870" s="217">
        <f t="shared" si="234"/>
        <v>2722</v>
      </c>
      <c r="AB870" s="210">
        <f t="shared" si="237"/>
        <v>1</v>
      </c>
      <c r="AC870" s="203"/>
      <c r="AD870" s="211"/>
    </row>
    <row r="871" spans="1:30" s="79" customFormat="1" x14ac:dyDescent="0.2">
      <c r="A871" s="200">
        <v>488</v>
      </c>
      <c r="B871" s="200">
        <v>488219219</v>
      </c>
      <c r="C871" s="201" t="s">
        <v>465</v>
      </c>
      <c r="D871" s="200">
        <v>219</v>
      </c>
      <c r="E871" s="201" t="s">
        <v>251</v>
      </c>
      <c r="F871" s="200">
        <v>219</v>
      </c>
      <c r="G871" s="201" t="s">
        <v>251</v>
      </c>
      <c r="H871" s="202">
        <v>17.060000000000002</v>
      </c>
      <c r="I871" s="203"/>
      <c r="J871" s="204">
        <f t="shared" si="221"/>
        <v>11508</v>
      </c>
      <c r="K871" s="217">
        <f t="shared" si="222"/>
        <v>5261</v>
      </c>
      <c r="L871" s="217">
        <f t="shared" si="223"/>
        <v>0</v>
      </c>
      <c r="M871" s="217">
        <f t="shared" si="224"/>
        <v>938</v>
      </c>
      <c r="N871" s="218">
        <f t="shared" si="235"/>
        <v>17707</v>
      </c>
      <c r="O871" s="207">
        <f t="shared" si="225"/>
        <v>2</v>
      </c>
      <c r="P871" s="219"/>
      <c r="Q871" s="204">
        <f t="shared" si="226"/>
        <v>11039</v>
      </c>
      <c r="R871" s="217">
        <f t="shared" si="227"/>
        <v>11508</v>
      </c>
      <c r="S871" s="217">
        <f t="shared" si="228"/>
        <v>11508</v>
      </c>
      <c r="T871" s="210">
        <f t="shared" si="236"/>
        <v>469</v>
      </c>
      <c r="U871" s="219"/>
      <c r="V871" s="204">
        <f t="shared" si="229"/>
        <v>5286</v>
      </c>
      <c r="W871" s="217">
        <f t="shared" si="230"/>
        <v>5511</v>
      </c>
      <c r="X871" s="217">
        <f t="shared" si="231"/>
        <v>5511</v>
      </c>
      <c r="Y871" s="217">
        <f t="shared" si="232"/>
        <v>5511</v>
      </c>
      <c r="Z871" s="217">
        <f t="shared" si="233"/>
        <v>5259</v>
      </c>
      <c r="AA871" s="217">
        <f t="shared" si="234"/>
        <v>5261</v>
      </c>
      <c r="AB871" s="210">
        <f t="shared" si="237"/>
        <v>2</v>
      </c>
      <c r="AC871" s="203"/>
      <c r="AD871" s="211"/>
    </row>
    <row r="872" spans="1:30" s="79" customFormat="1" x14ac:dyDescent="0.2">
      <c r="A872" s="200">
        <v>488</v>
      </c>
      <c r="B872" s="200">
        <v>488219231</v>
      </c>
      <c r="C872" s="201" t="s">
        <v>465</v>
      </c>
      <c r="D872" s="200">
        <v>219</v>
      </c>
      <c r="E872" s="201" t="s">
        <v>251</v>
      </c>
      <c r="F872" s="200">
        <v>231</v>
      </c>
      <c r="G872" s="201" t="s">
        <v>263</v>
      </c>
      <c r="H872" s="202">
        <v>25.84</v>
      </c>
      <c r="I872" s="203"/>
      <c r="J872" s="204">
        <f t="shared" si="221"/>
        <v>11442</v>
      </c>
      <c r="K872" s="217">
        <f t="shared" si="222"/>
        <v>2844</v>
      </c>
      <c r="L872" s="217">
        <f t="shared" si="223"/>
        <v>0</v>
      </c>
      <c r="M872" s="217">
        <f t="shared" si="224"/>
        <v>938</v>
      </c>
      <c r="N872" s="218">
        <f t="shared" si="235"/>
        <v>15224</v>
      </c>
      <c r="O872" s="207">
        <f t="shared" si="225"/>
        <v>-168</v>
      </c>
      <c r="P872" s="219"/>
      <c r="Q872" s="204">
        <f t="shared" si="226"/>
        <v>10740</v>
      </c>
      <c r="R872" s="217">
        <f t="shared" si="227"/>
        <v>11442</v>
      </c>
      <c r="S872" s="217">
        <f t="shared" si="228"/>
        <v>11442</v>
      </c>
      <c r="T872" s="210">
        <f t="shared" si="236"/>
        <v>702</v>
      </c>
      <c r="U872" s="219"/>
      <c r="V872" s="204">
        <f t="shared" si="229"/>
        <v>2557</v>
      </c>
      <c r="W872" s="217">
        <f t="shared" si="230"/>
        <v>2724</v>
      </c>
      <c r="X872" s="217">
        <f t="shared" si="231"/>
        <v>3011</v>
      </c>
      <c r="Y872" s="217">
        <f t="shared" si="232"/>
        <v>3012</v>
      </c>
      <c r="Z872" s="217">
        <f t="shared" si="233"/>
        <v>3012</v>
      </c>
      <c r="AA872" s="217">
        <f t="shared" si="234"/>
        <v>2844</v>
      </c>
      <c r="AB872" s="210">
        <f t="shared" si="237"/>
        <v>-168</v>
      </c>
      <c r="AC872" s="203"/>
      <c r="AD872" s="211"/>
    </row>
    <row r="873" spans="1:30" s="79" customFormat="1" x14ac:dyDescent="0.2">
      <c r="A873" s="200">
        <v>488</v>
      </c>
      <c r="B873" s="200">
        <v>488219239</v>
      </c>
      <c r="C873" s="201" t="s">
        <v>465</v>
      </c>
      <c r="D873" s="200">
        <v>219</v>
      </c>
      <c r="E873" s="201" t="s">
        <v>251</v>
      </c>
      <c r="F873" s="200">
        <v>239</v>
      </c>
      <c r="G873" s="201" t="s">
        <v>271</v>
      </c>
      <c r="H873" s="202">
        <v>10.620000000000001</v>
      </c>
      <c r="I873" s="203"/>
      <c r="J873" s="204">
        <f t="shared" si="221"/>
        <v>10755</v>
      </c>
      <c r="K873" s="217">
        <f t="shared" si="222"/>
        <v>4238</v>
      </c>
      <c r="L873" s="217">
        <f t="shared" si="223"/>
        <v>0</v>
      </c>
      <c r="M873" s="217">
        <f t="shared" si="224"/>
        <v>938</v>
      </c>
      <c r="N873" s="218">
        <f t="shared" si="235"/>
        <v>15931</v>
      </c>
      <c r="O873" s="207">
        <f t="shared" si="225"/>
        <v>1</v>
      </c>
      <c r="P873" s="219"/>
      <c r="Q873" s="204">
        <f t="shared" si="226"/>
        <v>10036</v>
      </c>
      <c r="R873" s="217">
        <f t="shared" si="227"/>
        <v>10755</v>
      </c>
      <c r="S873" s="217">
        <f t="shared" si="228"/>
        <v>10755</v>
      </c>
      <c r="T873" s="210">
        <f t="shared" si="236"/>
        <v>719</v>
      </c>
      <c r="U873" s="219"/>
      <c r="V873" s="204">
        <f t="shared" si="229"/>
        <v>3770</v>
      </c>
      <c r="W873" s="217">
        <f t="shared" si="230"/>
        <v>4040</v>
      </c>
      <c r="X873" s="217">
        <f t="shared" si="231"/>
        <v>4221</v>
      </c>
      <c r="Y873" s="217">
        <f t="shared" si="232"/>
        <v>4237</v>
      </c>
      <c r="Z873" s="217">
        <f t="shared" si="233"/>
        <v>4237</v>
      </c>
      <c r="AA873" s="217">
        <f t="shared" si="234"/>
        <v>4238</v>
      </c>
      <c r="AB873" s="210">
        <f t="shared" si="237"/>
        <v>1</v>
      </c>
      <c r="AC873" s="203"/>
      <c r="AD873" s="211"/>
    </row>
    <row r="874" spans="1:30" s="79" customFormat="1" x14ac:dyDescent="0.2">
      <c r="A874" s="200">
        <v>488</v>
      </c>
      <c r="B874" s="200">
        <v>488219243</v>
      </c>
      <c r="C874" s="201" t="s">
        <v>465</v>
      </c>
      <c r="D874" s="200">
        <v>219</v>
      </c>
      <c r="E874" s="201" t="s">
        <v>251</v>
      </c>
      <c r="F874" s="200">
        <v>243</v>
      </c>
      <c r="G874" s="201" t="s">
        <v>275</v>
      </c>
      <c r="H874" s="202">
        <v>22.41</v>
      </c>
      <c r="I874" s="203"/>
      <c r="J874" s="204">
        <f t="shared" si="221"/>
        <v>11339</v>
      </c>
      <c r="K874" s="217">
        <f t="shared" si="222"/>
        <v>2130</v>
      </c>
      <c r="L874" s="217">
        <f t="shared" si="223"/>
        <v>0</v>
      </c>
      <c r="M874" s="217">
        <f t="shared" si="224"/>
        <v>938</v>
      </c>
      <c r="N874" s="218">
        <f t="shared" si="235"/>
        <v>14407</v>
      </c>
      <c r="O874" s="207">
        <f t="shared" si="225"/>
        <v>0</v>
      </c>
      <c r="P874" s="219"/>
      <c r="Q874" s="204">
        <f t="shared" si="226"/>
        <v>10520</v>
      </c>
      <c r="R874" s="217">
        <f t="shared" si="227"/>
        <v>11339</v>
      </c>
      <c r="S874" s="217">
        <f t="shared" si="228"/>
        <v>11339</v>
      </c>
      <c r="T874" s="210">
        <f t="shared" si="236"/>
        <v>819</v>
      </c>
      <c r="U874" s="219"/>
      <c r="V874" s="204">
        <f t="shared" si="229"/>
        <v>2177</v>
      </c>
      <c r="W874" s="217">
        <f t="shared" si="230"/>
        <v>2347</v>
      </c>
      <c r="X874" s="217">
        <f t="shared" si="231"/>
        <v>2347</v>
      </c>
      <c r="Y874" s="217">
        <f t="shared" si="232"/>
        <v>2347</v>
      </c>
      <c r="Z874" s="217">
        <f t="shared" si="233"/>
        <v>2130</v>
      </c>
      <c r="AA874" s="217">
        <f t="shared" si="234"/>
        <v>2130</v>
      </c>
      <c r="AB874" s="210">
        <f t="shared" si="237"/>
        <v>0</v>
      </c>
      <c r="AC874" s="203"/>
      <c r="AD874" s="211"/>
    </row>
    <row r="875" spans="1:30" s="79" customFormat="1" x14ac:dyDescent="0.2">
      <c r="A875" s="200">
        <v>488</v>
      </c>
      <c r="B875" s="200">
        <v>488219244</v>
      </c>
      <c r="C875" s="201" t="s">
        <v>465</v>
      </c>
      <c r="D875" s="200">
        <v>219</v>
      </c>
      <c r="E875" s="201" t="s">
        <v>251</v>
      </c>
      <c r="F875" s="200">
        <v>244</v>
      </c>
      <c r="G875" s="201" t="s">
        <v>276</v>
      </c>
      <c r="H875" s="202">
        <v>216.11</v>
      </c>
      <c r="I875" s="203"/>
      <c r="J875" s="204">
        <f t="shared" si="221"/>
        <v>12211</v>
      </c>
      <c r="K875" s="217">
        <f t="shared" si="222"/>
        <v>3870</v>
      </c>
      <c r="L875" s="217">
        <f t="shared" si="223"/>
        <v>0</v>
      </c>
      <c r="M875" s="217">
        <f t="shared" si="224"/>
        <v>938</v>
      </c>
      <c r="N875" s="218">
        <f t="shared" si="235"/>
        <v>17019</v>
      </c>
      <c r="O875" s="207">
        <f t="shared" si="225"/>
        <v>-533</v>
      </c>
      <c r="P875" s="219"/>
      <c r="Q875" s="204">
        <f t="shared" si="226"/>
        <v>11837</v>
      </c>
      <c r="R875" s="217">
        <f t="shared" si="227"/>
        <v>12211</v>
      </c>
      <c r="S875" s="217">
        <f t="shared" si="228"/>
        <v>12211</v>
      </c>
      <c r="T875" s="210">
        <f t="shared" si="236"/>
        <v>374</v>
      </c>
      <c r="U875" s="219"/>
      <c r="V875" s="204">
        <f t="shared" si="229"/>
        <v>4268</v>
      </c>
      <c r="W875" s="217">
        <f t="shared" si="230"/>
        <v>4403</v>
      </c>
      <c r="X875" s="217">
        <f t="shared" si="231"/>
        <v>4403</v>
      </c>
      <c r="Y875" s="217">
        <f t="shared" si="232"/>
        <v>4403</v>
      </c>
      <c r="Z875" s="217">
        <f t="shared" si="233"/>
        <v>4403</v>
      </c>
      <c r="AA875" s="217">
        <f t="shared" si="234"/>
        <v>3870</v>
      </c>
      <c r="AB875" s="210">
        <f t="shared" si="237"/>
        <v>-533</v>
      </c>
      <c r="AC875" s="203"/>
      <c r="AD875" s="211"/>
    </row>
    <row r="876" spans="1:30" s="79" customFormat="1" x14ac:dyDescent="0.2">
      <c r="A876" s="200">
        <v>488</v>
      </c>
      <c r="B876" s="200">
        <v>488219251</v>
      </c>
      <c r="C876" s="201" t="s">
        <v>465</v>
      </c>
      <c r="D876" s="200">
        <v>219</v>
      </c>
      <c r="E876" s="201" t="s">
        <v>251</v>
      </c>
      <c r="F876" s="200">
        <v>251</v>
      </c>
      <c r="G876" s="201" t="s">
        <v>283</v>
      </c>
      <c r="H876" s="202">
        <v>94.669999999999987</v>
      </c>
      <c r="I876" s="203"/>
      <c r="J876" s="204">
        <f t="shared" si="221"/>
        <v>11432</v>
      </c>
      <c r="K876" s="217">
        <f t="shared" si="222"/>
        <v>2292</v>
      </c>
      <c r="L876" s="217">
        <f t="shared" si="223"/>
        <v>0</v>
      </c>
      <c r="M876" s="217">
        <f t="shared" si="224"/>
        <v>938</v>
      </c>
      <c r="N876" s="218">
        <f t="shared" si="235"/>
        <v>14662</v>
      </c>
      <c r="O876" s="207">
        <f t="shared" si="225"/>
        <v>-11</v>
      </c>
      <c r="P876" s="219"/>
      <c r="Q876" s="204">
        <f t="shared" si="226"/>
        <v>10781</v>
      </c>
      <c r="R876" s="217">
        <f t="shared" si="227"/>
        <v>11432</v>
      </c>
      <c r="S876" s="217">
        <f t="shared" si="228"/>
        <v>11432</v>
      </c>
      <c r="T876" s="210">
        <f t="shared" si="236"/>
        <v>651</v>
      </c>
      <c r="U876" s="219"/>
      <c r="V876" s="204">
        <f t="shared" si="229"/>
        <v>2478</v>
      </c>
      <c r="W876" s="217">
        <f t="shared" si="230"/>
        <v>2627</v>
      </c>
      <c r="X876" s="217">
        <f t="shared" si="231"/>
        <v>2627</v>
      </c>
      <c r="Y876" s="217">
        <f t="shared" si="232"/>
        <v>2627</v>
      </c>
      <c r="Z876" s="217">
        <f t="shared" si="233"/>
        <v>2303</v>
      </c>
      <c r="AA876" s="217">
        <f t="shared" si="234"/>
        <v>2292</v>
      </c>
      <c r="AB876" s="210">
        <f t="shared" si="237"/>
        <v>-11</v>
      </c>
      <c r="AC876" s="203"/>
      <c r="AD876" s="211"/>
    </row>
    <row r="877" spans="1:30" s="79" customFormat="1" x14ac:dyDescent="0.2">
      <c r="A877" s="200">
        <v>488</v>
      </c>
      <c r="B877" s="200">
        <v>488219264</v>
      </c>
      <c r="C877" s="201" t="s">
        <v>465</v>
      </c>
      <c r="D877" s="200">
        <v>219</v>
      </c>
      <c r="E877" s="201" t="s">
        <v>251</v>
      </c>
      <c r="F877" s="200">
        <v>264</v>
      </c>
      <c r="G877" s="201" t="s">
        <v>296</v>
      </c>
      <c r="H877" s="202">
        <v>17.48</v>
      </c>
      <c r="I877" s="203"/>
      <c r="J877" s="204">
        <f t="shared" si="221"/>
        <v>10520</v>
      </c>
      <c r="K877" s="217">
        <f t="shared" si="222"/>
        <v>4376</v>
      </c>
      <c r="L877" s="217">
        <f t="shared" si="223"/>
        <v>0</v>
      </c>
      <c r="M877" s="217">
        <f t="shared" si="224"/>
        <v>938</v>
      </c>
      <c r="N877" s="218">
        <f t="shared" si="235"/>
        <v>15834</v>
      </c>
      <c r="O877" s="207">
        <f t="shared" si="225"/>
        <v>0</v>
      </c>
      <c r="P877" s="219"/>
      <c r="Q877" s="204">
        <f t="shared" si="226"/>
        <v>10238</v>
      </c>
      <c r="R877" s="217">
        <f t="shared" si="227"/>
        <v>10520</v>
      </c>
      <c r="S877" s="217">
        <f t="shared" si="228"/>
        <v>10520</v>
      </c>
      <c r="T877" s="210">
        <f t="shared" si="236"/>
        <v>282</v>
      </c>
      <c r="U877" s="219"/>
      <c r="V877" s="204">
        <f t="shared" si="229"/>
        <v>4127</v>
      </c>
      <c r="W877" s="217">
        <f t="shared" si="230"/>
        <v>4240</v>
      </c>
      <c r="X877" s="217">
        <f t="shared" si="231"/>
        <v>4240</v>
      </c>
      <c r="Y877" s="217">
        <f t="shared" si="232"/>
        <v>4240</v>
      </c>
      <c r="Z877" s="217">
        <f t="shared" si="233"/>
        <v>4376</v>
      </c>
      <c r="AA877" s="217">
        <f t="shared" si="234"/>
        <v>4376</v>
      </c>
      <c r="AB877" s="210">
        <f t="shared" si="237"/>
        <v>0</v>
      </c>
      <c r="AC877" s="203"/>
      <c r="AD877" s="211"/>
    </row>
    <row r="878" spans="1:30" s="79" customFormat="1" x14ac:dyDescent="0.2">
      <c r="A878" s="200">
        <v>488</v>
      </c>
      <c r="B878" s="200">
        <v>488219285</v>
      </c>
      <c r="C878" s="201" t="s">
        <v>465</v>
      </c>
      <c r="D878" s="200">
        <v>219</v>
      </c>
      <c r="E878" s="201" t="s">
        <v>251</v>
      </c>
      <c r="F878" s="200">
        <v>285</v>
      </c>
      <c r="G878" s="201" t="s">
        <v>317</v>
      </c>
      <c r="H878" s="202">
        <v>2</v>
      </c>
      <c r="I878" s="203"/>
      <c r="J878" s="204">
        <f t="shared" si="221"/>
        <v>13938</v>
      </c>
      <c r="K878" s="217">
        <f t="shared" si="222"/>
        <v>4069</v>
      </c>
      <c r="L878" s="217">
        <f t="shared" si="223"/>
        <v>0</v>
      </c>
      <c r="M878" s="217">
        <f t="shared" si="224"/>
        <v>938</v>
      </c>
      <c r="N878" s="218">
        <f t="shared" si="235"/>
        <v>18945</v>
      </c>
      <c r="O878" s="207">
        <f t="shared" si="225"/>
        <v>1</v>
      </c>
      <c r="P878" s="219"/>
      <c r="Q878" s="204">
        <f t="shared" si="226"/>
        <v>11688.430466808875</v>
      </c>
      <c r="R878" s="217">
        <f t="shared" si="227"/>
        <v>13938</v>
      </c>
      <c r="S878" s="217">
        <f t="shared" si="228"/>
        <v>13938</v>
      </c>
      <c r="T878" s="210">
        <f t="shared" si="236"/>
        <v>2249.5695331911247</v>
      </c>
      <c r="U878" s="219"/>
      <c r="V878" s="204">
        <f t="shared" si="229"/>
        <v>3312</v>
      </c>
      <c r="W878" s="217">
        <f t="shared" si="230"/>
        <v>3949</v>
      </c>
      <c r="X878" s="217">
        <f t="shared" si="231"/>
        <v>4049</v>
      </c>
      <c r="Y878" s="217">
        <f t="shared" si="232"/>
        <v>4068</v>
      </c>
      <c r="Z878" s="217">
        <f t="shared" si="233"/>
        <v>4068</v>
      </c>
      <c r="AA878" s="217">
        <f t="shared" si="234"/>
        <v>4069</v>
      </c>
      <c r="AB878" s="210">
        <f t="shared" si="237"/>
        <v>1</v>
      </c>
      <c r="AC878" s="203"/>
      <c r="AD878" s="211"/>
    </row>
    <row r="879" spans="1:30" s="79" customFormat="1" x14ac:dyDescent="0.2">
      <c r="A879" s="200">
        <v>488</v>
      </c>
      <c r="B879" s="200">
        <v>488219293</v>
      </c>
      <c r="C879" s="201" t="s">
        <v>465</v>
      </c>
      <c r="D879" s="200">
        <v>219</v>
      </c>
      <c r="E879" s="201" t="s">
        <v>251</v>
      </c>
      <c r="F879" s="200">
        <v>293</v>
      </c>
      <c r="G879" s="201" t="s">
        <v>325</v>
      </c>
      <c r="H879" s="202">
        <v>4</v>
      </c>
      <c r="I879" s="203"/>
      <c r="J879" s="204">
        <f t="shared" si="221"/>
        <v>14904</v>
      </c>
      <c r="K879" s="217">
        <f t="shared" si="222"/>
        <v>713</v>
      </c>
      <c r="L879" s="217">
        <f t="shared" si="223"/>
        <v>0</v>
      </c>
      <c r="M879" s="217">
        <f t="shared" si="224"/>
        <v>938</v>
      </c>
      <c r="N879" s="218">
        <f t="shared" si="235"/>
        <v>16555</v>
      </c>
      <c r="O879" s="207">
        <f t="shared" si="225"/>
        <v>0</v>
      </c>
      <c r="P879" s="219"/>
      <c r="Q879" s="204">
        <f t="shared" si="226"/>
        <v>14147</v>
      </c>
      <c r="R879" s="217">
        <f t="shared" si="227"/>
        <v>14904</v>
      </c>
      <c r="S879" s="217">
        <f t="shared" si="228"/>
        <v>14904</v>
      </c>
      <c r="T879" s="210">
        <f t="shared" si="236"/>
        <v>757</v>
      </c>
      <c r="U879" s="219"/>
      <c r="V879" s="204">
        <f t="shared" si="229"/>
        <v>851</v>
      </c>
      <c r="W879" s="217">
        <f t="shared" si="230"/>
        <v>896</v>
      </c>
      <c r="X879" s="217">
        <f t="shared" si="231"/>
        <v>670</v>
      </c>
      <c r="Y879" s="217">
        <f t="shared" si="232"/>
        <v>713</v>
      </c>
      <c r="Z879" s="217">
        <f t="shared" si="233"/>
        <v>713</v>
      </c>
      <c r="AA879" s="217">
        <f t="shared" si="234"/>
        <v>713</v>
      </c>
      <c r="AB879" s="210">
        <f t="shared" si="237"/>
        <v>0</v>
      </c>
      <c r="AC879" s="203"/>
      <c r="AD879" s="211"/>
    </row>
    <row r="880" spans="1:30" s="79" customFormat="1" x14ac:dyDescent="0.2">
      <c r="A880" s="200">
        <v>488</v>
      </c>
      <c r="B880" s="200">
        <v>488219308</v>
      </c>
      <c r="C880" s="201" t="s">
        <v>465</v>
      </c>
      <c r="D880" s="200">
        <v>219</v>
      </c>
      <c r="E880" s="201" t="s">
        <v>251</v>
      </c>
      <c r="F880" s="200">
        <v>308</v>
      </c>
      <c r="G880" s="201" t="s">
        <v>340</v>
      </c>
      <c r="H880" s="202">
        <v>0.98</v>
      </c>
      <c r="I880" s="203"/>
      <c r="J880" s="204">
        <f t="shared" si="221"/>
        <v>13743.214285784894</v>
      </c>
      <c r="K880" s="217">
        <f t="shared" si="222"/>
        <v>6290</v>
      </c>
      <c r="L880" s="217">
        <f t="shared" si="223"/>
        <v>0</v>
      </c>
      <c r="M880" s="217">
        <f t="shared" si="224"/>
        <v>938</v>
      </c>
      <c r="N880" s="218">
        <f t="shared" si="235"/>
        <v>20971.214285784896</v>
      </c>
      <c r="O880" s="207">
        <f t="shared" si="225"/>
        <v>0</v>
      </c>
      <c r="P880" s="219"/>
      <c r="Q880" s="204" t="str">
        <f t="shared" si="226"/>
        <v/>
      </c>
      <c r="R880" s="217">
        <f t="shared" si="227"/>
        <v>13743.214285784894</v>
      </c>
      <c r="S880" s="217">
        <f t="shared" si="228"/>
        <v>13743.214285784894</v>
      </c>
      <c r="T880" s="210" t="str">
        <f t="shared" si="236"/>
        <v/>
      </c>
      <c r="U880" s="219"/>
      <c r="V880" s="204" t="str">
        <f t="shared" si="229"/>
        <v/>
      </c>
      <c r="W880" s="217">
        <f t="shared" si="230"/>
        <v>6855</v>
      </c>
      <c r="X880" s="217">
        <f t="shared" si="231"/>
        <v>6290</v>
      </c>
      <c r="Y880" s="217">
        <f t="shared" si="232"/>
        <v>6290</v>
      </c>
      <c r="Z880" s="217">
        <f t="shared" si="233"/>
        <v>6290</v>
      </c>
      <c r="AA880" s="217">
        <f t="shared" si="234"/>
        <v>6290</v>
      </c>
      <c r="AB880" s="210">
        <f t="shared" si="237"/>
        <v>0</v>
      </c>
      <c r="AC880" s="203"/>
      <c r="AD880" s="211"/>
    </row>
    <row r="881" spans="1:30" s="79" customFormat="1" x14ac:dyDescent="0.2">
      <c r="A881" s="200">
        <v>488</v>
      </c>
      <c r="B881" s="200">
        <v>488219335</v>
      </c>
      <c r="C881" s="201" t="s">
        <v>465</v>
      </c>
      <c r="D881" s="200">
        <v>219</v>
      </c>
      <c r="E881" s="201" t="s">
        <v>251</v>
      </c>
      <c r="F881" s="200">
        <v>335</v>
      </c>
      <c r="G881" s="201" t="s">
        <v>367</v>
      </c>
      <c r="H881" s="202">
        <v>0.5</v>
      </c>
      <c r="I881" s="203"/>
      <c r="J881" s="204">
        <f t="shared" si="221"/>
        <v>10730.181276381209</v>
      </c>
      <c r="K881" s="217">
        <f t="shared" si="222"/>
        <v>8140</v>
      </c>
      <c r="L881" s="217">
        <f t="shared" si="223"/>
        <v>0</v>
      </c>
      <c r="M881" s="217">
        <f t="shared" si="224"/>
        <v>938</v>
      </c>
      <c r="N881" s="218">
        <f t="shared" si="235"/>
        <v>19808.181276381209</v>
      </c>
      <c r="O881" s="207" t="str">
        <f t="shared" si="225"/>
        <v/>
      </c>
      <c r="P881" s="219"/>
      <c r="Q881" s="204" t="str">
        <f t="shared" si="226"/>
        <v/>
      </c>
      <c r="R881" s="217" t="str">
        <f t="shared" si="227"/>
        <v/>
      </c>
      <c r="S881" s="217" t="str">
        <f t="shared" si="228"/>
        <v/>
      </c>
      <c r="T881" s="210" t="str">
        <f t="shared" si="236"/>
        <v/>
      </c>
      <c r="U881" s="219"/>
      <c r="V881" s="204" t="str">
        <f t="shared" si="229"/>
        <v/>
      </c>
      <c r="W881" s="217" t="str">
        <f t="shared" si="230"/>
        <v/>
      </c>
      <c r="X881" s="217" t="str">
        <f t="shared" si="231"/>
        <v/>
      </c>
      <c r="Y881" s="217" t="str">
        <f t="shared" si="232"/>
        <v/>
      </c>
      <c r="Z881" s="217" t="str">
        <f t="shared" si="233"/>
        <v/>
      </c>
      <c r="AA881" s="217">
        <f t="shared" si="234"/>
        <v>8140</v>
      </c>
      <c r="AB881" s="210" t="str">
        <f t="shared" si="237"/>
        <v/>
      </c>
      <c r="AC881" s="203"/>
      <c r="AD881" s="211"/>
    </row>
    <row r="882" spans="1:30" s="79" customFormat="1" x14ac:dyDescent="0.2">
      <c r="A882" s="200">
        <v>488</v>
      </c>
      <c r="B882" s="200">
        <v>488219336</v>
      </c>
      <c r="C882" s="201" t="s">
        <v>465</v>
      </c>
      <c r="D882" s="200">
        <v>219</v>
      </c>
      <c r="E882" s="201" t="s">
        <v>251</v>
      </c>
      <c r="F882" s="200">
        <v>336</v>
      </c>
      <c r="G882" s="201" t="s">
        <v>368</v>
      </c>
      <c r="H882" s="202">
        <v>256.05999999999995</v>
      </c>
      <c r="I882" s="203"/>
      <c r="J882" s="204">
        <f t="shared" si="221"/>
        <v>11124</v>
      </c>
      <c r="K882" s="217">
        <f t="shared" si="222"/>
        <v>2603</v>
      </c>
      <c r="L882" s="217">
        <f t="shared" si="223"/>
        <v>0</v>
      </c>
      <c r="M882" s="217">
        <f t="shared" si="224"/>
        <v>938</v>
      </c>
      <c r="N882" s="218">
        <f t="shared" si="235"/>
        <v>14665</v>
      </c>
      <c r="O882" s="207">
        <f t="shared" si="225"/>
        <v>1</v>
      </c>
      <c r="P882" s="219"/>
      <c r="Q882" s="204">
        <f t="shared" si="226"/>
        <v>10745</v>
      </c>
      <c r="R882" s="217">
        <f t="shared" si="227"/>
        <v>11124</v>
      </c>
      <c r="S882" s="217">
        <f t="shared" si="228"/>
        <v>11124</v>
      </c>
      <c r="T882" s="210">
        <f t="shared" si="236"/>
        <v>379</v>
      </c>
      <c r="U882" s="219"/>
      <c r="V882" s="204">
        <f t="shared" si="229"/>
        <v>2331</v>
      </c>
      <c r="W882" s="217">
        <f t="shared" si="230"/>
        <v>2413</v>
      </c>
      <c r="X882" s="217">
        <f t="shared" si="231"/>
        <v>2595</v>
      </c>
      <c r="Y882" s="217">
        <f t="shared" si="232"/>
        <v>2602</v>
      </c>
      <c r="Z882" s="217">
        <f t="shared" si="233"/>
        <v>2602</v>
      </c>
      <c r="AA882" s="217">
        <f t="shared" si="234"/>
        <v>2603</v>
      </c>
      <c r="AB882" s="210">
        <f t="shared" si="237"/>
        <v>1</v>
      </c>
      <c r="AC882" s="203"/>
      <c r="AD882" s="211"/>
    </row>
    <row r="883" spans="1:30" s="79" customFormat="1" x14ac:dyDescent="0.2">
      <c r="A883" s="200">
        <v>488</v>
      </c>
      <c r="B883" s="200">
        <v>488219625</v>
      </c>
      <c r="C883" s="201" t="s">
        <v>465</v>
      </c>
      <c r="D883" s="200">
        <v>219</v>
      </c>
      <c r="E883" s="201" t="s">
        <v>251</v>
      </c>
      <c r="F883" s="200">
        <v>625</v>
      </c>
      <c r="G883" s="201" t="s">
        <v>395</v>
      </c>
      <c r="H883" s="202">
        <v>5.45</v>
      </c>
      <c r="I883" s="203"/>
      <c r="J883" s="204">
        <f t="shared" si="221"/>
        <v>11011</v>
      </c>
      <c r="K883" s="217">
        <f t="shared" si="222"/>
        <v>1662</v>
      </c>
      <c r="L883" s="217">
        <f t="shared" si="223"/>
        <v>0</v>
      </c>
      <c r="M883" s="217">
        <f t="shared" si="224"/>
        <v>938</v>
      </c>
      <c r="N883" s="218">
        <f t="shared" si="235"/>
        <v>13611</v>
      </c>
      <c r="O883" s="207">
        <f t="shared" si="225"/>
        <v>0</v>
      </c>
      <c r="P883" s="219"/>
      <c r="Q883" s="204">
        <f t="shared" si="226"/>
        <v>9341</v>
      </c>
      <c r="R883" s="217">
        <f t="shared" si="227"/>
        <v>11011</v>
      </c>
      <c r="S883" s="217">
        <f t="shared" si="228"/>
        <v>11011</v>
      </c>
      <c r="T883" s="210">
        <f t="shared" si="236"/>
        <v>1670</v>
      </c>
      <c r="U883" s="219"/>
      <c r="V883" s="204">
        <f t="shared" si="229"/>
        <v>1350</v>
      </c>
      <c r="W883" s="217">
        <f t="shared" si="230"/>
        <v>1592</v>
      </c>
      <c r="X883" s="217">
        <f t="shared" si="231"/>
        <v>1650</v>
      </c>
      <c r="Y883" s="217">
        <f t="shared" si="232"/>
        <v>1668</v>
      </c>
      <c r="Z883" s="217">
        <f t="shared" si="233"/>
        <v>1662</v>
      </c>
      <c r="AA883" s="217">
        <f t="shared" si="234"/>
        <v>1662</v>
      </c>
      <c r="AB883" s="210">
        <f t="shared" si="237"/>
        <v>0</v>
      </c>
      <c r="AC883" s="203"/>
      <c r="AD883" s="211"/>
    </row>
    <row r="884" spans="1:30" s="79" customFormat="1" x14ac:dyDescent="0.2">
      <c r="A884" s="200">
        <v>488</v>
      </c>
      <c r="B884" s="200">
        <v>488219650</v>
      </c>
      <c r="C884" s="201" t="s">
        <v>465</v>
      </c>
      <c r="D884" s="200">
        <v>219</v>
      </c>
      <c r="E884" s="201" t="s">
        <v>251</v>
      </c>
      <c r="F884" s="200">
        <v>650</v>
      </c>
      <c r="G884" s="201" t="s">
        <v>400</v>
      </c>
      <c r="H884" s="202">
        <v>1.23</v>
      </c>
      <c r="I884" s="203"/>
      <c r="J884" s="204">
        <f t="shared" si="221"/>
        <v>11026.810294323757</v>
      </c>
      <c r="K884" s="217">
        <f t="shared" si="222"/>
        <v>3027</v>
      </c>
      <c r="L884" s="217">
        <f t="shared" si="223"/>
        <v>0</v>
      </c>
      <c r="M884" s="217">
        <f t="shared" si="224"/>
        <v>938</v>
      </c>
      <c r="N884" s="218">
        <f t="shared" si="235"/>
        <v>14991.810294323757</v>
      </c>
      <c r="O884" s="207" t="str">
        <f t="shared" si="225"/>
        <v/>
      </c>
      <c r="P884" s="219"/>
      <c r="Q884" s="204" t="str">
        <f t="shared" si="226"/>
        <v/>
      </c>
      <c r="R884" s="217" t="str">
        <f t="shared" si="227"/>
        <v/>
      </c>
      <c r="S884" s="217" t="str">
        <f t="shared" si="228"/>
        <v/>
      </c>
      <c r="T884" s="210" t="str">
        <f t="shared" si="236"/>
        <v/>
      </c>
      <c r="U884" s="219"/>
      <c r="V884" s="204" t="str">
        <f t="shared" si="229"/>
        <v/>
      </c>
      <c r="W884" s="217" t="str">
        <f t="shared" si="230"/>
        <v/>
      </c>
      <c r="X884" s="217" t="str">
        <f t="shared" si="231"/>
        <v/>
      </c>
      <c r="Y884" s="217" t="str">
        <f t="shared" si="232"/>
        <v/>
      </c>
      <c r="Z884" s="217" t="str">
        <f t="shared" si="233"/>
        <v/>
      </c>
      <c r="AA884" s="217">
        <f t="shared" si="234"/>
        <v>3027</v>
      </c>
      <c r="AB884" s="210" t="str">
        <f t="shared" si="237"/>
        <v/>
      </c>
      <c r="AC884" s="203"/>
      <c r="AD884" s="211"/>
    </row>
    <row r="885" spans="1:30" s="79" customFormat="1" x14ac:dyDescent="0.2">
      <c r="A885" s="200">
        <v>488</v>
      </c>
      <c r="B885" s="200">
        <v>488219712</v>
      </c>
      <c r="C885" s="201" t="s">
        <v>465</v>
      </c>
      <c r="D885" s="200">
        <v>219</v>
      </c>
      <c r="E885" s="201" t="s">
        <v>251</v>
      </c>
      <c r="F885" s="200">
        <v>712</v>
      </c>
      <c r="G885" s="201" t="s">
        <v>420</v>
      </c>
      <c r="H885" s="202">
        <v>1</v>
      </c>
      <c r="I885" s="203"/>
      <c r="J885" s="204">
        <f t="shared" si="221"/>
        <v>11720.704520624304</v>
      </c>
      <c r="K885" s="217">
        <f t="shared" si="222"/>
        <v>8432</v>
      </c>
      <c r="L885" s="217">
        <f t="shared" si="223"/>
        <v>0</v>
      </c>
      <c r="M885" s="217">
        <f t="shared" si="224"/>
        <v>938</v>
      </c>
      <c r="N885" s="218">
        <f t="shared" si="235"/>
        <v>21090.704520624306</v>
      </c>
      <c r="O885" s="207">
        <f t="shared" si="225"/>
        <v>0</v>
      </c>
      <c r="P885" s="219"/>
      <c r="Q885" s="204" t="str">
        <f t="shared" si="226"/>
        <v/>
      </c>
      <c r="R885" s="217" t="str">
        <f t="shared" si="227"/>
        <v/>
      </c>
      <c r="S885" s="217">
        <f t="shared" si="228"/>
        <v>11720.704520624304</v>
      </c>
      <c r="T885" s="210" t="str">
        <f t="shared" si="236"/>
        <v/>
      </c>
      <c r="U885" s="219"/>
      <c r="V885" s="204" t="str">
        <f t="shared" si="229"/>
        <v/>
      </c>
      <c r="W885" s="217" t="str">
        <f t="shared" si="230"/>
        <v/>
      </c>
      <c r="X885" s="217">
        <f t="shared" si="231"/>
        <v>8369</v>
      </c>
      <c r="Y885" s="217">
        <f t="shared" si="232"/>
        <v>8430</v>
      </c>
      <c r="Z885" s="217">
        <f t="shared" si="233"/>
        <v>8432</v>
      </c>
      <c r="AA885" s="217">
        <f t="shared" si="234"/>
        <v>8432</v>
      </c>
      <c r="AB885" s="210">
        <f t="shared" si="237"/>
        <v>0</v>
      </c>
      <c r="AC885" s="203"/>
      <c r="AD885" s="211"/>
    </row>
    <row r="886" spans="1:30" s="79" customFormat="1" x14ac:dyDescent="0.2">
      <c r="A886" s="200">
        <v>488</v>
      </c>
      <c r="B886" s="200">
        <v>488219760</v>
      </c>
      <c r="C886" s="201" t="s">
        <v>465</v>
      </c>
      <c r="D886" s="200">
        <v>219</v>
      </c>
      <c r="E886" s="201" t="s">
        <v>251</v>
      </c>
      <c r="F886" s="200">
        <v>760</v>
      </c>
      <c r="G886" s="201" t="s">
        <v>433</v>
      </c>
      <c r="H886" s="202">
        <v>6.5</v>
      </c>
      <c r="I886" s="203"/>
      <c r="J886" s="204">
        <f t="shared" si="221"/>
        <v>10771</v>
      </c>
      <c r="K886" s="217">
        <f t="shared" si="222"/>
        <v>2739</v>
      </c>
      <c r="L886" s="217">
        <f t="shared" si="223"/>
        <v>0</v>
      </c>
      <c r="M886" s="217">
        <f t="shared" si="224"/>
        <v>938</v>
      </c>
      <c r="N886" s="218">
        <f t="shared" si="235"/>
        <v>14448</v>
      </c>
      <c r="O886" s="207">
        <f t="shared" si="225"/>
        <v>10</v>
      </c>
      <c r="P886" s="219"/>
      <c r="Q886" s="204">
        <f t="shared" si="226"/>
        <v>10759</v>
      </c>
      <c r="R886" s="217">
        <f t="shared" si="227"/>
        <v>10771</v>
      </c>
      <c r="S886" s="217">
        <f t="shared" si="228"/>
        <v>10771</v>
      </c>
      <c r="T886" s="210">
        <f t="shared" si="236"/>
        <v>12</v>
      </c>
      <c r="U886" s="219"/>
      <c r="V886" s="204">
        <f t="shared" si="229"/>
        <v>2454</v>
      </c>
      <c r="W886" s="217">
        <f t="shared" si="230"/>
        <v>2457</v>
      </c>
      <c r="X886" s="217">
        <f t="shared" si="231"/>
        <v>2457</v>
      </c>
      <c r="Y886" s="217">
        <f t="shared" si="232"/>
        <v>2457</v>
      </c>
      <c r="Z886" s="217">
        <f t="shared" si="233"/>
        <v>2729</v>
      </c>
      <c r="AA886" s="217">
        <f t="shared" si="234"/>
        <v>2739</v>
      </c>
      <c r="AB886" s="210">
        <f t="shared" si="237"/>
        <v>10</v>
      </c>
      <c r="AC886" s="203"/>
      <c r="AD886" s="211"/>
    </row>
    <row r="887" spans="1:30" s="79" customFormat="1" x14ac:dyDescent="0.2">
      <c r="A887" s="200">
        <v>488</v>
      </c>
      <c r="B887" s="200">
        <v>488219780</v>
      </c>
      <c r="C887" s="201" t="s">
        <v>465</v>
      </c>
      <c r="D887" s="200">
        <v>219</v>
      </c>
      <c r="E887" s="201" t="s">
        <v>251</v>
      </c>
      <c r="F887" s="200">
        <v>780</v>
      </c>
      <c r="G887" s="201" t="s">
        <v>443</v>
      </c>
      <c r="H887" s="202">
        <v>44.470000000000006</v>
      </c>
      <c r="I887" s="203"/>
      <c r="J887" s="204">
        <f t="shared" si="221"/>
        <v>10974</v>
      </c>
      <c r="K887" s="217">
        <f t="shared" si="222"/>
        <v>2628</v>
      </c>
      <c r="L887" s="217">
        <f t="shared" si="223"/>
        <v>0</v>
      </c>
      <c r="M887" s="217">
        <f t="shared" si="224"/>
        <v>938</v>
      </c>
      <c r="N887" s="218">
        <f t="shared" si="235"/>
        <v>14540</v>
      </c>
      <c r="O887" s="207">
        <f t="shared" si="225"/>
        <v>0</v>
      </c>
      <c r="P887" s="219"/>
      <c r="Q887" s="204">
        <f t="shared" si="226"/>
        <v>11604</v>
      </c>
      <c r="R887" s="217">
        <f t="shared" si="227"/>
        <v>10974</v>
      </c>
      <c r="S887" s="217">
        <f t="shared" si="228"/>
        <v>10974</v>
      </c>
      <c r="T887" s="210">
        <f t="shared" si="236"/>
        <v>-630</v>
      </c>
      <c r="U887" s="219"/>
      <c r="V887" s="204">
        <f t="shared" si="229"/>
        <v>2211</v>
      </c>
      <c r="W887" s="217">
        <f t="shared" si="230"/>
        <v>2091</v>
      </c>
      <c r="X887" s="217">
        <f t="shared" si="231"/>
        <v>2595</v>
      </c>
      <c r="Y887" s="217">
        <f t="shared" si="232"/>
        <v>2627</v>
      </c>
      <c r="Z887" s="217">
        <f t="shared" si="233"/>
        <v>2628</v>
      </c>
      <c r="AA887" s="217">
        <f t="shared" si="234"/>
        <v>2628</v>
      </c>
      <c r="AB887" s="210">
        <f t="shared" si="237"/>
        <v>0</v>
      </c>
      <c r="AC887" s="203"/>
      <c r="AD887" s="211"/>
    </row>
    <row r="888" spans="1:30" s="79" customFormat="1" x14ac:dyDescent="0.2">
      <c r="A888" s="200">
        <v>489</v>
      </c>
      <c r="B888" s="200">
        <v>489020020</v>
      </c>
      <c r="C888" s="201" t="s">
        <v>540</v>
      </c>
      <c r="D888" s="200">
        <v>20</v>
      </c>
      <c r="E888" s="201" t="s">
        <v>52</v>
      </c>
      <c r="F888" s="200">
        <v>20</v>
      </c>
      <c r="G888" s="201" t="s">
        <v>52</v>
      </c>
      <c r="H888" s="202">
        <v>201.5</v>
      </c>
      <c r="I888" s="203"/>
      <c r="J888" s="204">
        <f t="shared" si="221"/>
        <v>11828</v>
      </c>
      <c r="K888" s="217">
        <f t="shared" si="222"/>
        <v>3309</v>
      </c>
      <c r="L888" s="217">
        <f t="shared" si="223"/>
        <v>0</v>
      </c>
      <c r="M888" s="217">
        <f t="shared" si="224"/>
        <v>938</v>
      </c>
      <c r="N888" s="218">
        <f t="shared" si="235"/>
        <v>16075</v>
      </c>
      <c r="O888" s="207">
        <f t="shared" si="225"/>
        <v>3</v>
      </c>
      <c r="P888" s="219"/>
      <c r="Q888" s="204">
        <f t="shared" si="226"/>
        <v>11386</v>
      </c>
      <c r="R888" s="217">
        <f t="shared" si="227"/>
        <v>11828</v>
      </c>
      <c r="S888" s="217">
        <f t="shared" si="228"/>
        <v>11828</v>
      </c>
      <c r="T888" s="210">
        <f t="shared" si="236"/>
        <v>442</v>
      </c>
      <c r="U888" s="219"/>
      <c r="V888" s="204">
        <f t="shared" si="229"/>
        <v>3161</v>
      </c>
      <c r="W888" s="217">
        <f t="shared" si="230"/>
        <v>3283</v>
      </c>
      <c r="X888" s="217">
        <f t="shared" si="231"/>
        <v>3283</v>
      </c>
      <c r="Y888" s="217">
        <f t="shared" si="232"/>
        <v>3283</v>
      </c>
      <c r="Z888" s="217">
        <f t="shared" si="233"/>
        <v>3306</v>
      </c>
      <c r="AA888" s="217">
        <f t="shared" si="234"/>
        <v>3309</v>
      </c>
      <c r="AB888" s="210">
        <f t="shared" si="237"/>
        <v>3</v>
      </c>
      <c r="AC888" s="203"/>
      <c r="AD888" s="211"/>
    </row>
    <row r="889" spans="1:30" s="79" customFormat="1" x14ac:dyDescent="0.2">
      <c r="A889" s="200">
        <v>489</v>
      </c>
      <c r="B889" s="200">
        <v>489020036</v>
      </c>
      <c r="C889" s="201" t="s">
        <v>540</v>
      </c>
      <c r="D889" s="200">
        <v>20</v>
      </c>
      <c r="E889" s="201" t="s">
        <v>52</v>
      </c>
      <c r="F889" s="200">
        <v>36</v>
      </c>
      <c r="G889" s="201" t="s">
        <v>68</v>
      </c>
      <c r="H889" s="202">
        <v>101.16</v>
      </c>
      <c r="I889" s="203"/>
      <c r="J889" s="204">
        <f t="shared" si="221"/>
        <v>11461</v>
      </c>
      <c r="K889" s="217">
        <f t="shared" si="222"/>
        <v>4140</v>
      </c>
      <c r="L889" s="217">
        <f t="shared" si="223"/>
        <v>0</v>
      </c>
      <c r="M889" s="217">
        <f t="shared" si="224"/>
        <v>938</v>
      </c>
      <c r="N889" s="218">
        <f t="shared" si="235"/>
        <v>16539</v>
      </c>
      <c r="O889" s="207">
        <f t="shared" si="225"/>
        <v>0</v>
      </c>
      <c r="P889" s="219"/>
      <c r="Q889" s="204">
        <f t="shared" si="226"/>
        <v>11293</v>
      </c>
      <c r="R889" s="217">
        <f t="shared" si="227"/>
        <v>11461</v>
      </c>
      <c r="S889" s="217">
        <f t="shared" si="228"/>
        <v>11461</v>
      </c>
      <c r="T889" s="210">
        <f t="shared" si="236"/>
        <v>168</v>
      </c>
      <c r="U889" s="219"/>
      <c r="V889" s="204">
        <f t="shared" si="229"/>
        <v>3692</v>
      </c>
      <c r="W889" s="217">
        <f t="shared" si="230"/>
        <v>3747</v>
      </c>
      <c r="X889" s="217">
        <f t="shared" si="231"/>
        <v>4169</v>
      </c>
      <c r="Y889" s="217">
        <f t="shared" si="232"/>
        <v>4140</v>
      </c>
      <c r="Z889" s="217">
        <f t="shared" si="233"/>
        <v>4140</v>
      </c>
      <c r="AA889" s="217">
        <f t="shared" si="234"/>
        <v>4140</v>
      </c>
      <c r="AB889" s="210">
        <f t="shared" si="237"/>
        <v>0</v>
      </c>
      <c r="AC889" s="203"/>
      <c r="AD889" s="211"/>
    </row>
    <row r="890" spans="1:30" s="79" customFormat="1" x14ac:dyDescent="0.2">
      <c r="A890" s="200">
        <v>489</v>
      </c>
      <c r="B890" s="200">
        <v>489020052</v>
      </c>
      <c r="C890" s="201" t="s">
        <v>540</v>
      </c>
      <c r="D890" s="200">
        <v>20</v>
      </c>
      <c r="E890" s="201" t="s">
        <v>52</v>
      </c>
      <c r="F890" s="200">
        <v>52</v>
      </c>
      <c r="G890" s="201" t="s">
        <v>84</v>
      </c>
      <c r="H890" s="202">
        <v>6.04</v>
      </c>
      <c r="I890" s="203"/>
      <c r="J890" s="204">
        <f t="shared" si="221"/>
        <v>11565</v>
      </c>
      <c r="K890" s="217">
        <f t="shared" si="222"/>
        <v>3430</v>
      </c>
      <c r="L890" s="217">
        <f t="shared" si="223"/>
        <v>0</v>
      </c>
      <c r="M890" s="217">
        <f t="shared" si="224"/>
        <v>938</v>
      </c>
      <c r="N890" s="218">
        <f t="shared" si="235"/>
        <v>15933</v>
      </c>
      <c r="O890" s="207">
        <f t="shared" si="225"/>
        <v>4</v>
      </c>
      <c r="P890" s="219"/>
      <c r="Q890" s="204">
        <f t="shared" si="226"/>
        <v>11427</v>
      </c>
      <c r="R890" s="217">
        <f t="shared" si="227"/>
        <v>11565</v>
      </c>
      <c r="S890" s="217">
        <f t="shared" si="228"/>
        <v>11565</v>
      </c>
      <c r="T890" s="210">
        <f t="shared" si="236"/>
        <v>138</v>
      </c>
      <c r="U890" s="219"/>
      <c r="V890" s="204">
        <f t="shared" si="229"/>
        <v>3652</v>
      </c>
      <c r="W890" s="217">
        <f t="shared" si="230"/>
        <v>3696</v>
      </c>
      <c r="X890" s="217">
        <f t="shared" si="231"/>
        <v>3447</v>
      </c>
      <c r="Y890" s="217">
        <f t="shared" si="232"/>
        <v>3426</v>
      </c>
      <c r="Z890" s="217">
        <f t="shared" si="233"/>
        <v>3426</v>
      </c>
      <c r="AA890" s="217">
        <f t="shared" si="234"/>
        <v>3430</v>
      </c>
      <c r="AB890" s="210">
        <f t="shared" si="237"/>
        <v>4</v>
      </c>
      <c r="AC890" s="203"/>
      <c r="AD890" s="211"/>
    </row>
    <row r="891" spans="1:30" s="79" customFormat="1" x14ac:dyDescent="0.2">
      <c r="A891" s="200">
        <v>489</v>
      </c>
      <c r="B891" s="200">
        <v>489020096</v>
      </c>
      <c r="C891" s="201" t="s">
        <v>540</v>
      </c>
      <c r="D891" s="200">
        <v>20</v>
      </c>
      <c r="E891" s="201" t="s">
        <v>52</v>
      </c>
      <c r="F891" s="200">
        <v>96</v>
      </c>
      <c r="G891" s="201" t="s">
        <v>128</v>
      </c>
      <c r="H891" s="202">
        <v>97.92</v>
      </c>
      <c r="I891" s="203"/>
      <c r="J891" s="204">
        <f t="shared" si="221"/>
        <v>11615</v>
      </c>
      <c r="K891" s="217">
        <f t="shared" si="222"/>
        <v>6615</v>
      </c>
      <c r="L891" s="217">
        <f t="shared" si="223"/>
        <v>0</v>
      </c>
      <c r="M891" s="217">
        <f t="shared" si="224"/>
        <v>938</v>
      </c>
      <c r="N891" s="218">
        <f t="shared" si="235"/>
        <v>19168</v>
      </c>
      <c r="O891" s="207">
        <f t="shared" si="225"/>
        <v>3</v>
      </c>
      <c r="P891" s="219"/>
      <c r="Q891" s="204">
        <f t="shared" si="226"/>
        <v>11403</v>
      </c>
      <c r="R891" s="217">
        <f t="shared" si="227"/>
        <v>11615</v>
      </c>
      <c r="S891" s="217">
        <f t="shared" si="228"/>
        <v>11615</v>
      </c>
      <c r="T891" s="210">
        <f t="shared" si="236"/>
        <v>212</v>
      </c>
      <c r="U891" s="219"/>
      <c r="V891" s="204">
        <f t="shared" si="229"/>
        <v>6207</v>
      </c>
      <c r="W891" s="217">
        <f t="shared" si="230"/>
        <v>6322</v>
      </c>
      <c r="X891" s="217">
        <f t="shared" si="231"/>
        <v>6595</v>
      </c>
      <c r="Y891" s="217">
        <f t="shared" si="232"/>
        <v>6612</v>
      </c>
      <c r="Z891" s="217">
        <f t="shared" si="233"/>
        <v>6612</v>
      </c>
      <c r="AA891" s="217">
        <f t="shared" si="234"/>
        <v>6615</v>
      </c>
      <c r="AB891" s="210">
        <f t="shared" si="237"/>
        <v>3</v>
      </c>
      <c r="AC891" s="203"/>
      <c r="AD891" s="211"/>
    </row>
    <row r="892" spans="1:30" s="79" customFormat="1" x14ac:dyDescent="0.2">
      <c r="A892" s="200">
        <v>489</v>
      </c>
      <c r="B892" s="200">
        <v>489020172</v>
      </c>
      <c r="C892" s="201" t="s">
        <v>540</v>
      </c>
      <c r="D892" s="200">
        <v>20</v>
      </c>
      <c r="E892" s="201" t="s">
        <v>52</v>
      </c>
      <c r="F892" s="200">
        <v>172</v>
      </c>
      <c r="G892" s="201" t="s">
        <v>204</v>
      </c>
      <c r="H892" s="202">
        <v>50.22</v>
      </c>
      <c r="I892" s="203"/>
      <c r="J892" s="204">
        <f t="shared" si="221"/>
        <v>11138</v>
      </c>
      <c r="K892" s="217">
        <f t="shared" si="222"/>
        <v>7504</v>
      </c>
      <c r="L892" s="217">
        <f t="shared" si="223"/>
        <v>0</v>
      </c>
      <c r="M892" s="217">
        <f t="shared" si="224"/>
        <v>938</v>
      </c>
      <c r="N892" s="218">
        <f t="shared" si="235"/>
        <v>19580</v>
      </c>
      <c r="O892" s="207">
        <f t="shared" si="225"/>
        <v>2</v>
      </c>
      <c r="P892" s="219"/>
      <c r="Q892" s="204">
        <f t="shared" si="226"/>
        <v>10981</v>
      </c>
      <c r="R892" s="217">
        <f t="shared" si="227"/>
        <v>11138</v>
      </c>
      <c r="S892" s="217">
        <f t="shared" si="228"/>
        <v>11138</v>
      </c>
      <c r="T892" s="210">
        <f t="shared" si="236"/>
        <v>157</v>
      </c>
      <c r="U892" s="219"/>
      <c r="V892" s="204">
        <f t="shared" si="229"/>
        <v>6518</v>
      </c>
      <c r="W892" s="217">
        <f t="shared" si="230"/>
        <v>6612</v>
      </c>
      <c r="X892" s="217">
        <f t="shared" si="231"/>
        <v>7457</v>
      </c>
      <c r="Y892" s="217">
        <f t="shared" si="232"/>
        <v>7502</v>
      </c>
      <c r="Z892" s="217">
        <f t="shared" si="233"/>
        <v>7502</v>
      </c>
      <c r="AA892" s="217">
        <f t="shared" si="234"/>
        <v>7504</v>
      </c>
      <c r="AB892" s="210">
        <f t="shared" si="237"/>
        <v>2</v>
      </c>
      <c r="AC892" s="203"/>
      <c r="AD892" s="211"/>
    </row>
    <row r="893" spans="1:30" s="79" customFormat="1" x14ac:dyDescent="0.2">
      <c r="A893" s="200">
        <v>489</v>
      </c>
      <c r="B893" s="200">
        <v>489020201</v>
      </c>
      <c r="C893" s="201" t="s">
        <v>540</v>
      </c>
      <c r="D893" s="200">
        <v>20</v>
      </c>
      <c r="E893" s="201" t="s">
        <v>52</v>
      </c>
      <c r="F893" s="200">
        <v>201</v>
      </c>
      <c r="G893" s="201" t="s">
        <v>233</v>
      </c>
      <c r="H893" s="202">
        <v>1</v>
      </c>
      <c r="I893" s="203"/>
      <c r="J893" s="204">
        <f t="shared" si="221"/>
        <v>15446</v>
      </c>
      <c r="K893" s="217">
        <f t="shared" si="222"/>
        <v>541</v>
      </c>
      <c r="L893" s="217">
        <f t="shared" si="223"/>
        <v>0</v>
      </c>
      <c r="M893" s="217">
        <f t="shared" si="224"/>
        <v>938</v>
      </c>
      <c r="N893" s="218">
        <f t="shared" si="235"/>
        <v>16925</v>
      </c>
      <c r="O893" s="207">
        <f t="shared" si="225"/>
        <v>4</v>
      </c>
      <c r="P893" s="219"/>
      <c r="Q893" s="204">
        <f t="shared" si="226"/>
        <v>15145</v>
      </c>
      <c r="R893" s="217">
        <f t="shared" si="227"/>
        <v>15446</v>
      </c>
      <c r="S893" s="217">
        <f t="shared" si="228"/>
        <v>15446</v>
      </c>
      <c r="T893" s="210">
        <f t="shared" si="236"/>
        <v>301</v>
      </c>
      <c r="U893" s="219"/>
      <c r="V893" s="204">
        <f t="shared" si="229"/>
        <v>0</v>
      </c>
      <c r="W893" s="217">
        <f t="shared" si="230"/>
        <v>0</v>
      </c>
      <c r="X893" s="217">
        <f t="shared" si="231"/>
        <v>0</v>
      </c>
      <c r="Y893" s="217">
        <f t="shared" si="232"/>
        <v>0</v>
      </c>
      <c r="Z893" s="217">
        <f t="shared" si="233"/>
        <v>537</v>
      </c>
      <c r="AA893" s="217">
        <f t="shared" si="234"/>
        <v>541</v>
      </c>
      <c r="AB893" s="210">
        <f t="shared" si="237"/>
        <v>4</v>
      </c>
      <c r="AC893" s="203"/>
      <c r="AD893" s="211"/>
    </row>
    <row r="894" spans="1:30" s="79" customFormat="1" x14ac:dyDescent="0.2">
      <c r="A894" s="200">
        <v>489</v>
      </c>
      <c r="B894" s="200">
        <v>489020239</v>
      </c>
      <c r="C894" s="201" t="s">
        <v>540</v>
      </c>
      <c r="D894" s="200">
        <v>20</v>
      </c>
      <c r="E894" s="201" t="s">
        <v>52</v>
      </c>
      <c r="F894" s="200">
        <v>239</v>
      </c>
      <c r="G894" s="201" t="s">
        <v>271</v>
      </c>
      <c r="H894" s="202">
        <v>62.769999999999996</v>
      </c>
      <c r="I894" s="203"/>
      <c r="J894" s="204">
        <f t="shared" si="221"/>
        <v>11159</v>
      </c>
      <c r="K894" s="217">
        <f t="shared" si="222"/>
        <v>4397</v>
      </c>
      <c r="L894" s="217">
        <f t="shared" si="223"/>
        <v>0</v>
      </c>
      <c r="M894" s="217">
        <f t="shared" si="224"/>
        <v>938</v>
      </c>
      <c r="N894" s="218">
        <f t="shared" si="235"/>
        <v>16494</v>
      </c>
      <c r="O894" s="207">
        <f t="shared" si="225"/>
        <v>1</v>
      </c>
      <c r="P894" s="219"/>
      <c r="Q894" s="204">
        <f t="shared" si="226"/>
        <v>11021</v>
      </c>
      <c r="R894" s="217">
        <f t="shared" si="227"/>
        <v>11159</v>
      </c>
      <c r="S894" s="217">
        <f t="shared" si="228"/>
        <v>11159</v>
      </c>
      <c r="T894" s="210">
        <f t="shared" si="236"/>
        <v>138</v>
      </c>
      <c r="U894" s="219"/>
      <c r="V894" s="204">
        <f t="shared" si="229"/>
        <v>4140</v>
      </c>
      <c r="W894" s="217">
        <f t="shared" si="230"/>
        <v>4192</v>
      </c>
      <c r="X894" s="217">
        <f t="shared" si="231"/>
        <v>4379</v>
      </c>
      <c r="Y894" s="217">
        <f t="shared" si="232"/>
        <v>4396</v>
      </c>
      <c r="Z894" s="217">
        <f t="shared" si="233"/>
        <v>4396</v>
      </c>
      <c r="AA894" s="217">
        <f t="shared" si="234"/>
        <v>4397</v>
      </c>
      <c r="AB894" s="210">
        <f t="shared" si="237"/>
        <v>1</v>
      </c>
      <c r="AC894" s="203"/>
      <c r="AD894" s="211"/>
    </row>
    <row r="895" spans="1:30" s="79" customFormat="1" x14ac:dyDescent="0.2">
      <c r="A895" s="200">
        <v>489</v>
      </c>
      <c r="B895" s="200">
        <v>489020242</v>
      </c>
      <c r="C895" s="201" t="s">
        <v>540</v>
      </c>
      <c r="D895" s="200">
        <v>20</v>
      </c>
      <c r="E895" s="201" t="s">
        <v>52</v>
      </c>
      <c r="F895" s="200">
        <v>242</v>
      </c>
      <c r="G895" s="201" t="s">
        <v>274</v>
      </c>
      <c r="H895" s="202">
        <v>4</v>
      </c>
      <c r="I895" s="203"/>
      <c r="J895" s="204">
        <f t="shared" si="221"/>
        <v>15345</v>
      </c>
      <c r="K895" s="217">
        <f t="shared" si="222"/>
        <v>47234</v>
      </c>
      <c r="L895" s="217">
        <f t="shared" si="223"/>
        <v>0</v>
      </c>
      <c r="M895" s="217">
        <f t="shared" si="224"/>
        <v>938</v>
      </c>
      <c r="N895" s="218">
        <f t="shared" si="235"/>
        <v>63517</v>
      </c>
      <c r="O895" s="207">
        <f t="shared" si="225"/>
        <v>0</v>
      </c>
      <c r="P895" s="219"/>
      <c r="Q895" s="204">
        <f t="shared" si="226"/>
        <v>13444</v>
      </c>
      <c r="R895" s="217">
        <f t="shared" si="227"/>
        <v>15345</v>
      </c>
      <c r="S895" s="217">
        <f t="shared" si="228"/>
        <v>15345</v>
      </c>
      <c r="T895" s="210">
        <f t="shared" si="236"/>
        <v>1901</v>
      </c>
      <c r="U895" s="219"/>
      <c r="V895" s="204">
        <f t="shared" si="229"/>
        <v>54685</v>
      </c>
      <c r="W895" s="217">
        <f t="shared" si="230"/>
        <v>62417</v>
      </c>
      <c r="X895" s="217">
        <f t="shared" si="231"/>
        <v>62417</v>
      </c>
      <c r="Y895" s="217">
        <f t="shared" si="232"/>
        <v>62417</v>
      </c>
      <c r="Z895" s="217">
        <f t="shared" si="233"/>
        <v>47234</v>
      </c>
      <c r="AA895" s="217">
        <f t="shared" si="234"/>
        <v>47234</v>
      </c>
      <c r="AB895" s="210">
        <f t="shared" si="237"/>
        <v>0</v>
      </c>
      <c r="AC895" s="203"/>
      <c r="AD895" s="211"/>
    </row>
    <row r="896" spans="1:30" s="79" customFormat="1" x14ac:dyDescent="0.2">
      <c r="A896" s="200">
        <v>489</v>
      </c>
      <c r="B896" s="200">
        <v>489020261</v>
      </c>
      <c r="C896" s="201" t="s">
        <v>540</v>
      </c>
      <c r="D896" s="200">
        <v>20</v>
      </c>
      <c r="E896" s="201" t="s">
        <v>52</v>
      </c>
      <c r="F896" s="200">
        <v>261</v>
      </c>
      <c r="G896" s="201" t="s">
        <v>293</v>
      </c>
      <c r="H896" s="202">
        <v>185.54000000000002</v>
      </c>
      <c r="I896" s="203"/>
      <c r="J896" s="204">
        <f t="shared" si="221"/>
        <v>11104</v>
      </c>
      <c r="K896" s="217">
        <f t="shared" si="222"/>
        <v>7166</v>
      </c>
      <c r="L896" s="217">
        <f t="shared" si="223"/>
        <v>0</v>
      </c>
      <c r="M896" s="217">
        <f t="shared" si="224"/>
        <v>938</v>
      </c>
      <c r="N896" s="218">
        <f t="shared" si="235"/>
        <v>19208</v>
      </c>
      <c r="O896" s="207">
        <f t="shared" si="225"/>
        <v>4</v>
      </c>
      <c r="P896" s="219"/>
      <c r="Q896" s="204">
        <f t="shared" si="226"/>
        <v>11089</v>
      </c>
      <c r="R896" s="217">
        <f t="shared" si="227"/>
        <v>11104</v>
      </c>
      <c r="S896" s="217">
        <f t="shared" si="228"/>
        <v>11104</v>
      </c>
      <c r="T896" s="210">
        <f t="shared" si="236"/>
        <v>15</v>
      </c>
      <c r="U896" s="219"/>
      <c r="V896" s="204">
        <f t="shared" si="229"/>
        <v>7033</v>
      </c>
      <c r="W896" s="217">
        <f t="shared" si="230"/>
        <v>7042</v>
      </c>
      <c r="X896" s="217">
        <f t="shared" si="231"/>
        <v>7174</v>
      </c>
      <c r="Y896" s="217">
        <f t="shared" si="232"/>
        <v>7163</v>
      </c>
      <c r="Z896" s="217">
        <f t="shared" si="233"/>
        <v>7162</v>
      </c>
      <c r="AA896" s="217">
        <f t="shared" si="234"/>
        <v>7166</v>
      </c>
      <c r="AB896" s="210">
        <f t="shared" si="237"/>
        <v>4</v>
      </c>
      <c r="AC896" s="203"/>
      <c r="AD896" s="211"/>
    </row>
    <row r="897" spans="1:30" s="79" customFormat="1" x14ac:dyDescent="0.2">
      <c r="A897" s="200">
        <v>489</v>
      </c>
      <c r="B897" s="200">
        <v>489020300</v>
      </c>
      <c r="C897" s="201" t="s">
        <v>540</v>
      </c>
      <c r="D897" s="200">
        <v>20</v>
      </c>
      <c r="E897" s="201" t="s">
        <v>52</v>
      </c>
      <c r="F897" s="200">
        <v>300</v>
      </c>
      <c r="G897" s="201" t="s">
        <v>332</v>
      </c>
      <c r="H897" s="202">
        <v>2.2199999999999998</v>
      </c>
      <c r="I897" s="203"/>
      <c r="J897" s="204">
        <f t="shared" si="221"/>
        <v>12258</v>
      </c>
      <c r="K897" s="217">
        <f t="shared" si="222"/>
        <v>22013</v>
      </c>
      <c r="L897" s="217">
        <f t="shared" si="223"/>
        <v>0</v>
      </c>
      <c r="M897" s="217">
        <f t="shared" si="224"/>
        <v>938</v>
      </c>
      <c r="N897" s="218">
        <f t="shared" si="235"/>
        <v>35209</v>
      </c>
      <c r="O897" s="207">
        <f t="shared" si="225"/>
        <v>0</v>
      </c>
      <c r="P897" s="219"/>
      <c r="Q897" s="204">
        <f t="shared" si="226"/>
        <v>10556</v>
      </c>
      <c r="R897" s="217">
        <f t="shared" si="227"/>
        <v>12258</v>
      </c>
      <c r="S897" s="217">
        <f t="shared" si="228"/>
        <v>12258</v>
      </c>
      <c r="T897" s="210">
        <f t="shared" si="236"/>
        <v>1702</v>
      </c>
      <c r="U897" s="219"/>
      <c r="V897" s="204">
        <f t="shared" si="229"/>
        <v>19944</v>
      </c>
      <c r="W897" s="217">
        <f t="shared" si="230"/>
        <v>23160</v>
      </c>
      <c r="X897" s="217">
        <f t="shared" si="231"/>
        <v>21943</v>
      </c>
      <c r="Y897" s="217">
        <f t="shared" si="232"/>
        <v>22013</v>
      </c>
      <c r="Z897" s="217">
        <f t="shared" si="233"/>
        <v>22013</v>
      </c>
      <c r="AA897" s="217">
        <f t="shared" si="234"/>
        <v>22013</v>
      </c>
      <c r="AB897" s="210">
        <f t="shared" si="237"/>
        <v>0</v>
      </c>
      <c r="AC897" s="203"/>
      <c r="AD897" s="211"/>
    </row>
    <row r="898" spans="1:30" s="79" customFormat="1" x14ac:dyDescent="0.2">
      <c r="A898" s="200">
        <v>489</v>
      </c>
      <c r="B898" s="200">
        <v>489020310</v>
      </c>
      <c r="C898" s="201" t="s">
        <v>540</v>
      </c>
      <c r="D898" s="200">
        <v>20</v>
      </c>
      <c r="E898" s="201" t="s">
        <v>52</v>
      </c>
      <c r="F898" s="200">
        <v>310</v>
      </c>
      <c r="G898" s="201" t="s">
        <v>342</v>
      </c>
      <c r="H898" s="202">
        <v>18.850000000000001</v>
      </c>
      <c r="I898" s="203"/>
      <c r="J898" s="204">
        <f t="shared" si="221"/>
        <v>11041</v>
      </c>
      <c r="K898" s="217">
        <f t="shared" si="222"/>
        <v>2860</v>
      </c>
      <c r="L898" s="217">
        <f t="shared" si="223"/>
        <v>0</v>
      </c>
      <c r="M898" s="217">
        <f t="shared" si="224"/>
        <v>938</v>
      </c>
      <c r="N898" s="218">
        <f t="shared" si="235"/>
        <v>14839</v>
      </c>
      <c r="O898" s="207">
        <f t="shared" si="225"/>
        <v>-430</v>
      </c>
      <c r="P898" s="219"/>
      <c r="Q898" s="204">
        <f t="shared" si="226"/>
        <v>10882</v>
      </c>
      <c r="R898" s="217">
        <f t="shared" si="227"/>
        <v>11041</v>
      </c>
      <c r="S898" s="217">
        <f t="shared" si="228"/>
        <v>11041</v>
      </c>
      <c r="T898" s="210">
        <f t="shared" si="236"/>
        <v>159</v>
      </c>
      <c r="U898" s="219"/>
      <c r="V898" s="204">
        <f t="shared" si="229"/>
        <v>1126</v>
      </c>
      <c r="W898" s="217">
        <f t="shared" si="230"/>
        <v>1142</v>
      </c>
      <c r="X898" s="217">
        <f t="shared" si="231"/>
        <v>1862</v>
      </c>
      <c r="Y898" s="217">
        <f t="shared" si="232"/>
        <v>1774</v>
      </c>
      <c r="Z898" s="217">
        <f t="shared" si="233"/>
        <v>3290</v>
      </c>
      <c r="AA898" s="217">
        <f t="shared" si="234"/>
        <v>2860</v>
      </c>
      <c r="AB898" s="210">
        <f t="shared" si="237"/>
        <v>-430</v>
      </c>
      <c r="AC898" s="203"/>
      <c r="AD898" s="211"/>
    </row>
    <row r="899" spans="1:30" s="79" customFormat="1" x14ac:dyDescent="0.2">
      <c r="A899" s="200">
        <v>489</v>
      </c>
      <c r="B899" s="200">
        <v>489020645</v>
      </c>
      <c r="C899" s="201" t="s">
        <v>540</v>
      </c>
      <c r="D899" s="200">
        <v>20</v>
      </c>
      <c r="E899" s="201" t="s">
        <v>52</v>
      </c>
      <c r="F899" s="200">
        <v>645</v>
      </c>
      <c r="G899" s="201" t="s">
        <v>399</v>
      </c>
      <c r="H899" s="202">
        <v>74.06</v>
      </c>
      <c r="I899" s="203"/>
      <c r="J899" s="204">
        <f t="shared" si="221"/>
        <v>11987</v>
      </c>
      <c r="K899" s="217">
        <f t="shared" si="222"/>
        <v>4879</v>
      </c>
      <c r="L899" s="217">
        <f t="shared" si="223"/>
        <v>0</v>
      </c>
      <c r="M899" s="217">
        <f t="shared" si="224"/>
        <v>938</v>
      </c>
      <c r="N899" s="218">
        <f t="shared" si="235"/>
        <v>17804</v>
      </c>
      <c r="O899" s="207">
        <f t="shared" si="225"/>
        <v>0</v>
      </c>
      <c r="P899" s="219"/>
      <c r="Q899" s="204">
        <f t="shared" si="226"/>
        <v>11550</v>
      </c>
      <c r="R899" s="217">
        <f t="shared" si="227"/>
        <v>11987</v>
      </c>
      <c r="S899" s="217">
        <f t="shared" si="228"/>
        <v>11987</v>
      </c>
      <c r="T899" s="210">
        <f t="shared" si="236"/>
        <v>437</v>
      </c>
      <c r="U899" s="219"/>
      <c r="V899" s="204">
        <f t="shared" si="229"/>
        <v>4407</v>
      </c>
      <c r="W899" s="217">
        <f t="shared" si="230"/>
        <v>4574</v>
      </c>
      <c r="X899" s="217">
        <f t="shared" si="231"/>
        <v>4934</v>
      </c>
      <c r="Y899" s="217">
        <f t="shared" si="232"/>
        <v>4881</v>
      </c>
      <c r="Z899" s="217">
        <f t="shared" si="233"/>
        <v>4879</v>
      </c>
      <c r="AA899" s="217">
        <f t="shared" si="234"/>
        <v>4879</v>
      </c>
      <c r="AB899" s="210">
        <f t="shared" si="237"/>
        <v>0</v>
      </c>
      <c r="AC899" s="203"/>
      <c r="AD899" s="211"/>
    </row>
    <row r="900" spans="1:30" s="79" customFormat="1" x14ac:dyDescent="0.2">
      <c r="A900" s="200">
        <v>489</v>
      </c>
      <c r="B900" s="200">
        <v>489020660</v>
      </c>
      <c r="C900" s="201" t="s">
        <v>540</v>
      </c>
      <c r="D900" s="200">
        <v>20</v>
      </c>
      <c r="E900" s="201" t="s">
        <v>52</v>
      </c>
      <c r="F900" s="200">
        <v>660</v>
      </c>
      <c r="G900" s="201" t="s">
        <v>403</v>
      </c>
      <c r="H900" s="202">
        <v>10</v>
      </c>
      <c r="I900" s="203"/>
      <c r="J900" s="204">
        <f t="shared" si="221"/>
        <v>11381</v>
      </c>
      <c r="K900" s="217">
        <f t="shared" si="222"/>
        <v>10121</v>
      </c>
      <c r="L900" s="217">
        <f t="shared" si="223"/>
        <v>0</v>
      </c>
      <c r="M900" s="217">
        <f t="shared" si="224"/>
        <v>938</v>
      </c>
      <c r="N900" s="218">
        <f t="shared" si="235"/>
        <v>22440</v>
      </c>
      <c r="O900" s="207">
        <f t="shared" si="225"/>
        <v>0</v>
      </c>
      <c r="P900" s="219"/>
      <c r="Q900" s="204">
        <f t="shared" si="226"/>
        <v>11986</v>
      </c>
      <c r="R900" s="217">
        <f t="shared" si="227"/>
        <v>11381</v>
      </c>
      <c r="S900" s="217">
        <f t="shared" si="228"/>
        <v>11381</v>
      </c>
      <c r="T900" s="210">
        <f t="shared" si="236"/>
        <v>-605</v>
      </c>
      <c r="U900" s="219"/>
      <c r="V900" s="204">
        <f t="shared" si="229"/>
        <v>9707</v>
      </c>
      <c r="W900" s="217">
        <f t="shared" si="230"/>
        <v>9217</v>
      </c>
      <c r="X900" s="217">
        <f t="shared" si="231"/>
        <v>10062</v>
      </c>
      <c r="Y900" s="217">
        <f t="shared" si="232"/>
        <v>10118</v>
      </c>
      <c r="Z900" s="217">
        <f t="shared" si="233"/>
        <v>10121</v>
      </c>
      <c r="AA900" s="217">
        <f t="shared" si="234"/>
        <v>10121</v>
      </c>
      <c r="AB900" s="210">
        <f t="shared" si="237"/>
        <v>0</v>
      </c>
      <c r="AC900" s="203"/>
      <c r="AD900" s="211"/>
    </row>
    <row r="901" spans="1:30" s="79" customFormat="1" x14ac:dyDescent="0.2">
      <c r="A901" s="200">
        <v>489</v>
      </c>
      <c r="B901" s="200">
        <v>489020712</v>
      </c>
      <c r="C901" s="201" t="s">
        <v>540</v>
      </c>
      <c r="D901" s="200">
        <v>20</v>
      </c>
      <c r="E901" s="201" t="s">
        <v>52</v>
      </c>
      <c r="F901" s="200">
        <v>712</v>
      </c>
      <c r="G901" s="201" t="s">
        <v>420</v>
      </c>
      <c r="H901" s="202">
        <v>35.379999999999995</v>
      </c>
      <c r="I901" s="203"/>
      <c r="J901" s="204">
        <f t="shared" si="221"/>
        <v>11538</v>
      </c>
      <c r="K901" s="217">
        <f t="shared" si="222"/>
        <v>8301</v>
      </c>
      <c r="L901" s="217">
        <f t="shared" si="223"/>
        <v>0</v>
      </c>
      <c r="M901" s="217">
        <f t="shared" si="224"/>
        <v>938</v>
      </c>
      <c r="N901" s="218">
        <f t="shared" si="235"/>
        <v>20777</v>
      </c>
      <c r="O901" s="207">
        <f t="shared" si="225"/>
        <v>0</v>
      </c>
      <c r="P901" s="219"/>
      <c r="Q901" s="204">
        <f t="shared" si="226"/>
        <v>10923</v>
      </c>
      <c r="R901" s="217">
        <f t="shared" si="227"/>
        <v>11538</v>
      </c>
      <c r="S901" s="217">
        <f t="shared" si="228"/>
        <v>11538</v>
      </c>
      <c r="T901" s="210">
        <f t="shared" si="236"/>
        <v>615</v>
      </c>
      <c r="U901" s="219"/>
      <c r="V901" s="204">
        <f t="shared" si="229"/>
        <v>7655</v>
      </c>
      <c r="W901" s="217">
        <f t="shared" si="230"/>
        <v>8086</v>
      </c>
      <c r="X901" s="217">
        <f t="shared" si="231"/>
        <v>8238</v>
      </c>
      <c r="Y901" s="217">
        <f t="shared" si="232"/>
        <v>8299</v>
      </c>
      <c r="Z901" s="217">
        <f t="shared" si="233"/>
        <v>8301</v>
      </c>
      <c r="AA901" s="217">
        <f t="shared" si="234"/>
        <v>8301</v>
      </c>
      <c r="AB901" s="210">
        <f t="shared" si="237"/>
        <v>0</v>
      </c>
      <c r="AC901" s="203"/>
      <c r="AD901" s="211"/>
    </row>
    <row r="902" spans="1:30" s="79" customFormat="1" x14ac:dyDescent="0.2">
      <c r="A902" s="200">
        <v>489</v>
      </c>
      <c r="B902" s="200">
        <v>489020760</v>
      </c>
      <c r="C902" s="201" t="s">
        <v>540</v>
      </c>
      <c r="D902" s="200">
        <v>20</v>
      </c>
      <c r="E902" s="201" t="s">
        <v>52</v>
      </c>
      <c r="F902" s="200">
        <v>760</v>
      </c>
      <c r="G902" s="201" t="s">
        <v>433</v>
      </c>
      <c r="H902" s="202">
        <v>0.8</v>
      </c>
      <c r="I902" s="203"/>
      <c r="J902" s="204">
        <f t="shared" si="221"/>
        <v>12147.763307967482</v>
      </c>
      <c r="K902" s="217">
        <f t="shared" si="222"/>
        <v>3089</v>
      </c>
      <c r="L902" s="217">
        <f t="shared" si="223"/>
        <v>0</v>
      </c>
      <c r="M902" s="217">
        <f t="shared" si="224"/>
        <v>938</v>
      </c>
      <c r="N902" s="218">
        <f t="shared" si="235"/>
        <v>16174.763307967482</v>
      </c>
      <c r="O902" s="207" t="str">
        <f t="shared" si="225"/>
        <v/>
      </c>
      <c r="P902" s="219"/>
      <c r="Q902" s="204" t="str">
        <f t="shared" si="226"/>
        <v/>
      </c>
      <c r="R902" s="217" t="str">
        <f t="shared" si="227"/>
        <v/>
      </c>
      <c r="S902" s="217" t="str">
        <f t="shared" si="228"/>
        <v/>
      </c>
      <c r="T902" s="210" t="str">
        <f t="shared" si="236"/>
        <v/>
      </c>
      <c r="U902" s="219"/>
      <c r="V902" s="204" t="str">
        <f t="shared" si="229"/>
        <v/>
      </c>
      <c r="W902" s="217" t="str">
        <f t="shared" si="230"/>
        <v/>
      </c>
      <c r="X902" s="217" t="str">
        <f t="shared" si="231"/>
        <v/>
      </c>
      <c r="Y902" s="217" t="str">
        <f t="shared" si="232"/>
        <v/>
      </c>
      <c r="Z902" s="217" t="str">
        <f t="shared" si="233"/>
        <v/>
      </c>
      <c r="AA902" s="217">
        <f t="shared" si="234"/>
        <v>3089</v>
      </c>
      <c r="AB902" s="210" t="str">
        <f t="shared" si="237"/>
        <v/>
      </c>
      <c r="AC902" s="203"/>
      <c r="AD902" s="211"/>
    </row>
    <row r="903" spans="1:30" s="79" customFormat="1" x14ac:dyDescent="0.2">
      <c r="A903" s="200">
        <v>491</v>
      </c>
      <c r="B903" s="200">
        <v>491095072</v>
      </c>
      <c r="C903" s="201" t="s">
        <v>541</v>
      </c>
      <c r="D903" s="200">
        <v>95</v>
      </c>
      <c r="E903" s="201" t="s">
        <v>127</v>
      </c>
      <c r="F903" s="200">
        <v>72</v>
      </c>
      <c r="G903" s="201" t="s">
        <v>104</v>
      </c>
      <c r="H903" s="202">
        <v>4</v>
      </c>
      <c r="I903" s="203"/>
      <c r="J903" s="204">
        <f t="shared" si="221"/>
        <v>13379</v>
      </c>
      <c r="K903" s="217">
        <f t="shared" si="222"/>
        <v>3502</v>
      </c>
      <c r="L903" s="217">
        <f t="shared" si="223"/>
        <v>0</v>
      </c>
      <c r="M903" s="217">
        <f t="shared" si="224"/>
        <v>938</v>
      </c>
      <c r="N903" s="218">
        <f t="shared" si="235"/>
        <v>17819</v>
      </c>
      <c r="O903" s="207">
        <f t="shared" si="225"/>
        <v>0</v>
      </c>
      <c r="P903" s="219"/>
      <c r="Q903" s="204">
        <f t="shared" si="226"/>
        <v>10806.205558336456</v>
      </c>
      <c r="R903" s="217">
        <f t="shared" si="227"/>
        <v>13379</v>
      </c>
      <c r="S903" s="217">
        <f t="shared" si="228"/>
        <v>13379</v>
      </c>
      <c r="T903" s="210">
        <f t="shared" si="236"/>
        <v>2572.7944416635437</v>
      </c>
      <c r="U903" s="219"/>
      <c r="V903" s="204">
        <f t="shared" si="229"/>
        <v>2436</v>
      </c>
      <c r="W903" s="217">
        <f t="shared" si="230"/>
        <v>3016</v>
      </c>
      <c r="X903" s="217">
        <f t="shared" si="231"/>
        <v>3478</v>
      </c>
      <c r="Y903" s="217">
        <f t="shared" si="232"/>
        <v>3502</v>
      </c>
      <c r="Z903" s="217">
        <f t="shared" si="233"/>
        <v>3502</v>
      </c>
      <c r="AA903" s="217">
        <f t="shared" si="234"/>
        <v>3502</v>
      </c>
      <c r="AB903" s="210">
        <f t="shared" si="237"/>
        <v>0</v>
      </c>
      <c r="AC903" s="203"/>
      <c r="AD903" s="211"/>
    </row>
    <row r="904" spans="1:30" s="79" customFormat="1" x14ac:dyDescent="0.2">
      <c r="A904" s="200">
        <v>491</v>
      </c>
      <c r="B904" s="200">
        <v>491095094</v>
      </c>
      <c r="C904" s="201" t="s">
        <v>541</v>
      </c>
      <c r="D904" s="200">
        <v>95</v>
      </c>
      <c r="E904" s="201" t="s">
        <v>127</v>
      </c>
      <c r="F904" s="200">
        <v>94</v>
      </c>
      <c r="G904" s="201" t="s">
        <v>126</v>
      </c>
      <c r="H904" s="202">
        <v>0.5</v>
      </c>
      <c r="I904" s="203"/>
      <c r="J904" s="204">
        <f t="shared" si="221"/>
        <v>9132</v>
      </c>
      <c r="K904" s="217">
        <f t="shared" si="222"/>
        <v>656</v>
      </c>
      <c r="L904" s="217">
        <f t="shared" si="223"/>
        <v>0</v>
      </c>
      <c r="M904" s="217">
        <f t="shared" si="224"/>
        <v>938</v>
      </c>
      <c r="N904" s="218">
        <f t="shared" si="235"/>
        <v>10726</v>
      </c>
      <c r="O904" s="207">
        <f t="shared" si="225"/>
        <v>1</v>
      </c>
      <c r="P904" s="219"/>
      <c r="Q904" s="204">
        <f t="shared" si="226"/>
        <v>11395.758941280055</v>
      </c>
      <c r="R904" s="217">
        <f t="shared" si="227"/>
        <v>9132</v>
      </c>
      <c r="S904" s="217">
        <f t="shared" si="228"/>
        <v>9132</v>
      </c>
      <c r="T904" s="210">
        <f t="shared" si="236"/>
        <v>-2263.7589412800553</v>
      </c>
      <c r="U904" s="219"/>
      <c r="V904" s="204">
        <f t="shared" si="229"/>
        <v>799</v>
      </c>
      <c r="W904" s="217">
        <f t="shared" si="230"/>
        <v>640</v>
      </c>
      <c r="X904" s="217">
        <f t="shared" si="231"/>
        <v>605</v>
      </c>
      <c r="Y904" s="217">
        <f t="shared" si="232"/>
        <v>655</v>
      </c>
      <c r="Z904" s="217">
        <f t="shared" si="233"/>
        <v>655</v>
      </c>
      <c r="AA904" s="217">
        <f t="shared" si="234"/>
        <v>656</v>
      </c>
      <c r="AB904" s="210">
        <f t="shared" si="237"/>
        <v>1</v>
      </c>
      <c r="AC904" s="203"/>
      <c r="AD904" s="211"/>
    </row>
    <row r="905" spans="1:30" s="79" customFormat="1" x14ac:dyDescent="0.2">
      <c r="A905" s="200">
        <v>491</v>
      </c>
      <c r="B905" s="200">
        <v>491095095</v>
      </c>
      <c r="C905" s="201" t="s">
        <v>541</v>
      </c>
      <c r="D905" s="200">
        <v>95</v>
      </c>
      <c r="E905" s="201" t="s">
        <v>127</v>
      </c>
      <c r="F905" s="200">
        <v>95</v>
      </c>
      <c r="G905" s="201" t="s">
        <v>127</v>
      </c>
      <c r="H905" s="202">
        <v>1213.2299999999998</v>
      </c>
      <c r="I905" s="203"/>
      <c r="J905" s="204">
        <f t="shared" si="221"/>
        <v>12272</v>
      </c>
      <c r="K905" s="217">
        <f t="shared" si="222"/>
        <v>90</v>
      </c>
      <c r="L905" s="217">
        <f t="shared" si="223"/>
        <v>0</v>
      </c>
      <c r="M905" s="217">
        <f t="shared" si="224"/>
        <v>938</v>
      </c>
      <c r="N905" s="218">
        <f t="shared" si="235"/>
        <v>13300</v>
      </c>
      <c r="O905" s="207">
        <f t="shared" si="225"/>
        <v>5</v>
      </c>
      <c r="P905" s="219"/>
      <c r="Q905" s="204">
        <f t="shared" si="226"/>
        <v>11905</v>
      </c>
      <c r="R905" s="217">
        <f t="shared" si="227"/>
        <v>12272</v>
      </c>
      <c r="S905" s="217">
        <f t="shared" si="228"/>
        <v>12272</v>
      </c>
      <c r="T905" s="210">
        <f t="shared" si="236"/>
        <v>367</v>
      </c>
      <c r="U905" s="219"/>
      <c r="V905" s="204">
        <f t="shared" si="229"/>
        <v>0</v>
      </c>
      <c r="W905" s="217">
        <f t="shared" si="230"/>
        <v>0</v>
      </c>
      <c r="X905" s="217">
        <f t="shared" si="231"/>
        <v>67</v>
      </c>
      <c r="Y905" s="217">
        <f t="shared" si="232"/>
        <v>85</v>
      </c>
      <c r="Z905" s="217">
        <f t="shared" si="233"/>
        <v>85</v>
      </c>
      <c r="AA905" s="217">
        <f t="shared" si="234"/>
        <v>90</v>
      </c>
      <c r="AB905" s="210">
        <f t="shared" si="237"/>
        <v>5</v>
      </c>
      <c r="AC905" s="203"/>
      <c r="AD905" s="211"/>
    </row>
    <row r="906" spans="1:30" s="79" customFormat="1" x14ac:dyDescent="0.2">
      <c r="A906" s="200">
        <v>491</v>
      </c>
      <c r="B906" s="200">
        <v>491095201</v>
      </c>
      <c r="C906" s="201" t="s">
        <v>541</v>
      </c>
      <c r="D906" s="200">
        <v>95</v>
      </c>
      <c r="E906" s="201" t="s">
        <v>127</v>
      </c>
      <c r="F906" s="200">
        <v>201</v>
      </c>
      <c r="G906" s="201" t="s">
        <v>233</v>
      </c>
      <c r="H906" s="202">
        <v>10.09</v>
      </c>
      <c r="I906" s="203"/>
      <c r="J906" s="204">
        <f t="shared" ref="J906:J969" si="238">VLOOKUP($B906,rates21Q4,8,FALSE)</f>
        <v>13176</v>
      </c>
      <c r="K906" s="217">
        <f t="shared" ref="K906:K969" si="239">VLOOKUP($B906,rates21Q4,9,FALSE)</f>
        <v>461</v>
      </c>
      <c r="L906" s="217">
        <f t="shared" ref="L906:L969" si="240">IFERROR(VLOOKUP($B906,rates21Q4,10,FALSE),0)</f>
        <v>0</v>
      </c>
      <c r="M906" s="217">
        <f t="shared" ref="M906:M969" si="241">VLOOKUP($B906,rates21Q4,11,FALSE)</f>
        <v>938</v>
      </c>
      <c r="N906" s="218">
        <f t="shared" si="235"/>
        <v>14575</v>
      </c>
      <c r="O906" s="207">
        <f t="shared" ref="O906:O969" si="242">IFERROR(N906-IFERROR(VLOOKUP($B906,rates21Q3c,12,FALSE),""),"")</f>
        <v>3</v>
      </c>
      <c r="P906" s="219"/>
      <c r="Q906" s="204">
        <f t="shared" ref="Q906:Q969" si="243">IFERROR(VLOOKUP($B906,rates20Q4,9,FALSE),"")</f>
        <v>9076</v>
      </c>
      <c r="R906" s="217">
        <f t="shared" ref="R906:R969" si="244">IFERROR(VLOOKUP($B906,rates21Q1f,8,FALSE),"")</f>
        <v>13176</v>
      </c>
      <c r="S906" s="217">
        <f t="shared" ref="S906:S969" si="245">IFERROR(VLOOKUP($B906,rates21Q2,8,FALSE),"")</f>
        <v>13176</v>
      </c>
      <c r="T906" s="210">
        <f t="shared" si="236"/>
        <v>4100</v>
      </c>
      <c r="U906" s="219"/>
      <c r="V906" s="204">
        <f t="shared" ref="V906:V969" si="246">IFERROR(VLOOKUP($B906,rates20Q4,10,FALSE),"")</f>
        <v>0</v>
      </c>
      <c r="W906" s="217">
        <f t="shared" ref="W906:W969" si="247">IFERROR(VLOOKUP($B906,rates21Q1f,9,FALSE),"")</f>
        <v>0</v>
      </c>
      <c r="X906" s="217">
        <f t="shared" ref="X906:X969" si="248">IFERROR(VLOOKUP($B906,rates21Q2,9,FALSE),"")</f>
        <v>0</v>
      </c>
      <c r="Y906" s="217">
        <f t="shared" ref="Y906:Y969" si="249">IFERROR(VLOOKUP($B906,rates21Q3,9,FALSE),"")</f>
        <v>0</v>
      </c>
      <c r="Z906" s="217">
        <f t="shared" ref="Z906:Z969" si="250">IFERROR(VLOOKUP($B906,rates21Q3c,9,FALSE),"")</f>
        <v>458</v>
      </c>
      <c r="AA906" s="217">
        <f t="shared" ref="AA906:AA969" si="251">IFERROR(VLOOKUP($B906,rates21Q4,9,FALSE),"")</f>
        <v>461</v>
      </c>
      <c r="AB906" s="210">
        <f t="shared" si="237"/>
        <v>3</v>
      </c>
      <c r="AC906" s="203"/>
      <c r="AD906" s="211"/>
    </row>
    <row r="907" spans="1:30" s="79" customFormat="1" x14ac:dyDescent="0.2">
      <c r="A907" s="200">
        <v>491</v>
      </c>
      <c r="B907" s="200">
        <v>491095218</v>
      </c>
      <c r="C907" s="201" t="s">
        <v>541</v>
      </c>
      <c r="D907" s="200">
        <v>95</v>
      </c>
      <c r="E907" s="201" t="s">
        <v>127</v>
      </c>
      <c r="F907" s="200">
        <v>218</v>
      </c>
      <c r="G907" s="201" t="s">
        <v>250</v>
      </c>
      <c r="H907" s="202">
        <v>2</v>
      </c>
      <c r="I907" s="203"/>
      <c r="J907" s="204">
        <f t="shared" si="238"/>
        <v>14278</v>
      </c>
      <c r="K907" s="217">
        <f t="shared" si="239"/>
        <v>5168</v>
      </c>
      <c r="L907" s="217">
        <f t="shared" si="240"/>
        <v>0</v>
      </c>
      <c r="M907" s="217">
        <f t="shared" si="241"/>
        <v>938</v>
      </c>
      <c r="N907" s="218">
        <f t="shared" ref="N907:N970" si="252">SUM(J907:M907)</f>
        <v>20384</v>
      </c>
      <c r="O907" s="207">
        <f t="shared" si="242"/>
        <v>1</v>
      </c>
      <c r="P907" s="219"/>
      <c r="Q907" s="204">
        <f t="shared" si="243"/>
        <v>15145</v>
      </c>
      <c r="R907" s="217">
        <f t="shared" si="244"/>
        <v>14278</v>
      </c>
      <c r="S907" s="217">
        <f t="shared" si="245"/>
        <v>14278</v>
      </c>
      <c r="T907" s="210">
        <f t="shared" ref="T907:T970" si="253">IFERROR(IF(Q907="","",S907-Q907),"")</f>
        <v>-867</v>
      </c>
      <c r="U907" s="219"/>
      <c r="V907" s="204">
        <f t="shared" si="246"/>
        <v>5416</v>
      </c>
      <c r="W907" s="217">
        <f t="shared" si="247"/>
        <v>5106</v>
      </c>
      <c r="X907" s="217">
        <f t="shared" si="248"/>
        <v>5157</v>
      </c>
      <c r="Y907" s="217">
        <f t="shared" si="249"/>
        <v>5167</v>
      </c>
      <c r="Z907" s="217">
        <f t="shared" si="250"/>
        <v>5167</v>
      </c>
      <c r="AA907" s="217">
        <f t="shared" si="251"/>
        <v>5168</v>
      </c>
      <c r="AB907" s="210">
        <f t="shared" ref="AB907:AB970" si="254">IFERROR(AA907-Z907,"")</f>
        <v>1</v>
      </c>
      <c r="AC907" s="203"/>
      <c r="AD907" s="211"/>
    </row>
    <row r="908" spans="1:30" s="79" customFormat="1" x14ac:dyDescent="0.2">
      <c r="A908" s="200">
        <v>491</v>
      </c>
      <c r="B908" s="200">
        <v>491095265</v>
      </c>
      <c r="C908" s="201" t="s">
        <v>541</v>
      </c>
      <c r="D908" s="200">
        <v>95</v>
      </c>
      <c r="E908" s="201" t="s">
        <v>127</v>
      </c>
      <c r="F908" s="200">
        <v>265</v>
      </c>
      <c r="G908" s="201" t="s">
        <v>297</v>
      </c>
      <c r="H908" s="202">
        <v>2</v>
      </c>
      <c r="I908" s="203"/>
      <c r="J908" s="204">
        <f t="shared" si="238"/>
        <v>10675.913042850263</v>
      </c>
      <c r="K908" s="217">
        <f t="shared" si="239"/>
        <v>4775</v>
      </c>
      <c r="L908" s="217">
        <f t="shared" si="240"/>
        <v>0</v>
      </c>
      <c r="M908" s="217">
        <f t="shared" si="241"/>
        <v>938</v>
      </c>
      <c r="N908" s="218">
        <f t="shared" si="252"/>
        <v>16388.913042850261</v>
      </c>
      <c r="O908" s="207">
        <f t="shared" si="242"/>
        <v>1</v>
      </c>
      <c r="P908" s="219"/>
      <c r="Q908" s="204">
        <f t="shared" si="243"/>
        <v>10499.184729073064</v>
      </c>
      <c r="R908" s="217">
        <f t="shared" si="244"/>
        <v>10675.913042850263</v>
      </c>
      <c r="S908" s="217">
        <f t="shared" si="245"/>
        <v>10675.913042850263</v>
      </c>
      <c r="T908" s="210">
        <f t="shared" si="253"/>
        <v>176.72831377719922</v>
      </c>
      <c r="U908" s="219"/>
      <c r="V908" s="204">
        <f t="shared" si="246"/>
        <v>4428</v>
      </c>
      <c r="W908" s="217">
        <f t="shared" si="247"/>
        <v>4503</v>
      </c>
      <c r="X908" s="217">
        <f t="shared" si="248"/>
        <v>4783</v>
      </c>
      <c r="Y908" s="217">
        <f t="shared" si="249"/>
        <v>4774</v>
      </c>
      <c r="Z908" s="217">
        <f t="shared" si="250"/>
        <v>4774</v>
      </c>
      <c r="AA908" s="217">
        <f t="shared" si="251"/>
        <v>4775</v>
      </c>
      <c r="AB908" s="210">
        <f t="shared" si="254"/>
        <v>1</v>
      </c>
      <c r="AC908" s="203"/>
      <c r="AD908" s="211"/>
    </row>
    <row r="909" spans="1:30" s="79" customFormat="1" x14ac:dyDescent="0.2">
      <c r="A909" s="200">
        <v>491</v>
      </c>
      <c r="B909" s="200">
        <v>491095273</v>
      </c>
      <c r="C909" s="201" t="s">
        <v>541</v>
      </c>
      <c r="D909" s="200">
        <v>95</v>
      </c>
      <c r="E909" s="201" t="s">
        <v>127</v>
      </c>
      <c r="F909" s="200">
        <v>273</v>
      </c>
      <c r="G909" s="201" t="s">
        <v>305</v>
      </c>
      <c r="H909" s="202">
        <v>12.37</v>
      </c>
      <c r="I909" s="203"/>
      <c r="J909" s="204">
        <f t="shared" si="238"/>
        <v>9255</v>
      </c>
      <c r="K909" s="217">
        <f t="shared" si="239"/>
        <v>3380</v>
      </c>
      <c r="L909" s="217">
        <f t="shared" si="240"/>
        <v>0</v>
      </c>
      <c r="M909" s="217">
        <f t="shared" si="241"/>
        <v>938</v>
      </c>
      <c r="N909" s="218">
        <f t="shared" si="252"/>
        <v>13573</v>
      </c>
      <c r="O909" s="207">
        <f t="shared" si="242"/>
        <v>0</v>
      </c>
      <c r="P909" s="219"/>
      <c r="Q909" s="204">
        <f t="shared" si="243"/>
        <v>9123</v>
      </c>
      <c r="R909" s="217">
        <f t="shared" si="244"/>
        <v>9255</v>
      </c>
      <c r="S909" s="217">
        <f t="shared" si="245"/>
        <v>9255</v>
      </c>
      <c r="T909" s="210">
        <f t="shared" si="253"/>
        <v>132</v>
      </c>
      <c r="U909" s="219"/>
      <c r="V909" s="204">
        <f t="shared" si="246"/>
        <v>2912</v>
      </c>
      <c r="W909" s="217">
        <f t="shared" si="247"/>
        <v>2954</v>
      </c>
      <c r="X909" s="217">
        <f t="shared" si="248"/>
        <v>3354</v>
      </c>
      <c r="Y909" s="217">
        <f t="shared" si="249"/>
        <v>3326</v>
      </c>
      <c r="Z909" s="217">
        <f t="shared" si="250"/>
        <v>3380</v>
      </c>
      <c r="AA909" s="217">
        <f t="shared" si="251"/>
        <v>3380</v>
      </c>
      <c r="AB909" s="210">
        <f t="shared" si="254"/>
        <v>0</v>
      </c>
      <c r="AC909" s="203"/>
      <c r="AD909" s="211"/>
    </row>
    <row r="910" spans="1:30" s="79" customFormat="1" x14ac:dyDescent="0.2">
      <c r="A910" s="200">
        <v>491</v>
      </c>
      <c r="B910" s="200">
        <v>491095292</v>
      </c>
      <c r="C910" s="201" t="s">
        <v>541</v>
      </c>
      <c r="D910" s="200">
        <v>95</v>
      </c>
      <c r="E910" s="201" t="s">
        <v>127</v>
      </c>
      <c r="F910" s="200">
        <v>292</v>
      </c>
      <c r="G910" s="201" t="s">
        <v>324</v>
      </c>
      <c r="H910" s="202">
        <v>10.98</v>
      </c>
      <c r="I910" s="203"/>
      <c r="J910" s="204">
        <f t="shared" si="238"/>
        <v>10266</v>
      </c>
      <c r="K910" s="217">
        <f t="shared" si="239"/>
        <v>1817</v>
      </c>
      <c r="L910" s="217">
        <f t="shared" si="240"/>
        <v>0</v>
      </c>
      <c r="M910" s="217">
        <f t="shared" si="241"/>
        <v>938</v>
      </c>
      <c r="N910" s="218">
        <f t="shared" si="252"/>
        <v>13021</v>
      </c>
      <c r="O910" s="207">
        <f t="shared" si="242"/>
        <v>32</v>
      </c>
      <c r="P910" s="219"/>
      <c r="Q910" s="204">
        <f t="shared" si="243"/>
        <v>9634</v>
      </c>
      <c r="R910" s="217">
        <f t="shared" si="244"/>
        <v>10266</v>
      </c>
      <c r="S910" s="217">
        <f t="shared" si="245"/>
        <v>10266</v>
      </c>
      <c r="T910" s="210">
        <f t="shared" si="253"/>
        <v>632</v>
      </c>
      <c r="U910" s="219"/>
      <c r="V910" s="204">
        <f t="shared" si="246"/>
        <v>1675</v>
      </c>
      <c r="W910" s="217">
        <f t="shared" si="247"/>
        <v>1785</v>
      </c>
      <c r="X910" s="217">
        <f t="shared" si="248"/>
        <v>1785</v>
      </c>
      <c r="Y910" s="217">
        <f t="shared" si="249"/>
        <v>1785</v>
      </c>
      <c r="Z910" s="217">
        <f t="shared" si="250"/>
        <v>1785</v>
      </c>
      <c r="AA910" s="217">
        <f t="shared" si="251"/>
        <v>1817</v>
      </c>
      <c r="AB910" s="210">
        <f t="shared" si="254"/>
        <v>32</v>
      </c>
      <c r="AC910" s="203"/>
      <c r="AD910" s="211"/>
    </row>
    <row r="911" spans="1:30" s="79" customFormat="1" x14ac:dyDescent="0.2">
      <c r="A911" s="200">
        <v>491</v>
      </c>
      <c r="B911" s="200">
        <v>491095331</v>
      </c>
      <c r="C911" s="201" t="s">
        <v>541</v>
      </c>
      <c r="D911" s="200">
        <v>95</v>
      </c>
      <c r="E911" s="201" t="s">
        <v>127</v>
      </c>
      <c r="F911" s="200">
        <v>331</v>
      </c>
      <c r="G911" s="201" t="s">
        <v>363</v>
      </c>
      <c r="H911" s="202">
        <v>31.58</v>
      </c>
      <c r="I911" s="203"/>
      <c r="J911" s="204">
        <f t="shared" si="238"/>
        <v>10785</v>
      </c>
      <c r="K911" s="217">
        <f t="shared" si="239"/>
        <v>3369</v>
      </c>
      <c r="L911" s="217">
        <f t="shared" si="240"/>
        <v>0</v>
      </c>
      <c r="M911" s="217">
        <f t="shared" si="241"/>
        <v>938</v>
      </c>
      <c r="N911" s="218">
        <f t="shared" si="252"/>
        <v>15092</v>
      </c>
      <c r="O911" s="207">
        <f t="shared" si="242"/>
        <v>1</v>
      </c>
      <c r="P911" s="219"/>
      <c r="Q911" s="204">
        <f t="shared" si="243"/>
        <v>12421</v>
      </c>
      <c r="R911" s="217">
        <f t="shared" si="244"/>
        <v>10785</v>
      </c>
      <c r="S911" s="217">
        <f t="shared" si="245"/>
        <v>10785</v>
      </c>
      <c r="T911" s="210">
        <f t="shared" si="253"/>
        <v>-1636</v>
      </c>
      <c r="U911" s="219"/>
      <c r="V911" s="204">
        <f t="shared" si="246"/>
        <v>4246</v>
      </c>
      <c r="W911" s="217">
        <f t="shared" si="247"/>
        <v>3686</v>
      </c>
      <c r="X911" s="217">
        <f t="shared" si="248"/>
        <v>3263</v>
      </c>
      <c r="Y911" s="217">
        <f t="shared" si="249"/>
        <v>3366</v>
      </c>
      <c r="Z911" s="217">
        <f t="shared" si="250"/>
        <v>3368</v>
      </c>
      <c r="AA911" s="217">
        <f t="shared" si="251"/>
        <v>3369</v>
      </c>
      <c r="AB911" s="210">
        <f t="shared" si="254"/>
        <v>1</v>
      </c>
      <c r="AC911" s="203"/>
      <c r="AD911" s="211"/>
    </row>
    <row r="912" spans="1:30" s="79" customFormat="1" x14ac:dyDescent="0.2">
      <c r="A912" s="200">
        <v>491</v>
      </c>
      <c r="B912" s="200">
        <v>491095650</v>
      </c>
      <c r="C912" s="201" t="s">
        <v>541</v>
      </c>
      <c r="D912" s="200">
        <v>95</v>
      </c>
      <c r="E912" s="201" t="s">
        <v>127</v>
      </c>
      <c r="F912" s="200">
        <v>650</v>
      </c>
      <c r="G912" s="201" t="s">
        <v>400</v>
      </c>
      <c r="H912" s="202">
        <v>3.33</v>
      </c>
      <c r="I912" s="203"/>
      <c r="J912" s="204">
        <f t="shared" si="238"/>
        <v>10334</v>
      </c>
      <c r="K912" s="217">
        <f t="shared" si="239"/>
        <v>2837</v>
      </c>
      <c r="L912" s="217">
        <f t="shared" si="240"/>
        <v>0</v>
      </c>
      <c r="M912" s="217">
        <f t="shared" si="241"/>
        <v>938</v>
      </c>
      <c r="N912" s="218">
        <f t="shared" si="252"/>
        <v>14109</v>
      </c>
      <c r="O912" s="207">
        <f t="shared" si="242"/>
        <v>0</v>
      </c>
      <c r="P912" s="219"/>
      <c r="Q912" s="204">
        <f t="shared" si="243"/>
        <v>11965</v>
      </c>
      <c r="R912" s="217">
        <f t="shared" si="244"/>
        <v>10334</v>
      </c>
      <c r="S912" s="217">
        <f t="shared" si="245"/>
        <v>10334</v>
      </c>
      <c r="T912" s="210">
        <f t="shared" si="253"/>
        <v>-1631</v>
      </c>
      <c r="U912" s="219"/>
      <c r="V912" s="204">
        <f t="shared" si="246"/>
        <v>3317</v>
      </c>
      <c r="W912" s="217">
        <f t="shared" si="247"/>
        <v>2864</v>
      </c>
      <c r="X912" s="217">
        <f t="shared" si="248"/>
        <v>2864</v>
      </c>
      <c r="Y912" s="217">
        <f t="shared" si="249"/>
        <v>2864</v>
      </c>
      <c r="Z912" s="217">
        <f t="shared" si="250"/>
        <v>2837</v>
      </c>
      <c r="AA912" s="217">
        <f t="shared" si="251"/>
        <v>2837</v>
      </c>
      <c r="AB912" s="210">
        <f t="shared" si="254"/>
        <v>0</v>
      </c>
      <c r="AC912" s="203"/>
      <c r="AD912" s="211"/>
    </row>
    <row r="913" spans="1:30" s="79" customFormat="1" x14ac:dyDescent="0.2">
      <c r="A913" s="200">
        <v>491</v>
      </c>
      <c r="B913" s="200">
        <v>491095665</v>
      </c>
      <c r="C913" s="201" t="s">
        <v>541</v>
      </c>
      <c r="D913" s="200">
        <v>95</v>
      </c>
      <c r="E913" s="201" t="s">
        <v>127</v>
      </c>
      <c r="F913" s="200">
        <v>665</v>
      </c>
      <c r="G913" s="201" t="s">
        <v>405</v>
      </c>
      <c r="H913" s="202">
        <v>3</v>
      </c>
      <c r="I913" s="203"/>
      <c r="J913" s="204">
        <f t="shared" si="238"/>
        <v>11283</v>
      </c>
      <c r="K913" s="217">
        <f t="shared" si="239"/>
        <v>1997</v>
      </c>
      <c r="L913" s="217">
        <f t="shared" si="240"/>
        <v>0</v>
      </c>
      <c r="M913" s="217">
        <f t="shared" si="241"/>
        <v>938</v>
      </c>
      <c r="N913" s="218">
        <f t="shared" si="252"/>
        <v>14218</v>
      </c>
      <c r="O913" s="207">
        <f t="shared" si="242"/>
        <v>0</v>
      </c>
      <c r="P913" s="219"/>
      <c r="Q913" s="204">
        <f t="shared" si="243"/>
        <v>10525.424922197219</v>
      </c>
      <c r="R913" s="217">
        <f t="shared" si="244"/>
        <v>11283</v>
      </c>
      <c r="S913" s="217">
        <f t="shared" si="245"/>
        <v>11283</v>
      </c>
      <c r="T913" s="210">
        <f t="shared" si="253"/>
        <v>757.57507780278138</v>
      </c>
      <c r="U913" s="219"/>
      <c r="V913" s="204">
        <f t="shared" si="246"/>
        <v>1889</v>
      </c>
      <c r="W913" s="217">
        <f t="shared" si="247"/>
        <v>2025</v>
      </c>
      <c r="X913" s="217">
        <f t="shared" si="248"/>
        <v>1949</v>
      </c>
      <c r="Y913" s="217">
        <f t="shared" si="249"/>
        <v>1997</v>
      </c>
      <c r="Z913" s="217">
        <f t="shared" si="250"/>
        <v>1997</v>
      </c>
      <c r="AA913" s="217">
        <f t="shared" si="251"/>
        <v>1997</v>
      </c>
      <c r="AB913" s="210">
        <f t="shared" si="254"/>
        <v>0</v>
      </c>
      <c r="AC913" s="203"/>
      <c r="AD913" s="211"/>
    </row>
    <row r="914" spans="1:30" s="79" customFormat="1" x14ac:dyDescent="0.2">
      <c r="A914" s="200">
        <v>491</v>
      </c>
      <c r="B914" s="200">
        <v>491095763</v>
      </c>
      <c r="C914" s="201" t="s">
        <v>541</v>
      </c>
      <c r="D914" s="200">
        <v>95</v>
      </c>
      <c r="E914" s="201" t="s">
        <v>127</v>
      </c>
      <c r="F914" s="200">
        <v>763</v>
      </c>
      <c r="G914" s="201" t="s">
        <v>434</v>
      </c>
      <c r="H914" s="202">
        <v>3</v>
      </c>
      <c r="I914" s="203"/>
      <c r="J914" s="204">
        <f t="shared" si="238"/>
        <v>10766</v>
      </c>
      <c r="K914" s="217">
        <f t="shared" si="239"/>
        <v>2415</v>
      </c>
      <c r="L914" s="217">
        <f t="shared" si="240"/>
        <v>0</v>
      </c>
      <c r="M914" s="217">
        <f t="shared" si="241"/>
        <v>938</v>
      </c>
      <c r="N914" s="218">
        <f t="shared" si="252"/>
        <v>14119</v>
      </c>
      <c r="O914" s="207">
        <f t="shared" si="242"/>
        <v>0</v>
      </c>
      <c r="P914" s="219"/>
      <c r="Q914" s="204">
        <f t="shared" si="243"/>
        <v>12850</v>
      </c>
      <c r="R914" s="217">
        <f t="shared" si="244"/>
        <v>10766</v>
      </c>
      <c r="S914" s="217">
        <f t="shared" si="245"/>
        <v>10766</v>
      </c>
      <c r="T914" s="210">
        <f t="shared" si="253"/>
        <v>-2084</v>
      </c>
      <c r="U914" s="219"/>
      <c r="V914" s="204">
        <f t="shared" si="246"/>
        <v>2608</v>
      </c>
      <c r="W914" s="217">
        <f t="shared" si="247"/>
        <v>2185</v>
      </c>
      <c r="X914" s="217">
        <f t="shared" si="248"/>
        <v>2465</v>
      </c>
      <c r="Y914" s="217">
        <f t="shared" si="249"/>
        <v>2415</v>
      </c>
      <c r="Z914" s="217">
        <f t="shared" si="250"/>
        <v>2415</v>
      </c>
      <c r="AA914" s="217">
        <f t="shared" si="251"/>
        <v>2415</v>
      </c>
      <c r="AB914" s="210">
        <f t="shared" si="254"/>
        <v>0</v>
      </c>
      <c r="AC914" s="203"/>
      <c r="AD914" s="211"/>
    </row>
    <row r="915" spans="1:30" s="79" customFormat="1" x14ac:dyDescent="0.2">
      <c r="A915" s="200">
        <v>492</v>
      </c>
      <c r="B915" s="200">
        <v>492281005</v>
      </c>
      <c r="C915" s="201" t="s">
        <v>542</v>
      </c>
      <c r="D915" s="200">
        <v>281</v>
      </c>
      <c r="E915" s="201" t="s">
        <v>313</v>
      </c>
      <c r="F915" s="200">
        <v>5</v>
      </c>
      <c r="G915" s="201" t="s">
        <v>37</v>
      </c>
      <c r="H915" s="202">
        <v>1</v>
      </c>
      <c r="I915" s="203"/>
      <c r="J915" s="204">
        <f t="shared" si="238"/>
        <v>16001</v>
      </c>
      <c r="K915" s="217">
        <f t="shared" si="239"/>
        <v>7474</v>
      </c>
      <c r="L915" s="217">
        <f t="shared" si="240"/>
        <v>0</v>
      </c>
      <c r="M915" s="217">
        <f t="shared" si="241"/>
        <v>938</v>
      </c>
      <c r="N915" s="218">
        <f t="shared" si="252"/>
        <v>24413</v>
      </c>
      <c r="O915" s="207">
        <f t="shared" si="242"/>
        <v>2</v>
      </c>
      <c r="P915" s="219"/>
      <c r="Q915" s="204">
        <f t="shared" si="243"/>
        <v>11484.212958768376</v>
      </c>
      <c r="R915" s="217" t="str">
        <f t="shared" si="244"/>
        <v/>
      </c>
      <c r="S915" s="217">
        <f t="shared" si="245"/>
        <v>16001</v>
      </c>
      <c r="T915" s="210">
        <f t="shared" si="253"/>
        <v>4516.7870412316242</v>
      </c>
      <c r="U915" s="219"/>
      <c r="V915" s="204">
        <f t="shared" si="246"/>
        <v>5010</v>
      </c>
      <c r="W915" s="217" t="str">
        <f t="shared" si="247"/>
        <v/>
      </c>
      <c r="X915" s="217">
        <f t="shared" si="248"/>
        <v>7493</v>
      </c>
      <c r="Y915" s="217">
        <f t="shared" si="249"/>
        <v>7473</v>
      </c>
      <c r="Z915" s="217">
        <f t="shared" si="250"/>
        <v>7472</v>
      </c>
      <c r="AA915" s="217">
        <f t="shared" si="251"/>
        <v>7474</v>
      </c>
      <c r="AB915" s="210">
        <f t="shared" si="254"/>
        <v>2</v>
      </c>
      <c r="AC915" s="203"/>
      <c r="AD915" s="211"/>
    </row>
    <row r="916" spans="1:30" s="79" customFormat="1" x14ac:dyDescent="0.2">
      <c r="A916" s="200">
        <v>492</v>
      </c>
      <c r="B916" s="200">
        <v>492281061</v>
      </c>
      <c r="C916" s="201" t="s">
        <v>542</v>
      </c>
      <c r="D916" s="200">
        <v>281</v>
      </c>
      <c r="E916" s="201" t="s">
        <v>313</v>
      </c>
      <c r="F916" s="200">
        <v>61</v>
      </c>
      <c r="G916" s="201" t="s">
        <v>93</v>
      </c>
      <c r="H916" s="202">
        <v>1.36</v>
      </c>
      <c r="I916" s="203"/>
      <c r="J916" s="204">
        <f t="shared" si="238"/>
        <v>13205.804251750098</v>
      </c>
      <c r="K916" s="217">
        <f t="shared" si="239"/>
        <v>721</v>
      </c>
      <c r="L916" s="217">
        <f t="shared" si="240"/>
        <v>0</v>
      </c>
      <c r="M916" s="217">
        <f t="shared" si="241"/>
        <v>938</v>
      </c>
      <c r="N916" s="218">
        <f t="shared" si="252"/>
        <v>14864.804251750098</v>
      </c>
      <c r="O916" s="207" t="str">
        <f t="shared" si="242"/>
        <v/>
      </c>
      <c r="P916" s="219"/>
      <c r="Q916" s="204" t="str">
        <f t="shared" si="243"/>
        <v/>
      </c>
      <c r="R916" s="217" t="str">
        <f t="shared" si="244"/>
        <v/>
      </c>
      <c r="S916" s="217" t="str">
        <f t="shared" si="245"/>
        <v/>
      </c>
      <c r="T916" s="210" t="str">
        <f t="shared" si="253"/>
        <v/>
      </c>
      <c r="U916" s="219"/>
      <c r="V916" s="204" t="str">
        <f t="shared" si="246"/>
        <v/>
      </c>
      <c r="W916" s="217" t="str">
        <f t="shared" si="247"/>
        <v/>
      </c>
      <c r="X916" s="217" t="str">
        <f t="shared" si="248"/>
        <v/>
      </c>
      <c r="Y916" s="217" t="str">
        <f t="shared" si="249"/>
        <v/>
      </c>
      <c r="Z916" s="217" t="str">
        <f t="shared" si="250"/>
        <v/>
      </c>
      <c r="AA916" s="217">
        <f t="shared" si="251"/>
        <v>721</v>
      </c>
      <c r="AB916" s="210" t="str">
        <f t="shared" si="254"/>
        <v/>
      </c>
      <c r="AC916" s="203"/>
      <c r="AD916" s="211"/>
    </row>
    <row r="917" spans="1:30" s="79" customFormat="1" x14ac:dyDescent="0.2">
      <c r="A917" s="200">
        <v>492</v>
      </c>
      <c r="B917" s="200">
        <v>492281281</v>
      </c>
      <c r="C917" s="201" t="s">
        <v>542</v>
      </c>
      <c r="D917" s="200">
        <v>281</v>
      </c>
      <c r="E917" s="201" t="s">
        <v>313</v>
      </c>
      <c r="F917" s="200">
        <v>281</v>
      </c>
      <c r="G917" s="201" t="s">
        <v>313</v>
      </c>
      <c r="H917" s="202">
        <v>360.24999999999994</v>
      </c>
      <c r="I917" s="203"/>
      <c r="J917" s="204">
        <f t="shared" si="238"/>
        <v>13631</v>
      </c>
      <c r="K917" s="217">
        <f t="shared" si="239"/>
        <v>619</v>
      </c>
      <c r="L917" s="217">
        <f t="shared" si="240"/>
        <v>0</v>
      </c>
      <c r="M917" s="217">
        <f t="shared" si="241"/>
        <v>938</v>
      </c>
      <c r="N917" s="218">
        <f t="shared" si="252"/>
        <v>15188</v>
      </c>
      <c r="O917" s="207">
        <f t="shared" si="242"/>
        <v>5</v>
      </c>
      <c r="P917" s="219"/>
      <c r="Q917" s="204">
        <f t="shared" si="243"/>
        <v>13335</v>
      </c>
      <c r="R917" s="217">
        <f t="shared" si="244"/>
        <v>13631</v>
      </c>
      <c r="S917" s="217">
        <f t="shared" si="245"/>
        <v>13631</v>
      </c>
      <c r="T917" s="210">
        <f t="shared" si="253"/>
        <v>296</v>
      </c>
      <c r="U917" s="219"/>
      <c r="V917" s="204">
        <f t="shared" si="246"/>
        <v>0</v>
      </c>
      <c r="W917" s="217">
        <f t="shared" si="247"/>
        <v>0</v>
      </c>
      <c r="X917" s="217">
        <f t="shared" si="248"/>
        <v>594</v>
      </c>
      <c r="Y917" s="217">
        <f t="shared" si="249"/>
        <v>614</v>
      </c>
      <c r="Z917" s="217">
        <f t="shared" si="250"/>
        <v>614</v>
      </c>
      <c r="AA917" s="217">
        <f t="shared" si="251"/>
        <v>619</v>
      </c>
      <c r="AB917" s="210">
        <f t="shared" si="254"/>
        <v>5</v>
      </c>
      <c r="AC917" s="203"/>
      <c r="AD917" s="211"/>
    </row>
    <row r="918" spans="1:30" s="79" customFormat="1" x14ac:dyDescent="0.2">
      <c r="A918" s="200">
        <v>493</v>
      </c>
      <c r="B918" s="200">
        <v>493057035</v>
      </c>
      <c r="C918" s="201" t="s">
        <v>602</v>
      </c>
      <c r="D918" s="200">
        <v>57</v>
      </c>
      <c r="E918" s="201" t="s">
        <v>89</v>
      </c>
      <c r="F918" s="200">
        <v>35</v>
      </c>
      <c r="G918" s="201" t="s">
        <v>67</v>
      </c>
      <c r="H918" s="202">
        <v>28.66</v>
      </c>
      <c r="I918" s="203"/>
      <c r="J918" s="204">
        <f t="shared" si="238"/>
        <v>15747</v>
      </c>
      <c r="K918" s="217">
        <f t="shared" si="239"/>
        <v>6609</v>
      </c>
      <c r="L918" s="217">
        <f t="shared" si="240"/>
        <v>0</v>
      </c>
      <c r="M918" s="217">
        <f t="shared" si="241"/>
        <v>938</v>
      </c>
      <c r="N918" s="218">
        <f t="shared" si="252"/>
        <v>23294</v>
      </c>
      <c r="O918" s="207">
        <f t="shared" si="242"/>
        <v>7</v>
      </c>
      <c r="P918" s="219"/>
      <c r="Q918" s="204">
        <f t="shared" si="243"/>
        <v>14110</v>
      </c>
      <c r="R918" s="217">
        <f t="shared" si="244"/>
        <v>15747</v>
      </c>
      <c r="S918" s="217">
        <f t="shared" si="245"/>
        <v>15747</v>
      </c>
      <c r="T918" s="210">
        <f t="shared" si="253"/>
        <v>1637</v>
      </c>
      <c r="U918" s="219"/>
      <c r="V918" s="204">
        <f t="shared" si="246"/>
        <v>4811</v>
      </c>
      <c r="W918" s="217">
        <f t="shared" si="247"/>
        <v>5369</v>
      </c>
      <c r="X918" s="217">
        <f t="shared" si="248"/>
        <v>6580</v>
      </c>
      <c r="Y918" s="217">
        <f t="shared" si="249"/>
        <v>6598</v>
      </c>
      <c r="Z918" s="217">
        <f t="shared" si="250"/>
        <v>6602</v>
      </c>
      <c r="AA918" s="217">
        <f t="shared" si="251"/>
        <v>6609</v>
      </c>
      <c r="AB918" s="210">
        <f t="shared" si="254"/>
        <v>7</v>
      </c>
      <c r="AC918" s="203"/>
      <c r="AD918" s="211"/>
    </row>
    <row r="919" spans="1:30" s="79" customFormat="1" x14ac:dyDescent="0.2">
      <c r="A919" s="200">
        <v>493</v>
      </c>
      <c r="B919" s="200">
        <v>493057057</v>
      </c>
      <c r="C919" s="201" t="s">
        <v>602</v>
      </c>
      <c r="D919" s="200">
        <v>57</v>
      </c>
      <c r="E919" s="201" t="s">
        <v>89</v>
      </c>
      <c r="F919" s="200">
        <v>57</v>
      </c>
      <c r="G919" s="201" t="s">
        <v>89</v>
      </c>
      <c r="H919" s="202">
        <v>98.78</v>
      </c>
      <c r="I919" s="203"/>
      <c r="J919" s="204">
        <f t="shared" si="238"/>
        <v>15653</v>
      </c>
      <c r="K919" s="217">
        <f t="shared" si="239"/>
        <v>490</v>
      </c>
      <c r="L919" s="217">
        <f t="shared" si="240"/>
        <v>0</v>
      </c>
      <c r="M919" s="217">
        <f t="shared" si="241"/>
        <v>938</v>
      </c>
      <c r="N919" s="218">
        <f t="shared" si="252"/>
        <v>17081</v>
      </c>
      <c r="O919" s="207">
        <f t="shared" si="242"/>
        <v>6</v>
      </c>
      <c r="P919" s="219"/>
      <c r="Q919" s="204">
        <f t="shared" si="243"/>
        <v>15228</v>
      </c>
      <c r="R919" s="217">
        <f t="shared" si="244"/>
        <v>15653</v>
      </c>
      <c r="S919" s="217">
        <f t="shared" si="245"/>
        <v>15653</v>
      </c>
      <c r="T919" s="210">
        <f t="shared" si="253"/>
        <v>425</v>
      </c>
      <c r="U919" s="219"/>
      <c r="V919" s="204">
        <f t="shared" si="246"/>
        <v>407</v>
      </c>
      <c r="W919" s="217">
        <f t="shared" si="247"/>
        <v>419</v>
      </c>
      <c r="X919" s="217">
        <f t="shared" si="248"/>
        <v>475</v>
      </c>
      <c r="Y919" s="217">
        <f t="shared" si="249"/>
        <v>485</v>
      </c>
      <c r="Z919" s="217">
        <f t="shared" si="250"/>
        <v>484</v>
      </c>
      <c r="AA919" s="217">
        <f t="shared" si="251"/>
        <v>490</v>
      </c>
      <c r="AB919" s="210">
        <f t="shared" si="254"/>
        <v>6</v>
      </c>
      <c r="AC919" s="203"/>
      <c r="AD919" s="211"/>
    </row>
    <row r="920" spans="1:30" s="79" customFormat="1" x14ac:dyDescent="0.2">
      <c r="A920" s="200">
        <v>493</v>
      </c>
      <c r="B920" s="200">
        <v>493057093</v>
      </c>
      <c r="C920" s="201" t="s">
        <v>602</v>
      </c>
      <c r="D920" s="200">
        <v>57</v>
      </c>
      <c r="E920" s="201" t="s">
        <v>89</v>
      </c>
      <c r="F920" s="200">
        <v>93</v>
      </c>
      <c r="G920" s="201" t="s">
        <v>125</v>
      </c>
      <c r="H920" s="202">
        <v>22.73</v>
      </c>
      <c r="I920" s="203"/>
      <c r="J920" s="204">
        <f t="shared" si="238"/>
        <v>15658</v>
      </c>
      <c r="K920" s="217">
        <f t="shared" si="239"/>
        <v>89</v>
      </c>
      <c r="L920" s="217">
        <f t="shared" si="240"/>
        <v>0</v>
      </c>
      <c r="M920" s="217">
        <f t="shared" si="241"/>
        <v>938</v>
      </c>
      <c r="N920" s="218">
        <f t="shared" si="252"/>
        <v>16685</v>
      </c>
      <c r="O920" s="207">
        <f t="shared" si="242"/>
        <v>-3</v>
      </c>
      <c r="P920" s="219"/>
      <c r="Q920" s="204">
        <f t="shared" si="243"/>
        <v>14043</v>
      </c>
      <c r="R920" s="217">
        <f t="shared" si="244"/>
        <v>15658</v>
      </c>
      <c r="S920" s="217">
        <f t="shared" si="245"/>
        <v>15658</v>
      </c>
      <c r="T920" s="210">
        <f t="shared" si="253"/>
        <v>1615</v>
      </c>
      <c r="U920" s="219"/>
      <c r="V920" s="204">
        <f t="shared" si="246"/>
        <v>479</v>
      </c>
      <c r="W920" s="217">
        <f t="shared" si="247"/>
        <v>534</v>
      </c>
      <c r="X920" s="217">
        <f t="shared" si="248"/>
        <v>161</v>
      </c>
      <c r="Y920" s="217">
        <f t="shared" si="249"/>
        <v>134</v>
      </c>
      <c r="Z920" s="217">
        <f t="shared" si="250"/>
        <v>92</v>
      </c>
      <c r="AA920" s="217">
        <f t="shared" si="251"/>
        <v>89</v>
      </c>
      <c r="AB920" s="210">
        <f t="shared" si="254"/>
        <v>-3</v>
      </c>
      <c r="AC920" s="203"/>
      <c r="AD920" s="211"/>
    </row>
    <row r="921" spans="1:30" s="79" customFormat="1" x14ac:dyDescent="0.2">
      <c r="A921" s="200">
        <v>493</v>
      </c>
      <c r="B921" s="200">
        <v>493057160</v>
      </c>
      <c r="C921" s="201" t="s">
        <v>602</v>
      </c>
      <c r="D921" s="200">
        <v>57</v>
      </c>
      <c r="E921" s="201" t="s">
        <v>89</v>
      </c>
      <c r="F921" s="200">
        <v>160</v>
      </c>
      <c r="G921" s="201" t="s">
        <v>192</v>
      </c>
      <c r="H921" s="202">
        <v>6.9999999999999993E-2</v>
      </c>
      <c r="I921" s="203"/>
      <c r="J921" s="204">
        <f t="shared" si="238"/>
        <v>13377.211333781801</v>
      </c>
      <c r="K921" s="217">
        <f t="shared" si="239"/>
        <v>156</v>
      </c>
      <c r="L921" s="217">
        <f t="shared" si="240"/>
        <v>0</v>
      </c>
      <c r="M921" s="217">
        <f t="shared" si="241"/>
        <v>938</v>
      </c>
      <c r="N921" s="218">
        <f t="shared" si="252"/>
        <v>14471.211333781801</v>
      </c>
      <c r="O921" s="207">
        <f t="shared" si="242"/>
        <v>5</v>
      </c>
      <c r="P921" s="219"/>
      <c r="Q921" s="204" t="str">
        <f t="shared" si="243"/>
        <v/>
      </c>
      <c r="R921" s="217" t="str">
        <f t="shared" si="244"/>
        <v/>
      </c>
      <c r="S921" s="217">
        <f t="shared" si="245"/>
        <v>13377.211333781801</v>
      </c>
      <c r="T921" s="210" t="str">
        <f t="shared" si="253"/>
        <v/>
      </c>
      <c r="U921" s="219"/>
      <c r="V921" s="204" t="str">
        <f t="shared" si="246"/>
        <v/>
      </c>
      <c r="W921" s="217" t="str">
        <f t="shared" si="247"/>
        <v/>
      </c>
      <c r="X921" s="217">
        <f t="shared" si="248"/>
        <v>32</v>
      </c>
      <c r="Y921" s="217">
        <f t="shared" si="249"/>
        <v>32</v>
      </c>
      <c r="Z921" s="217">
        <f t="shared" si="250"/>
        <v>151</v>
      </c>
      <c r="AA921" s="217">
        <f t="shared" si="251"/>
        <v>156</v>
      </c>
      <c r="AB921" s="210">
        <f t="shared" si="254"/>
        <v>5</v>
      </c>
      <c r="AC921" s="203"/>
      <c r="AD921" s="211"/>
    </row>
    <row r="922" spans="1:30" s="79" customFormat="1" x14ac:dyDescent="0.2">
      <c r="A922" s="200">
        <v>493</v>
      </c>
      <c r="B922" s="200">
        <v>493057163</v>
      </c>
      <c r="C922" s="201" t="s">
        <v>602</v>
      </c>
      <c r="D922" s="200">
        <v>57</v>
      </c>
      <c r="E922" s="201" t="s">
        <v>89</v>
      </c>
      <c r="F922" s="200">
        <v>163</v>
      </c>
      <c r="G922" s="201" t="s">
        <v>195</v>
      </c>
      <c r="H922" s="202">
        <v>11.26</v>
      </c>
      <c r="I922" s="203"/>
      <c r="J922" s="204">
        <f t="shared" si="238"/>
        <v>15859</v>
      </c>
      <c r="K922" s="217">
        <f t="shared" si="239"/>
        <v>151</v>
      </c>
      <c r="L922" s="217">
        <f t="shared" si="240"/>
        <v>0</v>
      </c>
      <c r="M922" s="217">
        <f t="shared" si="241"/>
        <v>938</v>
      </c>
      <c r="N922" s="218">
        <f t="shared" si="252"/>
        <v>16948</v>
      </c>
      <c r="O922" s="207">
        <f t="shared" si="242"/>
        <v>2</v>
      </c>
      <c r="P922" s="219"/>
      <c r="Q922" s="204">
        <f t="shared" si="243"/>
        <v>15437</v>
      </c>
      <c r="R922" s="217">
        <f t="shared" si="244"/>
        <v>15859</v>
      </c>
      <c r="S922" s="217">
        <f t="shared" si="245"/>
        <v>15859</v>
      </c>
      <c r="T922" s="210">
        <f t="shared" si="253"/>
        <v>422</v>
      </c>
      <c r="U922" s="219"/>
      <c r="V922" s="204">
        <f t="shared" si="246"/>
        <v>0</v>
      </c>
      <c r="W922" s="217">
        <f t="shared" si="247"/>
        <v>0</v>
      </c>
      <c r="X922" s="217">
        <f t="shared" si="248"/>
        <v>0</v>
      </c>
      <c r="Y922" s="217">
        <f t="shared" si="249"/>
        <v>0</v>
      </c>
      <c r="Z922" s="217">
        <f t="shared" si="250"/>
        <v>149</v>
      </c>
      <c r="AA922" s="217">
        <f t="shared" si="251"/>
        <v>151</v>
      </c>
      <c r="AB922" s="210">
        <f t="shared" si="254"/>
        <v>2</v>
      </c>
      <c r="AC922" s="203"/>
      <c r="AD922" s="211"/>
    </row>
    <row r="923" spans="1:30" s="79" customFormat="1" x14ac:dyDescent="0.2">
      <c r="A923" s="200">
        <v>493</v>
      </c>
      <c r="B923" s="200">
        <v>493057165</v>
      </c>
      <c r="C923" s="201" t="s">
        <v>602</v>
      </c>
      <c r="D923" s="200">
        <v>57</v>
      </c>
      <c r="E923" s="201" t="s">
        <v>89</v>
      </c>
      <c r="F923" s="200">
        <v>165</v>
      </c>
      <c r="G923" s="201" t="s">
        <v>197</v>
      </c>
      <c r="H923" s="202">
        <v>7.54</v>
      </c>
      <c r="I923" s="203"/>
      <c r="J923" s="204">
        <f t="shared" si="238"/>
        <v>14334</v>
      </c>
      <c r="K923" s="217">
        <f t="shared" si="239"/>
        <v>438</v>
      </c>
      <c r="L923" s="217">
        <f t="shared" si="240"/>
        <v>0</v>
      </c>
      <c r="M923" s="217">
        <f t="shared" si="241"/>
        <v>938</v>
      </c>
      <c r="N923" s="218">
        <f t="shared" si="252"/>
        <v>15710</v>
      </c>
      <c r="O923" s="207">
        <f t="shared" si="242"/>
        <v>1</v>
      </c>
      <c r="P923" s="219"/>
      <c r="Q923" s="204">
        <f t="shared" si="243"/>
        <v>13248</v>
      </c>
      <c r="R923" s="217">
        <f t="shared" si="244"/>
        <v>14334</v>
      </c>
      <c r="S923" s="217">
        <f t="shared" si="245"/>
        <v>14334</v>
      </c>
      <c r="T923" s="210">
        <f t="shared" si="253"/>
        <v>1086</v>
      </c>
      <c r="U923" s="219"/>
      <c r="V923" s="204">
        <f t="shared" si="246"/>
        <v>240</v>
      </c>
      <c r="W923" s="217">
        <f t="shared" si="247"/>
        <v>260</v>
      </c>
      <c r="X923" s="217">
        <f t="shared" si="248"/>
        <v>414</v>
      </c>
      <c r="Y923" s="217">
        <f t="shared" si="249"/>
        <v>437</v>
      </c>
      <c r="Z923" s="217">
        <f t="shared" si="250"/>
        <v>437</v>
      </c>
      <c r="AA923" s="217">
        <f t="shared" si="251"/>
        <v>438</v>
      </c>
      <c r="AB923" s="210">
        <f t="shared" si="254"/>
        <v>1</v>
      </c>
      <c r="AC923" s="203"/>
      <c r="AD923" s="211"/>
    </row>
    <row r="924" spans="1:30" s="79" customFormat="1" x14ac:dyDescent="0.2">
      <c r="A924" s="200">
        <v>493</v>
      </c>
      <c r="B924" s="200">
        <v>493057229</v>
      </c>
      <c r="C924" s="201" t="s">
        <v>602</v>
      </c>
      <c r="D924" s="200">
        <v>57</v>
      </c>
      <c r="E924" s="201" t="s">
        <v>89</v>
      </c>
      <c r="F924" s="200">
        <v>229</v>
      </c>
      <c r="G924" s="201" t="s">
        <v>261</v>
      </c>
      <c r="H924" s="202">
        <v>1.92</v>
      </c>
      <c r="I924" s="203"/>
      <c r="J924" s="204">
        <f t="shared" si="238"/>
        <v>15732</v>
      </c>
      <c r="K924" s="217">
        <f t="shared" si="239"/>
        <v>1531</v>
      </c>
      <c r="L924" s="217">
        <f t="shared" si="240"/>
        <v>0</v>
      </c>
      <c r="M924" s="217">
        <f t="shared" si="241"/>
        <v>938</v>
      </c>
      <c r="N924" s="218">
        <f t="shared" si="252"/>
        <v>18201</v>
      </c>
      <c r="O924" s="207">
        <f t="shared" si="242"/>
        <v>-581</v>
      </c>
      <c r="P924" s="219"/>
      <c r="Q924" s="204">
        <f t="shared" si="243"/>
        <v>11726.721266519022</v>
      </c>
      <c r="R924" s="217" t="str">
        <f t="shared" si="244"/>
        <v/>
      </c>
      <c r="S924" s="217">
        <f t="shared" si="245"/>
        <v>15732</v>
      </c>
      <c r="T924" s="210">
        <f t="shared" si="253"/>
        <v>4005.2787334809782</v>
      </c>
      <c r="U924" s="219"/>
      <c r="V924" s="204">
        <f t="shared" si="246"/>
        <v>1916</v>
      </c>
      <c r="W924" s="217" t="str">
        <f t="shared" si="247"/>
        <v/>
      </c>
      <c r="X924" s="217">
        <f t="shared" si="248"/>
        <v>2570</v>
      </c>
      <c r="Y924" s="217">
        <f t="shared" si="249"/>
        <v>2570</v>
      </c>
      <c r="Z924" s="217">
        <f t="shared" si="250"/>
        <v>2112</v>
      </c>
      <c r="AA924" s="217">
        <f t="shared" si="251"/>
        <v>1531</v>
      </c>
      <c r="AB924" s="210">
        <f t="shared" si="254"/>
        <v>-581</v>
      </c>
      <c r="AC924" s="203"/>
      <c r="AD924" s="211"/>
    </row>
    <row r="925" spans="1:30" s="79" customFormat="1" x14ac:dyDescent="0.2">
      <c r="A925" s="200">
        <v>493</v>
      </c>
      <c r="B925" s="200">
        <v>493057244</v>
      </c>
      <c r="C925" s="201" t="s">
        <v>602</v>
      </c>
      <c r="D925" s="200">
        <v>57</v>
      </c>
      <c r="E925" s="201" t="s">
        <v>89</v>
      </c>
      <c r="F925" s="200">
        <v>244</v>
      </c>
      <c r="G925" s="201" t="s">
        <v>276</v>
      </c>
      <c r="H925" s="202">
        <v>2</v>
      </c>
      <c r="I925" s="203"/>
      <c r="J925" s="204">
        <f t="shared" si="238"/>
        <v>12923.998454132687</v>
      </c>
      <c r="K925" s="217">
        <f t="shared" si="239"/>
        <v>4096</v>
      </c>
      <c r="L925" s="217">
        <f t="shared" si="240"/>
        <v>0</v>
      </c>
      <c r="M925" s="217">
        <f t="shared" si="241"/>
        <v>938</v>
      </c>
      <c r="N925" s="218">
        <f t="shared" si="252"/>
        <v>17957.998454132685</v>
      </c>
      <c r="O925" s="207">
        <f t="shared" si="242"/>
        <v>-564</v>
      </c>
      <c r="P925" s="219"/>
      <c r="Q925" s="204">
        <f t="shared" si="243"/>
        <v>12517.586445965193</v>
      </c>
      <c r="R925" s="217" t="str">
        <f t="shared" si="244"/>
        <v/>
      </c>
      <c r="S925" s="217">
        <f t="shared" si="245"/>
        <v>12923.998454132687</v>
      </c>
      <c r="T925" s="210">
        <f t="shared" si="253"/>
        <v>406.4120081674937</v>
      </c>
      <c r="U925" s="219"/>
      <c r="V925" s="204">
        <f t="shared" si="246"/>
        <v>4514</v>
      </c>
      <c r="W925" s="217" t="str">
        <f t="shared" si="247"/>
        <v/>
      </c>
      <c r="X925" s="217">
        <f t="shared" si="248"/>
        <v>4660</v>
      </c>
      <c r="Y925" s="217">
        <f t="shared" si="249"/>
        <v>4660</v>
      </c>
      <c r="Z925" s="217">
        <f t="shared" si="250"/>
        <v>4660</v>
      </c>
      <c r="AA925" s="217">
        <f t="shared" si="251"/>
        <v>4096</v>
      </c>
      <c r="AB925" s="210">
        <f t="shared" si="254"/>
        <v>-564</v>
      </c>
      <c r="AC925" s="203"/>
      <c r="AD925" s="211"/>
    </row>
    <row r="926" spans="1:30" s="79" customFormat="1" x14ac:dyDescent="0.2">
      <c r="A926" s="200">
        <v>493</v>
      </c>
      <c r="B926" s="200">
        <v>493057248</v>
      </c>
      <c r="C926" s="201" t="s">
        <v>602</v>
      </c>
      <c r="D926" s="200">
        <v>57</v>
      </c>
      <c r="E926" s="201" t="s">
        <v>89</v>
      </c>
      <c r="F926" s="200">
        <v>248</v>
      </c>
      <c r="G926" s="201" t="s">
        <v>280</v>
      </c>
      <c r="H926" s="202">
        <v>26.73</v>
      </c>
      <c r="I926" s="203"/>
      <c r="J926" s="204">
        <f t="shared" si="238"/>
        <v>16631</v>
      </c>
      <c r="K926" s="217">
        <f t="shared" si="239"/>
        <v>1314</v>
      </c>
      <c r="L926" s="217">
        <f t="shared" si="240"/>
        <v>0</v>
      </c>
      <c r="M926" s="217">
        <f t="shared" si="241"/>
        <v>938</v>
      </c>
      <c r="N926" s="218">
        <f t="shared" si="252"/>
        <v>18883</v>
      </c>
      <c r="O926" s="207">
        <f t="shared" si="242"/>
        <v>3</v>
      </c>
      <c r="P926" s="219"/>
      <c r="Q926" s="204">
        <f t="shared" si="243"/>
        <v>15052</v>
      </c>
      <c r="R926" s="217">
        <f t="shared" si="244"/>
        <v>16631</v>
      </c>
      <c r="S926" s="217">
        <f t="shared" si="245"/>
        <v>16631</v>
      </c>
      <c r="T926" s="210">
        <f t="shared" si="253"/>
        <v>1579</v>
      </c>
      <c r="U926" s="219"/>
      <c r="V926" s="204">
        <f t="shared" si="246"/>
        <v>863</v>
      </c>
      <c r="W926" s="217">
        <f t="shared" si="247"/>
        <v>954</v>
      </c>
      <c r="X926" s="217">
        <f t="shared" si="248"/>
        <v>1305</v>
      </c>
      <c r="Y926" s="217">
        <f t="shared" si="249"/>
        <v>1311</v>
      </c>
      <c r="Z926" s="217">
        <f t="shared" si="250"/>
        <v>1311</v>
      </c>
      <c r="AA926" s="217">
        <f t="shared" si="251"/>
        <v>1314</v>
      </c>
      <c r="AB926" s="210">
        <f t="shared" si="254"/>
        <v>3</v>
      </c>
      <c r="AC926" s="203"/>
      <c r="AD926" s="211"/>
    </row>
    <row r="927" spans="1:30" s="79" customFormat="1" x14ac:dyDescent="0.2">
      <c r="A927" s="200">
        <v>493</v>
      </c>
      <c r="B927" s="200">
        <v>493057262</v>
      </c>
      <c r="C927" s="201" t="s">
        <v>602</v>
      </c>
      <c r="D927" s="200">
        <v>57</v>
      </c>
      <c r="E927" s="201" t="s">
        <v>89</v>
      </c>
      <c r="F927" s="200">
        <v>262</v>
      </c>
      <c r="G927" s="201" t="s">
        <v>294</v>
      </c>
      <c r="H927" s="202">
        <v>3</v>
      </c>
      <c r="I927" s="203"/>
      <c r="J927" s="204">
        <f t="shared" si="238"/>
        <v>14841</v>
      </c>
      <c r="K927" s="217">
        <f t="shared" si="239"/>
        <v>5187</v>
      </c>
      <c r="L927" s="217">
        <f t="shared" si="240"/>
        <v>0</v>
      </c>
      <c r="M927" s="217">
        <f t="shared" si="241"/>
        <v>938</v>
      </c>
      <c r="N927" s="218">
        <f t="shared" si="252"/>
        <v>20966</v>
      </c>
      <c r="O927" s="207">
        <f t="shared" si="242"/>
        <v>8</v>
      </c>
      <c r="P927" s="219"/>
      <c r="Q927" s="204">
        <f t="shared" si="243"/>
        <v>17534</v>
      </c>
      <c r="R927" s="217" t="str">
        <f t="shared" si="244"/>
        <v/>
      </c>
      <c r="S927" s="217">
        <f t="shared" si="245"/>
        <v>14841</v>
      </c>
      <c r="T927" s="210">
        <f t="shared" si="253"/>
        <v>-2693</v>
      </c>
      <c r="U927" s="219"/>
      <c r="V927" s="204">
        <f t="shared" si="246"/>
        <v>6497</v>
      </c>
      <c r="W927" s="217" t="str">
        <f t="shared" si="247"/>
        <v/>
      </c>
      <c r="X927" s="217">
        <f t="shared" si="248"/>
        <v>5500</v>
      </c>
      <c r="Y927" s="217">
        <f t="shared" si="249"/>
        <v>5500</v>
      </c>
      <c r="Z927" s="217">
        <f t="shared" si="250"/>
        <v>5179</v>
      </c>
      <c r="AA927" s="217">
        <f t="shared" si="251"/>
        <v>5187</v>
      </c>
      <c r="AB927" s="210">
        <f t="shared" si="254"/>
        <v>8</v>
      </c>
      <c r="AC927" s="203"/>
      <c r="AD927" s="211"/>
    </row>
    <row r="928" spans="1:30" s="79" customFormat="1" x14ac:dyDescent="0.2">
      <c r="A928" s="200">
        <v>493</v>
      </c>
      <c r="B928" s="200">
        <v>493057274</v>
      </c>
      <c r="C928" s="201" t="s">
        <v>602</v>
      </c>
      <c r="D928" s="200">
        <v>57</v>
      </c>
      <c r="E928" s="201" t="s">
        <v>89</v>
      </c>
      <c r="F928" s="200">
        <v>274</v>
      </c>
      <c r="G928" s="201" t="s">
        <v>306</v>
      </c>
      <c r="H928" s="202">
        <v>3</v>
      </c>
      <c r="I928" s="203"/>
      <c r="J928" s="204">
        <f t="shared" si="238"/>
        <v>14448</v>
      </c>
      <c r="K928" s="217">
        <f t="shared" si="239"/>
        <v>5941</v>
      </c>
      <c r="L928" s="217">
        <f t="shared" si="240"/>
        <v>0</v>
      </c>
      <c r="M928" s="217">
        <f t="shared" si="241"/>
        <v>938</v>
      </c>
      <c r="N928" s="218">
        <f t="shared" si="252"/>
        <v>21327</v>
      </c>
      <c r="O928" s="207">
        <f t="shared" si="242"/>
        <v>2</v>
      </c>
      <c r="P928" s="219"/>
      <c r="Q928" s="204">
        <f t="shared" si="243"/>
        <v>15618</v>
      </c>
      <c r="R928" s="217">
        <f t="shared" si="244"/>
        <v>14448</v>
      </c>
      <c r="S928" s="217">
        <f t="shared" si="245"/>
        <v>14448</v>
      </c>
      <c r="T928" s="210">
        <f t="shared" si="253"/>
        <v>-1170</v>
      </c>
      <c r="U928" s="219"/>
      <c r="V928" s="204">
        <f t="shared" si="246"/>
        <v>7216</v>
      </c>
      <c r="W928" s="217">
        <f t="shared" si="247"/>
        <v>6675</v>
      </c>
      <c r="X928" s="217">
        <f t="shared" si="248"/>
        <v>5975</v>
      </c>
      <c r="Y928" s="217">
        <f t="shared" si="249"/>
        <v>5942</v>
      </c>
      <c r="Z928" s="217">
        <f t="shared" si="250"/>
        <v>5939</v>
      </c>
      <c r="AA928" s="217">
        <f t="shared" si="251"/>
        <v>5941</v>
      </c>
      <c r="AB928" s="210">
        <f t="shared" si="254"/>
        <v>2</v>
      </c>
      <c r="AC928" s="203"/>
      <c r="AD928" s="211"/>
    </row>
    <row r="929" spans="1:30" s="79" customFormat="1" x14ac:dyDescent="0.2">
      <c r="A929" s="200">
        <v>493</v>
      </c>
      <c r="B929" s="200">
        <v>493057346</v>
      </c>
      <c r="C929" s="201" t="s">
        <v>602</v>
      </c>
      <c r="D929" s="200">
        <v>57</v>
      </c>
      <c r="E929" s="201" t="s">
        <v>89</v>
      </c>
      <c r="F929" s="200">
        <v>346</v>
      </c>
      <c r="G929" s="201" t="s">
        <v>378</v>
      </c>
      <c r="H929" s="202">
        <v>2</v>
      </c>
      <c r="I929" s="203"/>
      <c r="J929" s="204">
        <f t="shared" si="238"/>
        <v>11851.653429909367</v>
      </c>
      <c r="K929" s="217">
        <f t="shared" si="239"/>
        <v>1739</v>
      </c>
      <c r="L929" s="217">
        <f t="shared" si="240"/>
        <v>0</v>
      </c>
      <c r="M929" s="217">
        <f t="shared" si="241"/>
        <v>938</v>
      </c>
      <c r="N929" s="218">
        <f t="shared" si="252"/>
        <v>14528.653429909367</v>
      </c>
      <c r="O929" s="207">
        <f t="shared" si="242"/>
        <v>0</v>
      </c>
      <c r="P929" s="219"/>
      <c r="Q929" s="204">
        <f t="shared" si="243"/>
        <v>15618</v>
      </c>
      <c r="R929" s="217" t="str">
        <f t="shared" si="244"/>
        <v/>
      </c>
      <c r="S929" s="217">
        <f t="shared" si="245"/>
        <v>11851.653429909367</v>
      </c>
      <c r="T929" s="210">
        <f t="shared" si="253"/>
        <v>-3766.3465700906327</v>
      </c>
      <c r="U929" s="219"/>
      <c r="V929" s="204">
        <f t="shared" si="246"/>
        <v>1648</v>
      </c>
      <c r="W929" s="217" t="str">
        <f t="shared" si="247"/>
        <v/>
      </c>
      <c r="X929" s="217">
        <f t="shared" si="248"/>
        <v>1724</v>
      </c>
      <c r="Y929" s="217">
        <f t="shared" si="249"/>
        <v>1739</v>
      </c>
      <c r="Z929" s="217">
        <f t="shared" si="250"/>
        <v>1739</v>
      </c>
      <c r="AA929" s="217">
        <f t="shared" si="251"/>
        <v>1739</v>
      </c>
      <c r="AB929" s="210">
        <f t="shared" si="254"/>
        <v>0</v>
      </c>
      <c r="AC929" s="203"/>
      <c r="AD929" s="211"/>
    </row>
    <row r="930" spans="1:30" s="79" customFormat="1" x14ac:dyDescent="0.2">
      <c r="A930" s="200">
        <v>493</v>
      </c>
      <c r="B930" s="200">
        <v>493057348</v>
      </c>
      <c r="C930" s="201" t="s">
        <v>602</v>
      </c>
      <c r="D930" s="200">
        <v>57</v>
      </c>
      <c r="E930" s="201" t="s">
        <v>89</v>
      </c>
      <c r="F930" s="200">
        <v>348</v>
      </c>
      <c r="G930" s="201" t="s">
        <v>380</v>
      </c>
      <c r="H930" s="202">
        <v>0.9</v>
      </c>
      <c r="I930" s="203"/>
      <c r="J930" s="204">
        <f t="shared" si="238"/>
        <v>13942.386988193281</v>
      </c>
      <c r="K930" s="217">
        <f t="shared" si="239"/>
        <v>273</v>
      </c>
      <c r="L930" s="217">
        <f t="shared" si="240"/>
        <v>0</v>
      </c>
      <c r="M930" s="217">
        <f t="shared" si="241"/>
        <v>938</v>
      </c>
      <c r="N930" s="218">
        <f t="shared" si="252"/>
        <v>15153.386988193281</v>
      </c>
      <c r="O930" s="207" t="str">
        <f t="shared" si="242"/>
        <v/>
      </c>
      <c r="P930" s="219"/>
      <c r="Q930" s="204" t="str">
        <f t="shared" si="243"/>
        <v/>
      </c>
      <c r="R930" s="217" t="str">
        <f t="shared" si="244"/>
        <v/>
      </c>
      <c r="S930" s="217" t="str">
        <f t="shared" si="245"/>
        <v/>
      </c>
      <c r="T930" s="210" t="str">
        <f t="shared" si="253"/>
        <v/>
      </c>
      <c r="U930" s="219"/>
      <c r="V930" s="204" t="str">
        <f t="shared" si="246"/>
        <v/>
      </c>
      <c r="W930" s="217" t="str">
        <f t="shared" si="247"/>
        <v/>
      </c>
      <c r="X930" s="217" t="str">
        <f t="shared" si="248"/>
        <v/>
      </c>
      <c r="Y930" s="217" t="str">
        <f t="shared" si="249"/>
        <v/>
      </c>
      <c r="Z930" s="217" t="str">
        <f t="shared" si="250"/>
        <v/>
      </c>
      <c r="AA930" s="217">
        <f t="shared" si="251"/>
        <v>273</v>
      </c>
      <c r="AB930" s="210" t="str">
        <f t="shared" si="254"/>
        <v/>
      </c>
      <c r="AC930" s="203"/>
      <c r="AD930" s="211"/>
    </row>
    <row r="931" spans="1:30" s="79" customFormat="1" x14ac:dyDescent="0.2">
      <c r="A931" s="200">
        <v>494</v>
      </c>
      <c r="B931" s="200">
        <v>494093031</v>
      </c>
      <c r="C931" s="201" t="s">
        <v>544</v>
      </c>
      <c r="D931" s="200">
        <v>93</v>
      </c>
      <c r="E931" s="201" t="s">
        <v>125</v>
      </c>
      <c r="F931" s="200">
        <v>31</v>
      </c>
      <c r="G931" s="201" t="s">
        <v>63</v>
      </c>
      <c r="H931" s="202">
        <v>1</v>
      </c>
      <c r="I931" s="203"/>
      <c r="J931" s="204">
        <f t="shared" si="238"/>
        <v>10819.455736251541</v>
      </c>
      <c r="K931" s="217">
        <f t="shared" si="239"/>
        <v>5343</v>
      </c>
      <c r="L931" s="217">
        <f t="shared" si="240"/>
        <v>0</v>
      </c>
      <c r="M931" s="217">
        <f t="shared" si="241"/>
        <v>938</v>
      </c>
      <c r="N931" s="218">
        <f t="shared" si="252"/>
        <v>17100.455736251541</v>
      </c>
      <c r="O931" s="207">
        <f t="shared" si="242"/>
        <v>0</v>
      </c>
      <c r="P931" s="219"/>
      <c r="Q931" s="204" t="str">
        <f t="shared" si="243"/>
        <v/>
      </c>
      <c r="R931" s="217" t="str">
        <f t="shared" si="244"/>
        <v/>
      </c>
      <c r="S931" s="217">
        <f t="shared" si="245"/>
        <v>10819.455736251541</v>
      </c>
      <c r="T931" s="210" t="str">
        <f t="shared" si="253"/>
        <v/>
      </c>
      <c r="U931" s="219"/>
      <c r="V931" s="204" t="str">
        <f t="shared" si="246"/>
        <v/>
      </c>
      <c r="W931" s="217" t="str">
        <f t="shared" si="247"/>
        <v/>
      </c>
      <c r="X931" s="217">
        <f t="shared" si="248"/>
        <v>5344</v>
      </c>
      <c r="Y931" s="217">
        <f t="shared" si="249"/>
        <v>5343</v>
      </c>
      <c r="Z931" s="217">
        <f t="shared" si="250"/>
        <v>5343</v>
      </c>
      <c r="AA931" s="217">
        <f t="shared" si="251"/>
        <v>5343</v>
      </c>
      <c r="AB931" s="210">
        <f t="shared" si="254"/>
        <v>0</v>
      </c>
      <c r="AC931" s="203"/>
      <c r="AD931" s="211"/>
    </row>
    <row r="932" spans="1:30" s="79" customFormat="1" x14ac:dyDescent="0.2">
      <c r="A932" s="200">
        <v>494</v>
      </c>
      <c r="B932" s="200">
        <v>494093035</v>
      </c>
      <c r="C932" s="201" t="s">
        <v>544</v>
      </c>
      <c r="D932" s="200">
        <v>93</v>
      </c>
      <c r="E932" s="201" t="s">
        <v>125</v>
      </c>
      <c r="F932" s="200">
        <v>35</v>
      </c>
      <c r="G932" s="201" t="s">
        <v>67</v>
      </c>
      <c r="H932" s="202">
        <v>5</v>
      </c>
      <c r="I932" s="203"/>
      <c r="J932" s="204">
        <f t="shared" si="238"/>
        <v>15016</v>
      </c>
      <c r="K932" s="217">
        <f t="shared" si="239"/>
        <v>6303</v>
      </c>
      <c r="L932" s="217">
        <f t="shared" si="240"/>
        <v>0</v>
      </c>
      <c r="M932" s="217">
        <f t="shared" si="241"/>
        <v>938</v>
      </c>
      <c r="N932" s="218">
        <f t="shared" si="252"/>
        <v>22257</v>
      </c>
      <c r="O932" s="207">
        <f t="shared" si="242"/>
        <v>8</v>
      </c>
      <c r="P932" s="219"/>
      <c r="Q932" s="204">
        <f t="shared" si="243"/>
        <v>12840</v>
      </c>
      <c r="R932" s="217">
        <f t="shared" si="244"/>
        <v>15016</v>
      </c>
      <c r="S932" s="217">
        <f t="shared" si="245"/>
        <v>15016</v>
      </c>
      <c r="T932" s="210">
        <f t="shared" si="253"/>
        <v>2176</v>
      </c>
      <c r="U932" s="219"/>
      <c r="V932" s="204">
        <f t="shared" si="246"/>
        <v>4378</v>
      </c>
      <c r="W932" s="217">
        <f t="shared" si="247"/>
        <v>5120</v>
      </c>
      <c r="X932" s="217">
        <f t="shared" si="248"/>
        <v>6275</v>
      </c>
      <c r="Y932" s="217">
        <f t="shared" si="249"/>
        <v>6292</v>
      </c>
      <c r="Z932" s="217">
        <f t="shared" si="250"/>
        <v>6295</v>
      </c>
      <c r="AA932" s="217">
        <f t="shared" si="251"/>
        <v>6303</v>
      </c>
      <c r="AB932" s="210">
        <f t="shared" si="254"/>
        <v>8</v>
      </c>
      <c r="AC932" s="203"/>
      <c r="AD932" s="211"/>
    </row>
    <row r="933" spans="1:30" s="79" customFormat="1" x14ac:dyDescent="0.2">
      <c r="A933" s="200">
        <v>494</v>
      </c>
      <c r="B933" s="200">
        <v>494093049</v>
      </c>
      <c r="C933" s="201" t="s">
        <v>544</v>
      </c>
      <c r="D933" s="200">
        <v>93</v>
      </c>
      <c r="E933" s="201" t="s">
        <v>125</v>
      </c>
      <c r="F933" s="200">
        <v>49</v>
      </c>
      <c r="G933" s="201" t="s">
        <v>81</v>
      </c>
      <c r="H933" s="202">
        <v>2</v>
      </c>
      <c r="I933" s="203"/>
      <c r="J933" s="204">
        <f t="shared" si="238"/>
        <v>13838</v>
      </c>
      <c r="K933" s="217">
        <f t="shared" si="239"/>
        <v>17453</v>
      </c>
      <c r="L933" s="217">
        <f t="shared" si="240"/>
        <v>0</v>
      </c>
      <c r="M933" s="217">
        <f t="shared" si="241"/>
        <v>938</v>
      </c>
      <c r="N933" s="218">
        <f t="shared" si="252"/>
        <v>32229</v>
      </c>
      <c r="O933" s="207">
        <f t="shared" si="242"/>
        <v>6</v>
      </c>
      <c r="P933" s="219"/>
      <c r="Q933" s="204">
        <f t="shared" si="243"/>
        <v>12835.73758161946</v>
      </c>
      <c r="R933" s="217">
        <f t="shared" si="244"/>
        <v>13838</v>
      </c>
      <c r="S933" s="217">
        <f t="shared" si="245"/>
        <v>13838</v>
      </c>
      <c r="T933" s="210">
        <f t="shared" si="253"/>
        <v>1002.2624183805401</v>
      </c>
      <c r="U933" s="219"/>
      <c r="V933" s="204">
        <f t="shared" si="246"/>
        <v>15278</v>
      </c>
      <c r="W933" s="217">
        <f t="shared" si="247"/>
        <v>16471</v>
      </c>
      <c r="X933" s="217">
        <f t="shared" si="248"/>
        <v>17430</v>
      </c>
      <c r="Y933" s="217">
        <f t="shared" si="249"/>
        <v>17427</v>
      </c>
      <c r="Z933" s="217">
        <f t="shared" si="250"/>
        <v>17447</v>
      </c>
      <c r="AA933" s="217">
        <f t="shared" si="251"/>
        <v>17453</v>
      </c>
      <c r="AB933" s="210">
        <f t="shared" si="254"/>
        <v>6</v>
      </c>
      <c r="AC933" s="203"/>
      <c r="AD933" s="211"/>
    </row>
    <row r="934" spans="1:30" s="79" customFormat="1" x14ac:dyDescent="0.2">
      <c r="A934" s="200">
        <v>494</v>
      </c>
      <c r="B934" s="200">
        <v>494093056</v>
      </c>
      <c r="C934" s="201" t="s">
        <v>544</v>
      </c>
      <c r="D934" s="200">
        <v>93</v>
      </c>
      <c r="E934" s="201" t="s">
        <v>125</v>
      </c>
      <c r="F934" s="200">
        <v>56</v>
      </c>
      <c r="G934" s="201" t="s">
        <v>88</v>
      </c>
      <c r="H934" s="202">
        <v>1</v>
      </c>
      <c r="I934" s="203"/>
      <c r="J934" s="204">
        <f t="shared" si="238"/>
        <v>10406</v>
      </c>
      <c r="K934" s="217">
        <f t="shared" si="239"/>
        <v>3692</v>
      </c>
      <c r="L934" s="217">
        <f t="shared" si="240"/>
        <v>0</v>
      </c>
      <c r="M934" s="217">
        <f t="shared" si="241"/>
        <v>938</v>
      </c>
      <c r="N934" s="218">
        <f t="shared" si="252"/>
        <v>15036</v>
      </c>
      <c r="O934" s="207">
        <f t="shared" si="242"/>
        <v>0</v>
      </c>
      <c r="P934" s="219"/>
      <c r="Q934" s="204">
        <f t="shared" si="243"/>
        <v>11375</v>
      </c>
      <c r="R934" s="217">
        <f t="shared" si="244"/>
        <v>10406</v>
      </c>
      <c r="S934" s="217">
        <f t="shared" si="245"/>
        <v>10406</v>
      </c>
      <c r="T934" s="210">
        <f t="shared" si="253"/>
        <v>-969</v>
      </c>
      <c r="U934" s="219"/>
      <c r="V934" s="204">
        <f t="shared" si="246"/>
        <v>3846</v>
      </c>
      <c r="W934" s="217">
        <f t="shared" si="247"/>
        <v>3519</v>
      </c>
      <c r="X934" s="217">
        <f t="shared" si="248"/>
        <v>3703</v>
      </c>
      <c r="Y934" s="217">
        <f t="shared" si="249"/>
        <v>3692</v>
      </c>
      <c r="Z934" s="217">
        <f t="shared" si="250"/>
        <v>3692</v>
      </c>
      <c r="AA934" s="217">
        <f t="shared" si="251"/>
        <v>3692</v>
      </c>
      <c r="AB934" s="210">
        <f t="shared" si="254"/>
        <v>0</v>
      </c>
      <c r="AC934" s="203"/>
      <c r="AD934" s="211"/>
    </row>
    <row r="935" spans="1:30" s="79" customFormat="1" x14ac:dyDescent="0.2">
      <c r="A935" s="200">
        <v>494</v>
      </c>
      <c r="B935" s="200">
        <v>494093057</v>
      </c>
      <c r="C935" s="201" t="s">
        <v>544</v>
      </c>
      <c r="D935" s="200">
        <v>93</v>
      </c>
      <c r="E935" s="201" t="s">
        <v>125</v>
      </c>
      <c r="F935" s="200">
        <v>57</v>
      </c>
      <c r="G935" s="201" t="s">
        <v>89</v>
      </c>
      <c r="H935" s="202">
        <v>78</v>
      </c>
      <c r="I935" s="203"/>
      <c r="J935" s="204">
        <f t="shared" si="238"/>
        <v>13084</v>
      </c>
      <c r="K935" s="217">
        <f t="shared" si="239"/>
        <v>409</v>
      </c>
      <c r="L935" s="217">
        <f t="shared" si="240"/>
        <v>0</v>
      </c>
      <c r="M935" s="217">
        <f t="shared" si="241"/>
        <v>938</v>
      </c>
      <c r="N935" s="218">
        <f t="shared" si="252"/>
        <v>14431</v>
      </c>
      <c r="O935" s="207">
        <f t="shared" si="242"/>
        <v>4</v>
      </c>
      <c r="P935" s="219"/>
      <c r="Q935" s="204">
        <f t="shared" si="243"/>
        <v>13009</v>
      </c>
      <c r="R935" s="217">
        <f t="shared" si="244"/>
        <v>13084</v>
      </c>
      <c r="S935" s="217">
        <f t="shared" si="245"/>
        <v>13084</v>
      </c>
      <c r="T935" s="210">
        <f t="shared" si="253"/>
        <v>75</v>
      </c>
      <c r="U935" s="219"/>
      <c r="V935" s="204">
        <f t="shared" si="246"/>
        <v>348</v>
      </c>
      <c r="W935" s="217">
        <f t="shared" si="247"/>
        <v>350</v>
      </c>
      <c r="X935" s="217">
        <f t="shared" si="248"/>
        <v>397</v>
      </c>
      <c r="Y935" s="217">
        <f t="shared" si="249"/>
        <v>405</v>
      </c>
      <c r="Z935" s="217">
        <f t="shared" si="250"/>
        <v>405</v>
      </c>
      <c r="AA935" s="217">
        <f t="shared" si="251"/>
        <v>409</v>
      </c>
      <c r="AB935" s="210">
        <f t="shared" si="254"/>
        <v>4</v>
      </c>
      <c r="AC935" s="203"/>
      <c r="AD935" s="211"/>
    </row>
    <row r="936" spans="1:30" s="79" customFormat="1" x14ac:dyDescent="0.2">
      <c r="A936" s="200">
        <v>494</v>
      </c>
      <c r="B936" s="200">
        <v>494093071</v>
      </c>
      <c r="C936" s="201" t="s">
        <v>544</v>
      </c>
      <c r="D936" s="200">
        <v>93</v>
      </c>
      <c r="E936" s="201" t="s">
        <v>125</v>
      </c>
      <c r="F936" s="200">
        <v>71</v>
      </c>
      <c r="G936" s="201" t="s">
        <v>103</v>
      </c>
      <c r="H936" s="202">
        <v>2</v>
      </c>
      <c r="I936" s="203"/>
      <c r="J936" s="204">
        <f t="shared" si="238"/>
        <v>12057</v>
      </c>
      <c r="K936" s="217">
        <f t="shared" si="239"/>
        <v>5816</v>
      </c>
      <c r="L936" s="217">
        <f t="shared" si="240"/>
        <v>0</v>
      </c>
      <c r="M936" s="217">
        <f t="shared" si="241"/>
        <v>938</v>
      </c>
      <c r="N936" s="218">
        <f t="shared" si="252"/>
        <v>18811</v>
      </c>
      <c r="O936" s="207">
        <f t="shared" si="242"/>
        <v>139</v>
      </c>
      <c r="P936" s="219"/>
      <c r="Q936" s="204">
        <f t="shared" si="243"/>
        <v>10467.592438273588</v>
      </c>
      <c r="R936" s="217">
        <f t="shared" si="244"/>
        <v>12057</v>
      </c>
      <c r="S936" s="217">
        <f t="shared" si="245"/>
        <v>12057</v>
      </c>
      <c r="T936" s="210">
        <f t="shared" si="253"/>
        <v>1589.4075617264116</v>
      </c>
      <c r="U936" s="219"/>
      <c r="V936" s="204">
        <f t="shared" si="246"/>
        <v>4906</v>
      </c>
      <c r="W936" s="217">
        <f t="shared" si="247"/>
        <v>5651</v>
      </c>
      <c r="X936" s="217">
        <f t="shared" si="248"/>
        <v>5694</v>
      </c>
      <c r="Y936" s="217">
        <f t="shared" si="249"/>
        <v>5677</v>
      </c>
      <c r="Z936" s="217">
        <f t="shared" si="250"/>
        <v>5677</v>
      </c>
      <c r="AA936" s="217">
        <f t="shared" si="251"/>
        <v>5816</v>
      </c>
      <c r="AB936" s="210">
        <f t="shared" si="254"/>
        <v>139</v>
      </c>
      <c r="AC936" s="203"/>
      <c r="AD936" s="211"/>
    </row>
    <row r="937" spans="1:30" s="79" customFormat="1" x14ac:dyDescent="0.2">
      <c r="A937" s="200">
        <v>494</v>
      </c>
      <c r="B937" s="200">
        <v>494093093</v>
      </c>
      <c r="C937" s="201" t="s">
        <v>544</v>
      </c>
      <c r="D937" s="200">
        <v>93</v>
      </c>
      <c r="E937" s="201" t="s">
        <v>125</v>
      </c>
      <c r="F937" s="200">
        <v>93</v>
      </c>
      <c r="G937" s="201" t="s">
        <v>125</v>
      </c>
      <c r="H937" s="202">
        <v>306.48999999999995</v>
      </c>
      <c r="I937" s="203"/>
      <c r="J937" s="204">
        <f t="shared" si="238"/>
        <v>12607</v>
      </c>
      <c r="K937" s="217">
        <f t="shared" si="239"/>
        <v>72</v>
      </c>
      <c r="L937" s="217">
        <f t="shared" si="240"/>
        <v>0</v>
      </c>
      <c r="M937" s="217">
        <f t="shared" si="241"/>
        <v>938</v>
      </c>
      <c r="N937" s="218">
        <f t="shared" si="252"/>
        <v>13617</v>
      </c>
      <c r="O937" s="207">
        <f t="shared" si="242"/>
        <v>-2</v>
      </c>
      <c r="P937" s="219"/>
      <c r="Q937" s="204">
        <f t="shared" si="243"/>
        <v>12513</v>
      </c>
      <c r="R937" s="217">
        <f t="shared" si="244"/>
        <v>12607</v>
      </c>
      <c r="S937" s="217">
        <f t="shared" si="245"/>
        <v>12607</v>
      </c>
      <c r="T937" s="210">
        <f t="shared" si="253"/>
        <v>94</v>
      </c>
      <c r="U937" s="219"/>
      <c r="V937" s="204">
        <f t="shared" si="246"/>
        <v>427</v>
      </c>
      <c r="W937" s="217">
        <f t="shared" si="247"/>
        <v>430</v>
      </c>
      <c r="X937" s="217">
        <f t="shared" si="248"/>
        <v>129</v>
      </c>
      <c r="Y937" s="217">
        <f t="shared" si="249"/>
        <v>108</v>
      </c>
      <c r="Z937" s="217">
        <f t="shared" si="250"/>
        <v>74</v>
      </c>
      <c r="AA937" s="217">
        <f t="shared" si="251"/>
        <v>72</v>
      </c>
      <c r="AB937" s="210">
        <f t="shared" si="254"/>
        <v>-2</v>
      </c>
      <c r="AC937" s="203"/>
      <c r="AD937" s="211"/>
    </row>
    <row r="938" spans="1:30" s="79" customFormat="1" x14ac:dyDescent="0.2">
      <c r="A938" s="200">
        <v>494</v>
      </c>
      <c r="B938" s="200">
        <v>494093128</v>
      </c>
      <c r="C938" s="201" t="s">
        <v>544</v>
      </c>
      <c r="D938" s="200">
        <v>93</v>
      </c>
      <c r="E938" s="201" t="s">
        <v>125</v>
      </c>
      <c r="F938" s="200">
        <v>128</v>
      </c>
      <c r="G938" s="201" t="s">
        <v>160</v>
      </c>
      <c r="H938" s="202">
        <v>1</v>
      </c>
      <c r="I938" s="203"/>
      <c r="J938" s="204">
        <f t="shared" si="238"/>
        <v>9648</v>
      </c>
      <c r="K938" s="217">
        <f t="shared" si="239"/>
        <v>556</v>
      </c>
      <c r="L938" s="217">
        <f t="shared" si="240"/>
        <v>0</v>
      </c>
      <c r="M938" s="217">
        <f t="shared" si="241"/>
        <v>938</v>
      </c>
      <c r="N938" s="218">
        <f t="shared" si="252"/>
        <v>11142</v>
      </c>
      <c r="O938" s="207">
        <f t="shared" si="242"/>
        <v>1</v>
      </c>
      <c r="P938" s="219"/>
      <c r="Q938" s="204">
        <f t="shared" si="243"/>
        <v>9452</v>
      </c>
      <c r="R938" s="217">
        <f t="shared" si="244"/>
        <v>9648</v>
      </c>
      <c r="S938" s="217">
        <f t="shared" si="245"/>
        <v>9648</v>
      </c>
      <c r="T938" s="210">
        <f t="shared" si="253"/>
        <v>196</v>
      </c>
      <c r="U938" s="219"/>
      <c r="V938" s="204">
        <f t="shared" si="246"/>
        <v>675</v>
      </c>
      <c r="W938" s="217">
        <f t="shared" si="247"/>
        <v>689</v>
      </c>
      <c r="X938" s="217">
        <f t="shared" si="248"/>
        <v>559</v>
      </c>
      <c r="Y938" s="217">
        <f t="shared" si="249"/>
        <v>555</v>
      </c>
      <c r="Z938" s="217">
        <f t="shared" si="250"/>
        <v>555</v>
      </c>
      <c r="AA938" s="217">
        <f t="shared" si="251"/>
        <v>556</v>
      </c>
      <c r="AB938" s="210">
        <f t="shared" si="254"/>
        <v>1</v>
      </c>
      <c r="AC938" s="203"/>
      <c r="AD938" s="211"/>
    </row>
    <row r="939" spans="1:30" s="79" customFormat="1" x14ac:dyDescent="0.2">
      <c r="A939" s="200">
        <v>494</v>
      </c>
      <c r="B939" s="200">
        <v>494093149</v>
      </c>
      <c r="C939" s="201" t="s">
        <v>544</v>
      </c>
      <c r="D939" s="200">
        <v>93</v>
      </c>
      <c r="E939" s="201" t="s">
        <v>125</v>
      </c>
      <c r="F939" s="200">
        <v>149</v>
      </c>
      <c r="G939" s="201" t="s">
        <v>181</v>
      </c>
      <c r="H939" s="202">
        <v>2</v>
      </c>
      <c r="I939" s="203"/>
      <c r="J939" s="204">
        <f t="shared" si="238"/>
        <v>9648</v>
      </c>
      <c r="K939" s="217">
        <f t="shared" si="239"/>
        <v>357</v>
      </c>
      <c r="L939" s="217">
        <f t="shared" si="240"/>
        <v>0</v>
      </c>
      <c r="M939" s="217">
        <f t="shared" si="241"/>
        <v>938</v>
      </c>
      <c r="N939" s="218">
        <f t="shared" si="252"/>
        <v>10943</v>
      </c>
      <c r="O939" s="207">
        <f t="shared" si="242"/>
        <v>4</v>
      </c>
      <c r="P939" s="219"/>
      <c r="Q939" s="204">
        <f t="shared" si="243"/>
        <v>9452</v>
      </c>
      <c r="R939" s="217">
        <f t="shared" si="244"/>
        <v>9648</v>
      </c>
      <c r="S939" s="217">
        <f t="shared" si="245"/>
        <v>9648</v>
      </c>
      <c r="T939" s="210">
        <f t="shared" si="253"/>
        <v>196</v>
      </c>
      <c r="U939" s="219"/>
      <c r="V939" s="204">
        <f t="shared" si="246"/>
        <v>0</v>
      </c>
      <c r="W939" s="217">
        <f t="shared" si="247"/>
        <v>0</v>
      </c>
      <c r="X939" s="217">
        <f t="shared" si="248"/>
        <v>0</v>
      </c>
      <c r="Y939" s="217">
        <f t="shared" si="249"/>
        <v>0</v>
      </c>
      <c r="Z939" s="217">
        <f t="shared" si="250"/>
        <v>353</v>
      </c>
      <c r="AA939" s="217">
        <f t="shared" si="251"/>
        <v>357</v>
      </c>
      <c r="AB939" s="210">
        <f t="shared" si="254"/>
        <v>4</v>
      </c>
      <c r="AC939" s="203"/>
      <c r="AD939" s="211"/>
    </row>
    <row r="940" spans="1:30" s="79" customFormat="1" x14ac:dyDescent="0.2">
      <c r="A940" s="200">
        <v>494</v>
      </c>
      <c r="B940" s="200">
        <v>494093163</v>
      </c>
      <c r="C940" s="201" t="s">
        <v>544</v>
      </c>
      <c r="D940" s="200">
        <v>93</v>
      </c>
      <c r="E940" s="201" t="s">
        <v>125</v>
      </c>
      <c r="F940" s="200">
        <v>163</v>
      </c>
      <c r="G940" s="201" t="s">
        <v>195</v>
      </c>
      <c r="H940" s="202">
        <v>13</v>
      </c>
      <c r="I940" s="203"/>
      <c r="J940" s="204">
        <f t="shared" si="238"/>
        <v>12162</v>
      </c>
      <c r="K940" s="217">
        <f t="shared" si="239"/>
        <v>115</v>
      </c>
      <c r="L940" s="217">
        <f t="shared" si="240"/>
        <v>0</v>
      </c>
      <c r="M940" s="217">
        <f t="shared" si="241"/>
        <v>938</v>
      </c>
      <c r="N940" s="218">
        <f t="shared" si="252"/>
        <v>13215</v>
      </c>
      <c r="O940" s="207">
        <f t="shared" si="242"/>
        <v>1</v>
      </c>
      <c r="P940" s="219"/>
      <c r="Q940" s="204">
        <f t="shared" si="243"/>
        <v>11837</v>
      </c>
      <c r="R940" s="217">
        <f t="shared" si="244"/>
        <v>12162</v>
      </c>
      <c r="S940" s="217">
        <f t="shared" si="245"/>
        <v>12162</v>
      </c>
      <c r="T940" s="210">
        <f t="shared" si="253"/>
        <v>325</v>
      </c>
      <c r="U940" s="219"/>
      <c r="V940" s="204">
        <f t="shared" si="246"/>
        <v>0</v>
      </c>
      <c r="W940" s="217">
        <f t="shared" si="247"/>
        <v>0</v>
      </c>
      <c r="X940" s="217">
        <f t="shared" si="248"/>
        <v>0</v>
      </c>
      <c r="Y940" s="217">
        <f t="shared" si="249"/>
        <v>0</v>
      </c>
      <c r="Z940" s="217">
        <f t="shared" si="250"/>
        <v>114</v>
      </c>
      <c r="AA940" s="217">
        <f t="shared" si="251"/>
        <v>115</v>
      </c>
      <c r="AB940" s="210">
        <f t="shared" si="254"/>
        <v>1</v>
      </c>
      <c r="AC940" s="203"/>
      <c r="AD940" s="211"/>
    </row>
    <row r="941" spans="1:30" s="79" customFormat="1" x14ac:dyDescent="0.2">
      <c r="A941" s="200">
        <v>494</v>
      </c>
      <c r="B941" s="200">
        <v>494093165</v>
      </c>
      <c r="C941" s="201" t="s">
        <v>544</v>
      </c>
      <c r="D941" s="200">
        <v>93</v>
      </c>
      <c r="E941" s="201" t="s">
        <v>125</v>
      </c>
      <c r="F941" s="200">
        <v>165</v>
      </c>
      <c r="G941" s="201" t="s">
        <v>197</v>
      </c>
      <c r="H941" s="202">
        <v>57</v>
      </c>
      <c r="I941" s="203"/>
      <c r="J941" s="204">
        <f t="shared" si="238"/>
        <v>13209</v>
      </c>
      <c r="K941" s="217">
        <f t="shared" si="239"/>
        <v>403</v>
      </c>
      <c r="L941" s="217">
        <f t="shared" si="240"/>
        <v>0</v>
      </c>
      <c r="M941" s="217">
        <f t="shared" si="241"/>
        <v>938</v>
      </c>
      <c r="N941" s="218">
        <f t="shared" si="252"/>
        <v>14550</v>
      </c>
      <c r="O941" s="207">
        <f t="shared" si="242"/>
        <v>1</v>
      </c>
      <c r="P941" s="219"/>
      <c r="Q941" s="204">
        <f t="shared" si="243"/>
        <v>13612</v>
      </c>
      <c r="R941" s="217">
        <f t="shared" si="244"/>
        <v>13209</v>
      </c>
      <c r="S941" s="217">
        <f t="shared" si="245"/>
        <v>13209</v>
      </c>
      <c r="T941" s="210">
        <f t="shared" si="253"/>
        <v>-403</v>
      </c>
      <c r="U941" s="219"/>
      <c r="V941" s="204">
        <f t="shared" si="246"/>
        <v>247</v>
      </c>
      <c r="W941" s="217">
        <f t="shared" si="247"/>
        <v>240</v>
      </c>
      <c r="X941" s="217">
        <f t="shared" si="248"/>
        <v>382</v>
      </c>
      <c r="Y941" s="217">
        <f t="shared" si="249"/>
        <v>402</v>
      </c>
      <c r="Z941" s="217">
        <f t="shared" si="250"/>
        <v>402</v>
      </c>
      <c r="AA941" s="217">
        <f t="shared" si="251"/>
        <v>403</v>
      </c>
      <c r="AB941" s="210">
        <f t="shared" si="254"/>
        <v>1</v>
      </c>
      <c r="AC941" s="203"/>
      <c r="AD941" s="211"/>
    </row>
    <row r="942" spans="1:30" s="79" customFormat="1" x14ac:dyDescent="0.2">
      <c r="A942" s="200">
        <v>494</v>
      </c>
      <c r="B942" s="200">
        <v>494093176</v>
      </c>
      <c r="C942" s="201" t="s">
        <v>544</v>
      </c>
      <c r="D942" s="200">
        <v>93</v>
      </c>
      <c r="E942" s="201" t="s">
        <v>125</v>
      </c>
      <c r="F942" s="200">
        <v>176</v>
      </c>
      <c r="G942" s="201" t="s">
        <v>208</v>
      </c>
      <c r="H942" s="202">
        <v>8</v>
      </c>
      <c r="I942" s="203"/>
      <c r="J942" s="204">
        <f t="shared" si="238"/>
        <v>14189</v>
      </c>
      <c r="K942" s="217">
        <f t="shared" si="239"/>
        <v>7058</v>
      </c>
      <c r="L942" s="217">
        <f t="shared" si="240"/>
        <v>0</v>
      </c>
      <c r="M942" s="217">
        <f t="shared" si="241"/>
        <v>938</v>
      </c>
      <c r="N942" s="218">
        <f t="shared" si="252"/>
        <v>22185</v>
      </c>
      <c r="O942" s="207">
        <f t="shared" si="242"/>
        <v>7</v>
      </c>
      <c r="P942" s="219"/>
      <c r="Q942" s="204">
        <f t="shared" si="243"/>
        <v>14041</v>
      </c>
      <c r="R942" s="217">
        <f t="shared" si="244"/>
        <v>14189</v>
      </c>
      <c r="S942" s="217">
        <f t="shared" si="245"/>
        <v>14189</v>
      </c>
      <c r="T942" s="210">
        <f t="shared" si="253"/>
        <v>148</v>
      </c>
      <c r="U942" s="219"/>
      <c r="V942" s="204">
        <f t="shared" si="246"/>
        <v>4836</v>
      </c>
      <c r="W942" s="217">
        <f t="shared" si="247"/>
        <v>4887</v>
      </c>
      <c r="X942" s="217">
        <f t="shared" si="248"/>
        <v>7013</v>
      </c>
      <c r="Y942" s="217">
        <f t="shared" si="249"/>
        <v>6992</v>
      </c>
      <c r="Z942" s="217">
        <f t="shared" si="250"/>
        <v>7051</v>
      </c>
      <c r="AA942" s="217">
        <f t="shared" si="251"/>
        <v>7058</v>
      </c>
      <c r="AB942" s="210">
        <f t="shared" si="254"/>
        <v>7</v>
      </c>
      <c r="AC942" s="203"/>
      <c r="AD942" s="211"/>
    </row>
    <row r="943" spans="1:30" s="79" customFormat="1" x14ac:dyDescent="0.2">
      <c r="A943" s="200">
        <v>494</v>
      </c>
      <c r="B943" s="200">
        <v>494093178</v>
      </c>
      <c r="C943" s="201" t="s">
        <v>544</v>
      </c>
      <c r="D943" s="200">
        <v>93</v>
      </c>
      <c r="E943" s="201" t="s">
        <v>125</v>
      </c>
      <c r="F943" s="200">
        <v>178</v>
      </c>
      <c r="G943" s="201" t="s">
        <v>210</v>
      </c>
      <c r="H943" s="202">
        <v>2</v>
      </c>
      <c r="I943" s="203"/>
      <c r="J943" s="204">
        <f t="shared" si="238"/>
        <v>9648</v>
      </c>
      <c r="K943" s="217">
        <f t="shared" si="239"/>
        <v>1624</v>
      </c>
      <c r="L943" s="217">
        <f t="shared" si="240"/>
        <v>0</v>
      </c>
      <c r="M943" s="217">
        <f t="shared" si="241"/>
        <v>938</v>
      </c>
      <c r="N943" s="218">
        <f t="shared" si="252"/>
        <v>12210</v>
      </c>
      <c r="O943" s="207">
        <f t="shared" si="242"/>
        <v>3</v>
      </c>
      <c r="P943" s="219"/>
      <c r="Q943" s="204">
        <f t="shared" si="243"/>
        <v>10938</v>
      </c>
      <c r="R943" s="217">
        <f t="shared" si="244"/>
        <v>9648</v>
      </c>
      <c r="S943" s="217">
        <f t="shared" si="245"/>
        <v>9648</v>
      </c>
      <c r="T943" s="210">
        <f t="shared" si="253"/>
        <v>-1290</v>
      </c>
      <c r="U943" s="219"/>
      <c r="V943" s="204">
        <f t="shared" si="246"/>
        <v>1316</v>
      </c>
      <c r="W943" s="217">
        <f t="shared" si="247"/>
        <v>1161</v>
      </c>
      <c r="X943" s="217">
        <f t="shared" si="248"/>
        <v>1612</v>
      </c>
      <c r="Y943" s="217">
        <f t="shared" si="249"/>
        <v>1621</v>
      </c>
      <c r="Z943" s="217">
        <f t="shared" si="250"/>
        <v>1621</v>
      </c>
      <c r="AA943" s="217">
        <f t="shared" si="251"/>
        <v>1624</v>
      </c>
      <c r="AB943" s="210">
        <f t="shared" si="254"/>
        <v>3</v>
      </c>
      <c r="AC943" s="203"/>
      <c r="AD943" s="211"/>
    </row>
    <row r="944" spans="1:30" s="79" customFormat="1" x14ac:dyDescent="0.2">
      <c r="A944" s="200">
        <v>494</v>
      </c>
      <c r="B944" s="200">
        <v>494093181</v>
      </c>
      <c r="C944" s="201" t="s">
        <v>544</v>
      </c>
      <c r="D944" s="200">
        <v>93</v>
      </c>
      <c r="E944" s="201" t="s">
        <v>125</v>
      </c>
      <c r="F944" s="200">
        <v>181</v>
      </c>
      <c r="G944" s="201" t="s">
        <v>213</v>
      </c>
      <c r="H944" s="202">
        <v>7</v>
      </c>
      <c r="I944" s="203"/>
      <c r="J944" s="204">
        <f t="shared" si="238"/>
        <v>14642</v>
      </c>
      <c r="K944" s="217">
        <f t="shared" si="239"/>
        <v>269</v>
      </c>
      <c r="L944" s="217">
        <f t="shared" si="240"/>
        <v>0</v>
      </c>
      <c r="M944" s="217">
        <f t="shared" si="241"/>
        <v>938</v>
      </c>
      <c r="N944" s="218">
        <f t="shared" si="252"/>
        <v>15849</v>
      </c>
      <c r="O944" s="207">
        <f t="shared" si="242"/>
        <v>1</v>
      </c>
      <c r="P944" s="219"/>
      <c r="Q944" s="204">
        <f t="shared" si="243"/>
        <v>12072.515470674136</v>
      </c>
      <c r="R944" s="217">
        <f t="shared" si="244"/>
        <v>14642</v>
      </c>
      <c r="S944" s="217">
        <f t="shared" si="245"/>
        <v>14642</v>
      </c>
      <c r="T944" s="210">
        <f t="shared" si="253"/>
        <v>2569.4845293258641</v>
      </c>
      <c r="U944" s="219"/>
      <c r="V944" s="204">
        <f t="shared" si="246"/>
        <v>574</v>
      </c>
      <c r="W944" s="217">
        <f t="shared" si="247"/>
        <v>696</v>
      </c>
      <c r="X944" s="217">
        <f t="shared" si="248"/>
        <v>261</v>
      </c>
      <c r="Y944" s="217">
        <f t="shared" si="249"/>
        <v>268</v>
      </c>
      <c r="Z944" s="217">
        <f t="shared" si="250"/>
        <v>268</v>
      </c>
      <c r="AA944" s="217">
        <f t="shared" si="251"/>
        <v>269</v>
      </c>
      <c r="AB944" s="210">
        <f t="shared" si="254"/>
        <v>1</v>
      </c>
      <c r="AC944" s="203"/>
      <c r="AD944" s="211"/>
    </row>
    <row r="945" spans="1:30" s="79" customFormat="1" x14ac:dyDescent="0.2">
      <c r="A945" s="200">
        <v>494</v>
      </c>
      <c r="B945" s="200">
        <v>494093229</v>
      </c>
      <c r="C945" s="201" t="s">
        <v>544</v>
      </c>
      <c r="D945" s="200">
        <v>93</v>
      </c>
      <c r="E945" s="201" t="s">
        <v>125</v>
      </c>
      <c r="F945" s="200">
        <v>229</v>
      </c>
      <c r="G945" s="201" t="s">
        <v>261</v>
      </c>
      <c r="H945" s="202">
        <v>5</v>
      </c>
      <c r="I945" s="203"/>
      <c r="J945" s="204">
        <f t="shared" si="238"/>
        <v>16336</v>
      </c>
      <c r="K945" s="217">
        <f t="shared" si="239"/>
        <v>1590</v>
      </c>
      <c r="L945" s="217">
        <f t="shared" si="240"/>
        <v>0</v>
      </c>
      <c r="M945" s="217">
        <f t="shared" si="241"/>
        <v>938</v>
      </c>
      <c r="N945" s="218">
        <f t="shared" si="252"/>
        <v>18864</v>
      </c>
      <c r="O945" s="207">
        <f t="shared" si="242"/>
        <v>-603</v>
      </c>
      <c r="P945" s="219"/>
      <c r="Q945" s="204">
        <f t="shared" si="243"/>
        <v>11726.721266519022</v>
      </c>
      <c r="R945" s="217">
        <f t="shared" si="244"/>
        <v>16336</v>
      </c>
      <c r="S945" s="217">
        <f t="shared" si="245"/>
        <v>16336</v>
      </c>
      <c r="T945" s="210">
        <f t="shared" si="253"/>
        <v>4609.2787334809782</v>
      </c>
      <c r="U945" s="219"/>
      <c r="V945" s="204">
        <f t="shared" si="246"/>
        <v>1916</v>
      </c>
      <c r="W945" s="217">
        <f t="shared" si="247"/>
        <v>2669</v>
      </c>
      <c r="X945" s="217">
        <f t="shared" si="248"/>
        <v>2669</v>
      </c>
      <c r="Y945" s="217">
        <f t="shared" si="249"/>
        <v>2669</v>
      </c>
      <c r="Z945" s="217">
        <f t="shared" si="250"/>
        <v>2193</v>
      </c>
      <c r="AA945" s="217">
        <f t="shared" si="251"/>
        <v>1590</v>
      </c>
      <c r="AB945" s="210">
        <f t="shared" si="254"/>
        <v>-603</v>
      </c>
      <c r="AC945" s="203"/>
      <c r="AD945" s="211"/>
    </row>
    <row r="946" spans="1:30" s="79" customFormat="1" x14ac:dyDescent="0.2">
      <c r="A946" s="200">
        <v>494</v>
      </c>
      <c r="B946" s="200">
        <v>494093248</v>
      </c>
      <c r="C946" s="201" t="s">
        <v>544</v>
      </c>
      <c r="D946" s="200">
        <v>93</v>
      </c>
      <c r="E946" s="201" t="s">
        <v>125</v>
      </c>
      <c r="F946" s="200">
        <v>248</v>
      </c>
      <c r="G946" s="201" t="s">
        <v>280</v>
      </c>
      <c r="H946" s="202">
        <v>276.12</v>
      </c>
      <c r="I946" s="203"/>
      <c r="J946" s="204">
        <f t="shared" si="238"/>
        <v>12585</v>
      </c>
      <c r="K946" s="217">
        <f t="shared" si="239"/>
        <v>994</v>
      </c>
      <c r="L946" s="217">
        <f t="shared" si="240"/>
        <v>0</v>
      </c>
      <c r="M946" s="217">
        <f t="shared" si="241"/>
        <v>938</v>
      </c>
      <c r="N946" s="218">
        <f t="shared" si="252"/>
        <v>14517</v>
      </c>
      <c r="O946" s="207">
        <f t="shared" si="242"/>
        <v>2</v>
      </c>
      <c r="P946" s="219"/>
      <c r="Q946" s="204">
        <f t="shared" si="243"/>
        <v>12622</v>
      </c>
      <c r="R946" s="217">
        <f t="shared" si="244"/>
        <v>12585</v>
      </c>
      <c r="S946" s="217">
        <f t="shared" si="245"/>
        <v>12585</v>
      </c>
      <c r="T946" s="210">
        <f t="shared" si="253"/>
        <v>-37</v>
      </c>
      <c r="U946" s="219"/>
      <c r="V946" s="204">
        <f t="shared" si="246"/>
        <v>724</v>
      </c>
      <c r="W946" s="217">
        <f t="shared" si="247"/>
        <v>722</v>
      </c>
      <c r="X946" s="217">
        <f t="shared" si="248"/>
        <v>987</v>
      </c>
      <c r="Y946" s="217">
        <f t="shared" si="249"/>
        <v>992</v>
      </c>
      <c r="Z946" s="217">
        <f t="shared" si="250"/>
        <v>992</v>
      </c>
      <c r="AA946" s="217">
        <f t="shared" si="251"/>
        <v>994</v>
      </c>
      <c r="AB946" s="210">
        <f t="shared" si="254"/>
        <v>2</v>
      </c>
      <c r="AC946" s="203"/>
      <c r="AD946" s="211"/>
    </row>
    <row r="947" spans="1:30" s="79" customFormat="1" x14ac:dyDescent="0.2">
      <c r="A947" s="200">
        <v>494</v>
      </c>
      <c r="B947" s="200">
        <v>494093262</v>
      </c>
      <c r="C947" s="201" t="s">
        <v>544</v>
      </c>
      <c r="D947" s="200">
        <v>93</v>
      </c>
      <c r="E947" s="201" t="s">
        <v>125</v>
      </c>
      <c r="F947" s="200">
        <v>262</v>
      </c>
      <c r="G947" s="201" t="s">
        <v>294</v>
      </c>
      <c r="H947" s="202">
        <v>14</v>
      </c>
      <c r="I947" s="203"/>
      <c r="J947" s="204">
        <f t="shared" si="238"/>
        <v>13268</v>
      </c>
      <c r="K947" s="217">
        <f t="shared" si="239"/>
        <v>4637</v>
      </c>
      <c r="L947" s="217">
        <f t="shared" si="240"/>
        <v>0</v>
      </c>
      <c r="M947" s="217">
        <f t="shared" si="241"/>
        <v>938</v>
      </c>
      <c r="N947" s="218">
        <f t="shared" si="252"/>
        <v>18843</v>
      </c>
      <c r="O947" s="207">
        <f t="shared" si="242"/>
        <v>7</v>
      </c>
      <c r="P947" s="219"/>
      <c r="Q947" s="204">
        <f t="shared" si="243"/>
        <v>14717</v>
      </c>
      <c r="R947" s="217">
        <f t="shared" si="244"/>
        <v>13268</v>
      </c>
      <c r="S947" s="217">
        <f t="shared" si="245"/>
        <v>13268</v>
      </c>
      <c r="T947" s="210">
        <f t="shared" si="253"/>
        <v>-1449</v>
      </c>
      <c r="U947" s="219"/>
      <c r="V947" s="204">
        <f t="shared" si="246"/>
        <v>5454</v>
      </c>
      <c r="W947" s="217">
        <f t="shared" si="247"/>
        <v>4917</v>
      </c>
      <c r="X947" s="217">
        <f t="shared" si="248"/>
        <v>4917</v>
      </c>
      <c r="Y947" s="217">
        <f t="shared" si="249"/>
        <v>4917</v>
      </c>
      <c r="Z947" s="217">
        <f t="shared" si="250"/>
        <v>4630</v>
      </c>
      <c r="AA947" s="217">
        <f t="shared" si="251"/>
        <v>4637</v>
      </c>
      <c r="AB947" s="210">
        <f t="shared" si="254"/>
        <v>7</v>
      </c>
      <c r="AC947" s="203"/>
      <c r="AD947" s="211"/>
    </row>
    <row r="948" spans="1:30" s="79" customFormat="1" x14ac:dyDescent="0.2">
      <c r="A948" s="200">
        <v>494</v>
      </c>
      <c r="B948" s="200">
        <v>494093271</v>
      </c>
      <c r="C948" s="201" t="s">
        <v>544</v>
      </c>
      <c r="D948" s="200">
        <v>93</v>
      </c>
      <c r="E948" s="201" t="s">
        <v>125</v>
      </c>
      <c r="F948" s="200">
        <v>271</v>
      </c>
      <c r="G948" s="201" t="s">
        <v>303</v>
      </c>
      <c r="H948" s="202">
        <v>1</v>
      </c>
      <c r="I948" s="203"/>
      <c r="J948" s="204">
        <f t="shared" si="238"/>
        <v>10693.273291445141</v>
      </c>
      <c r="K948" s="217">
        <f t="shared" si="239"/>
        <v>2472</v>
      </c>
      <c r="L948" s="217">
        <f t="shared" si="240"/>
        <v>0</v>
      </c>
      <c r="M948" s="217">
        <f t="shared" si="241"/>
        <v>938</v>
      </c>
      <c r="N948" s="218">
        <f t="shared" si="252"/>
        <v>14103.273291445141</v>
      </c>
      <c r="O948" s="207">
        <f t="shared" si="242"/>
        <v>0</v>
      </c>
      <c r="P948" s="219"/>
      <c r="Q948" s="204" t="str">
        <f t="shared" si="243"/>
        <v/>
      </c>
      <c r="R948" s="217" t="str">
        <f t="shared" si="244"/>
        <v/>
      </c>
      <c r="S948" s="217">
        <f t="shared" si="245"/>
        <v>10693.273291445141</v>
      </c>
      <c r="T948" s="210" t="str">
        <f t="shared" si="253"/>
        <v/>
      </c>
      <c r="U948" s="219"/>
      <c r="V948" s="204" t="str">
        <f t="shared" si="246"/>
        <v/>
      </c>
      <c r="W948" s="217" t="str">
        <f t="shared" si="247"/>
        <v/>
      </c>
      <c r="X948" s="217">
        <f t="shared" si="248"/>
        <v>2461</v>
      </c>
      <c r="Y948" s="217">
        <f t="shared" si="249"/>
        <v>2472</v>
      </c>
      <c r="Z948" s="217">
        <f t="shared" si="250"/>
        <v>2472</v>
      </c>
      <c r="AA948" s="217">
        <f t="shared" si="251"/>
        <v>2472</v>
      </c>
      <c r="AB948" s="210">
        <f t="shared" si="254"/>
        <v>0</v>
      </c>
      <c r="AC948" s="203"/>
      <c r="AD948" s="211"/>
    </row>
    <row r="949" spans="1:30" s="79" customFormat="1" x14ac:dyDescent="0.2">
      <c r="A949" s="200">
        <v>494</v>
      </c>
      <c r="B949" s="200">
        <v>494093274</v>
      </c>
      <c r="C949" s="201" t="s">
        <v>544</v>
      </c>
      <c r="D949" s="200">
        <v>93</v>
      </c>
      <c r="E949" s="201" t="s">
        <v>125</v>
      </c>
      <c r="F949" s="200">
        <v>274</v>
      </c>
      <c r="G949" s="201" t="s">
        <v>306</v>
      </c>
      <c r="H949" s="202">
        <v>1</v>
      </c>
      <c r="I949" s="203"/>
      <c r="J949" s="204">
        <f t="shared" si="238"/>
        <v>13692.844141302538</v>
      </c>
      <c r="K949" s="217">
        <f t="shared" si="239"/>
        <v>5631</v>
      </c>
      <c r="L949" s="217">
        <f t="shared" si="240"/>
        <v>0</v>
      </c>
      <c r="M949" s="217">
        <f t="shared" si="241"/>
        <v>938</v>
      </c>
      <c r="N949" s="218">
        <f t="shared" si="252"/>
        <v>20261.844141302536</v>
      </c>
      <c r="O949" s="207">
        <f t="shared" si="242"/>
        <v>2</v>
      </c>
      <c r="P949" s="219"/>
      <c r="Q949" s="204" t="str">
        <f t="shared" si="243"/>
        <v/>
      </c>
      <c r="R949" s="217" t="str">
        <f t="shared" si="244"/>
        <v/>
      </c>
      <c r="S949" s="217">
        <f t="shared" si="245"/>
        <v>13692.844141302538</v>
      </c>
      <c r="T949" s="210" t="str">
        <f t="shared" si="253"/>
        <v/>
      </c>
      <c r="U949" s="219"/>
      <c r="V949" s="204" t="str">
        <f t="shared" si="246"/>
        <v/>
      </c>
      <c r="W949" s="217" t="str">
        <f t="shared" si="247"/>
        <v/>
      </c>
      <c r="X949" s="217">
        <f t="shared" si="248"/>
        <v>5663</v>
      </c>
      <c r="Y949" s="217">
        <f t="shared" si="249"/>
        <v>5631</v>
      </c>
      <c r="Z949" s="217">
        <f t="shared" si="250"/>
        <v>5629</v>
      </c>
      <c r="AA949" s="217">
        <f t="shared" si="251"/>
        <v>5631</v>
      </c>
      <c r="AB949" s="210">
        <f t="shared" si="254"/>
        <v>2</v>
      </c>
      <c r="AC949" s="203"/>
      <c r="AD949" s="211"/>
    </row>
    <row r="950" spans="1:30" s="79" customFormat="1" x14ac:dyDescent="0.2">
      <c r="A950" s="200">
        <v>494</v>
      </c>
      <c r="B950" s="200">
        <v>494093284</v>
      </c>
      <c r="C950" s="201" t="s">
        <v>544</v>
      </c>
      <c r="D950" s="200">
        <v>93</v>
      </c>
      <c r="E950" s="201" t="s">
        <v>125</v>
      </c>
      <c r="F950" s="200">
        <v>284</v>
      </c>
      <c r="G950" s="201" t="s">
        <v>316</v>
      </c>
      <c r="H950" s="202">
        <v>1</v>
      </c>
      <c r="I950" s="203"/>
      <c r="J950" s="204">
        <f t="shared" si="238"/>
        <v>11142.294935999998</v>
      </c>
      <c r="K950" s="217">
        <f t="shared" si="239"/>
        <v>4438</v>
      </c>
      <c r="L950" s="217">
        <f t="shared" si="240"/>
        <v>0</v>
      </c>
      <c r="M950" s="217">
        <f t="shared" si="241"/>
        <v>938</v>
      </c>
      <c r="N950" s="218">
        <f t="shared" si="252"/>
        <v>16518.294935999998</v>
      </c>
      <c r="O950" s="207">
        <f t="shared" si="242"/>
        <v>5</v>
      </c>
      <c r="P950" s="219"/>
      <c r="Q950" s="204" t="str">
        <f t="shared" si="243"/>
        <v/>
      </c>
      <c r="R950" s="217" t="str">
        <f t="shared" si="244"/>
        <v/>
      </c>
      <c r="S950" s="217">
        <f t="shared" si="245"/>
        <v>11142.294935999998</v>
      </c>
      <c r="T950" s="210" t="str">
        <f t="shared" si="253"/>
        <v/>
      </c>
      <c r="U950" s="219"/>
      <c r="V950" s="204" t="str">
        <f t="shared" si="246"/>
        <v/>
      </c>
      <c r="W950" s="217" t="str">
        <f t="shared" si="247"/>
        <v/>
      </c>
      <c r="X950" s="217">
        <f t="shared" si="248"/>
        <v>4416</v>
      </c>
      <c r="Y950" s="217">
        <f t="shared" si="249"/>
        <v>4433</v>
      </c>
      <c r="Z950" s="217">
        <f t="shared" si="250"/>
        <v>4433</v>
      </c>
      <c r="AA950" s="217">
        <f t="shared" si="251"/>
        <v>4438</v>
      </c>
      <c r="AB950" s="210">
        <f t="shared" si="254"/>
        <v>5</v>
      </c>
      <c r="AC950" s="203"/>
      <c r="AD950" s="211"/>
    </row>
    <row r="951" spans="1:30" s="79" customFormat="1" x14ac:dyDescent="0.2">
      <c r="A951" s="200">
        <v>494</v>
      </c>
      <c r="B951" s="200">
        <v>494093291</v>
      </c>
      <c r="C951" s="201" t="s">
        <v>544</v>
      </c>
      <c r="D951" s="200">
        <v>93</v>
      </c>
      <c r="E951" s="201" t="s">
        <v>125</v>
      </c>
      <c r="F951" s="200">
        <v>291</v>
      </c>
      <c r="G951" s="201" t="s">
        <v>323</v>
      </c>
      <c r="H951" s="202">
        <v>2</v>
      </c>
      <c r="I951" s="203"/>
      <c r="J951" s="204">
        <f t="shared" si="238"/>
        <v>13583</v>
      </c>
      <c r="K951" s="217">
        <f t="shared" si="239"/>
        <v>4582</v>
      </c>
      <c r="L951" s="217">
        <f t="shared" si="240"/>
        <v>0</v>
      </c>
      <c r="M951" s="217">
        <f t="shared" si="241"/>
        <v>938</v>
      </c>
      <c r="N951" s="218">
        <f t="shared" si="252"/>
        <v>19103</v>
      </c>
      <c r="O951" s="207">
        <f t="shared" si="242"/>
        <v>4</v>
      </c>
      <c r="P951" s="219"/>
      <c r="Q951" s="204">
        <f t="shared" si="243"/>
        <v>13868</v>
      </c>
      <c r="R951" s="217">
        <f t="shared" si="244"/>
        <v>13583</v>
      </c>
      <c r="S951" s="217">
        <f t="shared" si="245"/>
        <v>13583</v>
      </c>
      <c r="T951" s="210">
        <f t="shared" si="253"/>
        <v>-285</v>
      </c>
      <c r="U951" s="219"/>
      <c r="V951" s="204">
        <f t="shared" si="246"/>
        <v>6788</v>
      </c>
      <c r="W951" s="217">
        <f t="shared" si="247"/>
        <v>6649</v>
      </c>
      <c r="X951" s="217">
        <f t="shared" si="248"/>
        <v>6649</v>
      </c>
      <c r="Y951" s="217">
        <f t="shared" si="249"/>
        <v>6649</v>
      </c>
      <c r="Z951" s="217">
        <f t="shared" si="250"/>
        <v>4578</v>
      </c>
      <c r="AA951" s="217">
        <f t="shared" si="251"/>
        <v>4582</v>
      </c>
      <c r="AB951" s="210">
        <f t="shared" si="254"/>
        <v>4</v>
      </c>
      <c r="AC951" s="203"/>
      <c r="AD951" s="211"/>
    </row>
    <row r="952" spans="1:30" s="79" customFormat="1" x14ac:dyDescent="0.2">
      <c r="A952" s="200">
        <v>494</v>
      </c>
      <c r="B952" s="200">
        <v>494093293</v>
      </c>
      <c r="C952" s="201" t="s">
        <v>544</v>
      </c>
      <c r="D952" s="200">
        <v>93</v>
      </c>
      <c r="E952" s="201" t="s">
        <v>125</v>
      </c>
      <c r="F952" s="200">
        <v>293</v>
      </c>
      <c r="G952" s="201" t="s">
        <v>325</v>
      </c>
      <c r="H952" s="202">
        <v>3</v>
      </c>
      <c r="I952" s="203"/>
      <c r="J952" s="204">
        <f t="shared" si="238"/>
        <v>15422</v>
      </c>
      <c r="K952" s="217">
        <f t="shared" si="239"/>
        <v>738</v>
      </c>
      <c r="L952" s="217">
        <f t="shared" si="240"/>
        <v>0</v>
      </c>
      <c r="M952" s="217">
        <f t="shared" si="241"/>
        <v>938</v>
      </c>
      <c r="N952" s="218">
        <f t="shared" si="252"/>
        <v>17098</v>
      </c>
      <c r="O952" s="207">
        <f t="shared" si="242"/>
        <v>0</v>
      </c>
      <c r="P952" s="219"/>
      <c r="Q952" s="204">
        <f t="shared" si="243"/>
        <v>15213</v>
      </c>
      <c r="R952" s="217">
        <f t="shared" si="244"/>
        <v>15422</v>
      </c>
      <c r="S952" s="217">
        <f t="shared" si="245"/>
        <v>15422</v>
      </c>
      <c r="T952" s="210">
        <f t="shared" si="253"/>
        <v>209</v>
      </c>
      <c r="U952" s="219"/>
      <c r="V952" s="204">
        <f t="shared" si="246"/>
        <v>915</v>
      </c>
      <c r="W952" s="217">
        <f t="shared" si="247"/>
        <v>927</v>
      </c>
      <c r="X952" s="217">
        <f t="shared" si="248"/>
        <v>693</v>
      </c>
      <c r="Y952" s="217">
        <f t="shared" si="249"/>
        <v>738</v>
      </c>
      <c r="Z952" s="217">
        <f t="shared" si="250"/>
        <v>738</v>
      </c>
      <c r="AA952" s="217">
        <f t="shared" si="251"/>
        <v>738</v>
      </c>
      <c r="AB952" s="210">
        <f t="shared" si="254"/>
        <v>0</v>
      </c>
      <c r="AC952" s="203"/>
      <c r="AD952" s="211"/>
    </row>
    <row r="953" spans="1:30" s="79" customFormat="1" x14ac:dyDescent="0.2">
      <c r="A953" s="200">
        <v>494</v>
      </c>
      <c r="B953" s="200">
        <v>494093346</v>
      </c>
      <c r="C953" s="201" t="s">
        <v>544</v>
      </c>
      <c r="D953" s="200">
        <v>93</v>
      </c>
      <c r="E953" s="201" t="s">
        <v>125</v>
      </c>
      <c r="F953" s="200">
        <v>346</v>
      </c>
      <c r="G953" s="201" t="s">
        <v>378</v>
      </c>
      <c r="H953" s="202">
        <v>1</v>
      </c>
      <c r="I953" s="203"/>
      <c r="J953" s="204">
        <f t="shared" si="238"/>
        <v>12790</v>
      </c>
      <c r="K953" s="217">
        <f t="shared" si="239"/>
        <v>1877</v>
      </c>
      <c r="L953" s="217">
        <f t="shared" si="240"/>
        <v>0</v>
      </c>
      <c r="M953" s="217">
        <f t="shared" si="241"/>
        <v>938</v>
      </c>
      <c r="N953" s="218">
        <f t="shared" si="252"/>
        <v>15605</v>
      </c>
      <c r="O953" s="207">
        <f t="shared" si="242"/>
        <v>0</v>
      </c>
      <c r="P953" s="219"/>
      <c r="Q953" s="204">
        <f t="shared" si="243"/>
        <v>12278</v>
      </c>
      <c r="R953" s="217">
        <f t="shared" si="244"/>
        <v>12790</v>
      </c>
      <c r="S953" s="217">
        <f t="shared" si="245"/>
        <v>12790</v>
      </c>
      <c r="T953" s="210">
        <f t="shared" si="253"/>
        <v>512</v>
      </c>
      <c r="U953" s="219"/>
      <c r="V953" s="204">
        <f t="shared" si="246"/>
        <v>1296</v>
      </c>
      <c r="W953" s="217">
        <f t="shared" si="247"/>
        <v>1350</v>
      </c>
      <c r="X953" s="217">
        <f t="shared" si="248"/>
        <v>1861</v>
      </c>
      <c r="Y953" s="217">
        <f t="shared" si="249"/>
        <v>1877</v>
      </c>
      <c r="Z953" s="217">
        <f t="shared" si="250"/>
        <v>1877</v>
      </c>
      <c r="AA953" s="217">
        <f t="shared" si="251"/>
        <v>1877</v>
      </c>
      <c r="AB953" s="210">
        <f t="shared" si="254"/>
        <v>0</v>
      </c>
      <c r="AC953" s="203"/>
      <c r="AD953" s="211"/>
    </row>
    <row r="954" spans="1:30" s="79" customFormat="1" x14ac:dyDescent="0.2">
      <c r="A954" s="200">
        <v>494</v>
      </c>
      <c r="B954" s="200">
        <v>494093347</v>
      </c>
      <c r="C954" s="201" t="s">
        <v>544</v>
      </c>
      <c r="D954" s="200">
        <v>93</v>
      </c>
      <c r="E954" s="201" t="s">
        <v>125</v>
      </c>
      <c r="F954" s="200">
        <v>347</v>
      </c>
      <c r="G954" s="201" t="s">
        <v>379</v>
      </c>
      <c r="H954" s="202">
        <v>2</v>
      </c>
      <c r="I954" s="203"/>
      <c r="J954" s="204">
        <f t="shared" si="238"/>
        <v>9286</v>
      </c>
      <c r="K954" s="217">
        <f t="shared" si="239"/>
        <v>4204</v>
      </c>
      <c r="L954" s="217">
        <f t="shared" si="240"/>
        <v>0</v>
      </c>
      <c r="M954" s="217">
        <f t="shared" si="241"/>
        <v>938</v>
      </c>
      <c r="N954" s="218">
        <f t="shared" si="252"/>
        <v>14428</v>
      </c>
      <c r="O954" s="207">
        <f t="shared" si="242"/>
        <v>1</v>
      </c>
      <c r="P954" s="219"/>
      <c r="Q954" s="204">
        <f t="shared" si="243"/>
        <v>11714.818489909112</v>
      </c>
      <c r="R954" s="217">
        <f t="shared" si="244"/>
        <v>9286</v>
      </c>
      <c r="S954" s="217">
        <f t="shared" si="245"/>
        <v>9286</v>
      </c>
      <c r="T954" s="210">
        <f t="shared" si="253"/>
        <v>-2428.818489909112</v>
      </c>
      <c r="U954" s="219"/>
      <c r="V954" s="204">
        <f t="shared" si="246"/>
        <v>5239</v>
      </c>
      <c r="W954" s="217">
        <f t="shared" si="247"/>
        <v>4153</v>
      </c>
      <c r="X954" s="217">
        <f t="shared" si="248"/>
        <v>4191</v>
      </c>
      <c r="Y954" s="217">
        <f t="shared" si="249"/>
        <v>4203</v>
      </c>
      <c r="Z954" s="217">
        <f t="shared" si="250"/>
        <v>4203</v>
      </c>
      <c r="AA954" s="217">
        <f t="shared" si="251"/>
        <v>4204</v>
      </c>
      <c r="AB954" s="210">
        <f t="shared" si="254"/>
        <v>1</v>
      </c>
      <c r="AC954" s="203"/>
      <c r="AD954" s="211"/>
    </row>
    <row r="955" spans="1:30" s="79" customFormat="1" x14ac:dyDescent="0.2">
      <c r="A955" s="200">
        <v>496</v>
      </c>
      <c r="B955" s="200">
        <v>496201003</v>
      </c>
      <c r="C955" s="201" t="s">
        <v>545</v>
      </c>
      <c r="D955" s="200">
        <v>201</v>
      </c>
      <c r="E955" s="201" t="s">
        <v>233</v>
      </c>
      <c r="F955" s="200">
        <v>3</v>
      </c>
      <c r="G955" s="201" t="s">
        <v>35</v>
      </c>
      <c r="H955" s="202">
        <v>0.94</v>
      </c>
      <c r="I955" s="203"/>
      <c r="J955" s="204">
        <f t="shared" si="238"/>
        <v>10766</v>
      </c>
      <c r="K955" s="217">
        <f t="shared" si="239"/>
        <v>1150</v>
      </c>
      <c r="L955" s="217">
        <f t="shared" si="240"/>
        <v>0</v>
      </c>
      <c r="M955" s="217">
        <f t="shared" si="241"/>
        <v>938</v>
      </c>
      <c r="N955" s="218">
        <f t="shared" si="252"/>
        <v>12854</v>
      </c>
      <c r="O955" s="207">
        <f t="shared" si="242"/>
        <v>0</v>
      </c>
      <c r="P955" s="219"/>
      <c r="Q955" s="204">
        <f t="shared" si="243"/>
        <v>10556</v>
      </c>
      <c r="R955" s="217">
        <f t="shared" si="244"/>
        <v>10766</v>
      </c>
      <c r="S955" s="217">
        <f t="shared" si="245"/>
        <v>10766</v>
      </c>
      <c r="T955" s="210">
        <f t="shared" si="253"/>
        <v>210</v>
      </c>
      <c r="U955" s="219"/>
      <c r="V955" s="204">
        <f t="shared" si="246"/>
        <v>1438</v>
      </c>
      <c r="W955" s="217">
        <f t="shared" si="247"/>
        <v>1466</v>
      </c>
      <c r="X955" s="217">
        <f t="shared" si="248"/>
        <v>1466</v>
      </c>
      <c r="Y955" s="217">
        <f t="shared" si="249"/>
        <v>1466</v>
      </c>
      <c r="Z955" s="217">
        <f t="shared" si="250"/>
        <v>1150</v>
      </c>
      <c r="AA955" s="217">
        <f t="shared" si="251"/>
        <v>1150</v>
      </c>
      <c r="AB955" s="210">
        <f t="shared" si="254"/>
        <v>0</v>
      </c>
      <c r="AC955" s="203"/>
      <c r="AD955" s="211"/>
    </row>
    <row r="956" spans="1:30" s="79" customFormat="1" x14ac:dyDescent="0.2">
      <c r="A956" s="200">
        <v>496</v>
      </c>
      <c r="B956" s="200">
        <v>496201072</v>
      </c>
      <c r="C956" s="201" t="s">
        <v>545</v>
      </c>
      <c r="D956" s="200">
        <v>201</v>
      </c>
      <c r="E956" s="201" t="s">
        <v>233</v>
      </c>
      <c r="F956" s="200">
        <v>72</v>
      </c>
      <c r="G956" s="201" t="s">
        <v>104</v>
      </c>
      <c r="H956" s="202">
        <v>5</v>
      </c>
      <c r="I956" s="203"/>
      <c r="J956" s="204">
        <f t="shared" si="238"/>
        <v>11314</v>
      </c>
      <c r="K956" s="217">
        <f t="shared" si="239"/>
        <v>2961</v>
      </c>
      <c r="L956" s="217">
        <f t="shared" si="240"/>
        <v>0</v>
      </c>
      <c r="M956" s="217">
        <f t="shared" si="241"/>
        <v>938</v>
      </c>
      <c r="N956" s="218">
        <f t="shared" si="252"/>
        <v>15213</v>
      </c>
      <c r="O956" s="207">
        <f t="shared" si="242"/>
        <v>0</v>
      </c>
      <c r="P956" s="219"/>
      <c r="Q956" s="204">
        <f t="shared" si="243"/>
        <v>13998</v>
      </c>
      <c r="R956" s="217">
        <f t="shared" si="244"/>
        <v>11314</v>
      </c>
      <c r="S956" s="217">
        <f t="shared" si="245"/>
        <v>11314</v>
      </c>
      <c r="T956" s="210">
        <f t="shared" si="253"/>
        <v>-2684</v>
      </c>
      <c r="U956" s="219"/>
      <c r="V956" s="204">
        <f t="shared" si="246"/>
        <v>3156</v>
      </c>
      <c r="W956" s="217">
        <f t="shared" si="247"/>
        <v>2551</v>
      </c>
      <c r="X956" s="217">
        <f t="shared" si="248"/>
        <v>2941</v>
      </c>
      <c r="Y956" s="217">
        <f t="shared" si="249"/>
        <v>2961</v>
      </c>
      <c r="Z956" s="217">
        <f t="shared" si="250"/>
        <v>2961</v>
      </c>
      <c r="AA956" s="217">
        <f t="shared" si="251"/>
        <v>2961</v>
      </c>
      <c r="AB956" s="210">
        <f t="shared" si="254"/>
        <v>0</v>
      </c>
      <c r="AC956" s="203"/>
      <c r="AD956" s="211"/>
    </row>
    <row r="957" spans="1:30" s="79" customFormat="1" x14ac:dyDescent="0.2">
      <c r="A957" s="200">
        <v>496</v>
      </c>
      <c r="B957" s="200">
        <v>496201095</v>
      </c>
      <c r="C957" s="201" t="s">
        <v>545</v>
      </c>
      <c r="D957" s="200">
        <v>201</v>
      </c>
      <c r="E957" s="201" t="s">
        <v>233</v>
      </c>
      <c r="F957" s="200">
        <v>95</v>
      </c>
      <c r="G957" s="201" t="s">
        <v>127</v>
      </c>
      <c r="H957" s="202">
        <v>4</v>
      </c>
      <c r="I957" s="203"/>
      <c r="J957" s="204">
        <f t="shared" si="238"/>
        <v>12683</v>
      </c>
      <c r="K957" s="217">
        <f t="shared" si="239"/>
        <v>93</v>
      </c>
      <c r="L957" s="217">
        <f t="shared" si="240"/>
        <v>0</v>
      </c>
      <c r="M957" s="217">
        <f t="shared" si="241"/>
        <v>938</v>
      </c>
      <c r="N957" s="218">
        <f t="shared" si="252"/>
        <v>13714</v>
      </c>
      <c r="O957" s="207">
        <f t="shared" si="242"/>
        <v>5</v>
      </c>
      <c r="P957" s="219"/>
      <c r="Q957" s="204">
        <f t="shared" si="243"/>
        <v>13375</v>
      </c>
      <c r="R957" s="217">
        <f t="shared" si="244"/>
        <v>12683</v>
      </c>
      <c r="S957" s="217">
        <f t="shared" si="245"/>
        <v>12683</v>
      </c>
      <c r="T957" s="210">
        <f t="shared" si="253"/>
        <v>-692</v>
      </c>
      <c r="U957" s="219"/>
      <c r="V957" s="204">
        <f t="shared" si="246"/>
        <v>0</v>
      </c>
      <c r="W957" s="217">
        <f t="shared" si="247"/>
        <v>0</v>
      </c>
      <c r="X957" s="217">
        <f t="shared" si="248"/>
        <v>69</v>
      </c>
      <c r="Y957" s="217">
        <f t="shared" si="249"/>
        <v>88</v>
      </c>
      <c r="Z957" s="217">
        <f t="shared" si="250"/>
        <v>88</v>
      </c>
      <c r="AA957" s="217">
        <f t="shared" si="251"/>
        <v>93</v>
      </c>
      <c r="AB957" s="210">
        <f t="shared" si="254"/>
        <v>5</v>
      </c>
      <c r="AC957" s="203"/>
      <c r="AD957" s="211"/>
    </row>
    <row r="958" spans="1:30" s="79" customFormat="1" x14ac:dyDescent="0.2">
      <c r="A958" s="200">
        <v>496</v>
      </c>
      <c r="B958" s="200">
        <v>496201201</v>
      </c>
      <c r="C958" s="201" t="s">
        <v>545</v>
      </c>
      <c r="D958" s="200">
        <v>201</v>
      </c>
      <c r="E958" s="201" t="s">
        <v>233</v>
      </c>
      <c r="F958" s="200">
        <v>201</v>
      </c>
      <c r="G958" s="201" t="s">
        <v>233</v>
      </c>
      <c r="H958" s="202">
        <v>490.49999999999994</v>
      </c>
      <c r="I958" s="203"/>
      <c r="J958" s="204">
        <f t="shared" si="238"/>
        <v>12659</v>
      </c>
      <c r="K958" s="217">
        <f t="shared" si="239"/>
        <v>443</v>
      </c>
      <c r="L958" s="217">
        <f t="shared" si="240"/>
        <v>466.30805349643219</v>
      </c>
      <c r="M958" s="217">
        <f t="shared" si="241"/>
        <v>938</v>
      </c>
      <c r="N958" s="218">
        <f t="shared" si="252"/>
        <v>14506.308053496432</v>
      </c>
      <c r="O958" s="207">
        <f t="shared" si="242"/>
        <v>469.30805349643197</v>
      </c>
      <c r="P958" s="219"/>
      <c r="Q958" s="204">
        <f t="shared" si="243"/>
        <v>12456</v>
      </c>
      <c r="R958" s="217">
        <f t="shared" si="244"/>
        <v>12659</v>
      </c>
      <c r="S958" s="217">
        <f t="shared" si="245"/>
        <v>12659</v>
      </c>
      <c r="T958" s="210">
        <f t="shared" si="253"/>
        <v>203</v>
      </c>
      <c r="U958" s="219"/>
      <c r="V958" s="204">
        <f t="shared" si="246"/>
        <v>0</v>
      </c>
      <c r="W958" s="217">
        <f t="shared" si="247"/>
        <v>0</v>
      </c>
      <c r="X958" s="217">
        <f t="shared" si="248"/>
        <v>0</v>
      </c>
      <c r="Y958" s="217">
        <f t="shared" si="249"/>
        <v>0</v>
      </c>
      <c r="Z958" s="217">
        <f t="shared" si="250"/>
        <v>440</v>
      </c>
      <c r="AA958" s="217">
        <f t="shared" si="251"/>
        <v>443</v>
      </c>
      <c r="AB958" s="210">
        <f t="shared" si="254"/>
        <v>3</v>
      </c>
      <c r="AC958" s="203"/>
      <c r="AD958" s="211"/>
    </row>
    <row r="959" spans="1:30" s="79" customFormat="1" x14ac:dyDescent="0.2">
      <c r="A959" s="200">
        <v>497</v>
      </c>
      <c r="B959" s="200">
        <v>497117005</v>
      </c>
      <c r="C959" s="201" t="s">
        <v>546</v>
      </c>
      <c r="D959" s="200">
        <v>117</v>
      </c>
      <c r="E959" s="201" t="s">
        <v>149</v>
      </c>
      <c r="F959" s="200">
        <v>5</v>
      </c>
      <c r="G959" s="201" t="s">
        <v>37</v>
      </c>
      <c r="H959" s="202">
        <v>8.1</v>
      </c>
      <c r="I959" s="203"/>
      <c r="J959" s="204">
        <f t="shared" si="238"/>
        <v>10044</v>
      </c>
      <c r="K959" s="217">
        <f t="shared" si="239"/>
        <v>4691</v>
      </c>
      <c r="L959" s="217">
        <f t="shared" si="240"/>
        <v>0</v>
      </c>
      <c r="M959" s="217">
        <f t="shared" si="241"/>
        <v>938</v>
      </c>
      <c r="N959" s="218">
        <f t="shared" si="252"/>
        <v>15673</v>
      </c>
      <c r="O959" s="207">
        <f t="shared" si="242"/>
        <v>0</v>
      </c>
      <c r="P959" s="219"/>
      <c r="Q959" s="204">
        <f t="shared" si="243"/>
        <v>9495</v>
      </c>
      <c r="R959" s="217">
        <f t="shared" si="244"/>
        <v>10044</v>
      </c>
      <c r="S959" s="217">
        <f t="shared" si="245"/>
        <v>10044</v>
      </c>
      <c r="T959" s="210">
        <f t="shared" si="253"/>
        <v>549</v>
      </c>
      <c r="U959" s="219"/>
      <c r="V959" s="204">
        <f t="shared" si="246"/>
        <v>4142</v>
      </c>
      <c r="W959" s="217">
        <f t="shared" si="247"/>
        <v>4381</v>
      </c>
      <c r="X959" s="217">
        <f t="shared" si="248"/>
        <v>4703</v>
      </c>
      <c r="Y959" s="217">
        <f t="shared" si="249"/>
        <v>4691</v>
      </c>
      <c r="Z959" s="217">
        <f t="shared" si="250"/>
        <v>4691</v>
      </c>
      <c r="AA959" s="217">
        <f t="shared" si="251"/>
        <v>4691</v>
      </c>
      <c r="AB959" s="210">
        <f t="shared" si="254"/>
        <v>0</v>
      </c>
      <c r="AC959" s="203"/>
      <c r="AD959" s="211"/>
    </row>
    <row r="960" spans="1:30" s="79" customFormat="1" x14ac:dyDescent="0.2">
      <c r="A960" s="200">
        <v>497</v>
      </c>
      <c r="B960" s="200">
        <v>497117008</v>
      </c>
      <c r="C960" s="201" t="s">
        <v>546</v>
      </c>
      <c r="D960" s="200">
        <v>117</v>
      </c>
      <c r="E960" s="201" t="s">
        <v>149</v>
      </c>
      <c r="F960" s="200">
        <v>8</v>
      </c>
      <c r="G960" s="201" t="s">
        <v>40</v>
      </c>
      <c r="H960" s="202">
        <v>71.45</v>
      </c>
      <c r="I960" s="203"/>
      <c r="J960" s="204">
        <f t="shared" si="238"/>
        <v>9889</v>
      </c>
      <c r="K960" s="217">
        <f t="shared" si="239"/>
        <v>10144</v>
      </c>
      <c r="L960" s="217">
        <f t="shared" si="240"/>
        <v>0</v>
      </c>
      <c r="M960" s="217">
        <f t="shared" si="241"/>
        <v>938</v>
      </c>
      <c r="N960" s="218">
        <f t="shared" si="252"/>
        <v>20971</v>
      </c>
      <c r="O960" s="207">
        <f t="shared" si="242"/>
        <v>20</v>
      </c>
      <c r="P960" s="219"/>
      <c r="Q960" s="204">
        <f t="shared" si="243"/>
        <v>9927</v>
      </c>
      <c r="R960" s="217">
        <f t="shared" si="244"/>
        <v>9889</v>
      </c>
      <c r="S960" s="217">
        <f t="shared" si="245"/>
        <v>9889</v>
      </c>
      <c r="T960" s="210">
        <f t="shared" si="253"/>
        <v>-38</v>
      </c>
      <c r="U960" s="219"/>
      <c r="V960" s="204">
        <f t="shared" si="246"/>
        <v>9806</v>
      </c>
      <c r="W960" s="217">
        <f t="shared" si="247"/>
        <v>9768</v>
      </c>
      <c r="X960" s="217">
        <f t="shared" si="248"/>
        <v>9768</v>
      </c>
      <c r="Y960" s="217">
        <f t="shared" si="249"/>
        <v>9768</v>
      </c>
      <c r="Z960" s="217">
        <f t="shared" si="250"/>
        <v>10124</v>
      </c>
      <c r="AA960" s="217">
        <f t="shared" si="251"/>
        <v>10144</v>
      </c>
      <c r="AB960" s="210">
        <f t="shared" si="254"/>
        <v>20</v>
      </c>
      <c r="AC960" s="203"/>
      <c r="AD960" s="211"/>
    </row>
    <row r="961" spans="1:30" s="79" customFormat="1" x14ac:dyDescent="0.2">
      <c r="A961" s="200">
        <v>497</v>
      </c>
      <c r="B961" s="200">
        <v>497117024</v>
      </c>
      <c r="C961" s="201" t="s">
        <v>546</v>
      </c>
      <c r="D961" s="200">
        <v>117</v>
      </c>
      <c r="E961" s="201" t="s">
        <v>149</v>
      </c>
      <c r="F961" s="200">
        <v>24</v>
      </c>
      <c r="G961" s="201" t="s">
        <v>56</v>
      </c>
      <c r="H961" s="202">
        <v>24.04</v>
      </c>
      <c r="I961" s="203"/>
      <c r="J961" s="204">
        <f t="shared" si="238"/>
        <v>10637</v>
      </c>
      <c r="K961" s="217">
        <f t="shared" si="239"/>
        <v>2122</v>
      </c>
      <c r="L961" s="217">
        <f t="shared" si="240"/>
        <v>0</v>
      </c>
      <c r="M961" s="217">
        <f t="shared" si="241"/>
        <v>938</v>
      </c>
      <c r="N961" s="218">
        <f t="shared" si="252"/>
        <v>13697</v>
      </c>
      <c r="O961" s="207">
        <f t="shared" si="242"/>
        <v>0</v>
      </c>
      <c r="P961" s="219"/>
      <c r="Q961" s="204">
        <f t="shared" si="243"/>
        <v>10067</v>
      </c>
      <c r="R961" s="217">
        <f t="shared" si="244"/>
        <v>10637</v>
      </c>
      <c r="S961" s="217">
        <f t="shared" si="245"/>
        <v>10637</v>
      </c>
      <c r="T961" s="210">
        <f t="shared" si="253"/>
        <v>570</v>
      </c>
      <c r="U961" s="219"/>
      <c r="V961" s="204">
        <f t="shared" si="246"/>
        <v>2008</v>
      </c>
      <c r="W961" s="217">
        <f t="shared" si="247"/>
        <v>2122</v>
      </c>
      <c r="X961" s="217">
        <f t="shared" si="248"/>
        <v>2122</v>
      </c>
      <c r="Y961" s="217">
        <f t="shared" si="249"/>
        <v>2122</v>
      </c>
      <c r="Z961" s="217">
        <f t="shared" si="250"/>
        <v>2122</v>
      </c>
      <c r="AA961" s="217">
        <f t="shared" si="251"/>
        <v>2122</v>
      </c>
      <c r="AB961" s="210">
        <f t="shared" si="254"/>
        <v>0</v>
      </c>
      <c r="AC961" s="203"/>
      <c r="AD961" s="211"/>
    </row>
    <row r="962" spans="1:30" s="79" customFormat="1" x14ac:dyDescent="0.2">
      <c r="A962" s="200">
        <v>497</v>
      </c>
      <c r="B962" s="200">
        <v>497117061</v>
      </c>
      <c r="C962" s="201" t="s">
        <v>546</v>
      </c>
      <c r="D962" s="200">
        <v>117</v>
      </c>
      <c r="E962" s="201" t="s">
        <v>149</v>
      </c>
      <c r="F962" s="200">
        <v>61</v>
      </c>
      <c r="G962" s="201" t="s">
        <v>93</v>
      </c>
      <c r="H962" s="202">
        <v>19.88</v>
      </c>
      <c r="I962" s="203"/>
      <c r="J962" s="204">
        <f t="shared" si="238"/>
        <v>10625</v>
      </c>
      <c r="K962" s="217">
        <f t="shared" si="239"/>
        <v>580</v>
      </c>
      <c r="L962" s="217">
        <f t="shared" si="240"/>
        <v>0</v>
      </c>
      <c r="M962" s="217">
        <f t="shared" si="241"/>
        <v>938</v>
      </c>
      <c r="N962" s="218">
        <f t="shared" si="252"/>
        <v>12143</v>
      </c>
      <c r="O962" s="207">
        <f t="shared" si="242"/>
        <v>2</v>
      </c>
      <c r="P962" s="219"/>
      <c r="Q962" s="204">
        <f t="shared" si="243"/>
        <v>10722</v>
      </c>
      <c r="R962" s="217">
        <f t="shared" si="244"/>
        <v>10625</v>
      </c>
      <c r="S962" s="217">
        <f t="shared" si="245"/>
        <v>10625</v>
      </c>
      <c r="T962" s="210">
        <f t="shared" si="253"/>
        <v>-97</v>
      </c>
      <c r="U962" s="219"/>
      <c r="V962" s="204">
        <f t="shared" si="246"/>
        <v>491</v>
      </c>
      <c r="W962" s="217">
        <f t="shared" si="247"/>
        <v>487</v>
      </c>
      <c r="X962" s="217">
        <f t="shared" si="248"/>
        <v>583</v>
      </c>
      <c r="Y962" s="217">
        <f t="shared" si="249"/>
        <v>578</v>
      </c>
      <c r="Z962" s="217">
        <f t="shared" si="250"/>
        <v>578</v>
      </c>
      <c r="AA962" s="217">
        <f t="shared" si="251"/>
        <v>580</v>
      </c>
      <c r="AB962" s="210">
        <f t="shared" si="254"/>
        <v>2</v>
      </c>
      <c r="AC962" s="203"/>
      <c r="AD962" s="211"/>
    </row>
    <row r="963" spans="1:30" s="79" customFormat="1" x14ac:dyDescent="0.2">
      <c r="A963" s="200">
        <v>497</v>
      </c>
      <c r="B963" s="200">
        <v>497117074</v>
      </c>
      <c r="C963" s="201" t="s">
        <v>546</v>
      </c>
      <c r="D963" s="200">
        <v>117</v>
      </c>
      <c r="E963" s="201" t="s">
        <v>149</v>
      </c>
      <c r="F963" s="200">
        <v>74</v>
      </c>
      <c r="G963" s="201" t="s">
        <v>106</v>
      </c>
      <c r="H963" s="202">
        <v>7</v>
      </c>
      <c r="I963" s="203"/>
      <c r="J963" s="204">
        <f t="shared" si="238"/>
        <v>10104</v>
      </c>
      <c r="K963" s="217">
        <f t="shared" si="239"/>
        <v>7382</v>
      </c>
      <c r="L963" s="217">
        <f t="shared" si="240"/>
        <v>0</v>
      </c>
      <c r="M963" s="217">
        <f t="shared" si="241"/>
        <v>938</v>
      </c>
      <c r="N963" s="218">
        <f t="shared" si="252"/>
        <v>18424</v>
      </c>
      <c r="O963" s="207">
        <f t="shared" si="242"/>
        <v>0</v>
      </c>
      <c r="P963" s="219"/>
      <c r="Q963" s="204">
        <f t="shared" si="243"/>
        <v>9831</v>
      </c>
      <c r="R963" s="217">
        <f t="shared" si="244"/>
        <v>10104</v>
      </c>
      <c r="S963" s="217">
        <f t="shared" si="245"/>
        <v>10104</v>
      </c>
      <c r="T963" s="210">
        <f t="shared" si="253"/>
        <v>273</v>
      </c>
      <c r="U963" s="219"/>
      <c r="V963" s="204">
        <f t="shared" si="246"/>
        <v>7514</v>
      </c>
      <c r="W963" s="217">
        <f t="shared" si="247"/>
        <v>7722</v>
      </c>
      <c r="X963" s="217">
        <f t="shared" si="248"/>
        <v>7455</v>
      </c>
      <c r="Y963" s="217">
        <f t="shared" si="249"/>
        <v>7382</v>
      </c>
      <c r="Z963" s="217">
        <f t="shared" si="250"/>
        <v>7382</v>
      </c>
      <c r="AA963" s="217">
        <f t="shared" si="251"/>
        <v>7382</v>
      </c>
      <c r="AB963" s="210">
        <f t="shared" si="254"/>
        <v>0</v>
      </c>
      <c r="AC963" s="203"/>
      <c r="AD963" s="211"/>
    </row>
    <row r="964" spans="1:30" s="79" customFormat="1" x14ac:dyDescent="0.2">
      <c r="A964" s="200">
        <v>497</v>
      </c>
      <c r="B964" s="200">
        <v>497117086</v>
      </c>
      <c r="C964" s="201" t="s">
        <v>546</v>
      </c>
      <c r="D964" s="200">
        <v>117</v>
      </c>
      <c r="E964" s="201" t="s">
        <v>149</v>
      </c>
      <c r="F964" s="200">
        <v>86</v>
      </c>
      <c r="G964" s="201" t="s">
        <v>118</v>
      </c>
      <c r="H964" s="202">
        <v>26.95</v>
      </c>
      <c r="I964" s="203"/>
      <c r="J964" s="204">
        <f t="shared" si="238"/>
        <v>9832</v>
      </c>
      <c r="K964" s="217">
        <f t="shared" si="239"/>
        <v>1553</v>
      </c>
      <c r="L964" s="217">
        <f t="shared" si="240"/>
        <v>0</v>
      </c>
      <c r="M964" s="217">
        <f t="shared" si="241"/>
        <v>938</v>
      </c>
      <c r="N964" s="218">
        <f t="shared" si="252"/>
        <v>12323</v>
      </c>
      <c r="O964" s="207">
        <f t="shared" si="242"/>
        <v>0</v>
      </c>
      <c r="P964" s="219"/>
      <c r="Q964" s="204">
        <f t="shared" si="243"/>
        <v>9810</v>
      </c>
      <c r="R964" s="217">
        <f t="shared" si="244"/>
        <v>9832</v>
      </c>
      <c r="S964" s="217">
        <f t="shared" si="245"/>
        <v>9832</v>
      </c>
      <c r="T964" s="210">
        <f t="shared" si="253"/>
        <v>22</v>
      </c>
      <c r="U964" s="219"/>
      <c r="V964" s="204">
        <f t="shared" si="246"/>
        <v>1629</v>
      </c>
      <c r="W964" s="217">
        <f t="shared" si="247"/>
        <v>1633</v>
      </c>
      <c r="X964" s="217">
        <f t="shared" si="248"/>
        <v>1570</v>
      </c>
      <c r="Y964" s="217">
        <f t="shared" si="249"/>
        <v>1553</v>
      </c>
      <c r="Z964" s="217">
        <f t="shared" si="250"/>
        <v>1553</v>
      </c>
      <c r="AA964" s="217">
        <f t="shared" si="251"/>
        <v>1553</v>
      </c>
      <c r="AB964" s="210">
        <f t="shared" si="254"/>
        <v>0</v>
      </c>
      <c r="AC964" s="203"/>
      <c r="AD964" s="211"/>
    </row>
    <row r="965" spans="1:30" s="79" customFormat="1" x14ac:dyDescent="0.2">
      <c r="A965" s="200">
        <v>497</v>
      </c>
      <c r="B965" s="200">
        <v>497117087</v>
      </c>
      <c r="C965" s="201" t="s">
        <v>546</v>
      </c>
      <c r="D965" s="200">
        <v>117</v>
      </c>
      <c r="E965" s="201" t="s">
        <v>149</v>
      </c>
      <c r="F965" s="200">
        <v>87</v>
      </c>
      <c r="G965" s="201" t="s">
        <v>119</v>
      </c>
      <c r="H965" s="202">
        <v>1</v>
      </c>
      <c r="I965" s="203"/>
      <c r="J965" s="204">
        <f t="shared" si="238"/>
        <v>13280</v>
      </c>
      <c r="K965" s="217">
        <f t="shared" si="239"/>
        <v>4776</v>
      </c>
      <c r="L965" s="217">
        <f t="shared" si="240"/>
        <v>0</v>
      </c>
      <c r="M965" s="217">
        <f t="shared" si="241"/>
        <v>938</v>
      </c>
      <c r="N965" s="218">
        <f t="shared" si="252"/>
        <v>18994</v>
      </c>
      <c r="O965" s="207">
        <f t="shared" si="242"/>
        <v>0</v>
      </c>
      <c r="P965" s="219"/>
      <c r="Q965" s="204">
        <f t="shared" si="243"/>
        <v>13713</v>
      </c>
      <c r="R965" s="217">
        <f t="shared" si="244"/>
        <v>13280</v>
      </c>
      <c r="S965" s="217">
        <f t="shared" si="245"/>
        <v>13280</v>
      </c>
      <c r="T965" s="210">
        <f t="shared" si="253"/>
        <v>-433</v>
      </c>
      <c r="U965" s="219"/>
      <c r="V965" s="204">
        <f t="shared" si="246"/>
        <v>4653</v>
      </c>
      <c r="W965" s="217">
        <f t="shared" si="247"/>
        <v>4506</v>
      </c>
      <c r="X965" s="217">
        <f t="shared" si="248"/>
        <v>4750</v>
      </c>
      <c r="Y965" s="217">
        <f t="shared" si="249"/>
        <v>4776</v>
      </c>
      <c r="Z965" s="217">
        <f t="shared" si="250"/>
        <v>4776</v>
      </c>
      <c r="AA965" s="217">
        <f t="shared" si="251"/>
        <v>4776</v>
      </c>
      <c r="AB965" s="210">
        <f t="shared" si="254"/>
        <v>0</v>
      </c>
      <c r="AC965" s="203"/>
      <c r="AD965" s="211"/>
    </row>
    <row r="966" spans="1:30" s="79" customFormat="1" x14ac:dyDescent="0.2">
      <c r="A966" s="200">
        <v>497</v>
      </c>
      <c r="B966" s="200">
        <v>497117111</v>
      </c>
      <c r="C966" s="201" t="s">
        <v>546</v>
      </c>
      <c r="D966" s="200">
        <v>117</v>
      </c>
      <c r="E966" s="201" t="s">
        <v>149</v>
      </c>
      <c r="F966" s="200">
        <v>111</v>
      </c>
      <c r="G966" s="201" t="s">
        <v>143</v>
      </c>
      <c r="H966" s="202">
        <v>10.5</v>
      </c>
      <c r="I966" s="203"/>
      <c r="J966" s="204">
        <f t="shared" si="238"/>
        <v>10458</v>
      </c>
      <c r="K966" s="217">
        <f t="shared" si="239"/>
        <v>2528</v>
      </c>
      <c r="L966" s="217">
        <f t="shared" si="240"/>
        <v>0</v>
      </c>
      <c r="M966" s="217">
        <f t="shared" si="241"/>
        <v>938</v>
      </c>
      <c r="N966" s="218">
        <f t="shared" si="252"/>
        <v>13924</v>
      </c>
      <c r="O966" s="207">
        <f t="shared" si="242"/>
        <v>1</v>
      </c>
      <c r="P966" s="219"/>
      <c r="Q966" s="204">
        <f t="shared" si="243"/>
        <v>9487</v>
      </c>
      <c r="R966" s="217">
        <f t="shared" si="244"/>
        <v>10458</v>
      </c>
      <c r="S966" s="217">
        <f t="shared" si="245"/>
        <v>10458</v>
      </c>
      <c r="T966" s="210">
        <f t="shared" si="253"/>
        <v>971</v>
      </c>
      <c r="U966" s="219"/>
      <c r="V966" s="204">
        <f t="shared" si="246"/>
        <v>2623</v>
      </c>
      <c r="W966" s="217">
        <f t="shared" si="247"/>
        <v>2891</v>
      </c>
      <c r="X966" s="217">
        <f t="shared" si="248"/>
        <v>2891</v>
      </c>
      <c r="Y966" s="217">
        <f t="shared" si="249"/>
        <v>2891</v>
      </c>
      <c r="Z966" s="217">
        <f t="shared" si="250"/>
        <v>2527</v>
      </c>
      <c r="AA966" s="217">
        <f t="shared" si="251"/>
        <v>2528</v>
      </c>
      <c r="AB966" s="210">
        <f t="shared" si="254"/>
        <v>1</v>
      </c>
      <c r="AC966" s="203"/>
      <c r="AD966" s="211"/>
    </row>
    <row r="967" spans="1:30" s="79" customFormat="1" x14ac:dyDescent="0.2">
      <c r="A967" s="200">
        <v>497</v>
      </c>
      <c r="B967" s="200">
        <v>497117114</v>
      </c>
      <c r="C967" s="201" t="s">
        <v>546</v>
      </c>
      <c r="D967" s="200">
        <v>117</v>
      </c>
      <c r="E967" s="201" t="s">
        <v>149</v>
      </c>
      <c r="F967" s="200">
        <v>114</v>
      </c>
      <c r="G967" s="201" t="s">
        <v>146</v>
      </c>
      <c r="H967" s="202">
        <v>20</v>
      </c>
      <c r="I967" s="203"/>
      <c r="J967" s="204">
        <f t="shared" si="238"/>
        <v>11571</v>
      </c>
      <c r="K967" s="217">
        <f t="shared" si="239"/>
        <v>2859</v>
      </c>
      <c r="L967" s="217">
        <f t="shared" si="240"/>
        <v>0</v>
      </c>
      <c r="M967" s="217">
        <f t="shared" si="241"/>
        <v>938</v>
      </c>
      <c r="N967" s="218">
        <f t="shared" si="252"/>
        <v>15368</v>
      </c>
      <c r="O967" s="207">
        <f t="shared" si="242"/>
        <v>2</v>
      </c>
      <c r="P967" s="219"/>
      <c r="Q967" s="204">
        <f t="shared" si="243"/>
        <v>9626</v>
      </c>
      <c r="R967" s="217">
        <f t="shared" si="244"/>
        <v>11571</v>
      </c>
      <c r="S967" s="217">
        <f t="shared" si="245"/>
        <v>11571</v>
      </c>
      <c r="T967" s="210">
        <f t="shared" si="253"/>
        <v>1945</v>
      </c>
      <c r="U967" s="219"/>
      <c r="V967" s="204">
        <f t="shared" si="246"/>
        <v>1702</v>
      </c>
      <c r="W967" s="217">
        <f t="shared" si="247"/>
        <v>2046</v>
      </c>
      <c r="X967" s="217">
        <f t="shared" si="248"/>
        <v>2046</v>
      </c>
      <c r="Y967" s="217">
        <f t="shared" si="249"/>
        <v>2046</v>
      </c>
      <c r="Z967" s="217">
        <f t="shared" si="250"/>
        <v>2857</v>
      </c>
      <c r="AA967" s="217">
        <f t="shared" si="251"/>
        <v>2859</v>
      </c>
      <c r="AB967" s="210">
        <f t="shared" si="254"/>
        <v>2</v>
      </c>
      <c r="AC967" s="203"/>
      <c r="AD967" s="211"/>
    </row>
    <row r="968" spans="1:30" s="79" customFormat="1" x14ac:dyDescent="0.2">
      <c r="A968" s="200">
        <v>497</v>
      </c>
      <c r="B968" s="200">
        <v>497117117</v>
      </c>
      <c r="C968" s="201" t="s">
        <v>546</v>
      </c>
      <c r="D968" s="200">
        <v>117</v>
      </c>
      <c r="E968" s="201" t="s">
        <v>149</v>
      </c>
      <c r="F968" s="200">
        <v>117</v>
      </c>
      <c r="G968" s="201" t="s">
        <v>149</v>
      </c>
      <c r="H968" s="202">
        <v>34.950000000000003</v>
      </c>
      <c r="I968" s="203"/>
      <c r="J968" s="204">
        <f t="shared" si="238"/>
        <v>9432</v>
      </c>
      <c r="K968" s="217">
        <f t="shared" si="239"/>
        <v>4438</v>
      </c>
      <c r="L968" s="217">
        <f t="shared" si="240"/>
        <v>0</v>
      </c>
      <c r="M968" s="217">
        <f t="shared" si="241"/>
        <v>938</v>
      </c>
      <c r="N968" s="218">
        <f t="shared" si="252"/>
        <v>14808</v>
      </c>
      <c r="O968" s="207">
        <f t="shared" si="242"/>
        <v>0</v>
      </c>
      <c r="P968" s="219"/>
      <c r="Q968" s="204">
        <f t="shared" si="243"/>
        <v>9329</v>
      </c>
      <c r="R968" s="217">
        <f t="shared" si="244"/>
        <v>9432</v>
      </c>
      <c r="S968" s="217">
        <f t="shared" si="245"/>
        <v>9432</v>
      </c>
      <c r="T968" s="210">
        <f t="shared" si="253"/>
        <v>103</v>
      </c>
      <c r="U968" s="219"/>
      <c r="V968" s="204">
        <f t="shared" si="246"/>
        <v>3822</v>
      </c>
      <c r="W968" s="217">
        <f t="shared" si="247"/>
        <v>3865</v>
      </c>
      <c r="X968" s="217">
        <f t="shared" si="248"/>
        <v>4517</v>
      </c>
      <c r="Y968" s="217">
        <f t="shared" si="249"/>
        <v>4438</v>
      </c>
      <c r="Z968" s="217">
        <f t="shared" si="250"/>
        <v>4438</v>
      </c>
      <c r="AA968" s="217">
        <f t="shared" si="251"/>
        <v>4438</v>
      </c>
      <c r="AB968" s="210">
        <f t="shared" si="254"/>
        <v>0</v>
      </c>
      <c r="AC968" s="203"/>
      <c r="AD968" s="211"/>
    </row>
    <row r="969" spans="1:30" s="79" customFormat="1" x14ac:dyDescent="0.2">
      <c r="A969" s="200">
        <v>497</v>
      </c>
      <c r="B969" s="200">
        <v>497117127</v>
      </c>
      <c r="C969" s="201" t="s">
        <v>546</v>
      </c>
      <c r="D969" s="200">
        <v>117</v>
      </c>
      <c r="E969" s="201" t="s">
        <v>149</v>
      </c>
      <c r="F969" s="200">
        <v>127</v>
      </c>
      <c r="G969" s="201" t="s">
        <v>159</v>
      </c>
      <c r="H969" s="202">
        <v>2</v>
      </c>
      <c r="I969" s="203"/>
      <c r="J969" s="204">
        <f t="shared" si="238"/>
        <v>11170.588186968838</v>
      </c>
      <c r="K969" s="217">
        <f t="shared" si="239"/>
        <v>4984</v>
      </c>
      <c r="L969" s="217">
        <f t="shared" si="240"/>
        <v>0</v>
      </c>
      <c r="M969" s="217">
        <f t="shared" si="241"/>
        <v>938</v>
      </c>
      <c r="N969" s="218">
        <f t="shared" si="252"/>
        <v>17092.588186968838</v>
      </c>
      <c r="O969" s="207">
        <f t="shared" si="242"/>
        <v>3</v>
      </c>
      <c r="P969" s="219"/>
      <c r="Q969" s="204" t="str">
        <f t="shared" si="243"/>
        <v/>
      </c>
      <c r="R969" s="217" t="str">
        <f t="shared" si="244"/>
        <v/>
      </c>
      <c r="S969" s="217">
        <f t="shared" si="245"/>
        <v>11170.588186968838</v>
      </c>
      <c r="T969" s="210" t="str">
        <f t="shared" si="253"/>
        <v/>
      </c>
      <c r="U969" s="219"/>
      <c r="V969" s="204" t="str">
        <f t="shared" si="246"/>
        <v/>
      </c>
      <c r="W969" s="217" t="str">
        <f t="shared" si="247"/>
        <v/>
      </c>
      <c r="X969" s="217">
        <f t="shared" si="248"/>
        <v>5239</v>
      </c>
      <c r="Y969" s="217">
        <f t="shared" si="249"/>
        <v>5239</v>
      </c>
      <c r="Z969" s="217">
        <f t="shared" si="250"/>
        <v>4981</v>
      </c>
      <c r="AA969" s="217">
        <f t="shared" si="251"/>
        <v>4984</v>
      </c>
      <c r="AB969" s="210">
        <f t="shared" si="254"/>
        <v>3</v>
      </c>
      <c r="AC969" s="203"/>
      <c r="AD969" s="211"/>
    </row>
    <row r="970" spans="1:30" s="79" customFormat="1" x14ac:dyDescent="0.2">
      <c r="A970" s="200">
        <v>497</v>
      </c>
      <c r="B970" s="200">
        <v>497117137</v>
      </c>
      <c r="C970" s="201" t="s">
        <v>546</v>
      </c>
      <c r="D970" s="200">
        <v>117</v>
      </c>
      <c r="E970" s="201" t="s">
        <v>149</v>
      </c>
      <c r="F970" s="200">
        <v>137</v>
      </c>
      <c r="G970" s="201" t="s">
        <v>169</v>
      </c>
      <c r="H970" s="202">
        <v>39.4</v>
      </c>
      <c r="I970" s="203"/>
      <c r="J970" s="204">
        <f t="shared" ref="J970:J1033" si="255">VLOOKUP($B970,rates21Q4,8,FALSE)</f>
        <v>9904</v>
      </c>
      <c r="K970" s="217">
        <f t="shared" ref="K970:K1033" si="256">VLOOKUP($B970,rates21Q4,9,FALSE)</f>
        <v>0</v>
      </c>
      <c r="L970" s="217">
        <f t="shared" ref="L970:L1033" si="257">IFERROR(VLOOKUP($B970,rates21Q4,10,FALSE),0)</f>
        <v>0</v>
      </c>
      <c r="M970" s="217">
        <f t="shared" ref="M970:M1033" si="258">VLOOKUP($B970,rates21Q4,11,FALSE)</f>
        <v>938</v>
      </c>
      <c r="N970" s="218">
        <f t="shared" si="252"/>
        <v>10842</v>
      </c>
      <c r="O970" s="207">
        <f t="shared" ref="O970:O1033" si="259">IFERROR(N970-IFERROR(VLOOKUP($B970,rates21Q3c,12,FALSE),""),"")</f>
        <v>0</v>
      </c>
      <c r="P970" s="219"/>
      <c r="Q970" s="204">
        <f t="shared" ref="Q970:Q1033" si="260">IFERROR(VLOOKUP($B970,rates20Q4,9,FALSE),"")</f>
        <v>10300</v>
      </c>
      <c r="R970" s="217">
        <f t="shared" ref="R970:R1033" si="261">IFERROR(VLOOKUP($B970,rates21Q1f,8,FALSE),"")</f>
        <v>9904</v>
      </c>
      <c r="S970" s="217">
        <f t="shared" ref="S970:S1033" si="262">IFERROR(VLOOKUP($B970,rates21Q2,8,FALSE),"")</f>
        <v>9904</v>
      </c>
      <c r="T970" s="210">
        <f t="shared" si="253"/>
        <v>-396</v>
      </c>
      <c r="U970" s="219"/>
      <c r="V970" s="204">
        <f t="shared" ref="V970:V1033" si="263">IFERROR(VLOOKUP($B970,rates20Q4,10,FALSE),"")</f>
        <v>0</v>
      </c>
      <c r="W970" s="217">
        <f t="shared" ref="W970:W1033" si="264">IFERROR(VLOOKUP($B970,rates21Q1f,9,FALSE),"")</f>
        <v>0</v>
      </c>
      <c r="X970" s="217">
        <f t="shared" ref="X970:X1033" si="265">IFERROR(VLOOKUP($B970,rates21Q2,9,FALSE),"")</f>
        <v>0</v>
      </c>
      <c r="Y970" s="217">
        <f t="shared" ref="Y970:Y1033" si="266">IFERROR(VLOOKUP($B970,rates21Q3,9,FALSE),"")</f>
        <v>0</v>
      </c>
      <c r="Z970" s="217">
        <f t="shared" ref="Z970:Z1033" si="267">IFERROR(VLOOKUP($B970,rates21Q3c,9,FALSE),"")</f>
        <v>0</v>
      </c>
      <c r="AA970" s="217">
        <f t="shared" ref="AA970:AA1033" si="268">IFERROR(VLOOKUP($B970,rates21Q4,9,FALSE),"")</f>
        <v>0</v>
      </c>
      <c r="AB970" s="210">
        <f t="shared" si="254"/>
        <v>0</v>
      </c>
      <c r="AC970" s="203"/>
      <c r="AD970" s="211"/>
    </row>
    <row r="971" spans="1:30" s="79" customFormat="1" x14ac:dyDescent="0.2">
      <c r="A971" s="200">
        <v>497</v>
      </c>
      <c r="B971" s="200">
        <v>497117154</v>
      </c>
      <c r="C971" s="201" t="s">
        <v>546</v>
      </c>
      <c r="D971" s="200">
        <v>117</v>
      </c>
      <c r="E971" s="201" t="s">
        <v>149</v>
      </c>
      <c r="F971" s="200">
        <v>154</v>
      </c>
      <c r="G971" s="201" t="s">
        <v>186</v>
      </c>
      <c r="H971" s="202">
        <v>2.11</v>
      </c>
      <c r="I971" s="203"/>
      <c r="J971" s="204">
        <f t="shared" si="255"/>
        <v>9190</v>
      </c>
      <c r="K971" s="217">
        <f t="shared" si="256"/>
        <v>11484</v>
      </c>
      <c r="L971" s="217">
        <f t="shared" si="257"/>
        <v>0</v>
      </c>
      <c r="M971" s="217">
        <f t="shared" si="258"/>
        <v>938</v>
      </c>
      <c r="N971" s="218">
        <f t="shared" ref="N971:N1034" si="269">SUM(J971:M971)</f>
        <v>21612</v>
      </c>
      <c r="O971" s="207">
        <f t="shared" si="259"/>
        <v>3</v>
      </c>
      <c r="P971" s="219"/>
      <c r="Q971" s="204">
        <f t="shared" si="260"/>
        <v>9114</v>
      </c>
      <c r="R971" s="217">
        <f t="shared" si="261"/>
        <v>9190</v>
      </c>
      <c r="S971" s="217">
        <f t="shared" si="262"/>
        <v>9190</v>
      </c>
      <c r="T971" s="210">
        <f t="shared" ref="T971:T1034" si="270">IFERROR(IF(Q971="","",S971-Q971),"")</f>
        <v>76</v>
      </c>
      <c r="U971" s="219"/>
      <c r="V971" s="204">
        <f t="shared" si="263"/>
        <v>11803</v>
      </c>
      <c r="W971" s="217">
        <f t="shared" si="264"/>
        <v>11902</v>
      </c>
      <c r="X971" s="217">
        <f t="shared" si="265"/>
        <v>11573</v>
      </c>
      <c r="Y971" s="217">
        <f t="shared" si="266"/>
        <v>11483</v>
      </c>
      <c r="Z971" s="217">
        <f t="shared" si="267"/>
        <v>11481</v>
      </c>
      <c r="AA971" s="217">
        <f t="shared" si="268"/>
        <v>11484</v>
      </c>
      <c r="AB971" s="210">
        <f t="shared" ref="AB971:AB1034" si="271">IFERROR(AA971-Z971,"")</f>
        <v>3</v>
      </c>
      <c r="AC971" s="203"/>
      <c r="AD971" s="211"/>
    </row>
    <row r="972" spans="1:30" s="79" customFormat="1" x14ac:dyDescent="0.2">
      <c r="A972" s="200">
        <v>497</v>
      </c>
      <c r="B972" s="200">
        <v>497117159</v>
      </c>
      <c r="C972" s="201" t="s">
        <v>546</v>
      </c>
      <c r="D972" s="200">
        <v>117</v>
      </c>
      <c r="E972" s="201" t="s">
        <v>149</v>
      </c>
      <c r="F972" s="200">
        <v>159</v>
      </c>
      <c r="G972" s="201" t="s">
        <v>191</v>
      </c>
      <c r="H972" s="202">
        <v>5</v>
      </c>
      <c r="I972" s="203"/>
      <c r="J972" s="204">
        <f t="shared" si="255"/>
        <v>9167</v>
      </c>
      <c r="K972" s="217">
        <f t="shared" si="256"/>
        <v>4247</v>
      </c>
      <c r="L972" s="217">
        <f t="shared" si="257"/>
        <v>0</v>
      </c>
      <c r="M972" s="217">
        <f t="shared" si="258"/>
        <v>938</v>
      </c>
      <c r="N972" s="218">
        <f t="shared" si="269"/>
        <v>14352</v>
      </c>
      <c r="O972" s="207">
        <f t="shared" si="259"/>
        <v>-74</v>
      </c>
      <c r="P972" s="219"/>
      <c r="Q972" s="204">
        <f t="shared" si="260"/>
        <v>9530</v>
      </c>
      <c r="R972" s="217">
        <f t="shared" si="261"/>
        <v>9167</v>
      </c>
      <c r="S972" s="217">
        <f t="shared" si="262"/>
        <v>9167</v>
      </c>
      <c r="T972" s="210">
        <f t="shared" si="270"/>
        <v>-363</v>
      </c>
      <c r="U972" s="219"/>
      <c r="V972" s="204">
        <f t="shared" si="263"/>
        <v>4184</v>
      </c>
      <c r="W972" s="217">
        <f t="shared" si="264"/>
        <v>4024</v>
      </c>
      <c r="X972" s="217">
        <f t="shared" si="265"/>
        <v>4308</v>
      </c>
      <c r="Y972" s="217">
        <f t="shared" si="266"/>
        <v>4321</v>
      </c>
      <c r="Z972" s="217">
        <f t="shared" si="267"/>
        <v>4321</v>
      </c>
      <c r="AA972" s="217">
        <f t="shared" si="268"/>
        <v>4247</v>
      </c>
      <c r="AB972" s="210">
        <f t="shared" si="271"/>
        <v>-74</v>
      </c>
      <c r="AC972" s="203"/>
      <c r="AD972" s="211"/>
    </row>
    <row r="973" spans="1:30" s="79" customFormat="1" x14ac:dyDescent="0.2">
      <c r="A973" s="200">
        <v>497</v>
      </c>
      <c r="B973" s="200">
        <v>497117161</v>
      </c>
      <c r="C973" s="201" t="s">
        <v>546</v>
      </c>
      <c r="D973" s="200">
        <v>117</v>
      </c>
      <c r="E973" s="201" t="s">
        <v>149</v>
      </c>
      <c r="F973" s="200">
        <v>161</v>
      </c>
      <c r="G973" s="201" t="s">
        <v>193</v>
      </c>
      <c r="H973" s="202">
        <v>1</v>
      </c>
      <c r="I973" s="203"/>
      <c r="J973" s="204">
        <f t="shared" si="255"/>
        <v>11675.727046632124</v>
      </c>
      <c r="K973" s="217">
        <f t="shared" si="256"/>
        <v>4899</v>
      </c>
      <c r="L973" s="217">
        <f t="shared" si="257"/>
        <v>0</v>
      </c>
      <c r="M973" s="217">
        <f t="shared" si="258"/>
        <v>938</v>
      </c>
      <c r="N973" s="218">
        <f t="shared" si="269"/>
        <v>17512.727046632124</v>
      </c>
      <c r="O973" s="207">
        <f t="shared" si="259"/>
        <v>2</v>
      </c>
      <c r="P973" s="219"/>
      <c r="Q973" s="204" t="str">
        <f t="shared" si="260"/>
        <v/>
      </c>
      <c r="R973" s="217">
        <f t="shared" si="261"/>
        <v>11675.727046632124</v>
      </c>
      <c r="S973" s="217">
        <f t="shared" si="262"/>
        <v>11675.727046632124</v>
      </c>
      <c r="T973" s="210" t="str">
        <f t="shared" si="270"/>
        <v/>
      </c>
      <c r="U973" s="219"/>
      <c r="V973" s="204" t="str">
        <f t="shared" si="263"/>
        <v/>
      </c>
      <c r="W973" s="217">
        <f t="shared" si="264"/>
        <v>4592</v>
      </c>
      <c r="X973" s="217">
        <f t="shared" si="265"/>
        <v>4879</v>
      </c>
      <c r="Y973" s="217">
        <f t="shared" si="266"/>
        <v>4897</v>
      </c>
      <c r="Z973" s="217">
        <f t="shared" si="267"/>
        <v>4897</v>
      </c>
      <c r="AA973" s="217">
        <f t="shared" si="268"/>
        <v>4899</v>
      </c>
      <c r="AB973" s="210">
        <f t="shared" si="271"/>
        <v>2</v>
      </c>
      <c r="AC973" s="203"/>
      <c r="AD973" s="211"/>
    </row>
    <row r="974" spans="1:30" s="79" customFormat="1" x14ac:dyDescent="0.2">
      <c r="A974" s="200">
        <v>497</v>
      </c>
      <c r="B974" s="200">
        <v>497117210</v>
      </c>
      <c r="C974" s="201" t="s">
        <v>546</v>
      </c>
      <c r="D974" s="200">
        <v>117</v>
      </c>
      <c r="E974" s="201" t="s">
        <v>149</v>
      </c>
      <c r="F974" s="200">
        <v>210</v>
      </c>
      <c r="G974" s="201" t="s">
        <v>242</v>
      </c>
      <c r="H974" s="202">
        <v>43.349999999999994</v>
      </c>
      <c r="I974" s="203"/>
      <c r="J974" s="204">
        <f t="shared" si="255"/>
        <v>10174</v>
      </c>
      <c r="K974" s="217">
        <f t="shared" si="256"/>
        <v>3226</v>
      </c>
      <c r="L974" s="217">
        <f t="shared" si="257"/>
        <v>0</v>
      </c>
      <c r="M974" s="217">
        <f t="shared" si="258"/>
        <v>938</v>
      </c>
      <c r="N974" s="218">
        <f t="shared" si="269"/>
        <v>14338</v>
      </c>
      <c r="O974" s="207">
        <f t="shared" si="259"/>
        <v>0</v>
      </c>
      <c r="P974" s="219"/>
      <c r="Q974" s="204">
        <f t="shared" si="260"/>
        <v>9599</v>
      </c>
      <c r="R974" s="217">
        <f t="shared" si="261"/>
        <v>10174</v>
      </c>
      <c r="S974" s="217">
        <f t="shared" si="262"/>
        <v>10174</v>
      </c>
      <c r="T974" s="210">
        <f t="shared" si="270"/>
        <v>575</v>
      </c>
      <c r="U974" s="219"/>
      <c r="V974" s="204">
        <f t="shared" si="263"/>
        <v>3055</v>
      </c>
      <c r="W974" s="217">
        <f t="shared" si="264"/>
        <v>3238</v>
      </c>
      <c r="X974" s="217">
        <f t="shared" si="265"/>
        <v>3238</v>
      </c>
      <c r="Y974" s="217">
        <f t="shared" si="266"/>
        <v>3238</v>
      </c>
      <c r="Z974" s="217">
        <f t="shared" si="267"/>
        <v>3226</v>
      </c>
      <c r="AA974" s="217">
        <f t="shared" si="268"/>
        <v>3226</v>
      </c>
      <c r="AB974" s="210">
        <f t="shared" si="271"/>
        <v>0</v>
      </c>
      <c r="AC974" s="203"/>
      <c r="AD974" s="211"/>
    </row>
    <row r="975" spans="1:30" s="79" customFormat="1" x14ac:dyDescent="0.2">
      <c r="A975" s="200">
        <v>497</v>
      </c>
      <c r="B975" s="200">
        <v>497117223</v>
      </c>
      <c r="C975" s="201" t="s">
        <v>546</v>
      </c>
      <c r="D975" s="200">
        <v>117</v>
      </c>
      <c r="E975" s="201" t="s">
        <v>149</v>
      </c>
      <c r="F975" s="200">
        <v>223</v>
      </c>
      <c r="G975" s="201" t="s">
        <v>255</v>
      </c>
      <c r="H975" s="202">
        <v>4</v>
      </c>
      <c r="I975" s="203"/>
      <c r="J975" s="204">
        <f t="shared" si="255"/>
        <v>9305</v>
      </c>
      <c r="K975" s="217">
        <f t="shared" si="256"/>
        <v>337</v>
      </c>
      <c r="L975" s="217">
        <f t="shared" si="257"/>
        <v>0</v>
      </c>
      <c r="M975" s="217">
        <f t="shared" si="258"/>
        <v>938</v>
      </c>
      <c r="N975" s="218">
        <f t="shared" si="269"/>
        <v>10580</v>
      </c>
      <c r="O975" s="207">
        <f t="shared" si="259"/>
        <v>0</v>
      </c>
      <c r="P975" s="219"/>
      <c r="Q975" s="204">
        <f t="shared" si="260"/>
        <v>9111</v>
      </c>
      <c r="R975" s="217">
        <f t="shared" si="261"/>
        <v>9305</v>
      </c>
      <c r="S975" s="217">
        <f t="shared" si="262"/>
        <v>9305</v>
      </c>
      <c r="T975" s="210">
        <f t="shared" si="270"/>
        <v>194</v>
      </c>
      <c r="U975" s="219"/>
      <c r="V975" s="204">
        <f t="shared" si="263"/>
        <v>474</v>
      </c>
      <c r="W975" s="217">
        <f t="shared" si="264"/>
        <v>484</v>
      </c>
      <c r="X975" s="217">
        <f t="shared" si="265"/>
        <v>398</v>
      </c>
      <c r="Y975" s="217">
        <f t="shared" si="266"/>
        <v>337</v>
      </c>
      <c r="Z975" s="217">
        <f t="shared" si="267"/>
        <v>337</v>
      </c>
      <c r="AA975" s="217">
        <f t="shared" si="268"/>
        <v>337</v>
      </c>
      <c r="AB975" s="210">
        <f t="shared" si="271"/>
        <v>0</v>
      </c>
      <c r="AC975" s="203"/>
      <c r="AD975" s="211"/>
    </row>
    <row r="976" spans="1:30" s="79" customFormat="1" x14ac:dyDescent="0.2">
      <c r="A976" s="200">
        <v>497</v>
      </c>
      <c r="B976" s="200">
        <v>497117272</v>
      </c>
      <c r="C976" s="201" t="s">
        <v>546</v>
      </c>
      <c r="D976" s="200">
        <v>117</v>
      </c>
      <c r="E976" s="201" t="s">
        <v>149</v>
      </c>
      <c r="F976" s="200">
        <v>272</v>
      </c>
      <c r="G976" s="201" t="s">
        <v>304</v>
      </c>
      <c r="H976" s="202">
        <v>3</v>
      </c>
      <c r="I976" s="203"/>
      <c r="J976" s="204">
        <f t="shared" si="255"/>
        <v>9305</v>
      </c>
      <c r="K976" s="217">
        <f t="shared" si="256"/>
        <v>12901</v>
      </c>
      <c r="L976" s="217">
        <f t="shared" si="257"/>
        <v>0</v>
      </c>
      <c r="M976" s="217">
        <f t="shared" si="258"/>
        <v>938</v>
      </c>
      <c r="N976" s="218">
        <f t="shared" si="269"/>
        <v>23144</v>
      </c>
      <c r="O976" s="207">
        <f t="shared" si="259"/>
        <v>0</v>
      </c>
      <c r="P976" s="219"/>
      <c r="Q976" s="204">
        <f t="shared" si="260"/>
        <v>8995</v>
      </c>
      <c r="R976" s="217">
        <f t="shared" si="261"/>
        <v>9305</v>
      </c>
      <c r="S976" s="217">
        <f t="shared" si="262"/>
        <v>9305</v>
      </c>
      <c r="T976" s="210">
        <f t="shared" si="270"/>
        <v>310</v>
      </c>
      <c r="U976" s="219"/>
      <c r="V976" s="204">
        <f t="shared" si="263"/>
        <v>8725</v>
      </c>
      <c r="W976" s="217">
        <f t="shared" si="264"/>
        <v>9025</v>
      </c>
      <c r="X976" s="217">
        <f t="shared" si="265"/>
        <v>12957</v>
      </c>
      <c r="Y976" s="217">
        <f t="shared" si="266"/>
        <v>12901</v>
      </c>
      <c r="Z976" s="217">
        <f t="shared" si="267"/>
        <v>12901</v>
      </c>
      <c r="AA976" s="217">
        <f t="shared" si="268"/>
        <v>12901</v>
      </c>
      <c r="AB976" s="210">
        <f t="shared" si="271"/>
        <v>0</v>
      </c>
      <c r="AC976" s="203"/>
      <c r="AD976" s="211"/>
    </row>
    <row r="977" spans="1:30" s="79" customFormat="1" x14ac:dyDescent="0.2">
      <c r="A977" s="200">
        <v>497</v>
      </c>
      <c r="B977" s="200">
        <v>497117275</v>
      </c>
      <c r="C977" s="201" t="s">
        <v>546</v>
      </c>
      <c r="D977" s="200">
        <v>117</v>
      </c>
      <c r="E977" s="201" t="s">
        <v>149</v>
      </c>
      <c r="F977" s="200">
        <v>275</v>
      </c>
      <c r="G977" s="201" t="s">
        <v>307</v>
      </c>
      <c r="H977" s="202">
        <v>3.43</v>
      </c>
      <c r="I977" s="203"/>
      <c r="J977" s="204">
        <f t="shared" si="255"/>
        <v>11262</v>
      </c>
      <c r="K977" s="217">
        <f t="shared" si="256"/>
        <v>4618</v>
      </c>
      <c r="L977" s="217">
        <f t="shared" si="257"/>
        <v>0</v>
      </c>
      <c r="M977" s="217">
        <f t="shared" si="258"/>
        <v>938</v>
      </c>
      <c r="N977" s="218">
        <f t="shared" si="269"/>
        <v>16818</v>
      </c>
      <c r="O977" s="207">
        <f t="shared" si="259"/>
        <v>4</v>
      </c>
      <c r="P977" s="219"/>
      <c r="Q977" s="204">
        <f t="shared" si="260"/>
        <v>10498.243551820928</v>
      </c>
      <c r="R977" s="217">
        <f t="shared" si="261"/>
        <v>11262</v>
      </c>
      <c r="S977" s="217">
        <f t="shared" si="262"/>
        <v>11262</v>
      </c>
      <c r="T977" s="210">
        <f t="shared" si="270"/>
        <v>763.75644817907232</v>
      </c>
      <c r="U977" s="219"/>
      <c r="V977" s="204">
        <f t="shared" si="263"/>
        <v>3496</v>
      </c>
      <c r="W977" s="217">
        <f t="shared" si="264"/>
        <v>3750</v>
      </c>
      <c r="X977" s="217">
        <f t="shared" si="265"/>
        <v>4656</v>
      </c>
      <c r="Y977" s="217">
        <f t="shared" si="266"/>
        <v>4615</v>
      </c>
      <c r="Z977" s="217">
        <f t="shared" si="267"/>
        <v>4614</v>
      </c>
      <c r="AA977" s="217">
        <f t="shared" si="268"/>
        <v>4618</v>
      </c>
      <c r="AB977" s="210">
        <f t="shared" si="271"/>
        <v>4</v>
      </c>
      <c r="AC977" s="203"/>
      <c r="AD977" s="211"/>
    </row>
    <row r="978" spans="1:30" s="79" customFormat="1" x14ac:dyDescent="0.2">
      <c r="A978" s="200">
        <v>497</v>
      </c>
      <c r="B978" s="200">
        <v>497117278</v>
      </c>
      <c r="C978" s="201" t="s">
        <v>546</v>
      </c>
      <c r="D978" s="200">
        <v>117</v>
      </c>
      <c r="E978" s="201" t="s">
        <v>149</v>
      </c>
      <c r="F978" s="200">
        <v>278</v>
      </c>
      <c r="G978" s="201" t="s">
        <v>310</v>
      </c>
      <c r="H978" s="202">
        <v>42</v>
      </c>
      <c r="I978" s="203"/>
      <c r="J978" s="204">
        <f t="shared" si="255"/>
        <v>9926</v>
      </c>
      <c r="K978" s="217">
        <f t="shared" si="256"/>
        <v>1831</v>
      </c>
      <c r="L978" s="217">
        <f t="shared" si="257"/>
        <v>0</v>
      </c>
      <c r="M978" s="217">
        <f t="shared" si="258"/>
        <v>938</v>
      </c>
      <c r="N978" s="218">
        <f t="shared" si="269"/>
        <v>12695</v>
      </c>
      <c r="O978" s="207">
        <f t="shared" si="259"/>
        <v>2</v>
      </c>
      <c r="P978" s="219"/>
      <c r="Q978" s="204">
        <f t="shared" si="260"/>
        <v>9520</v>
      </c>
      <c r="R978" s="217">
        <f t="shared" si="261"/>
        <v>9926</v>
      </c>
      <c r="S978" s="217">
        <f t="shared" si="262"/>
        <v>9926</v>
      </c>
      <c r="T978" s="210">
        <f t="shared" si="270"/>
        <v>406</v>
      </c>
      <c r="U978" s="219"/>
      <c r="V978" s="204">
        <f t="shared" si="263"/>
        <v>1805</v>
      </c>
      <c r="W978" s="217">
        <f t="shared" si="264"/>
        <v>1882</v>
      </c>
      <c r="X978" s="217">
        <f t="shared" si="265"/>
        <v>1812</v>
      </c>
      <c r="Y978" s="217">
        <f t="shared" si="266"/>
        <v>1829</v>
      </c>
      <c r="Z978" s="217">
        <f t="shared" si="267"/>
        <v>1829</v>
      </c>
      <c r="AA978" s="217">
        <f t="shared" si="268"/>
        <v>1831</v>
      </c>
      <c r="AB978" s="210">
        <f t="shared" si="271"/>
        <v>2</v>
      </c>
      <c r="AC978" s="203"/>
      <c r="AD978" s="211"/>
    </row>
    <row r="979" spans="1:30" s="79" customFormat="1" x14ac:dyDescent="0.2">
      <c r="A979" s="200">
        <v>497</v>
      </c>
      <c r="B979" s="200">
        <v>497117281</v>
      </c>
      <c r="C979" s="201" t="s">
        <v>546</v>
      </c>
      <c r="D979" s="200">
        <v>117</v>
      </c>
      <c r="E979" s="201" t="s">
        <v>149</v>
      </c>
      <c r="F979" s="200">
        <v>281</v>
      </c>
      <c r="G979" s="201" t="s">
        <v>313</v>
      </c>
      <c r="H979" s="202">
        <v>85.7</v>
      </c>
      <c r="I979" s="203"/>
      <c r="J979" s="204">
        <f t="shared" si="255"/>
        <v>12680</v>
      </c>
      <c r="K979" s="217">
        <f t="shared" si="256"/>
        <v>576</v>
      </c>
      <c r="L979" s="217">
        <f t="shared" si="257"/>
        <v>0</v>
      </c>
      <c r="M979" s="217">
        <f t="shared" si="258"/>
        <v>938</v>
      </c>
      <c r="N979" s="218">
        <f t="shared" si="269"/>
        <v>14194</v>
      </c>
      <c r="O979" s="207">
        <f t="shared" si="259"/>
        <v>5</v>
      </c>
      <c r="P979" s="219"/>
      <c r="Q979" s="204">
        <f t="shared" si="260"/>
        <v>11824</v>
      </c>
      <c r="R979" s="217">
        <f t="shared" si="261"/>
        <v>12680</v>
      </c>
      <c r="S979" s="217">
        <f t="shared" si="262"/>
        <v>12680</v>
      </c>
      <c r="T979" s="210">
        <f t="shared" si="270"/>
        <v>856</v>
      </c>
      <c r="U979" s="219"/>
      <c r="V979" s="204">
        <f t="shared" si="263"/>
        <v>0</v>
      </c>
      <c r="W979" s="217">
        <f t="shared" si="264"/>
        <v>0</v>
      </c>
      <c r="X979" s="217">
        <f t="shared" si="265"/>
        <v>553</v>
      </c>
      <c r="Y979" s="217">
        <f t="shared" si="266"/>
        <v>571</v>
      </c>
      <c r="Z979" s="217">
        <f t="shared" si="267"/>
        <v>571</v>
      </c>
      <c r="AA979" s="217">
        <f t="shared" si="268"/>
        <v>576</v>
      </c>
      <c r="AB979" s="210">
        <f t="shared" si="271"/>
        <v>5</v>
      </c>
      <c r="AC979" s="203"/>
      <c r="AD979" s="211"/>
    </row>
    <row r="980" spans="1:30" s="79" customFormat="1" x14ac:dyDescent="0.2">
      <c r="A980" s="200">
        <v>497</v>
      </c>
      <c r="B980" s="200">
        <v>497117325</v>
      </c>
      <c r="C980" s="201" t="s">
        <v>546</v>
      </c>
      <c r="D980" s="200">
        <v>117</v>
      </c>
      <c r="E980" s="201" t="s">
        <v>149</v>
      </c>
      <c r="F980" s="200">
        <v>325</v>
      </c>
      <c r="G980" s="201" t="s">
        <v>357</v>
      </c>
      <c r="H980" s="202">
        <v>7</v>
      </c>
      <c r="I980" s="203"/>
      <c r="J980" s="204">
        <f t="shared" si="255"/>
        <v>9896</v>
      </c>
      <c r="K980" s="217">
        <f t="shared" si="256"/>
        <v>1414</v>
      </c>
      <c r="L980" s="217">
        <f t="shared" si="257"/>
        <v>0</v>
      </c>
      <c r="M980" s="217">
        <f t="shared" si="258"/>
        <v>938</v>
      </c>
      <c r="N980" s="218">
        <f t="shared" si="269"/>
        <v>12248</v>
      </c>
      <c r="O980" s="207">
        <f t="shared" si="259"/>
        <v>0</v>
      </c>
      <c r="P980" s="219"/>
      <c r="Q980" s="204">
        <f t="shared" si="260"/>
        <v>10265</v>
      </c>
      <c r="R980" s="217">
        <f t="shared" si="261"/>
        <v>9896</v>
      </c>
      <c r="S980" s="217">
        <f t="shared" si="262"/>
        <v>9896</v>
      </c>
      <c r="T980" s="210">
        <f t="shared" si="270"/>
        <v>-369</v>
      </c>
      <c r="U980" s="219"/>
      <c r="V980" s="204">
        <f t="shared" si="263"/>
        <v>1312</v>
      </c>
      <c r="W980" s="217">
        <f t="shared" si="264"/>
        <v>1264</v>
      </c>
      <c r="X980" s="217">
        <f t="shared" si="265"/>
        <v>1396</v>
      </c>
      <c r="Y980" s="217">
        <f t="shared" si="266"/>
        <v>1414</v>
      </c>
      <c r="Z980" s="217">
        <f t="shared" si="267"/>
        <v>1414</v>
      </c>
      <c r="AA980" s="217">
        <f t="shared" si="268"/>
        <v>1414</v>
      </c>
      <c r="AB980" s="210">
        <f t="shared" si="271"/>
        <v>0</v>
      </c>
      <c r="AC980" s="203"/>
      <c r="AD980" s="211"/>
    </row>
    <row r="981" spans="1:30" s="79" customFormat="1" x14ac:dyDescent="0.2">
      <c r="A981" s="200">
        <v>497</v>
      </c>
      <c r="B981" s="200">
        <v>497117332</v>
      </c>
      <c r="C981" s="201" t="s">
        <v>546</v>
      </c>
      <c r="D981" s="200">
        <v>117</v>
      </c>
      <c r="E981" s="201" t="s">
        <v>149</v>
      </c>
      <c r="F981" s="200">
        <v>332</v>
      </c>
      <c r="G981" s="201" t="s">
        <v>364</v>
      </c>
      <c r="H981" s="202">
        <v>4.82</v>
      </c>
      <c r="I981" s="203"/>
      <c r="J981" s="204">
        <f t="shared" si="255"/>
        <v>9132</v>
      </c>
      <c r="K981" s="217">
        <f t="shared" si="256"/>
        <v>705</v>
      </c>
      <c r="L981" s="217">
        <f t="shared" si="257"/>
        <v>0</v>
      </c>
      <c r="M981" s="217">
        <f t="shared" si="258"/>
        <v>938</v>
      </c>
      <c r="N981" s="218">
        <f t="shared" si="269"/>
        <v>10775</v>
      </c>
      <c r="O981" s="207">
        <f t="shared" si="259"/>
        <v>1</v>
      </c>
      <c r="P981" s="219"/>
      <c r="Q981" s="204">
        <f t="shared" si="260"/>
        <v>8954</v>
      </c>
      <c r="R981" s="217">
        <f t="shared" si="261"/>
        <v>9132</v>
      </c>
      <c r="S981" s="217">
        <f t="shared" si="262"/>
        <v>9132</v>
      </c>
      <c r="T981" s="210">
        <f t="shared" si="270"/>
        <v>178</v>
      </c>
      <c r="U981" s="219"/>
      <c r="V981" s="204">
        <f t="shared" si="263"/>
        <v>553</v>
      </c>
      <c r="W981" s="217">
        <f t="shared" si="264"/>
        <v>564</v>
      </c>
      <c r="X981" s="217">
        <f t="shared" si="265"/>
        <v>706</v>
      </c>
      <c r="Y981" s="217">
        <f t="shared" si="266"/>
        <v>704</v>
      </c>
      <c r="Z981" s="217">
        <f t="shared" si="267"/>
        <v>704</v>
      </c>
      <c r="AA981" s="217">
        <f t="shared" si="268"/>
        <v>705</v>
      </c>
      <c r="AB981" s="210">
        <f t="shared" si="271"/>
        <v>1</v>
      </c>
      <c r="AC981" s="203"/>
      <c r="AD981" s="211"/>
    </row>
    <row r="982" spans="1:30" s="79" customFormat="1" x14ac:dyDescent="0.2">
      <c r="A982" s="200">
        <v>497</v>
      </c>
      <c r="B982" s="200">
        <v>497117340</v>
      </c>
      <c r="C982" s="201" t="s">
        <v>546</v>
      </c>
      <c r="D982" s="200">
        <v>117</v>
      </c>
      <c r="E982" s="201" t="s">
        <v>149</v>
      </c>
      <c r="F982" s="200">
        <v>340</v>
      </c>
      <c r="G982" s="201" t="s">
        <v>372</v>
      </c>
      <c r="H982" s="202">
        <v>1</v>
      </c>
      <c r="I982" s="203"/>
      <c r="J982" s="204">
        <f t="shared" si="255"/>
        <v>11304</v>
      </c>
      <c r="K982" s="217">
        <f t="shared" si="256"/>
        <v>8600</v>
      </c>
      <c r="L982" s="217">
        <f t="shared" si="257"/>
        <v>0</v>
      </c>
      <c r="M982" s="217">
        <f t="shared" si="258"/>
        <v>938</v>
      </c>
      <c r="N982" s="218">
        <f t="shared" si="269"/>
        <v>20842</v>
      </c>
      <c r="O982" s="207">
        <f t="shared" si="259"/>
        <v>7</v>
      </c>
      <c r="P982" s="219"/>
      <c r="Q982" s="204">
        <f t="shared" si="260"/>
        <v>11809</v>
      </c>
      <c r="R982" s="217">
        <f t="shared" si="261"/>
        <v>11304</v>
      </c>
      <c r="S982" s="217">
        <f t="shared" si="262"/>
        <v>11304</v>
      </c>
      <c r="T982" s="210">
        <f t="shared" si="270"/>
        <v>-505</v>
      </c>
      <c r="U982" s="219"/>
      <c r="V982" s="204">
        <f t="shared" si="263"/>
        <v>9375</v>
      </c>
      <c r="W982" s="217">
        <f t="shared" si="264"/>
        <v>8974</v>
      </c>
      <c r="X982" s="217">
        <f t="shared" si="265"/>
        <v>8622</v>
      </c>
      <c r="Y982" s="217">
        <f t="shared" si="266"/>
        <v>8595</v>
      </c>
      <c r="Z982" s="217">
        <f t="shared" si="267"/>
        <v>8593</v>
      </c>
      <c r="AA982" s="217">
        <f t="shared" si="268"/>
        <v>8600</v>
      </c>
      <c r="AB982" s="210">
        <f t="shared" si="271"/>
        <v>7</v>
      </c>
      <c r="AC982" s="203"/>
      <c r="AD982" s="211"/>
    </row>
    <row r="983" spans="1:30" s="79" customFormat="1" x14ac:dyDescent="0.2">
      <c r="A983" s="200">
        <v>497</v>
      </c>
      <c r="B983" s="200">
        <v>497117605</v>
      </c>
      <c r="C983" s="201" t="s">
        <v>546</v>
      </c>
      <c r="D983" s="200">
        <v>117</v>
      </c>
      <c r="E983" s="201" t="s">
        <v>149</v>
      </c>
      <c r="F983" s="200">
        <v>605</v>
      </c>
      <c r="G983" s="201" t="s">
        <v>388</v>
      </c>
      <c r="H983" s="202">
        <v>54.2</v>
      </c>
      <c r="I983" s="203"/>
      <c r="J983" s="204">
        <f t="shared" si="255"/>
        <v>11039</v>
      </c>
      <c r="K983" s="217">
        <f t="shared" si="256"/>
        <v>7650</v>
      </c>
      <c r="L983" s="217">
        <f t="shared" si="257"/>
        <v>0</v>
      </c>
      <c r="M983" s="217">
        <f t="shared" si="258"/>
        <v>938</v>
      </c>
      <c r="N983" s="218">
        <f t="shared" si="269"/>
        <v>19627</v>
      </c>
      <c r="O983" s="207">
        <f t="shared" si="259"/>
        <v>-13</v>
      </c>
      <c r="P983" s="219"/>
      <c r="Q983" s="204">
        <f t="shared" si="260"/>
        <v>10596</v>
      </c>
      <c r="R983" s="217">
        <f t="shared" si="261"/>
        <v>11039</v>
      </c>
      <c r="S983" s="217">
        <f t="shared" si="262"/>
        <v>11039</v>
      </c>
      <c r="T983" s="210">
        <f t="shared" si="270"/>
        <v>443</v>
      </c>
      <c r="U983" s="219"/>
      <c r="V983" s="204">
        <f t="shared" si="263"/>
        <v>7583</v>
      </c>
      <c r="W983" s="217">
        <f t="shared" si="264"/>
        <v>7900</v>
      </c>
      <c r="X983" s="217">
        <f t="shared" si="265"/>
        <v>7900</v>
      </c>
      <c r="Y983" s="217">
        <f t="shared" si="266"/>
        <v>7900</v>
      </c>
      <c r="Z983" s="217">
        <f t="shared" si="267"/>
        <v>7663</v>
      </c>
      <c r="AA983" s="217">
        <f t="shared" si="268"/>
        <v>7650</v>
      </c>
      <c r="AB983" s="210">
        <f t="shared" si="271"/>
        <v>-13</v>
      </c>
      <c r="AC983" s="203"/>
      <c r="AD983" s="211"/>
    </row>
    <row r="984" spans="1:30" s="79" customFormat="1" x14ac:dyDescent="0.2">
      <c r="A984" s="200">
        <v>497</v>
      </c>
      <c r="B984" s="200">
        <v>497117670</v>
      </c>
      <c r="C984" s="201" t="s">
        <v>546</v>
      </c>
      <c r="D984" s="200">
        <v>117</v>
      </c>
      <c r="E984" s="201" t="s">
        <v>149</v>
      </c>
      <c r="F984" s="200">
        <v>670</v>
      </c>
      <c r="G984" s="201" t="s">
        <v>406</v>
      </c>
      <c r="H984" s="202">
        <v>6</v>
      </c>
      <c r="I984" s="203"/>
      <c r="J984" s="204">
        <f t="shared" si="255"/>
        <v>10089</v>
      </c>
      <c r="K984" s="217">
        <f t="shared" si="256"/>
        <v>7142</v>
      </c>
      <c r="L984" s="217">
        <f t="shared" si="257"/>
        <v>0</v>
      </c>
      <c r="M984" s="217">
        <f t="shared" si="258"/>
        <v>938</v>
      </c>
      <c r="N984" s="218">
        <f t="shared" si="269"/>
        <v>18169</v>
      </c>
      <c r="O984" s="207">
        <f t="shared" si="259"/>
        <v>-50</v>
      </c>
      <c r="P984" s="219"/>
      <c r="Q984" s="204">
        <f t="shared" si="260"/>
        <v>9929</v>
      </c>
      <c r="R984" s="217">
        <f t="shared" si="261"/>
        <v>10089</v>
      </c>
      <c r="S984" s="217">
        <f t="shared" si="262"/>
        <v>10089</v>
      </c>
      <c r="T984" s="210">
        <f t="shared" si="270"/>
        <v>160</v>
      </c>
      <c r="U984" s="219"/>
      <c r="V984" s="204">
        <f t="shared" si="263"/>
        <v>7823</v>
      </c>
      <c r="W984" s="217">
        <f t="shared" si="264"/>
        <v>7949</v>
      </c>
      <c r="X984" s="217">
        <f t="shared" si="265"/>
        <v>7949</v>
      </c>
      <c r="Y984" s="217">
        <f t="shared" si="266"/>
        <v>7949</v>
      </c>
      <c r="Z984" s="217">
        <f t="shared" si="267"/>
        <v>7192</v>
      </c>
      <c r="AA984" s="217">
        <f t="shared" si="268"/>
        <v>7142</v>
      </c>
      <c r="AB984" s="210">
        <f t="shared" si="271"/>
        <v>-50</v>
      </c>
      <c r="AC984" s="203"/>
      <c r="AD984" s="211"/>
    </row>
    <row r="985" spans="1:30" s="79" customFormat="1" x14ac:dyDescent="0.2">
      <c r="A985" s="200">
        <v>497</v>
      </c>
      <c r="B985" s="200">
        <v>497117672</v>
      </c>
      <c r="C985" s="201" t="s">
        <v>546</v>
      </c>
      <c r="D985" s="200">
        <v>117</v>
      </c>
      <c r="E985" s="201" t="s">
        <v>149</v>
      </c>
      <c r="F985" s="200">
        <v>672</v>
      </c>
      <c r="G985" s="201" t="s">
        <v>407</v>
      </c>
      <c r="H985" s="202">
        <v>2</v>
      </c>
      <c r="I985" s="203"/>
      <c r="J985" s="204">
        <f t="shared" si="255"/>
        <v>11813.202455934193</v>
      </c>
      <c r="K985" s="217">
        <f t="shared" si="256"/>
        <v>3828</v>
      </c>
      <c r="L985" s="217">
        <f t="shared" si="257"/>
        <v>0</v>
      </c>
      <c r="M985" s="217">
        <f t="shared" si="258"/>
        <v>938</v>
      </c>
      <c r="N985" s="218">
        <f t="shared" si="269"/>
        <v>16579.202455934195</v>
      </c>
      <c r="O985" s="207">
        <f t="shared" si="259"/>
        <v>0</v>
      </c>
      <c r="P985" s="219"/>
      <c r="Q985" s="204">
        <f t="shared" si="260"/>
        <v>11417.772716368092</v>
      </c>
      <c r="R985" s="217">
        <f t="shared" si="261"/>
        <v>11813.202455934193</v>
      </c>
      <c r="S985" s="217">
        <f t="shared" si="262"/>
        <v>11813.202455934193</v>
      </c>
      <c r="T985" s="210">
        <f t="shared" si="270"/>
        <v>395.42973956610149</v>
      </c>
      <c r="U985" s="219"/>
      <c r="V985" s="204">
        <f t="shared" si="263"/>
        <v>3964</v>
      </c>
      <c r="W985" s="217">
        <f t="shared" si="264"/>
        <v>4101</v>
      </c>
      <c r="X985" s="217">
        <f t="shared" si="265"/>
        <v>3867</v>
      </c>
      <c r="Y985" s="217">
        <f t="shared" si="266"/>
        <v>3828</v>
      </c>
      <c r="Z985" s="217">
        <f t="shared" si="267"/>
        <v>3828</v>
      </c>
      <c r="AA985" s="217">
        <f t="shared" si="268"/>
        <v>3828</v>
      </c>
      <c r="AB985" s="210">
        <f t="shared" si="271"/>
        <v>0</v>
      </c>
      <c r="AC985" s="203"/>
      <c r="AD985" s="211"/>
    </row>
    <row r="986" spans="1:30" s="79" customFormat="1" x14ac:dyDescent="0.2">
      <c r="A986" s="200">
        <v>497</v>
      </c>
      <c r="B986" s="200">
        <v>497117674</v>
      </c>
      <c r="C986" s="201" t="s">
        <v>546</v>
      </c>
      <c r="D986" s="200">
        <v>117</v>
      </c>
      <c r="E986" s="201" t="s">
        <v>149</v>
      </c>
      <c r="F986" s="200">
        <v>674</v>
      </c>
      <c r="G986" s="201" t="s">
        <v>409</v>
      </c>
      <c r="H986" s="202">
        <v>16</v>
      </c>
      <c r="I986" s="203"/>
      <c r="J986" s="204">
        <f t="shared" si="255"/>
        <v>11619</v>
      </c>
      <c r="K986" s="217">
        <f t="shared" si="256"/>
        <v>4613</v>
      </c>
      <c r="L986" s="217">
        <f t="shared" si="257"/>
        <v>0</v>
      </c>
      <c r="M986" s="217">
        <f t="shared" si="258"/>
        <v>938</v>
      </c>
      <c r="N986" s="218">
        <f t="shared" si="269"/>
        <v>17170</v>
      </c>
      <c r="O986" s="207">
        <f t="shared" si="259"/>
        <v>24</v>
      </c>
      <c r="P986" s="219"/>
      <c r="Q986" s="204">
        <f t="shared" si="260"/>
        <v>10940</v>
      </c>
      <c r="R986" s="217">
        <f t="shared" si="261"/>
        <v>11619</v>
      </c>
      <c r="S986" s="217">
        <f t="shared" si="262"/>
        <v>11619</v>
      </c>
      <c r="T986" s="210">
        <f t="shared" si="270"/>
        <v>679</v>
      </c>
      <c r="U986" s="219"/>
      <c r="V986" s="204">
        <f t="shared" si="263"/>
        <v>3871</v>
      </c>
      <c r="W986" s="217">
        <f t="shared" si="264"/>
        <v>4112</v>
      </c>
      <c r="X986" s="217">
        <f t="shared" si="265"/>
        <v>4112</v>
      </c>
      <c r="Y986" s="217">
        <f t="shared" si="266"/>
        <v>4112</v>
      </c>
      <c r="Z986" s="217">
        <f t="shared" si="267"/>
        <v>4589</v>
      </c>
      <c r="AA986" s="217">
        <f t="shared" si="268"/>
        <v>4613</v>
      </c>
      <c r="AB986" s="210">
        <f t="shared" si="271"/>
        <v>24</v>
      </c>
      <c r="AC986" s="203"/>
      <c r="AD986" s="211"/>
    </row>
    <row r="987" spans="1:30" s="79" customFormat="1" x14ac:dyDescent="0.2">
      <c r="A987" s="200">
        <v>497</v>
      </c>
      <c r="B987" s="200">
        <v>497117680</v>
      </c>
      <c r="C987" s="201" t="s">
        <v>546</v>
      </c>
      <c r="D987" s="200">
        <v>117</v>
      </c>
      <c r="E987" s="201" t="s">
        <v>149</v>
      </c>
      <c r="F987" s="200">
        <v>680</v>
      </c>
      <c r="G987" s="201" t="s">
        <v>411</v>
      </c>
      <c r="H987" s="202">
        <v>2.5</v>
      </c>
      <c r="I987" s="203"/>
      <c r="J987" s="204">
        <f t="shared" si="255"/>
        <v>9305</v>
      </c>
      <c r="K987" s="217">
        <f t="shared" si="256"/>
        <v>3314</v>
      </c>
      <c r="L987" s="217">
        <f t="shared" si="257"/>
        <v>0</v>
      </c>
      <c r="M987" s="217">
        <f t="shared" si="258"/>
        <v>938</v>
      </c>
      <c r="N987" s="218">
        <f t="shared" si="269"/>
        <v>13557</v>
      </c>
      <c r="O987" s="207">
        <f t="shared" si="259"/>
        <v>0</v>
      </c>
      <c r="P987" s="219"/>
      <c r="Q987" s="204">
        <f t="shared" si="260"/>
        <v>13666</v>
      </c>
      <c r="R987" s="217">
        <f t="shared" si="261"/>
        <v>9305</v>
      </c>
      <c r="S987" s="217">
        <f t="shared" si="262"/>
        <v>9305</v>
      </c>
      <c r="T987" s="210">
        <f t="shared" si="270"/>
        <v>-4361</v>
      </c>
      <c r="U987" s="219"/>
      <c r="V987" s="204">
        <f t="shared" si="263"/>
        <v>4575</v>
      </c>
      <c r="W987" s="217">
        <f t="shared" si="264"/>
        <v>3115</v>
      </c>
      <c r="X987" s="217">
        <f t="shared" si="265"/>
        <v>3277</v>
      </c>
      <c r="Y987" s="217">
        <f t="shared" si="266"/>
        <v>3314</v>
      </c>
      <c r="Z987" s="217">
        <f t="shared" si="267"/>
        <v>3314</v>
      </c>
      <c r="AA987" s="217">
        <f t="shared" si="268"/>
        <v>3314</v>
      </c>
      <c r="AB987" s="210">
        <f t="shared" si="271"/>
        <v>0</v>
      </c>
      <c r="AC987" s="203"/>
      <c r="AD987" s="211"/>
    </row>
    <row r="988" spans="1:30" s="79" customFormat="1" x14ac:dyDescent="0.2">
      <c r="A988" s="200">
        <v>497</v>
      </c>
      <c r="B988" s="200">
        <v>497117683</v>
      </c>
      <c r="C988" s="201" t="s">
        <v>546</v>
      </c>
      <c r="D988" s="200">
        <v>117</v>
      </c>
      <c r="E988" s="201" t="s">
        <v>149</v>
      </c>
      <c r="F988" s="200">
        <v>683</v>
      </c>
      <c r="G988" s="201" t="s">
        <v>412</v>
      </c>
      <c r="H988" s="202">
        <v>2.5</v>
      </c>
      <c r="I988" s="203"/>
      <c r="J988" s="204">
        <f t="shared" si="255"/>
        <v>12802</v>
      </c>
      <c r="K988" s="217">
        <f t="shared" si="256"/>
        <v>9141</v>
      </c>
      <c r="L988" s="217">
        <f t="shared" si="257"/>
        <v>0</v>
      </c>
      <c r="M988" s="217">
        <f t="shared" si="258"/>
        <v>938</v>
      </c>
      <c r="N988" s="218">
        <f t="shared" si="269"/>
        <v>22881</v>
      </c>
      <c r="O988" s="207">
        <f t="shared" si="259"/>
        <v>0</v>
      </c>
      <c r="P988" s="219"/>
      <c r="Q988" s="204">
        <f t="shared" si="260"/>
        <v>11523</v>
      </c>
      <c r="R988" s="217">
        <f t="shared" si="261"/>
        <v>12802</v>
      </c>
      <c r="S988" s="217">
        <f t="shared" si="262"/>
        <v>12802</v>
      </c>
      <c r="T988" s="210">
        <f t="shared" si="270"/>
        <v>1279</v>
      </c>
      <c r="U988" s="219"/>
      <c r="V988" s="204">
        <f t="shared" si="263"/>
        <v>8225</v>
      </c>
      <c r="W988" s="217">
        <f t="shared" si="264"/>
        <v>9138</v>
      </c>
      <c r="X988" s="217">
        <f t="shared" si="265"/>
        <v>9114</v>
      </c>
      <c r="Y988" s="217">
        <f t="shared" si="266"/>
        <v>9140</v>
      </c>
      <c r="Z988" s="217">
        <f t="shared" si="267"/>
        <v>9141</v>
      </c>
      <c r="AA988" s="217">
        <f t="shared" si="268"/>
        <v>9141</v>
      </c>
      <c r="AB988" s="210">
        <f t="shared" si="271"/>
        <v>0</v>
      </c>
      <c r="AC988" s="203"/>
      <c r="AD988" s="211"/>
    </row>
    <row r="989" spans="1:30" s="79" customFormat="1" x14ac:dyDescent="0.2">
      <c r="A989" s="200">
        <v>497</v>
      </c>
      <c r="B989" s="200">
        <v>497117750</v>
      </c>
      <c r="C989" s="201" t="s">
        <v>546</v>
      </c>
      <c r="D989" s="200">
        <v>117</v>
      </c>
      <c r="E989" s="201" t="s">
        <v>149</v>
      </c>
      <c r="F989" s="200">
        <v>750</v>
      </c>
      <c r="G989" s="201" t="s">
        <v>430</v>
      </c>
      <c r="H989" s="202">
        <v>2</v>
      </c>
      <c r="I989" s="203"/>
      <c r="J989" s="204">
        <f t="shared" si="255"/>
        <v>10766</v>
      </c>
      <c r="K989" s="217">
        <f t="shared" si="256"/>
        <v>6817</v>
      </c>
      <c r="L989" s="217">
        <f t="shared" si="257"/>
        <v>0</v>
      </c>
      <c r="M989" s="217">
        <f t="shared" si="258"/>
        <v>938</v>
      </c>
      <c r="N989" s="218">
        <f t="shared" si="269"/>
        <v>18521</v>
      </c>
      <c r="O989" s="207">
        <f t="shared" si="259"/>
        <v>-4</v>
      </c>
      <c r="P989" s="219"/>
      <c r="Q989" s="204">
        <f t="shared" si="260"/>
        <v>10556</v>
      </c>
      <c r="R989" s="217">
        <f t="shared" si="261"/>
        <v>10766</v>
      </c>
      <c r="S989" s="217">
        <f t="shared" si="262"/>
        <v>10766</v>
      </c>
      <c r="T989" s="210">
        <f t="shared" si="270"/>
        <v>210</v>
      </c>
      <c r="U989" s="219"/>
      <c r="V989" s="204">
        <f t="shared" si="263"/>
        <v>6814</v>
      </c>
      <c r="W989" s="217">
        <f t="shared" si="264"/>
        <v>6950</v>
      </c>
      <c r="X989" s="217">
        <f t="shared" si="265"/>
        <v>6950</v>
      </c>
      <c r="Y989" s="217">
        <f t="shared" si="266"/>
        <v>6950</v>
      </c>
      <c r="Z989" s="217">
        <f t="shared" si="267"/>
        <v>6821</v>
      </c>
      <c r="AA989" s="217">
        <f t="shared" si="268"/>
        <v>6817</v>
      </c>
      <c r="AB989" s="210">
        <f t="shared" si="271"/>
        <v>-4</v>
      </c>
      <c r="AC989" s="203"/>
      <c r="AD989" s="211"/>
    </row>
    <row r="990" spans="1:30" s="79" customFormat="1" x14ac:dyDescent="0.2">
      <c r="A990" s="200">
        <v>497</v>
      </c>
      <c r="B990" s="200">
        <v>497117755</v>
      </c>
      <c r="C990" s="201" t="s">
        <v>546</v>
      </c>
      <c r="D990" s="200">
        <v>117</v>
      </c>
      <c r="E990" s="201" t="s">
        <v>149</v>
      </c>
      <c r="F990" s="200">
        <v>755</v>
      </c>
      <c r="G990" s="201" t="s">
        <v>432</v>
      </c>
      <c r="H990" s="202">
        <v>3</v>
      </c>
      <c r="I990" s="203"/>
      <c r="J990" s="204">
        <f t="shared" si="255"/>
        <v>11690</v>
      </c>
      <c r="K990" s="217">
        <f t="shared" si="256"/>
        <v>5528</v>
      </c>
      <c r="L990" s="217">
        <f t="shared" si="257"/>
        <v>0</v>
      </c>
      <c r="M990" s="217">
        <f t="shared" si="258"/>
        <v>938</v>
      </c>
      <c r="N990" s="218">
        <f t="shared" si="269"/>
        <v>18156</v>
      </c>
      <c r="O990" s="207">
        <f t="shared" si="259"/>
        <v>0</v>
      </c>
      <c r="P990" s="219"/>
      <c r="Q990" s="204">
        <f t="shared" si="260"/>
        <v>9670</v>
      </c>
      <c r="R990" s="217">
        <f t="shared" si="261"/>
        <v>11690</v>
      </c>
      <c r="S990" s="217">
        <f t="shared" si="262"/>
        <v>11690</v>
      </c>
      <c r="T990" s="210">
        <f t="shared" si="270"/>
        <v>2020</v>
      </c>
      <c r="U990" s="219"/>
      <c r="V990" s="204">
        <f t="shared" si="263"/>
        <v>4819</v>
      </c>
      <c r="W990" s="217">
        <f t="shared" si="264"/>
        <v>5825</v>
      </c>
      <c r="X990" s="217">
        <f t="shared" si="265"/>
        <v>5652</v>
      </c>
      <c r="Y990" s="217">
        <f t="shared" si="266"/>
        <v>5530</v>
      </c>
      <c r="Z990" s="217">
        <f t="shared" si="267"/>
        <v>5528</v>
      </c>
      <c r="AA990" s="217">
        <f t="shared" si="268"/>
        <v>5528</v>
      </c>
      <c r="AB990" s="210">
        <f t="shared" si="271"/>
        <v>0</v>
      </c>
      <c r="AC990" s="203"/>
      <c r="AD990" s="211"/>
    </row>
    <row r="991" spans="1:30" s="79" customFormat="1" x14ac:dyDescent="0.2">
      <c r="A991" s="200">
        <v>497</v>
      </c>
      <c r="B991" s="200">
        <v>497117766</v>
      </c>
      <c r="C991" s="201" t="s">
        <v>546</v>
      </c>
      <c r="D991" s="200">
        <v>117</v>
      </c>
      <c r="E991" s="201" t="s">
        <v>149</v>
      </c>
      <c r="F991" s="200">
        <v>766</v>
      </c>
      <c r="G991" s="201" t="s">
        <v>436</v>
      </c>
      <c r="H991" s="202">
        <v>3</v>
      </c>
      <c r="I991" s="203"/>
      <c r="J991" s="204">
        <f t="shared" si="255"/>
        <v>15039</v>
      </c>
      <c r="K991" s="217">
        <f t="shared" si="256"/>
        <v>4532</v>
      </c>
      <c r="L991" s="217">
        <f t="shared" si="257"/>
        <v>0</v>
      </c>
      <c r="M991" s="217">
        <f t="shared" si="258"/>
        <v>938</v>
      </c>
      <c r="N991" s="218">
        <f t="shared" si="269"/>
        <v>20509</v>
      </c>
      <c r="O991" s="207">
        <f t="shared" si="259"/>
        <v>0</v>
      </c>
      <c r="P991" s="219"/>
      <c r="Q991" s="204">
        <f t="shared" si="260"/>
        <v>10556</v>
      </c>
      <c r="R991" s="217">
        <f t="shared" si="261"/>
        <v>15039</v>
      </c>
      <c r="S991" s="217">
        <f t="shared" si="262"/>
        <v>15039</v>
      </c>
      <c r="T991" s="210">
        <f t="shared" si="270"/>
        <v>4483</v>
      </c>
      <c r="U991" s="219"/>
      <c r="V991" s="204">
        <f t="shared" si="263"/>
        <v>3523</v>
      </c>
      <c r="W991" s="217">
        <f t="shared" si="264"/>
        <v>5019</v>
      </c>
      <c r="X991" s="217">
        <f t="shared" si="265"/>
        <v>4553</v>
      </c>
      <c r="Y991" s="217">
        <f t="shared" si="266"/>
        <v>4532</v>
      </c>
      <c r="Z991" s="217">
        <f t="shared" si="267"/>
        <v>4532</v>
      </c>
      <c r="AA991" s="217">
        <f t="shared" si="268"/>
        <v>4532</v>
      </c>
      <c r="AB991" s="210">
        <f t="shared" si="271"/>
        <v>0</v>
      </c>
      <c r="AC991" s="203"/>
      <c r="AD991" s="211"/>
    </row>
    <row r="992" spans="1:30" s="79" customFormat="1" x14ac:dyDescent="0.2">
      <c r="A992" s="200">
        <v>498</v>
      </c>
      <c r="B992" s="200">
        <v>498281061</v>
      </c>
      <c r="C992" s="201" t="s">
        <v>547</v>
      </c>
      <c r="D992" s="200">
        <v>281</v>
      </c>
      <c r="E992" s="201" t="s">
        <v>313</v>
      </c>
      <c r="F992" s="200">
        <v>61</v>
      </c>
      <c r="G992" s="201" t="s">
        <v>93</v>
      </c>
      <c r="H992" s="202">
        <v>1.99</v>
      </c>
      <c r="I992" s="203"/>
      <c r="J992" s="204">
        <f t="shared" si="255"/>
        <v>13641</v>
      </c>
      <c r="K992" s="217">
        <f t="shared" si="256"/>
        <v>745</v>
      </c>
      <c r="L992" s="217">
        <f t="shared" si="257"/>
        <v>0</v>
      </c>
      <c r="M992" s="217">
        <f t="shared" si="258"/>
        <v>938</v>
      </c>
      <c r="N992" s="218">
        <f t="shared" si="269"/>
        <v>15324</v>
      </c>
      <c r="O992" s="207">
        <f t="shared" si="259"/>
        <v>3</v>
      </c>
      <c r="P992" s="219"/>
      <c r="Q992" s="204">
        <f t="shared" si="260"/>
        <v>9123</v>
      </c>
      <c r="R992" s="217" t="str">
        <f t="shared" si="261"/>
        <v/>
      </c>
      <c r="S992" s="217">
        <f t="shared" si="262"/>
        <v>13641</v>
      </c>
      <c r="T992" s="210">
        <f t="shared" si="270"/>
        <v>4518</v>
      </c>
      <c r="U992" s="219"/>
      <c r="V992" s="204">
        <f t="shared" si="263"/>
        <v>418</v>
      </c>
      <c r="W992" s="217" t="str">
        <f t="shared" si="264"/>
        <v/>
      </c>
      <c r="X992" s="217">
        <f t="shared" si="265"/>
        <v>749</v>
      </c>
      <c r="Y992" s="217">
        <f t="shared" si="266"/>
        <v>743</v>
      </c>
      <c r="Z992" s="217">
        <f t="shared" si="267"/>
        <v>742</v>
      </c>
      <c r="AA992" s="217">
        <f t="shared" si="268"/>
        <v>745</v>
      </c>
      <c r="AB992" s="210">
        <f t="shared" si="271"/>
        <v>3</v>
      </c>
      <c r="AC992" s="203"/>
      <c r="AD992" s="211"/>
    </row>
    <row r="993" spans="1:30" s="79" customFormat="1" x14ac:dyDescent="0.2">
      <c r="A993" s="200">
        <v>498</v>
      </c>
      <c r="B993" s="200">
        <v>498281087</v>
      </c>
      <c r="C993" s="201" t="s">
        <v>547</v>
      </c>
      <c r="D993" s="200">
        <v>281</v>
      </c>
      <c r="E993" s="201" t="s">
        <v>313</v>
      </c>
      <c r="F993" s="200">
        <v>87</v>
      </c>
      <c r="G993" s="201" t="s">
        <v>119</v>
      </c>
      <c r="H993" s="202">
        <v>0.81</v>
      </c>
      <c r="I993" s="203"/>
      <c r="J993" s="204">
        <f t="shared" si="255"/>
        <v>10983.843991676127</v>
      </c>
      <c r="K993" s="217">
        <f t="shared" si="256"/>
        <v>3950</v>
      </c>
      <c r="L993" s="217">
        <f t="shared" si="257"/>
        <v>0</v>
      </c>
      <c r="M993" s="217">
        <f t="shared" si="258"/>
        <v>938</v>
      </c>
      <c r="N993" s="218">
        <f t="shared" si="269"/>
        <v>15871.843991676127</v>
      </c>
      <c r="O993" s="207" t="str">
        <f t="shared" si="259"/>
        <v/>
      </c>
      <c r="P993" s="219"/>
      <c r="Q993" s="204" t="str">
        <f t="shared" si="260"/>
        <v/>
      </c>
      <c r="R993" s="217" t="str">
        <f t="shared" si="261"/>
        <v/>
      </c>
      <c r="S993" s="217" t="str">
        <f t="shared" si="262"/>
        <v/>
      </c>
      <c r="T993" s="210" t="str">
        <f t="shared" si="270"/>
        <v/>
      </c>
      <c r="U993" s="219"/>
      <c r="V993" s="204" t="str">
        <f t="shared" si="263"/>
        <v/>
      </c>
      <c r="W993" s="217" t="str">
        <f t="shared" si="264"/>
        <v/>
      </c>
      <c r="X993" s="217" t="str">
        <f t="shared" si="265"/>
        <v/>
      </c>
      <c r="Y993" s="217" t="str">
        <f t="shared" si="266"/>
        <v/>
      </c>
      <c r="Z993" s="217" t="str">
        <f t="shared" si="267"/>
        <v/>
      </c>
      <c r="AA993" s="217">
        <f t="shared" si="268"/>
        <v>3950</v>
      </c>
      <c r="AB993" s="210" t="str">
        <f t="shared" si="271"/>
        <v/>
      </c>
      <c r="AC993" s="203"/>
      <c r="AD993" s="211"/>
    </row>
    <row r="994" spans="1:30" s="79" customFormat="1" x14ac:dyDescent="0.2">
      <c r="A994" s="200">
        <v>498</v>
      </c>
      <c r="B994" s="200">
        <v>498281137</v>
      </c>
      <c r="C994" s="201" t="s">
        <v>547</v>
      </c>
      <c r="D994" s="200">
        <v>281</v>
      </c>
      <c r="E994" s="201" t="s">
        <v>313</v>
      </c>
      <c r="F994" s="200">
        <v>137</v>
      </c>
      <c r="G994" s="201" t="s">
        <v>169</v>
      </c>
      <c r="H994" s="202">
        <v>0.05</v>
      </c>
      <c r="I994" s="203"/>
      <c r="J994" s="204">
        <f t="shared" si="255"/>
        <v>14182.952439830107</v>
      </c>
      <c r="K994" s="217">
        <f t="shared" si="256"/>
        <v>0</v>
      </c>
      <c r="L994" s="217">
        <f t="shared" si="257"/>
        <v>0</v>
      </c>
      <c r="M994" s="217">
        <f t="shared" si="258"/>
        <v>938</v>
      </c>
      <c r="N994" s="218">
        <f t="shared" si="269"/>
        <v>15120.952439830107</v>
      </c>
      <c r="O994" s="207">
        <f t="shared" si="259"/>
        <v>0</v>
      </c>
      <c r="P994" s="219"/>
      <c r="Q994" s="204">
        <f t="shared" si="260"/>
        <v>13919.612294660523</v>
      </c>
      <c r="R994" s="217" t="str">
        <f t="shared" si="261"/>
        <v/>
      </c>
      <c r="S994" s="217">
        <f t="shared" si="262"/>
        <v>14182.952439830107</v>
      </c>
      <c r="T994" s="210">
        <f t="shared" si="270"/>
        <v>263.3401451695845</v>
      </c>
      <c r="U994" s="219"/>
      <c r="V994" s="204">
        <f t="shared" si="263"/>
        <v>0</v>
      </c>
      <c r="W994" s="217" t="str">
        <f t="shared" si="264"/>
        <v/>
      </c>
      <c r="X994" s="217">
        <f t="shared" si="265"/>
        <v>0</v>
      </c>
      <c r="Y994" s="217">
        <f t="shared" si="266"/>
        <v>0</v>
      </c>
      <c r="Z994" s="217">
        <f t="shared" si="267"/>
        <v>0</v>
      </c>
      <c r="AA994" s="217">
        <f t="shared" si="268"/>
        <v>0</v>
      </c>
      <c r="AB994" s="210">
        <f t="shared" si="271"/>
        <v>0</v>
      </c>
      <c r="AC994" s="203"/>
      <c r="AD994" s="211"/>
    </row>
    <row r="995" spans="1:30" s="79" customFormat="1" x14ac:dyDescent="0.2">
      <c r="A995" s="200">
        <v>498</v>
      </c>
      <c r="B995" s="200">
        <v>498281281</v>
      </c>
      <c r="C995" s="201" t="s">
        <v>547</v>
      </c>
      <c r="D995" s="200">
        <v>281</v>
      </c>
      <c r="E995" s="201" t="s">
        <v>313</v>
      </c>
      <c r="F995" s="200">
        <v>281</v>
      </c>
      <c r="G995" s="201" t="s">
        <v>313</v>
      </c>
      <c r="H995" s="202">
        <v>407.72000000000008</v>
      </c>
      <c r="I995" s="203"/>
      <c r="J995" s="204">
        <f t="shared" si="255"/>
        <v>13300</v>
      </c>
      <c r="K995" s="217">
        <f t="shared" si="256"/>
        <v>604</v>
      </c>
      <c r="L995" s="217">
        <f t="shared" si="257"/>
        <v>576.59456162726042</v>
      </c>
      <c r="M995" s="217">
        <f t="shared" si="258"/>
        <v>938</v>
      </c>
      <c r="N995" s="218">
        <f t="shared" si="269"/>
        <v>15418.59456162726</v>
      </c>
      <c r="O995" s="207">
        <f t="shared" si="259"/>
        <v>581.59456162726019</v>
      </c>
      <c r="P995" s="219"/>
      <c r="Q995" s="204">
        <f t="shared" si="260"/>
        <v>12862</v>
      </c>
      <c r="R995" s="217">
        <f t="shared" si="261"/>
        <v>13300</v>
      </c>
      <c r="S995" s="217">
        <f t="shared" si="262"/>
        <v>13300</v>
      </c>
      <c r="T995" s="210">
        <f t="shared" si="270"/>
        <v>438</v>
      </c>
      <c r="U995" s="219"/>
      <c r="V995" s="204">
        <f t="shared" si="263"/>
        <v>0</v>
      </c>
      <c r="W995" s="217">
        <f t="shared" si="264"/>
        <v>0</v>
      </c>
      <c r="X995" s="217">
        <f t="shared" si="265"/>
        <v>580</v>
      </c>
      <c r="Y995" s="217">
        <f t="shared" si="266"/>
        <v>599</v>
      </c>
      <c r="Z995" s="217">
        <f t="shared" si="267"/>
        <v>599</v>
      </c>
      <c r="AA995" s="217">
        <f t="shared" si="268"/>
        <v>604</v>
      </c>
      <c r="AB995" s="210">
        <f t="shared" si="271"/>
        <v>5</v>
      </c>
      <c r="AC995" s="203"/>
      <c r="AD995" s="211"/>
    </row>
    <row r="996" spans="1:30" s="79" customFormat="1" x14ac:dyDescent="0.2">
      <c r="A996" s="200">
        <v>498</v>
      </c>
      <c r="B996" s="200">
        <v>498281332</v>
      </c>
      <c r="C996" s="201" t="s">
        <v>547</v>
      </c>
      <c r="D996" s="200">
        <v>281</v>
      </c>
      <c r="E996" s="201" t="s">
        <v>313</v>
      </c>
      <c r="F996" s="200">
        <v>332</v>
      </c>
      <c r="G996" s="201" t="s">
        <v>364</v>
      </c>
      <c r="H996" s="202">
        <v>0.37</v>
      </c>
      <c r="I996" s="203"/>
      <c r="J996" s="204">
        <f t="shared" si="255"/>
        <v>13539</v>
      </c>
      <c r="K996" s="217">
        <f t="shared" si="256"/>
        <v>1045</v>
      </c>
      <c r="L996" s="217">
        <f t="shared" si="257"/>
        <v>0</v>
      </c>
      <c r="M996" s="217">
        <f t="shared" si="258"/>
        <v>938</v>
      </c>
      <c r="N996" s="218">
        <f t="shared" si="269"/>
        <v>15522</v>
      </c>
      <c r="O996" s="207">
        <f t="shared" si="259"/>
        <v>1</v>
      </c>
      <c r="P996" s="219"/>
      <c r="Q996" s="204">
        <f t="shared" si="260"/>
        <v>12448.342661352113</v>
      </c>
      <c r="R996" s="217" t="str">
        <f t="shared" si="261"/>
        <v/>
      </c>
      <c r="S996" s="217">
        <f t="shared" si="262"/>
        <v>13539</v>
      </c>
      <c r="T996" s="210">
        <f t="shared" si="270"/>
        <v>1090.6573386478867</v>
      </c>
      <c r="U996" s="219"/>
      <c r="V996" s="204">
        <f t="shared" si="263"/>
        <v>769</v>
      </c>
      <c r="W996" s="217" t="str">
        <f t="shared" si="264"/>
        <v/>
      </c>
      <c r="X996" s="217">
        <f t="shared" si="265"/>
        <v>1047</v>
      </c>
      <c r="Y996" s="217">
        <f t="shared" si="266"/>
        <v>1044</v>
      </c>
      <c r="Z996" s="217">
        <f t="shared" si="267"/>
        <v>1044</v>
      </c>
      <c r="AA996" s="217">
        <f t="shared" si="268"/>
        <v>1045</v>
      </c>
      <c r="AB996" s="210">
        <f t="shared" si="271"/>
        <v>1</v>
      </c>
      <c r="AC996" s="203"/>
      <c r="AD996" s="211"/>
    </row>
    <row r="997" spans="1:30" s="79" customFormat="1" x14ac:dyDescent="0.2">
      <c r="A997" s="200">
        <v>499</v>
      </c>
      <c r="B997" s="200">
        <v>499061024</v>
      </c>
      <c r="C997" s="201" t="s">
        <v>548</v>
      </c>
      <c r="D997" s="200">
        <v>61</v>
      </c>
      <c r="E997" s="201" t="s">
        <v>93</v>
      </c>
      <c r="F997" s="200">
        <v>24</v>
      </c>
      <c r="G997" s="201" t="s">
        <v>56</v>
      </c>
      <c r="H997" s="202">
        <v>1</v>
      </c>
      <c r="I997" s="203"/>
      <c r="J997" s="204">
        <f t="shared" si="255"/>
        <v>10854.441378402105</v>
      </c>
      <c r="K997" s="217">
        <f t="shared" si="256"/>
        <v>2165</v>
      </c>
      <c r="L997" s="217">
        <f t="shared" si="257"/>
        <v>0</v>
      </c>
      <c r="M997" s="217">
        <f t="shared" si="258"/>
        <v>938</v>
      </c>
      <c r="N997" s="218">
        <f t="shared" si="269"/>
        <v>13957.441378402105</v>
      </c>
      <c r="O997" s="207">
        <f t="shared" si="259"/>
        <v>0</v>
      </c>
      <c r="P997" s="219"/>
      <c r="Q997" s="204" t="str">
        <f t="shared" si="260"/>
        <v/>
      </c>
      <c r="R997" s="217" t="str">
        <f t="shared" si="261"/>
        <v/>
      </c>
      <c r="S997" s="217">
        <f t="shared" si="262"/>
        <v>10854.441378402105</v>
      </c>
      <c r="T997" s="210" t="str">
        <f t="shared" si="270"/>
        <v/>
      </c>
      <c r="U997" s="219"/>
      <c r="V997" s="204" t="str">
        <f t="shared" si="263"/>
        <v/>
      </c>
      <c r="W997" s="217" t="str">
        <f t="shared" si="264"/>
        <v/>
      </c>
      <c r="X997" s="217">
        <f t="shared" si="265"/>
        <v>2165</v>
      </c>
      <c r="Y997" s="217">
        <f t="shared" si="266"/>
        <v>2165</v>
      </c>
      <c r="Z997" s="217">
        <f t="shared" si="267"/>
        <v>2165</v>
      </c>
      <c r="AA997" s="217">
        <f t="shared" si="268"/>
        <v>2165</v>
      </c>
      <c r="AB997" s="210">
        <f t="shared" si="271"/>
        <v>0</v>
      </c>
      <c r="AC997" s="203"/>
      <c r="AD997" s="211"/>
    </row>
    <row r="998" spans="1:30" s="79" customFormat="1" x14ac:dyDescent="0.2">
      <c r="A998" s="200">
        <v>499</v>
      </c>
      <c r="B998" s="200">
        <v>499061061</v>
      </c>
      <c r="C998" s="201" t="s">
        <v>548</v>
      </c>
      <c r="D998" s="200">
        <v>61</v>
      </c>
      <c r="E998" s="201" t="s">
        <v>93</v>
      </c>
      <c r="F998" s="200">
        <v>61</v>
      </c>
      <c r="G998" s="201" t="s">
        <v>93</v>
      </c>
      <c r="H998" s="202">
        <v>139.77000000000001</v>
      </c>
      <c r="I998" s="203"/>
      <c r="J998" s="204">
        <f t="shared" si="255"/>
        <v>11551</v>
      </c>
      <c r="K998" s="217">
        <f t="shared" si="256"/>
        <v>631</v>
      </c>
      <c r="L998" s="217">
        <f t="shared" si="257"/>
        <v>0</v>
      </c>
      <c r="M998" s="217">
        <f t="shared" si="258"/>
        <v>938</v>
      </c>
      <c r="N998" s="218">
        <f t="shared" si="269"/>
        <v>13120</v>
      </c>
      <c r="O998" s="207">
        <f t="shared" si="259"/>
        <v>2</v>
      </c>
      <c r="P998" s="219"/>
      <c r="Q998" s="204">
        <f t="shared" si="260"/>
        <v>11570</v>
      </c>
      <c r="R998" s="217">
        <f t="shared" si="261"/>
        <v>11551</v>
      </c>
      <c r="S998" s="217">
        <f t="shared" si="262"/>
        <v>11551</v>
      </c>
      <c r="T998" s="210">
        <f t="shared" si="270"/>
        <v>-19</v>
      </c>
      <c r="U998" s="219"/>
      <c r="V998" s="204">
        <f t="shared" si="263"/>
        <v>530</v>
      </c>
      <c r="W998" s="217">
        <f t="shared" si="264"/>
        <v>529</v>
      </c>
      <c r="X998" s="217">
        <f t="shared" si="265"/>
        <v>634</v>
      </c>
      <c r="Y998" s="217">
        <f t="shared" si="266"/>
        <v>629</v>
      </c>
      <c r="Z998" s="217">
        <f t="shared" si="267"/>
        <v>629</v>
      </c>
      <c r="AA998" s="217">
        <f t="shared" si="268"/>
        <v>631</v>
      </c>
      <c r="AB998" s="210">
        <f t="shared" si="271"/>
        <v>2</v>
      </c>
      <c r="AC998" s="203"/>
      <c r="AD998" s="211"/>
    </row>
    <row r="999" spans="1:30" s="79" customFormat="1" x14ac:dyDescent="0.2">
      <c r="A999" s="200">
        <v>499</v>
      </c>
      <c r="B999" s="200">
        <v>499061111</v>
      </c>
      <c r="C999" s="201" t="s">
        <v>548</v>
      </c>
      <c r="D999" s="200">
        <v>61</v>
      </c>
      <c r="E999" s="201" t="s">
        <v>93</v>
      </c>
      <c r="F999" s="200">
        <v>111</v>
      </c>
      <c r="G999" s="201" t="s">
        <v>143</v>
      </c>
      <c r="H999" s="202">
        <v>1</v>
      </c>
      <c r="I999" s="203"/>
      <c r="J999" s="204">
        <f t="shared" si="255"/>
        <v>13234</v>
      </c>
      <c r="K999" s="217">
        <f t="shared" si="256"/>
        <v>3199</v>
      </c>
      <c r="L999" s="217">
        <f t="shared" si="257"/>
        <v>0</v>
      </c>
      <c r="M999" s="217">
        <f t="shared" si="258"/>
        <v>938</v>
      </c>
      <c r="N999" s="218">
        <f t="shared" si="269"/>
        <v>17371</v>
      </c>
      <c r="O999" s="207">
        <f t="shared" si="259"/>
        <v>1</v>
      </c>
      <c r="P999" s="219"/>
      <c r="Q999" s="204">
        <f t="shared" si="260"/>
        <v>11150.358491643728</v>
      </c>
      <c r="R999" s="217">
        <f t="shared" si="261"/>
        <v>13234</v>
      </c>
      <c r="S999" s="217">
        <f t="shared" si="262"/>
        <v>13234</v>
      </c>
      <c r="T999" s="210">
        <f t="shared" si="270"/>
        <v>2083.6415083562715</v>
      </c>
      <c r="U999" s="219"/>
      <c r="V999" s="204">
        <f t="shared" si="263"/>
        <v>3082</v>
      </c>
      <c r="W999" s="217">
        <f t="shared" si="264"/>
        <v>3659</v>
      </c>
      <c r="X999" s="217">
        <f t="shared" si="265"/>
        <v>3659</v>
      </c>
      <c r="Y999" s="217">
        <f t="shared" si="266"/>
        <v>3659</v>
      </c>
      <c r="Z999" s="217">
        <f t="shared" si="267"/>
        <v>3198</v>
      </c>
      <c r="AA999" s="217">
        <f t="shared" si="268"/>
        <v>3199</v>
      </c>
      <c r="AB999" s="210">
        <f t="shared" si="271"/>
        <v>1</v>
      </c>
      <c r="AC999" s="203"/>
      <c r="AD999" s="211"/>
    </row>
    <row r="1000" spans="1:30" s="79" customFormat="1" x14ac:dyDescent="0.2">
      <c r="A1000" s="200">
        <v>499</v>
      </c>
      <c r="B1000" s="200">
        <v>499061114</v>
      </c>
      <c r="C1000" s="201" t="s">
        <v>548</v>
      </c>
      <c r="D1000" s="200">
        <v>61</v>
      </c>
      <c r="E1000" s="201" t="s">
        <v>93</v>
      </c>
      <c r="F1000" s="200">
        <v>114</v>
      </c>
      <c r="G1000" s="201" t="s">
        <v>146</v>
      </c>
      <c r="H1000" s="202">
        <v>1</v>
      </c>
      <c r="I1000" s="203"/>
      <c r="J1000" s="204">
        <f t="shared" si="255"/>
        <v>12294.80486005089</v>
      </c>
      <c r="K1000" s="217">
        <f t="shared" si="256"/>
        <v>3038</v>
      </c>
      <c r="L1000" s="217">
        <f t="shared" si="257"/>
        <v>0</v>
      </c>
      <c r="M1000" s="217">
        <f t="shared" si="258"/>
        <v>938</v>
      </c>
      <c r="N1000" s="218">
        <f t="shared" si="269"/>
        <v>16270.80486005089</v>
      </c>
      <c r="O1000" s="207">
        <f t="shared" si="259"/>
        <v>2</v>
      </c>
      <c r="P1000" s="219"/>
      <c r="Q1000" s="204" t="str">
        <f t="shared" si="260"/>
        <v/>
      </c>
      <c r="R1000" s="217" t="str">
        <f t="shared" si="261"/>
        <v/>
      </c>
      <c r="S1000" s="217">
        <f t="shared" si="262"/>
        <v>12294.80486005089</v>
      </c>
      <c r="T1000" s="210" t="str">
        <f t="shared" si="270"/>
        <v/>
      </c>
      <c r="U1000" s="219"/>
      <c r="V1000" s="204" t="str">
        <f t="shared" si="263"/>
        <v/>
      </c>
      <c r="W1000" s="217" t="str">
        <f t="shared" si="264"/>
        <v/>
      </c>
      <c r="X1000" s="217">
        <f t="shared" si="265"/>
        <v>2174</v>
      </c>
      <c r="Y1000" s="217">
        <f t="shared" si="266"/>
        <v>2174</v>
      </c>
      <c r="Z1000" s="217">
        <f t="shared" si="267"/>
        <v>3036</v>
      </c>
      <c r="AA1000" s="217">
        <f t="shared" si="268"/>
        <v>3038</v>
      </c>
      <c r="AB1000" s="210">
        <f t="shared" si="271"/>
        <v>2</v>
      </c>
      <c r="AC1000" s="203"/>
      <c r="AD1000" s="211"/>
    </row>
    <row r="1001" spans="1:30" s="79" customFormat="1" x14ac:dyDescent="0.2">
      <c r="A1001" s="200">
        <v>499</v>
      </c>
      <c r="B1001" s="200">
        <v>499061137</v>
      </c>
      <c r="C1001" s="201" t="s">
        <v>548</v>
      </c>
      <c r="D1001" s="200">
        <v>61</v>
      </c>
      <c r="E1001" s="201" t="s">
        <v>93</v>
      </c>
      <c r="F1001" s="200">
        <v>137</v>
      </c>
      <c r="G1001" s="201" t="s">
        <v>169</v>
      </c>
      <c r="H1001" s="202">
        <v>4</v>
      </c>
      <c r="I1001" s="203"/>
      <c r="J1001" s="204">
        <f t="shared" si="255"/>
        <v>13335</v>
      </c>
      <c r="K1001" s="217">
        <f t="shared" si="256"/>
        <v>0</v>
      </c>
      <c r="L1001" s="217">
        <f t="shared" si="257"/>
        <v>0</v>
      </c>
      <c r="M1001" s="217">
        <f t="shared" si="258"/>
        <v>938</v>
      </c>
      <c r="N1001" s="218">
        <f t="shared" si="269"/>
        <v>14273</v>
      </c>
      <c r="O1001" s="207">
        <f t="shared" si="259"/>
        <v>0</v>
      </c>
      <c r="P1001" s="219"/>
      <c r="Q1001" s="204">
        <f t="shared" si="260"/>
        <v>13519</v>
      </c>
      <c r="R1001" s="217">
        <f t="shared" si="261"/>
        <v>13335</v>
      </c>
      <c r="S1001" s="217">
        <f t="shared" si="262"/>
        <v>13335</v>
      </c>
      <c r="T1001" s="210">
        <f t="shared" si="270"/>
        <v>-184</v>
      </c>
      <c r="U1001" s="219"/>
      <c r="V1001" s="204">
        <f t="shared" si="263"/>
        <v>0</v>
      </c>
      <c r="W1001" s="217">
        <f t="shared" si="264"/>
        <v>0</v>
      </c>
      <c r="X1001" s="217">
        <f t="shared" si="265"/>
        <v>0</v>
      </c>
      <c r="Y1001" s="217">
        <f t="shared" si="266"/>
        <v>0</v>
      </c>
      <c r="Z1001" s="217">
        <f t="shared" si="267"/>
        <v>0</v>
      </c>
      <c r="AA1001" s="217">
        <f t="shared" si="268"/>
        <v>0</v>
      </c>
      <c r="AB1001" s="210">
        <f t="shared" si="271"/>
        <v>0</v>
      </c>
      <c r="AC1001" s="203"/>
      <c r="AD1001" s="211"/>
    </row>
    <row r="1002" spans="1:30" s="79" customFormat="1" x14ac:dyDescent="0.2">
      <c r="A1002" s="200">
        <v>499</v>
      </c>
      <c r="B1002" s="200">
        <v>499061161</v>
      </c>
      <c r="C1002" s="201" t="s">
        <v>548</v>
      </c>
      <c r="D1002" s="200">
        <v>61</v>
      </c>
      <c r="E1002" s="201" t="s">
        <v>93</v>
      </c>
      <c r="F1002" s="200">
        <v>161</v>
      </c>
      <c r="G1002" s="201" t="s">
        <v>193</v>
      </c>
      <c r="H1002" s="202">
        <v>8.85</v>
      </c>
      <c r="I1002" s="203"/>
      <c r="J1002" s="204">
        <f t="shared" si="255"/>
        <v>12449</v>
      </c>
      <c r="K1002" s="217">
        <f t="shared" si="256"/>
        <v>5223</v>
      </c>
      <c r="L1002" s="217">
        <f t="shared" si="257"/>
        <v>0</v>
      </c>
      <c r="M1002" s="217">
        <f t="shared" si="258"/>
        <v>938</v>
      </c>
      <c r="N1002" s="218">
        <f t="shared" si="269"/>
        <v>18610</v>
      </c>
      <c r="O1002" s="207">
        <f t="shared" si="259"/>
        <v>1</v>
      </c>
      <c r="P1002" s="219"/>
      <c r="Q1002" s="204">
        <f t="shared" si="260"/>
        <v>11249</v>
      </c>
      <c r="R1002" s="217">
        <f t="shared" si="261"/>
        <v>12449</v>
      </c>
      <c r="S1002" s="217">
        <f t="shared" si="262"/>
        <v>12449</v>
      </c>
      <c r="T1002" s="210">
        <f t="shared" si="270"/>
        <v>1200</v>
      </c>
      <c r="U1002" s="219"/>
      <c r="V1002" s="204">
        <f t="shared" si="263"/>
        <v>4424</v>
      </c>
      <c r="W1002" s="217">
        <f t="shared" si="264"/>
        <v>4896</v>
      </c>
      <c r="X1002" s="217">
        <f t="shared" si="265"/>
        <v>5203</v>
      </c>
      <c r="Y1002" s="217">
        <f t="shared" si="266"/>
        <v>5222</v>
      </c>
      <c r="Z1002" s="217">
        <f t="shared" si="267"/>
        <v>5222</v>
      </c>
      <c r="AA1002" s="217">
        <f t="shared" si="268"/>
        <v>5223</v>
      </c>
      <c r="AB1002" s="210">
        <f t="shared" si="271"/>
        <v>1</v>
      </c>
      <c r="AC1002" s="203"/>
      <c r="AD1002" s="211"/>
    </row>
    <row r="1003" spans="1:30" s="79" customFormat="1" x14ac:dyDescent="0.2">
      <c r="A1003" s="200">
        <v>499</v>
      </c>
      <c r="B1003" s="200">
        <v>499061227</v>
      </c>
      <c r="C1003" s="201" t="s">
        <v>548</v>
      </c>
      <c r="D1003" s="200">
        <v>61</v>
      </c>
      <c r="E1003" s="201" t="s">
        <v>93</v>
      </c>
      <c r="F1003" s="200">
        <v>227</v>
      </c>
      <c r="G1003" s="201" t="s">
        <v>259</v>
      </c>
      <c r="H1003" s="202">
        <v>0.5</v>
      </c>
      <c r="I1003" s="203"/>
      <c r="J1003" s="204">
        <f t="shared" si="255"/>
        <v>12081.55337579618</v>
      </c>
      <c r="K1003" s="217">
        <f t="shared" si="256"/>
        <v>3640</v>
      </c>
      <c r="L1003" s="217">
        <f t="shared" si="257"/>
        <v>0</v>
      </c>
      <c r="M1003" s="217">
        <f t="shared" si="258"/>
        <v>938</v>
      </c>
      <c r="N1003" s="218">
        <f t="shared" si="269"/>
        <v>16659.553375796182</v>
      </c>
      <c r="O1003" s="207">
        <f t="shared" si="259"/>
        <v>1</v>
      </c>
      <c r="P1003" s="219"/>
      <c r="Q1003" s="204">
        <f t="shared" si="260"/>
        <v>10556</v>
      </c>
      <c r="R1003" s="217">
        <f t="shared" si="261"/>
        <v>12081.55337579618</v>
      </c>
      <c r="S1003" s="217">
        <f t="shared" si="262"/>
        <v>12081.55337579618</v>
      </c>
      <c r="T1003" s="210">
        <f t="shared" si="270"/>
        <v>1525.5533757961803</v>
      </c>
      <c r="U1003" s="219"/>
      <c r="V1003" s="204">
        <f t="shared" si="263"/>
        <v>3085</v>
      </c>
      <c r="W1003" s="217">
        <f t="shared" si="264"/>
        <v>3531</v>
      </c>
      <c r="X1003" s="217">
        <f t="shared" si="265"/>
        <v>3681</v>
      </c>
      <c r="Y1003" s="217">
        <f t="shared" si="266"/>
        <v>3639</v>
      </c>
      <c r="Z1003" s="217">
        <f t="shared" si="267"/>
        <v>3639</v>
      </c>
      <c r="AA1003" s="217">
        <f t="shared" si="268"/>
        <v>3640</v>
      </c>
      <c r="AB1003" s="210">
        <f t="shared" si="271"/>
        <v>1</v>
      </c>
      <c r="AC1003" s="203"/>
      <c r="AD1003" s="211"/>
    </row>
    <row r="1004" spans="1:30" s="79" customFormat="1" x14ac:dyDescent="0.2">
      <c r="A1004" s="200">
        <v>499</v>
      </c>
      <c r="B1004" s="200">
        <v>499061278</v>
      </c>
      <c r="C1004" s="201" t="s">
        <v>548</v>
      </c>
      <c r="D1004" s="200">
        <v>61</v>
      </c>
      <c r="E1004" s="201" t="s">
        <v>93</v>
      </c>
      <c r="F1004" s="200">
        <v>278</v>
      </c>
      <c r="G1004" s="201" t="s">
        <v>310</v>
      </c>
      <c r="H1004" s="202">
        <v>3</v>
      </c>
      <c r="I1004" s="203"/>
      <c r="J1004" s="204">
        <f t="shared" si="255"/>
        <v>12190</v>
      </c>
      <c r="K1004" s="217">
        <f t="shared" si="256"/>
        <v>2249</v>
      </c>
      <c r="L1004" s="217">
        <f t="shared" si="257"/>
        <v>0</v>
      </c>
      <c r="M1004" s="217">
        <f t="shared" si="258"/>
        <v>938</v>
      </c>
      <c r="N1004" s="218">
        <f t="shared" si="269"/>
        <v>15377</v>
      </c>
      <c r="O1004" s="207">
        <f t="shared" si="259"/>
        <v>3</v>
      </c>
      <c r="P1004" s="219"/>
      <c r="Q1004" s="204">
        <f t="shared" si="260"/>
        <v>10556</v>
      </c>
      <c r="R1004" s="217">
        <f t="shared" si="261"/>
        <v>12190</v>
      </c>
      <c r="S1004" s="217">
        <f t="shared" si="262"/>
        <v>12190</v>
      </c>
      <c r="T1004" s="210">
        <f t="shared" si="270"/>
        <v>1634</v>
      </c>
      <c r="U1004" s="219"/>
      <c r="V1004" s="204">
        <f t="shared" si="263"/>
        <v>2001</v>
      </c>
      <c r="W1004" s="217">
        <f t="shared" si="264"/>
        <v>2311</v>
      </c>
      <c r="X1004" s="217">
        <f t="shared" si="265"/>
        <v>2225</v>
      </c>
      <c r="Y1004" s="217">
        <f t="shared" si="266"/>
        <v>2246</v>
      </c>
      <c r="Z1004" s="217">
        <f t="shared" si="267"/>
        <v>2246</v>
      </c>
      <c r="AA1004" s="217">
        <f t="shared" si="268"/>
        <v>2249</v>
      </c>
      <c r="AB1004" s="210">
        <f t="shared" si="271"/>
        <v>3</v>
      </c>
      <c r="AC1004" s="203"/>
      <c r="AD1004" s="211"/>
    </row>
    <row r="1005" spans="1:30" s="79" customFormat="1" x14ac:dyDescent="0.2">
      <c r="A1005" s="200">
        <v>499</v>
      </c>
      <c r="B1005" s="200">
        <v>499061281</v>
      </c>
      <c r="C1005" s="201" t="s">
        <v>548</v>
      </c>
      <c r="D1005" s="200">
        <v>61</v>
      </c>
      <c r="E1005" s="201" t="s">
        <v>93</v>
      </c>
      <c r="F1005" s="200">
        <v>281</v>
      </c>
      <c r="G1005" s="201" t="s">
        <v>313</v>
      </c>
      <c r="H1005" s="202">
        <v>371.89000000000004</v>
      </c>
      <c r="I1005" s="203"/>
      <c r="J1005" s="204">
        <f t="shared" si="255"/>
        <v>12495</v>
      </c>
      <c r="K1005" s="217">
        <f t="shared" si="256"/>
        <v>568</v>
      </c>
      <c r="L1005" s="217">
        <f t="shared" si="257"/>
        <v>0</v>
      </c>
      <c r="M1005" s="217">
        <f t="shared" si="258"/>
        <v>938</v>
      </c>
      <c r="N1005" s="218">
        <f t="shared" si="269"/>
        <v>14001</v>
      </c>
      <c r="O1005" s="207">
        <f t="shared" si="259"/>
        <v>5</v>
      </c>
      <c r="P1005" s="219"/>
      <c r="Q1005" s="204">
        <f t="shared" si="260"/>
        <v>12145</v>
      </c>
      <c r="R1005" s="217">
        <f t="shared" si="261"/>
        <v>12495</v>
      </c>
      <c r="S1005" s="217">
        <f t="shared" si="262"/>
        <v>12495</v>
      </c>
      <c r="T1005" s="210">
        <f t="shared" si="270"/>
        <v>350</v>
      </c>
      <c r="U1005" s="219"/>
      <c r="V1005" s="204">
        <f t="shared" si="263"/>
        <v>0</v>
      </c>
      <c r="W1005" s="217">
        <f t="shared" si="264"/>
        <v>0</v>
      </c>
      <c r="X1005" s="217">
        <f t="shared" si="265"/>
        <v>545</v>
      </c>
      <c r="Y1005" s="217">
        <f t="shared" si="266"/>
        <v>563</v>
      </c>
      <c r="Z1005" s="217">
        <f t="shared" si="267"/>
        <v>563</v>
      </c>
      <c r="AA1005" s="217">
        <f t="shared" si="268"/>
        <v>568</v>
      </c>
      <c r="AB1005" s="210">
        <f t="shared" si="271"/>
        <v>5</v>
      </c>
      <c r="AC1005" s="203"/>
      <c r="AD1005" s="211"/>
    </row>
    <row r="1006" spans="1:30" s="79" customFormat="1" x14ac:dyDescent="0.2">
      <c r="A1006" s="200">
        <v>499</v>
      </c>
      <c r="B1006" s="200">
        <v>499061325</v>
      </c>
      <c r="C1006" s="201" t="s">
        <v>548</v>
      </c>
      <c r="D1006" s="200">
        <v>61</v>
      </c>
      <c r="E1006" s="201" t="s">
        <v>93</v>
      </c>
      <c r="F1006" s="200">
        <v>325</v>
      </c>
      <c r="G1006" s="201" t="s">
        <v>357</v>
      </c>
      <c r="H1006" s="202">
        <v>2</v>
      </c>
      <c r="I1006" s="203"/>
      <c r="J1006" s="204">
        <f t="shared" si="255"/>
        <v>14442</v>
      </c>
      <c r="K1006" s="217">
        <f t="shared" si="256"/>
        <v>2064</v>
      </c>
      <c r="L1006" s="217">
        <f t="shared" si="257"/>
        <v>0</v>
      </c>
      <c r="M1006" s="217">
        <f t="shared" si="258"/>
        <v>938</v>
      </c>
      <c r="N1006" s="218">
        <f t="shared" si="269"/>
        <v>17444</v>
      </c>
      <c r="O1006" s="207">
        <f t="shared" si="259"/>
        <v>0</v>
      </c>
      <c r="P1006" s="219"/>
      <c r="Q1006" s="204">
        <f t="shared" si="260"/>
        <v>12171.454391264475</v>
      </c>
      <c r="R1006" s="217">
        <f t="shared" si="261"/>
        <v>14442</v>
      </c>
      <c r="S1006" s="217">
        <f t="shared" si="262"/>
        <v>14442</v>
      </c>
      <c r="T1006" s="210">
        <f t="shared" si="270"/>
        <v>2270.5456087355251</v>
      </c>
      <c r="U1006" s="219"/>
      <c r="V1006" s="204">
        <f t="shared" si="263"/>
        <v>1555</v>
      </c>
      <c r="W1006" s="217">
        <f t="shared" si="264"/>
        <v>1845</v>
      </c>
      <c r="X1006" s="217">
        <f t="shared" si="265"/>
        <v>2037</v>
      </c>
      <c r="Y1006" s="217">
        <f t="shared" si="266"/>
        <v>2064</v>
      </c>
      <c r="Z1006" s="217">
        <f t="shared" si="267"/>
        <v>2064</v>
      </c>
      <c r="AA1006" s="217">
        <f t="shared" si="268"/>
        <v>2064</v>
      </c>
      <c r="AB1006" s="210">
        <f t="shared" si="271"/>
        <v>0</v>
      </c>
      <c r="AC1006" s="203"/>
      <c r="AD1006" s="211"/>
    </row>
    <row r="1007" spans="1:30" s="79" customFormat="1" x14ac:dyDescent="0.2">
      <c r="A1007" s="200">
        <v>499</v>
      </c>
      <c r="B1007" s="200">
        <v>499061332</v>
      </c>
      <c r="C1007" s="201" t="s">
        <v>548</v>
      </c>
      <c r="D1007" s="200">
        <v>61</v>
      </c>
      <c r="E1007" s="201" t="s">
        <v>93</v>
      </c>
      <c r="F1007" s="200">
        <v>332</v>
      </c>
      <c r="G1007" s="201" t="s">
        <v>364</v>
      </c>
      <c r="H1007" s="202">
        <v>2</v>
      </c>
      <c r="I1007" s="203"/>
      <c r="J1007" s="204">
        <f t="shared" si="255"/>
        <v>12987</v>
      </c>
      <c r="K1007" s="217">
        <f t="shared" si="256"/>
        <v>1002</v>
      </c>
      <c r="L1007" s="217">
        <f t="shared" si="257"/>
        <v>0</v>
      </c>
      <c r="M1007" s="217">
        <f t="shared" si="258"/>
        <v>938</v>
      </c>
      <c r="N1007" s="218">
        <f t="shared" si="269"/>
        <v>14927</v>
      </c>
      <c r="O1007" s="207">
        <f t="shared" si="259"/>
        <v>1</v>
      </c>
      <c r="P1007" s="219"/>
      <c r="Q1007" s="204">
        <f t="shared" si="260"/>
        <v>13224</v>
      </c>
      <c r="R1007" s="217">
        <f t="shared" si="261"/>
        <v>12987</v>
      </c>
      <c r="S1007" s="217">
        <f t="shared" si="262"/>
        <v>12987</v>
      </c>
      <c r="T1007" s="210">
        <f t="shared" si="270"/>
        <v>-237</v>
      </c>
      <c r="U1007" s="219"/>
      <c r="V1007" s="204">
        <f t="shared" si="263"/>
        <v>817</v>
      </c>
      <c r="W1007" s="217">
        <f t="shared" si="264"/>
        <v>802</v>
      </c>
      <c r="X1007" s="217">
        <f t="shared" si="265"/>
        <v>1004</v>
      </c>
      <c r="Y1007" s="217">
        <f t="shared" si="266"/>
        <v>1001</v>
      </c>
      <c r="Z1007" s="217">
        <f t="shared" si="267"/>
        <v>1001</v>
      </c>
      <c r="AA1007" s="217">
        <f t="shared" si="268"/>
        <v>1002</v>
      </c>
      <c r="AB1007" s="210">
        <f t="shared" si="271"/>
        <v>1</v>
      </c>
      <c r="AC1007" s="203"/>
      <c r="AD1007" s="211"/>
    </row>
    <row r="1008" spans="1:30" s="79" customFormat="1" x14ac:dyDescent="0.2">
      <c r="A1008" s="200">
        <v>499</v>
      </c>
      <c r="B1008" s="200">
        <v>499061672</v>
      </c>
      <c r="C1008" s="201" t="s">
        <v>548</v>
      </c>
      <c r="D1008" s="200">
        <v>61</v>
      </c>
      <c r="E1008" s="201" t="s">
        <v>93</v>
      </c>
      <c r="F1008" s="200">
        <v>672</v>
      </c>
      <c r="G1008" s="201" t="s">
        <v>407</v>
      </c>
      <c r="H1008" s="202">
        <v>1</v>
      </c>
      <c r="I1008" s="203"/>
      <c r="J1008" s="204">
        <f t="shared" si="255"/>
        <v>15243</v>
      </c>
      <c r="K1008" s="217">
        <f t="shared" si="256"/>
        <v>4939</v>
      </c>
      <c r="L1008" s="217">
        <f t="shared" si="257"/>
        <v>0</v>
      </c>
      <c r="M1008" s="217">
        <f t="shared" si="258"/>
        <v>938</v>
      </c>
      <c r="N1008" s="218">
        <f t="shared" si="269"/>
        <v>21120</v>
      </c>
      <c r="O1008" s="207">
        <f t="shared" si="259"/>
        <v>0</v>
      </c>
      <c r="P1008" s="219"/>
      <c r="Q1008" s="204">
        <f t="shared" si="260"/>
        <v>11417.772716368092</v>
      </c>
      <c r="R1008" s="217">
        <f t="shared" si="261"/>
        <v>15243</v>
      </c>
      <c r="S1008" s="217">
        <f t="shared" si="262"/>
        <v>15243</v>
      </c>
      <c r="T1008" s="210">
        <f t="shared" si="270"/>
        <v>3825.227283631908</v>
      </c>
      <c r="U1008" s="219"/>
      <c r="V1008" s="204">
        <f t="shared" si="263"/>
        <v>3964</v>
      </c>
      <c r="W1008" s="217">
        <f t="shared" si="264"/>
        <v>5292</v>
      </c>
      <c r="X1008" s="217">
        <f t="shared" si="265"/>
        <v>4989</v>
      </c>
      <c r="Y1008" s="217">
        <f t="shared" si="266"/>
        <v>4940</v>
      </c>
      <c r="Z1008" s="217">
        <f t="shared" si="267"/>
        <v>4939</v>
      </c>
      <c r="AA1008" s="217">
        <f t="shared" si="268"/>
        <v>4939</v>
      </c>
      <c r="AB1008" s="210">
        <f t="shared" si="271"/>
        <v>0</v>
      </c>
      <c r="AC1008" s="203"/>
      <c r="AD1008" s="211"/>
    </row>
    <row r="1009" spans="1:30" s="79" customFormat="1" x14ac:dyDescent="0.2">
      <c r="A1009" s="200">
        <v>499</v>
      </c>
      <c r="B1009" s="200">
        <v>499061766</v>
      </c>
      <c r="C1009" s="201" t="s">
        <v>548</v>
      </c>
      <c r="D1009" s="200">
        <v>61</v>
      </c>
      <c r="E1009" s="201" t="s">
        <v>93</v>
      </c>
      <c r="F1009" s="200">
        <v>766</v>
      </c>
      <c r="G1009" s="201" t="s">
        <v>436</v>
      </c>
      <c r="H1009" s="202">
        <v>1</v>
      </c>
      <c r="I1009" s="203"/>
      <c r="J1009" s="204">
        <f t="shared" si="255"/>
        <v>11776.247128712872</v>
      </c>
      <c r="K1009" s="217">
        <f t="shared" si="256"/>
        <v>3549</v>
      </c>
      <c r="L1009" s="217">
        <f t="shared" si="257"/>
        <v>0</v>
      </c>
      <c r="M1009" s="217">
        <f t="shared" si="258"/>
        <v>938</v>
      </c>
      <c r="N1009" s="218">
        <f t="shared" si="269"/>
        <v>16263.247128712872</v>
      </c>
      <c r="O1009" s="207">
        <f t="shared" si="259"/>
        <v>0</v>
      </c>
      <c r="P1009" s="219"/>
      <c r="Q1009" s="204" t="str">
        <f t="shared" si="260"/>
        <v/>
      </c>
      <c r="R1009" s="217" t="str">
        <f t="shared" si="261"/>
        <v/>
      </c>
      <c r="S1009" s="217">
        <f t="shared" si="262"/>
        <v>11776.247128712872</v>
      </c>
      <c r="T1009" s="210" t="str">
        <f t="shared" si="270"/>
        <v/>
      </c>
      <c r="U1009" s="219"/>
      <c r="V1009" s="204" t="str">
        <f t="shared" si="263"/>
        <v/>
      </c>
      <c r="W1009" s="217" t="str">
        <f t="shared" si="264"/>
        <v/>
      </c>
      <c r="X1009" s="217">
        <f t="shared" si="265"/>
        <v>3565</v>
      </c>
      <c r="Y1009" s="217">
        <f t="shared" si="266"/>
        <v>3549</v>
      </c>
      <c r="Z1009" s="217">
        <f t="shared" si="267"/>
        <v>3549</v>
      </c>
      <c r="AA1009" s="217">
        <f t="shared" si="268"/>
        <v>3549</v>
      </c>
      <c r="AB1009" s="210">
        <f t="shared" si="271"/>
        <v>0</v>
      </c>
      <c r="AC1009" s="203"/>
      <c r="AD1009" s="211"/>
    </row>
    <row r="1010" spans="1:30" s="79" customFormat="1" x14ac:dyDescent="0.2">
      <c r="A1010" s="200">
        <v>3501</v>
      </c>
      <c r="B1010" s="200">
        <v>3501061061</v>
      </c>
      <c r="C1010" s="201" t="s">
        <v>549</v>
      </c>
      <c r="D1010" s="200">
        <v>61</v>
      </c>
      <c r="E1010" s="201" t="s">
        <v>93</v>
      </c>
      <c r="F1010" s="200">
        <v>61</v>
      </c>
      <c r="G1010" s="201" t="s">
        <v>93</v>
      </c>
      <c r="H1010" s="202">
        <v>38.450000000000003</v>
      </c>
      <c r="I1010" s="203"/>
      <c r="J1010" s="204">
        <f t="shared" si="255"/>
        <v>14602</v>
      </c>
      <c r="K1010" s="217">
        <f t="shared" si="256"/>
        <v>797</v>
      </c>
      <c r="L1010" s="217">
        <f t="shared" si="257"/>
        <v>0</v>
      </c>
      <c r="M1010" s="217">
        <f t="shared" si="258"/>
        <v>938</v>
      </c>
      <c r="N1010" s="218">
        <f t="shared" si="269"/>
        <v>16337</v>
      </c>
      <c r="O1010" s="207">
        <f t="shared" si="259"/>
        <v>2</v>
      </c>
      <c r="P1010" s="219"/>
      <c r="Q1010" s="204">
        <f t="shared" si="260"/>
        <v>13870</v>
      </c>
      <c r="R1010" s="217">
        <f t="shared" si="261"/>
        <v>14602</v>
      </c>
      <c r="S1010" s="217">
        <f t="shared" si="262"/>
        <v>14602</v>
      </c>
      <c r="T1010" s="210">
        <f t="shared" si="270"/>
        <v>732</v>
      </c>
      <c r="U1010" s="219"/>
      <c r="V1010" s="204">
        <f t="shared" si="263"/>
        <v>636</v>
      </c>
      <c r="W1010" s="217">
        <f t="shared" si="264"/>
        <v>669</v>
      </c>
      <c r="X1010" s="217">
        <f t="shared" si="265"/>
        <v>801</v>
      </c>
      <c r="Y1010" s="217">
        <f t="shared" si="266"/>
        <v>795</v>
      </c>
      <c r="Z1010" s="217">
        <f t="shared" si="267"/>
        <v>795</v>
      </c>
      <c r="AA1010" s="217">
        <f t="shared" si="268"/>
        <v>797</v>
      </c>
      <c r="AB1010" s="210">
        <f t="shared" si="271"/>
        <v>2</v>
      </c>
      <c r="AC1010" s="203"/>
      <c r="AD1010" s="211"/>
    </row>
    <row r="1011" spans="1:30" s="79" customFormat="1" x14ac:dyDescent="0.2">
      <c r="A1011" s="200">
        <v>3501</v>
      </c>
      <c r="B1011" s="200">
        <v>3501061137</v>
      </c>
      <c r="C1011" s="201" t="s">
        <v>549</v>
      </c>
      <c r="D1011" s="200">
        <v>61</v>
      </c>
      <c r="E1011" s="201" t="s">
        <v>93</v>
      </c>
      <c r="F1011" s="200">
        <v>137</v>
      </c>
      <c r="G1011" s="201" t="s">
        <v>169</v>
      </c>
      <c r="H1011" s="202">
        <v>103.05999999999999</v>
      </c>
      <c r="I1011" s="203"/>
      <c r="J1011" s="204">
        <f t="shared" si="255"/>
        <v>15279</v>
      </c>
      <c r="K1011" s="217">
        <f t="shared" si="256"/>
        <v>0</v>
      </c>
      <c r="L1011" s="217">
        <f t="shared" si="257"/>
        <v>0</v>
      </c>
      <c r="M1011" s="217">
        <f t="shared" si="258"/>
        <v>938</v>
      </c>
      <c r="N1011" s="218">
        <f t="shared" si="269"/>
        <v>16217</v>
      </c>
      <c r="O1011" s="207">
        <f t="shared" si="259"/>
        <v>0</v>
      </c>
      <c r="P1011" s="219"/>
      <c r="Q1011" s="204">
        <f t="shared" si="260"/>
        <v>14742</v>
      </c>
      <c r="R1011" s="217">
        <f t="shared" si="261"/>
        <v>15279</v>
      </c>
      <c r="S1011" s="217">
        <f t="shared" si="262"/>
        <v>15279</v>
      </c>
      <c r="T1011" s="210">
        <f t="shared" si="270"/>
        <v>537</v>
      </c>
      <c r="U1011" s="219"/>
      <c r="V1011" s="204">
        <f t="shared" si="263"/>
        <v>0</v>
      </c>
      <c r="W1011" s="217">
        <f t="shared" si="264"/>
        <v>0</v>
      </c>
      <c r="X1011" s="217">
        <f t="shared" si="265"/>
        <v>0</v>
      </c>
      <c r="Y1011" s="217">
        <f t="shared" si="266"/>
        <v>0</v>
      </c>
      <c r="Z1011" s="217">
        <f t="shared" si="267"/>
        <v>0</v>
      </c>
      <c r="AA1011" s="217">
        <f t="shared" si="268"/>
        <v>0</v>
      </c>
      <c r="AB1011" s="210">
        <f t="shared" si="271"/>
        <v>0</v>
      </c>
      <c r="AC1011" s="203"/>
      <c r="AD1011" s="211"/>
    </row>
    <row r="1012" spans="1:30" s="79" customFormat="1" x14ac:dyDescent="0.2">
      <c r="A1012" s="200">
        <v>3501</v>
      </c>
      <c r="B1012" s="200">
        <v>3501061161</v>
      </c>
      <c r="C1012" s="201" t="s">
        <v>549</v>
      </c>
      <c r="D1012" s="200">
        <v>61</v>
      </c>
      <c r="E1012" s="201" t="s">
        <v>93</v>
      </c>
      <c r="F1012" s="200">
        <v>161</v>
      </c>
      <c r="G1012" s="201" t="s">
        <v>193</v>
      </c>
      <c r="H1012" s="202">
        <v>2</v>
      </c>
      <c r="I1012" s="203"/>
      <c r="J1012" s="204">
        <f t="shared" si="255"/>
        <v>10766</v>
      </c>
      <c r="K1012" s="217">
        <f t="shared" si="256"/>
        <v>4517</v>
      </c>
      <c r="L1012" s="217">
        <f t="shared" si="257"/>
        <v>0</v>
      </c>
      <c r="M1012" s="217">
        <f t="shared" si="258"/>
        <v>938</v>
      </c>
      <c r="N1012" s="218">
        <f t="shared" si="269"/>
        <v>16221</v>
      </c>
      <c r="O1012" s="207">
        <f t="shared" si="259"/>
        <v>1</v>
      </c>
      <c r="P1012" s="219"/>
      <c r="Q1012" s="204">
        <f t="shared" si="260"/>
        <v>10556</v>
      </c>
      <c r="R1012" s="217">
        <f t="shared" si="261"/>
        <v>10766</v>
      </c>
      <c r="S1012" s="217">
        <f t="shared" si="262"/>
        <v>10766</v>
      </c>
      <c r="T1012" s="210">
        <f t="shared" si="270"/>
        <v>210</v>
      </c>
      <c r="U1012" s="219"/>
      <c r="V1012" s="204">
        <f t="shared" si="263"/>
        <v>4151</v>
      </c>
      <c r="W1012" s="217">
        <f t="shared" si="264"/>
        <v>4234</v>
      </c>
      <c r="X1012" s="217">
        <f t="shared" si="265"/>
        <v>4499</v>
      </c>
      <c r="Y1012" s="217">
        <f t="shared" si="266"/>
        <v>4516</v>
      </c>
      <c r="Z1012" s="217">
        <f t="shared" si="267"/>
        <v>4516</v>
      </c>
      <c r="AA1012" s="217">
        <f t="shared" si="268"/>
        <v>4517</v>
      </c>
      <c r="AB1012" s="210">
        <f t="shared" si="271"/>
        <v>1</v>
      </c>
      <c r="AC1012" s="203"/>
      <c r="AD1012" s="211"/>
    </row>
    <row r="1013" spans="1:30" s="79" customFormat="1" x14ac:dyDescent="0.2">
      <c r="A1013" s="200">
        <v>3501</v>
      </c>
      <c r="B1013" s="200">
        <v>3501061210</v>
      </c>
      <c r="C1013" s="201" t="s">
        <v>549</v>
      </c>
      <c r="D1013" s="200">
        <v>61</v>
      </c>
      <c r="E1013" s="201" t="s">
        <v>93</v>
      </c>
      <c r="F1013" s="200">
        <v>210</v>
      </c>
      <c r="G1013" s="201" t="s">
        <v>242</v>
      </c>
      <c r="H1013" s="202">
        <v>1</v>
      </c>
      <c r="I1013" s="203"/>
      <c r="J1013" s="204">
        <f t="shared" si="255"/>
        <v>15039</v>
      </c>
      <c r="K1013" s="217">
        <f t="shared" si="256"/>
        <v>4769</v>
      </c>
      <c r="L1013" s="217">
        <f t="shared" si="257"/>
        <v>0</v>
      </c>
      <c r="M1013" s="217">
        <f t="shared" si="258"/>
        <v>938</v>
      </c>
      <c r="N1013" s="218">
        <f t="shared" si="269"/>
        <v>20746</v>
      </c>
      <c r="O1013" s="207">
        <f t="shared" si="259"/>
        <v>0</v>
      </c>
      <c r="P1013" s="219"/>
      <c r="Q1013" s="204">
        <f t="shared" si="260"/>
        <v>10556</v>
      </c>
      <c r="R1013" s="217">
        <f t="shared" si="261"/>
        <v>15039</v>
      </c>
      <c r="S1013" s="217">
        <f t="shared" si="262"/>
        <v>15039</v>
      </c>
      <c r="T1013" s="210">
        <f t="shared" si="270"/>
        <v>4483</v>
      </c>
      <c r="U1013" s="219"/>
      <c r="V1013" s="204">
        <f t="shared" si="263"/>
        <v>3360</v>
      </c>
      <c r="W1013" s="217">
        <f t="shared" si="264"/>
        <v>4787</v>
      </c>
      <c r="X1013" s="217">
        <f t="shared" si="265"/>
        <v>4787</v>
      </c>
      <c r="Y1013" s="217">
        <f t="shared" si="266"/>
        <v>4787</v>
      </c>
      <c r="Z1013" s="217">
        <f t="shared" si="267"/>
        <v>4769</v>
      </c>
      <c r="AA1013" s="217">
        <f t="shared" si="268"/>
        <v>4769</v>
      </c>
      <c r="AB1013" s="210">
        <f t="shared" si="271"/>
        <v>0</v>
      </c>
      <c r="AC1013" s="203"/>
      <c r="AD1013" s="211"/>
    </row>
    <row r="1014" spans="1:30" s="79" customFormat="1" x14ac:dyDescent="0.2">
      <c r="A1014" s="200">
        <v>3501</v>
      </c>
      <c r="B1014" s="200">
        <v>3501061278</v>
      </c>
      <c r="C1014" s="201" t="s">
        <v>549</v>
      </c>
      <c r="D1014" s="200">
        <v>61</v>
      </c>
      <c r="E1014" s="201" t="s">
        <v>93</v>
      </c>
      <c r="F1014" s="200">
        <v>278</v>
      </c>
      <c r="G1014" s="201" t="s">
        <v>310</v>
      </c>
      <c r="H1014" s="202">
        <v>6</v>
      </c>
      <c r="I1014" s="203"/>
      <c r="J1014" s="204">
        <f t="shared" si="255"/>
        <v>14247</v>
      </c>
      <c r="K1014" s="217">
        <f t="shared" si="256"/>
        <v>2628</v>
      </c>
      <c r="L1014" s="217">
        <f t="shared" si="257"/>
        <v>0</v>
      </c>
      <c r="M1014" s="217">
        <f t="shared" si="258"/>
        <v>938</v>
      </c>
      <c r="N1014" s="218">
        <f t="shared" si="269"/>
        <v>17813</v>
      </c>
      <c r="O1014" s="207">
        <f t="shared" si="259"/>
        <v>3</v>
      </c>
      <c r="P1014" s="219"/>
      <c r="Q1014" s="204">
        <f t="shared" si="260"/>
        <v>15145</v>
      </c>
      <c r="R1014" s="217">
        <f t="shared" si="261"/>
        <v>14247</v>
      </c>
      <c r="S1014" s="217">
        <f t="shared" si="262"/>
        <v>14247</v>
      </c>
      <c r="T1014" s="210">
        <f t="shared" si="270"/>
        <v>-898</v>
      </c>
      <c r="U1014" s="219"/>
      <c r="V1014" s="204">
        <f t="shared" si="263"/>
        <v>2871</v>
      </c>
      <c r="W1014" s="217">
        <f t="shared" si="264"/>
        <v>2701</v>
      </c>
      <c r="X1014" s="217">
        <f t="shared" si="265"/>
        <v>2600</v>
      </c>
      <c r="Y1014" s="217">
        <f t="shared" si="266"/>
        <v>2625</v>
      </c>
      <c r="Z1014" s="217">
        <f t="shared" si="267"/>
        <v>2625</v>
      </c>
      <c r="AA1014" s="217">
        <f t="shared" si="268"/>
        <v>2628</v>
      </c>
      <c r="AB1014" s="210">
        <f t="shared" si="271"/>
        <v>3</v>
      </c>
      <c r="AC1014" s="203"/>
      <c r="AD1014" s="211"/>
    </row>
    <row r="1015" spans="1:30" s="79" customFormat="1" x14ac:dyDescent="0.2">
      <c r="A1015" s="200">
        <v>3501</v>
      </c>
      <c r="B1015" s="200">
        <v>3501061281</v>
      </c>
      <c r="C1015" s="201" t="s">
        <v>549</v>
      </c>
      <c r="D1015" s="200">
        <v>61</v>
      </c>
      <c r="E1015" s="201" t="s">
        <v>93</v>
      </c>
      <c r="F1015" s="200">
        <v>281</v>
      </c>
      <c r="G1015" s="201" t="s">
        <v>313</v>
      </c>
      <c r="H1015" s="202">
        <v>104.28999999999999</v>
      </c>
      <c r="I1015" s="203"/>
      <c r="J1015" s="204">
        <f t="shared" si="255"/>
        <v>15267</v>
      </c>
      <c r="K1015" s="217">
        <f t="shared" si="256"/>
        <v>694</v>
      </c>
      <c r="L1015" s="217">
        <f t="shared" si="257"/>
        <v>0</v>
      </c>
      <c r="M1015" s="217">
        <f t="shared" si="258"/>
        <v>938</v>
      </c>
      <c r="N1015" s="218">
        <f t="shared" si="269"/>
        <v>16899</v>
      </c>
      <c r="O1015" s="207">
        <f t="shared" si="259"/>
        <v>7</v>
      </c>
      <c r="P1015" s="219"/>
      <c r="Q1015" s="204">
        <f t="shared" si="260"/>
        <v>14849</v>
      </c>
      <c r="R1015" s="217">
        <f t="shared" si="261"/>
        <v>15267</v>
      </c>
      <c r="S1015" s="217">
        <f t="shared" si="262"/>
        <v>15267</v>
      </c>
      <c r="T1015" s="210">
        <f t="shared" si="270"/>
        <v>418</v>
      </c>
      <c r="U1015" s="219"/>
      <c r="V1015" s="204">
        <f t="shared" si="263"/>
        <v>0</v>
      </c>
      <c r="W1015" s="217">
        <f t="shared" si="264"/>
        <v>0</v>
      </c>
      <c r="X1015" s="217">
        <f t="shared" si="265"/>
        <v>666</v>
      </c>
      <c r="Y1015" s="217">
        <f t="shared" si="266"/>
        <v>688</v>
      </c>
      <c r="Z1015" s="217">
        <f t="shared" si="267"/>
        <v>687</v>
      </c>
      <c r="AA1015" s="217">
        <f t="shared" si="268"/>
        <v>694</v>
      </c>
      <c r="AB1015" s="210">
        <f t="shared" si="271"/>
        <v>7</v>
      </c>
      <c r="AC1015" s="203"/>
      <c r="AD1015" s="211"/>
    </row>
    <row r="1016" spans="1:30" s="79" customFormat="1" x14ac:dyDescent="0.2">
      <c r="A1016" s="200">
        <v>3501</v>
      </c>
      <c r="B1016" s="200">
        <v>3501061325</v>
      </c>
      <c r="C1016" s="201" t="s">
        <v>549</v>
      </c>
      <c r="D1016" s="200">
        <v>61</v>
      </c>
      <c r="E1016" s="201" t="s">
        <v>93</v>
      </c>
      <c r="F1016" s="200">
        <v>325</v>
      </c>
      <c r="G1016" s="201" t="s">
        <v>357</v>
      </c>
      <c r="H1016" s="202">
        <v>3.67</v>
      </c>
      <c r="I1016" s="203"/>
      <c r="J1016" s="204">
        <f t="shared" si="255"/>
        <v>12505.803428461981</v>
      </c>
      <c r="K1016" s="217">
        <f t="shared" si="256"/>
        <v>1787</v>
      </c>
      <c r="L1016" s="217">
        <f t="shared" si="257"/>
        <v>0</v>
      </c>
      <c r="M1016" s="217">
        <f t="shared" si="258"/>
        <v>938</v>
      </c>
      <c r="N1016" s="218">
        <f t="shared" si="269"/>
        <v>15230.803428461981</v>
      </c>
      <c r="O1016" s="207">
        <f t="shared" si="259"/>
        <v>0</v>
      </c>
      <c r="P1016" s="219"/>
      <c r="Q1016" s="204" t="str">
        <f t="shared" si="260"/>
        <v/>
      </c>
      <c r="R1016" s="217" t="str">
        <f t="shared" si="261"/>
        <v/>
      </c>
      <c r="S1016" s="217">
        <f t="shared" si="262"/>
        <v>12505.803428461981</v>
      </c>
      <c r="T1016" s="210" t="str">
        <f t="shared" si="270"/>
        <v/>
      </c>
      <c r="U1016" s="219"/>
      <c r="V1016" s="204" t="str">
        <f t="shared" si="263"/>
        <v/>
      </c>
      <c r="W1016" s="217" t="str">
        <f t="shared" si="264"/>
        <v/>
      </c>
      <c r="X1016" s="217">
        <f t="shared" si="265"/>
        <v>1764</v>
      </c>
      <c r="Y1016" s="217">
        <f t="shared" si="266"/>
        <v>1787</v>
      </c>
      <c r="Z1016" s="217">
        <f t="shared" si="267"/>
        <v>1787</v>
      </c>
      <c r="AA1016" s="217">
        <f t="shared" si="268"/>
        <v>1787</v>
      </c>
      <c r="AB1016" s="210">
        <f t="shared" si="271"/>
        <v>0</v>
      </c>
      <c r="AC1016" s="203"/>
      <c r="AD1016" s="211"/>
    </row>
    <row r="1017" spans="1:30" s="79" customFormat="1" x14ac:dyDescent="0.2">
      <c r="A1017" s="200">
        <v>3501</v>
      </c>
      <c r="B1017" s="200">
        <v>3501061332</v>
      </c>
      <c r="C1017" s="201" t="s">
        <v>549</v>
      </c>
      <c r="D1017" s="200">
        <v>61</v>
      </c>
      <c r="E1017" s="201" t="s">
        <v>93</v>
      </c>
      <c r="F1017" s="200">
        <v>332</v>
      </c>
      <c r="G1017" s="201" t="s">
        <v>364</v>
      </c>
      <c r="H1017" s="202">
        <v>2</v>
      </c>
      <c r="I1017" s="203"/>
      <c r="J1017" s="204">
        <f t="shared" si="255"/>
        <v>15976</v>
      </c>
      <c r="K1017" s="217">
        <f t="shared" si="256"/>
        <v>1233</v>
      </c>
      <c r="L1017" s="217">
        <f t="shared" si="257"/>
        <v>0</v>
      </c>
      <c r="M1017" s="217">
        <f t="shared" si="258"/>
        <v>938</v>
      </c>
      <c r="N1017" s="218">
        <f t="shared" si="269"/>
        <v>18147</v>
      </c>
      <c r="O1017" s="207">
        <f t="shared" si="259"/>
        <v>1</v>
      </c>
      <c r="P1017" s="219"/>
      <c r="Q1017" s="204">
        <f t="shared" si="260"/>
        <v>14235</v>
      </c>
      <c r="R1017" s="217">
        <f t="shared" si="261"/>
        <v>15976</v>
      </c>
      <c r="S1017" s="217">
        <f t="shared" si="262"/>
        <v>15976</v>
      </c>
      <c r="T1017" s="210">
        <f t="shared" si="270"/>
        <v>1741</v>
      </c>
      <c r="U1017" s="219"/>
      <c r="V1017" s="204">
        <f t="shared" si="263"/>
        <v>879</v>
      </c>
      <c r="W1017" s="217">
        <f t="shared" si="264"/>
        <v>987</v>
      </c>
      <c r="X1017" s="217">
        <f t="shared" si="265"/>
        <v>1235</v>
      </c>
      <c r="Y1017" s="217">
        <f t="shared" si="266"/>
        <v>1232</v>
      </c>
      <c r="Z1017" s="217">
        <f t="shared" si="267"/>
        <v>1232</v>
      </c>
      <c r="AA1017" s="217">
        <f t="shared" si="268"/>
        <v>1233</v>
      </c>
      <c r="AB1017" s="210">
        <f t="shared" si="271"/>
        <v>1</v>
      </c>
      <c r="AC1017" s="203"/>
      <c r="AD1017" s="211"/>
    </row>
    <row r="1018" spans="1:30" s="79" customFormat="1" x14ac:dyDescent="0.2">
      <c r="A1018" s="200">
        <v>3501</v>
      </c>
      <c r="B1018" s="200">
        <v>3501061680</v>
      </c>
      <c r="C1018" s="201" t="s">
        <v>549</v>
      </c>
      <c r="D1018" s="200">
        <v>61</v>
      </c>
      <c r="E1018" s="201" t="s">
        <v>93</v>
      </c>
      <c r="F1018" s="200">
        <v>680</v>
      </c>
      <c r="G1018" s="201" t="s">
        <v>411</v>
      </c>
      <c r="H1018" s="202">
        <v>0.55000000000000004</v>
      </c>
      <c r="I1018" s="203"/>
      <c r="J1018" s="204">
        <f t="shared" si="255"/>
        <v>10858.967824597465</v>
      </c>
      <c r="K1018" s="217">
        <f t="shared" si="256"/>
        <v>3868</v>
      </c>
      <c r="L1018" s="217">
        <f t="shared" si="257"/>
        <v>0</v>
      </c>
      <c r="M1018" s="217">
        <f t="shared" si="258"/>
        <v>938</v>
      </c>
      <c r="N1018" s="218">
        <f t="shared" si="269"/>
        <v>15664.967824597465</v>
      </c>
      <c r="O1018" s="207" t="str">
        <f t="shared" si="259"/>
        <v/>
      </c>
      <c r="P1018" s="219"/>
      <c r="Q1018" s="204" t="str">
        <f t="shared" si="260"/>
        <v/>
      </c>
      <c r="R1018" s="217" t="str">
        <f t="shared" si="261"/>
        <v/>
      </c>
      <c r="S1018" s="217" t="str">
        <f t="shared" si="262"/>
        <v/>
      </c>
      <c r="T1018" s="210" t="str">
        <f t="shared" si="270"/>
        <v/>
      </c>
      <c r="U1018" s="219"/>
      <c r="V1018" s="204" t="str">
        <f t="shared" si="263"/>
        <v/>
      </c>
      <c r="W1018" s="217" t="str">
        <f t="shared" si="264"/>
        <v/>
      </c>
      <c r="X1018" s="217" t="str">
        <f t="shared" si="265"/>
        <v/>
      </c>
      <c r="Y1018" s="217" t="str">
        <f t="shared" si="266"/>
        <v/>
      </c>
      <c r="Z1018" s="217" t="str">
        <f t="shared" si="267"/>
        <v/>
      </c>
      <c r="AA1018" s="217">
        <f t="shared" si="268"/>
        <v>3868</v>
      </c>
      <c r="AB1018" s="210" t="str">
        <f t="shared" si="271"/>
        <v/>
      </c>
      <c r="AC1018" s="203"/>
      <c r="AD1018" s="211"/>
    </row>
    <row r="1019" spans="1:30" s="79" customFormat="1" x14ac:dyDescent="0.2">
      <c r="A1019" s="200">
        <v>3501</v>
      </c>
      <c r="B1019" s="200">
        <v>3501061683</v>
      </c>
      <c r="C1019" s="201" t="s">
        <v>549</v>
      </c>
      <c r="D1019" s="200">
        <v>61</v>
      </c>
      <c r="E1019" s="201" t="s">
        <v>93</v>
      </c>
      <c r="F1019" s="200">
        <v>683</v>
      </c>
      <c r="G1019" s="201" t="s">
        <v>412</v>
      </c>
      <c r="H1019" s="202">
        <v>0.17</v>
      </c>
      <c r="I1019" s="203"/>
      <c r="J1019" s="204">
        <f t="shared" si="255"/>
        <v>14723</v>
      </c>
      <c r="K1019" s="217">
        <f t="shared" si="256"/>
        <v>10513</v>
      </c>
      <c r="L1019" s="217">
        <f t="shared" si="257"/>
        <v>0</v>
      </c>
      <c r="M1019" s="217">
        <f t="shared" si="258"/>
        <v>938</v>
      </c>
      <c r="N1019" s="218">
        <f t="shared" si="269"/>
        <v>26174</v>
      </c>
      <c r="O1019" s="207">
        <f t="shared" si="259"/>
        <v>1</v>
      </c>
      <c r="P1019" s="219"/>
      <c r="Q1019" s="204">
        <f t="shared" si="260"/>
        <v>10999.493447986555</v>
      </c>
      <c r="R1019" s="217">
        <f t="shared" si="261"/>
        <v>14723</v>
      </c>
      <c r="S1019" s="217">
        <f t="shared" si="262"/>
        <v>14723</v>
      </c>
      <c r="T1019" s="210">
        <f t="shared" si="270"/>
        <v>3723.5065520134449</v>
      </c>
      <c r="U1019" s="219"/>
      <c r="V1019" s="204">
        <f t="shared" si="263"/>
        <v>7851</v>
      </c>
      <c r="W1019" s="217">
        <f t="shared" si="264"/>
        <v>10509</v>
      </c>
      <c r="X1019" s="217">
        <f t="shared" si="265"/>
        <v>10481</v>
      </c>
      <c r="Y1019" s="217">
        <f t="shared" si="266"/>
        <v>10512</v>
      </c>
      <c r="Z1019" s="217">
        <f t="shared" si="267"/>
        <v>10512</v>
      </c>
      <c r="AA1019" s="217">
        <f t="shared" si="268"/>
        <v>10513</v>
      </c>
      <c r="AB1019" s="210">
        <f t="shared" si="271"/>
        <v>1</v>
      </c>
      <c r="AC1019" s="203"/>
      <c r="AD1019" s="211"/>
    </row>
    <row r="1020" spans="1:30" s="79" customFormat="1" x14ac:dyDescent="0.2">
      <c r="A1020" s="200">
        <v>3502</v>
      </c>
      <c r="B1020" s="200">
        <v>3502281061</v>
      </c>
      <c r="C1020" s="201" t="s">
        <v>550</v>
      </c>
      <c r="D1020" s="200">
        <v>281</v>
      </c>
      <c r="E1020" s="201" t="s">
        <v>313</v>
      </c>
      <c r="F1020" s="200">
        <v>61</v>
      </c>
      <c r="G1020" s="201" t="s">
        <v>93</v>
      </c>
      <c r="H1020" s="202">
        <v>4</v>
      </c>
      <c r="I1020" s="203"/>
      <c r="J1020" s="204">
        <f t="shared" si="255"/>
        <v>15446</v>
      </c>
      <c r="K1020" s="217">
        <f t="shared" si="256"/>
        <v>843</v>
      </c>
      <c r="L1020" s="217">
        <f t="shared" si="257"/>
        <v>0</v>
      </c>
      <c r="M1020" s="217">
        <f t="shared" si="258"/>
        <v>938</v>
      </c>
      <c r="N1020" s="218">
        <f t="shared" si="269"/>
        <v>17227</v>
      </c>
      <c r="O1020" s="207">
        <f t="shared" si="259"/>
        <v>2</v>
      </c>
      <c r="P1020" s="219"/>
      <c r="Q1020" s="204">
        <f t="shared" si="260"/>
        <v>13375</v>
      </c>
      <c r="R1020" s="217">
        <f t="shared" si="261"/>
        <v>15446</v>
      </c>
      <c r="S1020" s="217">
        <f t="shared" si="262"/>
        <v>15446</v>
      </c>
      <c r="T1020" s="210">
        <f t="shared" si="270"/>
        <v>2071</v>
      </c>
      <c r="U1020" s="219"/>
      <c r="V1020" s="204">
        <f t="shared" si="263"/>
        <v>613</v>
      </c>
      <c r="W1020" s="217">
        <f t="shared" si="264"/>
        <v>708</v>
      </c>
      <c r="X1020" s="217">
        <f t="shared" si="265"/>
        <v>848</v>
      </c>
      <c r="Y1020" s="217">
        <f t="shared" si="266"/>
        <v>841</v>
      </c>
      <c r="Z1020" s="217">
        <f t="shared" si="267"/>
        <v>841</v>
      </c>
      <c r="AA1020" s="217">
        <f t="shared" si="268"/>
        <v>843</v>
      </c>
      <c r="AB1020" s="210">
        <f t="shared" si="271"/>
        <v>2</v>
      </c>
      <c r="AC1020" s="203"/>
      <c r="AD1020" s="211"/>
    </row>
    <row r="1021" spans="1:30" s="79" customFormat="1" x14ac:dyDescent="0.2">
      <c r="A1021" s="200">
        <v>3502</v>
      </c>
      <c r="B1021" s="200">
        <v>3502281161</v>
      </c>
      <c r="C1021" s="201" t="s">
        <v>550</v>
      </c>
      <c r="D1021" s="200">
        <v>281</v>
      </c>
      <c r="E1021" s="201" t="s">
        <v>313</v>
      </c>
      <c r="F1021" s="200">
        <v>161</v>
      </c>
      <c r="G1021" s="201" t="s">
        <v>193</v>
      </c>
      <c r="H1021" s="202">
        <v>2</v>
      </c>
      <c r="I1021" s="203"/>
      <c r="J1021" s="204">
        <f t="shared" si="255"/>
        <v>11675.727046632124</v>
      </c>
      <c r="K1021" s="217">
        <f t="shared" si="256"/>
        <v>4899</v>
      </c>
      <c r="L1021" s="217">
        <f t="shared" si="257"/>
        <v>0</v>
      </c>
      <c r="M1021" s="217">
        <f t="shared" si="258"/>
        <v>938</v>
      </c>
      <c r="N1021" s="218">
        <f t="shared" si="269"/>
        <v>17512.727046632124</v>
      </c>
      <c r="O1021" s="207">
        <f t="shared" si="259"/>
        <v>2</v>
      </c>
      <c r="P1021" s="219"/>
      <c r="Q1021" s="204" t="str">
        <f t="shared" si="260"/>
        <v/>
      </c>
      <c r="R1021" s="217" t="str">
        <f t="shared" si="261"/>
        <v/>
      </c>
      <c r="S1021" s="217">
        <f t="shared" si="262"/>
        <v>11675.727046632124</v>
      </c>
      <c r="T1021" s="210" t="str">
        <f t="shared" si="270"/>
        <v/>
      </c>
      <c r="U1021" s="219"/>
      <c r="V1021" s="204" t="str">
        <f t="shared" si="263"/>
        <v/>
      </c>
      <c r="W1021" s="217" t="str">
        <f t="shared" si="264"/>
        <v/>
      </c>
      <c r="X1021" s="217">
        <f t="shared" si="265"/>
        <v>4879</v>
      </c>
      <c r="Y1021" s="217">
        <f t="shared" si="266"/>
        <v>4897</v>
      </c>
      <c r="Z1021" s="217">
        <f t="shared" si="267"/>
        <v>4897</v>
      </c>
      <c r="AA1021" s="217">
        <f t="shared" si="268"/>
        <v>4899</v>
      </c>
      <c r="AB1021" s="210">
        <f t="shared" si="271"/>
        <v>2</v>
      </c>
      <c r="AC1021" s="203"/>
      <c r="AD1021" s="211"/>
    </row>
    <row r="1022" spans="1:30" s="79" customFormat="1" x14ac:dyDescent="0.2">
      <c r="A1022" s="200">
        <v>3502</v>
      </c>
      <c r="B1022" s="200">
        <v>3502281281</v>
      </c>
      <c r="C1022" s="201" t="s">
        <v>550</v>
      </c>
      <c r="D1022" s="200">
        <v>281</v>
      </c>
      <c r="E1022" s="201" t="s">
        <v>313</v>
      </c>
      <c r="F1022" s="200">
        <v>281</v>
      </c>
      <c r="G1022" s="201" t="s">
        <v>313</v>
      </c>
      <c r="H1022" s="202">
        <v>468.29999999999995</v>
      </c>
      <c r="I1022" s="203"/>
      <c r="J1022" s="204">
        <f t="shared" si="255"/>
        <v>13595</v>
      </c>
      <c r="K1022" s="217">
        <f t="shared" si="256"/>
        <v>618</v>
      </c>
      <c r="L1022" s="217">
        <f t="shared" si="257"/>
        <v>0</v>
      </c>
      <c r="M1022" s="217">
        <f t="shared" si="258"/>
        <v>938</v>
      </c>
      <c r="N1022" s="218">
        <f t="shared" si="269"/>
        <v>15151</v>
      </c>
      <c r="O1022" s="207">
        <f t="shared" si="259"/>
        <v>6</v>
      </c>
      <c r="P1022" s="219"/>
      <c r="Q1022" s="204">
        <f t="shared" si="260"/>
        <v>13533</v>
      </c>
      <c r="R1022" s="217">
        <f t="shared" si="261"/>
        <v>13595</v>
      </c>
      <c r="S1022" s="217">
        <f t="shared" si="262"/>
        <v>13595</v>
      </c>
      <c r="T1022" s="210">
        <f t="shared" si="270"/>
        <v>62</v>
      </c>
      <c r="U1022" s="219"/>
      <c r="V1022" s="204">
        <f t="shared" si="263"/>
        <v>0</v>
      </c>
      <c r="W1022" s="217">
        <f t="shared" si="264"/>
        <v>0</v>
      </c>
      <c r="X1022" s="217">
        <f t="shared" si="265"/>
        <v>593</v>
      </c>
      <c r="Y1022" s="217">
        <f t="shared" si="266"/>
        <v>613</v>
      </c>
      <c r="Z1022" s="217">
        <f t="shared" si="267"/>
        <v>612</v>
      </c>
      <c r="AA1022" s="217">
        <f t="shared" si="268"/>
        <v>618</v>
      </c>
      <c r="AB1022" s="210">
        <f t="shared" si="271"/>
        <v>6</v>
      </c>
      <c r="AC1022" s="203"/>
      <c r="AD1022" s="211"/>
    </row>
    <row r="1023" spans="1:30" s="79" customFormat="1" x14ac:dyDescent="0.2">
      <c r="A1023" s="200">
        <v>3503</v>
      </c>
      <c r="B1023" s="200">
        <v>3503160031</v>
      </c>
      <c r="C1023" s="201" t="s">
        <v>551</v>
      </c>
      <c r="D1023" s="200">
        <v>160</v>
      </c>
      <c r="E1023" s="201" t="s">
        <v>192</v>
      </c>
      <c r="F1023" s="200">
        <v>31</v>
      </c>
      <c r="G1023" s="201" t="s">
        <v>63</v>
      </c>
      <c r="H1023" s="202">
        <v>6</v>
      </c>
      <c r="I1023" s="203"/>
      <c r="J1023" s="204">
        <f t="shared" si="255"/>
        <v>10750</v>
      </c>
      <c r="K1023" s="217">
        <f t="shared" si="256"/>
        <v>5309</v>
      </c>
      <c r="L1023" s="217">
        <f t="shared" si="257"/>
        <v>0</v>
      </c>
      <c r="M1023" s="217">
        <f t="shared" si="258"/>
        <v>938</v>
      </c>
      <c r="N1023" s="218">
        <f t="shared" si="269"/>
        <v>16997</v>
      </c>
      <c r="O1023" s="207">
        <f t="shared" si="259"/>
        <v>0</v>
      </c>
      <c r="P1023" s="219"/>
      <c r="Q1023" s="204">
        <f t="shared" si="260"/>
        <v>10735</v>
      </c>
      <c r="R1023" s="217">
        <f t="shared" si="261"/>
        <v>10750</v>
      </c>
      <c r="S1023" s="217">
        <f t="shared" si="262"/>
        <v>10750</v>
      </c>
      <c r="T1023" s="210">
        <f t="shared" si="270"/>
        <v>15</v>
      </c>
      <c r="U1023" s="219"/>
      <c r="V1023" s="204">
        <f t="shared" si="263"/>
        <v>5051</v>
      </c>
      <c r="W1023" s="217">
        <f t="shared" si="264"/>
        <v>5058</v>
      </c>
      <c r="X1023" s="217">
        <f t="shared" si="265"/>
        <v>5310</v>
      </c>
      <c r="Y1023" s="217">
        <f t="shared" si="266"/>
        <v>5309</v>
      </c>
      <c r="Z1023" s="217">
        <f t="shared" si="267"/>
        <v>5309</v>
      </c>
      <c r="AA1023" s="217">
        <f t="shared" si="268"/>
        <v>5309</v>
      </c>
      <c r="AB1023" s="210">
        <f t="shared" si="271"/>
        <v>0</v>
      </c>
      <c r="AC1023" s="203"/>
      <c r="AD1023" s="211"/>
    </row>
    <row r="1024" spans="1:30" s="79" customFormat="1" x14ac:dyDescent="0.2">
      <c r="A1024" s="200">
        <v>3503</v>
      </c>
      <c r="B1024" s="200">
        <v>3503160048</v>
      </c>
      <c r="C1024" s="201" t="s">
        <v>551</v>
      </c>
      <c r="D1024" s="200">
        <v>160</v>
      </c>
      <c r="E1024" s="201" t="s">
        <v>192</v>
      </c>
      <c r="F1024" s="200">
        <v>48</v>
      </c>
      <c r="G1024" s="201" t="s">
        <v>80</v>
      </c>
      <c r="H1024" s="202">
        <v>4</v>
      </c>
      <c r="I1024" s="203"/>
      <c r="J1024" s="204">
        <f t="shared" si="255"/>
        <v>9219</v>
      </c>
      <c r="K1024" s="217">
        <f t="shared" si="256"/>
        <v>7712</v>
      </c>
      <c r="L1024" s="217">
        <f t="shared" si="257"/>
        <v>0</v>
      </c>
      <c r="M1024" s="217">
        <f t="shared" si="258"/>
        <v>938</v>
      </c>
      <c r="N1024" s="218">
        <f t="shared" si="269"/>
        <v>17869</v>
      </c>
      <c r="O1024" s="207">
        <f t="shared" si="259"/>
        <v>1</v>
      </c>
      <c r="P1024" s="219"/>
      <c r="Q1024" s="204">
        <f t="shared" si="260"/>
        <v>9123</v>
      </c>
      <c r="R1024" s="217">
        <f t="shared" si="261"/>
        <v>9219</v>
      </c>
      <c r="S1024" s="217">
        <f t="shared" si="262"/>
        <v>9219</v>
      </c>
      <c r="T1024" s="210">
        <f t="shared" si="270"/>
        <v>96</v>
      </c>
      <c r="U1024" s="219"/>
      <c r="V1024" s="204">
        <f t="shared" si="263"/>
        <v>7332</v>
      </c>
      <c r="W1024" s="217">
        <f t="shared" si="264"/>
        <v>7409</v>
      </c>
      <c r="X1024" s="217">
        <f t="shared" si="265"/>
        <v>7708</v>
      </c>
      <c r="Y1024" s="217">
        <f t="shared" si="266"/>
        <v>7711</v>
      </c>
      <c r="Z1024" s="217">
        <f t="shared" si="267"/>
        <v>7711</v>
      </c>
      <c r="AA1024" s="217">
        <f t="shared" si="268"/>
        <v>7712</v>
      </c>
      <c r="AB1024" s="210">
        <f t="shared" si="271"/>
        <v>1</v>
      </c>
      <c r="AC1024" s="203"/>
      <c r="AD1024" s="211"/>
    </row>
    <row r="1025" spans="1:30" s="79" customFormat="1" x14ac:dyDescent="0.2">
      <c r="A1025" s="200">
        <v>3503</v>
      </c>
      <c r="B1025" s="200">
        <v>3503160056</v>
      </c>
      <c r="C1025" s="201" t="s">
        <v>551</v>
      </c>
      <c r="D1025" s="200">
        <v>160</v>
      </c>
      <c r="E1025" s="201" t="s">
        <v>192</v>
      </c>
      <c r="F1025" s="200">
        <v>56</v>
      </c>
      <c r="G1025" s="201" t="s">
        <v>88</v>
      </c>
      <c r="H1025" s="202">
        <v>6</v>
      </c>
      <c r="I1025" s="203"/>
      <c r="J1025" s="204">
        <f t="shared" si="255"/>
        <v>11090</v>
      </c>
      <c r="K1025" s="217">
        <f t="shared" si="256"/>
        <v>3934</v>
      </c>
      <c r="L1025" s="217">
        <f t="shared" si="257"/>
        <v>0</v>
      </c>
      <c r="M1025" s="217">
        <f t="shared" si="258"/>
        <v>938</v>
      </c>
      <c r="N1025" s="218">
        <f t="shared" si="269"/>
        <v>15962</v>
      </c>
      <c r="O1025" s="207">
        <f t="shared" si="259"/>
        <v>0</v>
      </c>
      <c r="P1025" s="219"/>
      <c r="Q1025" s="204">
        <f t="shared" si="260"/>
        <v>10103</v>
      </c>
      <c r="R1025" s="217">
        <f t="shared" si="261"/>
        <v>11090</v>
      </c>
      <c r="S1025" s="217">
        <f t="shared" si="262"/>
        <v>11090</v>
      </c>
      <c r="T1025" s="210">
        <f t="shared" si="270"/>
        <v>987</v>
      </c>
      <c r="U1025" s="219"/>
      <c r="V1025" s="204">
        <f t="shared" si="263"/>
        <v>3416</v>
      </c>
      <c r="W1025" s="217">
        <f t="shared" si="264"/>
        <v>3750</v>
      </c>
      <c r="X1025" s="217">
        <f t="shared" si="265"/>
        <v>3946</v>
      </c>
      <c r="Y1025" s="217">
        <f t="shared" si="266"/>
        <v>3934</v>
      </c>
      <c r="Z1025" s="217">
        <f t="shared" si="267"/>
        <v>3934</v>
      </c>
      <c r="AA1025" s="217">
        <f t="shared" si="268"/>
        <v>3934</v>
      </c>
      <c r="AB1025" s="210">
        <f t="shared" si="271"/>
        <v>0</v>
      </c>
      <c r="AC1025" s="203"/>
      <c r="AD1025" s="211"/>
    </row>
    <row r="1026" spans="1:30" s="79" customFormat="1" x14ac:dyDescent="0.2">
      <c r="A1026" s="200">
        <v>3503</v>
      </c>
      <c r="B1026" s="200">
        <v>3503160079</v>
      </c>
      <c r="C1026" s="201" t="s">
        <v>551</v>
      </c>
      <c r="D1026" s="200">
        <v>160</v>
      </c>
      <c r="E1026" s="201" t="s">
        <v>192</v>
      </c>
      <c r="F1026" s="200">
        <v>79</v>
      </c>
      <c r="G1026" s="201" t="s">
        <v>111</v>
      </c>
      <c r="H1026" s="202">
        <v>63.760000000000005</v>
      </c>
      <c r="I1026" s="203"/>
      <c r="J1026" s="204">
        <f t="shared" si="255"/>
        <v>10326</v>
      </c>
      <c r="K1026" s="217">
        <f t="shared" si="256"/>
        <v>58</v>
      </c>
      <c r="L1026" s="217">
        <f t="shared" si="257"/>
        <v>0</v>
      </c>
      <c r="M1026" s="217">
        <f t="shared" si="258"/>
        <v>938</v>
      </c>
      <c r="N1026" s="218">
        <f t="shared" si="269"/>
        <v>11322</v>
      </c>
      <c r="O1026" s="207">
        <f t="shared" si="259"/>
        <v>11</v>
      </c>
      <c r="P1026" s="219"/>
      <c r="Q1026" s="204">
        <f t="shared" si="260"/>
        <v>10289</v>
      </c>
      <c r="R1026" s="217">
        <f t="shared" si="261"/>
        <v>10326</v>
      </c>
      <c r="S1026" s="217">
        <f t="shared" si="262"/>
        <v>10326</v>
      </c>
      <c r="T1026" s="210">
        <f t="shared" si="270"/>
        <v>37</v>
      </c>
      <c r="U1026" s="219"/>
      <c r="V1026" s="204">
        <f t="shared" si="263"/>
        <v>187</v>
      </c>
      <c r="W1026" s="217">
        <f t="shared" si="264"/>
        <v>188</v>
      </c>
      <c r="X1026" s="217">
        <f t="shared" si="265"/>
        <v>0</v>
      </c>
      <c r="Y1026" s="217">
        <f t="shared" si="266"/>
        <v>0</v>
      </c>
      <c r="Z1026" s="217">
        <f t="shared" si="267"/>
        <v>47</v>
      </c>
      <c r="AA1026" s="217">
        <f t="shared" si="268"/>
        <v>58</v>
      </c>
      <c r="AB1026" s="210">
        <f t="shared" si="271"/>
        <v>11</v>
      </c>
      <c r="AC1026" s="203"/>
      <c r="AD1026" s="211"/>
    </row>
    <row r="1027" spans="1:30" s="79" customFormat="1" x14ac:dyDescent="0.2">
      <c r="A1027" s="200">
        <v>3503</v>
      </c>
      <c r="B1027" s="200">
        <v>3503160097</v>
      </c>
      <c r="C1027" s="201" t="s">
        <v>551</v>
      </c>
      <c r="D1027" s="200">
        <v>160</v>
      </c>
      <c r="E1027" s="201" t="s">
        <v>192</v>
      </c>
      <c r="F1027" s="200">
        <v>97</v>
      </c>
      <c r="G1027" s="201" t="s">
        <v>129</v>
      </c>
      <c r="H1027" s="202">
        <v>2</v>
      </c>
      <c r="I1027" s="203"/>
      <c r="J1027" s="204">
        <f t="shared" si="255"/>
        <v>13248.370237317282</v>
      </c>
      <c r="K1027" s="217">
        <f t="shared" si="256"/>
        <v>6</v>
      </c>
      <c r="L1027" s="217">
        <f t="shared" si="257"/>
        <v>0</v>
      </c>
      <c r="M1027" s="217">
        <f t="shared" si="258"/>
        <v>938</v>
      </c>
      <c r="N1027" s="218">
        <f t="shared" si="269"/>
        <v>14192.370237317282</v>
      </c>
      <c r="O1027" s="207" t="str">
        <f t="shared" si="259"/>
        <v/>
      </c>
      <c r="P1027" s="219"/>
      <c r="Q1027" s="204" t="str">
        <f t="shared" si="260"/>
        <v/>
      </c>
      <c r="R1027" s="217" t="str">
        <f t="shared" si="261"/>
        <v/>
      </c>
      <c r="S1027" s="217" t="str">
        <f t="shared" si="262"/>
        <v/>
      </c>
      <c r="T1027" s="210" t="str">
        <f t="shared" si="270"/>
        <v/>
      </c>
      <c r="U1027" s="219"/>
      <c r="V1027" s="204" t="str">
        <f t="shared" si="263"/>
        <v/>
      </c>
      <c r="W1027" s="217" t="str">
        <f t="shared" si="264"/>
        <v/>
      </c>
      <c r="X1027" s="217" t="str">
        <f t="shared" si="265"/>
        <v/>
      </c>
      <c r="Y1027" s="217" t="str">
        <f t="shared" si="266"/>
        <v/>
      </c>
      <c r="Z1027" s="217" t="str">
        <f t="shared" si="267"/>
        <v/>
      </c>
      <c r="AA1027" s="217">
        <f t="shared" si="268"/>
        <v>6</v>
      </c>
      <c r="AB1027" s="210" t="str">
        <f t="shared" si="271"/>
        <v/>
      </c>
      <c r="AC1027" s="203"/>
      <c r="AD1027" s="211"/>
    </row>
    <row r="1028" spans="1:30" s="79" customFormat="1" x14ac:dyDescent="0.2">
      <c r="A1028" s="200">
        <v>3503</v>
      </c>
      <c r="B1028" s="200">
        <v>3503160160</v>
      </c>
      <c r="C1028" s="201" t="s">
        <v>551</v>
      </c>
      <c r="D1028" s="200">
        <v>160</v>
      </c>
      <c r="E1028" s="201" t="s">
        <v>192</v>
      </c>
      <c r="F1028" s="200">
        <v>160</v>
      </c>
      <c r="G1028" s="201" t="s">
        <v>192</v>
      </c>
      <c r="H1028" s="202">
        <v>922.5500000000003</v>
      </c>
      <c r="I1028" s="203"/>
      <c r="J1028" s="204">
        <f t="shared" si="255"/>
        <v>12509</v>
      </c>
      <c r="K1028" s="217">
        <f t="shared" si="256"/>
        <v>146</v>
      </c>
      <c r="L1028" s="217">
        <f t="shared" si="257"/>
        <v>0</v>
      </c>
      <c r="M1028" s="217">
        <f t="shared" si="258"/>
        <v>938</v>
      </c>
      <c r="N1028" s="218">
        <f t="shared" si="269"/>
        <v>13593</v>
      </c>
      <c r="O1028" s="207">
        <f t="shared" si="259"/>
        <v>5</v>
      </c>
      <c r="P1028" s="219"/>
      <c r="Q1028" s="204">
        <f t="shared" si="260"/>
        <v>11885</v>
      </c>
      <c r="R1028" s="217">
        <f t="shared" si="261"/>
        <v>12509</v>
      </c>
      <c r="S1028" s="217">
        <f t="shared" si="262"/>
        <v>12509</v>
      </c>
      <c r="T1028" s="210">
        <f t="shared" si="270"/>
        <v>624</v>
      </c>
      <c r="U1028" s="219"/>
      <c r="V1028" s="204">
        <f t="shared" si="263"/>
        <v>29</v>
      </c>
      <c r="W1028" s="217">
        <f t="shared" si="264"/>
        <v>30</v>
      </c>
      <c r="X1028" s="217">
        <f t="shared" si="265"/>
        <v>30</v>
      </c>
      <c r="Y1028" s="217">
        <f t="shared" si="266"/>
        <v>30</v>
      </c>
      <c r="Z1028" s="217">
        <f t="shared" si="267"/>
        <v>141</v>
      </c>
      <c r="AA1028" s="217">
        <f t="shared" si="268"/>
        <v>146</v>
      </c>
      <c r="AB1028" s="210">
        <f t="shared" si="271"/>
        <v>5</v>
      </c>
      <c r="AC1028" s="203"/>
      <c r="AD1028" s="211"/>
    </row>
    <row r="1029" spans="1:30" s="79" customFormat="1" x14ac:dyDescent="0.2">
      <c r="A1029" s="200">
        <v>3503</v>
      </c>
      <c r="B1029" s="200">
        <v>3503160163</v>
      </c>
      <c r="C1029" s="201" t="s">
        <v>551</v>
      </c>
      <c r="D1029" s="200">
        <v>160</v>
      </c>
      <c r="E1029" s="201" t="s">
        <v>192</v>
      </c>
      <c r="F1029" s="200">
        <v>163</v>
      </c>
      <c r="G1029" s="201" t="s">
        <v>195</v>
      </c>
      <c r="H1029" s="202">
        <v>1</v>
      </c>
      <c r="I1029" s="203"/>
      <c r="J1029" s="204">
        <f t="shared" si="255"/>
        <v>13963.125365179414</v>
      </c>
      <c r="K1029" s="217">
        <f t="shared" si="256"/>
        <v>133</v>
      </c>
      <c r="L1029" s="217">
        <f t="shared" si="257"/>
        <v>0</v>
      </c>
      <c r="M1029" s="217">
        <f t="shared" si="258"/>
        <v>938</v>
      </c>
      <c r="N1029" s="218">
        <f t="shared" si="269"/>
        <v>15034.125365179414</v>
      </c>
      <c r="O1029" s="207" t="str">
        <f t="shared" si="259"/>
        <v/>
      </c>
      <c r="P1029" s="219"/>
      <c r="Q1029" s="204" t="str">
        <f t="shared" si="260"/>
        <v/>
      </c>
      <c r="R1029" s="217" t="str">
        <f t="shared" si="261"/>
        <v/>
      </c>
      <c r="S1029" s="217" t="str">
        <f t="shared" si="262"/>
        <v/>
      </c>
      <c r="T1029" s="210" t="str">
        <f t="shared" si="270"/>
        <v/>
      </c>
      <c r="U1029" s="219"/>
      <c r="V1029" s="204" t="str">
        <f t="shared" si="263"/>
        <v/>
      </c>
      <c r="W1029" s="217" t="str">
        <f t="shared" si="264"/>
        <v/>
      </c>
      <c r="X1029" s="217" t="str">
        <f t="shared" si="265"/>
        <v/>
      </c>
      <c r="Y1029" s="217" t="str">
        <f t="shared" si="266"/>
        <v/>
      </c>
      <c r="Z1029" s="217" t="str">
        <f t="shared" si="267"/>
        <v/>
      </c>
      <c r="AA1029" s="217">
        <f t="shared" si="268"/>
        <v>133</v>
      </c>
      <c r="AB1029" s="210" t="str">
        <f t="shared" si="271"/>
        <v/>
      </c>
      <c r="AC1029" s="203"/>
      <c r="AD1029" s="211"/>
    </row>
    <row r="1030" spans="1:30" s="79" customFormat="1" x14ac:dyDescent="0.2">
      <c r="A1030" s="200">
        <v>3503</v>
      </c>
      <c r="B1030" s="200">
        <v>3503160301</v>
      </c>
      <c r="C1030" s="201" t="s">
        <v>551</v>
      </c>
      <c r="D1030" s="200">
        <v>160</v>
      </c>
      <c r="E1030" s="201" t="s">
        <v>192</v>
      </c>
      <c r="F1030" s="200">
        <v>301</v>
      </c>
      <c r="G1030" s="201" t="s">
        <v>333</v>
      </c>
      <c r="H1030" s="202">
        <v>3</v>
      </c>
      <c r="I1030" s="203"/>
      <c r="J1030" s="204">
        <f t="shared" si="255"/>
        <v>14480</v>
      </c>
      <c r="K1030" s="217">
        <f t="shared" si="256"/>
        <v>5220</v>
      </c>
      <c r="L1030" s="217">
        <f t="shared" si="257"/>
        <v>0</v>
      </c>
      <c r="M1030" s="217">
        <f t="shared" si="258"/>
        <v>938</v>
      </c>
      <c r="N1030" s="218">
        <f t="shared" si="269"/>
        <v>20638</v>
      </c>
      <c r="O1030" s="207">
        <f t="shared" si="259"/>
        <v>0</v>
      </c>
      <c r="P1030" s="219"/>
      <c r="Q1030" s="204">
        <f t="shared" si="260"/>
        <v>14028</v>
      </c>
      <c r="R1030" s="217">
        <f t="shared" si="261"/>
        <v>14480</v>
      </c>
      <c r="S1030" s="217">
        <f t="shared" si="262"/>
        <v>14480</v>
      </c>
      <c r="T1030" s="210">
        <f t="shared" si="270"/>
        <v>452</v>
      </c>
      <c r="U1030" s="219"/>
      <c r="V1030" s="204">
        <f t="shared" si="263"/>
        <v>5703</v>
      </c>
      <c r="W1030" s="217">
        <f t="shared" si="264"/>
        <v>5887</v>
      </c>
      <c r="X1030" s="217">
        <f t="shared" si="265"/>
        <v>5235</v>
      </c>
      <c r="Y1030" s="217">
        <f t="shared" si="266"/>
        <v>5220</v>
      </c>
      <c r="Z1030" s="217">
        <f t="shared" si="267"/>
        <v>5220</v>
      </c>
      <c r="AA1030" s="217">
        <f t="shared" si="268"/>
        <v>5220</v>
      </c>
      <c r="AB1030" s="210">
        <f t="shared" si="271"/>
        <v>0</v>
      </c>
      <c r="AC1030" s="203"/>
      <c r="AD1030" s="211"/>
    </row>
    <row r="1031" spans="1:30" s="79" customFormat="1" x14ac:dyDescent="0.2">
      <c r="A1031" s="200">
        <v>3503</v>
      </c>
      <c r="B1031" s="200">
        <v>3503160326</v>
      </c>
      <c r="C1031" s="201" t="s">
        <v>551</v>
      </c>
      <c r="D1031" s="200">
        <v>160</v>
      </c>
      <c r="E1031" s="201" t="s">
        <v>192</v>
      </c>
      <c r="F1031" s="200">
        <v>326</v>
      </c>
      <c r="G1031" s="201" t="s">
        <v>358</v>
      </c>
      <c r="H1031" s="202">
        <v>3</v>
      </c>
      <c r="I1031" s="203"/>
      <c r="J1031" s="204">
        <f t="shared" si="255"/>
        <v>10492.063201940613</v>
      </c>
      <c r="K1031" s="217">
        <f t="shared" si="256"/>
        <v>4043</v>
      </c>
      <c r="L1031" s="217">
        <f t="shared" si="257"/>
        <v>0</v>
      </c>
      <c r="M1031" s="217">
        <f t="shared" si="258"/>
        <v>938</v>
      </c>
      <c r="N1031" s="218">
        <f t="shared" si="269"/>
        <v>15473.063201940613</v>
      </c>
      <c r="O1031" s="207">
        <f t="shared" si="259"/>
        <v>0</v>
      </c>
      <c r="P1031" s="219"/>
      <c r="Q1031" s="204" t="str">
        <f t="shared" si="260"/>
        <v/>
      </c>
      <c r="R1031" s="217" t="str">
        <f t="shared" si="261"/>
        <v/>
      </c>
      <c r="S1031" s="217">
        <f t="shared" si="262"/>
        <v>10492.063201940613</v>
      </c>
      <c r="T1031" s="210" t="str">
        <f t="shared" si="270"/>
        <v/>
      </c>
      <c r="U1031" s="219"/>
      <c r="V1031" s="204" t="str">
        <f t="shared" si="263"/>
        <v/>
      </c>
      <c r="W1031" s="217" t="str">
        <f t="shared" si="264"/>
        <v/>
      </c>
      <c r="X1031" s="217">
        <f t="shared" si="265"/>
        <v>4382</v>
      </c>
      <c r="Y1031" s="217">
        <f t="shared" si="266"/>
        <v>4043</v>
      </c>
      <c r="Z1031" s="217">
        <f t="shared" si="267"/>
        <v>4043</v>
      </c>
      <c r="AA1031" s="217">
        <f t="shared" si="268"/>
        <v>4043</v>
      </c>
      <c r="AB1031" s="210">
        <f t="shared" si="271"/>
        <v>0</v>
      </c>
      <c r="AC1031" s="203"/>
      <c r="AD1031" s="211"/>
    </row>
    <row r="1032" spans="1:30" s="79" customFormat="1" x14ac:dyDescent="0.2">
      <c r="A1032" s="200">
        <v>3503</v>
      </c>
      <c r="B1032" s="200">
        <v>3503160600</v>
      </c>
      <c r="C1032" s="201" t="s">
        <v>551</v>
      </c>
      <c r="D1032" s="200">
        <v>160</v>
      </c>
      <c r="E1032" s="201" t="s">
        <v>192</v>
      </c>
      <c r="F1032" s="200">
        <v>600</v>
      </c>
      <c r="G1032" s="201" t="s">
        <v>386</v>
      </c>
      <c r="H1032" s="202">
        <v>4</v>
      </c>
      <c r="I1032" s="203"/>
      <c r="J1032" s="204">
        <f t="shared" si="255"/>
        <v>10907.815000506233</v>
      </c>
      <c r="K1032" s="217">
        <f t="shared" si="256"/>
        <v>4608</v>
      </c>
      <c r="L1032" s="217">
        <f t="shared" si="257"/>
        <v>0</v>
      </c>
      <c r="M1032" s="217">
        <f t="shared" si="258"/>
        <v>938</v>
      </c>
      <c r="N1032" s="218">
        <f t="shared" si="269"/>
        <v>16453.815000506234</v>
      </c>
      <c r="O1032" s="207">
        <f t="shared" si="259"/>
        <v>0</v>
      </c>
      <c r="P1032" s="219"/>
      <c r="Q1032" s="204" t="str">
        <f t="shared" si="260"/>
        <v/>
      </c>
      <c r="R1032" s="217" t="str">
        <f t="shared" si="261"/>
        <v/>
      </c>
      <c r="S1032" s="217">
        <f t="shared" si="262"/>
        <v>10907.815000506233</v>
      </c>
      <c r="T1032" s="210" t="str">
        <f t="shared" si="270"/>
        <v/>
      </c>
      <c r="U1032" s="219"/>
      <c r="V1032" s="204" t="str">
        <f t="shared" si="263"/>
        <v/>
      </c>
      <c r="W1032" s="217" t="str">
        <f t="shared" si="264"/>
        <v/>
      </c>
      <c r="X1032" s="217">
        <f t="shared" si="265"/>
        <v>4631</v>
      </c>
      <c r="Y1032" s="217">
        <f t="shared" si="266"/>
        <v>4609</v>
      </c>
      <c r="Z1032" s="217">
        <f t="shared" si="267"/>
        <v>4608</v>
      </c>
      <c r="AA1032" s="217">
        <f t="shared" si="268"/>
        <v>4608</v>
      </c>
      <c r="AB1032" s="210">
        <f t="shared" si="271"/>
        <v>0</v>
      </c>
      <c r="AC1032" s="203"/>
      <c r="AD1032" s="211"/>
    </row>
    <row r="1033" spans="1:30" s="79" customFormat="1" x14ac:dyDescent="0.2">
      <c r="A1033" s="200">
        <v>3503</v>
      </c>
      <c r="B1033" s="200">
        <v>3503160673</v>
      </c>
      <c r="C1033" s="201" t="s">
        <v>551</v>
      </c>
      <c r="D1033" s="200">
        <v>160</v>
      </c>
      <c r="E1033" s="201" t="s">
        <v>192</v>
      </c>
      <c r="F1033" s="200">
        <v>673</v>
      </c>
      <c r="G1033" s="201" t="s">
        <v>408</v>
      </c>
      <c r="H1033" s="202">
        <v>1</v>
      </c>
      <c r="I1033" s="203"/>
      <c r="J1033" s="204">
        <f t="shared" si="255"/>
        <v>9305</v>
      </c>
      <c r="K1033" s="217">
        <f t="shared" si="256"/>
        <v>5413</v>
      </c>
      <c r="L1033" s="217">
        <f t="shared" si="257"/>
        <v>0</v>
      </c>
      <c r="M1033" s="217">
        <f t="shared" si="258"/>
        <v>938</v>
      </c>
      <c r="N1033" s="218">
        <f t="shared" si="269"/>
        <v>15656</v>
      </c>
      <c r="O1033" s="207">
        <f t="shared" si="259"/>
        <v>0</v>
      </c>
      <c r="P1033" s="219"/>
      <c r="Q1033" s="204">
        <f t="shared" si="260"/>
        <v>11399</v>
      </c>
      <c r="R1033" s="217">
        <f t="shared" si="261"/>
        <v>9305</v>
      </c>
      <c r="S1033" s="217">
        <f t="shared" si="262"/>
        <v>9305</v>
      </c>
      <c r="T1033" s="210">
        <f t="shared" si="270"/>
        <v>-2094</v>
      </c>
      <c r="U1033" s="219"/>
      <c r="V1033" s="204">
        <f t="shared" si="263"/>
        <v>6024</v>
      </c>
      <c r="W1033" s="217">
        <f t="shared" si="264"/>
        <v>4917</v>
      </c>
      <c r="X1033" s="217">
        <f t="shared" si="265"/>
        <v>5474</v>
      </c>
      <c r="Y1033" s="217">
        <f t="shared" si="266"/>
        <v>5414</v>
      </c>
      <c r="Z1033" s="217">
        <f t="shared" si="267"/>
        <v>5413</v>
      </c>
      <c r="AA1033" s="217">
        <f t="shared" si="268"/>
        <v>5413</v>
      </c>
      <c r="AB1033" s="210">
        <f t="shared" si="271"/>
        <v>0</v>
      </c>
      <c r="AC1033" s="203"/>
      <c r="AD1033" s="211"/>
    </row>
    <row r="1034" spans="1:30" s="79" customFormat="1" x14ac:dyDescent="0.2">
      <c r="A1034" s="200">
        <v>3503</v>
      </c>
      <c r="B1034" s="200">
        <v>3503160735</v>
      </c>
      <c r="C1034" s="201" t="s">
        <v>551</v>
      </c>
      <c r="D1034" s="200">
        <v>160</v>
      </c>
      <c r="E1034" s="201" t="s">
        <v>192</v>
      </c>
      <c r="F1034" s="200">
        <v>735</v>
      </c>
      <c r="G1034" s="201" t="s">
        <v>427</v>
      </c>
      <c r="H1034" s="202">
        <v>3</v>
      </c>
      <c r="I1034" s="203"/>
      <c r="J1034" s="204">
        <f t="shared" ref="J1034:J1097" si="272">VLOOKUP($B1034,rates21Q4,8,FALSE)</f>
        <v>9305</v>
      </c>
      <c r="K1034" s="217">
        <f t="shared" ref="K1034:K1097" si="273">VLOOKUP($B1034,rates21Q4,9,FALSE)</f>
        <v>3782</v>
      </c>
      <c r="L1034" s="217">
        <f t="shared" ref="L1034:L1097" si="274">IFERROR(VLOOKUP($B1034,rates21Q4,10,FALSE),0)</f>
        <v>0</v>
      </c>
      <c r="M1034" s="217">
        <f t="shared" ref="M1034:M1097" si="275">VLOOKUP($B1034,rates21Q4,11,FALSE)</f>
        <v>938</v>
      </c>
      <c r="N1034" s="218">
        <f t="shared" si="269"/>
        <v>14025</v>
      </c>
      <c r="O1034" s="207">
        <f t="shared" ref="O1034:O1097" si="276">IFERROR(N1034-IFERROR(VLOOKUP($B1034,rates21Q3c,12,FALSE),""),"")</f>
        <v>0</v>
      </c>
      <c r="P1034" s="219"/>
      <c r="Q1034" s="204">
        <f t="shared" ref="Q1034:Q1097" si="277">IFERROR(VLOOKUP($B1034,rates20Q4,9,FALSE),"")</f>
        <v>13713</v>
      </c>
      <c r="R1034" s="217">
        <f t="shared" ref="R1034:R1097" si="278">IFERROR(VLOOKUP($B1034,rates21Q1f,8,FALSE),"")</f>
        <v>9305</v>
      </c>
      <c r="S1034" s="217">
        <f t="shared" ref="S1034:S1097" si="279">IFERROR(VLOOKUP($B1034,rates21Q2,8,FALSE),"")</f>
        <v>9305</v>
      </c>
      <c r="T1034" s="210">
        <f t="shared" si="270"/>
        <v>-4408</v>
      </c>
      <c r="U1034" s="219"/>
      <c r="V1034" s="204">
        <f t="shared" ref="V1034:V1097" si="280">IFERROR(VLOOKUP($B1034,rates20Q4,10,FALSE),"")</f>
        <v>5353</v>
      </c>
      <c r="W1034" s="217">
        <f t="shared" ref="W1034:W1097" si="281">IFERROR(VLOOKUP($B1034,rates21Q1f,9,FALSE),"")</f>
        <v>3632</v>
      </c>
      <c r="X1034" s="217">
        <f t="shared" ref="X1034:X1097" si="282">IFERROR(VLOOKUP($B1034,rates21Q2,9,FALSE),"")</f>
        <v>3801</v>
      </c>
      <c r="Y1034" s="217">
        <f t="shared" ref="Y1034:Y1097" si="283">IFERROR(VLOOKUP($B1034,rates21Q3,9,FALSE),"")</f>
        <v>3782</v>
      </c>
      <c r="Z1034" s="217">
        <f t="shared" ref="Z1034:Z1097" si="284">IFERROR(VLOOKUP($B1034,rates21Q3c,9,FALSE),"")</f>
        <v>3782</v>
      </c>
      <c r="AA1034" s="217">
        <f t="shared" ref="AA1034:AA1097" si="285">IFERROR(VLOOKUP($B1034,rates21Q4,9,FALSE),"")</f>
        <v>3782</v>
      </c>
      <c r="AB1034" s="210">
        <f t="shared" si="271"/>
        <v>0</v>
      </c>
      <c r="AC1034" s="203"/>
      <c r="AD1034" s="211"/>
    </row>
    <row r="1035" spans="1:30" s="79" customFormat="1" x14ac:dyDescent="0.2">
      <c r="A1035" s="200">
        <v>3506</v>
      </c>
      <c r="B1035" s="200">
        <v>3506262030</v>
      </c>
      <c r="C1035" s="201" t="s">
        <v>553</v>
      </c>
      <c r="D1035" s="200">
        <v>262</v>
      </c>
      <c r="E1035" s="201" t="s">
        <v>294</v>
      </c>
      <c r="F1035" s="200">
        <v>30</v>
      </c>
      <c r="G1035" s="201" t="s">
        <v>62</v>
      </c>
      <c r="H1035" s="202">
        <v>2</v>
      </c>
      <c r="I1035" s="203"/>
      <c r="J1035" s="204">
        <f t="shared" si="272"/>
        <v>11077</v>
      </c>
      <c r="K1035" s="217">
        <f t="shared" si="273"/>
        <v>2727</v>
      </c>
      <c r="L1035" s="217">
        <f t="shared" si="274"/>
        <v>0</v>
      </c>
      <c r="M1035" s="217">
        <f t="shared" si="275"/>
        <v>938</v>
      </c>
      <c r="N1035" s="218">
        <f t="shared" ref="N1035:N1098" si="286">SUM(J1035:M1035)</f>
        <v>14742</v>
      </c>
      <c r="O1035" s="207">
        <f t="shared" si="276"/>
        <v>0</v>
      </c>
      <c r="P1035" s="219"/>
      <c r="Q1035" s="204">
        <f t="shared" si="277"/>
        <v>11091.610376181779</v>
      </c>
      <c r="R1035" s="217">
        <f t="shared" si="278"/>
        <v>11077</v>
      </c>
      <c r="S1035" s="217">
        <f t="shared" si="279"/>
        <v>11077</v>
      </c>
      <c r="T1035" s="210">
        <f t="shared" ref="T1035:T1098" si="287">IFERROR(IF(Q1035="","",S1035-Q1035),"")</f>
        <v>-14.610376181779429</v>
      </c>
      <c r="U1035" s="219"/>
      <c r="V1035" s="204">
        <f t="shared" si="280"/>
        <v>2953</v>
      </c>
      <c r="W1035" s="217">
        <f t="shared" si="281"/>
        <v>2949</v>
      </c>
      <c r="X1035" s="217">
        <f t="shared" si="282"/>
        <v>2727</v>
      </c>
      <c r="Y1035" s="217">
        <f t="shared" si="283"/>
        <v>2727</v>
      </c>
      <c r="Z1035" s="217">
        <f t="shared" si="284"/>
        <v>2727</v>
      </c>
      <c r="AA1035" s="217">
        <f t="shared" si="285"/>
        <v>2727</v>
      </c>
      <c r="AB1035" s="210">
        <f t="shared" ref="AB1035:AB1098" si="288">IFERROR(AA1035-Z1035,"")</f>
        <v>0</v>
      </c>
      <c r="AC1035" s="203"/>
      <c r="AD1035" s="211"/>
    </row>
    <row r="1036" spans="1:30" s="79" customFormat="1" x14ac:dyDescent="0.2">
      <c r="A1036" s="200">
        <v>3506</v>
      </c>
      <c r="B1036" s="200">
        <v>3506262049</v>
      </c>
      <c r="C1036" s="201" t="s">
        <v>553</v>
      </c>
      <c r="D1036" s="200">
        <v>262</v>
      </c>
      <c r="E1036" s="201" t="s">
        <v>294</v>
      </c>
      <c r="F1036" s="200">
        <v>49</v>
      </c>
      <c r="G1036" s="201" t="s">
        <v>81</v>
      </c>
      <c r="H1036" s="202">
        <v>2</v>
      </c>
      <c r="I1036" s="203"/>
      <c r="J1036" s="204">
        <f t="shared" si="272"/>
        <v>15452</v>
      </c>
      <c r="K1036" s="217">
        <f t="shared" si="273"/>
        <v>19489</v>
      </c>
      <c r="L1036" s="217">
        <f t="shared" si="274"/>
        <v>0</v>
      </c>
      <c r="M1036" s="217">
        <f t="shared" si="275"/>
        <v>938</v>
      </c>
      <c r="N1036" s="218">
        <f t="shared" si="286"/>
        <v>35879</v>
      </c>
      <c r="O1036" s="207">
        <f t="shared" si="276"/>
        <v>7</v>
      </c>
      <c r="P1036" s="219"/>
      <c r="Q1036" s="204">
        <f t="shared" si="277"/>
        <v>15450</v>
      </c>
      <c r="R1036" s="217">
        <f t="shared" si="278"/>
        <v>15452</v>
      </c>
      <c r="S1036" s="217">
        <f t="shared" si="279"/>
        <v>15452</v>
      </c>
      <c r="T1036" s="210">
        <f t="shared" si="287"/>
        <v>2</v>
      </c>
      <c r="U1036" s="219"/>
      <c r="V1036" s="204">
        <f t="shared" si="280"/>
        <v>18390</v>
      </c>
      <c r="W1036" s="217">
        <f t="shared" si="281"/>
        <v>18392</v>
      </c>
      <c r="X1036" s="217">
        <f t="shared" si="282"/>
        <v>19463</v>
      </c>
      <c r="Y1036" s="217">
        <f t="shared" si="283"/>
        <v>19460</v>
      </c>
      <c r="Z1036" s="217">
        <f t="shared" si="284"/>
        <v>19482</v>
      </c>
      <c r="AA1036" s="217">
        <f t="shared" si="285"/>
        <v>19489</v>
      </c>
      <c r="AB1036" s="210">
        <f t="shared" si="288"/>
        <v>7</v>
      </c>
      <c r="AC1036" s="203"/>
      <c r="AD1036" s="211"/>
    </row>
    <row r="1037" spans="1:30" s="79" customFormat="1" x14ac:dyDescent="0.2">
      <c r="A1037" s="200">
        <v>3506</v>
      </c>
      <c r="B1037" s="200">
        <v>3506262071</v>
      </c>
      <c r="C1037" s="201" t="s">
        <v>553</v>
      </c>
      <c r="D1037" s="200">
        <v>262</v>
      </c>
      <c r="E1037" s="201" t="s">
        <v>294</v>
      </c>
      <c r="F1037" s="200">
        <v>71</v>
      </c>
      <c r="G1037" s="201" t="s">
        <v>103</v>
      </c>
      <c r="H1037" s="202">
        <v>3</v>
      </c>
      <c r="I1037" s="203"/>
      <c r="J1037" s="204">
        <f t="shared" si="272"/>
        <v>10164</v>
      </c>
      <c r="K1037" s="217">
        <f t="shared" si="273"/>
        <v>4902</v>
      </c>
      <c r="L1037" s="217">
        <f t="shared" si="274"/>
        <v>0</v>
      </c>
      <c r="M1037" s="217">
        <f t="shared" si="275"/>
        <v>938</v>
      </c>
      <c r="N1037" s="218">
        <f t="shared" si="286"/>
        <v>16004</v>
      </c>
      <c r="O1037" s="207">
        <f t="shared" si="276"/>
        <v>116</v>
      </c>
      <c r="P1037" s="219"/>
      <c r="Q1037" s="204">
        <f t="shared" si="277"/>
        <v>10556</v>
      </c>
      <c r="R1037" s="217">
        <f t="shared" si="278"/>
        <v>10164</v>
      </c>
      <c r="S1037" s="217">
        <f t="shared" si="279"/>
        <v>10164</v>
      </c>
      <c r="T1037" s="210">
        <f t="shared" si="287"/>
        <v>-392</v>
      </c>
      <c r="U1037" s="219"/>
      <c r="V1037" s="204">
        <f t="shared" si="280"/>
        <v>4948</v>
      </c>
      <c r="W1037" s="217">
        <f t="shared" si="281"/>
        <v>4764</v>
      </c>
      <c r="X1037" s="217">
        <f t="shared" si="282"/>
        <v>4800</v>
      </c>
      <c r="Y1037" s="217">
        <f t="shared" si="283"/>
        <v>4786</v>
      </c>
      <c r="Z1037" s="217">
        <f t="shared" si="284"/>
        <v>4786</v>
      </c>
      <c r="AA1037" s="217">
        <f t="shared" si="285"/>
        <v>4902</v>
      </c>
      <c r="AB1037" s="210">
        <f t="shared" si="288"/>
        <v>116</v>
      </c>
      <c r="AC1037" s="203"/>
      <c r="AD1037" s="211"/>
    </row>
    <row r="1038" spans="1:30" s="79" customFormat="1" x14ac:dyDescent="0.2">
      <c r="A1038" s="200">
        <v>3506</v>
      </c>
      <c r="B1038" s="200">
        <v>3506262093</v>
      </c>
      <c r="C1038" s="201" t="s">
        <v>553</v>
      </c>
      <c r="D1038" s="200">
        <v>262</v>
      </c>
      <c r="E1038" s="201" t="s">
        <v>294</v>
      </c>
      <c r="F1038" s="200">
        <v>93</v>
      </c>
      <c r="G1038" s="201" t="s">
        <v>125</v>
      </c>
      <c r="H1038" s="202">
        <v>3.84</v>
      </c>
      <c r="I1038" s="203"/>
      <c r="J1038" s="204">
        <f t="shared" si="272"/>
        <v>12958</v>
      </c>
      <c r="K1038" s="217">
        <f t="shared" si="273"/>
        <v>74</v>
      </c>
      <c r="L1038" s="217">
        <f t="shared" si="274"/>
        <v>0</v>
      </c>
      <c r="M1038" s="217">
        <f t="shared" si="275"/>
        <v>938</v>
      </c>
      <c r="N1038" s="218">
        <f t="shared" si="286"/>
        <v>13970</v>
      </c>
      <c r="O1038" s="207">
        <f t="shared" si="276"/>
        <v>-2</v>
      </c>
      <c r="P1038" s="219"/>
      <c r="Q1038" s="204">
        <f t="shared" si="277"/>
        <v>11703</v>
      </c>
      <c r="R1038" s="217">
        <f t="shared" si="278"/>
        <v>12958</v>
      </c>
      <c r="S1038" s="217">
        <f t="shared" si="279"/>
        <v>12958</v>
      </c>
      <c r="T1038" s="210">
        <f t="shared" si="287"/>
        <v>1255</v>
      </c>
      <c r="U1038" s="219"/>
      <c r="V1038" s="204">
        <f t="shared" si="280"/>
        <v>399</v>
      </c>
      <c r="W1038" s="217">
        <f t="shared" si="281"/>
        <v>442</v>
      </c>
      <c r="X1038" s="217">
        <f t="shared" si="282"/>
        <v>133</v>
      </c>
      <c r="Y1038" s="217">
        <f t="shared" si="283"/>
        <v>110</v>
      </c>
      <c r="Z1038" s="217">
        <f t="shared" si="284"/>
        <v>76</v>
      </c>
      <c r="AA1038" s="217">
        <f t="shared" si="285"/>
        <v>74</v>
      </c>
      <c r="AB1038" s="210">
        <f t="shared" si="288"/>
        <v>-2</v>
      </c>
      <c r="AC1038" s="203"/>
      <c r="AD1038" s="211"/>
    </row>
    <row r="1039" spans="1:30" s="79" customFormat="1" x14ac:dyDescent="0.2">
      <c r="A1039" s="200">
        <v>3506</v>
      </c>
      <c r="B1039" s="200">
        <v>3506262149</v>
      </c>
      <c r="C1039" s="201" t="s">
        <v>553</v>
      </c>
      <c r="D1039" s="200">
        <v>262</v>
      </c>
      <c r="E1039" s="201" t="s">
        <v>294</v>
      </c>
      <c r="F1039" s="200">
        <v>149</v>
      </c>
      <c r="G1039" s="201" t="s">
        <v>181</v>
      </c>
      <c r="H1039" s="202">
        <v>2</v>
      </c>
      <c r="I1039" s="203"/>
      <c r="J1039" s="204">
        <f t="shared" si="272"/>
        <v>13886</v>
      </c>
      <c r="K1039" s="217">
        <f t="shared" si="273"/>
        <v>513</v>
      </c>
      <c r="L1039" s="217">
        <f t="shared" si="274"/>
        <v>0</v>
      </c>
      <c r="M1039" s="217">
        <f t="shared" si="275"/>
        <v>938</v>
      </c>
      <c r="N1039" s="218">
        <f t="shared" si="286"/>
        <v>15337</v>
      </c>
      <c r="O1039" s="207">
        <f t="shared" si="276"/>
        <v>4</v>
      </c>
      <c r="P1039" s="219"/>
      <c r="Q1039" s="204">
        <f t="shared" si="277"/>
        <v>13615</v>
      </c>
      <c r="R1039" s="217">
        <f t="shared" si="278"/>
        <v>13886</v>
      </c>
      <c r="S1039" s="217">
        <f t="shared" si="279"/>
        <v>13886</v>
      </c>
      <c r="T1039" s="210">
        <f t="shared" si="287"/>
        <v>271</v>
      </c>
      <c r="U1039" s="219"/>
      <c r="V1039" s="204">
        <f t="shared" si="280"/>
        <v>0</v>
      </c>
      <c r="W1039" s="217">
        <f t="shared" si="281"/>
        <v>0</v>
      </c>
      <c r="X1039" s="217">
        <f t="shared" si="282"/>
        <v>0</v>
      </c>
      <c r="Y1039" s="217">
        <f t="shared" si="283"/>
        <v>0</v>
      </c>
      <c r="Z1039" s="217">
        <f t="shared" si="284"/>
        <v>509</v>
      </c>
      <c r="AA1039" s="217">
        <f t="shared" si="285"/>
        <v>513</v>
      </c>
      <c r="AB1039" s="210">
        <f t="shared" si="288"/>
        <v>4</v>
      </c>
      <c r="AC1039" s="203"/>
      <c r="AD1039" s="211"/>
    </row>
    <row r="1040" spans="1:30" s="79" customFormat="1" x14ac:dyDescent="0.2">
      <c r="A1040" s="200">
        <v>3506</v>
      </c>
      <c r="B1040" s="200">
        <v>3506262163</v>
      </c>
      <c r="C1040" s="201" t="s">
        <v>553</v>
      </c>
      <c r="D1040" s="200">
        <v>262</v>
      </c>
      <c r="E1040" s="201" t="s">
        <v>294</v>
      </c>
      <c r="F1040" s="200">
        <v>163</v>
      </c>
      <c r="G1040" s="201" t="s">
        <v>195</v>
      </c>
      <c r="H1040" s="202">
        <v>150.39000000000001</v>
      </c>
      <c r="I1040" s="203"/>
      <c r="J1040" s="204">
        <f t="shared" si="272"/>
        <v>12593</v>
      </c>
      <c r="K1040" s="217">
        <f t="shared" si="273"/>
        <v>120</v>
      </c>
      <c r="L1040" s="217">
        <f t="shared" si="274"/>
        <v>0</v>
      </c>
      <c r="M1040" s="217">
        <f t="shared" si="275"/>
        <v>938</v>
      </c>
      <c r="N1040" s="218">
        <f t="shared" si="286"/>
        <v>13651</v>
      </c>
      <c r="O1040" s="207">
        <f t="shared" si="276"/>
        <v>2</v>
      </c>
      <c r="P1040" s="219"/>
      <c r="Q1040" s="204">
        <f t="shared" si="277"/>
        <v>12390</v>
      </c>
      <c r="R1040" s="217">
        <f t="shared" si="278"/>
        <v>12593</v>
      </c>
      <c r="S1040" s="217">
        <f t="shared" si="279"/>
        <v>12593</v>
      </c>
      <c r="T1040" s="210">
        <f t="shared" si="287"/>
        <v>203</v>
      </c>
      <c r="U1040" s="219"/>
      <c r="V1040" s="204">
        <f t="shared" si="280"/>
        <v>0</v>
      </c>
      <c r="W1040" s="217">
        <f t="shared" si="281"/>
        <v>0</v>
      </c>
      <c r="X1040" s="217">
        <f t="shared" si="282"/>
        <v>0</v>
      </c>
      <c r="Y1040" s="217">
        <f t="shared" si="283"/>
        <v>0</v>
      </c>
      <c r="Z1040" s="217">
        <f t="shared" si="284"/>
        <v>118</v>
      </c>
      <c r="AA1040" s="217">
        <f t="shared" si="285"/>
        <v>120</v>
      </c>
      <c r="AB1040" s="210">
        <f t="shared" si="288"/>
        <v>2</v>
      </c>
      <c r="AC1040" s="203"/>
      <c r="AD1040" s="211"/>
    </row>
    <row r="1041" spans="1:30" s="79" customFormat="1" x14ac:dyDescent="0.2">
      <c r="A1041" s="200">
        <v>3506</v>
      </c>
      <c r="B1041" s="200">
        <v>3506262165</v>
      </c>
      <c r="C1041" s="201" t="s">
        <v>553</v>
      </c>
      <c r="D1041" s="200">
        <v>262</v>
      </c>
      <c r="E1041" s="201" t="s">
        <v>294</v>
      </c>
      <c r="F1041" s="200">
        <v>165</v>
      </c>
      <c r="G1041" s="201" t="s">
        <v>197</v>
      </c>
      <c r="H1041" s="202">
        <v>34</v>
      </c>
      <c r="I1041" s="203"/>
      <c r="J1041" s="204">
        <f t="shared" si="272"/>
        <v>12213</v>
      </c>
      <c r="K1041" s="217">
        <f t="shared" si="273"/>
        <v>373</v>
      </c>
      <c r="L1041" s="217">
        <f t="shared" si="274"/>
        <v>0</v>
      </c>
      <c r="M1041" s="217">
        <f t="shared" si="275"/>
        <v>938</v>
      </c>
      <c r="N1041" s="218">
        <f t="shared" si="286"/>
        <v>13524</v>
      </c>
      <c r="O1041" s="207">
        <f t="shared" si="276"/>
        <v>1</v>
      </c>
      <c r="P1041" s="219"/>
      <c r="Q1041" s="204">
        <f t="shared" si="277"/>
        <v>11589</v>
      </c>
      <c r="R1041" s="217">
        <f t="shared" si="278"/>
        <v>12213</v>
      </c>
      <c r="S1041" s="217">
        <f t="shared" si="279"/>
        <v>12213</v>
      </c>
      <c r="T1041" s="210">
        <f t="shared" si="287"/>
        <v>624</v>
      </c>
      <c r="U1041" s="219"/>
      <c r="V1041" s="204">
        <f t="shared" si="280"/>
        <v>210</v>
      </c>
      <c r="W1041" s="217">
        <f t="shared" si="281"/>
        <v>222</v>
      </c>
      <c r="X1041" s="217">
        <f t="shared" si="282"/>
        <v>353</v>
      </c>
      <c r="Y1041" s="217">
        <f t="shared" si="283"/>
        <v>372</v>
      </c>
      <c r="Z1041" s="217">
        <f t="shared" si="284"/>
        <v>372</v>
      </c>
      <c r="AA1041" s="217">
        <f t="shared" si="285"/>
        <v>373</v>
      </c>
      <c r="AB1041" s="210">
        <f t="shared" si="288"/>
        <v>1</v>
      </c>
      <c r="AC1041" s="203"/>
      <c r="AD1041" s="211"/>
    </row>
    <row r="1042" spans="1:30" s="79" customFormat="1" x14ac:dyDescent="0.2">
      <c r="A1042" s="200">
        <v>3506</v>
      </c>
      <c r="B1042" s="200">
        <v>3506262176</v>
      </c>
      <c r="C1042" s="201" t="s">
        <v>553</v>
      </c>
      <c r="D1042" s="200">
        <v>262</v>
      </c>
      <c r="E1042" s="201" t="s">
        <v>294</v>
      </c>
      <c r="F1042" s="200">
        <v>176</v>
      </c>
      <c r="G1042" s="201" t="s">
        <v>208</v>
      </c>
      <c r="H1042" s="202">
        <v>11</v>
      </c>
      <c r="I1042" s="203"/>
      <c r="J1042" s="204">
        <f t="shared" si="272"/>
        <v>12279</v>
      </c>
      <c r="K1042" s="217">
        <f t="shared" si="273"/>
        <v>6108</v>
      </c>
      <c r="L1042" s="217">
        <f t="shared" si="274"/>
        <v>0</v>
      </c>
      <c r="M1042" s="217">
        <f t="shared" si="275"/>
        <v>938</v>
      </c>
      <c r="N1042" s="218">
        <f t="shared" si="286"/>
        <v>19325</v>
      </c>
      <c r="O1042" s="207">
        <f t="shared" si="276"/>
        <v>6</v>
      </c>
      <c r="P1042" s="219"/>
      <c r="Q1042" s="204">
        <f t="shared" si="277"/>
        <v>11644</v>
      </c>
      <c r="R1042" s="217">
        <f t="shared" si="278"/>
        <v>12279</v>
      </c>
      <c r="S1042" s="217">
        <f t="shared" si="279"/>
        <v>12279</v>
      </c>
      <c r="T1042" s="210">
        <f t="shared" si="287"/>
        <v>635</v>
      </c>
      <c r="U1042" s="219"/>
      <c r="V1042" s="204">
        <f t="shared" si="280"/>
        <v>4010</v>
      </c>
      <c r="W1042" s="217">
        <f t="shared" si="281"/>
        <v>4229</v>
      </c>
      <c r="X1042" s="217">
        <f t="shared" si="282"/>
        <v>6069</v>
      </c>
      <c r="Y1042" s="217">
        <f t="shared" si="283"/>
        <v>6051</v>
      </c>
      <c r="Z1042" s="217">
        <f t="shared" si="284"/>
        <v>6102</v>
      </c>
      <c r="AA1042" s="217">
        <f t="shared" si="285"/>
        <v>6108</v>
      </c>
      <c r="AB1042" s="210">
        <f t="shared" si="288"/>
        <v>6</v>
      </c>
      <c r="AC1042" s="203"/>
      <c r="AD1042" s="211"/>
    </row>
    <row r="1043" spans="1:30" s="79" customFormat="1" x14ac:dyDescent="0.2">
      <c r="A1043" s="200">
        <v>3506</v>
      </c>
      <c r="B1043" s="200">
        <v>3506262178</v>
      </c>
      <c r="C1043" s="201" t="s">
        <v>553</v>
      </c>
      <c r="D1043" s="200">
        <v>262</v>
      </c>
      <c r="E1043" s="201" t="s">
        <v>294</v>
      </c>
      <c r="F1043" s="200">
        <v>178</v>
      </c>
      <c r="G1043" s="201" t="s">
        <v>210</v>
      </c>
      <c r="H1043" s="202">
        <v>6</v>
      </c>
      <c r="I1043" s="203"/>
      <c r="J1043" s="204">
        <f t="shared" si="272"/>
        <v>11770</v>
      </c>
      <c r="K1043" s="217">
        <f t="shared" si="273"/>
        <v>1981</v>
      </c>
      <c r="L1043" s="217">
        <f t="shared" si="274"/>
        <v>0</v>
      </c>
      <c r="M1043" s="217">
        <f t="shared" si="275"/>
        <v>938</v>
      </c>
      <c r="N1043" s="218">
        <f t="shared" si="286"/>
        <v>14689</v>
      </c>
      <c r="O1043" s="207">
        <f t="shared" si="276"/>
        <v>3</v>
      </c>
      <c r="P1043" s="219"/>
      <c r="Q1043" s="204">
        <f t="shared" si="277"/>
        <v>12067</v>
      </c>
      <c r="R1043" s="217">
        <f t="shared" si="278"/>
        <v>11770</v>
      </c>
      <c r="S1043" s="217">
        <f t="shared" si="279"/>
        <v>11770</v>
      </c>
      <c r="T1043" s="210">
        <f t="shared" si="287"/>
        <v>-297</v>
      </c>
      <c r="U1043" s="219"/>
      <c r="V1043" s="204">
        <f t="shared" si="280"/>
        <v>1452</v>
      </c>
      <c r="W1043" s="217">
        <f t="shared" si="281"/>
        <v>1416</v>
      </c>
      <c r="X1043" s="217">
        <f t="shared" si="282"/>
        <v>1967</v>
      </c>
      <c r="Y1043" s="217">
        <f t="shared" si="283"/>
        <v>1978</v>
      </c>
      <c r="Z1043" s="217">
        <f t="shared" si="284"/>
        <v>1978</v>
      </c>
      <c r="AA1043" s="217">
        <f t="shared" si="285"/>
        <v>1981</v>
      </c>
      <c r="AB1043" s="210">
        <f t="shared" si="288"/>
        <v>3</v>
      </c>
      <c r="AC1043" s="203"/>
      <c r="AD1043" s="211"/>
    </row>
    <row r="1044" spans="1:30" s="79" customFormat="1" x14ac:dyDescent="0.2">
      <c r="A1044" s="200">
        <v>3506</v>
      </c>
      <c r="B1044" s="200">
        <v>3506262229</v>
      </c>
      <c r="C1044" s="201" t="s">
        <v>553</v>
      </c>
      <c r="D1044" s="200">
        <v>262</v>
      </c>
      <c r="E1044" s="201" t="s">
        <v>294</v>
      </c>
      <c r="F1044" s="200">
        <v>229</v>
      </c>
      <c r="G1044" s="201" t="s">
        <v>261</v>
      </c>
      <c r="H1044" s="202">
        <v>20.84</v>
      </c>
      <c r="I1044" s="203"/>
      <c r="J1044" s="204">
        <f t="shared" si="272"/>
        <v>11577</v>
      </c>
      <c r="K1044" s="217">
        <f t="shared" si="273"/>
        <v>1127</v>
      </c>
      <c r="L1044" s="217">
        <f t="shared" si="274"/>
        <v>0</v>
      </c>
      <c r="M1044" s="217">
        <f t="shared" si="275"/>
        <v>938</v>
      </c>
      <c r="N1044" s="218">
        <f t="shared" si="286"/>
        <v>13642</v>
      </c>
      <c r="O1044" s="207">
        <f t="shared" si="276"/>
        <v>-427</v>
      </c>
      <c r="P1044" s="219"/>
      <c r="Q1044" s="204">
        <f t="shared" si="277"/>
        <v>11175</v>
      </c>
      <c r="R1044" s="217">
        <f t="shared" si="278"/>
        <v>11577</v>
      </c>
      <c r="S1044" s="217">
        <f t="shared" si="279"/>
        <v>11577</v>
      </c>
      <c r="T1044" s="210">
        <f t="shared" si="287"/>
        <v>402</v>
      </c>
      <c r="U1044" s="219"/>
      <c r="V1044" s="204">
        <f t="shared" si="280"/>
        <v>1826</v>
      </c>
      <c r="W1044" s="217">
        <f t="shared" si="281"/>
        <v>1891</v>
      </c>
      <c r="X1044" s="217">
        <f t="shared" si="282"/>
        <v>1891</v>
      </c>
      <c r="Y1044" s="217">
        <f t="shared" si="283"/>
        <v>1891</v>
      </c>
      <c r="Z1044" s="217">
        <f t="shared" si="284"/>
        <v>1554</v>
      </c>
      <c r="AA1044" s="217">
        <f t="shared" si="285"/>
        <v>1127</v>
      </c>
      <c r="AB1044" s="210">
        <f t="shared" si="288"/>
        <v>-427</v>
      </c>
      <c r="AC1044" s="203"/>
      <c r="AD1044" s="211"/>
    </row>
    <row r="1045" spans="1:30" s="79" customFormat="1" x14ac:dyDescent="0.2">
      <c r="A1045" s="200">
        <v>3506</v>
      </c>
      <c r="B1045" s="200">
        <v>3506262248</v>
      </c>
      <c r="C1045" s="201" t="s">
        <v>553</v>
      </c>
      <c r="D1045" s="200">
        <v>262</v>
      </c>
      <c r="E1045" s="201" t="s">
        <v>294</v>
      </c>
      <c r="F1045" s="200">
        <v>248</v>
      </c>
      <c r="G1045" s="201" t="s">
        <v>280</v>
      </c>
      <c r="H1045" s="202">
        <v>13.47</v>
      </c>
      <c r="I1045" s="203"/>
      <c r="J1045" s="204">
        <f t="shared" si="272"/>
        <v>11994</v>
      </c>
      <c r="K1045" s="217">
        <f t="shared" si="273"/>
        <v>947</v>
      </c>
      <c r="L1045" s="217">
        <f t="shared" si="274"/>
        <v>0</v>
      </c>
      <c r="M1045" s="217">
        <f t="shared" si="275"/>
        <v>938</v>
      </c>
      <c r="N1045" s="218">
        <f t="shared" si="286"/>
        <v>13879</v>
      </c>
      <c r="O1045" s="207">
        <f t="shared" si="276"/>
        <v>1</v>
      </c>
      <c r="P1045" s="219"/>
      <c r="Q1045" s="204">
        <f t="shared" si="277"/>
        <v>11800</v>
      </c>
      <c r="R1045" s="217">
        <f t="shared" si="278"/>
        <v>11994</v>
      </c>
      <c r="S1045" s="217">
        <f t="shared" si="279"/>
        <v>11994</v>
      </c>
      <c r="T1045" s="210">
        <f t="shared" si="287"/>
        <v>194</v>
      </c>
      <c r="U1045" s="219"/>
      <c r="V1045" s="204">
        <f t="shared" si="280"/>
        <v>677</v>
      </c>
      <c r="W1045" s="217">
        <f t="shared" si="281"/>
        <v>688</v>
      </c>
      <c r="X1045" s="217">
        <f t="shared" si="282"/>
        <v>941</v>
      </c>
      <c r="Y1045" s="217">
        <f t="shared" si="283"/>
        <v>946</v>
      </c>
      <c r="Z1045" s="217">
        <f t="shared" si="284"/>
        <v>946</v>
      </c>
      <c r="AA1045" s="217">
        <f t="shared" si="285"/>
        <v>947</v>
      </c>
      <c r="AB1045" s="210">
        <f t="shared" si="288"/>
        <v>1</v>
      </c>
      <c r="AC1045" s="203"/>
      <c r="AD1045" s="211"/>
    </row>
    <row r="1046" spans="1:30" s="79" customFormat="1" x14ac:dyDescent="0.2">
      <c r="A1046" s="200">
        <v>3506</v>
      </c>
      <c r="B1046" s="200">
        <v>3506262258</v>
      </c>
      <c r="C1046" s="201" t="s">
        <v>553</v>
      </c>
      <c r="D1046" s="200">
        <v>262</v>
      </c>
      <c r="E1046" s="201" t="s">
        <v>294</v>
      </c>
      <c r="F1046" s="200">
        <v>258</v>
      </c>
      <c r="G1046" s="201" t="s">
        <v>290</v>
      </c>
      <c r="H1046" s="202">
        <v>8</v>
      </c>
      <c r="I1046" s="203"/>
      <c r="J1046" s="204">
        <f t="shared" si="272"/>
        <v>13073</v>
      </c>
      <c r="K1046" s="217">
        <f t="shared" si="273"/>
        <v>3848</v>
      </c>
      <c r="L1046" s="217">
        <f t="shared" si="274"/>
        <v>0</v>
      </c>
      <c r="M1046" s="217">
        <f t="shared" si="275"/>
        <v>938</v>
      </c>
      <c r="N1046" s="218">
        <f t="shared" si="286"/>
        <v>17859</v>
      </c>
      <c r="O1046" s="207">
        <f t="shared" si="276"/>
        <v>1</v>
      </c>
      <c r="P1046" s="219"/>
      <c r="Q1046" s="204">
        <f t="shared" si="277"/>
        <v>12193</v>
      </c>
      <c r="R1046" s="217">
        <f t="shared" si="278"/>
        <v>13073</v>
      </c>
      <c r="S1046" s="217">
        <f t="shared" si="279"/>
        <v>13073</v>
      </c>
      <c r="T1046" s="210">
        <f t="shared" si="287"/>
        <v>880</v>
      </c>
      <c r="U1046" s="219"/>
      <c r="V1046" s="204">
        <f t="shared" si="280"/>
        <v>2633</v>
      </c>
      <c r="W1046" s="217">
        <f t="shared" si="281"/>
        <v>2823</v>
      </c>
      <c r="X1046" s="217">
        <f t="shared" si="282"/>
        <v>3838</v>
      </c>
      <c r="Y1046" s="217">
        <f t="shared" si="283"/>
        <v>3847</v>
      </c>
      <c r="Z1046" s="217">
        <f t="shared" si="284"/>
        <v>3847</v>
      </c>
      <c r="AA1046" s="217">
        <f t="shared" si="285"/>
        <v>3848</v>
      </c>
      <c r="AB1046" s="210">
        <f t="shared" si="288"/>
        <v>1</v>
      </c>
      <c r="AC1046" s="203"/>
      <c r="AD1046" s="211"/>
    </row>
    <row r="1047" spans="1:30" s="79" customFormat="1" x14ac:dyDescent="0.2">
      <c r="A1047" s="200">
        <v>3506</v>
      </c>
      <c r="B1047" s="200">
        <v>3506262262</v>
      </c>
      <c r="C1047" s="201" t="s">
        <v>553</v>
      </c>
      <c r="D1047" s="200">
        <v>262</v>
      </c>
      <c r="E1047" s="201" t="s">
        <v>294</v>
      </c>
      <c r="F1047" s="200">
        <v>262</v>
      </c>
      <c r="G1047" s="201" t="s">
        <v>294</v>
      </c>
      <c r="H1047" s="202">
        <v>87.54</v>
      </c>
      <c r="I1047" s="203"/>
      <c r="J1047" s="204">
        <f t="shared" si="272"/>
        <v>11550</v>
      </c>
      <c r="K1047" s="217">
        <f t="shared" si="273"/>
        <v>4037</v>
      </c>
      <c r="L1047" s="217">
        <f t="shared" si="274"/>
        <v>0</v>
      </c>
      <c r="M1047" s="217">
        <f t="shared" si="275"/>
        <v>938</v>
      </c>
      <c r="N1047" s="218">
        <f t="shared" si="286"/>
        <v>16525</v>
      </c>
      <c r="O1047" s="207">
        <f t="shared" si="276"/>
        <v>6</v>
      </c>
      <c r="P1047" s="219"/>
      <c r="Q1047" s="204">
        <f t="shared" si="277"/>
        <v>11015</v>
      </c>
      <c r="R1047" s="217">
        <f t="shared" si="278"/>
        <v>11550</v>
      </c>
      <c r="S1047" s="217">
        <f t="shared" si="279"/>
        <v>11550</v>
      </c>
      <c r="T1047" s="210">
        <f t="shared" si="287"/>
        <v>535</v>
      </c>
      <c r="U1047" s="219"/>
      <c r="V1047" s="204">
        <f t="shared" si="280"/>
        <v>4082</v>
      </c>
      <c r="W1047" s="217">
        <f t="shared" si="281"/>
        <v>4280</v>
      </c>
      <c r="X1047" s="217">
        <f t="shared" si="282"/>
        <v>4280</v>
      </c>
      <c r="Y1047" s="217">
        <f t="shared" si="283"/>
        <v>4280</v>
      </c>
      <c r="Z1047" s="217">
        <f t="shared" si="284"/>
        <v>4031</v>
      </c>
      <c r="AA1047" s="217">
        <f t="shared" si="285"/>
        <v>4037</v>
      </c>
      <c r="AB1047" s="210">
        <f t="shared" si="288"/>
        <v>6</v>
      </c>
      <c r="AC1047" s="203"/>
      <c r="AD1047" s="211"/>
    </row>
    <row r="1048" spans="1:30" s="79" customFormat="1" x14ac:dyDescent="0.2">
      <c r="A1048" s="200">
        <v>3506</v>
      </c>
      <c r="B1048" s="200">
        <v>3506262274</v>
      </c>
      <c r="C1048" s="201" t="s">
        <v>553</v>
      </c>
      <c r="D1048" s="200">
        <v>262</v>
      </c>
      <c r="E1048" s="201" t="s">
        <v>294</v>
      </c>
      <c r="F1048" s="200">
        <v>274</v>
      </c>
      <c r="G1048" s="201" t="s">
        <v>306</v>
      </c>
      <c r="H1048" s="202">
        <v>4</v>
      </c>
      <c r="I1048" s="203"/>
      <c r="J1048" s="204">
        <f t="shared" si="272"/>
        <v>11397</v>
      </c>
      <c r="K1048" s="217">
        <f t="shared" si="273"/>
        <v>4687</v>
      </c>
      <c r="L1048" s="217">
        <f t="shared" si="274"/>
        <v>0</v>
      </c>
      <c r="M1048" s="217">
        <f t="shared" si="275"/>
        <v>938</v>
      </c>
      <c r="N1048" s="218">
        <f t="shared" si="286"/>
        <v>17022</v>
      </c>
      <c r="O1048" s="207">
        <f t="shared" si="276"/>
        <v>2</v>
      </c>
      <c r="P1048" s="219"/>
      <c r="Q1048" s="204">
        <f t="shared" si="277"/>
        <v>9995</v>
      </c>
      <c r="R1048" s="217">
        <f t="shared" si="278"/>
        <v>11397</v>
      </c>
      <c r="S1048" s="217">
        <f t="shared" si="279"/>
        <v>11397</v>
      </c>
      <c r="T1048" s="210">
        <f t="shared" si="287"/>
        <v>1402</v>
      </c>
      <c r="U1048" s="219"/>
      <c r="V1048" s="204">
        <f t="shared" si="280"/>
        <v>4618</v>
      </c>
      <c r="W1048" s="217">
        <f t="shared" si="281"/>
        <v>5265</v>
      </c>
      <c r="X1048" s="217">
        <f t="shared" si="282"/>
        <v>4713</v>
      </c>
      <c r="Y1048" s="217">
        <f t="shared" si="283"/>
        <v>4687</v>
      </c>
      <c r="Z1048" s="217">
        <f t="shared" si="284"/>
        <v>4685</v>
      </c>
      <c r="AA1048" s="217">
        <f t="shared" si="285"/>
        <v>4687</v>
      </c>
      <c r="AB1048" s="210">
        <f t="shared" si="288"/>
        <v>2</v>
      </c>
      <c r="AC1048" s="203"/>
      <c r="AD1048" s="211"/>
    </row>
    <row r="1049" spans="1:30" s="79" customFormat="1" x14ac:dyDescent="0.2">
      <c r="A1049" s="200">
        <v>3506</v>
      </c>
      <c r="B1049" s="200">
        <v>3506262284</v>
      </c>
      <c r="C1049" s="201" t="s">
        <v>553</v>
      </c>
      <c r="D1049" s="200">
        <v>262</v>
      </c>
      <c r="E1049" s="201" t="s">
        <v>294</v>
      </c>
      <c r="F1049" s="200">
        <v>284</v>
      </c>
      <c r="G1049" s="201" t="s">
        <v>316</v>
      </c>
      <c r="H1049" s="202">
        <v>4</v>
      </c>
      <c r="I1049" s="203"/>
      <c r="J1049" s="204">
        <f t="shared" si="272"/>
        <v>11397</v>
      </c>
      <c r="K1049" s="217">
        <f t="shared" si="273"/>
        <v>4540</v>
      </c>
      <c r="L1049" s="217">
        <f t="shared" si="274"/>
        <v>0</v>
      </c>
      <c r="M1049" s="217">
        <f t="shared" si="275"/>
        <v>938</v>
      </c>
      <c r="N1049" s="218">
        <f t="shared" si="286"/>
        <v>16875</v>
      </c>
      <c r="O1049" s="207">
        <f t="shared" si="276"/>
        <v>6</v>
      </c>
      <c r="P1049" s="219"/>
      <c r="Q1049" s="204">
        <f t="shared" si="277"/>
        <v>10759</v>
      </c>
      <c r="R1049" s="217">
        <f t="shared" si="278"/>
        <v>11397</v>
      </c>
      <c r="S1049" s="217">
        <f t="shared" si="279"/>
        <v>11397</v>
      </c>
      <c r="T1049" s="210">
        <f t="shared" si="287"/>
        <v>638</v>
      </c>
      <c r="U1049" s="219"/>
      <c r="V1049" s="204">
        <f t="shared" si="280"/>
        <v>4522</v>
      </c>
      <c r="W1049" s="217">
        <f t="shared" si="281"/>
        <v>4791</v>
      </c>
      <c r="X1049" s="217">
        <f t="shared" si="282"/>
        <v>4517</v>
      </c>
      <c r="Y1049" s="217">
        <f t="shared" si="283"/>
        <v>4535</v>
      </c>
      <c r="Z1049" s="217">
        <f t="shared" si="284"/>
        <v>4534</v>
      </c>
      <c r="AA1049" s="217">
        <f t="shared" si="285"/>
        <v>4540</v>
      </c>
      <c r="AB1049" s="210">
        <f t="shared" si="288"/>
        <v>6</v>
      </c>
      <c r="AC1049" s="203"/>
      <c r="AD1049" s="211"/>
    </row>
    <row r="1050" spans="1:30" s="79" customFormat="1" x14ac:dyDescent="0.2">
      <c r="A1050" s="200">
        <v>3506</v>
      </c>
      <c r="B1050" s="200">
        <v>3506262295</v>
      </c>
      <c r="C1050" s="201" t="s">
        <v>553</v>
      </c>
      <c r="D1050" s="200">
        <v>262</v>
      </c>
      <c r="E1050" s="201" t="s">
        <v>294</v>
      </c>
      <c r="F1050" s="200">
        <v>295</v>
      </c>
      <c r="G1050" s="201" t="s">
        <v>327</v>
      </c>
      <c r="H1050" s="202">
        <v>1</v>
      </c>
      <c r="I1050" s="203"/>
      <c r="J1050" s="204">
        <f t="shared" si="272"/>
        <v>10766</v>
      </c>
      <c r="K1050" s="217">
        <f t="shared" si="273"/>
        <v>6352</v>
      </c>
      <c r="L1050" s="217">
        <f t="shared" si="274"/>
        <v>0</v>
      </c>
      <c r="M1050" s="217">
        <f t="shared" si="275"/>
        <v>938</v>
      </c>
      <c r="N1050" s="218">
        <f t="shared" si="286"/>
        <v>18056</v>
      </c>
      <c r="O1050" s="207">
        <f t="shared" si="276"/>
        <v>4</v>
      </c>
      <c r="P1050" s="219"/>
      <c r="Q1050" s="204">
        <f t="shared" si="277"/>
        <v>9670</v>
      </c>
      <c r="R1050" s="217">
        <f t="shared" si="278"/>
        <v>10766</v>
      </c>
      <c r="S1050" s="217">
        <f t="shared" si="279"/>
        <v>10766</v>
      </c>
      <c r="T1050" s="210">
        <f t="shared" si="287"/>
        <v>1096</v>
      </c>
      <c r="U1050" s="219"/>
      <c r="V1050" s="204">
        <f t="shared" si="280"/>
        <v>5351</v>
      </c>
      <c r="W1050" s="217">
        <f t="shared" si="281"/>
        <v>5957</v>
      </c>
      <c r="X1050" s="217">
        <f t="shared" si="282"/>
        <v>6114</v>
      </c>
      <c r="Y1050" s="217">
        <f t="shared" si="283"/>
        <v>6109</v>
      </c>
      <c r="Z1050" s="217">
        <f t="shared" si="284"/>
        <v>6348</v>
      </c>
      <c r="AA1050" s="217">
        <f t="shared" si="285"/>
        <v>6352</v>
      </c>
      <c r="AB1050" s="210">
        <f t="shared" si="288"/>
        <v>4</v>
      </c>
      <c r="AC1050" s="203"/>
      <c r="AD1050" s="211"/>
    </row>
    <row r="1051" spans="1:30" s="79" customFormat="1" x14ac:dyDescent="0.2">
      <c r="A1051" s="200">
        <v>3506</v>
      </c>
      <c r="B1051" s="200">
        <v>3506262346</v>
      </c>
      <c r="C1051" s="201" t="s">
        <v>553</v>
      </c>
      <c r="D1051" s="200">
        <v>262</v>
      </c>
      <c r="E1051" s="201" t="s">
        <v>294</v>
      </c>
      <c r="F1051" s="200">
        <v>346</v>
      </c>
      <c r="G1051" s="201" t="s">
        <v>378</v>
      </c>
      <c r="H1051" s="202">
        <v>2</v>
      </c>
      <c r="I1051" s="203"/>
      <c r="J1051" s="204">
        <f t="shared" si="272"/>
        <v>10766</v>
      </c>
      <c r="K1051" s="217">
        <f t="shared" si="273"/>
        <v>1580</v>
      </c>
      <c r="L1051" s="217">
        <f t="shared" si="274"/>
        <v>0</v>
      </c>
      <c r="M1051" s="217">
        <f t="shared" si="275"/>
        <v>938</v>
      </c>
      <c r="N1051" s="218">
        <f t="shared" si="286"/>
        <v>13284</v>
      </c>
      <c r="O1051" s="207">
        <f t="shared" si="276"/>
        <v>0</v>
      </c>
      <c r="P1051" s="219"/>
      <c r="Q1051" s="204">
        <f t="shared" si="277"/>
        <v>15145</v>
      </c>
      <c r="R1051" s="217">
        <f t="shared" si="278"/>
        <v>10766</v>
      </c>
      <c r="S1051" s="217">
        <f t="shared" si="279"/>
        <v>10766</v>
      </c>
      <c r="T1051" s="210">
        <f t="shared" si="287"/>
        <v>-4379</v>
      </c>
      <c r="U1051" s="219"/>
      <c r="V1051" s="204">
        <f t="shared" si="280"/>
        <v>1598</v>
      </c>
      <c r="W1051" s="217">
        <f t="shared" si="281"/>
        <v>1136</v>
      </c>
      <c r="X1051" s="217">
        <f t="shared" si="282"/>
        <v>1566</v>
      </c>
      <c r="Y1051" s="217">
        <f t="shared" si="283"/>
        <v>1580</v>
      </c>
      <c r="Z1051" s="217">
        <f t="shared" si="284"/>
        <v>1580</v>
      </c>
      <c r="AA1051" s="217">
        <f t="shared" si="285"/>
        <v>1580</v>
      </c>
      <c r="AB1051" s="210">
        <f t="shared" si="288"/>
        <v>0</v>
      </c>
      <c r="AC1051" s="203"/>
      <c r="AD1051" s="211"/>
    </row>
    <row r="1052" spans="1:30" s="79" customFormat="1" x14ac:dyDescent="0.2">
      <c r="A1052" s="200">
        <v>3506</v>
      </c>
      <c r="B1052" s="200">
        <v>3506262347</v>
      </c>
      <c r="C1052" s="201" t="s">
        <v>553</v>
      </c>
      <c r="D1052" s="200">
        <v>262</v>
      </c>
      <c r="E1052" s="201" t="s">
        <v>294</v>
      </c>
      <c r="F1052" s="200">
        <v>347</v>
      </c>
      <c r="G1052" s="201" t="s">
        <v>379</v>
      </c>
      <c r="H1052" s="202">
        <v>6</v>
      </c>
      <c r="I1052" s="203"/>
      <c r="J1052" s="204">
        <f t="shared" si="272"/>
        <v>11497</v>
      </c>
      <c r="K1052" s="217">
        <f t="shared" si="273"/>
        <v>5205</v>
      </c>
      <c r="L1052" s="217">
        <f t="shared" si="274"/>
        <v>0</v>
      </c>
      <c r="M1052" s="217">
        <f t="shared" si="275"/>
        <v>938</v>
      </c>
      <c r="N1052" s="218">
        <f t="shared" si="286"/>
        <v>17640</v>
      </c>
      <c r="O1052" s="207">
        <f t="shared" si="276"/>
        <v>1</v>
      </c>
      <c r="P1052" s="219"/>
      <c r="Q1052" s="204">
        <f t="shared" si="277"/>
        <v>11100</v>
      </c>
      <c r="R1052" s="217">
        <f t="shared" si="278"/>
        <v>11497</v>
      </c>
      <c r="S1052" s="217">
        <f t="shared" si="279"/>
        <v>11497</v>
      </c>
      <c r="T1052" s="210">
        <f t="shared" si="287"/>
        <v>397</v>
      </c>
      <c r="U1052" s="219"/>
      <c r="V1052" s="204">
        <f t="shared" si="280"/>
        <v>4964</v>
      </c>
      <c r="W1052" s="217">
        <f t="shared" si="281"/>
        <v>5142</v>
      </c>
      <c r="X1052" s="217">
        <f t="shared" si="282"/>
        <v>5188</v>
      </c>
      <c r="Y1052" s="217">
        <f t="shared" si="283"/>
        <v>5204</v>
      </c>
      <c r="Z1052" s="217">
        <f t="shared" si="284"/>
        <v>5204</v>
      </c>
      <c r="AA1052" s="217">
        <f t="shared" si="285"/>
        <v>5205</v>
      </c>
      <c r="AB1052" s="210">
        <f t="shared" si="288"/>
        <v>1</v>
      </c>
      <c r="AC1052" s="203"/>
      <c r="AD1052" s="211"/>
    </row>
    <row r="1053" spans="1:30" s="79" customFormat="1" x14ac:dyDescent="0.2">
      <c r="A1053" s="200">
        <v>3508</v>
      </c>
      <c r="B1053" s="200">
        <v>3508281061</v>
      </c>
      <c r="C1053" s="201" t="s">
        <v>603</v>
      </c>
      <c r="D1053" s="200">
        <v>281</v>
      </c>
      <c r="E1053" s="201" t="s">
        <v>313</v>
      </c>
      <c r="F1053" s="200">
        <v>61</v>
      </c>
      <c r="G1053" s="201" t="s">
        <v>93</v>
      </c>
      <c r="H1053" s="202">
        <v>2.29</v>
      </c>
      <c r="I1053" s="203"/>
      <c r="J1053" s="204">
        <f t="shared" si="272"/>
        <v>14518</v>
      </c>
      <c r="K1053" s="217">
        <f t="shared" si="273"/>
        <v>793</v>
      </c>
      <c r="L1053" s="217">
        <f t="shared" si="274"/>
        <v>0</v>
      </c>
      <c r="M1053" s="217">
        <f t="shared" si="275"/>
        <v>938</v>
      </c>
      <c r="N1053" s="218">
        <f t="shared" si="286"/>
        <v>16249</v>
      </c>
      <c r="O1053" s="207">
        <f t="shared" si="276"/>
        <v>3</v>
      </c>
      <c r="P1053" s="219"/>
      <c r="Q1053" s="204">
        <f t="shared" si="277"/>
        <v>14690</v>
      </c>
      <c r="R1053" s="217">
        <f t="shared" si="278"/>
        <v>14518</v>
      </c>
      <c r="S1053" s="217">
        <f t="shared" si="279"/>
        <v>14518</v>
      </c>
      <c r="T1053" s="210">
        <f t="shared" si="287"/>
        <v>-172</v>
      </c>
      <c r="U1053" s="219"/>
      <c r="V1053" s="204">
        <f t="shared" si="280"/>
        <v>673</v>
      </c>
      <c r="W1053" s="217">
        <f t="shared" si="281"/>
        <v>665</v>
      </c>
      <c r="X1053" s="217">
        <f t="shared" si="282"/>
        <v>797</v>
      </c>
      <c r="Y1053" s="217">
        <f t="shared" si="283"/>
        <v>790</v>
      </c>
      <c r="Z1053" s="217">
        <f t="shared" si="284"/>
        <v>790</v>
      </c>
      <c r="AA1053" s="217">
        <f t="shared" si="285"/>
        <v>793</v>
      </c>
      <c r="AB1053" s="210">
        <f t="shared" si="288"/>
        <v>3</v>
      </c>
      <c r="AC1053" s="203"/>
      <c r="AD1053" s="211"/>
    </row>
    <row r="1054" spans="1:30" s="79" customFormat="1" x14ac:dyDescent="0.2">
      <c r="A1054" s="200">
        <v>3508</v>
      </c>
      <c r="B1054" s="200">
        <v>3508281137</v>
      </c>
      <c r="C1054" s="201" t="s">
        <v>603</v>
      </c>
      <c r="D1054" s="200">
        <v>281</v>
      </c>
      <c r="E1054" s="201" t="s">
        <v>313</v>
      </c>
      <c r="F1054" s="200">
        <v>137</v>
      </c>
      <c r="G1054" s="201" t="s">
        <v>169</v>
      </c>
      <c r="H1054" s="202">
        <v>3</v>
      </c>
      <c r="I1054" s="203"/>
      <c r="J1054" s="204">
        <f t="shared" si="272"/>
        <v>16710</v>
      </c>
      <c r="K1054" s="217">
        <f t="shared" si="273"/>
        <v>0</v>
      </c>
      <c r="L1054" s="217">
        <f t="shared" si="274"/>
        <v>0</v>
      </c>
      <c r="M1054" s="217">
        <f t="shared" si="275"/>
        <v>938</v>
      </c>
      <c r="N1054" s="218">
        <f t="shared" si="286"/>
        <v>17648</v>
      </c>
      <c r="O1054" s="207">
        <f t="shared" si="276"/>
        <v>0</v>
      </c>
      <c r="P1054" s="219"/>
      <c r="Q1054" s="204">
        <f t="shared" si="277"/>
        <v>15145</v>
      </c>
      <c r="R1054" s="217">
        <f t="shared" si="278"/>
        <v>16710</v>
      </c>
      <c r="S1054" s="217">
        <f t="shared" si="279"/>
        <v>16710</v>
      </c>
      <c r="T1054" s="210">
        <f t="shared" si="287"/>
        <v>1565</v>
      </c>
      <c r="U1054" s="219"/>
      <c r="V1054" s="204">
        <f t="shared" si="280"/>
        <v>0</v>
      </c>
      <c r="W1054" s="217">
        <f t="shared" si="281"/>
        <v>0</v>
      </c>
      <c r="X1054" s="217">
        <f t="shared" si="282"/>
        <v>0</v>
      </c>
      <c r="Y1054" s="217">
        <f t="shared" si="283"/>
        <v>0</v>
      </c>
      <c r="Z1054" s="217">
        <f t="shared" si="284"/>
        <v>0</v>
      </c>
      <c r="AA1054" s="217">
        <f t="shared" si="285"/>
        <v>0</v>
      </c>
      <c r="AB1054" s="210">
        <f t="shared" si="288"/>
        <v>0</v>
      </c>
      <c r="AC1054" s="203"/>
      <c r="AD1054" s="211"/>
    </row>
    <row r="1055" spans="1:30" s="79" customFormat="1" x14ac:dyDescent="0.2">
      <c r="A1055" s="200">
        <v>3508</v>
      </c>
      <c r="B1055" s="200">
        <v>3508281227</v>
      </c>
      <c r="C1055" s="201" t="s">
        <v>603</v>
      </c>
      <c r="D1055" s="200">
        <v>281</v>
      </c>
      <c r="E1055" s="201" t="s">
        <v>313</v>
      </c>
      <c r="F1055" s="200">
        <v>227</v>
      </c>
      <c r="G1055" s="201" t="s">
        <v>259</v>
      </c>
      <c r="H1055" s="202">
        <v>1</v>
      </c>
      <c r="I1055" s="203"/>
      <c r="J1055" s="204">
        <f t="shared" si="272"/>
        <v>12081.55337579618</v>
      </c>
      <c r="K1055" s="217">
        <f t="shared" si="273"/>
        <v>3640</v>
      </c>
      <c r="L1055" s="217">
        <f t="shared" si="274"/>
        <v>0</v>
      </c>
      <c r="M1055" s="217">
        <f t="shared" si="275"/>
        <v>938</v>
      </c>
      <c r="N1055" s="218">
        <f t="shared" si="286"/>
        <v>16659.553375796182</v>
      </c>
      <c r="O1055" s="207">
        <f t="shared" si="276"/>
        <v>1</v>
      </c>
      <c r="P1055" s="219"/>
      <c r="Q1055" s="204">
        <f t="shared" si="277"/>
        <v>11710.825516123114</v>
      </c>
      <c r="R1055" s="217" t="str">
        <f t="shared" si="278"/>
        <v/>
      </c>
      <c r="S1055" s="217">
        <f t="shared" si="279"/>
        <v>12081.55337579618</v>
      </c>
      <c r="T1055" s="210">
        <f t="shared" si="287"/>
        <v>370.72785967306663</v>
      </c>
      <c r="U1055" s="219"/>
      <c r="V1055" s="204">
        <f t="shared" si="280"/>
        <v>3423</v>
      </c>
      <c r="W1055" s="217" t="str">
        <f t="shared" si="281"/>
        <v/>
      </c>
      <c r="X1055" s="217">
        <f t="shared" si="282"/>
        <v>3681</v>
      </c>
      <c r="Y1055" s="217">
        <f t="shared" si="283"/>
        <v>3639</v>
      </c>
      <c r="Z1055" s="217">
        <f t="shared" si="284"/>
        <v>3639</v>
      </c>
      <c r="AA1055" s="217">
        <f t="shared" si="285"/>
        <v>3640</v>
      </c>
      <c r="AB1055" s="210">
        <f t="shared" si="288"/>
        <v>1</v>
      </c>
      <c r="AC1055" s="203"/>
      <c r="AD1055" s="211"/>
    </row>
    <row r="1056" spans="1:30" s="79" customFormat="1" x14ac:dyDescent="0.2">
      <c r="A1056" s="200">
        <v>3508</v>
      </c>
      <c r="B1056" s="200">
        <v>3508281281</v>
      </c>
      <c r="C1056" s="201" t="s">
        <v>603</v>
      </c>
      <c r="D1056" s="200">
        <v>281</v>
      </c>
      <c r="E1056" s="201" t="s">
        <v>313</v>
      </c>
      <c r="F1056" s="200">
        <v>281</v>
      </c>
      <c r="G1056" s="201" t="s">
        <v>313</v>
      </c>
      <c r="H1056" s="202">
        <v>189.95999999999995</v>
      </c>
      <c r="I1056" s="203"/>
      <c r="J1056" s="204">
        <f t="shared" si="272"/>
        <v>15462</v>
      </c>
      <c r="K1056" s="217">
        <f t="shared" si="273"/>
        <v>703</v>
      </c>
      <c r="L1056" s="217">
        <f t="shared" si="274"/>
        <v>0</v>
      </c>
      <c r="M1056" s="217">
        <f t="shared" si="275"/>
        <v>938</v>
      </c>
      <c r="N1056" s="218">
        <f t="shared" si="286"/>
        <v>17103</v>
      </c>
      <c r="O1056" s="207">
        <f t="shared" si="276"/>
        <v>7</v>
      </c>
      <c r="P1056" s="219"/>
      <c r="Q1056" s="204">
        <f t="shared" si="277"/>
        <v>15159</v>
      </c>
      <c r="R1056" s="217">
        <f t="shared" si="278"/>
        <v>15462</v>
      </c>
      <c r="S1056" s="217">
        <f t="shared" si="279"/>
        <v>15462</v>
      </c>
      <c r="T1056" s="210">
        <f t="shared" si="287"/>
        <v>303</v>
      </c>
      <c r="U1056" s="219"/>
      <c r="V1056" s="204">
        <f t="shared" si="280"/>
        <v>0</v>
      </c>
      <c r="W1056" s="217">
        <f t="shared" si="281"/>
        <v>0</v>
      </c>
      <c r="X1056" s="217">
        <f t="shared" si="282"/>
        <v>674</v>
      </c>
      <c r="Y1056" s="217">
        <f t="shared" si="283"/>
        <v>697</v>
      </c>
      <c r="Z1056" s="217">
        <f t="shared" si="284"/>
        <v>696</v>
      </c>
      <c r="AA1056" s="217">
        <f t="shared" si="285"/>
        <v>703</v>
      </c>
      <c r="AB1056" s="210">
        <f t="shared" si="288"/>
        <v>7</v>
      </c>
      <c r="AC1056" s="203"/>
      <c r="AD1056" s="211"/>
    </row>
    <row r="1057" spans="1:30" s="79" customFormat="1" x14ac:dyDescent="0.2">
      <c r="A1057" s="200">
        <v>3508</v>
      </c>
      <c r="B1057" s="200">
        <v>3508281325</v>
      </c>
      <c r="C1057" s="201" t="s">
        <v>603</v>
      </c>
      <c r="D1057" s="200">
        <v>281</v>
      </c>
      <c r="E1057" s="201" t="s">
        <v>313</v>
      </c>
      <c r="F1057" s="200">
        <v>325</v>
      </c>
      <c r="G1057" s="201" t="s">
        <v>357</v>
      </c>
      <c r="H1057" s="202">
        <v>1.03</v>
      </c>
      <c r="I1057" s="203"/>
      <c r="J1057" s="204">
        <f t="shared" si="272"/>
        <v>12505.803428461981</v>
      </c>
      <c r="K1057" s="217">
        <f t="shared" si="273"/>
        <v>1787</v>
      </c>
      <c r="L1057" s="217">
        <f t="shared" si="274"/>
        <v>0</v>
      </c>
      <c r="M1057" s="217">
        <f t="shared" si="275"/>
        <v>938</v>
      </c>
      <c r="N1057" s="218">
        <f t="shared" si="286"/>
        <v>15230.803428461981</v>
      </c>
      <c r="O1057" s="207">
        <f t="shared" si="276"/>
        <v>0</v>
      </c>
      <c r="P1057" s="219"/>
      <c r="Q1057" s="204">
        <f t="shared" si="277"/>
        <v>12171.454391264475</v>
      </c>
      <c r="R1057" s="217" t="str">
        <f t="shared" si="278"/>
        <v/>
      </c>
      <c r="S1057" s="217">
        <f t="shared" si="279"/>
        <v>12505.803428461981</v>
      </c>
      <c r="T1057" s="210">
        <f t="shared" si="287"/>
        <v>334.34903719750582</v>
      </c>
      <c r="U1057" s="219"/>
      <c r="V1057" s="204">
        <f t="shared" si="280"/>
        <v>1555</v>
      </c>
      <c r="W1057" s="217" t="str">
        <f t="shared" si="281"/>
        <v/>
      </c>
      <c r="X1057" s="217">
        <f t="shared" si="282"/>
        <v>1764</v>
      </c>
      <c r="Y1057" s="217">
        <f t="shared" si="283"/>
        <v>1787</v>
      </c>
      <c r="Z1057" s="217">
        <f t="shared" si="284"/>
        <v>1787</v>
      </c>
      <c r="AA1057" s="217">
        <f t="shared" si="285"/>
        <v>1787</v>
      </c>
      <c r="AB1057" s="210">
        <f t="shared" si="288"/>
        <v>0</v>
      </c>
      <c r="AC1057" s="203"/>
      <c r="AD1057" s="211"/>
    </row>
    <row r="1058" spans="1:30" s="79" customFormat="1" x14ac:dyDescent="0.2">
      <c r="A1058" s="200">
        <v>3508</v>
      </c>
      <c r="B1058" s="200">
        <v>3508281332</v>
      </c>
      <c r="C1058" s="201" t="s">
        <v>603</v>
      </c>
      <c r="D1058" s="200">
        <v>281</v>
      </c>
      <c r="E1058" s="201" t="s">
        <v>313</v>
      </c>
      <c r="F1058" s="200">
        <v>332</v>
      </c>
      <c r="G1058" s="201" t="s">
        <v>364</v>
      </c>
      <c r="H1058" s="202">
        <v>2.06</v>
      </c>
      <c r="I1058" s="203"/>
      <c r="J1058" s="204">
        <f t="shared" si="272"/>
        <v>16608</v>
      </c>
      <c r="K1058" s="217">
        <f t="shared" si="273"/>
        <v>1282</v>
      </c>
      <c r="L1058" s="217">
        <f t="shared" si="274"/>
        <v>0</v>
      </c>
      <c r="M1058" s="217">
        <f t="shared" si="275"/>
        <v>938</v>
      </c>
      <c r="N1058" s="218">
        <f t="shared" si="286"/>
        <v>18828</v>
      </c>
      <c r="O1058" s="207">
        <f t="shared" si="276"/>
        <v>2</v>
      </c>
      <c r="P1058" s="219"/>
      <c r="Q1058" s="204">
        <f t="shared" si="277"/>
        <v>15145</v>
      </c>
      <c r="R1058" s="217" t="str">
        <f t="shared" si="278"/>
        <v/>
      </c>
      <c r="S1058" s="217">
        <f t="shared" si="279"/>
        <v>16608</v>
      </c>
      <c r="T1058" s="210">
        <f t="shared" si="287"/>
        <v>1463</v>
      </c>
      <c r="U1058" s="219"/>
      <c r="V1058" s="204">
        <f t="shared" si="280"/>
        <v>936</v>
      </c>
      <c r="W1058" s="217" t="str">
        <f t="shared" si="281"/>
        <v/>
      </c>
      <c r="X1058" s="217">
        <f t="shared" si="282"/>
        <v>1284</v>
      </c>
      <c r="Y1058" s="217">
        <f t="shared" si="283"/>
        <v>1280</v>
      </c>
      <c r="Z1058" s="217">
        <f t="shared" si="284"/>
        <v>1280</v>
      </c>
      <c r="AA1058" s="217">
        <f t="shared" si="285"/>
        <v>1282</v>
      </c>
      <c r="AB1058" s="210">
        <f t="shared" si="288"/>
        <v>2</v>
      </c>
      <c r="AC1058" s="203"/>
      <c r="AD1058" s="211"/>
    </row>
    <row r="1059" spans="1:30" s="79" customFormat="1" x14ac:dyDescent="0.2">
      <c r="A1059" s="200">
        <v>3509</v>
      </c>
      <c r="B1059" s="200">
        <v>3509095027</v>
      </c>
      <c r="C1059" s="201" t="s">
        <v>556</v>
      </c>
      <c r="D1059" s="200">
        <v>95</v>
      </c>
      <c r="E1059" s="201" t="s">
        <v>127</v>
      </c>
      <c r="F1059" s="200">
        <v>27</v>
      </c>
      <c r="G1059" s="201" t="s">
        <v>59</v>
      </c>
      <c r="H1059" s="202">
        <v>1</v>
      </c>
      <c r="I1059" s="203"/>
      <c r="J1059" s="204">
        <f t="shared" si="272"/>
        <v>10490.709659685865</v>
      </c>
      <c r="K1059" s="217">
        <f t="shared" si="273"/>
        <v>1737</v>
      </c>
      <c r="L1059" s="217">
        <f t="shared" si="274"/>
        <v>0</v>
      </c>
      <c r="M1059" s="217">
        <f t="shared" si="275"/>
        <v>938</v>
      </c>
      <c r="N1059" s="218">
        <f t="shared" si="286"/>
        <v>13165.709659685865</v>
      </c>
      <c r="O1059" s="207">
        <f t="shared" si="276"/>
        <v>0</v>
      </c>
      <c r="P1059" s="219"/>
      <c r="Q1059" s="204" t="str">
        <f t="shared" si="277"/>
        <v/>
      </c>
      <c r="R1059" s="217" t="str">
        <f t="shared" si="278"/>
        <v/>
      </c>
      <c r="S1059" s="217">
        <f t="shared" si="279"/>
        <v>10490.709659685865</v>
      </c>
      <c r="T1059" s="210" t="str">
        <f t="shared" si="287"/>
        <v/>
      </c>
      <c r="U1059" s="219"/>
      <c r="V1059" s="204" t="str">
        <f t="shared" si="280"/>
        <v/>
      </c>
      <c r="W1059" s="217" t="str">
        <f t="shared" si="281"/>
        <v/>
      </c>
      <c r="X1059" s="217">
        <f t="shared" si="282"/>
        <v>1724</v>
      </c>
      <c r="Y1059" s="217">
        <f t="shared" si="283"/>
        <v>1737</v>
      </c>
      <c r="Z1059" s="217">
        <f t="shared" si="284"/>
        <v>1737</v>
      </c>
      <c r="AA1059" s="217">
        <f t="shared" si="285"/>
        <v>1737</v>
      </c>
      <c r="AB1059" s="210">
        <f t="shared" si="288"/>
        <v>0</v>
      </c>
      <c r="AC1059" s="203"/>
      <c r="AD1059" s="211"/>
    </row>
    <row r="1060" spans="1:30" s="79" customFormat="1" x14ac:dyDescent="0.2">
      <c r="A1060" s="200">
        <v>3509</v>
      </c>
      <c r="B1060" s="200">
        <v>3509095072</v>
      </c>
      <c r="C1060" s="201" t="s">
        <v>556</v>
      </c>
      <c r="D1060" s="200">
        <v>95</v>
      </c>
      <c r="E1060" s="201" t="s">
        <v>127</v>
      </c>
      <c r="F1060" s="200">
        <v>72</v>
      </c>
      <c r="G1060" s="201" t="s">
        <v>104</v>
      </c>
      <c r="H1060" s="202">
        <v>1</v>
      </c>
      <c r="I1060" s="203"/>
      <c r="J1060" s="204">
        <f t="shared" si="272"/>
        <v>12765</v>
      </c>
      <c r="K1060" s="217">
        <f t="shared" si="273"/>
        <v>3341</v>
      </c>
      <c r="L1060" s="217">
        <f t="shared" si="274"/>
        <v>0</v>
      </c>
      <c r="M1060" s="217">
        <f t="shared" si="275"/>
        <v>938</v>
      </c>
      <c r="N1060" s="218">
        <f t="shared" si="286"/>
        <v>17044</v>
      </c>
      <c r="O1060" s="207">
        <f t="shared" si="276"/>
        <v>0</v>
      </c>
      <c r="P1060" s="219"/>
      <c r="Q1060" s="204">
        <f t="shared" si="277"/>
        <v>13375</v>
      </c>
      <c r="R1060" s="217">
        <f t="shared" si="278"/>
        <v>12765</v>
      </c>
      <c r="S1060" s="217">
        <f t="shared" si="279"/>
        <v>12765</v>
      </c>
      <c r="T1060" s="210">
        <f t="shared" si="287"/>
        <v>-610</v>
      </c>
      <c r="U1060" s="219"/>
      <c r="V1060" s="204">
        <f t="shared" si="280"/>
        <v>3015</v>
      </c>
      <c r="W1060" s="217">
        <f t="shared" si="281"/>
        <v>2878</v>
      </c>
      <c r="X1060" s="217">
        <f t="shared" si="282"/>
        <v>3319</v>
      </c>
      <c r="Y1060" s="217">
        <f t="shared" si="283"/>
        <v>3341</v>
      </c>
      <c r="Z1060" s="217">
        <f t="shared" si="284"/>
        <v>3341</v>
      </c>
      <c r="AA1060" s="217">
        <f t="shared" si="285"/>
        <v>3341</v>
      </c>
      <c r="AB1060" s="210">
        <f t="shared" si="288"/>
        <v>0</v>
      </c>
      <c r="AC1060" s="203"/>
      <c r="AD1060" s="211"/>
    </row>
    <row r="1061" spans="1:30" s="79" customFormat="1" x14ac:dyDescent="0.2">
      <c r="A1061" s="200">
        <v>3509</v>
      </c>
      <c r="B1061" s="200">
        <v>3509095095</v>
      </c>
      <c r="C1061" s="201" t="s">
        <v>556</v>
      </c>
      <c r="D1061" s="200">
        <v>95</v>
      </c>
      <c r="E1061" s="201" t="s">
        <v>127</v>
      </c>
      <c r="F1061" s="200">
        <v>95</v>
      </c>
      <c r="G1061" s="201" t="s">
        <v>127</v>
      </c>
      <c r="H1061" s="202">
        <v>554.82000000000005</v>
      </c>
      <c r="I1061" s="203"/>
      <c r="J1061" s="204">
        <f t="shared" si="272"/>
        <v>13275</v>
      </c>
      <c r="K1061" s="217">
        <f t="shared" si="273"/>
        <v>97</v>
      </c>
      <c r="L1061" s="217">
        <f t="shared" si="274"/>
        <v>0</v>
      </c>
      <c r="M1061" s="217">
        <f t="shared" si="275"/>
        <v>938</v>
      </c>
      <c r="N1061" s="218">
        <f t="shared" si="286"/>
        <v>14310</v>
      </c>
      <c r="O1061" s="207">
        <f t="shared" si="276"/>
        <v>5</v>
      </c>
      <c r="P1061" s="219"/>
      <c r="Q1061" s="204">
        <f t="shared" si="277"/>
        <v>13085</v>
      </c>
      <c r="R1061" s="217">
        <f t="shared" si="278"/>
        <v>13275</v>
      </c>
      <c r="S1061" s="217">
        <f t="shared" si="279"/>
        <v>13275</v>
      </c>
      <c r="T1061" s="210">
        <f t="shared" si="287"/>
        <v>190</v>
      </c>
      <c r="U1061" s="219"/>
      <c r="V1061" s="204">
        <f t="shared" si="280"/>
        <v>0</v>
      </c>
      <c r="W1061" s="217">
        <f t="shared" si="281"/>
        <v>0</v>
      </c>
      <c r="X1061" s="217">
        <f t="shared" si="282"/>
        <v>73</v>
      </c>
      <c r="Y1061" s="217">
        <f t="shared" si="283"/>
        <v>92</v>
      </c>
      <c r="Z1061" s="217">
        <f t="shared" si="284"/>
        <v>92</v>
      </c>
      <c r="AA1061" s="217">
        <f t="shared" si="285"/>
        <v>97</v>
      </c>
      <c r="AB1061" s="210">
        <f t="shared" si="288"/>
        <v>5</v>
      </c>
      <c r="AC1061" s="203"/>
      <c r="AD1061" s="211"/>
    </row>
    <row r="1062" spans="1:30" s="79" customFormat="1" x14ac:dyDescent="0.2">
      <c r="A1062" s="200">
        <v>3509</v>
      </c>
      <c r="B1062" s="200">
        <v>3509095201</v>
      </c>
      <c r="C1062" s="201" t="s">
        <v>556</v>
      </c>
      <c r="D1062" s="200">
        <v>95</v>
      </c>
      <c r="E1062" s="201" t="s">
        <v>127</v>
      </c>
      <c r="F1062" s="200">
        <v>201</v>
      </c>
      <c r="G1062" s="201" t="s">
        <v>233</v>
      </c>
      <c r="H1062" s="202">
        <v>3</v>
      </c>
      <c r="I1062" s="203"/>
      <c r="J1062" s="204">
        <f t="shared" si="272"/>
        <v>15446</v>
      </c>
      <c r="K1062" s="217">
        <f t="shared" si="273"/>
        <v>541</v>
      </c>
      <c r="L1062" s="217">
        <f t="shared" si="274"/>
        <v>0</v>
      </c>
      <c r="M1062" s="217">
        <f t="shared" si="275"/>
        <v>938</v>
      </c>
      <c r="N1062" s="218">
        <f t="shared" si="286"/>
        <v>16925</v>
      </c>
      <c r="O1062" s="207">
        <f t="shared" si="276"/>
        <v>4</v>
      </c>
      <c r="P1062" s="219"/>
      <c r="Q1062" s="204">
        <f t="shared" si="277"/>
        <v>10556</v>
      </c>
      <c r="R1062" s="217">
        <f t="shared" si="278"/>
        <v>15446</v>
      </c>
      <c r="S1062" s="217">
        <f t="shared" si="279"/>
        <v>15446</v>
      </c>
      <c r="T1062" s="210">
        <f t="shared" si="287"/>
        <v>4890</v>
      </c>
      <c r="U1062" s="219"/>
      <c r="V1062" s="204">
        <f t="shared" si="280"/>
        <v>0</v>
      </c>
      <c r="W1062" s="217">
        <f t="shared" si="281"/>
        <v>0</v>
      </c>
      <c r="X1062" s="217">
        <f t="shared" si="282"/>
        <v>0</v>
      </c>
      <c r="Y1062" s="217">
        <f t="shared" si="283"/>
        <v>0</v>
      </c>
      <c r="Z1062" s="217">
        <f t="shared" si="284"/>
        <v>537</v>
      </c>
      <c r="AA1062" s="217">
        <f t="shared" si="285"/>
        <v>541</v>
      </c>
      <c r="AB1062" s="210">
        <f t="shared" si="288"/>
        <v>4</v>
      </c>
      <c r="AC1062" s="203"/>
      <c r="AD1062" s="211"/>
    </row>
    <row r="1063" spans="1:30" s="79" customFormat="1" x14ac:dyDescent="0.2">
      <c r="A1063" s="200">
        <v>3509</v>
      </c>
      <c r="B1063" s="200">
        <v>3509095265</v>
      </c>
      <c r="C1063" s="201" t="s">
        <v>556</v>
      </c>
      <c r="D1063" s="200">
        <v>95</v>
      </c>
      <c r="E1063" s="201" t="s">
        <v>127</v>
      </c>
      <c r="F1063" s="200">
        <v>265</v>
      </c>
      <c r="G1063" s="201" t="s">
        <v>297</v>
      </c>
      <c r="H1063" s="202">
        <v>1</v>
      </c>
      <c r="I1063" s="203"/>
      <c r="J1063" s="204">
        <f t="shared" si="272"/>
        <v>16575</v>
      </c>
      <c r="K1063" s="217">
        <f t="shared" si="273"/>
        <v>7413</v>
      </c>
      <c r="L1063" s="217">
        <f t="shared" si="274"/>
        <v>0</v>
      </c>
      <c r="M1063" s="217">
        <f t="shared" si="275"/>
        <v>938</v>
      </c>
      <c r="N1063" s="218">
        <f t="shared" si="286"/>
        <v>24926</v>
      </c>
      <c r="O1063" s="207">
        <f t="shared" si="276"/>
        <v>1</v>
      </c>
      <c r="P1063" s="219"/>
      <c r="Q1063" s="204">
        <f t="shared" si="277"/>
        <v>10499.184729073064</v>
      </c>
      <c r="R1063" s="217">
        <f t="shared" si="278"/>
        <v>16575</v>
      </c>
      <c r="S1063" s="217">
        <f t="shared" si="279"/>
        <v>16575</v>
      </c>
      <c r="T1063" s="210">
        <f t="shared" si="287"/>
        <v>6075.8152709269361</v>
      </c>
      <c r="U1063" s="219"/>
      <c r="V1063" s="204">
        <f t="shared" si="280"/>
        <v>4428</v>
      </c>
      <c r="W1063" s="217">
        <f t="shared" si="281"/>
        <v>6991</v>
      </c>
      <c r="X1063" s="217">
        <f t="shared" si="282"/>
        <v>7426</v>
      </c>
      <c r="Y1063" s="217">
        <f t="shared" si="283"/>
        <v>7412</v>
      </c>
      <c r="Z1063" s="217">
        <f t="shared" si="284"/>
        <v>7412</v>
      </c>
      <c r="AA1063" s="217">
        <f t="shared" si="285"/>
        <v>7413</v>
      </c>
      <c r="AB1063" s="210">
        <f t="shared" si="288"/>
        <v>1</v>
      </c>
      <c r="AC1063" s="203"/>
      <c r="AD1063" s="211"/>
    </row>
    <row r="1064" spans="1:30" s="79" customFormat="1" x14ac:dyDescent="0.2">
      <c r="A1064" s="200">
        <v>3509</v>
      </c>
      <c r="B1064" s="200">
        <v>3509095273</v>
      </c>
      <c r="C1064" s="201" t="s">
        <v>556</v>
      </c>
      <c r="D1064" s="200">
        <v>95</v>
      </c>
      <c r="E1064" s="201" t="s">
        <v>127</v>
      </c>
      <c r="F1064" s="200">
        <v>273</v>
      </c>
      <c r="G1064" s="201" t="s">
        <v>305</v>
      </c>
      <c r="H1064" s="202">
        <v>0.48</v>
      </c>
      <c r="I1064" s="203"/>
      <c r="J1064" s="204">
        <f t="shared" si="272"/>
        <v>12960</v>
      </c>
      <c r="K1064" s="217">
        <f t="shared" si="273"/>
        <v>4733</v>
      </c>
      <c r="L1064" s="217">
        <f t="shared" si="274"/>
        <v>0</v>
      </c>
      <c r="M1064" s="217">
        <f t="shared" si="275"/>
        <v>938</v>
      </c>
      <c r="N1064" s="218">
        <f t="shared" si="286"/>
        <v>18631</v>
      </c>
      <c r="O1064" s="207">
        <f t="shared" si="276"/>
        <v>0</v>
      </c>
      <c r="P1064" s="219"/>
      <c r="Q1064" s="204">
        <f t="shared" si="277"/>
        <v>10309.066431617377</v>
      </c>
      <c r="R1064" s="217">
        <f t="shared" si="278"/>
        <v>12960</v>
      </c>
      <c r="S1064" s="217">
        <f t="shared" si="279"/>
        <v>12960</v>
      </c>
      <c r="T1064" s="210">
        <f t="shared" si="287"/>
        <v>2650.933568382623</v>
      </c>
      <c r="U1064" s="219"/>
      <c r="V1064" s="204">
        <f t="shared" si="280"/>
        <v>3291</v>
      </c>
      <c r="W1064" s="217">
        <f t="shared" si="281"/>
        <v>4137</v>
      </c>
      <c r="X1064" s="217">
        <f t="shared" si="282"/>
        <v>4697</v>
      </c>
      <c r="Y1064" s="217">
        <f t="shared" si="283"/>
        <v>4658</v>
      </c>
      <c r="Z1064" s="217">
        <f t="shared" si="284"/>
        <v>4733</v>
      </c>
      <c r="AA1064" s="217">
        <f t="shared" si="285"/>
        <v>4733</v>
      </c>
      <c r="AB1064" s="210">
        <f t="shared" si="288"/>
        <v>0</v>
      </c>
      <c r="AC1064" s="203"/>
      <c r="AD1064" s="211"/>
    </row>
    <row r="1065" spans="1:30" s="79" customFormat="1" x14ac:dyDescent="0.2">
      <c r="A1065" s="200">
        <v>3509</v>
      </c>
      <c r="B1065" s="200">
        <v>3509095292</v>
      </c>
      <c r="C1065" s="201" t="s">
        <v>556</v>
      </c>
      <c r="D1065" s="200">
        <v>95</v>
      </c>
      <c r="E1065" s="201" t="s">
        <v>127</v>
      </c>
      <c r="F1065" s="200">
        <v>292</v>
      </c>
      <c r="G1065" s="201" t="s">
        <v>324</v>
      </c>
      <c r="H1065" s="202">
        <v>2</v>
      </c>
      <c r="I1065" s="203"/>
      <c r="J1065" s="204">
        <f t="shared" si="272"/>
        <v>10816.904193853428</v>
      </c>
      <c r="K1065" s="217">
        <f t="shared" si="273"/>
        <v>1915</v>
      </c>
      <c r="L1065" s="217">
        <f t="shared" si="274"/>
        <v>0</v>
      </c>
      <c r="M1065" s="217">
        <f t="shared" si="275"/>
        <v>938</v>
      </c>
      <c r="N1065" s="218">
        <f t="shared" si="286"/>
        <v>13669.904193853428</v>
      </c>
      <c r="O1065" s="207">
        <f t="shared" si="276"/>
        <v>35</v>
      </c>
      <c r="P1065" s="219"/>
      <c r="Q1065" s="204" t="str">
        <f t="shared" si="277"/>
        <v/>
      </c>
      <c r="R1065" s="217">
        <f t="shared" si="278"/>
        <v>10816.904193853428</v>
      </c>
      <c r="S1065" s="217">
        <f t="shared" si="279"/>
        <v>10816.904193853428</v>
      </c>
      <c r="T1065" s="210" t="str">
        <f t="shared" si="287"/>
        <v/>
      </c>
      <c r="U1065" s="219"/>
      <c r="V1065" s="204" t="str">
        <f t="shared" si="280"/>
        <v/>
      </c>
      <c r="W1065" s="217">
        <f t="shared" si="281"/>
        <v>1880</v>
      </c>
      <c r="X1065" s="217">
        <f t="shared" si="282"/>
        <v>1880</v>
      </c>
      <c r="Y1065" s="217">
        <f t="shared" si="283"/>
        <v>1880</v>
      </c>
      <c r="Z1065" s="217">
        <f t="shared" si="284"/>
        <v>1880</v>
      </c>
      <c r="AA1065" s="217">
        <f t="shared" si="285"/>
        <v>1915</v>
      </c>
      <c r="AB1065" s="210">
        <f t="shared" si="288"/>
        <v>35</v>
      </c>
      <c r="AC1065" s="203"/>
      <c r="AD1065" s="211"/>
    </row>
    <row r="1066" spans="1:30" s="79" customFormat="1" x14ac:dyDescent="0.2">
      <c r="A1066" s="200">
        <v>3509</v>
      </c>
      <c r="B1066" s="200">
        <v>3509095310</v>
      </c>
      <c r="C1066" s="201" t="s">
        <v>556</v>
      </c>
      <c r="D1066" s="200">
        <v>95</v>
      </c>
      <c r="E1066" s="201" t="s">
        <v>127</v>
      </c>
      <c r="F1066" s="200">
        <v>310</v>
      </c>
      <c r="G1066" s="201" t="s">
        <v>342</v>
      </c>
      <c r="H1066" s="202">
        <v>1</v>
      </c>
      <c r="I1066" s="203"/>
      <c r="J1066" s="204">
        <f t="shared" si="272"/>
        <v>12482.688406158968</v>
      </c>
      <c r="K1066" s="217">
        <f t="shared" si="273"/>
        <v>3233</v>
      </c>
      <c r="L1066" s="217">
        <f t="shared" si="274"/>
        <v>0</v>
      </c>
      <c r="M1066" s="217">
        <f t="shared" si="275"/>
        <v>938</v>
      </c>
      <c r="N1066" s="218">
        <f t="shared" si="286"/>
        <v>16653.688406158966</v>
      </c>
      <c r="O1066" s="207">
        <f t="shared" si="276"/>
        <v>-487</v>
      </c>
      <c r="P1066" s="219"/>
      <c r="Q1066" s="204" t="str">
        <f t="shared" si="277"/>
        <v/>
      </c>
      <c r="R1066" s="217">
        <f t="shared" si="278"/>
        <v>12482.688406158968</v>
      </c>
      <c r="S1066" s="217">
        <f t="shared" si="279"/>
        <v>12482.688406158968</v>
      </c>
      <c r="T1066" s="210" t="str">
        <f t="shared" si="287"/>
        <v/>
      </c>
      <c r="U1066" s="219"/>
      <c r="V1066" s="204" t="str">
        <f t="shared" si="280"/>
        <v/>
      </c>
      <c r="W1066" s="217">
        <f t="shared" si="281"/>
        <v>1292</v>
      </c>
      <c r="X1066" s="217">
        <f t="shared" si="282"/>
        <v>2105</v>
      </c>
      <c r="Y1066" s="217">
        <f t="shared" si="283"/>
        <v>2006</v>
      </c>
      <c r="Z1066" s="217">
        <f t="shared" si="284"/>
        <v>3720</v>
      </c>
      <c r="AA1066" s="217">
        <f t="shared" si="285"/>
        <v>3233</v>
      </c>
      <c r="AB1066" s="210">
        <f t="shared" si="288"/>
        <v>-487</v>
      </c>
      <c r="AC1066" s="203"/>
      <c r="AD1066" s="211"/>
    </row>
    <row r="1067" spans="1:30" s="79" customFormat="1" x14ac:dyDescent="0.2">
      <c r="A1067" s="200">
        <v>3509</v>
      </c>
      <c r="B1067" s="200">
        <v>3509095331</v>
      </c>
      <c r="C1067" s="201" t="s">
        <v>556</v>
      </c>
      <c r="D1067" s="200">
        <v>95</v>
      </c>
      <c r="E1067" s="201" t="s">
        <v>127</v>
      </c>
      <c r="F1067" s="200">
        <v>331</v>
      </c>
      <c r="G1067" s="201" t="s">
        <v>363</v>
      </c>
      <c r="H1067" s="202">
        <v>1.99</v>
      </c>
      <c r="I1067" s="203"/>
      <c r="J1067" s="204">
        <f t="shared" si="272"/>
        <v>10766</v>
      </c>
      <c r="K1067" s="217">
        <f t="shared" si="273"/>
        <v>3363</v>
      </c>
      <c r="L1067" s="217">
        <f t="shared" si="274"/>
        <v>0</v>
      </c>
      <c r="M1067" s="217">
        <f t="shared" si="275"/>
        <v>938</v>
      </c>
      <c r="N1067" s="218">
        <f t="shared" si="286"/>
        <v>15067</v>
      </c>
      <c r="O1067" s="207">
        <f t="shared" si="276"/>
        <v>1</v>
      </c>
      <c r="P1067" s="219"/>
      <c r="Q1067" s="204">
        <f t="shared" si="277"/>
        <v>10880.91009906836</v>
      </c>
      <c r="R1067" s="217">
        <f t="shared" si="278"/>
        <v>10766</v>
      </c>
      <c r="S1067" s="217">
        <f t="shared" si="279"/>
        <v>10766</v>
      </c>
      <c r="T1067" s="210">
        <f t="shared" si="287"/>
        <v>-114.91009906836007</v>
      </c>
      <c r="U1067" s="219"/>
      <c r="V1067" s="204">
        <f t="shared" si="280"/>
        <v>3719</v>
      </c>
      <c r="W1067" s="217">
        <f t="shared" si="281"/>
        <v>3680</v>
      </c>
      <c r="X1067" s="217">
        <f t="shared" si="282"/>
        <v>3257</v>
      </c>
      <c r="Y1067" s="217">
        <f t="shared" si="283"/>
        <v>3360</v>
      </c>
      <c r="Z1067" s="217">
        <f t="shared" si="284"/>
        <v>3362</v>
      </c>
      <c r="AA1067" s="217">
        <f t="shared" si="285"/>
        <v>3363</v>
      </c>
      <c r="AB1067" s="210">
        <f t="shared" si="288"/>
        <v>1</v>
      </c>
      <c r="AC1067" s="203"/>
      <c r="AD1067" s="211"/>
    </row>
    <row r="1068" spans="1:30" s="79" customFormat="1" x14ac:dyDescent="0.2">
      <c r="A1068" s="200">
        <v>3509</v>
      </c>
      <c r="B1068" s="200">
        <v>3509095650</v>
      </c>
      <c r="C1068" s="201" t="s">
        <v>556</v>
      </c>
      <c r="D1068" s="200">
        <v>95</v>
      </c>
      <c r="E1068" s="201" t="s">
        <v>127</v>
      </c>
      <c r="F1068" s="200">
        <v>650</v>
      </c>
      <c r="G1068" s="201" t="s">
        <v>400</v>
      </c>
      <c r="H1068" s="202">
        <v>1</v>
      </c>
      <c r="I1068" s="203"/>
      <c r="J1068" s="204">
        <f t="shared" si="272"/>
        <v>8960</v>
      </c>
      <c r="K1068" s="217">
        <f t="shared" si="273"/>
        <v>2460</v>
      </c>
      <c r="L1068" s="217">
        <f t="shared" si="274"/>
        <v>0</v>
      </c>
      <c r="M1068" s="217">
        <f t="shared" si="275"/>
        <v>938</v>
      </c>
      <c r="N1068" s="218">
        <f t="shared" si="286"/>
        <v>12358</v>
      </c>
      <c r="O1068" s="207">
        <f t="shared" si="276"/>
        <v>0</v>
      </c>
      <c r="P1068" s="219"/>
      <c r="Q1068" s="204">
        <f t="shared" si="277"/>
        <v>10887.166411892416</v>
      </c>
      <c r="R1068" s="217">
        <f t="shared" si="278"/>
        <v>8960</v>
      </c>
      <c r="S1068" s="217">
        <f t="shared" si="279"/>
        <v>8960</v>
      </c>
      <c r="T1068" s="210">
        <f t="shared" si="287"/>
        <v>-1927.1664118924164</v>
      </c>
      <c r="U1068" s="219"/>
      <c r="V1068" s="204">
        <f t="shared" si="280"/>
        <v>3018</v>
      </c>
      <c r="W1068" s="217">
        <f t="shared" si="281"/>
        <v>2484</v>
      </c>
      <c r="X1068" s="217">
        <f t="shared" si="282"/>
        <v>2484</v>
      </c>
      <c r="Y1068" s="217">
        <f t="shared" si="283"/>
        <v>2484</v>
      </c>
      <c r="Z1068" s="217">
        <f t="shared" si="284"/>
        <v>2460</v>
      </c>
      <c r="AA1068" s="217">
        <f t="shared" si="285"/>
        <v>2460</v>
      </c>
      <c r="AB1068" s="210">
        <f t="shared" si="288"/>
        <v>0</v>
      </c>
      <c r="AC1068" s="203"/>
      <c r="AD1068" s="211"/>
    </row>
    <row r="1069" spans="1:30" s="79" customFormat="1" x14ac:dyDescent="0.2">
      <c r="A1069" s="200">
        <v>3509</v>
      </c>
      <c r="B1069" s="200">
        <v>3509095665</v>
      </c>
      <c r="C1069" s="201" t="s">
        <v>556</v>
      </c>
      <c r="D1069" s="200">
        <v>95</v>
      </c>
      <c r="E1069" s="201" t="s">
        <v>127</v>
      </c>
      <c r="F1069" s="200">
        <v>665</v>
      </c>
      <c r="G1069" s="201" t="s">
        <v>405</v>
      </c>
      <c r="H1069" s="202">
        <v>0.52</v>
      </c>
      <c r="I1069" s="203"/>
      <c r="J1069" s="204">
        <f t="shared" si="272"/>
        <v>10764.605332625619</v>
      </c>
      <c r="K1069" s="217">
        <f t="shared" si="273"/>
        <v>1905</v>
      </c>
      <c r="L1069" s="217">
        <f t="shared" si="274"/>
        <v>0</v>
      </c>
      <c r="M1069" s="217">
        <f t="shared" si="275"/>
        <v>938</v>
      </c>
      <c r="N1069" s="218">
        <f t="shared" si="286"/>
        <v>13607.605332625619</v>
      </c>
      <c r="O1069" s="207" t="str">
        <f t="shared" si="276"/>
        <v/>
      </c>
      <c r="P1069" s="219"/>
      <c r="Q1069" s="204" t="str">
        <f t="shared" si="277"/>
        <v/>
      </c>
      <c r="R1069" s="217" t="str">
        <f t="shared" si="278"/>
        <v/>
      </c>
      <c r="S1069" s="217" t="str">
        <f t="shared" si="279"/>
        <v/>
      </c>
      <c r="T1069" s="210" t="str">
        <f t="shared" si="287"/>
        <v/>
      </c>
      <c r="U1069" s="219"/>
      <c r="V1069" s="204" t="str">
        <f t="shared" si="280"/>
        <v/>
      </c>
      <c r="W1069" s="217" t="str">
        <f t="shared" si="281"/>
        <v/>
      </c>
      <c r="X1069" s="217" t="str">
        <f t="shared" si="282"/>
        <v/>
      </c>
      <c r="Y1069" s="217" t="str">
        <f t="shared" si="283"/>
        <v/>
      </c>
      <c r="Z1069" s="217" t="str">
        <f t="shared" si="284"/>
        <v/>
      </c>
      <c r="AA1069" s="217">
        <f t="shared" si="285"/>
        <v>1905</v>
      </c>
      <c r="AB1069" s="210" t="str">
        <f t="shared" si="288"/>
        <v/>
      </c>
      <c r="AC1069" s="203"/>
      <c r="AD1069" s="211"/>
    </row>
    <row r="1070" spans="1:30" s="79" customFormat="1" x14ac:dyDescent="0.2">
      <c r="A1070" s="200">
        <v>3509</v>
      </c>
      <c r="B1070" s="200">
        <v>3509095763</v>
      </c>
      <c r="C1070" s="201" t="s">
        <v>556</v>
      </c>
      <c r="D1070" s="200">
        <v>95</v>
      </c>
      <c r="E1070" s="201" t="s">
        <v>127</v>
      </c>
      <c r="F1070" s="200">
        <v>763</v>
      </c>
      <c r="G1070" s="201" t="s">
        <v>434</v>
      </c>
      <c r="H1070" s="202">
        <v>1</v>
      </c>
      <c r="I1070" s="203"/>
      <c r="J1070" s="204">
        <f t="shared" si="272"/>
        <v>14723</v>
      </c>
      <c r="K1070" s="217">
        <f t="shared" si="273"/>
        <v>3303</v>
      </c>
      <c r="L1070" s="217">
        <f t="shared" si="274"/>
        <v>0</v>
      </c>
      <c r="M1070" s="217">
        <f t="shared" si="275"/>
        <v>938</v>
      </c>
      <c r="N1070" s="218">
        <f t="shared" si="286"/>
        <v>18964</v>
      </c>
      <c r="O1070" s="207">
        <f t="shared" si="276"/>
        <v>0</v>
      </c>
      <c r="P1070" s="219"/>
      <c r="Q1070" s="204">
        <f t="shared" si="277"/>
        <v>12414</v>
      </c>
      <c r="R1070" s="217">
        <f t="shared" si="278"/>
        <v>14723</v>
      </c>
      <c r="S1070" s="217">
        <f t="shared" si="279"/>
        <v>14723</v>
      </c>
      <c r="T1070" s="210">
        <f t="shared" si="287"/>
        <v>2309</v>
      </c>
      <c r="U1070" s="219"/>
      <c r="V1070" s="204">
        <f t="shared" si="280"/>
        <v>2520</v>
      </c>
      <c r="W1070" s="217">
        <f t="shared" si="281"/>
        <v>2989</v>
      </c>
      <c r="X1070" s="217">
        <f t="shared" si="282"/>
        <v>3371</v>
      </c>
      <c r="Y1070" s="217">
        <f t="shared" si="283"/>
        <v>3303</v>
      </c>
      <c r="Z1070" s="217">
        <f t="shared" si="284"/>
        <v>3303</v>
      </c>
      <c r="AA1070" s="217">
        <f t="shared" si="285"/>
        <v>3303</v>
      </c>
      <c r="AB1070" s="210">
        <f t="shared" si="288"/>
        <v>0</v>
      </c>
      <c r="AC1070" s="203"/>
      <c r="AD1070" s="211"/>
    </row>
    <row r="1071" spans="1:30" s="79" customFormat="1" x14ac:dyDescent="0.2">
      <c r="A1071" s="200">
        <v>3510</v>
      </c>
      <c r="B1071" s="200">
        <v>3510281061</v>
      </c>
      <c r="C1071" s="201" t="s">
        <v>557</v>
      </c>
      <c r="D1071" s="200">
        <v>281</v>
      </c>
      <c r="E1071" s="201" t="s">
        <v>313</v>
      </c>
      <c r="F1071" s="200">
        <v>61</v>
      </c>
      <c r="G1071" s="201" t="s">
        <v>93</v>
      </c>
      <c r="H1071" s="202">
        <v>3</v>
      </c>
      <c r="I1071" s="203"/>
      <c r="J1071" s="204">
        <f t="shared" si="272"/>
        <v>13985</v>
      </c>
      <c r="K1071" s="217">
        <f t="shared" si="273"/>
        <v>764</v>
      </c>
      <c r="L1071" s="217">
        <f t="shared" si="274"/>
        <v>0</v>
      </c>
      <c r="M1071" s="217">
        <f t="shared" si="275"/>
        <v>938</v>
      </c>
      <c r="N1071" s="218">
        <f t="shared" si="286"/>
        <v>15687</v>
      </c>
      <c r="O1071" s="207">
        <f t="shared" si="276"/>
        <v>3</v>
      </c>
      <c r="P1071" s="219"/>
      <c r="Q1071" s="204">
        <f t="shared" si="277"/>
        <v>12183</v>
      </c>
      <c r="R1071" s="217">
        <f t="shared" si="278"/>
        <v>13985</v>
      </c>
      <c r="S1071" s="217">
        <f t="shared" si="279"/>
        <v>13985</v>
      </c>
      <c r="T1071" s="210">
        <f t="shared" si="287"/>
        <v>1802</v>
      </c>
      <c r="U1071" s="219"/>
      <c r="V1071" s="204">
        <f t="shared" si="280"/>
        <v>558</v>
      </c>
      <c r="W1071" s="217">
        <f t="shared" si="281"/>
        <v>641</v>
      </c>
      <c r="X1071" s="217">
        <f t="shared" si="282"/>
        <v>767</v>
      </c>
      <c r="Y1071" s="217">
        <f t="shared" si="283"/>
        <v>761</v>
      </c>
      <c r="Z1071" s="217">
        <f t="shared" si="284"/>
        <v>761</v>
      </c>
      <c r="AA1071" s="217">
        <f t="shared" si="285"/>
        <v>764</v>
      </c>
      <c r="AB1071" s="210">
        <f t="shared" si="288"/>
        <v>3</v>
      </c>
      <c r="AC1071" s="203"/>
      <c r="AD1071" s="211"/>
    </row>
    <row r="1072" spans="1:30" s="79" customFormat="1" x14ac:dyDescent="0.2">
      <c r="A1072" s="200">
        <v>3510</v>
      </c>
      <c r="B1072" s="200">
        <v>3510281087</v>
      </c>
      <c r="C1072" s="201" t="s">
        <v>557</v>
      </c>
      <c r="D1072" s="200">
        <v>281</v>
      </c>
      <c r="E1072" s="201" t="s">
        <v>313</v>
      </c>
      <c r="F1072" s="200">
        <v>87</v>
      </c>
      <c r="G1072" s="201" t="s">
        <v>119</v>
      </c>
      <c r="H1072" s="202">
        <v>1</v>
      </c>
      <c r="I1072" s="203"/>
      <c r="J1072" s="204">
        <f t="shared" si="272"/>
        <v>10983.843991676127</v>
      </c>
      <c r="K1072" s="217">
        <f t="shared" si="273"/>
        <v>3950</v>
      </c>
      <c r="L1072" s="217">
        <f t="shared" si="274"/>
        <v>0</v>
      </c>
      <c r="M1072" s="217">
        <f t="shared" si="275"/>
        <v>938</v>
      </c>
      <c r="N1072" s="218">
        <f t="shared" si="286"/>
        <v>15871.843991676127</v>
      </c>
      <c r="O1072" s="207">
        <f t="shared" si="276"/>
        <v>0</v>
      </c>
      <c r="P1072" s="219"/>
      <c r="Q1072" s="204" t="str">
        <f t="shared" si="277"/>
        <v/>
      </c>
      <c r="R1072" s="217" t="str">
        <f t="shared" si="278"/>
        <v/>
      </c>
      <c r="S1072" s="217">
        <f t="shared" si="279"/>
        <v>10983.843991676127</v>
      </c>
      <c r="T1072" s="210" t="str">
        <f t="shared" si="287"/>
        <v/>
      </c>
      <c r="U1072" s="219"/>
      <c r="V1072" s="204" t="str">
        <f t="shared" si="280"/>
        <v/>
      </c>
      <c r="W1072" s="217" t="str">
        <f t="shared" si="281"/>
        <v/>
      </c>
      <c r="X1072" s="217">
        <f t="shared" si="282"/>
        <v>3929</v>
      </c>
      <c r="Y1072" s="217">
        <f t="shared" si="283"/>
        <v>3950</v>
      </c>
      <c r="Z1072" s="217">
        <f t="shared" si="284"/>
        <v>3950</v>
      </c>
      <c r="AA1072" s="217">
        <f t="shared" si="285"/>
        <v>3950</v>
      </c>
      <c r="AB1072" s="210">
        <f t="shared" si="288"/>
        <v>0</v>
      </c>
      <c r="AC1072" s="203"/>
      <c r="AD1072" s="211"/>
    </row>
    <row r="1073" spans="1:30" s="79" customFormat="1" x14ac:dyDescent="0.2">
      <c r="A1073" s="200">
        <v>3510</v>
      </c>
      <c r="B1073" s="200">
        <v>3510281137</v>
      </c>
      <c r="C1073" s="201" t="s">
        <v>557</v>
      </c>
      <c r="D1073" s="200">
        <v>281</v>
      </c>
      <c r="E1073" s="201" t="s">
        <v>313</v>
      </c>
      <c r="F1073" s="200">
        <v>137</v>
      </c>
      <c r="G1073" s="201" t="s">
        <v>169</v>
      </c>
      <c r="H1073" s="202">
        <v>6</v>
      </c>
      <c r="I1073" s="203"/>
      <c r="J1073" s="204">
        <f t="shared" si="272"/>
        <v>14566</v>
      </c>
      <c r="K1073" s="217">
        <f t="shared" si="273"/>
        <v>0</v>
      </c>
      <c r="L1073" s="217">
        <f t="shared" si="274"/>
        <v>0</v>
      </c>
      <c r="M1073" s="217">
        <f t="shared" si="275"/>
        <v>938</v>
      </c>
      <c r="N1073" s="218">
        <f t="shared" si="286"/>
        <v>15504</v>
      </c>
      <c r="O1073" s="207">
        <f t="shared" si="276"/>
        <v>0</v>
      </c>
      <c r="P1073" s="219"/>
      <c r="Q1073" s="204">
        <f t="shared" si="277"/>
        <v>13919.612294660523</v>
      </c>
      <c r="R1073" s="217">
        <f t="shared" si="278"/>
        <v>14566</v>
      </c>
      <c r="S1073" s="217">
        <f t="shared" si="279"/>
        <v>14566</v>
      </c>
      <c r="T1073" s="210">
        <f t="shared" si="287"/>
        <v>646.38770533947718</v>
      </c>
      <c r="U1073" s="219"/>
      <c r="V1073" s="204">
        <f t="shared" si="280"/>
        <v>0</v>
      </c>
      <c r="W1073" s="217">
        <f t="shared" si="281"/>
        <v>0</v>
      </c>
      <c r="X1073" s="217">
        <f t="shared" si="282"/>
        <v>0</v>
      </c>
      <c r="Y1073" s="217">
        <f t="shared" si="283"/>
        <v>0</v>
      </c>
      <c r="Z1073" s="217">
        <f t="shared" si="284"/>
        <v>0</v>
      </c>
      <c r="AA1073" s="217">
        <f t="shared" si="285"/>
        <v>0</v>
      </c>
      <c r="AB1073" s="210">
        <f t="shared" si="288"/>
        <v>0</v>
      </c>
      <c r="AC1073" s="203"/>
      <c r="AD1073" s="211"/>
    </row>
    <row r="1074" spans="1:30" s="79" customFormat="1" x14ac:dyDescent="0.2">
      <c r="A1074" s="200">
        <v>3510</v>
      </c>
      <c r="B1074" s="200">
        <v>3510281159</v>
      </c>
      <c r="C1074" s="201" t="s">
        <v>557</v>
      </c>
      <c r="D1074" s="200">
        <v>281</v>
      </c>
      <c r="E1074" s="201" t="s">
        <v>313</v>
      </c>
      <c r="F1074" s="200">
        <v>159</v>
      </c>
      <c r="G1074" s="201" t="s">
        <v>191</v>
      </c>
      <c r="H1074" s="202">
        <v>1</v>
      </c>
      <c r="I1074" s="203"/>
      <c r="J1074" s="204">
        <f t="shared" si="272"/>
        <v>10412.355010683761</v>
      </c>
      <c r="K1074" s="217">
        <f t="shared" si="273"/>
        <v>4824</v>
      </c>
      <c r="L1074" s="217">
        <f t="shared" si="274"/>
        <v>0</v>
      </c>
      <c r="M1074" s="217">
        <f t="shared" si="275"/>
        <v>938</v>
      </c>
      <c r="N1074" s="218">
        <f t="shared" si="286"/>
        <v>16174.355010683761</v>
      </c>
      <c r="O1074" s="207">
        <f t="shared" si="276"/>
        <v>-84</v>
      </c>
      <c r="P1074" s="219"/>
      <c r="Q1074" s="204" t="str">
        <f t="shared" si="277"/>
        <v/>
      </c>
      <c r="R1074" s="217" t="str">
        <f t="shared" si="278"/>
        <v/>
      </c>
      <c r="S1074" s="217">
        <f t="shared" si="279"/>
        <v>10412.355010683761</v>
      </c>
      <c r="T1074" s="210" t="str">
        <f t="shared" si="287"/>
        <v/>
      </c>
      <c r="U1074" s="219"/>
      <c r="V1074" s="204" t="str">
        <f t="shared" si="280"/>
        <v/>
      </c>
      <c r="W1074" s="217" t="str">
        <f t="shared" si="281"/>
        <v/>
      </c>
      <c r="X1074" s="217">
        <f t="shared" si="282"/>
        <v>4893</v>
      </c>
      <c r="Y1074" s="217">
        <f t="shared" si="283"/>
        <v>4908</v>
      </c>
      <c r="Z1074" s="217">
        <f t="shared" si="284"/>
        <v>4908</v>
      </c>
      <c r="AA1074" s="217">
        <f t="shared" si="285"/>
        <v>4824</v>
      </c>
      <c r="AB1074" s="210">
        <f t="shared" si="288"/>
        <v>-84</v>
      </c>
      <c r="AC1074" s="203"/>
      <c r="AD1074" s="211"/>
    </row>
    <row r="1075" spans="1:30" s="79" customFormat="1" x14ac:dyDescent="0.2">
      <c r="A1075" s="200">
        <v>3510</v>
      </c>
      <c r="B1075" s="200">
        <v>3510281281</v>
      </c>
      <c r="C1075" s="201" t="s">
        <v>557</v>
      </c>
      <c r="D1075" s="200">
        <v>281</v>
      </c>
      <c r="E1075" s="201" t="s">
        <v>313</v>
      </c>
      <c r="F1075" s="200">
        <v>281</v>
      </c>
      <c r="G1075" s="201" t="s">
        <v>313</v>
      </c>
      <c r="H1075" s="202">
        <v>359.51</v>
      </c>
      <c r="I1075" s="203"/>
      <c r="J1075" s="204">
        <f t="shared" si="272"/>
        <v>13147</v>
      </c>
      <c r="K1075" s="217">
        <f t="shared" si="273"/>
        <v>597</v>
      </c>
      <c r="L1075" s="217">
        <f t="shared" si="274"/>
        <v>0</v>
      </c>
      <c r="M1075" s="217">
        <f t="shared" si="275"/>
        <v>938</v>
      </c>
      <c r="N1075" s="218">
        <f t="shared" si="286"/>
        <v>14682</v>
      </c>
      <c r="O1075" s="207">
        <f t="shared" si="276"/>
        <v>5</v>
      </c>
      <c r="P1075" s="219"/>
      <c r="Q1075" s="204">
        <f t="shared" si="277"/>
        <v>13280</v>
      </c>
      <c r="R1075" s="217">
        <f t="shared" si="278"/>
        <v>13147</v>
      </c>
      <c r="S1075" s="217">
        <f t="shared" si="279"/>
        <v>13147</v>
      </c>
      <c r="T1075" s="210">
        <f t="shared" si="287"/>
        <v>-133</v>
      </c>
      <c r="U1075" s="219"/>
      <c r="V1075" s="204">
        <f t="shared" si="280"/>
        <v>0</v>
      </c>
      <c r="W1075" s="217">
        <f t="shared" si="281"/>
        <v>0</v>
      </c>
      <c r="X1075" s="217">
        <f t="shared" si="282"/>
        <v>573</v>
      </c>
      <c r="Y1075" s="217">
        <f t="shared" si="283"/>
        <v>592</v>
      </c>
      <c r="Z1075" s="217">
        <f t="shared" si="284"/>
        <v>592</v>
      </c>
      <c r="AA1075" s="217">
        <f t="shared" si="285"/>
        <v>597</v>
      </c>
      <c r="AB1075" s="210">
        <f t="shared" si="288"/>
        <v>5</v>
      </c>
      <c r="AC1075" s="203"/>
      <c r="AD1075" s="211"/>
    </row>
    <row r="1076" spans="1:30" s="79" customFormat="1" x14ac:dyDescent="0.2">
      <c r="A1076" s="200">
        <v>3510</v>
      </c>
      <c r="B1076" s="200">
        <v>3510281325</v>
      </c>
      <c r="C1076" s="201" t="s">
        <v>557</v>
      </c>
      <c r="D1076" s="200">
        <v>281</v>
      </c>
      <c r="E1076" s="201" t="s">
        <v>313</v>
      </c>
      <c r="F1076" s="200">
        <v>325</v>
      </c>
      <c r="G1076" s="201" t="s">
        <v>357</v>
      </c>
      <c r="H1076" s="202">
        <v>2</v>
      </c>
      <c r="I1076" s="203"/>
      <c r="J1076" s="204">
        <f t="shared" si="272"/>
        <v>12505.803428461981</v>
      </c>
      <c r="K1076" s="217">
        <f t="shared" si="273"/>
        <v>1787</v>
      </c>
      <c r="L1076" s="217">
        <f t="shared" si="274"/>
        <v>0</v>
      </c>
      <c r="M1076" s="217">
        <f t="shared" si="275"/>
        <v>938</v>
      </c>
      <c r="N1076" s="218">
        <f t="shared" si="286"/>
        <v>15230.803428461981</v>
      </c>
      <c r="O1076" s="207">
        <f t="shared" si="276"/>
        <v>0</v>
      </c>
      <c r="P1076" s="219"/>
      <c r="Q1076" s="204" t="str">
        <f t="shared" si="277"/>
        <v/>
      </c>
      <c r="R1076" s="217" t="str">
        <f t="shared" si="278"/>
        <v/>
      </c>
      <c r="S1076" s="217">
        <f t="shared" si="279"/>
        <v>12505.803428461981</v>
      </c>
      <c r="T1076" s="210" t="str">
        <f t="shared" si="287"/>
        <v/>
      </c>
      <c r="U1076" s="219"/>
      <c r="V1076" s="204" t="str">
        <f t="shared" si="280"/>
        <v/>
      </c>
      <c r="W1076" s="217" t="str">
        <f t="shared" si="281"/>
        <v/>
      </c>
      <c r="X1076" s="217">
        <f t="shared" si="282"/>
        <v>1764</v>
      </c>
      <c r="Y1076" s="217">
        <f t="shared" si="283"/>
        <v>1787</v>
      </c>
      <c r="Z1076" s="217">
        <f t="shared" si="284"/>
        <v>1787</v>
      </c>
      <c r="AA1076" s="217">
        <f t="shared" si="285"/>
        <v>1787</v>
      </c>
      <c r="AB1076" s="210">
        <f t="shared" si="288"/>
        <v>0</v>
      </c>
      <c r="AC1076" s="203"/>
      <c r="AD1076" s="211"/>
    </row>
    <row r="1077" spans="1:30" s="79" customFormat="1" x14ac:dyDescent="0.2">
      <c r="A1077" s="200">
        <v>3510</v>
      </c>
      <c r="B1077" s="200">
        <v>3510281332</v>
      </c>
      <c r="C1077" s="201" t="s">
        <v>557</v>
      </c>
      <c r="D1077" s="200">
        <v>281</v>
      </c>
      <c r="E1077" s="201" t="s">
        <v>313</v>
      </c>
      <c r="F1077" s="200">
        <v>332</v>
      </c>
      <c r="G1077" s="201" t="s">
        <v>364</v>
      </c>
      <c r="H1077" s="202">
        <v>5</v>
      </c>
      <c r="I1077" s="203"/>
      <c r="J1077" s="204">
        <f t="shared" si="272"/>
        <v>12357</v>
      </c>
      <c r="K1077" s="217">
        <f t="shared" si="273"/>
        <v>954</v>
      </c>
      <c r="L1077" s="217">
        <f t="shared" si="274"/>
        <v>0</v>
      </c>
      <c r="M1077" s="217">
        <f t="shared" si="275"/>
        <v>938</v>
      </c>
      <c r="N1077" s="218">
        <f t="shared" si="286"/>
        <v>14249</v>
      </c>
      <c r="O1077" s="207">
        <f t="shared" si="276"/>
        <v>1</v>
      </c>
      <c r="P1077" s="219"/>
      <c r="Q1077" s="204">
        <f t="shared" si="277"/>
        <v>12941</v>
      </c>
      <c r="R1077" s="217">
        <f t="shared" si="278"/>
        <v>12357</v>
      </c>
      <c r="S1077" s="217">
        <f t="shared" si="279"/>
        <v>12357</v>
      </c>
      <c r="T1077" s="210">
        <f t="shared" si="287"/>
        <v>-584</v>
      </c>
      <c r="U1077" s="219"/>
      <c r="V1077" s="204">
        <f t="shared" si="280"/>
        <v>799</v>
      </c>
      <c r="W1077" s="217">
        <f t="shared" si="281"/>
        <v>763</v>
      </c>
      <c r="X1077" s="217">
        <f t="shared" si="282"/>
        <v>955</v>
      </c>
      <c r="Y1077" s="217">
        <f t="shared" si="283"/>
        <v>953</v>
      </c>
      <c r="Z1077" s="217">
        <f t="shared" si="284"/>
        <v>953</v>
      </c>
      <c r="AA1077" s="217">
        <f t="shared" si="285"/>
        <v>954</v>
      </c>
      <c r="AB1077" s="210">
        <f t="shared" si="288"/>
        <v>1</v>
      </c>
      <c r="AC1077" s="203"/>
      <c r="AD1077" s="211"/>
    </row>
    <row r="1078" spans="1:30" s="79" customFormat="1" x14ac:dyDescent="0.2">
      <c r="A1078" s="200">
        <v>3510</v>
      </c>
      <c r="B1078" s="200">
        <v>3510281680</v>
      </c>
      <c r="C1078" s="201" t="s">
        <v>557</v>
      </c>
      <c r="D1078" s="200">
        <v>281</v>
      </c>
      <c r="E1078" s="201" t="s">
        <v>313</v>
      </c>
      <c r="F1078" s="200">
        <v>680</v>
      </c>
      <c r="G1078" s="201" t="s">
        <v>411</v>
      </c>
      <c r="H1078" s="202">
        <v>2</v>
      </c>
      <c r="I1078" s="203"/>
      <c r="J1078" s="204">
        <f t="shared" si="272"/>
        <v>10858.967824597465</v>
      </c>
      <c r="K1078" s="217">
        <f t="shared" si="273"/>
        <v>3868</v>
      </c>
      <c r="L1078" s="217">
        <f t="shared" si="274"/>
        <v>0</v>
      </c>
      <c r="M1078" s="217">
        <f t="shared" si="275"/>
        <v>938</v>
      </c>
      <c r="N1078" s="218">
        <f t="shared" si="286"/>
        <v>15664.967824597465</v>
      </c>
      <c r="O1078" s="207">
        <f t="shared" si="276"/>
        <v>0</v>
      </c>
      <c r="P1078" s="219"/>
      <c r="Q1078" s="204" t="str">
        <f t="shared" si="277"/>
        <v/>
      </c>
      <c r="R1078" s="217" t="str">
        <f t="shared" si="278"/>
        <v/>
      </c>
      <c r="S1078" s="217">
        <f t="shared" si="279"/>
        <v>10858.967824597465</v>
      </c>
      <c r="T1078" s="210" t="str">
        <f t="shared" si="287"/>
        <v/>
      </c>
      <c r="U1078" s="219"/>
      <c r="V1078" s="204" t="str">
        <f t="shared" si="280"/>
        <v/>
      </c>
      <c r="W1078" s="217" t="str">
        <f t="shared" si="281"/>
        <v/>
      </c>
      <c r="X1078" s="217">
        <f t="shared" si="282"/>
        <v>3824</v>
      </c>
      <c r="Y1078" s="217">
        <f t="shared" si="283"/>
        <v>3867</v>
      </c>
      <c r="Z1078" s="217">
        <f t="shared" si="284"/>
        <v>3868</v>
      </c>
      <c r="AA1078" s="217">
        <f t="shared" si="285"/>
        <v>3868</v>
      </c>
      <c r="AB1078" s="210">
        <f t="shared" si="288"/>
        <v>0</v>
      </c>
      <c r="AC1078" s="203"/>
      <c r="AD1078" s="211"/>
    </row>
    <row r="1079" spans="1:30" s="79" customFormat="1" x14ac:dyDescent="0.2">
      <c r="A1079" s="200">
        <v>3513</v>
      </c>
      <c r="B1079" s="200">
        <v>3513044001</v>
      </c>
      <c r="C1079" s="201" t="s">
        <v>558</v>
      </c>
      <c r="D1079" s="200">
        <v>44</v>
      </c>
      <c r="E1079" s="201" t="s">
        <v>76</v>
      </c>
      <c r="F1079" s="200">
        <v>1</v>
      </c>
      <c r="G1079" s="201" t="s">
        <v>33</v>
      </c>
      <c r="H1079" s="202">
        <v>1</v>
      </c>
      <c r="I1079" s="203"/>
      <c r="J1079" s="204">
        <f t="shared" si="272"/>
        <v>11530.517394155666</v>
      </c>
      <c r="K1079" s="217">
        <f t="shared" si="273"/>
        <v>2040</v>
      </c>
      <c r="L1079" s="217">
        <f t="shared" si="274"/>
        <v>0</v>
      </c>
      <c r="M1079" s="217">
        <f t="shared" si="275"/>
        <v>938</v>
      </c>
      <c r="N1079" s="218">
        <f t="shared" si="286"/>
        <v>14508.517394155666</v>
      </c>
      <c r="O1079" s="207">
        <f t="shared" si="276"/>
        <v>0</v>
      </c>
      <c r="P1079" s="219"/>
      <c r="Q1079" s="204" t="str">
        <f t="shared" si="277"/>
        <v/>
      </c>
      <c r="R1079" s="217" t="str">
        <f t="shared" si="278"/>
        <v/>
      </c>
      <c r="S1079" s="217">
        <f t="shared" si="279"/>
        <v>11530.517394155666</v>
      </c>
      <c r="T1079" s="210" t="str">
        <f t="shared" si="287"/>
        <v/>
      </c>
      <c r="U1079" s="219"/>
      <c r="V1079" s="204" t="str">
        <f t="shared" si="280"/>
        <v/>
      </c>
      <c r="W1079" s="217" t="str">
        <f t="shared" si="281"/>
        <v/>
      </c>
      <c r="X1079" s="217">
        <f t="shared" si="282"/>
        <v>2031</v>
      </c>
      <c r="Y1079" s="217">
        <f t="shared" si="283"/>
        <v>2040</v>
      </c>
      <c r="Z1079" s="217">
        <f t="shared" si="284"/>
        <v>2040</v>
      </c>
      <c r="AA1079" s="217">
        <f t="shared" si="285"/>
        <v>2040</v>
      </c>
      <c r="AB1079" s="210">
        <f t="shared" si="288"/>
        <v>0</v>
      </c>
      <c r="AC1079" s="203"/>
      <c r="AD1079" s="211"/>
    </row>
    <row r="1080" spans="1:30" s="79" customFormat="1" x14ac:dyDescent="0.2">
      <c r="A1080" s="200">
        <v>3513</v>
      </c>
      <c r="B1080" s="200">
        <v>3513044018</v>
      </c>
      <c r="C1080" s="201" t="s">
        <v>558</v>
      </c>
      <c r="D1080" s="200">
        <v>44</v>
      </c>
      <c r="E1080" s="201" t="s">
        <v>76</v>
      </c>
      <c r="F1080" s="200">
        <v>18</v>
      </c>
      <c r="G1080" s="201" t="s">
        <v>50</v>
      </c>
      <c r="H1080" s="202">
        <v>2</v>
      </c>
      <c r="I1080" s="203"/>
      <c r="J1080" s="204">
        <f t="shared" si="272"/>
        <v>14340</v>
      </c>
      <c r="K1080" s="217">
        <f t="shared" si="273"/>
        <v>8834</v>
      </c>
      <c r="L1080" s="217">
        <f t="shared" si="274"/>
        <v>0</v>
      </c>
      <c r="M1080" s="217">
        <f t="shared" si="275"/>
        <v>938</v>
      </c>
      <c r="N1080" s="218">
        <f t="shared" si="286"/>
        <v>24112</v>
      </c>
      <c r="O1080" s="207">
        <f t="shared" si="276"/>
        <v>9</v>
      </c>
      <c r="P1080" s="219"/>
      <c r="Q1080" s="204">
        <f t="shared" si="277"/>
        <v>11818.706982097145</v>
      </c>
      <c r="R1080" s="217">
        <f t="shared" si="278"/>
        <v>14340</v>
      </c>
      <c r="S1080" s="217">
        <f t="shared" si="279"/>
        <v>14340</v>
      </c>
      <c r="T1080" s="210">
        <f t="shared" si="287"/>
        <v>2521.2930179028554</v>
      </c>
      <c r="U1080" s="219"/>
      <c r="V1080" s="204">
        <f t="shared" si="280"/>
        <v>7332</v>
      </c>
      <c r="W1080" s="217">
        <f t="shared" si="281"/>
        <v>8896</v>
      </c>
      <c r="X1080" s="217">
        <f t="shared" si="282"/>
        <v>8771</v>
      </c>
      <c r="Y1080" s="217">
        <f t="shared" si="283"/>
        <v>8826</v>
      </c>
      <c r="Z1080" s="217">
        <f t="shared" si="284"/>
        <v>8825</v>
      </c>
      <c r="AA1080" s="217">
        <f t="shared" si="285"/>
        <v>8834</v>
      </c>
      <c r="AB1080" s="210">
        <f t="shared" si="288"/>
        <v>9</v>
      </c>
      <c r="AC1080" s="203"/>
      <c r="AD1080" s="211"/>
    </row>
    <row r="1081" spans="1:30" s="79" customFormat="1" x14ac:dyDescent="0.2">
      <c r="A1081" s="200">
        <v>3513</v>
      </c>
      <c r="B1081" s="200">
        <v>3513044035</v>
      </c>
      <c r="C1081" s="201" t="s">
        <v>558</v>
      </c>
      <c r="D1081" s="200">
        <v>44</v>
      </c>
      <c r="E1081" s="201" t="s">
        <v>76</v>
      </c>
      <c r="F1081" s="200">
        <v>35</v>
      </c>
      <c r="G1081" s="201" t="s">
        <v>67</v>
      </c>
      <c r="H1081" s="202">
        <v>4</v>
      </c>
      <c r="I1081" s="203"/>
      <c r="J1081" s="204">
        <f t="shared" si="272"/>
        <v>13641</v>
      </c>
      <c r="K1081" s="217">
        <f t="shared" si="273"/>
        <v>5725</v>
      </c>
      <c r="L1081" s="217">
        <f t="shared" si="274"/>
        <v>0</v>
      </c>
      <c r="M1081" s="217">
        <f t="shared" si="275"/>
        <v>938</v>
      </c>
      <c r="N1081" s="218">
        <f t="shared" si="286"/>
        <v>20304</v>
      </c>
      <c r="O1081" s="207">
        <f t="shared" si="276"/>
        <v>6</v>
      </c>
      <c r="P1081" s="219"/>
      <c r="Q1081" s="204">
        <f t="shared" si="277"/>
        <v>11965</v>
      </c>
      <c r="R1081" s="217">
        <f t="shared" si="278"/>
        <v>13641</v>
      </c>
      <c r="S1081" s="217">
        <f t="shared" si="279"/>
        <v>13641</v>
      </c>
      <c r="T1081" s="210">
        <f t="shared" si="287"/>
        <v>1676</v>
      </c>
      <c r="U1081" s="219"/>
      <c r="V1081" s="204">
        <f t="shared" si="280"/>
        <v>4080</v>
      </c>
      <c r="W1081" s="217">
        <f t="shared" si="281"/>
        <v>4651</v>
      </c>
      <c r="X1081" s="217">
        <f t="shared" si="282"/>
        <v>5700</v>
      </c>
      <c r="Y1081" s="217">
        <f t="shared" si="283"/>
        <v>5716</v>
      </c>
      <c r="Z1081" s="217">
        <f t="shared" si="284"/>
        <v>5719</v>
      </c>
      <c r="AA1081" s="217">
        <f t="shared" si="285"/>
        <v>5725</v>
      </c>
      <c r="AB1081" s="210">
        <f t="shared" si="288"/>
        <v>6</v>
      </c>
      <c r="AC1081" s="203"/>
      <c r="AD1081" s="211"/>
    </row>
    <row r="1082" spans="1:30" s="79" customFormat="1" x14ac:dyDescent="0.2">
      <c r="A1082" s="200">
        <v>3513</v>
      </c>
      <c r="B1082" s="200">
        <v>3513044044</v>
      </c>
      <c r="C1082" s="201" t="s">
        <v>558</v>
      </c>
      <c r="D1082" s="200">
        <v>44</v>
      </c>
      <c r="E1082" s="201" t="s">
        <v>76</v>
      </c>
      <c r="F1082" s="200">
        <v>44</v>
      </c>
      <c r="G1082" s="201" t="s">
        <v>76</v>
      </c>
      <c r="H1082" s="202">
        <v>590.30000000000007</v>
      </c>
      <c r="I1082" s="203"/>
      <c r="J1082" s="204">
        <f t="shared" si="272"/>
        <v>12660</v>
      </c>
      <c r="K1082" s="217">
        <f t="shared" si="273"/>
        <v>114</v>
      </c>
      <c r="L1082" s="217">
        <f t="shared" si="274"/>
        <v>0</v>
      </c>
      <c r="M1082" s="217">
        <f t="shared" si="275"/>
        <v>938</v>
      </c>
      <c r="N1082" s="218">
        <f t="shared" si="286"/>
        <v>13712</v>
      </c>
      <c r="O1082" s="207">
        <f t="shared" si="276"/>
        <v>4</v>
      </c>
      <c r="P1082" s="219"/>
      <c r="Q1082" s="204">
        <f t="shared" si="277"/>
        <v>12127</v>
      </c>
      <c r="R1082" s="217">
        <f t="shared" si="278"/>
        <v>12660</v>
      </c>
      <c r="S1082" s="217">
        <f t="shared" si="279"/>
        <v>12660</v>
      </c>
      <c r="T1082" s="210">
        <f t="shared" si="287"/>
        <v>533</v>
      </c>
      <c r="U1082" s="219"/>
      <c r="V1082" s="204">
        <f t="shared" si="280"/>
        <v>0</v>
      </c>
      <c r="W1082" s="217">
        <f t="shared" si="281"/>
        <v>0</v>
      </c>
      <c r="X1082" s="217">
        <f t="shared" si="282"/>
        <v>102</v>
      </c>
      <c r="Y1082" s="217">
        <f t="shared" si="283"/>
        <v>108</v>
      </c>
      <c r="Z1082" s="217">
        <f t="shared" si="284"/>
        <v>110</v>
      </c>
      <c r="AA1082" s="217">
        <f t="shared" si="285"/>
        <v>114</v>
      </c>
      <c r="AB1082" s="210">
        <f t="shared" si="288"/>
        <v>4</v>
      </c>
      <c r="AC1082" s="203"/>
      <c r="AD1082" s="211"/>
    </row>
    <row r="1083" spans="1:30" s="79" customFormat="1" x14ac:dyDescent="0.2">
      <c r="A1083" s="200">
        <v>3513</v>
      </c>
      <c r="B1083" s="200">
        <v>3513044050</v>
      </c>
      <c r="C1083" s="201" t="s">
        <v>558</v>
      </c>
      <c r="D1083" s="200">
        <v>44</v>
      </c>
      <c r="E1083" s="201" t="s">
        <v>76</v>
      </c>
      <c r="F1083" s="200">
        <v>50</v>
      </c>
      <c r="G1083" s="201" t="s">
        <v>82</v>
      </c>
      <c r="H1083" s="202">
        <v>2</v>
      </c>
      <c r="I1083" s="203"/>
      <c r="J1083" s="204">
        <f t="shared" si="272"/>
        <v>12875</v>
      </c>
      <c r="K1083" s="217">
        <f t="shared" si="273"/>
        <v>5729</v>
      </c>
      <c r="L1083" s="217">
        <f t="shared" si="274"/>
        <v>0</v>
      </c>
      <c r="M1083" s="217">
        <f t="shared" si="275"/>
        <v>938</v>
      </c>
      <c r="N1083" s="218">
        <f t="shared" si="286"/>
        <v>19542</v>
      </c>
      <c r="O1083" s="207">
        <f t="shared" si="276"/>
        <v>-945</v>
      </c>
      <c r="P1083" s="219"/>
      <c r="Q1083" s="204">
        <f t="shared" si="277"/>
        <v>10951.007300388614</v>
      </c>
      <c r="R1083" s="217">
        <f t="shared" si="278"/>
        <v>12875</v>
      </c>
      <c r="S1083" s="217">
        <f t="shared" si="279"/>
        <v>12875</v>
      </c>
      <c r="T1083" s="210">
        <f t="shared" si="287"/>
        <v>1923.9926996113863</v>
      </c>
      <c r="U1083" s="219"/>
      <c r="V1083" s="204">
        <f t="shared" si="280"/>
        <v>4583</v>
      </c>
      <c r="W1083" s="217">
        <f t="shared" si="281"/>
        <v>5388</v>
      </c>
      <c r="X1083" s="217">
        <f t="shared" si="282"/>
        <v>6654</v>
      </c>
      <c r="Y1083" s="217">
        <f t="shared" si="283"/>
        <v>6674</v>
      </c>
      <c r="Z1083" s="217">
        <f t="shared" si="284"/>
        <v>6674</v>
      </c>
      <c r="AA1083" s="217">
        <f t="shared" si="285"/>
        <v>5729</v>
      </c>
      <c r="AB1083" s="210">
        <f t="shared" si="288"/>
        <v>-945</v>
      </c>
      <c r="AC1083" s="203"/>
      <c r="AD1083" s="211"/>
    </row>
    <row r="1084" spans="1:30" s="79" customFormat="1" x14ac:dyDescent="0.2">
      <c r="A1084" s="200">
        <v>3513</v>
      </c>
      <c r="B1084" s="200">
        <v>3513044088</v>
      </c>
      <c r="C1084" s="201" t="s">
        <v>558</v>
      </c>
      <c r="D1084" s="200">
        <v>44</v>
      </c>
      <c r="E1084" s="201" t="s">
        <v>76</v>
      </c>
      <c r="F1084" s="200">
        <v>88</v>
      </c>
      <c r="G1084" s="201" t="s">
        <v>120</v>
      </c>
      <c r="H1084" s="202">
        <v>1</v>
      </c>
      <c r="I1084" s="203"/>
      <c r="J1084" s="204">
        <f t="shared" si="272"/>
        <v>10683.621393629124</v>
      </c>
      <c r="K1084" s="217">
        <f t="shared" si="273"/>
        <v>3130</v>
      </c>
      <c r="L1084" s="217">
        <f t="shared" si="274"/>
        <v>0</v>
      </c>
      <c r="M1084" s="217">
        <f t="shared" si="275"/>
        <v>938</v>
      </c>
      <c r="N1084" s="218">
        <f t="shared" si="286"/>
        <v>14751.621393629124</v>
      </c>
      <c r="O1084" s="207" t="str">
        <f t="shared" si="276"/>
        <v/>
      </c>
      <c r="P1084" s="219"/>
      <c r="Q1084" s="204">
        <f t="shared" si="277"/>
        <v>10470.651878469909</v>
      </c>
      <c r="R1084" s="217">
        <f t="shared" si="278"/>
        <v>10683.621393629124</v>
      </c>
      <c r="S1084" s="217" t="str">
        <f t="shared" si="279"/>
        <v/>
      </c>
      <c r="T1084" s="210" t="str">
        <f t="shared" si="287"/>
        <v/>
      </c>
      <c r="U1084" s="219"/>
      <c r="V1084" s="204">
        <f t="shared" si="280"/>
        <v>3069</v>
      </c>
      <c r="W1084" s="217">
        <f t="shared" si="281"/>
        <v>3132</v>
      </c>
      <c r="X1084" s="217" t="str">
        <f t="shared" si="282"/>
        <v/>
      </c>
      <c r="Y1084" s="217" t="str">
        <f t="shared" si="283"/>
        <v/>
      </c>
      <c r="Z1084" s="217" t="str">
        <f t="shared" si="284"/>
        <v/>
      </c>
      <c r="AA1084" s="217">
        <f t="shared" si="285"/>
        <v>3130</v>
      </c>
      <c r="AB1084" s="210" t="str">
        <f t="shared" si="288"/>
        <v/>
      </c>
      <c r="AC1084" s="203"/>
      <c r="AD1084" s="211"/>
    </row>
    <row r="1085" spans="1:30" s="79" customFormat="1" x14ac:dyDescent="0.2">
      <c r="A1085" s="200">
        <v>3513</v>
      </c>
      <c r="B1085" s="200">
        <v>3513044093</v>
      </c>
      <c r="C1085" s="201" t="s">
        <v>558</v>
      </c>
      <c r="D1085" s="200">
        <v>44</v>
      </c>
      <c r="E1085" s="201" t="s">
        <v>76</v>
      </c>
      <c r="F1085" s="200">
        <v>93</v>
      </c>
      <c r="G1085" s="201" t="s">
        <v>125</v>
      </c>
      <c r="H1085" s="202">
        <v>1</v>
      </c>
      <c r="I1085" s="203"/>
      <c r="J1085" s="204">
        <f t="shared" si="272"/>
        <v>14253.981201881861</v>
      </c>
      <c r="K1085" s="217">
        <f t="shared" si="273"/>
        <v>81</v>
      </c>
      <c r="L1085" s="217">
        <f t="shared" si="274"/>
        <v>0</v>
      </c>
      <c r="M1085" s="217">
        <f t="shared" si="275"/>
        <v>938</v>
      </c>
      <c r="N1085" s="218">
        <f t="shared" si="286"/>
        <v>15272.981201881861</v>
      </c>
      <c r="O1085" s="207">
        <f t="shared" si="276"/>
        <v>-3</v>
      </c>
      <c r="P1085" s="219"/>
      <c r="Q1085" s="204" t="str">
        <f t="shared" si="277"/>
        <v/>
      </c>
      <c r="R1085" s="217" t="str">
        <f t="shared" si="278"/>
        <v/>
      </c>
      <c r="S1085" s="217">
        <f t="shared" si="279"/>
        <v>14253.981201881861</v>
      </c>
      <c r="T1085" s="210" t="str">
        <f t="shared" si="287"/>
        <v/>
      </c>
      <c r="U1085" s="219"/>
      <c r="V1085" s="204" t="str">
        <f t="shared" si="280"/>
        <v/>
      </c>
      <c r="W1085" s="217" t="str">
        <f t="shared" si="281"/>
        <v/>
      </c>
      <c r="X1085" s="217">
        <f t="shared" si="282"/>
        <v>146</v>
      </c>
      <c r="Y1085" s="217">
        <f t="shared" si="283"/>
        <v>122</v>
      </c>
      <c r="Z1085" s="217">
        <f t="shared" si="284"/>
        <v>84</v>
      </c>
      <c r="AA1085" s="217">
        <f t="shared" si="285"/>
        <v>81</v>
      </c>
      <c r="AB1085" s="210">
        <f t="shared" si="288"/>
        <v>-3</v>
      </c>
      <c r="AC1085" s="203"/>
      <c r="AD1085" s="211"/>
    </row>
    <row r="1086" spans="1:30" s="79" customFormat="1" x14ac:dyDescent="0.2">
      <c r="A1086" s="200">
        <v>3513</v>
      </c>
      <c r="B1086" s="200">
        <v>3513044095</v>
      </c>
      <c r="C1086" s="201" t="s">
        <v>558</v>
      </c>
      <c r="D1086" s="200">
        <v>44</v>
      </c>
      <c r="E1086" s="201" t="s">
        <v>76</v>
      </c>
      <c r="F1086" s="200">
        <v>95</v>
      </c>
      <c r="G1086" s="201" t="s">
        <v>127</v>
      </c>
      <c r="H1086" s="202">
        <v>3</v>
      </c>
      <c r="I1086" s="203"/>
      <c r="J1086" s="204">
        <f t="shared" si="272"/>
        <v>14855</v>
      </c>
      <c r="K1086" s="217">
        <f t="shared" si="273"/>
        <v>109</v>
      </c>
      <c r="L1086" s="217">
        <f t="shared" si="274"/>
        <v>0</v>
      </c>
      <c r="M1086" s="217">
        <f t="shared" si="275"/>
        <v>938</v>
      </c>
      <c r="N1086" s="218">
        <f t="shared" si="286"/>
        <v>15902</v>
      </c>
      <c r="O1086" s="207">
        <f t="shared" si="276"/>
        <v>6</v>
      </c>
      <c r="P1086" s="219"/>
      <c r="Q1086" s="204">
        <f t="shared" si="277"/>
        <v>13375</v>
      </c>
      <c r="R1086" s="217">
        <f t="shared" si="278"/>
        <v>14855</v>
      </c>
      <c r="S1086" s="217">
        <f t="shared" si="279"/>
        <v>14855</v>
      </c>
      <c r="T1086" s="210">
        <f t="shared" si="287"/>
        <v>1480</v>
      </c>
      <c r="U1086" s="219"/>
      <c r="V1086" s="204">
        <f t="shared" si="280"/>
        <v>0</v>
      </c>
      <c r="W1086" s="217">
        <f t="shared" si="281"/>
        <v>0</v>
      </c>
      <c r="X1086" s="217">
        <f t="shared" si="282"/>
        <v>81</v>
      </c>
      <c r="Y1086" s="217">
        <f t="shared" si="283"/>
        <v>103</v>
      </c>
      <c r="Z1086" s="217">
        <f t="shared" si="284"/>
        <v>103</v>
      </c>
      <c r="AA1086" s="217">
        <f t="shared" si="285"/>
        <v>109</v>
      </c>
      <c r="AB1086" s="210">
        <f t="shared" si="288"/>
        <v>6</v>
      </c>
      <c r="AC1086" s="203"/>
      <c r="AD1086" s="211"/>
    </row>
    <row r="1087" spans="1:30" s="79" customFormat="1" x14ac:dyDescent="0.2">
      <c r="A1087" s="200">
        <v>3513</v>
      </c>
      <c r="B1087" s="200">
        <v>3513044133</v>
      </c>
      <c r="C1087" s="201" t="s">
        <v>558</v>
      </c>
      <c r="D1087" s="200">
        <v>44</v>
      </c>
      <c r="E1087" s="201" t="s">
        <v>76</v>
      </c>
      <c r="F1087" s="200">
        <v>133</v>
      </c>
      <c r="G1087" s="201" t="s">
        <v>165</v>
      </c>
      <c r="H1087" s="202">
        <v>2.83</v>
      </c>
      <c r="I1087" s="203"/>
      <c r="J1087" s="204">
        <f t="shared" si="272"/>
        <v>11958.499763432394</v>
      </c>
      <c r="K1087" s="217">
        <f t="shared" si="273"/>
        <v>2082</v>
      </c>
      <c r="L1087" s="217">
        <f t="shared" si="274"/>
        <v>0</v>
      </c>
      <c r="M1087" s="217">
        <f t="shared" si="275"/>
        <v>938</v>
      </c>
      <c r="N1087" s="218">
        <f t="shared" si="286"/>
        <v>14978.499763432394</v>
      </c>
      <c r="O1087" s="207">
        <f t="shared" si="276"/>
        <v>0</v>
      </c>
      <c r="P1087" s="219"/>
      <c r="Q1087" s="204" t="str">
        <f t="shared" si="277"/>
        <v/>
      </c>
      <c r="R1087" s="217" t="str">
        <f t="shared" si="278"/>
        <v/>
      </c>
      <c r="S1087" s="217">
        <f t="shared" si="279"/>
        <v>11958.499763432394</v>
      </c>
      <c r="T1087" s="210" t="str">
        <f t="shared" si="287"/>
        <v/>
      </c>
      <c r="U1087" s="219"/>
      <c r="V1087" s="204" t="str">
        <f t="shared" si="280"/>
        <v/>
      </c>
      <c r="W1087" s="217" t="str">
        <f t="shared" si="281"/>
        <v/>
      </c>
      <c r="X1087" s="217">
        <f t="shared" si="282"/>
        <v>2067</v>
      </c>
      <c r="Y1087" s="217">
        <f t="shared" si="283"/>
        <v>2082</v>
      </c>
      <c r="Z1087" s="217">
        <f t="shared" si="284"/>
        <v>2082</v>
      </c>
      <c r="AA1087" s="217">
        <f t="shared" si="285"/>
        <v>2082</v>
      </c>
      <c r="AB1087" s="210">
        <f t="shared" si="288"/>
        <v>0</v>
      </c>
      <c r="AC1087" s="203"/>
      <c r="AD1087" s="211"/>
    </row>
    <row r="1088" spans="1:30" s="79" customFormat="1" x14ac:dyDescent="0.2">
      <c r="A1088" s="200">
        <v>3513</v>
      </c>
      <c r="B1088" s="200">
        <v>3513044182</v>
      </c>
      <c r="C1088" s="201" t="s">
        <v>558</v>
      </c>
      <c r="D1088" s="200">
        <v>44</v>
      </c>
      <c r="E1088" s="201" t="s">
        <v>76</v>
      </c>
      <c r="F1088" s="200">
        <v>182</v>
      </c>
      <c r="G1088" s="201" t="s">
        <v>214</v>
      </c>
      <c r="H1088" s="202">
        <v>4</v>
      </c>
      <c r="I1088" s="203"/>
      <c r="J1088" s="204">
        <f t="shared" si="272"/>
        <v>15771</v>
      </c>
      <c r="K1088" s="217">
        <f t="shared" si="273"/>
        <v>3763</v>
      </c>
      <c r="L1088" s="217">
        <f t="shared" si="274"/>
        <v>0</v>
      </c>
      <c r="M1088" s="217">
        <f t="shared" si="275"/>
        <v>938</v>
      </c>
      <c r="N1088" s="218">
        <f t="shared" si="286"/>
        <v>20472</v>
      </c>
      <c r="O1088" s="207">
        <f t="shared" si="276"/>
        <v>1</v>
      </c>
      <c r="P1088" s="219"/>
      <c r="Q1088" s="204">
        <f t="shared" si="277"/>
        <v>11173.700061997984</v>
      </c>
      <c r="R1088" s="217">
        <f t="shared" si="278"/>
        <v>15771</v>
      </c>
      <c r="S1088" s="217">
        <f t="shared" si="279"/>
        <v>15771</v>
      </c>
      <c r="T1088" s="210">
        <f t="shared" si="287"/>
        <v>4597.2999380020156</v>
      </c>
      <c r="U1088" s="219"/>
      <c r="V1088" s="204">
        <f t="shared" si="280"/>
        <v>2277</v>
      </c>
      <c r="W1088" s="217">
        <f t="shared" si="281"/>
        <v>3214</v>
      </c>
      <c r="X1088" s="217">
        <f t="shared" si="282"/>
        <v>3214</v>
      </c>
      <c r="Y1088" s="217">
        <f t="shared" si="283"/>
        <v>3214</v>
      </c>
      <c r="Z1088" s="217">
        <f t="shared" si="284"/>
        <v>3762</v>
      </c>
      <c r="AA1088" s="217">
        <f t="shared" si="285"/>
        <v>3763</v>
      </c>
      <c r="AB1088" s="210">
        <f t="shared" si="288"/>
        <v>1</v>
      </c>
      <c r="AC1088" s="203"/>
      <c r="AD1088" s="211"/>
    </row>
    <row r="1089" spans="1:30" s="79" customFormat="1" x14ac:dyDescent="0.2">
      <c r="A1089" s="200">
        <v>3513</v>
      </c>
      <c r="B1089" s="200">
        <v>3513044218</v>
      </c>
      <c r="C1089" s="201" t="s">
        <v>558</v>
      </c>
      <c r="D1089" s="200">
        <v>44</v>
      </c>
      <c r="E1089" s="201" t="s">
        <v>76</v>
      </c>
      <c r="F1089" s="200">
        <v>218</v>
      </c>
      <c r="G1089" s="201" t="s">
        <v>250</v>
      </c>
      <c r="H1089" s="202">
        <v>1.66</v>
      </c>
      <c r="I1089" s="203"/>
      <c r="J1089" s="204">
        <f t="shared" si="272"/>
        <v>11018.297520833332</v>
      </c>
      <c r="K1089" s="217">
        <f t="shared" si="273"/>
        <v>3988</v>
      </c>
      <c r="L1089" s="217">
        <f t="shared" si="274"/>
        <v>0</v>
      </c>
      <c r="M1089" s="217">
        <f t="shared" si="275"/>
        <v>938</v>
      </c>
      <c r="N1089" s="218">
        <f t="shared" si="286"/>
        <v>15944.297520833332</v>
      </c>
      <c r="O1089" s="207" t="str">
        <f t="shared" si="276"/>
        <v/>
      </c>
      <c r="P1089" s="219"/>
      <c r="Q1089" s="204" t="str">
        <f t="shared" si="277"/>
        <v/>
      </c>
      <c r="R1089" s="217" t="str">
        <f t="shared" si="278"/>
        <v/>
      </c>
      <c r="S1089" s="217" t="str">
        <f t="shared" si="279"/>
        <v/>
      </c>
      <c r="T1089" s="210" t="str">
        <f t="shared" si="287"/>
        <v/>
      </c>
      <c r="U1089" s="219"/>
      <c r="V1089" s="204" t="str">
        <f t="shared" si="280"/>
        <v/>
      </c>
      <c r="W1089" s="217" t="str">
        <f t="shared" si="281"/>
        <v/>
      </c>
      <c r="X1089" s="217" t="str">
        <f t="shared" si="282"/>
        <v/>
      </c>
      <c r="Y1089" s="217" t="str">
        <f t="shared" si="283"/>
        <v/>
      </c>
      <c r="Z1089" s="217" t="str">
        <f t="shared" si="284"/>
        <v/>
      </c>
      <c r="AA1089" s="217">
        <f t="shared" si="285"/>
        <v>3988</v>
      </c>
      <c r="AB1089" s="210" t="str">
        <f t="shared" si="288"/>
        <v/>
      </c>
      <c r="AC1089" s="203"/>
      <c r="AD1089" s="211"/>
    </row>
    <row r="1090" spans="1:30" s="79" customFormat="1" x14ac:dyDescent="0.2">
      <c r="A1090" s="200">
        <v>3513</v>
      </c>
      <c r="B1090" s="200">
        <v>3513044244</v>
      </c>
      <c r="C1090" s="201" t="s">
        <v>558</v>
      </c>
      <c r="D1090" s="200">
        <v>44</v>
      </c>
      <c r="E1090" s="201" t="s">
        <v>76</v>
      </c>
      <c r="F1090" s="200">
        <v>244</v>
      </c>
      <c r="G1090" s="201" t="s">
        <v>276</v>
      </c>
      <c r="H1090" s="202">
        <v>75.28</v>
      </c>
      <c r="I1090" s="203"/>
      <c r="J1090" s="204">
        <f t="shared" si="272"/>
        <v>12418</v>
      </c>
      <c r="K1090" s="217">
        <f t="shared" si="273"/>
        <v>3936</v>
      </c>
      <c r="L1090" s="217">
        <f t="shared" si="274"/>
        <v>0</v>
      </c>
      <c r="M1090" s="217">
        <f t="shared" si="275"/>
        <v>938</v>
      </c>
      <c r="N1090" s="218">
        <f t="shared" si="286"/>
        <v>17292</v>
      </c>
      <c r="O1090" s="207">
        <f t="shared" si="276"/>
        <v>-542</v>
      </c>
      <c r="P1090" s="219"/>
      <c r="Q1090" s="204">
        <f t="shared" si="277"/>
        <v>11376</v>
      </c>
      <c r="R1090" s="217">
        <f t="shared" si="278"/>
        <v>12418</v>
      </c>
      <c r="S1090" s="217">
        <f t="shared" si="279"/>
        <v>12418</v>
      </c>
      <c r="T1090" s="210">
        <f t="shared" si="287"/>
        <v>1042</v>
      </c>
      <c r="U1090" s="219"/>
      <c r="V1090" s="204">
        <f t="shared" si="280"/>
        <v>4102</v>
      </c>
      <c r="W1090" s="217">
        <f t="shared" si="281"/>
        <v>4478</v>
      </c>
      <c r="X1090" s="217">
        <f t="shared" si="282"/>
        <v>4478</v>
      </c>
      <c r="Y1090" s="217">
        <f t="shared" si="283"/>
        <v>4478</v>
      </c>
      <c r="Z1090" s="217">
        <f t="shared" si="284"/>
        <v>4478</v>
      </c>
      <c r="AA1090" s="217">
        <f t="shared" si="285"/>
        <v>3936</v>
      </c>
      <c r="AB1090" s="210">
        <f t="shared" si="288"/>
        <v>-542</v>
      </c>
      <c r="AC1090" s="203"/>
      <c r="AD1090" s="211"/>
    </row>
    <row r="1091" spans="1:30" s="79" customFormat="1" x14ac:dyDescent="0.2">
      <c r="A1091" s="200">
        <v>3513</v>
      </c>
      <c r="B1091" s="200">
        <v>3513044251</v>
      </c>
      <c r="C1091" s="201" t="s">
        <v>558</v>
      </c>
      <c r="D1091" s="200">
        <v>44</v>
      </c>
      <c r="E1091" s="201" t="s">
        <v>76</v>
      </c>
      <c r="F1091" s="200">
        <v>251</v>
      </c>
      <c r="G1091" s="201" t="s">
        <v>283</v>
      </c>
      <c r="H1091" s="202">
        <v>0.49</v>
      </c>
      <c r="I1091" s="203"/>
      <c r="J1091" s="204">
        <f t="shared" si="272"/>
        <v>13438</v>
      </c>
      <c r="K1091" s="217">
        <f t="shared" si="273"/>
        <v>2694</v>
      </c>
      <c r="L1091" s="217">
        <f t="shared" si="274"/>
        <v>0</v>
      </c>
      <c r="M1091" s="217">
        <f t="shared" si="275"/>
        <v>938</v>
      </c>
      <c r="N1091" s="218">
        <f t="shared" si="286"/>
        <v>17070</v>
      </c>
      <c r="O1091" s="207" t="str">
        <f t="shared" si="276"/>
        <v/>
      </c>
      <c r="P1091" s="219"/>
      <c r="Q1091" s="204">
        <f t="shared" si="277"/>
        <v>8785</v>
      </c>
      <c r="R1091" s="217">
        <f t="shared" si="278"/>
        <v>13438</v>
      </c>
      <c r="S1091" s="217" t="str">
        <f t="shared" si="279"/>
        <v/>
      </c>
      <c r="T1091" s="210" t="str">
        <f t="shared" si="287"/>
        <v/>
      </c>
      <c r="U1091" s="219"/>
      <c r="V1091" s="204">
        <f t="shared" si="280"/>
        <v>2019</v>
      </c>
      <c r="W1091" s="217">
        <f t="shared" si="281"/>
        <v>3088</v>
      </c>
      <c r="X1091" s="217" t="str">
        <f t="shared" si="282"/>
        <v/>
      </c>
      <c r="Y1091" s="217" t="str">
        <f t="shared" si="283"/>
        <v/>
      </c>
      <c r="Z1091" s="217" t="str">
        <f t="shared" si="284"/>
        <v/>
      </c>
      <c r="AA1091" s="217">
        <f t="shared" si="285"/>
        <v>2694</v>
      </c>
      <c r="AB1091" s="210" t="str">
        <f t="shared" si="288"/>
        <v/>
      </c>
      <c r="AC1091" s="203"/>
      <c r="AD1091" s="211"/>
    </row>
    <row r="1092" spans="1:30" s="79" customFormat="1" x14ac:dyDescent="0.2">
      <c r="A1092" s="200">
        <v>3513</v>
      </c>
      <c r="B1092" s="200">
        <v>3513044285</v>
      </c>
      <c r="C1092" s="201" t="s">
        <v>558</v>
      </c>
      <c r="D1092" s="200">
        <v>44</v>
      </c>
      <c r="E1092" s="201" t="s">
        <v>76</v>
      </c>
      <c r="F1092" s="200">
        <v>285</v>
      </c>
      <c r="G1092" s="201" t="s">
        <v>317</v>
      </c>
      <c r="H1092" s="202">
        <v>1</v>
      </c>
      <c r="I1092" s="203"/>
      <c r="J1092" s="204">
        <f t="shared" si="272"/>
        <v>12090.639270142699</v>
      </c>
      <c r="K1092" s="217">
        <f t="shared" si="273"/>
        <v>3530</v>
      </c>
      <c r="L1092" s="217">
        <f t="shared" si="274"/>
        <v>0</v>
      </c>
      <c r="M1092" s="217">
        <f t="shared" si="275"/>
        <v>938</v>
      </c>
      <c r="N1092" s="218">
        <f t="shared" si="286"/>
        <v>16558.639270142699</v>
      </c>
      <c r="O1092" s="207" t="str">
        <f t="shared" si="276"/>
        <v/>
      </c>
      <c r="P1092" s="219"/>
      <c r="Q1092" s="204">
        <f t="shared" si="277"/>
        <v>11688.430466808875</v>
      </c>
      <c r="R1092" s="217">
        <f t="shared" si="278"/>
        <v>12090.639270142699</v>
      </c>
      <c r="S1092" s="217" t="str">
        <f t="shared" si="279"/>
        <v/>
      </c>
      <c r="T1092" s="210" t="str">
        <f t="shared" si="287"/>
        <v/>
      </c>
      <c r="U1092" s="219"/>
      <c r="V1092" s="204">
        <f t="shared" si="280"/>
        <v>3312</v>
      </c>
      <c r="W1092" s="217">
        <f t="shared" si="281"/>
        <v>3426</v>
      </c>
      <c r="X1092" s="217" t="str">
        <f t="shared" si="282"/>
        <v/>
      </c>
      <c r="Y1092" s="217" t="str">
        <f t="shared" si="283"/>
        <v/>
      </c>
      <c r="Z1092" s="217" t="str">
        <f t="shared" si="284"/>
        <v/>
      </c>
      <c r="AA1092" s="217">
        <f t="shared" si="285"/>
        <v>3530</v>
      </c>
      <c r="AB1092" s="210" t="str">
        <f t="shared" si="288"/>
        <v/>
      </c>
      <c r="AC1092" s="203"/>
      <c r="AD1092" s="211"/>
    </row>
    <row r="1093" spans="1:30" s="79" customFormat="1" x14ac:dyDescent="0.2">
      <c r="A1093" s="200">
        <v>3513</v>
      </c>
      <c r="B1093" s="200">
        <v>3513044293</v>
      </c>
      <c r="C1093" s="201" t="s">
        <v>558</v>
      </c>
      <c r="D1093" s="200">
        <v>44</v>
      </c>
      <c r="E1093" s="201" t="s">
        <v>76</v>
      </c>
      <c r="F1093" s="200">
        <v>293</v>
      </c>
      <c r="G1093" s="201" t="s">
        <v>325</v>
      </c>
      <c r="H1093" s="202">
        <v>42.14</v>
      </c>
      <c r="I1093" s="203"/>
      <c r="J1093" s="204">
        <f t="shared" si="272"/>
        <v>11440</v>
      </c>
      <c r="K1093" s="217">
        <f t="shared" si="273"/>
        <v>548</v>
      </c>
      <c r="L1093" s="217">
        <f t="shared" si="274"/>
        <v>0</v>
      </c>
      <c r="M1093" s="217">
        <f t="shared" si="275"/>
        <v>938</v>
      </c>
      <c r="N1093" s="218">
        <f t="shared" si="286"/>
        <v>12926</v>
      </c>
      <c r="O1093" s="207">
        <f t="shared" si="276"/>
        <v>1</v>
      </c>
      <c r="P1093" s="219"/>
      <c r="Q1093" s="204">
        <f t="shared" si="277"/>
        <v>10637</v>
      </c>
      <c r="R1093" s="217">
        <f t="shared" si="278"/>
        <v>11440</v>
      </c>
      <c r="S1093" s="217">
        <f t="shared" si="279"/>
        <v>11440</v>
      </c>
      <c r="T1093" s="210">
        <f t="shared" si="287"/>
        <v>803</v>
      </c>
      <c r="U1093" s="219"/>
      <c r="V1093" s="204">
        <f t="shared" si="280"/>
        <v>639</v>
      </c>
      <c r="W1093" s="217">
        <f t="shared" si="281"/>
        <v>688</v>
      </c>
      <c r="X1093" s="217">
        <f t="shared" si="282"/>
        <v>514</v>
      </c>
      <c r="Y1093" s="217">
        <f t="shared" si="283"/>
        <v>547</v>
      </c>
      <c r="Z1093" s="217">
        <f t="shared" si="284"/>
        <v>547</v>
      </c>
      <c r="AA1093" s="217">
        <f t="shared" si="285"/>
        <v>548</v>
      </c>
      <c r="AB1093" s="210">
        <f t="shared" si="288"/>
        <v>1</v>
      </c>
      <c r="AC1093" s="203"/>
      <c r="AD1093" s="211"/>
    </row>
    <row r="1094" spans="1:30" s="79" customFormat="1" x14ac:dyDescent="0.2">
      <c r="A1094" s="200">
        <v>3513</v>
      </c>
      <c r="B1094" s="200">
        <v>3513044323</v>
      </c>
      <c r="C1094" s="201" t="s">
        <v>558</v>
      </c>
      <c r="D1094" s="200">
        <v>44</v>
      </c>
      <c r="E1094" s="201" t="s">
        <v>76</v>
      </c>
      <c r="F1094" s="200">
        <v>323</v>
      </c>
      <c r="G1094" s="201" t="s">
        <v>355</v>
      </c>
      <c r="H1094" s="202">
        <v>2</v>
      </c>
      <c r="I1094" s="203"/>
      <c r="J1094" s="204">
        <f t="shared" si="272"/>
        <v>10989.445627822945</v>
      </c>
      <c r="K1094" s="217">
        <f t="shared" si="273"/>
        <v>3441</v>
      </c>
      <c r="L1094" s="217">
        <f t="shared" si="274"/>
        <v>0</v>
      </c>
      <c r="M1094" s="217">
        <f t="shared" si="275"/>
        <v>938</v>
      </c>
      <c r="N1094" s="218">
        <f t="shared" si="286"/>
        <v>15368.445627822945</v>
      </c>
      <c r="O1094" s="207">
        <f t="shared" si="276"/>
        <v>1</v>
      </c>
      <c r="P1094" s="219"/>
      <c r="Q1094" s="204">
        <f t="shared" si="277"/>
        <v>8785</v>
      </c>
      <c r="R1094" s="217">
        <f t="shared" si="278"/>
        <v>10989.445627822945</v>
      </c>
      <c r="S1094" s="217">
        <f t="shared" si="279"/>
        <v>10989.445627822945</v>
      </c>
      <c r="T1094" s="210">
        <f t="shared" si="287"/>
        <v>2204.4456278229445</v>
      </c>
      <c r="U1094" s="219"/>
      <c r="V1094" s="204">
        <f t="shared" si="280"/>
        <v>2796</v>
      </c>
      <c r="W1094" s="217">
        <f t="shared" si="281"/>
        <v>3498</v>
      </c>
      <c r="X1094" s="217">
        <f t="shared" si="282"/>
        <v>3463</v>
      </c>
      <c r="Y1094" s="217">
        <f t="shared" si="283"/>
        <v>3440</v>
      </c>
      <c r="Z1094" s="217">
        <f t="shared" si="284"/>
        <v>3440</v>
      </c>
      <c r="AA1094" s="217">
        <f t="shared" si="285"/>
        <v>3441</v>
      </c>
      <c r="AB1094" s="210">
        <f t="shared" si="288"/>
        <v>1</v>
      </c>
      <c r="AC1094" s="203"/>
      <c r="AD1094" s="211"/>
    </row>
    <row r="1095" spans="1:30" s="79" customFormat="1" x14ac:dyDescent="0.2">
      <c r="A1095" s="200">
        <v>3513</v>
      </c>
      <c r="B1095" s="200">
        <v>3513044625</v>
      </c>
      <c r="C1095" s="201" t="s">
        <v>558</v>
      </c>
      <c r="D1095" s="200">
        <v>44</v>
      </c>
      <c r="E1095" s="201" t="s">
        <v>76</v>
      </c>
      <c r="F1095" s="200">
        <v>625</v>
      </c>
      <c r="G1095" s="201" t="s">
        <v>395</v>
      </c>
      <c r="H1095" s="202">
        <v>1</v>
      </c>
      <c r="I1095" s="203"/>
      <c r="J1095" s="204">
        <f t="shared" si="272"/>
        <v>14723</v>
      </c>
      <c r="K1095" s="217">
        <f t="shared" si="273"/>
        <v>2223</v>
      </c>
      <c r="L1095" s="217">
        <f t="shared" si="274"/>
        <v>0</v>
      </c>
      <c r="M1095" s="217">
        <f t="shared" si="275"/>
        <v>938</v>
      </c>
      <c r="N1095" s="218">
        <f t="shared" si="286"/>
        <v>17884</v>
      </c>
      <c r="O1095" s="207">
        <f t="shared" si="276"/>
        <v>0</v>
      </c>
      <c r="P1095" s="219"/>
      <c r="Q1095" s="204">
        <f t="shared" si="277"/>
        <v>10508.673207733596</v>
      </c>
      <c r="R1095" s="217">
        <f t="shared" si="278"/>
        <v>14723</v>
      </c>
      <c r="S1095" s="217">
        <f t="shared" si="279"/>
        <v>14723</v>
      </c>
      <c r="T1095" s="210">
        <f t="shared" si="287"/>
        <v>4214.3267922664036</v>
      </c>
      <c r="U1095" s="219"/>
      <c r="V1095" s="204">
        <f t="shared" si="280"/>
        <v>1519</v>
      </c>
      <c r="W1095" s="217">
        <f t="shared" si="281"/>
        <v>2128</v>
      </c>
      <c r="X1095" s="217">
        <f t="shared" si="282"/>
        <v>2206</v>
      </c>
      <c r="Y1095" s="217">
        <f t="shared" si="283"/>
        <v>2230</v>
      </c>
      <c r="Z1095" s="217">
        <f t="shared" si="284"/>
        <v>2223</v>
      </c>
      <c r="AA1095" s="217">
        <f t="shared" si="285"/>
        <v>2223</v>
      </c>
      <c r="AB1095" s="210">
        <f t="shared" si="288"/>
        <v>0</v>
      </c>
      <c r="AC1095" s="203"/>
      <c r="AD1095" s="211"/>
    </row>
    <row r="1096" spans="1:30" s="79" customFormat="1" x14ac:dyDescent="0.2">
      <c r="A1096" s="200">
        <v>3513</v>
      </c>
      <c r="B1096" s="200">
        <v>3513044650</v>
      </c>
      <c r="C1096" s="201" t="s">
        <v>558</v>
      </c>
      <c r="D1096" s="200">
        <v>44</v>
      </c>
      <c r="E1096" s="201" t="s">
        <v>76</v>
      </c>
      <c r="F1096" s="200">
        <v>650</v>
      </c>
      <c r="G1096" s="201" t="s">
        <v>400</v>
      </c>
      <c r="H1096" s="202">
        <v>0.72</v>
      </c>
      <c r="I1096" s="203"/>
      <c r="J1096" s="204">
        <f t="shared" si="272"/>
        <v>11026.810294323757</v>
      </c>
      <c r="K1096" s="217">
        <f t="shared" si="273"/>
        <v>3027</v>
      </c>
      <c r="L1096" s="217">
        <f t="shared" si="274"/>
        <v>0</v>
      </c>
      <c r="M1096" s="217">
        <f t="shared" si="275"/>
        <v>938</v>
      </c>
      <c r="N1096" s="218">
        <f t="shared" si="286"/>
        <v>14991.810294323757</v>
      </c>
      <c r="O1096" s="207" t="str">
        <f t="shared" si="276"/>
        <v/>
      </c>
      <c r="P1096" s="219"/>
      <c r="Q1096" s="204" t="str">
        <f t="shared" si="277"/>
        <v/>
      </c>
      <c r="R1096" s="217" t="str">
        <f t="shared" si="278"/>
        <v/>
      </c>
      <c r="S1096" s="217" t="str">
        <f t="shared" si="279"/>
        <v/>
      </c>
      <c r="T1096" s="210" t="str">
        <f t="shared" si="287"/>
        <v/>
      </c>
      <c r="U1096" s="219"/>
      <c r="V1096" s="204" t="str">
        <f t="shared" si="280"/>
        <v/>
      </c>
      <c r="W1096" s="217" t="str">
        <f t="shared" si="281"/>
        <v/>
      </c>
      <c r="X1096" s="217" t="str">
        <f t="shared" si="282"/>
        <v/>
      </c>
      <c r="Y1096" s="217" t="str">
        <f t="shared" si="283"/>
        <v/>
      </c>
      <c r="Z1096" s="217" t="str">
        <f t="shared" si="284"/>
        <v/>
      </c>
      <c r="AA1096" s="217">
        <f t="shared" si="285"/>
        <v>3027</v>
      </c>
      <c r="AB1096" s="210" t="str">
        <f t="shared" si="288"/>
        <v/>
      </c>
      <c r="AC1096" s="203"/>
      <c r="AD1096" s="211"/>
    </row>
    <row r="1097" spans="1:30" s="79" customFormat="1" x14ac:dyDescent="0.2">
      <c r="A1097" s="200">
        <v>3513</v>
      </c>
      <c r="B1097" s="200">
        <v>3513044665</v>
      </c>
      <c r="C1097" s="201" t="s">
        <v>558</v>
      </c>
      <c r="D1097" s="200">
        <v>44</v>
      </c>
      <c r="E1097" s="201" t="s">
        <v>76</v>
      </c>
      <c r="F1097" s="200">
        <v>665</v>
      </c>
      <c r="G1097" s="201" t="s">
        <v>405</v>
      </c>
      <c r="H1097" s="202">
        <v>0.94</v>
      </c>
      <c r="I1097" s="203"/>
      <c r="J1097" s="204">
        <f t="shared" si="272"/>
        <v>10764.605332625619</v>
      </c>
      <c r="K1097" s="217">
        <f t="shared" si="273"/>
        <v>1905</v>
      </c>
      <c r="L1097" s="217">
        <f t="shared" si="274"/>
        <v>0</v>
      </c>
      <c r="M1097" s="217">
        <f t="shared" si="275"/>
        <v>938</v>
      </c>
      <c r="N1097" s="218">
        <f t="shared" si="286"/>
        <v>13607.605332625619</v>
      </c>
      <c r="O1097" s="207" t="str">
        <f t="shared" si="276"/>
        <v/>
      </c>
      <c r="P1097" s="219"/>
      <c r="Q1097" s="204" t="str">
        <f t="shared" si="277"/>
        <v/>
      </c>
      <c r="R1097" s="217" t="str">
        <f t="shared" si="278"/>
        <v/>
      </c>
      <c r="S1097" s="217" t="str">
        <f t="shared" si="279"/>
        <v/>
      </c>
      <c r="T1097" s="210" t="str">
        <f t="shared" si="287"/>
        <v/>
      </c>
      <c r="U1097" s="219"/>
      <c r="V1097" s="204" t="str">
        <f t="shared" si="280"/>
        <v/>
      </c>
      <c r="W1097" s="217" t="str">
        <f t="shared" si="281"/>
        <v/>
      </c>
      <c r="X1097" s="217" t="str">
        <f t="shared" si="282"/>
        <v/>
      </c>
      <c r="Y1097" s="217" t="str">
        <f t="shared" si="283"/>
        <v/>
      </c>
      <c r="Z1097" s="217" t="str">
        <f t="shared" si="284"/>
        <v/>
      </c>
      <c r="AA1097" s="217">
        <f t="shared" si="285"/>
        <v>1905</v>
      </c>
      <c r="AB1097" s="210" t="str">
        <f t="shared" si="288"/>
        <v/>
      </c>
      <c r="AC1097" s="203"/>
      <c r="AD1097" s="211"/>
    </row>
    <row r="1098" spans="1:30" s="79" customFormat="1" x14ac:dyDescent="0.2">
      <c r="A1098" s="200">
        <v>3513</v>
      </c>
      <c r="B1098" s="200">
        <v>3513044760</v>
      </c>
      <c r="C1098" s="201" t="s">
        <v>558</v>
      </c>
      <c r="D1098" s="200">
        <v>44</v>
      </c>
      <c r="E1098" s="201" t="s">
        <v>76</v>
      </c>
      <c r="F1098" s="200">
        <v>760</v>
      </c>
      <c r="G1098" s="201" t="s">
        <v>433</v>
      </c>
      <c r="H1098" s="202">
        <v>3</v>
      </c>
      <c r="I1098" s="203"/>
      <c r="J1098" s="204">
        <f t="shared" ref="J1098:J1160" si="289">VLOOKUP($B1098,rates21Q4,8,FALSE)</f>
        <v>12147.763307967482</v>
      </c>
      <c r="K1098" s="217">
        <f t="shared" ref="K1098:K1160" si="290">VLOOKUP($B1098,rates21Q4,9,FALSE)</f>
        <v>3089</v>
      </c>
      <c r="L1098" s="217">
        <f t="shared" ref="L1098:L1160" si="291">IFERROR(VLOOKUP($B1098,rates21Q4,10,FALSE),0)</f>
        <v>0</v>
      </c>
      <c r="M1098" s="217">
        <f t="shared" ref="M1098:M1160" si="292">VLOOKUP($B1098,rates21Q4,11,FALSE)</f>
        <v>938</v>
      </c>
      <c r="N1098" s="218">
        <f t="shared" si="286"/>
        <v>16174.763307967482</v>
      </c>
      <c r="O1098" s="207">
        <f t="shared" ref="O1098:O1160" si="293">IFERROR(N1098-IFERROR(VLOOKUP($B1098,rates21Q3c,12,FALSE),""),"")</f>
        <v>12</v>
      </c>
      <c r="P1098" s="219"/>
      <c r="Q1098" s="204" t="str">
        <f t="shared" ref="Q1098:Q1160" si="294">IFERROR(VLOOKUP($B1098,rates20Q4,9,FALSE),"")</f>
        <v/>
      </c>
      <c r="R1098" s="217">
        <f t="shared" ref="R1098:R1160" si="295">IFERROR(VLOOKUP($B1098,rates21Q1f,8,FALSE),"")</f>
        <v>12147.763307967482</v>
      </c>
      <c r="S1098" s="217">
        <f t="shared" ref="S1098:S1160" si="296">IFERROR(VLOOKUP($B1098,rates21Q2,8,FALSE),"")</f>
        <v>12147.763307967482</v>
      </c>
      <c r="T1098" s="210" t="str">
        <f t="shared" si="287"/>
        <v/>
      </c>
      <c r="U1098" s="219"/>
      <c r="V1098" s="204" t="str">
        <f t="shared" ref="V1098:V1160" si="297">IFERROR(VLOOKUP($B1098,rates20Q4,10,FALSE),"")</f>
        <v/>
      </c>
      <c r="W1098" s="217">
        <f t="shared" ref="W1098:W1160" si="298">IFERROR(VLOOKUP($B1098,rates21Q1f,9,FALSE),"")</f>
        <v>2771</v>
      </c>
      <c r="X1098" s="217">
        <f t="shared" ref="X1098:X1160" si="299">IFERROR(VLOOKUP($B1098,rates21Q2,9,FALSE),"")</f>
        <v>2771</v>
      </c>
      <c r="Y1098" s="217">
        <f t="shared" ref="Y1098:Y1160" si="300">IFERROR(VLOOKUP($B1098,rates21Q3,9,FALSE),"")</f>
        <v>2771</v>
      </c>
      <c r="Z1098" s="217">
        <f t="shared" ref="Z1098:Z1160" si="301">IFERROR(VLOOKUP($B1098,rates21Q3c,9,FALSE),"")</f>
        <v>3077</v>
      </c>
      <c r="AA1098" s="217">
        <f t="shared" ref="AA1098:AA1160" si="302">IFERROR(VLOOKUP($B1098,rates21Q4,9,FALSE),"")</f>
        <v>3089</v>
      </c>
      <c r="AB1098" s="210">
        <f t="shared" si="288"/>
        <v>12</v>
      </c>
      <c r="AC1098" s="203"/>
      <c r="AD1098" s="211"/>
    </row>
    <row r="1099" spans="1:30" s="79" customFormat="1" x14ac:dyDescent="0.2">
      <c r="A1099" s="200">
        <v>3513</v>
      </c>
      <c r="B1099" s="200">
        <v>3513044780</v>
      </c>
      <c r="C1099" s="201" t="s">
        <v>558</v>
      </c>
      <c r="D1099" s="200">
        <v>44</v>
      </c>
      <c r="E1099" s="201" t="s">
        <v>76</v>
      </c>
      <c r="F1099" s="200">
        <v>780</v>
      </c>
      <c r="G1099" s="201" t="s">
        <v>443</v>
      </c>
      <c r="H1099" s="202">
        <v>1</v>
      </c>
      <c r="I1099" s="203"/>
      <c r="J1099" s="204">
        <f t="shared" si="289"/>
        <v>14765</v>
      </c>
      <c r="K1099" s="217">
        <f t="shared" si="290"/>
        <v>3535</v>
      </c>
      <c r="L1099" s="217">
        <f t="shared" si="291"/>
        <v>0</v>
      </c>
      <c r="M1099" s="217">
        <f t="shared" si="292"/>
        <v>938</v>
      </c>
      <c r="N1099" s="218">
        <f t="shared" ref="N1099:N1160" si="303">SUM(J1099:M1099)</f>
        <v>19238</v>
      </c>
      <c r="O1099" s="207">
        <f t="shared" si="293"/>
        <v>0</v>
      </c>
      <c r="P1099" s="219"/>
      <c r="Q1099" s="204">
        <f t="shared" si="294"/>
        <v>10752.450832366469</v>
      </c>
      <c r="R1099" s="217">
        <f t="shared" si="295"/>
        <v>14765</v>
      </c>
      <c r="S1099" s="217">
        <f t="shared" si="296"/>
        <v>14765</v>
      </c>
      <c r="T1099" s="210">
        <f t="shared" ref="T1099:T1160" si="304">IFERROR(IF(Q1099="","",S1099-Q1099),"")</f>
        <v>4012.5491676335314</v>
      </c>
      <c r="U1099" s="219"/>
      <c r="V1099" s="204">
        <f t="shared" si="297"/>
        <v>2048</v>
      </c>
      <c r="W1099" s="217">
        <f t="shared" si="298"/>
        <v>2813</v>
      </c>
      <c r="X1099" s="217">
        <f t="shared" si="299"/>
        <v>3492</v>
      </c>
      <c r="Y1099" s="217">
        <f t="shared" si="300"/>
        <v>3535</v>
      </c>
      <c r="Z1099" s="217">
        <f t="shared" si="301"/>
        <v>3535</v>
      </c>
      <c r="AA1099" s="217">
        <f t="shared" si="302"/>
        <v>3535</v>
      </c>
      <c r="AB1099" s="210">
        <f t="shared" ref="AB1099:AB1160" si="305">IFERROR(AA1099-Z1099,"")</f>
        <v>0</v>
      </c>
      <c r="AC1099" s="203"/>
      <c r="AD1099" s="211"/>
    </row>
    <row r="1100" spans="1:30" s="79" customFormat="1" x14ac:dyDescent="0.2">
      <c r="A1100" s="200">
        <v>3514</v>
      </c>
      <c r="B1100" s="200">
        <v>3514281061</v>
      </c>
      <c r="C1100" s="201" t="s">
        <v>559</v>
      </c>
      <c r="D1100" s="200">
        <v>281</v>
      </c>
      <c r="E1100" s="201" t="s">
        <v>313</v>
      </c>
      <c r="F1100" s="200">
        <v>61</v>
      </c>
      <c r="G1100" s="201" t="s">
        <v>93</v>
      </c>
      <c r="H1100" s="202">
        <v>2</v>
      </c>
      <c r="I1100" s="203"/>
      <c r="J1100" s="204">
        <f t="shared" si="289"/>
        <v>13205.804251750098</v>
      </c>
      <c r="K1100" s="217">
        <f t="shared" si="290"/>
        <v>721</v>
      </c>
      <c r="L1100" s="217">
        <f t="shared" si="291"/>
        <v>0</v>
      </c>
      <c r="M1100" s="217">
        <f t="shared" si="292"/>
        <v>938</v>
      </c>
      <c r="N1100" s="218">
        <f t="shared" si="303"/>
        <v>14864.804251750098</v>
      </c>
      <c r="O1100" s="207">
        <f t="shared" si="293"/>
        <v>2</v>
      </c>
      <c r="P1100" s="219"/>
      <c r="Q1100" s="204" t="str">
        <f t="shared" si="294"/>
        <v/>
      </c>
      <c r="R1100" s="217" t="str">
        <f t="shared" si="295"/>
        <v/>
      </c>
      <c r="S1100" s="217">
        <f t="shared" si="296"/>
        <v>13205.804251750098</v>
      </c>
      <c r="T1100" s="210" t="str">
        <f t="shared" si="304"/>
        <v/>
      </c>
      <c r="U1100" s="219"/>
      <c r="V1100" s="204" t="str">
        <f t="shared" si="297"/>
        <v/>
      </c>
      <c r="W1100" s="217" t="str">
        <f t="shared" si="298"/>
        <v/>
      </c>
      <c r="X1100" s="217">
        <f t="shared" si="299"/>
        <v>725</v>
      </c>
      <c r="Y1100" s="217">
        <f t="shared" si="300"/>
        <v>719</v>
      </c>
      <c r="Z1100" s="217">
        <f t="shared" si="301"/>
        <v>719</v>
      </c>
      <c r="AA1100" s="217">
        <f t="shared" si="302"/>
        <v>721</v>
      </c>
      <c r="AB1100" s="210">
        <f t="shared" si="305"/>
        <v>2</v>
      </c>
      <c r="AC1100" s="203"/>
      <c r="AD1100" s="211"/>
    </row>
    <row r="1101" spans="1:30" s="79" customFormat="1" x14ac:dyDescent="0.2">
      <c r="A1101" s="200">
        <v>3514</v>
      </c>
      <c r="B1101" s="200">
        <v>3514281281</v>
      </c>
      <c r="C1101" s="201" t="s">
        <v>559</v>
      </c>
      <c r="D1101" s="200">
        <v>281</v>
      </c>
      <c r="E1101" s="201" t="s">
        <v>313</v>
      </c>
      <c r="F1101" s="200">
        <v>281</v>
      </c>
      <c r="G1101" s="201" t="s">
        <v>313</v>
      </c>
      <c r="H1101" s="202">
        <v>253.37999999999997</v>
      </c>
      <c r="I1101" s="203"/>
      <c r="J1101" s="204">
        <f t="shared" si="289"/>
        <v>13787</v>
      </c>
      <c r="K1101" s="217">
        <f t="shared" si="290"/>
        <v>626</v>
      </c>
      <c r="L1101" s="217">
        <f t="shared" si="291"/>
        <v>0</v>
      </c>
      <c r="M1101" s="217">
        <f t="shared" si="292"/>
        <v>938</v>
      </c>
      <c r="N1101" s="218">
        <f t="shared" si="303"/>
        <v>15351</v>
      </c>
      <c r="O1101" s="207">
        <f t="shared" si="293"/>
        <v>5</v>
      </c>
      <c r="P1101" s="219"/>
      <c r="Q1101" s="204">
        <f t="shared" si="294"/>
        <v>13370</v>
      </c>
      <c r="R1101" s="217">
        <f t="shared" si="295"/>
        <v>13787</v>
      </c>
      <c r="S1101" s="217">
        <f t="shared" si="296"/>
        <v>13787</v>
      </c>
      <c r="T1101" s="210">
        <f t="shared" si="304"/>
        <v>417</v>
      </c>
      <c r="U1101" s="219"/>
      <c r="V1101" s="204">
        <f t="shared" si="297"/>
        <v>0</v>
      </c>
      <c r="W1101" s="217">
        <f t="shared" si="298"/>
        <v>0</v>
      </c>
      <c r="X1101" s="217">
        <f t="shared" si="299"/>
        <v>601</v>
      </c>
      <c r="Y1101" s="217">
        <f t="shared" si="300"/>
        <v>621</v>
      </c>
      <c r="Z1101" s="217">
        <f t="shared" si="301"/>
        <v>621</v>
      </c>
      <c r="AA1101" s="217">
        <f t="shared" si="302"/>
        <v>626</v>
      </c>
      <c r="AB1101" s="210">
        <f t="shared" si="305"/>
        <v>5</v>
      </c>
      <c r="AC1101" s="203"/>
      <c r="AD1101" s="211"/>
    </row>
    <row r="1102" spans="1:30" s="79" customFormat="1" x14ac:dyDescent="0.2">
      <c r="A1102" s="200">
        <v>3515</v>
      </c>
      <c r="B1102" s="200">
        <v>3515287005</v>
      </c>
      <c r="C1102" s="201" t="s">
        <v>604</v>
      </c>
      <c r="D1102" s="200">
        <v>287</v>
      </c>
      <c r="E1102" s="201" t="s">
        <v>319</v>
      </c>
      <c r="F1102" s="200">
        <v>5</v>
      </c>
      <c r="G1102" s="201" t="s">
        <v>37</v>
      </c>
      <c r="H1102" s="202">
        <v>2</v>
      </c>
      <c r="I1102" s="203"/>
      <c r="J1102" s="204">
        <f t="shared" si="289"/>
        <v>11710.596052994757</v>
      </c>
      <c r="K1102" s="217">
        <f t="shared" si="290"/>
        <v>5470</v>
      </c>
      <c r="L1102" s="217">
        <f t="shared" si="291"/>
        <v>0</v>
      </c>
      <c r="M1102" s="217">
        <f t="shared" si="292"/>
        <v>938</v>
      </c>
      <c r="N1102" s="218">
        <f t="shared" si="303"/>
        <v>18118.596052994755</v>
      </c>
      <c r="O1102" s="207">
        <f t="shared" si="293"/>
        <v>1</v>
      </c>
      <c r="P1102" s="219"/>
      <c r="Q1102" s="204" t="str">
        <f t="shared" si="294"/>
        <v/>
      </c>
      <c r="R1102" s="217" t="str">
        <f t="shared" si="295"/>
        <v/>
      </c>
      <c r="S1102" s="217">
        <f t="shared" si="296"/>
        <v>11710.596052994757</v>
      </c>
      <c r="T1102" s="210" t="str">
        <f t="shared" si="304"/>
        <v/>
      </c>
      <c r="U1102" s="219"/>
      <c r="V1102" s="204" t="str">
        <f t="shared" si="297"/>
        <v/>
      </c>
      <c r="W1102" s="217" t="str">
        <f t="shared" si="298"/>
        <v/>
      </c>
      <c r="X1102" s="217">
        <f t="shared" si="299"/>
        <v>5484</v>
      </c>
      <c r="Y1102" s="217">
        <f t="shared" si="300"/>
        <v>5469</v>
      </c>
      <c r="Z1102" s="217">
        <f t="shared" si="301"/>
        <v>5469</v>
      </c>
      <c r="AA1102" s="217">
        <f t="shared" si="302"/>
        <v>5470</v>
      </c>
      <c r="AB1102" s="210">
        <f t="shared" si="305"/>
        <v>1</v>
      </c>
      <c r="AC1102" s="203"/>
      <c r="AD1102" s="211"/>
    </row>
    <row r="1103" spans="1:30" s="79" customFormat="1" x14ac:dyDescent="0.2">
      <c r="A1103" s="200">
        <v>3515</v>
      </c>
      <c r="B1103" s="200">
        <v>3515287043</v>
      </c>
      <c r="C1103" s="201" t="s">
        <v>604</v>
      </c>
      <c r="D1103" s="200">
        <v>287</v>
      </c>
      <c r="E1103" s="201" t="s">
        <v>319</v>
      </c>
      <c r="F1103" s="200">
        <v>43</v>
      </c>
      <c r="G1103" s="201" t="s">
        <v>75</v>
      </c>
      <c r="H1103" s="202">
        <v>3</v>
      </c>
      <c r="I1103" s="203"/>
      <c r="J1103" s="204">
        <f t="shared" si="289"/>
        <v>10349</v>
      </c>
      <c r="K1103" s="217">
        <f t="shared" si="290"/>
        <v>3488</v>
      </c>
      <c r="L1103" s="217">
        <f t="shared" si="291"/>
        <v>0</v>
      </c>
      <c r="M1103" s="217">
        <f t="shared" si="292"/>
        <v>938</v>
      </c>
      <c r="N1103" s="218">
        <f t="shared" si="303"/>
        <v>14775</v>
      </c>
      <c r="O1103" s="207">
        <f t="shared" si="293"/>
        <v>4</v>
      </c>
      <c r="P1103" s="219"/>
      <c r="Q1103" s="204">
        <f t="shared" si="294"/>
        <v>9123</v>
      </c>
      <c r="R1103" s="217">
        <f t="shared" si="295"/>
        <v>10349</v>
      </c>
      <c r="S1103" s="217">
        <f t="shared" si="296"/>
        <v>10349</v>
      </c>
      <c r="T1103" s="210">
        <f t="shared" si="304"/>
        <v>1226</v>
      </c>
      <c r="U1103" s="219"/>
      <c r="V1103" s="204">
        <f t="shared" si="297"/>
        <v>4363</v>
      </c>
      <c r="W1103" s="217">
        <f t="shared" si="298"/>
        <v>4949</v>
      </c>
      <c r="X1103" s="217">
        <f t="shared" si="299"/>
        <v>3518</v>
      </c>
      <c r="Y1103" s="217">
        <f t="shared" si="300"/>
        <v>3485</v>
      </c>
      <c r="Z1103" s="217">
        <f t="shared" si="301"/>
        <v>3484</v>
      </c>
      <c r="AA1103" s="217">
        <f t="shared" si="302"/>
        <v>3488</v>
      </c>
      <c r="AB1103" s="210">
        <f t="shared" si="305"/>
        <v>4</v>
      </c>
      <c r="AC1103" s="203"/>
      <c r="AD1103" s="211"/>
    </row>
    <row r="1104" spans="1:30" s="79" customFormat="1" x14ac:dyDescent="0.2">
      <c r="A1104" s="200">
        <v>3515</v>
      </c>
      <c r="B1104" s="200">
        <v>3515287045</v>
      </c>
      <c r="C1104" s="201" t="s">
        <v>604</v>
      </c>
      <c r="D1104" s="200">
        <v>287</v>
      </c>
      <c r="E1104" s="201" t="s">
        <v>319</v>
      </c>
      <c r="F1104" s="200">
        <v>45</v>
      </c>
      <c r="G1104" s="201" t="s">
        <v>77</v>
      </c>
      <c r="H1104" s="202">
        <v>7</v>
      </c>
      <c r="I1104" s="203"/>
      <c r="J1104" s="204">
        <f t="shared" si="289"/>
        <v>9269</v>
      </c>
      <c r="K1104" s="217">
        <f t="shared" si="290"/>
        <v>2192</v>
      </c>
      <c r="L1104" s="217">
        <f t="shared" si="291"/>
        <v>0</v>
      </c>
      <c r="M1104" s="217">
        <f t="shared" si="292"/>
        <v>938</v>
      </c>
      <c r="N1104" s="218">
        <f t="shared" si="303"/>
        <v>12399</v>
      </c>
      <c r="O1104" s="207">
        <f t="shared" si="293"/>
        <v>4</v>
      </c>
      <c r="P1104" s="219"/>
      <c r="Q1104" s="204">
        <f t="shared" si="294"/>
        <v>9123</v>
      </c>
      <c r="R1104" s="217">
        <f t="shared" si="295"/>
        <v>9269</v>
      </c>
      <c r="S1104" s="217">
        <f t="shared" si="296"/>
        <v>9269</v>
      </c>
      <c r="T1104" s="210">
        <f t="shared" si="304"/>
        <v>146</v>
      </c>
      <c r="U1104" s="219"/>
      <c r="V1104" s="204">
        <f t="shared" si="297"/>
        <v>2608</v>
      </c>
      <c r="W1104" s="217">
        <f t="shared" si="298"/>
        <v>2650</v>
      </c>
      <c r="X1104" s="217">
        <f t="shared" si="299"/>
        <v>2151</v>
      </c>
      <c r="Y1104" s="217">
        <f t="shared" si="300"/>
        <v>2188</v>
      </c>
      <c r="Z1104" s="217">
        <f t="shared" si="301"/>
        <v>2188</v>
      </c>
      <c r="AA1104" s="217">
        <f t="shared" si="302"/>
        <v>2192</v>
      </c>
      <c r="AB1104" s="210">
        <f t="shared" si="305"/>
        <v>4</v>
      </c>
      <c r="AC1104" s="203"/>
      <c r="AD1104" s="211"/>
    </row>
    <row r="1105" spans="1:30" s="79" customFormat="1" x14ac:dyDescent="0.2">
      <c r="A1105" s="200">
        <v>3515</v>
      </c>
      <c r="B1105" s="200">
        <v>3515287135</v>
      </c>
      <c r="C1105" s="201" t="s">
        <v>604</v>
      </c>
      <c r="D1105" s="200">
        <v>287</v>
      </c>
      <c r="E1105" s="201" t="s">
        <v>319</v>
      </c>
      <c r="F1105" s="200">
        <v>135</v>
      </c>
      <c r="G1105" s="201" t="s">
        <v>167</v>
      </c>
      <c r="H1105" s="202">
        <v>5</v>
      </c>
      <c r="I1105" s="203"/>
      <c r="J1105" s="204">
        <f t="shared" si="289"/>
        <v>10430</v>
      </c>
      <c r="K1105" s="217">
        <f t="shared" si="290"/>
        <v>5902</v>
      </c>
      <c r="L1105" s="217">
        <f t="shared" si="291"/>
        <v>0</v>
      </c>
      <c r="M1105" s="217">
        <f t="shared" si="292"/>
        <v>938</v>
      </c>
      <c r="N1105" s="218">
        <f t="shared" si="303"/>
        <v>17270</v>
      </c>
      <c r="O1105" s="207">
        <f t="shared" si="293"/>
        <v>0</v>
      </c>
      <c r="P1105" s="219"/>
      <c r="Q1105" s="204">
        <f t="shared" si="294"/>
        <v>10068</v>
      </c>
      <c r="R1105" s="217">
        <f t="shared" si="295"/>
        <v>10430</v>
      </c>
      <c r="S1105" s="217">
        <f t="shared" si="296"/>
        <v>10430</v>
      </c>
      <c r="T1105" s="210">
        <f t="shared" si="304"/>
        <v>362</v>
      </c>
      <c r="U1105" s="219"/>
      <c r="V1105" s="204">
        <f t="shared" si="297"/>
        <v>5258</v>
      </c>
      <c r="W1105" s="217">
        <f t="shared" si="298"/>
        <v>5447</v>
      </c>
      <c r="X1105" s="217">
        <f t="shared" si="299"/>
        <v>5857</v>
      </c>
      <c r="Y1105" s="217">
        <f t="shared" si="300"/>
        <v>5902</v>
      </c>
      <c r="Z1105" s="217">
        <f t="shared" si="301"/>
        <v>5902</v>
      </c>
      <c r="AA1105" s="217">
        <f t="shared" si="302"/>
        <v>5902</v>
      </c>
      <c r="AB1105" s="210">
        <f t="shared" si="305"/>
        <v>0</v>
      </c>
      <c r="AC1105" s="203"/>
      <c r="AD1105" s="211"/>
    </row>
    <row r="1106" spans="1:30" s="79" customFormat="1" x14ac:dyDescent="0.2">
      <c r="A1106" s="200">
        <v>3515</v>
      </c>
      <c r="B1106" s="200">
        <v>3515287151</v>
      </c>
      <c r="C1106" s="201" t="s">
        <v>604</v>
      </c>
      <c r="D1106" s="200">
        <v>287</v>
      </c>
      <c r="E1106" s="201" t="s">
        <v>319</v>
      </c>
      <c r="F1106" s="200">
        <v>151</v>
      </c>
      <c r="G1106" s="201" t="s">
        <v>183</v>
      </c>
      <c r="H1106" s="202">
        <v>1</v>
      </c>
      <c r="I1106" s="203"/>
      <c r="J1106" s="204">
        <f t="shared" si="289"/>
        <v>9305</v>
      </c>
      <c r="K1106" s="217">
        <f t="shared" si="290"/>
        <v>1086</v>
      </c>
      <c r="L1106" s="217">
        <f t="shared" si="291"/>
        <v>0</v>
      </c>
      <c r="M1106" s="217">
        <f t="shared" si="292"/>
        <v>938</v>
      </c>
      <c r="N1106" s="218">
        <f t="shared" si="303"/>
        <v>11329</v>
      </c>
      <c r="O1106" s="207">
        <f t="shared" si="293"/>
        <v>0</v>
      </c>
      <c r="P1106" s="219"/>
      <c r="Q1106" s="204">
        <f t="shared" si="294"/>
        <v>9123</v>
      </c>
      <c r="R1106" s="217">
        <f t="shared" si="295"/>
        <v>9305</v>
      </c>
      <c r="S1106" s="217">
        <f t="shared" si="296"/>
        <v>9305</v>
      </c>
      <c r="T1106" s="210">
        <f t="shared" si="304"/>
        <v>182</v>
      </c>
      <c r="U1106" s="219"/>
      <c r="V1106" s="204">
        <f t="shared" si="297"/>
        <v>1390</v>
      </c>
      <c r="W1106" s="217">
        <f t="shared" si="298"/>
        <v>1418</v>
      </c>
      <c r="X1106" s="217">
        <f t="shared" si="299"/>
        <v>1067</v>
      </c>
      <c r="Y1106" s="217">
        <f t="shared" si="300"/>
        <v>1086</v>
      </c>
      <c r="Z1106" s="217">
        <f t="shared" si="301"/>
        <v>1086</v>
      </c>
      <c r="AA1106" s="217">
        <f t="shared" si="302"/>
        <v>1086</v>
      </c>
      <c r="AB1106" s="210">
        <f t="shared" si="305"/>
        <v>0</v>
      </c>
      <c r="AC1106" s="203"/>
      <c r="AD1106" s="211"/>
    </row>
    <row r="1107" spans="1:30" s="79" customFormat="1" x14ac:dyDescent="0.2">
      <c r="A1107" s="200">
        <v>3515</v>
      </c>
      <c r="B1107" s="200">
        <v>3515287191</v>
      </c>
      <c r="C1107" s="201" t="s">
        <v>604</v>
      </c>
      <c r="D1107" s="200">
        <v>287</v>
      </c>
      <c r="E1107" s="201" t="s">
        <v>319</v>
      </c>
      <c r="F1107" s="200">
        <v>191</v>
      </c>
      <c r="G1107" s="201" t="s">
        <v>223</v>
      </c>
      <c r="H1107" s="202">
        <v>34</v>
      </c>
      <c r="I1107" s="203"/>
      <c r="J1107" s="204">
        <f t="shared" si="289"/>
        <v>9882</v>
      </c>
      <c r="K1107" s="217">
        <f t="shared" si="290"/>
        <v>2989</v>
      </c>
      <c r="L1107" s="217">
        <f t="shared" si="291"/>
        <v>0</v>
      </c>
      <c r="M1107" s="217">
        <f t="shared" si="292"/>
        <v>938</v>
      </c>
      <c r="N1107" s="218">
        <f t="shared" si="303"/>
        <v>13809</v>
      </c>
      <c r="O1107" s="207">
        <f t="shared" si="293"/>
        <v>3</v>
      </c>
      <c r="P1107" s="219"/>
      <c r="Q1107" s="204">
        <f t="shared" si="294"/>
        <v>10014</v>
      </c>
      <c r="R1107" s="217">
        <f t="shared" si="295"/>
        <v>9882</v>
      </c>
      <c r="S1107" s="217">
        <f t="shared" si="296"/>
        <v>9882</v>
      </c>
      <c r="T1107" s="210">
        <f t="shared" si="304"/>
        <v>-132</v>
      </c>
      <c r="U1107" s="219"/>
      <c r="V1107" s="204">
        <f t="shared" si="297"/>
        <v>3098</v>
      </c>
      <c r="W1107" s="217">
        <f t="shared" si="298"/>
        <v>3058</v>
      </c>
      <c r="X1107" s="217">
        <f t="shared" si="299"/>
        <v>3058</v>
      </c>
      <c r="Y1107" s="217">
        <f t="shared" si="300"/>
        <v>3058</v>
      </c>
      <c r="Z1107" s="217">
        <f t="shared" si="301"/>
        <v>2986</v>
      </c>
      <c r="AA1107" s="217">
        <f t="shared" si="302"/>
        <v>2989</v>
      </c>
      <c r="AB1107" s="210">
        <f t="shared" si="305"/>
        <v>3</v>
      </c>
      <c r="AC1107" s="203"/>
      <c r="AD1107" s="211"/>
    </row>
    <row r="1108" spans="1:30" s="79" customFormat="1" x14ac:dyDescent="0.2">
      <c r="A1108" s="200">
        <v>3515</v>
      </c>
      <c r="B1108" s="200">
        <v>3515287215</v>
      </c>
      <c r="C1108" s="201" t="s">
        <v>604</v>
      </c>
      <c r="D1108" s="200">
        <v>287</v>
      </c>
      <c r="E1108" s="201" t="s">
        <v>319</v>
      </c>
      <c r="F1108" s="200">
        <v>215</v>
      </c>
      <c r="G1108" s="201" t="s">
        <v>247</v>
      </c>
      <c r="H1108" s="202">
        <v>12</v>
      </c>
      <c r="I1108" s="203"/>
      <c r="J1108" s="204">
        <f t="shared" si="289"/>
        <v>10412</v>
      </c>
      <c r="K1108" s="217">
        <f t="shared" si="290"/>
        <v>1855</v>
      </c>
      <c r="L1108" s="217">
        <f t="shared" si="291"/>
        <v>0</v>
      </c>
      <c r="M1108" s="217">
        <f t="shared" si="292"/>
        <v>938</v>
      </c>
      <c r="N1108" s="218">
        <f t="shared" si="303"/>
        <v>13205</v>
      </c>
      <c r="O1108" s="207">
        <f t="shared" si="293"/>
        <v>2</v>
      </c>
      <c r="P1108" s="219"/>
      <c r="Q1108" s="204">
        <f t="shared" si="294"/>
        <v>10879</v>
      </c>
      <c r="R1108" s="217">
        <f t="shared" si="295"/>
        <v>10412</v>
      </c>
      <c r="S1108" s="217">
        <f t="shared" si="296"/>
        <v>10412</v>
      </c>
      <c r="T1108" s="210">
        <f t="shared" si="304"/>
        <v>-467</v>
      </c>
      <c r="U1108" s="219"/>
      <c r="V1108" s="204">
        <f t="shared" si="297"/>
        <v>1665</v>
      </c>
      <c r="W1108" s="217">
        <f t="shared" si="298"/>
        <v>1594</v>
      </c>
      <c r="X1108" s="217">
        <f t="shared" si="299"/>
        <v>1946</v>
      </c>
      <c r="Y1108" s="217">
        <f t="shared" si="300"/>
        <v>1853</v>
      </c>
      <c r="Z1108" s="217">
        <f t="shared" si="301"/>
        <v>1853</v>
      </c>
      <c r="AA1108" s="217">
        <f t="shared" si="302"/>
        <v>1855</v>
      </c>
      <c r="AB1108" s="210">
        <f t="shared" si="305"/>
        <v>2</v>
      </c>
      <c r="AC1108" s="203"/>
      <c r="AD1108" s="211"/>
    </row>
    <row r="1109" spans="1:30" s="79" customFormat="1" x14ac:dyDescent="0.2">
      <c r="A1109" s="200">
        <v>3515</v>
      </c>
      <c r="B1109" s="200">
        <v>3515287227</v>
      </c>
      <c r="C1109" s="201" t="s">
        <v>604</v>
      </c>
      <c r="D1109" s="200">
        <v>287</v>
      </c>
      <c r="E1109" s="201" t="s">
        <v>319</v>
      </c>
      <c r="F1109" s="200">
        <v>227</v>
      </c>
      <c r="G1109" s="201" t="s">
        <v>259</v>
      </c>
      <c r="H1109" s="202">
        <v>12</v>
      </c>
      <c r="I1109" s="203"/>
      <c r="J1109" s="204">
        <f t="shared" si="289"/>
        <v>11817</v>
      </c>
      <c r="K1109" s="217">
        <f t="shared" si="290"/>
        <v>3560</v>
      </c>
      <c r="L1109" s="217">
        <f t="shared" si="291"/>
        <v>0</v>
      </c>
      <c r="M1109" s="217">
        <f t="shared" si="292"/>
        <v>938</v>
      </c>
      <c r="N1109" s="218">
        <f t="shared" si="303"/>
        <v>16315</v>
      </c>
      <c r="O1109" s="207">
        <f t="shared" si="293"/>
        <v>1</v>
      </c>
      <c r="P1109" s="219"/>
      <c r="Q1109" s="204">
        <f t="shared" si="294"/>
        <v>11781</v>
      </c>
      <c r="R1109" s="217">
        <f t="shared" si="295"/>
        <v>11817</v>
      </c>
      <c r="S1109" s="217">
        <f t="shared" si="296"/>
        <v>11817</v>
      </c>
      <c r="T1109" s="210">
        <f t="shared" si="304"/>
        <v>36</v>
      </c>
      <c r="U1109" s="219"/>
      <c r="V1109" s="204">
        <f t="shared" si="297"/>
        <v>3443</v>
      </c>
      <c r="W1109" s="217">
        <f t="shared" si="298"/>
        <v>3454</v>
      </c>
      <c r="X1109" s="217">
        <f t="shared" si="299"/>
        <v>3600</v>
      </c>
      <c r="Y1109" s="217">
        <f t="shared" si="300"/>
        <v>3559</v>
      </c>
      <c r="Z1109" s="217">
        <f t="shared" si="301"/>
        <v>3559</v>
      </c>
      <c r="AA1109" s="217">
        <f t="shared" si="302"/>
        <v>3560</v>
      </c>
      <c r="AB1109" s="210">
        <f t="shared" si="305"/>
        <v>1</v>
      </c>
      <c r="AC1109" s="203"/>
      <c r="AD1109" s="211"/>
    </row>
    <row r="1110" spans="1:30" s="79" customFormat="1" x14ac:dyDescent="0.2">
      <c r="A1110" s="200">
        <v>3515</v>
      </c>
      <c r="B1110" s="200">
        <v>3515287277</v>
      </c>
      <c r="C1110" s="201" t="s">
        <v>604</v>
      </c>
      <c r="D1110" s="200">
        <v>287</v>
      </c>
      <c r="E1110" s="201" t="s">
        <v>319</v>
      </c>
      <c r="F1110" s="200">
        <v>277</v>
      </c>
      <c r="G1110" s="201" t="s">
        <v>309</v>
      </c>
      <c r="H1110" s="202">
        <v>101.37</v>
      </c>
      <c r="I1110" s="203"/>
      <c r="J1110" s="204">
        <f t="shared" si="289"/>
        <v>11862</v>
      </c>
      <c r="K1110" s="217">
        <f t="shared" si="290"/>
        <v>1144</v>
      </c>
      <c r="L1110" s="217">
        <f t="shared" si="291"/>
        <v>0</v>
      </c>
      <c r="M1110" s="217">
        <f t="shared" si="292"/>
        <v>938</v>
      </c>
      <c r="N1110" s="218">
        <f t="shared" si="303"/>
        <v>13944</v>
      </c>
      <c r="O1110" s="207">
        <f t="shared" si="293"/>
        <v>3</v>
      </c>
      <c r="P1110" s="219"/>
      <c r="Q1110" s="204">
        <f t="shared" si="294"/>
        <v>11528</v>
      </c>
      <c r="R1110" s="217">
        <f t="shared" si="295"/>
        <v>11862</v>
      </c>
      <c r="S1110" s="217">
        <f t="shared" si="296"/>
        <v>11862</v>
      </c>
      <c r="T1110" s="210">
        <f t="shared" si="304"/>
        <v>334</v>
      </c>
      <c r="U1110" s="219"/>
      <c r="V1110" s="204">
        <f t="shared" si="297"/>
        <v>467</v>
      </c>
      <c r="W1110" s="217">
        <f t="shared" si="298"/>
        <v>481</v>
      </c>
      <c r="X1110" s="217">
        <f t="shared" si="299"/>
        <v>1122</v>
      </c>
      <c r="Y1110" s="217">
        <f t="shared" si="300"/>
        <v>1141</v>
      </c>
      <c r="Z1110" s="217">
        <f t="shared" si="301"/>
        <v>1141</v>
      </c>
      <c r="AA1110" s="217">
        <f t="shared" si="302"/>
        <v>1144</v>
      </c>
      <c r="AB1110" s="210">
        <f t="shared" si="305"/>
        <v>3</v>
      </c>
      <c r="AC1110" s="203"/>
      <c r="AD1110" s="211"/>
    </row>
    <row r="1111" spans="1:30" s="79" customFormat="1" x14ac:dyDescent="0.2">
      <c r="A1111" s="200">
        <v>3515</v>
      </c>
      <c r="B1111" s="200">
        <v>3515287287</v>
      </c>
      <c r="C1111" s="201" t="s">
        <v>604</v>
      </c>
      <c r="D1111" s="200">
        <v>287</v>
      </c>
      <c r="E1111" s="201" t="s">
        <v>319</v>
      </c>
      <c r="F1111" s="200">
        <v>287</v>
      </c>
      <c r="G1111" s="201" t="s">
        <v>319</v>
      </c>
      <c r="H1111" s="202">
        <v>12</v>
      </c>
      <c r="I1111" s="203"/>
      <c r="J1111" s="204">
        <f t="shared" si="289"/>
        <v>10073</v>
      </c>
      <c r="K1111" s="217">
        <f t="shared" si="290"/>
        <v>4212</v>
      </c>
      <c r="L1111" s="217">
        <f t="shared" si="291"/>
        <v>0</v>
      </c>
      <c r="M1111" s="217">
        <f t="shared" si="292"/>
        <v>938</v>
      </c>
      <c r="N1111" s="218">
        <f t="shared" si="303"/>
        <v>15223</v>
      </c>
      <c r="O1111" s="207">
        <f t="shared" si="293"/>
        <v>0</v>
      </c>
      <c r="P1111" s="219"/>
      <c r="Q1111" s="204">
        <f t="shared" si="294"/>
        <v>9464</v>
      </c>
      <c r="R1111" s="217">
        <f t="shared" si="295"/>
        <v>10073</v>
      </c>
      <c r="S1111" s="217">
        <f t="shared" si="296"/>
        <v>10073</v>
      </c>
      <c r="T1111" s="210">
        <f t="shared" si="304"/>
        <v>609</v>
      </c>
      <c r="U1111" s="219"/>
      <c r="V1111" s="204">
        <f t="shared" si="297"/>
        <v>4156</v>
      </c>
      <c r="W1111" s="217">
        <f t="shared" si="298"/>
        <v>4423</v>
      </c>
      <c r="X1111" s="217">
        <f t="shared" si="299"/>
        <v>4191</v>
      </c>
      <c r="Y1111" s="217">
        <f t="shared" si="300"/>
        <v>4212</v>
      </c>
      <c r="Z1111" s="217">
        <f t="shared" si="301"/>
        <v>4212</v>
      </c>
      <c r="AA1111" s="217">
        <f t="shared" si="302"/>
        <v>4212</v>
      </c>
      <c r="AB1111" s="210">
        <f t="shared" si="305"/>
        <v>0</v>
      </c>
      <c r="AC1111" s="203"/>
      <c r="AD1111" s="211"/>
    </row>
    <row r="1112" spans="1:30" s="79" customFormat="1" x14ac:dyDescent="0.2">
      <c r="A1112" s="200">
        <v>3515</v>
      </c>
      <c r="B1112" s="200">
        <v>3515287306</v>
      </c>
      <c r="C1112" s="201" t="s">
        <v>604</v>
      </c>
      <c r="D1112" s="200">
        <v>287</v>
      </c>
      <c r="E1112" s="201" t="s">
        <v>319</v>
      </c>
      <c r="F1112" s="200">
        <v>306</v>
      </c>
      <c r="G1112" s="201" t="s">
        <v>338</v>
      </c>
      <c r="H1112" s="202">
        <v>9</v>
      </c>
      <c r="I1112" s="203"/>
      <c r="J1112" s="204">
        <f t="shared" si="289"/>
        <v>9852</v>
      </c>
      <c r="K1112" s="217">
        <f t="shared" si="290"/>
        <v>3786</v>
      </c>
      <c r="L1112" s="217">
        <f t="shared" si="291"/>
        <v>0</v>
      </c>
      <c r="M1112" s="217">
        <f t="shared" si="292"/>
        <v>938</v>
      </c>
      <c r="N1112" s="218">
        <f t="shared" si="303"/>
        <v>14576</v>
      </c>
      <c r="O1112" s="207">
        <f t="shared" si="293"/>
        <v>9</v>
      </c>
      <c r="P1112" s="219"/>
      <c r="Q1112" s="204">
        <f t="shared" si="294"/>
        <v>9123</v>
      </c>
      <c r="R1112" s="217">
        <f t="shared" si="295"/>
        <v>9852</v>
      </c>
      <c r="S1112" s="217">
        <f t="shared" si="296"/>
        <v>9852</v>
      </c>
      <c r="T1112" s="210">
        <f t="shared" si="304"/>
        <v>729</v>
      </c>
      <c r="U1112" s="219"/>
      <c r="V1112" s="204">
        <f t="shared" si="297"/>
        <v>3774</v>
      </c>
      <c r="W1112" s="217">
        <f t="shared" si="298"/>
        <v>4075</v>
      </c>
      <c r="X1112" s="217">
        <f t="shared" si="299"/>
        <v>3918</v>
      </c>
      <c r="Y1112" s="217">
        <f t="shared" si="300"/>
        <v>3778</v>
      </c>
      <c r="Z1112" s="217">
        <f t="shared" si="301"/>
        <v>3777</v>
      </c>
      <c r="AA1112" s="217">
        <f t="shared" si="302"/>
        <v>3786</v>
      </c>
      <c r="AB1112" s="210">
        <f t="shared" si="305"/>
        <v>9</v>
      </c>
      <c r="AC1112" s="203"/>
      <c r="AD1112" s="211"/>
    </row>
    <row r="1113" spans="1:30" s="79" customFormat="1" x14ac:dyDescent="0.2">
      <c r="A1113" s="200">
        <v>3515</v>
      </c>
      <c r="B1113" s="200">
        <v>3515287316</v>
      </c>
      <c r="C1113" s="201" t="s">
        <v>604</v>
      </c>
      <c r="D1113" s="200">
        <v>287</v>
      </c>
      <c r="E1113" s="201" t="s">
        <v>319</v>
      </c>
      <c r="F1113" s="200">
        <v>316</v>
      </c>
      <c r="G1113" s="201" t="s">
        <v>348</v>
      </c>
      <c r="H1113" s="202">
        <v>14</v>
      </c>
      <c r="I1113" s="203"/>
      <c r="J1113" s="204">
        <f t="shared" si="289"/>
        <v>11048</v>
      </c>
      <c r="K1113" s="217">
        <f t="shared" si="290"/>
        <v>835</v>
      </c>
      <c r="L1113" s="217">
        <f t="shared" si="291"/>
        <v>0</v>
      </c>
      <c r="M1113" s="217">
        <f t="shared" si="292"/>
        <v>938</v>
      </c>
      <c r="N1113" s="218">
        <f t="shared" si="303"/>
        <v>12821</v>
      </c>
      <c r="O1113" s="207">
        <f t="shared" si="293"/>
        <v>1</v>
      </c>
      <c r="P1113" s="219"/>
      <c r="Q1113" s="204">
        <f t="shared" si="294"/>
        <v>11361</v>
      </c>
      <c r="R1113" s="217">
        <f t="shared" si="295"/>
        <v>11048</v>
      </c>
      <c r="S1113" s="217">
        <f t="shared" si="296"/>
        <v>11048</v>
      </c>
      <c r="T1113" s="210">
        <f t="shared" si="304"/>
        <v>-313</v>
      </c>
      <c r="U1113" s="219"/>
      <c r="V1113" s="204">
        <f t="shared" si="297"/>
        <v>1353</v>
      </c>
      <c r="W1113" s="217">
        <f t="shared" si="298"/>
        <v>1316</v>
      </c>
      <c r="X1113" s="217">
        <f t="shared" si="299"/>
        <v>826</v>
      </c>
      <c r="Y1113" s="217">
        <f t="shared" si="300"/>
        <v>834</v>
      </c>
      <c r="Z1113" s="217">
        <f t="shared" si="301"/>
        <v>834</v>
      </c>
      <c r="AA1113" s="217">
        <f t="shared" si="302"/>
        <v>835</v>
      </c>
      <c r="AB1113" s="210">
        <f t="shared" si="305"/>
        <v>1</v>
      </c>
      <c r="AC1113" s="203"/>
      <c r="AD1113" s="211"/>
    </row>
    <row r="1114" spans="1:30" s="79" customFormat="1" x14ac:dyDescent="0.2">
      <c r="A1114" s="200">
        <v>3515</v>
      </c>
      <c r="B1114" s="200">
        <v>3515287658</v>
      </c>
      <c r="C1114" s="201" t="s">
        <v>604</v>
      </c>
      <c r="D1114" s="200">
        <v>287</v>
      </c>
      <c r="E1114" s="201" t="s">
        <v>319</v>
      </c>
      <c r="F1114" s="200">
        <v>658</v>
      </c>
      <c r="G1114" s="201" t="s">
        <v>402</v>
      </c>
      <c r="H1114" s="202">
        <v>11</v>
      </c>
      <c r="I1114" s="203"/>
      <c r="J1114" s="204">
        <f t="shared" si="289"/>
        <v>9805</v>
      </c>
      <c r="K1114" s="217">
        <f t="shared" si="290"/>
        <v>1860</v>
      </c>
      <c r="L1114" s="217">
        <f t="shared" si="291"/>
        <v>0</v>
      </c>
      <c r="M1114" s="217">
        <f t="shared" si="292"/>
        <v>938</v>
      </c>
      <c r="N1114" s="218">
        <f t="shared" si="303"/>
        <v>12603</v>
      </c>
      <c r="O1114" s="207">
        <f t="shared" si="293"/>
        <v>1</v>
      </c>
      <c r="P1114" s="219"/>
      <c r="Q1114" s="204">
        <f t="shared" si="294"/>
        <v>9755</v>
      </c>
      <c r="R1114" s="217">
        <f t="shared" si="295"/>
        <v>9805</v>
      </c>
      <c r="S1114" s="217">
        <f t="shared" si="296"/>
        <v>9805</v>
      </c>
      <c r="T1114" s="210">
        <f t="shared" si="304"/>
        <v>50</v>
      </c>
      <c r="U1114" s="219"/>
      <c r="V1114" s="204">
        <f t="shared" si="297"/>
        <v>1472</v>
      </c>
      <c r="W1114" s="217">
        <f t="shared" si="298"/>
        <v>1480</v>
      </c>
      <c r="X1114" s="217">
        <f t="shared" si="299"/>
        <v>1480</v>
      </c>
      <c r="Y1114" s="217">
        <f t="shared" si="300"/>
        <v>1480</v>
      </c>
      <c r="Z1114" s="217">
        <f t="shared" si="301"/>
        <v>1859</v>
      </c>
      <c r="AA1114" s="217">
        <f t="shared" si="302"/>
        <v>1860</v>
      </c>
      <c r="AB1114" s="210">
        <f t="shared" si="305"/>
        <v>1</v>
      </c>
      <c r="AC1114" s="203"/>
      <c r="AD1114" s="211"/>
    </row>
    <row r="1115" spans="1:30" s="79" customFormat="1" x14ac:dyDescent="0.2">
      <c r="A1115" s="200">
        <v>3515</v>
      </c>
      <c r="B1115" s="200">
        <v>3515287767</v>
      </c>
      <c r="C1115" s="201" t="s">
        <v>604</v>
      </c>
      <c r="D1115" s="200">
        <v>287</v>
      </c>
      <c r="E1115" s="201" t="s">
        <v>319</v>
      </c>
      <c r="F1115" s="200">
        <v>767</v>
      </c>
      <c r="G1115" s="201" t="s">
        <v>437</v>
      </c>
      <c r="H1115" s="202">
        <v>53</v>
      </c>
      <c r="I1115" s="203"/>
      <c r="J1115" s="204">
        <f t="shared" si="289"/>
        <v>10176</v>
      </c>
      <c r="K1115" s="217">
        <f t="shared" si="290"/>
        <v>2485</v>
      </c>
      <c r="L1115" s="217">
        <f t="shared" si="291"/>
        <v>0</v>
      </c>
      <c r="M1115" s="217">
        <f t="shared" si="292"/>
        <v>938</v>
      </c>
      <c r="N1115" s="218">
        <f t="shared" si="303"/>
        <v>13599</v>
      </c>
      <c r="O1115" s="207">
        <f t="shared" si="293"/>
        <v>-2</v>
      </c>
      <c r="P1115" s="219"/>
      <c r="Q1115" s="204">
        <f t="shared" si="294"/>
        <v>10067</v>
      </c>
      <c r="R1115" s="217">
        <f t="shared" si="295"/>
        <v>10176</v>
      </c>
      <c r="S1115" s="217">
        <f t="shared" si="296"/>
        <v>10176</v>
      </c>
      <c r="T1115" s="210">
        <f t="shared" si="304"/>
        <v>109</v>
      </c>
      <c r="U1115" s="219"/>
      <c r="V1115" s="204">
        <f t="shared" si="297"/>
        <v>2545</v>
      </c>
      <c r="W1115" s="217">
        <f t="shared" si="298"/>
        <v>2572</v>
      </c>
      <c r="X1115" s="217">
        <f t="shared" si="299"/>
        <v>2572</v>
      </c>
      <c r="Y1115" s="217">
        <f t="shared" si="300"/>
        <v>2572</v>
      </c>
      <c r="Z1115" s="217">
        <f t="shared" si="301"/>
        <v>2487</v>
      </c>
      <c r="AA1115" s="217">
        <f t="shared" si="302"/>
        <v>2485</v>
      </c>
      <c r="AB1115" s="210">
        <f t="shared" si="305"/>
        <v>-2</v>
      </c>
      <c r="AC1115" s="203"/>
      <c r="AD1115" s="211"/>
    </row>
    <row r="1116" spans="1:30" s="79" customFormat="1" x14ac:dyDescent="0.2">
      <c r="A1116" s="200">
        <v>3515</v>
      </c>
      <c r="B1116" s="200">
        <v>3515287778</v>
      </c>
      <c r="C1116" s="201" t="s">
        <v>604</v>
      </c>
      <c r="D1116" s="200">
        <v>287</v>
      </c>
      <c r="E1116" s="201" t="s">
        <v>319</v>
      </c>
      <c r="F1116" s="200">
        <v>778</v>
      </c>
      <c r="G1116" s="201" t="s">
        <v>442</v>
      </c>
      <c r="H1116" s="202">
        <v>3</v>
      </c>
      <c r="I1116" s="203"/>
      <c r="J1116" s="204">
        <f t="shared" si="289"/>
        <v>11594</v>
      </c>
      <c r="K1116" s="217">
        <f t="shared" si="290"/>
        <v>1416</v>
      </c>
      <c r="L1116" s="217">
        <f t="shared" si="291"/>
        <v>0</v>
      </c>
      <c r="M1116" s="217">
        <f t="shared" si="292"/>
        <v>938</v>
      </c>
      <c r="N1116" s="218">
        <f t="shared" si="303"/>
        <v>13948</v>
      </c>
      <c r="O1116" s="207">
        <f t="shared" si="293"/>
        <v>0</v>
      </c>
      <c r="P1116" s="219"/>
      <c r="Q1116" s="204">
        <f t="shared" si="294"/>
        <v>12167</v>
      </c>
      <c r="R1116" s="217">
        <f t="shared" si="295"/>
        <v>11594</v>
      </c>
      <c r="S1116" s="217">
        <f t="shared" si="296"/>
        <v>11594</v>
      </c>
      <c r="T1116" s="210">
        <f t="shared" si="304"/>
        <v>-573</v>
      </c>
      <c r="U1116" s="219"/>
      <c r="V1116" s="204">
        <f t="shared" si="297"/>
        <v>1608</v>
      </c>
      <c r="W1116" s="217">
        <f t="shared" si="298"/>
        <v>1532</v>
      </c>
      <c r="X1116" s="217">
        <f t="shared" si="299"/>
        <v>1439</v>
      </c>
      <c r="Y1116" s="217">
        <f t="shared" si="300"/>
        <v>1416</v>
      </c>
      <c r="Z1116" s="217">
        <f t="shared" si="301"/>
        <v>1416</v>
      </c>
      <c r="AA1116" s="217">
        <f t="shared" si="302"/>
        <v>1416</v>
      </c>
      <c r="AB1116" s="210">
        <f t="shared" si="305"/>
        <v>0</v>
      </c>
      <c r="AC1116" s="203"/>
      <c r="AD1116" s="211"/>
    </row>
    <row r="1117" spans="1:30" s="79" customFormat="1" x14ac:dyDescent="0.2">
      <c r="A1117" s="200">
        <v>3516</v>
      </c>
      <c r="B1117" s="200">
        <v>3516332005</v>
      </c>
      <c r="C1117" s="201" t="s">
        <v>561</v>
      </c>
      <c r="D1117" s="200">
        <v>332</v>
      </c>
      <c r="E1117" s="201" t="s">
        <v>364</v>
      </c>
      <c r="F1117" s="200">
        <v>5</v>
      </c>
      <c r="G1117" s="201" t="s">
        <v>37</v>
      </c>
      <c r="H1117" s="202">
        <v>40.65</v>
      </c>
      <c r="I1117" s="203"/>
      <c r="J1117" s="204">
        <f t="shared" si="289"/>
        <v>10853</v>
      </c>
      <c r="K1117" s="217">
        <f t="shared" si="290"/>
        <v>5069</v>
      </c>
      <c r="L1117" s="217">
        <f t="shared" si="291"/>
        <v>0</v>
      </c>
      <c r="M1117" s="217">
        <f t="shared" si="292"/>
        <v>938</v>
      </c>
      <c r="N1117" s="218">
        <f t="shared" si="303"/>
        <v>16860</v>
      </c>
      <c r="O1117" s="207">
        <f t="shared" si="293"/>
        <v>1</v>
      </c>
      <c r="P1117" s="219"/>
      <c r="Q1117" s="204">
        <f t="shared" si="294"/>
        <v>9977</v>
      </c>
      <c r="R1117" s="217">
        <f t="shared" si="295"/>
        <v>10853</v>
      </c>
      <c r="S1117" s="217">
        <f t="shared" si="296"/>
        <v>10853</v>
      </c>
      <c r="T1117" s="210">
        <f t="shared" si="304"/>
        <v>876</v>
      </c>
      <c r="U1117" s="219"/>
      <c r="V1117" s="204">
        <f t="shared" si="297"/>
        <v>4352</v>
      </c>
      <c r="W1117" s="217">
        <f t="shared" si="298"/>
        <v>4734</v>
      </c>
      <c r="X1117" s="217">
        <f t="shared" si="299"/>
        <v>5082</v>
      </c>
      <c r="Y1117" s="217">
        <f t="shared" si="300"/>
        <v>5068</v>
      </c>
      <c r="Z1117" s="217">
        <f t="shared" si="301"/>
        <v>5068</v>
      </c>
      <c r="AA1117" s="217">
        <f t="shared" si="302"/>
        <v>5069</v>
      </c>
      <c r="AB1117" s="210">
        <f t="shared" si="305"/>
        <v>1</v>
      </c>
      <c r="AC1117" s="203"/>
      <c r="AD1117" s="211"/>
    </row>
    <row r="1118" spans="1:30" s="79" customFormat="1" x14ac:dyDescent="0.2">
      <c r="A1118" s="200">
        <v>3516</v>
      </c>
      <c r="B1118" s="200">
        <v>3516332061</v>
      </c>
      <c r="C1118" s="201" t="s">
        <v>561</v>
      </c>
      <c r="D1118" s="200">
        <v>332</v>
      </c>
      <c r="E1118" s="201" t="s">
        <v>364</v>
      </c>
      <c r="F1118" s="200">
        <v>61</v>
      </c>
      <c r="G1118" s="201" t="s">
        <v>93</v>
      </c>
      <c r="H1118" s="202">
        <v>10.050000000000001</v>
      </c>
      <c r="I1118" s="203"/>
      <c r="J1118" s="204">
        <f t="shared" si="289"/>
        <v>12562</v>
      </c>
      <c r="K1118" s="217">
        <f t="shared" si="290"/>
        <v>686</v>
      </c>
      <c r="L1118" s="217">
        <f t="shared" si="291"/>
        <v>0</v>
      </c>
      <c r="M1118" s="217">
        <f t="shared" si="292"/>
        <v>938</v>
      </c>
      <c r="N1118" s="218">
        <f t="shared" si="303"/>
        <v>14186</v>
      </c>
      <c r="O1118" s="207">
        <f t="shared" si="293"/>
        <v>2</v>
      </c>
      <c r="P1118" s="219"/>
      <c r="Q1118" s="204">
        <f t="shared" si="294"/>
        <v>11377</v>
      </c>
      <c r="R1118" s="217">
        <f t="shared" si="295"/>
        <v>12562</v>
      </c>
      <c r="S1118" s="217">
        <f t="shared" si="296"/>
        <v>12562</v>
      </c>
      <c r="T1118" s="210">
        <f t="shared" si="304"/>
        <v>1185</v>
      </c>
      <c r="U1118" s="219"/>
      <c r="V1118" s="204">
        <f t="shared" si="297"/>
        <v>521</v>
      </c>
      <c r="W1118" s="217">
        <f t="shared" si="298"/>
        <v>576</v>
      </c>
      <c r="X1118" s="217">
        <f t="shared" si="299"/>
        <v>689</v>
      </c>
      <c r="Y1118" s="217">
        <f t="shared" si="300"/>
        <v>684</v>
      </c>
      <c r="Z1118" s="217">
        <f t="shared" si="301"/>
        <v>684</v>
      </c>
      <c r="AA1118" s="217">
        <f t="shared" si="302"/>
        <v>686</v>
      </c>
      <c r="AB1118" s="210">
        <f t="shared" si="305"/>
        <v>2</v>
      </c>
      <c r="AC1118" s="203"/>
      <c r="AD1118" s="211"/>
    </row>
    <row r="1119" spans="1:30" s="79" customFormat="1" x14ac:dyDescent="0.2">
      <c r="A1119" s="200">
        <v>3516</v>
      </c>
      <c r="B1119" s="200">
        <v>3516332086</v>
      </c>
      <c r="C1119" s="201" t="s">
        <v>561</v>
      </c>
      <c r="D1119" s="200">
        <v>332</v>
      </c>
      <c r="E1119" s="201" t="s">
        <v>364</v>
      </c>
      <c r="F1119" s="200">
        <v>86</v>
      </c>
      <c r="G1119" s="201" t="s">
        <v>118</v>
      </c>
      <c r="H1119" s="202">
        <v>1</v>
      </c>
      <c r="I1119" s="203"/>
      <c r="J1119" s="204">
        <f t="shared" si="289"/>
        <v>11682.95186154741</v>
      </c>
      <c r="K1119" s="217">
        <f t="shared" si="290"/>
        <v>1846</v>
      </c>
      <c r="L1119" s="217">
        <f t="shared" si="291"/>
        <v>0</v>
      </c>
      <c r="M1119" s="217">
        <f t="shared" si="292"/>
        <v>938</v>
      </c>
      <c r="N1119" s="218">
        <f t="shared" si="303"/>
        <v>14466.95186154741</v>
      </c>
      <c r="O1119" s="207">
        <f t="shared" si="293"/>
        <v>1</v>
      </c>
      <c r="P1119" s="219"/>
      <c r="Q1119" s="204" t="str">
        <f t="shared" si="294"/>
        <v/>
      </c>
      <c r="R1119" s="217" t="str">
        <f t="shared" si="295"/>
        <v/>
      </c>
      <c r="S1119" s="217">
        <f t="shared" si="296"/>
        <v>11682.95186154741</v>
      </c>
      <c r="T1119" s="210" t="str">
        <f t="shared" si="304"/>
        <v/>
      </c>
      <c r="U1119" s="219"/>
      <c r="V1119" s="204" t="str">
        <f t="shared" si="297"/>
        <v/>
      </c>
      <c r="W1119" s="217" t="str">
        <f t="shared" si="298"/>
        <v/>
      </c>
      <c r="X1119" s="217">
        <f t="shared" si="299"/>
        <v>1866</v>
      </c>
      <c r="Y1119" s="217">
        <f t="shared" si="300"/>
        <v>1845</v>
      </c>
      <c r="Z1119" s="217">
        <f t="shared" si="301"/>
        <v>1845</v>
      </c>
      <c r="AA1119" s="217">
        <f t="shared" si="302"/>
        <v>1846</v>
      </c>
      <c r="AB1119" s="210">
        <f t="shared" si="305"/>
        <v>1</v>
      </c>
      <c r="AC1119" s="203"/>
      <c r="AD1119" s="211"/>
    </row>
    <row r="1120" spans="1:30" s="79" customFormat="1" x14ac:dyDescent="0.2">
      <c r="A1120" s="200">
        <v>3516</v>
      </c>
      <c r="B1120" s="200">
        <v>3516332087</v>
      </c>
      <c r="C1120" s="201" t="s">
        <v>561</v>
      </c>
      <c r="D1120" s="200">
        <v>332</v>
      </c>
      <c r="E1120" s="201" t="s">
        <v>364</v>
      </c>
      <c r="F1120" s="200">
        <v>87</v>
      </c>
      <c r="G1120" s="201" t="s">
        <v>119</v>
      </c>
      <c r="H1120" s="202">
        <v>2</v>
      </c>
      <c r="I1120" s="203"/>
      <c r="J1120" s="204">
        <f t="shared" si="289"/>
        <v>16660</v>
      </c>
      <c r="K1120" s="217">
        <f t="shared" si="290"/>
        <v>5991</v>
      </c>
      <c r="L1120" s="217">
        <f t="shared" si="291"/>
        <v>0</v>
      </c>
      <c r="M1120" s="217">
        <f t="shared" si="292"/>
        <v>938</v>
      </c>
      <c r="N1120" s="218">
        <f t="shared" si="303"/>
        <v>23589</v>
      </c>
      <c r="O1120" s="207">
        <f t="shared" si="293"/>
        <v>0</v>
      </c>
      <c r="P1120" s="219"/>
      <c r="Q1120" s="204">
        <f t="shared" si="294"/>
        <v>17003</v>
      </c>
      <c r="R1120" s="217">
        <f t="shared" si="295"/>
        <v>16660</v>
      </c>
      <c r="S1120" s="217">
        <f t="shared" si="296"/>
        <v>16660</v>
      </c>
      <c r="T1120" s="210">
        <f t="shared" si="304"/>
        <v>-343</v>
      </c>
      <c r="U1120" s="219"/>
      <c r="V1120" s="204">
        <f t="shared" si="297"/>
        <v>5770</v>
      </c>
      <c r="W1120" s="217">
        <f t="shared" si="298"/>
        <v>5653</v>
      </c>
      <c r="X1120" s="217">
        <f t="shared" si="299"/>
        <v>5960</v>
      </c>
      <c r="Y1120" s="217">
        <f t="shared" si="300"/>
        <v>5991</v>
      </c>
      <c r="Z1120" s="217">
        <f t="shared" si="301"/>
        <v>5991</v>
      </c>
      <c r="AA1120" s="217">
        <f t="shared" si="302"/>
        <v>5991</v>
      </c>
      <c r="AB1120" s="210">
        <f t="shared" si="305"/>
        <v>0</v>
      </c>
      <c r="AC1120" s="203"/>
      <c r="AD1120" s="211"/>
    </row>
    <row r="1121" spans="1:30" s="79" customFormat="1" x14ac:dyDescent="0.2">
      <c r="A1121" s="200">
        <v>3516</v>
      </c>
      <c r="B1121" s="200">
        <v>3516332137</v>
      </c>
      <c r="C1121" s="201" t="s">
        <v>561</v>
      </c>
      <c r="D1121" s="200">
        <v>332</v>
      </c>
      <c r="E1121" s="201" t="s">
        <v>364</v>
      </c>
      <c r="F1121" s="200">
        <v>137</v>
      </c>
      <c r="G1121" s="201" t="s">
        <v>169</v>
      </c>
      <c r="H1121" s="202">
        <v>54.53</v>
      </c>
      <c r="I1121" s="203"/>
      <c r="J1121" s="204">
        <f t="shared" si="289"/>
        <v>12710</v>
      </c>
      <c r="K1121" s="217">
        <f t="shared" si="290"/>
        <v>0</v>
      </c>
      <c r="L1121" s="217">
        <f t="shared" si="291"/>
        <v>0</v>
      </c>
      <c r="M1121" s="217">
        <f t="shared" si="292"/>
        <v>938</v>
      </c>
      <c r="N1121" s="218">
        <f t="shared" si="303"/>
        <v>13648</v>
      </c>
      <c r="O1121" s="207">
        <f t="shared" si="293"/>
        <v>0</v>
      </c>
      <c r="P1121" s="219"/>
      <c r="Q1121" s="204">
        <f t="shared" si="294"/>
        <v>12560</v>
      </c>
      <c r="R1121" s="217">
        <f t="shared" si="295"/>
        <v>12710</v>
      </c>
      <c r="S1121" s="217">
        <f t="shared" si="296"/>
        <v>12710</v>
      </c>
      <c r="T1121" s="210">
        <f t="shared" si="304"/>
        <v>150</v>
      </c>
      <c r="U1121" s="219"/>
      <c r="V1121" s="204">
        <f t="shared" si="297"/>
        <v>0</v>
      </c>
      <c r="W1121" s="217">
        <f t="shared" si="298"/>
        <v>0</v>
      </c>
      <c r="X1121" s="217">
        <f t="shared" si="299"/>
        <v>0</v>
      </c>
      <c r="Y1121" s="217">
        <f t="shared" si="300"/>
        <v>0</v>
      </c>
      <c r="Z1121" s="217">
        <f t="shared" si="301"/>
        <v>0</v>
      </c>
      <c r="AA1121" s="217">
        <f t="shared" si="302"/>
        <v>0</v>
      </c>
      <c r="AB1121" s="210">
        <f t="shared" si="305"/>
        <v>0</v>
      </c>
      <c r="AC1121" s="203"/>
      <c r="AD1121" s="211"/>
    </row>
    <row r="1122" spans="1:30" s="79" customFormat="1" x14ac:dyDescent="0.2">
      <c r="A1122" s="200">
        <v>3516</v>
      </c>
      <c r="B1122" s="200">
        <v>3516332275</v>
      </c>
      <c r="C1122" s="201" t="s">
        <v>561</v>
      </c>
      <c r="D1122" s="200">
        <v>332</v>
      </c>
      <c r="E1122" s="201" t="s">
        <v>364</v>
      </c>
      <c r="F1122" s="200">
        <v>275</v>
      </c>
      <c r="G1122" s="201" t="s">
        <v>307</v>
      </c>
      <c r="H1122" s="202">
        <v>1</v>
      </c>
      <c r="I1122" s="203"/>
      <c r="J1122" s="204">
        <f t="shared" si="289"/>
        <v>10763.091623376622</v>
      </c>
      <c r="K1122" s="217">
        <f t="shared" si="290"/>
        <v>4414</v>
      </c>
      <c r="L1122" s="217">
        <f t="shared" si="291"/>
        <v>0</v>
      </c>
      <c r="M1122" s="217">
        <f t="shared" si="292"/>
        <v>938</v>
      </c>
      <c r="N1122" s="218">
        <f t="shared" si="303"/>
        <v>16115.091623376622</v>
      </c>
      <c r="O1122" s="207">
        <f t="shared" si="293"/>
        <v>4</v>
      </c>
      <c r="P1122" s="219"/>
      <c r="Q1122" s="204" t="str">
        <f t="shared" si="294"/>
        <v/>
      </c>
      <c r="R1122" s="217" t="str">
        <f t="shared" si="295"/>
        <v/>
      </c>
      <c r="S1122" s="217">
        <f t="shared" si="296"/>
        <v>10763.091623376622</v>
      </c>
      <c r="T1122" s="210" t="str">
        <f t="shared" si="304"/>
        <v/>
      </c>
      <c r="U1122" s="219"/>
      <c r="V1122" s="204" t="str">
        <f t="shared" si="297"/>
        <v/>
      </c>
      <c r="W1122" s="217" t="str">
        <f t="shared" si="298"/>
        <v/>
      </c>
      <c r="X1122" s="217">
        <f t="shared" si="299"/>
        <v>4450</v>
      </c>
      <c r="Y1122" s="217">
        <f t="shared" si="300"/>
        <v>4410</v>
      </c>
      <c r="Z1122" s="217">
        <f t="shared" si="301"/>
        <v>4410</v>
      </c>
      <c r="AA1122" s="217">
        <f t="shared" si="302"/>
        <v>4414</v>
      </c>
      <c r="AB1122" s="210">
        <f t="shared" si="305"/>
        <v>4</v>
      </c>
      <c r="AC1122" s="203"/>
      <c r="AD1122" s="211"/>
    </row>
    <row r="1123" spans="1:30" s="79" customFormat="1" x14ac:dyDescent="0.2">
      <c r="A1123" s="200">
        <v>3516</v>
      </c>
      <c r="B1123" s="200">
        <v>3516332278</v>
      </c>
      <c r="C1123" s="201" t="s">
        <v>561</v>
      </c>
      <c r="D1123" s="200">
        <v>332</v>
      </c>
      <c r="E1123" s="201" t="s">
        <v>364</v>
      </c>
      <c r="F1123" s="200">
        <v>278</v>
      </c>
      <c r="G1123" s="201" t="s">
        <v>310</v>
      </c>
      <c r="H1123" s="202">
        <v>4</v>
      </c>
      <c r="I1123" s="203"/>
      <c r="J1123" s="204">
        <f t="shared" si="289"/>
        <v>10766</v>
      </c>
      <c r="K1123" s="217">
        <f t="shared" si="290"/>
        <v>1986</v>
      </c>
      <c r="L1123" s="217">
        <f t="shared" si="291"/>
        <v>0</v>
      </c>
      <c r="M1123" s="217">
        <f t="shared" si="292"/>
        <v>938</v>
      </c>
      <c r="N1123" s="218">
        <f t="shared" si="303"/>
        <v>13690</v>
      </c>
      <c r="O1123" s="207">
        <f t="shared" si="293"/>
        <v>2</v>
      </c>
      <c r="P1123" s="219"/>
      <c r="Q1123" s="204">
        <f t="shared" si="294"/>
        <v>9670</v>
      </c>
      <c r="R1123" s="217">
        <f t="shared" si="295"/>
        <v>10766</v>
      </c>
      <c r="S1123" s="217">
        <f t="shared" si="296"/>
        <v>10766</v>
      </c>
      <c r="T1123" s="210">
        <f t="shared" si="304"/>
        <v>1096</v>
      </c>
      <c r="U1123" s="219"/>
      <c r="V1123" s="204">
        <f t="shared" si="297"/>
        <v>1833</v>
      </c>
      <c r="W1123" s="217">
        <f t="shared" si="298"/>
        <v>2041</v>
      </c>
      <c r="X1123" s="217">
        <f t="shared" si="299"/>
        <v>1965</v>
      </c>
      <c r="Y1123" s="217">
        <f t="shared" si="300"/>
        <v>1984</v>
      </c>
      <c r="Z1123" s="217">
        <f t="shared" si="301"/>
        <v>1984</v>
      </c>
      <c r="AA1123" s="217">
        <f t="shared" si="302"/>
        <v>1986</v>
      </c>
      <c r="AB1123" s="210">
        <f t="shared" si="305"/>
        <v>2</v>
      </c>
      <c r="AC1123" s="203"/>
      <c r="AD1123" s="211"/>
    </row>
    <row r="1124" spans="1:30" s="79" customFormat="1" x14ac:dyDescent="0.2">
      <c r="A1124" s="200">
        <v>3516</v>
      </c>
      <c r="B1124" s="200">
        <v>3516332281</v>
      </c>
      <c r="C1124" s="201" t="s">
        <v>561</v>
      </c>
      <c r="D1124" s="200">
        <v>332</v>
      </c>
      <c r="E1124" s="201" t="s">
        <v>364</v>
      </c>
      <c r="F1124" s="200">
        <v>281</v>
      </c>
      <c r="G1124" s="201" t="s">
        <v>313</v>
      </c>
      <c r="H1124" s="202">
        <v>134.20999999999998</v>
      </c>
      <c r="I1124" s="203"/>
      <c r="J1124" s="204">
        <f t="shared" si="289"/>
        <v>12821</v>
      </c>
      <c r="K1124" s="217">
        <f t="shared" si="290"/>
        <v>583</v>
      </c>
      <c r="L1124" s="217">
        <f t="shared" si="291"/>
        <v>0</v>
      </c>
      <c r="M1124" s="217">
        <f t="shared" si="292"/>
        <v>938</v>
      </c>
      <c r="N1124" s="218">
        <f t="shared" si="303"/>
        <v>14342</v>
      </c>
      <c r="O1124" s="207">
        <f t="shared" si="293"/>
        <v>6</v>
      </c>
      <c r="P1124" s="219"/>
      <c r="Q1124" s="204">
        <f t="shared" si="294"/>
        <v>13187</v>
      </c>
      <c r="R1124" s="217">
        <f t="shared" si="295"/>
        <v>12821</v>
      </c>
      <c r="S1124" s="217">
        <f t="shared" si="296"/>
        <v>12821</v>
      </c>
      <c r="T1124" s="210">
        <f t="shared" si="304"/>
        <v>-366</v>
      </c>
      <c r="U1124" s="219"/>
      <c r="V1124" s="204">
        <f t="shared" si="297"/>
        <v>0</v>
      </c>
      <c r="W1124" s="217">
        <f t="shared" si="298"/>
        <v>0</v>
      </c>
      <c r="X1124" s="217">
        <f t="shared" si="299"/>
        <v>559</v>
      </c>
      <c r="Y1124" s="217">
        <f t="shared" si="300"/>
        <v>578</v>
      </c>
      <c r="Z1124" s="217">
        <f t="shared" si="301"/>
        <v>577</v>
      </c>
      <c r="AA1124" s="217">
        <f t="shared" si="302"/>
        <v>583</v>
      </c>
      <c r="AB1124" s="210">
        <f t="shared" si="305"/>
        <v>6</v>
      </c>
      <c r="AC1124" s="203"/>
      <c r="AD1124" s="211"/>
    </row>
    <row r="1125" spans="1:30" s="79" customFormat="1" x14ac:dyDescent="0.2">
      <c r="A1125" s="200">
        <v>3516</v>
      </c>
      <c r="B1125" s="200">
        <v>3516332325</v>
      </c>
      <c r="C1125" s="201" t="s">
        <v>561</v>
      </c>
      <c r="D1125" s="200">
        <v>332</v>
      </c>
      <c r="E1125" s="201" t="s">
        <v>364</v>
      </c>
      <c r="F1125" s="200">
        <v>325</v>
      </c>
      <c r="G1125" s="201" t="s">
        <v>357</v>
      </c>
      <c r="H1125" s="202">
        <v>41.05</v>
      </c>
      <c r="I1125" s="203"/>
      <c r="J1125" s="204">
        <f t="shared" si="289"/>
        <v>10092</v>
      </c>
      <c r="K1125" s="217">
        <f t="shared" si="290"/>
        <v>1442</v>
      </c>
      <c r="L1125" s="217">
        <f t="shared" si="291"/>
        <v>0</v>
      </c>
      <c r="M1125" s="217">
        <f t="shared" si="292"/>
        <v>938</v>
      </c>
      <c r="N1125" s="218">
        <f t="shared" si="303"/>
        <v>12472</v>
      </c>
      <c r="O1125" s="207">
        <f t="shared" si="293"/>
        <v>0</v>
      </c>
      <c r="P1125" s="219"/>
      <c r="Q1125" s="204">
        <f t="shared" si="294"/>
        <v>10650</v>
      </c>
      <c r="R1125" s="217">
        <f t="shared" si="295"/>
        <v>10092</v>
      </c>
      <c r="S1125" s="217">
        <f t="shared" si="296"/>
        <v>10092</v>
      </c>
      <c r="T1125" s="210">
        <f t="shared" si="304"/>
        <v>-558</v>
      </c>
      <c r="U1125" s="219"/>
      <c r="V1125" s="204">
        <f t="shared" si="297"/>
        <v>1361</v>
      </c>
      <c r="W1125" s="217">
        <f t="shared" si="298"/>
        <v>1290</v>
      </c>
      <c r="X1125" s="217">
        <f t="shared" si="299"/>
        <v>1424</v>
      </c>
      <c r="Y1125" s="217">
        <f t="shared" si="300"/>
        <v>1442</v>
      </c>
      <c r="Z1125" s="217">
        <f t="shared" si="301"/>
        <v>1442</v>
      </c>
      <c r="AA1125" s="217">
        <f t="shared" si="302"/>
        <v>1442</v>
      </c>
      <c r="AB1125" s="210">
        <f t="shared" si="305"/>
        <v>0</v>
      </c>
      <c r="AC1125" s="203"/>
      <c r="AD1125" s="211"/>
    </row>
    <row r="1126" spans="1:30" s="79" customFormat="1" x14ac:dyDescent="0.2">
      <c r="A1126" s="200">
        <v>3516</v>
      </c>
      <c r="B1126" s="200">
        <v>3516332332</v>
      </c>
      <c r="C1126" s="201" t="s">
        <v>561</v>
      </c>
      <c r="D1126" s="200">
        <v>332</v>
      </c>
      <c r="E1126" s="201" t="s">
        <v>364</v>
      </c>
      <c r="F1126" s="200">
        <v>332</v>
      </c>
      <c r="G1126" s="201" t="s">
        <v>364</v>
      </c>
      <c r="H1126" s="202">
        <v>31.859999999999996</v>
      </c>
      <c r="I1126" s="203"/>
      <c r="J1126" s="204">
        <f t="shared" si="289"/>
        <v>11786</v>
      </c>
      <c r="K1126" s="217">
        <f t="shared" si="290"/>
        <v>909</v>
      </c>
      <c r="L1126" s="217">
        <f t="shared" si="291"/>
        <v>0</v>
      </c>
      <c r="M1126" s="217">
        <f t="shared" si="292"/>
        <v>938</v>
      </c>
      <c r="N1126" s="218">
        <f t="shared" si="303"/>
        <v>13633</v>
      </c>
      <c r="O1126" s="207">
        <f t="shared" si="293"/>
        <v>0</v>
      </c>
      <c r="P1126" s="219"/>
      <c r="Q1126" s="204">
        <f t="shared" si="294"/>
        <v>12128</v>
      </c>
      <c r="R1126" s="217">
        <f t="shared" si="295"/>
        <v>11786</v>
      </c>
      <c r="S1126" s="217">
        <f t="shared" si="296"/>
        <v>11786</v>
      </c>
      <c r="T1126" s="210">
        <f t="shared" si="304"/>
        <v>-342</v>
      </c>
      <c r="U1126" s="219"/>
      <c r="V1126" s="204">
        <f t="shared" si="297"/>
        <v>749</v>
      </c>
      <c r="W1126" s="217">
        <f t="shared" si="298"/>
        <v>728</v>
      </c>
      <c r="X1126" s="217">
        <f t="shared" si="299"/>
        <v>911</v>
      </c>
      <c r="Y1126" s="217">
        <f t="shared" si="300"/>
        <v>909</v>
      </c>
      <c r="Z1126" s="217">
        <f t="shared" si="301"/>
        <v>909</v>
      </c>
      <c r="AA1126" s="217">
        <f t="shared" si="302"/>
        <v>909</v>
      </c>
      <c r="AB1126" s="210">
        <f t="shared" si="305"/>
        <v>0</v>
      </c>
      <c r="AC1126" s="203"/>
      <c r="AD1126" s="211"/>
    </row>
    <row r="1127" spans="1:30" s="79" customFormat="1" x14ac:dyDescent="0.2">
      <c r="A1127" s="200">
        <v>3517</v>
      </c>
      <c r="B1127" s="200">
        <v>3517239020</v>
      </c>
      <c r="C1127" s="201" t="s">
        <v>562</v>
      </c>
      <c r="D1127" s="200">
        <v>239</v>
      </c>
      <c r="E1127" s="201" t="s">
        <v>271</v>
      </c>
      <c r="F1127" s="200">
        <v>20</v>
      </c>
      <c r="G1127" s="201" t="s">
        <v>52</v>
      </c>
      <c r="H1127" s="202">
        <v>1</v>
      </c>
      <c r="I1127" s="203"/>
      <c r="J1127" s="204">
        <f t="shared" si="289"/>
        <v>11076</v>
      </c>
      <c r="K1127" s="217">
        <f t="shared" si="290"/>
        <v>3098</v>
      </c>
      <c r="L1127" s="217">
        <f t="shared" si="291"/>
        <v>0</v>
      </c>
      <c r="M1127" s="217">
        <f t="shared" si="292"/>
        <v>938</v>
      </c>
      <c r="N1127" s="218">
        <f t="shared" si="303"/>
        <v>15112</v>
      </c>
      <c r="O1127" s="207">
        <f t="shared" si="293"/>
        <v>2</v>
      </c>
      <c r="P1127" s="219"/>
      <c r="Q1127" s="204">
        <f t="shared" si="294"/>
        <v>11668.690029326068</v>
      </c>
      <c r="R1127" s="217">
        <f t="shared" si="295"/>
        <v>11076</v>
      </c>
      <c r="S1127" s="217">
        <f t="shared" si="296"/>
        <v>11076</v>
      </c>
      <c r="T1127" s="210">
        <f t="shared" si="304"/>
        <v>-592.69002932606782</v>
      </c>
      <c r="U1127" s="219"/>
      <c r="V1127" s="204">
        <f t="shared" si="297"/>
        <v>3239</v>
      </c>
      <c r="W1127" s="217">
        <f t="shared" si="298"/>
        <v>3075</v>
      </c>
      <c r="X1127" s="217">
        <f t="shared" si="299"/>
        <v>3075</v>
      </c>
      <c r="Y1127" s="217">
        <f t="shared" si="300"/>
        <v>3075</v>
      </c>
      <c r="Z1127" s="217">
        <f t="shared" si="301"/>
        <v>3096</v>
      </c>
      <c r="AA1127" s="217">
        <f t="shared" si="302"/>
        <v>3098</v>
      </c>
      <c r="AB1127" s="210">
        <f t="shared" si="305"/>
        <v>2</v>
      </c>
      <c r="AC1127" s="203"/>
      <c r="AD1127" s="211"/>
    </row>
    <row r="1128" spans="1:30" s="79" customFormat="1" x14ac:dyDescent="0.2">
      <c r="A1128" s="200">
        <v>3517</v>
      </c>
      <c r="B1128" s="200">
        <v>3517239035</v>
      </c>
      <c r="C1128" s="201" t="s">
        <v>562</v>
      </c>
      <c r="D1128" s="200">
        <v>239</v>
      </c>
      <c r="E1128" s="201" t="s">
        <v>271</v>
      </c>
      <c r="F1128" s="200">
        <v>35</v>
      </c>
      <c r="G1128" s="201" t="s">
        <v>67</v>
      </c>
      <c r="H1128" s="202">
        <v>0.23</v>
      </c>
      <c r="I1128" s="203"/>
      <c r="J1128" s="204">
        <f t="shared" si="289"/>
        <v>14700.36676749324</v>
      </c>
      <c r="K1128" s="217">
        <f t="shared" si="290"/>
        <v>6170</v>
      </c>
      <c r="L1128" s="217">
        <f t="shared" si="291"/>
        <v>0</v>
      </c>
      <c r="M1128" s="217">
        <f t="shared" si="292"/>
        <v>938</v>
      </c>
      <c r="N1128" s="218">
        <f t="shared" si="303"/>
        <v>21808.36676749324</v>
      </c>
      <c r="O1128" s="207" t="str">
        <f t="shared" si="293"/>
        <v/>
      </c>
      <c r="P1128" s="219"/>
      <c r="Q1128" s="204" t="str">
        <f t="shared" si="294"/>
        <v/>
      </c>
      <c r="R1128" s="217" t="str">
        <f t="shared" si="295"/>
        <v/>
      </c>
      <c r="S1128" s="217" t="str">
        <f t="shared" si="296"/>
        <v/>
      </c>
      <c r="T1128" s="210" t="str">
        <f t="shared" si="304"/>
        <v/>
      </c>
      <c r="U1128" s="219"/>
      <c r="V1128" s="204" t="str">
        <f t="shared" si="297"/>
        <v/>
      </c>
      <c r="W1128" s="217" t="str">
        <f t="shared" si="298"/>
        <v/>
      </c>
      <c r="X1128" s="217" t="str">
        <f t="shared" si="299"/>
        <v/>
      </c>
      <c r="Y1128" s="217" t="str">
        <f t="shared" si="300"/>
        <v/>
      </c>
      <c r="Z1128" s="217" t="str">
        <f t="shared" si="301"/>
        <v/>
      </c>
      <c r="AA1128" s="217">
        <f t="shared" si="302"/>
        <v>6170</v>
      </c>
      <c r="AB1128" s="210" t="str">
        <f t="shared" si="305"/>
        <v/>
      </c>
      <c r="AC1128" s="203"/>
      <c r="AD1128" s="211"/>
    </row>
    <row r="1129" spans="1:30" s="79" customFormat="1" x14ac:dyDescent="0.2">
      <c r="A1129" s="200">
        <v>3517</v>
      </c>
      <c r="B1129" s="200">
        <v>3517239036</v>
      </c>
      <c r="C1129" s="201" t="s">
        <v>562</v>
      </c>
      <c r="D1129" s="200">
        <v>239</v>
      </c>
      <c r="E1129" s="201" t="s">
        <v>271</v>
      </c>
      <c r="F1129" s="200">
        <v>36</v>
      </c>
      <c r="G1129" s="201" t="s">
        <v>68</v>
      </c>
      <c r="H1129" s="202">
        <v>5</v>
      </c>
      <c r="I1129" s="203"/>
      <c r="J1129" s="204">
        <f t="shared" si="289"/>
        <v>15483</v>
      </c>
      <c r="K1129" s="217">
        <f t="shared" si="290"/>
        <v>5593</v>
      </c>
      <c r="L1129" s="217">
        <f t="shared" si="291"/>
        <v>0</v>
      </c>
      <c r="M1129" s="217">
        <f t="shared" si="292"/>
        <v>938</v>
      </c>
      <c r="N1129" s="218">
        <f t="shared" si="303"/>
        <v>22014</v>
      </c>
      <c r="O1129" s="207">
        <f t="shared" si="293"/>
        <v>0</v>
      </c>
      <c r="P1129" s="219"/>
      <c r="Q1129" s="204">
        <f t="shared" si="294"/>
        <v>13237</v>
      </c>
      <c r="R1129" s="217">
        <f t="shared" si="295"/>
        <v>15483</v>
      </c>
      <c r="S1129" s="217">
        <f t="shared" si="296"/>
        <v>15483</v>
      </c>
      <c r="T1129" s="210">
        <f t="shared" si="304"/>
        <v>2246</v>
      </c>
      <c r="U1129" s="219"/>
      <c r="V1129" s="204">
        <f t="shared" si="297"/>
        <v>4327</v>
      </c>
      <c r="W1129" s="217">
        <f t="shared" si="298"/>
        <v>5062</v>
      </c>
      <c r="X1129" s="217">
        <f t="shared" si="299"/>
        <v>5631</v>
      </c>
      <c r="Y1129" s="217">
        <f t="shared" si="300"/>
        <v>5593</v>
      </c>
      <c r="Z1129" s="217">
        <f t="shared" si="301"/>
        <v>5593</v>
      </c>
      <c r="AA1129" s="217">
        <f t="shared" si="302"/>
        <v>5593</v>
      </c>
      <c r="AB1129" s="210">
        <f t="shared" si="305"/>
        <v>0</v>
      </c>
      <c r="AC1129" s="203"/>
      <c r="AD1129" s="211"/>
    </row>
    <row r="1130" spans="1:30" s="79" customFormat="1" x14ac:dyDescent="0.2">
      <c r="A1130" s="200">
        <v>3517</v>
      </c>
      <c r="B1130" s="200">
        <v>3517239052</v>
      </c>
      <c r="C1130" s="201" t="s">
        <v>562</v>
      </c>
      <c r="D1130" s="200">
        <v>239</v>
      </c>
      <c r="E1130" s="201" t="s">
        <v>271</v>
      </c>
      <c r="F1130" s="200">
        <v>52</v>
      </c>
      <c r="G1130" s="201" t="s">
        <v>84</v>
      </c>
      <c r="H1130" s="202">
        <v>16.649999999999999</v>
      </c>
      <c r="I1130" s="203"/>
      <c r="J1130" s="204">
        <f t="shared" si="289"/>
        <v>12726</v>
      </c>
      <c r="K1130" s="217">
        <f t="shared" si="290"/>
        <v>3774</v>
      </c>
      <c r="L1130" s="217">
        <f t="shared" si="291"/>
        <v>0</v>
      </c>
      <c r="M1130" s="217">
        <f t="shared" si="292"/>
        <v>938</v>
      </c>
      <c r="N1130" s="218">
        <f t="shared" si="303"/>
        <v>17438</v>
      </c>
      <c r="O1130" s="207">
        <f t="shared" si="293"/>
        <v>4</v>
      </c>
      <c r="P1130" s="219"/>
      <c r="Q1130" s="204">
        <f t="shared" si="294"/>
        <v>13711</v>
      </c>
      <c r="R1130" s="217">
        <f t="shared" si="295"/>
        <v>12726</v>
      </c>
      <c r="S1130" s="217">
        <f t="shared" si="296"/>
        <v>12726</v>
      </c>
      <c r="T1130" s="210">
        <f t="shared" si="304"/>
        <v>-985</v>
      </c>
      <c r="U1130" s="219"/>
      <c r="V1130" s="204">
        <f t="shared" si="297"/>
        <v>4382</v>
      </c>
      <c r="W1130" s="217">
        <f t="shared" si="298"/>
        <v>4068</v>
      </c>
      <c r="X1130" s="217">
        <f t="shared" si="299"/>
        <v>3793</v>
      </c>
      <c r="Y1130" s="217">
        <f t="shared" si="300"/>
        <v>3770</v>
      </c>
      <c r="Z1130" s="217">
        <f t="shared" si="301"/>
        <v>3770</v>
      </c>
      <c r="AA1130" s="217">
        <f t="shared" si="302"/>
        <v>3774</v>
      </c>
      <c r="AB1130" s="210">
        <f t="shared" si="305"/>
        <v>4</v>
      </c>
      <c r="AC1130" s="203"/>
      <c r="AD1130" s="211"/>
    </row>
    <row r="1131" spans="1:30" s="79" customFormat="1" x14ac:dyDescent="0.2">
      <c r="A1131" s="200">
        <v>3517</v>
      </c>
      <c r="B1131" s="200">
        <v>3517239072</v>
      </c>
      <c r="C1131" s="201" t="s">
        <v>562</v>
      </c>
      <c r="D1131" s="200">
        <v>239</v>
      </c>
      <c r="E1131" s="201" t="s">
        <v>271</v>
      </c>
      <c r="F1131" s="200">
        <v>72</v>
      </c>
      <c r="G1131" s="201" t="s">
        <v>104</v>
      </c>
      <c r="H1131" s="202">
        <v>1</v>
      </c>
      <c r="I1131" s="203"/>
      <c r="J1131" s="204">
        <f t="shared" si="289"/>
        <v>11027.890924083025</v>
      </c>
      <c r="K1131" s="217">
        <f t="shared" si="290"/>
        <v>2887</v>
      </c>
      <c r="L1131" s="217">
        <f t="shared" si="291"/>
        <v>0</v>
      </c>
      <c r="M1131" s="217">
        <f t="shared" si="292"/>
        <v>938</v>
      </c>
      <c r="N1131" s="218">
        <f t="shared" si="303"/>
        <v>14852.890924083025</v>
      </c>
      <c r="O1131" s="207">
        <f t="shared" si="293"/>
        <v>1</v>
      </c>
      <c r="P1131" s="219"/>
      <c r="Q1131" s="204" t="str">
        <f t="shared" si="294"/>
        <v/>
      </c>
      <c r="R1131" s="217" t="str">
        <f t="shared" si="295"/>
        <v/>
      </c>
      <c r="S1131" s="217">
        <f t="shared" si="296"/>
        <v>11027.890924083025</v>
      </c>
      <c r="T1131" s="210" t="str">
        <f t="shared" si="304"/>
        <v/>
      </c>
      <c r="U1131" s="219"/>
      <c r="V1131" s="204" t="str">
        <f t="shared" si="297"/>
        <v/>
      </c>
      <c r="W1131" s="217" t="str">
        <f t="shared" si="298"/>
        <v/>
      </c>
      <c r="X1131" s="217">
        <f t="shared" si="299"/>
        <v>2867</v>
      </c>
      <c r="Y1131" s="217">
        <f t="shared" si="300"/>
        <v>2886</v>
      </c>
      <c r="Z1131" s="217">
        <f t="shared" si="301"/>
        <v>2886</v>
      </c>
      <c r="AA1131" s="217">
        <f t="shared" si="302"/>
        <v>2887</v>
      </c>
      <c r="AB1131" s="210">
        <f t="shared" si="305"/>
        <v>1</v>
      </c>
      <c r="AC1131" s="203"/>
      <c r="AD1131" s="211"/>
    </row>
    <row r="1132" spans="1:30" s="79" customFormat="1" x14ac:dyDescent="0.2">
      <c r="A1132" s="200">
        <v>3517</v>
      </c>
      <c r="B1132" s="200">
        <v>3517239082</v>
      </c>
      <c r="C1132" s="201" t="s">
        <v>562</v>
      </c>
      <c r="D1132" s="200">
        <v>239</v>
      </c>
      <c r="E1132" s="201" t="s">
        <v>271</v>
      </c>
      <c r="F1132" s="200">
        <v>82</v>
      </c>
      <c r="G1132" s="201" t="s">
        <v>114</v>
      </c>
      <c r="H1132" s="202">
        <v>1</v>
      </c>
      <c r="I1132" s="203"/>
      <c r="J1132" s="204">
        <f t="shared" si="289"/>
        <v>15026</v>
      </c>
      <c r="K1132" s="217">
        <f t="shared" si="290"/>
        <v>6312</v>
      </c>
      <c r="L1132" s="217">
        <f t="shared" si="291"/>
        <v>0</v>
      </c>
      <c r="M1132" s="217">
        <f t="shared" si="292"/>
        <v>938</v>
      </c>
      <c r="N1132" s="218">
        <f t="shared" si="303"/>
        <v>22276</v>
      </c>
      <c r="O1132" s="207" t="str">
        <f t="shared" si="293"/>
        <v/>
      </c>
      <c r="P1132" s="219"/>
      <c r="Q1132" s="204">
        <f t="shared" si="294"/>
        <v>10408.487623171057</v>
      </c>
      <c r="R1132" s="217" t="str">
        <f t="shared" si="295"/>
        <v/>
      </c>
      <c r="S1132" s="217" t="str">
        <f t="shared" si="296"/>
        <v/>
      </c>
      <c r="T1132" s="210" t="str">
        <f t="shared" si="304"/>
        <v/>
      </c>
      <c r="U1132" s="219"/>
      <c r="V1132" s="204">
        <f t="shared" si="297"/>
        <v>4084</v>
      </c>
      <c r="W1132" s="217" t="str">
        <f t="shared" si="298"/>
        <v/>
      </c>
      <c r="X1132" s="217" t="str">
        <f t="shared" si="299"/>
        <v/>
      </c>
      <c r="Y1132" s="217" t="str">
        <f t="shared" si="300"/>
        <v/>
      </c>
      <c r="Z1132" s="217" t="str">
        <f t="shared" si="301"/>
        <v/>
      </c>
      <c r="AA1132" s="217">
        <f t="shared" si="302"/>
        <v>6312</v>
      </c>
      <c r="AB1132" s="210" t="str">
        <f t="shared" si="305"/>
        <v/>
      </c>
      <c r="AC1132" s="203"/>
      <c r="AD1132" s="211"/>
    </row>
    <row r="1133" spans="1:30" s="79" customFormat="1" x14ac:dyDescent="0.2">
      <c r="A1133" s="200">
        <v>3517</v>
      </c>
      <c r="B1133" s="200">
        <v>3517239083</v>
      </c>
      <c r="C1133" s="201" t="s">
        <v>562</v>
      </c>
      <c r="D1133" s="200">
        <v>239</v>
      </c>
      <c r="E1133" s="201" t="s">
        <v>271</v>
      </c>
      <c r="F1133" s="200">
        <v>83</v>
      </c>
      <c r="G1133" s="201" t="s">
        <v>115</v>
      </c>
      <c r="H1133" s="202">
        <v>1</v>
      </c>
      <c r="I1133" s="203"/>
      <c r="J1133" s="204">
        <f t="shared" si="289"/>
        <v>10949.382884347422</v>
      </c>
      <c r="K1133" s="217">
        <f t="shared" si="290"/>
        <v>1919</v>
      </c>
      <c r="L1133" s="217">
        <f t="shared" si="291"/>
        <v>0</v>
      </c>
      <c r="M1133" s="217">
        <f t="shared" si="292"/>
        <v>938</v>
      </c>
      <c r="N1133" s="218">
        <f t="shared" si="303"/>
        <v>13806.382884347422</v>
      </c>
      <c r="O1133" s="207">
        <f t="shared" si="293"/>
        <v>0</v>
      </c>
      <c r="P1133" s="219"/>
      <c r="Q1133" s="204" t="str">
        <f t="shared" si="294"/>
        <v/>
      </c>
      <c r="R1133" s="217" t="str">
        <f t="shared" si="295"/>
        <v/>
      </c>
      <c r="S1133" s="217">
        <f t="shared" si="296"/>
        <v>10949.382884347422</v>
      </c>
      <c r="T1133" s="210" t="str">
        <f t="shared" si="304"/>
        <v/>
      </c>
      <c r="U1133" s="219"/>
      <c r="V1133" s="204" t="str">
        <f t="shared" si="297"/>
        <v/>
      </c>
      <c r="W1133" s="217" t="str">
        <f t="shared" si="298"/>
        <v/>
      </c>
      <c r="X1133" s="217">
        <f t="shared" si="299"/>
        <v>1940</v>
      </c>
      <c r="Y1133" s="217">
        <f t="shared" si="300"/>
        <v>1919</v>
      </c>
      <c r="Z1133" s="217">
        <f t="shared" si="301"/>
        <v>1919</v>
      </c>
      <c r="AA1133" s="217">
        <f t="shared" si="302"/>
        <v>1919</v>
      </c>
      <c r="AB1133" s="210">
        <f t="shared" si="305"/>
        <v>0</v>
      </c>
      <c r="AC1133" s="203"/>
      <c r="AD1133" s="211"/>
    </row>
    <row r="1134" spans="1:30" s="79" customFormat="1" x14ac:dyDescent="0.2">
      <c r="A1134" s="200">
        <v>3517</v>
      </c>
      <c r="B1134" s="200">
        <v>3517239095</v>
      </c>
      <c r="C1134" s="201" t="s">
        <v>562</v>
      </c>
      <c r="D1134" s="200">
        <v>239</v>
      </c>
      <c r="E1134" s="201" t="s">
        <v>271</v>
      </c>
      <c r="F1134" s="200">
        <v>95</v>
      </c>
      <c r="G1134" s="201" t="s">
        <v>127</v>
      </c>
      <c r="H1134" s="202">
        <v>2</v>
      </c>
      <c r="I1134" s="203"/>
      <c r="J1134" s="204">
        <f t="shared" si="289"/>
        <v>14048.368555601484</v>
      </c>
      <c r="K1134" s="217">
        <f t="shared" si="290"/>
        <v>103</v>
      </c>
      <c r="L1134" s="217">
        <f t="shared" si="291"/>
        <v>0</v>
      </c>
      <c r="M1134" s="217">
        <f t="shared" si="292"/>
        <v>938</v>
      </c>
      <c r="N1134" s="218">
        <f t="shared" si="303"/>
        <v>15089.368555601484</v>
      </c>
      <c r="O1134" s="207">
        <f t="shared" si="293"/>
        <v>6</v>
      </c>
      <c r="P1134" s="219"/>
      <c r="Q1134" s="204" t="str">
        <f t="shared" si="294"/>
        <v/>
      </c>
      <c r="R1134" s="217" t="str">
        <f t="shared" si="295"/>
        <v/>
      </c>
      <c r="S1134" s="217">
        <f t="shared" si="296"/>
        <v>14048.368555601484</v>
      </c>
      <c r="T1134" s="210" t="str">
        <f t="shared" si="304"/>
        <v/>
      </c>
      <c r="U1134" s="219"/>
      <c r="V1134" s="204" t="str">
        <f t="shared" si="297"/>
        <v/>
      </c>
      <c r="W1134" s="217" t="str">
        <f t="shared" si="298"/>
        <v/>
      </c>
      <c r="X1134" s="217">
        <f t="shared" si="299"/>
        <v>77</v>
      </c>
      <c r="Y1134" s="217">
        <f t="shared" si="300"/>
        <v>98</v>
      </c>
      <c r="Z1134" s="217">
        <f t="shared" si="301"/>
        <v>97</v>
      </c>
      <c r="AA1134" s="217">
        <f t="shared" si="302"/>
        <v>103</v>
      </c>
      <c r="AB1134" s="210">
        <f t="shared" si="305"/>
        <v>6</v>
      </c>
      <c r="AC1134" s="203"/>
      <c r="AD1134" s="211"/>
    </row>
    <row r="1135" spans="1:30" s="79" customFormat="1" x14ac:dyDescent="0.2">
      <c r="A1135" s="200">
        <v>3517</v>
      </c>
      <c r="B1135" s="200">
        <v>3517239096</v>
      </c>
      <c r="C1135" s="201" t="s">
        <v>562</v>
      </c>
      <c r="D1135" s="200">
        <v>239</v>
      </c>
      <c r="E1135" s="201" t="s">
        <v>271</v>
      </c>
      <c r="F1135" s="200">
        <v>96</v>
      </c>
      <c r="G1135" s="201" t="s">
        <v>128</v>
      </c>
      <c r="H1135" s="202">
        <v>3.07</v>
      </c>
      <c r="I1135" s="203"/>
      <c r="J1135" s="204">
        <f t="shared" si="289"/>
        <v>11829.130412915241</v>
      </c>
      <c r="K1135" s="217">
        <f t="shared" si="290"/>
        <v>6737</v>
      </c>
      <c r="L1135" s="217">
        <f t="shared" si="291"/>
        <v>0</v>
      </c>
      <c r="M1135" s="217">
        <f t="shared" si="292"/>
        <v>938</v>
      </c>
      <c r="N1135" s="218">
        <f t="shared" si="303"/>
        <v>19504.130412915241</v>
      </c>
      <c r="O1135" s="207">
        <f t="shared" si="293"/>
        <v>3</v>
      </c>
      <c r="P1135" s="219"/>
      <c r="Q1135" s="204">
        <f t="shared" si="294"/>
        <v>15606</v>
      </c>
      <c r="R1135" s="217">
        <f t="shared" si="295"/>
        <v>11829.130412915241</v>
      </c>
      <c r="S1135" s="217">
        <f t="shared" si="296"/>
        <v>11829.130412915241</v>
      </c>
      <c r="T1135" s="210">
        <f t="shared" si="304"/>
        <v>-3776.8695870847587</v>
      </c>
      <c r="U1135" s="219"/>
      <c r="V1135" s="204">
        <f t="shared" si="297"/>
        <v>8495</v>
      </c>
      <c r="W1135" s="217">
        <f t="shared" si="298"/>
        <v>6439</v>
      </c>
      <c r="X1135" s="217">
        <f t="shared" si="299"/>
        <v>6717</v>
      </c>
      <c r="Y1135" s="217">
        <f t="shared" si="300"/>
        <v>6734</v>
      </c>
      <c r="Z1135" s="217">
        <f t="shared" si="301"/>
        <v>6734</v>
      </c>
      <c r="AA1135" s="217">
        <f t="shared" si="302"/>
        <v>6737</v>
      </c>
      <c r="AB1135" s="210">
        <f t="shared" si="305"/>
        <v>3</v>
      </c>
      <c r="AC1135" s="203"/>
      <c r="AD1135" s="211"/>
    </row>
    <row r="1136" spans="1:30" s="79" customFormat="1" x14ac:dyDescent="0.2">
      <c r="A1136" s="200">
        <v>3517</v>
      </c>
      <c r="B1136" s="200">
        <v>3517239099</v>
      </c>
      <c r="C1136" s="201" t="s">
        <v>562</v>
      </c>
      <c r="D1136" s="200">
        <v>239</v>
      </c>
      <c r="E1136" s="201" t="s">
        <v>271</v>
      </c>
      <c r="F1136" s="200">
        <v>99</v>
      </c>
      <c r="G1136" s="201" t="s">
        <v>131</v>
      </c>
      <c r="H1136" s="202">
        <v>0.16</v>
      </c>
      <c r="I1136" s="203"/>
      <c r="J1136" s="204">
        <f t="shared" si="289"/>
        <v>11076</v>
      </c>
      <c r="K1136" s="217">
        <f t="shared" si="290"/>
        <v>5889</v>
      </c>
      <c r="L1136" s="217">
        <f t="shared" si="291"/>
        <v>0</v>
      </c>
      <c r="M1136" s="217">
        <f t="shared" si="292"/>
        <v>938</v>
      </c>
      <c r="N1136" s="218">
        <f t="shared" si="303"/>
        <v>17903</v>
      </c>
      <c r="O1136" s="207">
        <f t="shared" si="293"/>
        <v>0</v>
      </c>
      <c r="P1136" s="219"/>
      <c r="Q1136" s="204">
        <f t="shared" si="294"/>
        <v>10869</v>
      </c>
      <c r="R1136" s="217">
        <f t="shared" si="295"/>
        <v>11076</v>
      </c>
      <c r="S1136" s="217">
        <f t="shared" si="296"/>
        <v>11076</v>
      </c>
      <c r="T1136" s="210">
        <f t="shared" si="304"/>
        <v>207</v>
      </c>
      <c r="U1136" s="219"/>
      <c r="V1136" s="204">
        <f t="shared" si="297"/>
        <v>5821</v>
      </c>
      <c r="W1136" s="217">
        <f t="shared" si="298"/>
        <v>5931</v>
      </c>
      <c r="X1136" s="217">
        <f t="shared" si="299"/>
        <v>5882</v>
      </c>
      <c r="Y1136" s="217">
        <f t="shared" si="300"/>
        <v>5889</v>
      </c>
      <c r="Z1136" s="217">
        <f t="shared" si="301"/>
        <v>5889</v>
      </c>
      <c r="AA1136" s="217">
        <f t="shared" si="302"/>
        <v>5889</v>
      </c>
      <c r="AB1136" s="210">
        <f t="shared" si="305"/>
        <v>0</v>
      </c>
      <c r="AC1136" s="203"/>
      <c r="AD1136" s="211"/>
    </row>
    <row r="1137" spans="1:30" s="79" customFormat="1" x14ac:dyDescent="0.2">
      <c r="A1137" s="200">
        <v>3517</v>
      </c>
      <c r="B1137" s="200">
        <v>3517239131</v>
      </c>
      <c r="C1137" s="201" t="s">
        <v>562</v>
      </c>
      <c r="D1137" s="200">
        <v>239</v>
      </c>
      <c r="E1137" s="201" t="s">
        <v>271</v>
      </c>
      <c r="F1137" s="200">
        <v>131</v>
      </c>
      <c r="G1137" s="201" t="s">
        <v>163</v>
      </c>
      <c r="H1137" s="202">
        <v>2</v>
      </c>
      <c r="I1137" s="203"/>
      <c r="J1137" s="204">
        <f t="shared" si="289"/>
        <v>11076</v>
      </c>
      <c r="K1137" s="217">
        <f t="shared" si="290"/>
        <v>3604</v>
      </c>
      <c r="L1137" s="217">
        <f t="shared" si="291"/>
        <v>0</v>
      </c>
      <c r="M1137" s="217">
        <f t="shared" si="292"/>
        <v>938</v>
      </c>
      <c r="N1137" s="218">
        <f t="shared" si="303"/>
        <v>15618</v>
      </c>
      <c r="O1137" s="207">
        <f t="shared" si="293"/>
        <v>0</v>
      </c>
      <c r="P1137" s="219"/>
      <c r="Q1137" s="204">
        <f t="shared" si="294"/>
        <v>10336.65585849546</v>
      </c>
      <c r="R1137" s="217">
        <f t="shared" si="295"/>
        <v>11076</v>
      </c>
      <c r="S1137" s="217">
        <f t="shared" si="296"/>
        <v>11076</v>
      </c>
      <c r="T1137" s="210">
        <f t="shared" si="304"/>
        <v>739.34414150453995</v>
      </c>
      <c r="U1137" s="219"/>
      <c r="V1137" s="204">
        <f t="shared" si="297"/>
        <v>2947</v>
      </c>
      <c r="W1137" s="217">
        <f t="shared" si="298"/>
        <v>3158</v>
      </c>
      <c r="X1137" s="217">
        <f t="shared" si="299"/>
        <v>3158</v>
      </c>
      <c r="Y1137" s="217">
        <f t="shared" si="300"/>
        <v>3158</v>
      </c>
      <c r="Z1137" s="217">
        <f t="shared" si="301"/>
        <v>3604</v>
      </c>
      <c r="AA1137" s="217">
        <f t="shared" si="302"/>
        <v>3604</v>
      </c>
      <c r="AB1137" s="210">
        <f t="shared" si="305"/>
        <v>0</v>
      </c>
      <c r="AC1137" s="203"/>
      <c r="AD1137" s="211"/>
    </row>
    <row r="1138" spans="1:30" s="79" customFormat="1" x14ac:dyDescent="0.2">
      <c r="A1138" s="200">
        <v>3517</v>
      </c>
      <c r="B1138" s="200">
        <v>3517239165</v>
      </c>
      <c r="C1138" s="201" t="s">
        <v>562</v>
      </c>
      <c r="D1138" s="200">
        <v>239</v>
      </c>
      <c r="E1138" s="201" t="s">
        <v>271</v>
      </c>
      <c r="F1138" s="200">
        <v>165</v>
      </c>
      <c r="G1138" s="201" t="s">
        <v>197</v>
      </c>
      <c r="H1138" s="202">
        <v>0.75</v>
      </c>
      <c r="I1138" s="203"/>
      <c r="J1138" s="204">
        <f t="shared" si="289"/>
        <v>15798</v>
      </c>
      <c r="K1138" s="217">
        <f t="shared" si="290"/>
        <v>482</v>
      </c>
      <c r="L1138" s="217">
        <f t="shared" si="291"/>
        <v>0</v>
      </c>
      <c r="M1138" s="217">
        <f t="shared" si="292"/>
        <v>938</v>
      </c>
      <c r="N1138" s="218">
        <f t="shared" si="303"/>
        <v>17218</v>
      </c>
      <c r="O1138" s="207" t="str">
        <f t="shared" si="293"/>
        <v/>
      </c>
      <c r="P1138" s="219"/>
      <c r="Q1138" s="204" t="str">
        <f t="shared" si="294"/>
        <v/>
      </c>
      <c r="R1138" s="217" t="str">
        <f t="shared" si="295"/>
        <v/>
      </c>
      <c r="S1138" s="217" t="str">
        <f t="shared" si="296"/>
        <v/>
      </c>
      <c r="T1138" s="210" t="str">
        <f t="shared" si="304"/>
        <v/>
      </c>
      <c r="U1138" s="219"/>
      <c r="V1138" s="204" t="str">
        <f t="shared" si="297"/>
        <v/>
      </c>
      <c r="W1138" s="217" t="str">
        <f t="shared" si="298"/>
        <v/>
      </c>
      <c r="X1138" s="217" t="str">
        <f t="shared" si="299"/>
        <v/>
      </c>
      <c r="Y1138" s="217" t="str">
        <f t="shared" si="300"/>
        <v/>
      </c>
      <c r="Z1138" s="217" t="str">
        <f t="shared" si="301"/>
        <v/>
      </c>
      <c r="AA1138" s="217">
        <f t="shared" si="302"/>
        <v>482</v>
      </c>
      <c r="AB1138" s="210" t="str">
        <f t="shared" si="305"/>
        <v/>
      </c>
      <c r="AC1138" s="203"/>
      <c r="AD1138" s="211"/>
    </row>
    <row r="1139" spans="1:30" s="79" customFormat="1" x14ac:dyDescent="0.2">
      <c r="A1139" s="200">
        <v>3517</v>
      </c>
      <c r="B1139" s="200">
        <v>3517239167</v>
      </c>
      <c r="C1139" s="201" t="s">
        <v>562</v>
      </c>
      <c r="D1139" s="200">
        <v>239</v>
      </c>
      <c r="E1139" s="201" t="s">
        <v>271</v>
      </c>
      <c r="F1139" s="200">
        <v>167</v>
      </c>
      <c r="G1139" s="201" t="s">
        <v>199</v>
      </c>
      <c r="H1139" s="202">
        <v>1</v>
      </c>
      <c r="I1139" s="203"/>
      <c r="J1139" s="204">
        <f t="shared" si="289"/>
        <v>15113</v>
      </c>
      <c r="K1139" s="217">
        <f t="shared" si="290"/>
        <v>6802</v>
      </c>
      <c r="L1139" s="217">
        <f t="shared" si="291"/>
        <v>0</v>
      </c>
      <c r="M1139" s="217">
        <f t="shared" si="292"/>
        <v>938</v>
      </c>
      <c r="N1139" s="218">
        <f t="shared" si="303"/>
        <v>22853</v>
      </c>
      <c r="O1139" s="207">
        <f t="shared" si="293"/>
        <v>0</v>
      </c>
      <c r="P1139" s="219"/>
      <c r="Q1139" s="204">
        <f t="shared" si="294"/>
        <v>15606</v>
      </c>
      <c r="R1139" s="217">
        <f t="shared" si="295"/>
        <v>15113</v>
      </c>
      <c r="S1139" s="217">
        <f t="shared" si="296"/>
        <v>15113</v>
      </c>
      <c r="T1139" s="210">
        <f t="shared" si="304"/>
        <v>-493</v>
      </c>
      <c r="U1139" s="219"/>
      <c r="V1139" s="204">
        <f t="shared" si="297"/>
        <v>6294</v>
      </c>
      <c r="W1139" s="217">
        <f t="shared" si="298"/>
        <v>6095</v>
      </c>
      <c r="X1139" s="217">
        <f t="shared" si="299"/>
        <v>6809</v>
      </c>
      <c r="Y1139" s="217">
        <f t="shared" si="300"/>
        <v>6802</v>
      </c>
      <c r="Z1139" s="217">
        <f t="shared" si="301"/>
        <v>6802</v>
      </c>
      <c r="AA1139" s="217">
        <f t="shared" si="302"/>
        <v>6802</v>
      </c>
      <c r="AB1139" s="210">
        <f t="shared" si="305"/>
        <v>0</v>
      </c>
      <c r="AC1139" s="203"/>
      <c r="AD1139" s="211"/>
    </row>
    <row r="1140" spans="1:30" s="79" customFormat="1" x14ac:dyDescent="0.2">
      <c r="A1140" s="200">
        <v>3517</v>
      </c>
      <c r="B1140" s="200">
        <v>3517239171</v>
      </c>
      <c r="C1140" s="201" t="s">
        <v>562</v>
      </c>
      <c r="D1140" s="200">
        <v>239</v>
      </c>
      <c r="E1140" s="201" t="s">
        <v>271</v>
      </c>
      <c r="F1140" s="200">
        <v>171</v>
      </c>
      <c r="G1140" s="201" t="s">
        <v>203</v>
      </c>
      <c r="H1140" s="202">
        <v>6</v>
      </c>
      <c r="I1140" s="203"/>
      <c r="J1140" s="204">
        <f t="shared" si="289"/>
        <v>13095</v>
      </c>
      <c r="K1140" s="217">
        <f t="shared" si="290"/>
        <v>3875</v>
      </c>
      <c r="L1140" s="217">
        <f t="shared" si="291"/>
        <v>0</v>
      </c>
      <c r="M1140" s="217">
        <f t="shared" si="292"/>
        <v>938</v>
      </c>
      <c r="N1140" s="218">
        <f t="shared" si="303"/>
        <v>17908</v>
      </c>
      <c r="O1140" s="207">
        <f t="shared" si="293"/>
        <v>0</v>
      </c>
      <c r="P1140" s="219"/>
      <c r="Q1140" s="204">
        <f t="shared" si="294"/>
        <v>13237</v>
      </c>
      <c r="R1140" s="217">
        <f t="shared" si="295"/>
        <v>13095</v>
      </c>
      <c r="S1140" s="217">
        <f t="shared" si="296"/>
        <v>13095</v>
      </c>
      <c r="T1140" s="210">
        <f t="shared" si="304"/>
        <v>-142</v>
      </c>
      <c r="U1140" s="219"/>
      <c r="V1140" s="204">
        <f t="shared" si="297"/>
        <v>3480</v>
      </c>
      <c r="W1140" s="217">
        <f t="shared" si="298"/>
        <v>3443</v>
      </c>
      <c r="X1140" s="217">
        <f t="shared" si="299"/>
        <v>3879</v>
      </c>
      <c r="Y1140" s="217">
        <f t="shared" si="300"/>
        <v>3875</v>
      </c>
      <c r="Z1140" s="217">
        <f t="shared" si="301"/>
        <v>3875</v>
      </c>
      <c r="AA1140" s="217">
        <f t="shared" si="302"/>
        <v>3875</v>
      </c>
      <c r="AB1140" s="210">
        <f t="shared" si="305"/>
        <v>0</v>
      </c>
      <c r="AC1140" s="203"/>
      <c r="AD1140" s="211"/>
    </row>
    <row r="1141" spans="1:30" s="79" customFormat="1" x14ac:dyDescent="0.2">
      <c r="A1141" s="200">
        <v>3517</v>
      </c>
      <c r="B1141" s="200">
        <v>3517239182</v>
      </c>
      <c r="C1141" s="201" t="s">
        <v>562</v>
      </c>
      <c r="D1141" s="200">
        <v>239</v>
      </c>
      <c r="E1141" s="201" t="s">
        <v>271</v>
      </c>
      <c r="F1141" s="200">
        <v>182</v>
      </c>
      <c r="G1141" s="201" t="s">
        <v>214</v>
      </c>
      <c r="H1141" s="202">
        <v>8.09</v>
      </c>
      <c r="I1141" s="203"/>
      <c r="J1141" s="204">
        <f t="shared" si="289"/>
        <v>14836</v>
      </c>
      <c r="K1141" s="217">
        <f t="shared" si="290"/>
        <v>3540</v>
      </c>
      <c r="L1141" s="217">
        <f t="shared" si="291"/>
        <v>0</v>
      </c>
      <c r="M1141" s="217">
        <f t="shared" si="292"/>
        <v>938</v>
      </c>
      <c r="N1141" s="218">
        <f t="shared" si="303"/>
        <v>19314</v>
      </c>
      <c r="O1141" s="207">
        <f t="shared" si="293"/>
        <v>1</v>
      </c>
      <c r="P1141" s="219"/>
      <c r="Q1141" s="204">
        <f t="shared" si="294"/>
        <v>11880</v>
      </c>
      <c r="R1141" s="217">
        <f t="shared" si="295"/>
        <v>14836</v>
      </c>
      <c r="S1141" s="217">
        <f t="shared" si="296"/>
        <v>14836</v>
      </c>
      <c r="T1141" s="210">
        <f t="shared" si="304"/>
        <v>2956</v>
      </c>
      <c r="U1141" s="219"/>
      <c r="V1141" s="204">
        <f t="shared" si="297"/>
        <v>2421</v>
      </c>
      <c r="W1141" s="217">
        <f t="shared" si="298"/>
        <v>3024</v>
      </c>
      <c r="X1141" s="217">
        <f t="shared" si="299"/>
        <v>3024</v>
      </c>
      <c r="Y1141" s="217">
        <f t="shared" si="300"/>
        <v>3024</v>
      </c>
      <c r="Z1141" s="217">
        <f t="shared" si="301"/>
        <v>3539</v>
      </c>
      <c r="AA1141" s="217">
        <f t="shared" si="302"/>
        <v>3540</v>
      </c>
      <c r="AB1141" s="210">
        <f t="shared" si="305"/>
        <v>1</v>
      </c>
      <c r="AC1141" s="203"/>
      <c r="AD1141" s="211"/>
    </row>
    <row r="1142" spans="1:30" s="79" customFormat="1" x14ac:dyDescent="0.2">
      <c r="A1142" s="200">
        <v>3517</v>
      </c>
      <c r="B1142" s="200">
        <v>3517239201</v>
      </c>
      <c r="C1142" s="201" t="s">
        <v>562</v>
      </c>
      <c r="D1142" s="200">
        <v>239</v>
      </c>
      <c r="E1142" s="201" t="s">
        <v>271</v>
      </c>
      <c r="F1142" s="200">
        <v>201</v>
      </c>
      <c r="G1142" s="201" t="s">
        <v>233</v>
      </c>
      <c r="H1142" s="202">
        <v>1</v>
      </c>
      <c r="I1142" s="203"/>
      <c r="J1142" s="204">
        <f t="shared" si="289"/>
        <v>13845.041456828223</v>
      </c>
      <c r="K1142" s="217">
        <f t="shared" si="290"/>
        <v>485</v>
      </c>
      <c r="L1142" s="217">
        <f t="shared" si="291"/>
        <v>0</v>
      </c>
      <c r="M1142" s="217">
        <f t="shared" si="292"/>
        <v>938</v>
      </c>
      <c r="N1142" s="218">
        <f t="shared" si="303"/>
        <v>15268.041456828223</v>
      </c>
      <c r="O1142" s="207">
        <f t="shared" si="293"/>
        <v>4</v>
      </c>
      <c r="P1142" s="219"/>
      <c r="Q1142" s="204" t="str">
        <f t="shared" si="294"/>
        <v/>
      </c>
      <c r="R1142" s="217" t="str">
        <f t="shared" si="295"/>
        <v/>
      </c>
      <c r="S1142" s="217">
        <f t="shared" si="296"/>
        <v>13845.041456828223</v>
      </c>
      <c r="T1142" s="210" t="str">
        <f t="shared" si="304"/>
        <v/>
      </c>
      <c r="U1142" s="219"/>
      <c r="V1142" s="204" t="str">
        <f t="shared" si="297"/>
        <v/>
      </c>
      <c r="W1142" s="217" t="str">
        <f t="shared" si="298"/>
        <v/>
      </c>
      <c r="X1142" s="217">
        <f t="shared" si="299"/>
        <v>0</v>
      </c>
      <c r="Y1142" s="217">
        <f t="shared" si="300"/>
        <v>0</v>
      </c>
      <c r="Z1142" s="217">
        <f t="shared" si="301"/>
        <v>481</v>
      </c>
      <c r="AA1142" s="217">
        <f t="shared" si="302"/>
        <v>485</v>
      </c>
      <c r="AB1142" s="210">
        <f t="shared" si="305"/>
        <v>4</v>
      </c>
      <c r="AC1142" s="203"/>
      <c r="AD1142" s="211"/>
    </row>
    <row r="1143" spans="1:30" s="79" customFormat="1" x14ac:dyDescent="0.2">
      <c r="A1143" s="200">
        <v>3517</v>
      </c>
      <c r="B1143" s="200">
        <v>3517239231</v>
      </c>
      <c r="C1143" s="201" t="s">
        <v>562</v>
      </c>
      <c r="D1143" s="200">
        <v>239</v>
      </c>
      <c r="E1143" s="201" t="s">
        <v>271</v>
      </c>
      <c r="F1143" s="200">
        <v>231</v>
      </c>
      <c r="G1143" s="201" t="s">
        <v>263</v>
      </c>
      <c r="H1143" s="202">
        <v>12.729999999999999</v>
      </c>
      <c r="I1143" s="203"/>
      <c r="J1143" s="204">
        <f t="shared" si="289"/>
        <v>14216</v>
      </c>
      <c r="K1143" s="217">
        <f t="shared" si="290"/>
        <v>3534</v>
      </c>
      <c r="L1143" s="217">
        <f t="shared" si="291"/>
        <v>0</v>
      </c>
      <c r="M1143" s="217">
        <f t="shared" si="292"/>
        <v>938</v>
      </c>
      <c r="N1143" s="218">
        <f t="shared" si="303"/>
        <v>18688</v>
      </c>
      <c r="O1143" s="207">
        <f t="shared" si="293"/>
        <v>-208</v>
      </c>
      <c r="P1143" s="219"/>
      <c r="Q1143" s="204">
        <f t="shared" si="294"/>
        <v>13575</v>
      </c>
      <c r="R1143" s="217">
        <f t="shared" si="295"/>
        <v>14216</v>
      </c>
      <c r="S1143" s="217">
        <f t="shared" si="296"/>
        <v>14216</v>
      </c>
      <c r="T1143" s="210">
        <f t="shared" si="304"/>
        <v>641</v>
      </c>
      <c r="U1143" s="219"/>
      <c r="V1143" s="204">
        <f t="shared" si="297"/>
        <v>3232</v>
      </c>
      <c r="W1143" s="217">
        <f t="shared" si="298"/>
        <v>3385</v>
      </c>
      <c r="X1143" s="217">
        <f t="shared" si="299"/>
        <v>3741</v>
      </c>
      <c r="Y1143" s="217">
        <f t="shared" si="300"/>
        <v>3742</v>
      </c>
      <c r="Z1143" s="217">
        <f t="shared" si="301"/>
        <v>3742</v>
      </c>
      <c r="AA1143" s="217">
        <f t="shared" si="302"/>
        <v>3534</v>
      </c>
      <c r="AB1143" s="210">
        <f t="shared" si="305"/>
        <v>-208</v>
      </c>
      <c r="AC1143" s="203"/>
      <c r="AD1143" s="211"/>
    </row>
    <row r="1144" spans="1:30" s="79" customFormat="1" x14ac:dyDescent="0.2">
      <c r="A1144" s="200">
        <v>3517</v>
      </c>
      <c r="B1144" s="200">
        <v>3517239239</v>
      </c>
      <c r="C1144" s="201" t="s">
        <v>562</v>
      </c>
      <c r="D1144" s="200">
        <v>239</v>
      </c>
      <c r="E1144" s="201" t="s">
        <v>271</v>
      </c>
      <c r="F1144" s="200">
        <v>239</v>
      </c>
      <c r="G1144" s="201" t="s">
        <v>271</v>
      </c>
      <c r="H1144" s="202">
        <v>80.029999999999973</v>
      </c>
      <c r="I1144" s="203"/>
      <c r="J1144" s="204">
        <f t="shared" si="289"/>
        <v>13629</v>
      </c>
      <c r="K1144" s="217">
        <f t="shared" si="290"/>
        <v>5371</v>
      </c>
      <c r="L1144" s="217">
        <f t="shared" si="291"/>
        <v>0</v>
      </c>
      <c r="M1144" s="217">
        <f t="shared" si="292"/>
        <v>938</v>
      </c>
      <c r="N1144" s="218">
        <f t="shared" si="303"/>
        <v>19938</v>
      </c>
      <c r="O1144" s="207">
        <f t="shared" si="293"/>
        <v>2</v>
      </c>
      <c r="P1144" s="219"/>
      <c r="Q1144" s="204">
        <f t="shared" si="294"/>
        <v>13698</v>
      </c>
      <c r="R1144" s="217">
        <f t="shared" si="295"/>
        <v>13629</v>
      </c>
      <c r="S1144" s="217">
        <f t="shared" si="296"/>
        <v>13629</v>
      </c>
      <c r="T1144" s="210">
        <f t="shared" si="304"/>
        <v>-69</v>
      </c>
      <c r="U1144" s="219"/>
      <c r="V1144" s="204">
        <f t="shared" si="297"/>
        <v>5145</v>
      </c>
      <c r="W1144" s="217">
        <f t="shared" si="298"/>
        <v>5119</v>
      </c>
      <c r="X1144" s="217">
        <f t="shared" si="299"/>
        <v>5349</v>
      </c>
      <c r="Y1144" s="217">
        <f t="shared" si="300"/>
        <v>5369</v>
      </c>
      <c r="Z1144" s="217">
        <f t="shared" si="301"/>
        <v>5369</v>
      </c>
      <c r="AA1144" s="217">
        <f t="shared" si="302"/>
        <v>5371</v>
      </c>
      <c r="AB1144" s="210">
        <f t="shared" si="305"/>
        <v>2</v>
      </c>
      <c r="AC1144" s="203"/>
      <c r="AD1144" s="211"/>
    </row>
    <row r="1145" spans="1:30" s="79" customFormat="1" x14ac:dyDescent="0.2">
      <c r="A1145" s="200">
        <v>3517</v>
      </c>
      <c r="B1145" s="200">
        <v>3517239243</v>
      </c>
      <c r="C1145" s="201" t="s">
        <v>562</v>
      </c>
      <c r="D1145" s="200">
        <v>239</v>
      </c>
      <c r="E1145" s="201" t="s">
        <v>271</v>
      </c>
      <c r="F1145" s="200">
        <v>243</v>
      </c>
      <c r="G1145" s="201" t="s">
        <v>275</v>
      </c>
      <c r="H1145" s="202">
        <v>1</v>
      </c>
      <c r="I1145" s="203"/>
      <c r="J1145" s="204">
        <f t="shared" si="289"/>
        <v>11076</v>
      </c>
      <c r="K1145" s="217">
        <f t="shared" si="290"/>
        <v>2081</v>
      </c>
      <c r="L1145" s="217">
        <f t="shared" si="291"/>
        <v>0</v>
      </c>
      <c r="M1145" s="217">
        <f t="shared" si="292"/>
        <v>938</v>
      </c>
      <c r="N1145" s="218">
        <f t="shared" si="303"/>
        <v>14095</v>
      </c>
      <c r="O1145" s="207">
        <f t="shared" si="293"/>
        <v>0</v>
      </c>
      <c r="P1145" s="219"/>
      <c r="Q1145" s="204">
        <f t="shared" si="294"/>
        <v>10869</v>
      </c>
      <c r="R1145" s="217" t="str">
        <f t="shared" si="295"/>
        <v/>
      </c>
      <c r="S1145" s="217">
        <f t="shared" si="296"/>
        <v>11076</v>
      </c>
      <c r="T1145" s="210">
        <f t="shared" si="304"/>
        <v>207</v>
      </c>
      <c r="U1145" s="219"/>
      <c r="V1145" s="204">
        <f t="shared" si="297"/>
        <v>2250</v>
      </c>
      <c r="W1145" s="217" t="str">
        <f t="shared" si="298"/>
        <v/>
      </c>
      <c r="X1145" s="217">
        <f t="shared" si="299"/>
        <v>2292</v>
      </c>
      <c r="Y1145" s="217">
        <f t="shared" si="300"/>
        <v>2292</v>
      </c>
      <c r="Z1145" s="217">
        <f t="shared" si="301"/>
        <v>2081</v>
      </c>
      <c r="AA1145" s="217">
        <f t="shared" si="302"/>
        <v>2081</v>
      </c>
      <c r="AB1145" s="210">
        <f t="shared" si="305"/>
        <v>0</v>
      </c>
      <c r="AC1145" s="203"/>
      <c r="AD1145" s="211"/>
    </row>
    <row r="1146" spans="1:30" s="79" customFormat="1" x14ac:dyDescent="0.2">
      <c r="A1146" s="200">
        <v>3517</v>
      </c>
      <c r="B1146" s="200">
        <v>3517239246</v>
      </c>
      <c r="C1146" s="201" t="s">
        <v>562</v>
      </c>
      <c r="D1146" s="200">
        <v>239</v>
      </c>
      <c r="E1146" s="201" t="s">
        <v>271</v>
      </c>
      <c r="F1146" s="200">
        <v>246</v>
      </c>
      <c r="G1146" s="201" t="s">
        <v>278</v>
      </c>
      <c r="H1146" s="202">
        <v>0.83</v>
      </c>
      <c r="I1146" s="203"/>
      <c r="J1146" s="204">
        <f t="shared" si="289"/>
        <v>10689.029197383648</v>
      </c>
      <c r="K1146" s="217">
        <f t="shared" si="290"/>
        <v>3924</v>
      </c>
      <c r="L1146" s="217">
        <f t="shared" si="291"/>
        <v>0</v>
      </c>
      <c r="M1146" s="217">
        <f t="shared" si="292"/>
        <v>938</v>
      </c>
      <c r="N1146" s="218">
        <f t="shared" si="303"/>
        <v>15551.029197383648</v>
      </c>
      <c r="O1146" s="207" t="str">
        <f t="shared" si="293"/>
        <v/>
      </c>
      <c r="P1146" s="219"/>
      <c r="Q1146" s="204" t="str">
        <f t="shared" si="294"/>
        <v/>
      </c>
      <c r="R1146" s="217" t="str">
        <f t="shared" si="295"/>
        <v/>
      </c>
      <c r="S1146" s="217" t="str">
        <f t="shared" si="296"/>
        <v/>
      </c>
      <c r="T1146" s="210" t="str">
        <f t="shared" si="304"/>
        <v/>
      </c>
      <c r="U1146" s="219"/>
      <c r="V1146" s="204" t="str">
        <f t="shared" si="297"/>
        <v/>
      </c>
      <c r="W1146" s="217" t="str">
        <f t="shared" si="298"/>
        <v/>
      </c>
      <c r="X1146" s="217" t="str">
        <f t="shared" si="299"/>
        <v/>
      </c>
      <c r="Y1146" s="217" t="str">
        <f t="shared" si="300"/>
        <v/>
      </c>
      <c r="Z1146" s="217" t="str">
        <f t="shared" si="301"/>
        <v/>
      </c>
      <c r="AA1146" s="217">
        <f t="shared" si="302"/>
        <v>3924</v>
      </c>
      <c r="AB1146" s="210" t="str">
        <f t="shared" si="305"/>
        <v/>
      </c>
      <c r="AC1146" s="203"/>
      <c r="AD1146" s="211"/>
    </row>
    <row r="1147" spans="1:30" s="79" customFormat="1" x14ac:dyDescent="0.2">
      <c r="A1147" s="200">
        <v>3517</v>
      </c>
      <c r="B1147" s="200">
        <v>3517239261</v>
      </c>
      <c r="C1147" s="201" t="s">
        <v>562</v>
      </c>
      <c r="D1147" s="200">
        <v>239</v>
      </c>
      <c r="E1147" s="201" t="s">
        <v>271</v>
      </c>
      <c r="F1147" s="200">
        <v>261</v>
      </c>
      <c r="G1147" s="201" t="s">
        <v>293</v>
      </c>
      <c r="H1147" s="202">
        <v>1</v>
      </c>
      <c r="I1147" s="203"/>
      <c r="J1147" s="204">
        <f t="shared" si="289"/>
        <v>13116</v>
      </c>
      <c r="K1147" s="217">
        <f t="shared" si="290"/>
        <v>8465</v>
      </c>
      <c r="L1147" s="217">
        <f t="shared" si="291"/>
        <v>0</v>
      </c>
      <c r="M1147" s="217">
        <f t="shared" si="292"/>
        <v>938</v>
      </c>
      <c r="N1147" s="218">
        <f t="shared" si="303"/>
        <v>22519</v>
      </c>
      <c r="O1147" s="207">
        <f t="shared" si="293"/>
        <v>5</v>
      </c>
      <c r="P1147" s="219"/>
      <c r="Q1147" s="204">
        <f t="shared" si="294"/>
        <v>10552.056897596538</v>
      </c>
      <c r="R1147" s="217">
        <f t="shared" si="295"/>
        <v>13116</v>
      </c>
      <c r="S1147" s="217">
        <f t="shared" si="296"/>
        <v>13116</v>
      </c>
      <c r="T1147" s="210">
        <f t="shared" si="304"/>
        <v>2563.943102403462</v>
      </c>
      <c r="U1147" s="219"/>
      <c r="V1147" s="204">
        <f t="shared" si="297"/>
        <v>6692</v>
      </c>
      <c r="W1147" s="217">
        <f t="shared" si="298"/>
        <v>8319</v>
      </c>
      <c r="X1147" s="217">
        <f t="shared" si="299"/>
        <v>8474</v>
      </c>
      <c r="Y1147" s="217">
        <f t="shared" si="300"/>
        <v>8461</v>
      </c>
      <c r="Z1147" s="217">
        <f t="shared" si="301"/>
        <v>8460</v>
      </c>
      <c r="AA1147" s="217">
        <f t="shared" si="302"/>
        <v>8465</v>
      </c>
      <c r="AB1147" s="210">
        <f t="shared" si="305"/>
        <v>5</v>
      </c>
      <c r="AC1147" s="203"/>
      <c r="AD1147" s="211"/>
    </row>
    <row r="1148" spans="1:30" s="79" customFormat="1" x14ac:dyDescent="0.2">
      <c r="A1148" s="200">
        <v>3517</v>
      </c>
      <c r="B1148" s="200">
        <v>3517239274</v>
      </c>
      <c r="C1148" s="201" t="s">
        <v>562</v>
      </c>
      <c r="D1148" s="200">
        <v>239</v>
      </c>
      <c r="E1148" s="201" t="s">
        <v>271</v>
      </c>
      <c r="F1148" s="200">
        <v>274</v>
      </c>
      <c r="G1148" s="201" t="s">
        <v>306</v>
      </c>
      <c r="H1148" s="202">
        <v>1</v>
      </c>
      <c r="I1148" s="203"/>
      <c r="J1148" s="204">
        <f t="shared" si="289"/>
        <v>13692.844141302538</v>
      </c>
      <c r="K1148" s="217">
        <f t="shared" si="290"/>
        <v>5631</v>
      </c>
      <c r="L1148" s="217">
        <f t="shared" si="291"/>
        <v>0</v>
      </c>
      <c r="M1148" s="217">
        <f t="shared" si="292"/>
        <v>938</v>
      </c>
      <c r="N1148" s="218">
        <f t="shared" si="303"/>
        <v>20261.844141302536</v>
      </c>
      <c r="O1148" s="207">
        <f t="shared" si="293"/>
        <v>2</v>
      </c>
      <c r="P1148" s="219"/>
      <c r="Q1148" s="204" t="str">
        <f t="shared" si="294"/>
        <v/>
      </c>
      <c r="R1148" s="217" t="str">
        <f t="shared" si="295"/>
        <v/>
      </c>
      <c r="S1148" s="217">
        <f t="shared" si="296"/>
        <v>13692.844141302538</v>
      </c>
      <c r="T1148" s="210" t="str">
        <f t="shared" si="304"/>
        <v/>
      </c>
      <c r="U1148" s="219"/>
      <c r="V1148" s="204" t="str">
        <f t="shared" si="297"/>
        <v/>
      </c>
      <c r="W1148" s="217" t="str">
        <f t="shared" si="298"/>
        <v/>
      </c>
      <c r="X1148" s="217">
        <f t="shared" si="299"/>
        <v>5663</v>
      </c>
      <c r="Y1148" s="217">
        <f t="shared" si="300"/>
        <v>5631</v>
      </c>
      <c r="Z1148" s="217">
        <f t="shared" si="301"/>
        <v>5629</v>
      </c>
      <c r="AA1148" s="217">
        <f t="shared" si="302"/>
        <v>5631</v>
      </c>
      <c r="AB1148" s="210">
        <f t="shared" si="305"/>
        <v>2</v>
      </c>
      <c r="AC1148" s="203"/>
      <c r="AD1148" s="211"/>
    </row>
    <row r="1149" spans="1:30" s="79" customFormat="1" x14ac:dyDescent="0.2">
      <c r="A1149" s="200">
        <v>3517</v>
      </c>
      <c r="B1149" s="200">
        <v>3517239293</v>
      </c>
      <c r="C1149" s="201" t="s">
        <v>562</v>
      </c>
      <c r="D1149" s="200">
        <v>239</v>
      </c>
      <c r="E1149" s="201" t="s">
        <v>271</v>
      </c>
      <c r="F1149" s="200">
        <v>293</v>
      </c>
      <c r="G1149" s="201" t="s">
        <v>325</v>
      </c>
      <c r="H1149" s="202">
        <v>3.6</v>
      </c>
      <c r="I1149" s="203"/>
      <c r="J1149" s="204">
        <f t="shared" si="289"/>
        <v>14224</v>
      </c>
      <c r="K1149" s="217">
        <f t="shared" si="290"/>
        <v>681</v>
      </c>
      <c r="L1149" s="217">
        <f t="shared" si="291"/>
        <v>0</v>
      </c>
      <c r="M1149" s="217">
        <f t="shared" si="292"/>
        <v>938</v>
      </c>
      <c r="N1149" s="218">
        <f t="shared" si="303"/>
        <v>15843</v>
      </c>
      <c r="O1149" s="207">
        <f t="shared" si="293"/>
        <v>1</v>
      </c>
      <c r="P1149" s="219"/>
      <c r="Q1149" s="204">
        <f t="shared" si="294"/>
        <v>14027</v>
      </c>
      <c r="R1149" s="217">
        <f t="shared" si="295"/>
        <v>14224</v>
      </c>
      <c r="S1149" s="217">
        <f t="shared" si="296"/>
        <v>14224</v>
      </c>
      <c r="T1149" s="210">
        <f t="shared" si="304"/>
        <v>197</v>
      </c>
      <c r="U1149" s="219"/>
      <c r="V1149" s="204">
        <f t="shared" si="297"/>
        <v>843</v>
      </c>
      <c r="W1149" s="217">
        <f t="shared" si="298"/>
        <v>855</v>
      </c>
      <c r="X1149" s="217">
        <f t="shared" si="299"/>
        <v>640</v>
      </c>
      <c r="Y1149" s="217">
        <f t="shared" si="300"/>
        <v>680</v>
      </c>
      <c r="Z1149" s="217">
        <f t="shared" si="301"/>
        <v>680</v>
      </c>
      <c r="AA1149" s="217">
        <f t="shared" si="302"/>
        <v>681</v>
      </c>
      <c r="AB1149" s="210">
        <f t="shared" si="305"/>
        <v>1</v>
      </c>
      <c r="AC1149" s="203"/>
      <c r="AD1149" s="211"/>
    </row>
    <row r="1150" spans="1:30" s="79" customFormat="1" x14ac:dyDescent="0.2">
      <c r="A1150" s="200">
        <v>3517</v>
      </c>
      <c r="B1150" s="200">
        <v>3517239310</v>
      </c>
      <c r="C1150" s="201" t="s">
        <v>562</v>
      </c>
      <c r="D1150" s="200">
        <v>239</v>
      </c>
      <c r="E1150" s="201" t="s">
        <v>271</v>
      </c>
      <c r="F1150" s="200">
        <v>310</v>
      </c>
      <c r="G1150" s="201" t="s">
        <v>342</v>
      </c>
      <c r="H1150" s="202">
        <v>23.75</v>
      </c>
      <c r="I1150" s="203"/>
      <c r="J1150" s="204">
        <f t="shared" si="289"/>
        <v>14869</v>
      </c>
      <c r="K1150" s="217">
        <f t="shared" si="290"/>
        <v>3851</v>
      </c>
      <c r="L1150" s="217">
        <f t="shared" si="291"/>
        <v>0</v>
      </c>
      <c r="M1150" s="217">
        <f t="shared" si="292"/>
        <v>938</v>
      </c>
      <c r="N1150" s="218">
        <f t="shared" si="303"/>
        <v>19658</v>
      </c>
      <c r="O1150" s="207">
        <f t="shared" si="293"/>
        <v>-580</v>
      </c>
      <c r="P1150" s="219"/>
      <c r="Q1150" s="204">
        <f t="shared" si="294"/>
        <v>14421</v>
      </c>
      <c r="R1150" s="217">
        <f t="shared" si="295"/>
        <v>14869</v>
      </c>
      <c r="S1150" s="217">
        <f t="shared" si="296"/>
        <v>14869</v>
      </c>
      <c r="T1150" s="210">
        <f t="shared" si="304"/>
        <v>448</v>
      </c>
      <c r="U1150" s="219"/>
      <c r="V1150" s="204">
        <f t="shared" si="297"/>
        <v>1492</v>
      </c>
      <c r="W1150" s="217">
        <f t="shared" si="298"/>
        <v>1538</v>
      </c>
      <c r="X1150" s="217">
        <f t="shared" si="299"/>
        <v>2508</v>
      </c>
      <c r="Y1150" s="217">
        <f t="shared" si="300"/>
        <v>2389</v>
      </c>
      <c r="Z1150" s="217">
        <f t="shared" si="301"/>
        <v>4431</v>
      </c>
      <c r="AA1150" s="217">
        <f t="shared" si="302"/>
        <v>3851</v>
      </c>
      <c r="AB1150" s="210">
        <f t="shared" si="305"/>
        <v>-580</v>
      </c>
      <c r="AC1150" s="203"/>
      <c r="AD1150" s="211"/>
    </row>
    <row r="1151" spans="1:30" s="79" customFormat="1" x14ac:dyDescent="0.2">
      <c r="A1151" s="200">
        <v>3517</v>
      </c>
      <c r="B1151" s="200">
        <v>3517239336</v>
      </c>
      <c r="C1151" s="201" t="s">
        <v>562</v>
      </c>
      <c r="D1151" s="200">
        <v>239</v>
      </c>
      <c r="E1151" s="201" t="s">
        <v>271</v>
      </c>
      <c r="F1151" s="200">
        <v>336</v>
      </c>
      <c r="G1151" s="201" t="s">
        <v>368</v>
      </c>
      <c r="H1151" s="202">
        <v>0.25</v>
      </c>
      <c r="I1151" s="203"/>
      <c r="J1151" s="204">
        <f t="shared" si="289"/>
        <v>15588</v>
      </c>
      <c r="K1151" s="217">
        <f t="shared" si="290"/>
        <v>3648</v>
      </c>
      <c r="L1151" s="217">
        <f t="shared" si="291"/>
        <v>0</v>
      </c>
      <c r="M1151" s="217">
        <f t="shared" si="292"/>
        <v>938</v>
      </c>
      <c r="N1151" s="218">
        <f t="shared" si="303"/>
        <v>20174</v>
      </c>
      <c r="O1151" s="207">
        <f t="shared" si="293"/>
        <v>2</v>
      </c>
      <c r="P1151" s="219"/>
      <c r="Q1151" s="204">
        <f t="shared" si="294"/>
        <v>15606</v>
      </c>
      <c r="R1151" s="217" t="str">
        <f t="shared" si="295"/>
        <v/>
      </c>
      <c r="S1151" s="217">
        <f t="shared" si="296"/>
        <v>15588</v>
      </c>
      <c r="T1151" s="210">
        <f t="shared" si="304"/>
        <v>-18</v>
      </c>
      <c r="U1151" s="219"/>
      <c r="V1151" s="204">
        <f t="shared" si="297"/>
        <v>3386</v>
      </c>
      <c r="W1151" s="217" t="str">
        <f t="shared" si="298"/>
        <v/>
      </c>
      <c r="X1151" s="217">
        <f t="shared" si="299"/>
        <v>3637</v>
      </c>
      <c r="Y1151" s="217">
        <f t="shared" si="300"/>
        <v>3647</v>
      </c>
      <c r="Z1151" s="217">
        <f t="shared" si="301"/>
        <v>3646</v>
      </c>
      <c r="AA1151" s="217">
        <f t="shared" si="302"/>
        <v>3648</v>
      </c>
      <c r="AB1151" s="210">
        <f t="shared" si="305"/>
        <v>2</v>
      </c>
      <c r="AC1151" s="203"/>
      <c r="AD1151" s="211"/>
    </row>
    <row r="1152" spans="1:30" s="79" customFormat="1" x14ac:dyDescent="0.2">
      <c r="A1152" s="200">
        <v>3517</v>
      </c>
      <c r="B1152" s="200">
        <v>3517239625</v>
      </c>
      <c r="C1152" s="201" t="s">
        <v>562</v>
      </c>
      <c r="D1152" s="200">
        <v>239</v>
      </c>
      <c r="E1152" s="201" t="s">
        <v>271</v>
      </c>
      <c r="F1152" s="200">
        <v>625</v>
      </c>
      <c r="G1152" s="201" t="s">
        <v>395</v>
      </c>
      <c r="H1152" s="202">
        <v>1</v>
      </c>
      <c r="I1152" s="203"/>
      <c r="J1152" s="204">
        <f t="shared" si="289"/>
        <v>11076</v>
      </c>
      <c r="K1152" s="217">
        <f t="shared" si="290"/>
        <v>1672</v>
      </c>
      <c r="L1152" s="217">
        <f t="shared" si="291"/>
        <v>0</v>
      </c>
      <c r="M1152" s="217">
        <f t="shared" si="292"/>
        <v>938</v>
      </c>
      <c r="N1152" s="218">
        <f t="shared" si="303"/>
        <v>13686</v>
      </c>
      <c r="O1152" s="207">
        <f t="shared" si="293"/>
        <v>0</v>
      </c>
      <c r="P1152" s="219"/>
      <c r="Q1152" s="204">
        <f t="shared" si="294"/>
        <v>10869</v>
      </c>
      <c r="R1152" s="217">
        <f t="shared" si="295"/>
        <v>11076</v>
      </c>
      <c r="S1152" s="217">
        <f t="shared" si="296"/>
        <v>11076</v>
      </c>
      <c r="T1152" s="210">
        <f t="shared" si="304"/>
        <v>207</v>
      </c>
      <c r="U1152" s="219"/>
      <c r="V1152" s="204">
        <f t="shared" si="297"/>
        <v>1571</v>
      </c>
      <c r="W1152" s="217">
        <f t="shared" si="298"/>
        <v>1601</v>
      </c>
      <c r="X1152" s="217">
        <f t="shared" si="299"/>
        <v>1660</v>
      </c>
      <c r="Y1152" s="217">
        <f t="shared" si="300"/>
        <v>1678</v>
      </c>
      <c r="Z1152" s="217">
        <f t="shared" si="301"/>
        <v>1672</v>
      </c>
      <c r="AA1152" s="217">
        <f t="shared" si="302"/>
        <v>1672</v>
      </c>
      <c r="AB1152" s="210">
        <f t="shared" si="305"/>
        <v>0</v>
      </c>
      <c r="AC1152" s="203"/>
      <c r="AD1152" s="211"/>
    </row>
    <row r="1153" spans="1:30" s="79" customFormat="1" x14ac:dyDescent="0.2">
      <c r="A1153" s="200">
        <v>3517</v>
      </c>
      <c r="B1153" s="200">
        <v>3517239665</v>
      </c>
      <c r="C1153" s="201" t="s">
        <v>562</v>
      </c>
      <c r="D1153" s="200">
        <v>239</v>
      </c>
      <c r="E1153" s="201" t="s">
        <v>271</v>
      </c>
      <c r="F1153" s="200">
        <v>665</v>
      </c>
      <c r="G1153" s="201" t="s">
        <v>405</v>
      </c>
      <c r="H1153" s="202">
        <v>0.11</v>
      </c>
      <c r="I1153" s="203"/>
      <c r="J1153" s="204">
        <f t="shared" si="289"/>
        <v>15157</v>
      </c>
      <c r="K1153" s="217">
        <f t="shared" si="290"/>
        <v>2682</v>
      </c>
      <c r="L1153" s="217">
        <f t="shared" si="291"/>
        <v>0</v>
      </c>
      <c r="M1153" s="217">
        <f t="shared" si="292"/>
        <v>938</v>
      </c>
      <c r="N1153" s="218">
        <f t="shared" si="303"/>
        <v>18777</v>
      </c>
      <c r="O1153" s="207">
        <f t="shared" si="293"/>
        <v>0</v>
      </c>
      <c r="P1153" s="219"/>
      <c r="Q1153" s="204">
        <f t="shared" si="294"/>
        <v>10525.424922197219</v>
      </c>
      <c r="R1153" s="217" t="str">
        <f t="shared" si="295"/>
        <v/>
      </c>
      <c r="S1153" s="217">
        <f t="shared" si="296"/>
        <v>15157</v>
      </c>
      <c r="T1153" s="210">
        <f t="shared" si="304"/>
        <v>4631.5750778027814</v>
      </c>
      <c r="U1153" s="219"/>
      <c r="V1153" s="204">
        <f t="shared" si="297"/>
        <v>1889</v>
      </c>
      <c r="W1153" s="217" t="str">
        <f t="shared" si="298"/>
        <v/>
      </c>
      <c r="X1153" s="217">
        <f t="shared" si="299"/>
        <v>2618</v>
      </c>
      <c r="Y1153" s="217">
        <f t="shared" si="300"/>
        <v>2682</v>
      </c>
      <c r="Z1153" s="217">
        <f t="shared" si="301"/>
        <v>2682</v>
      </c>
      <c r="AA1153" s="217">
        <f t="shared" si="302"/>
        <v>2682</v>
      </c>
      <c r="AB1153" s="210">
        <f t="shared" si="305"/>
        <v>0</v>
      </c>
      <c r="AC1153" s="203"/>
      <c r="AD1153" s="211"/>
    </row>
    <row r="1154" spans="1:30" s="79" customFormat="1" x14ac:dyDescent="0.2">
      <c r="A1154" s="200">
        <v>3517</v>
      </c>
      <c r="B1154" s="200">
        <v>3517239740</v>
      </c>
      <c r="C1154" s="201" t="s">
        <v>562</v>
      </c>
      <c r="D1154" s="200">
        <v>239</v>
      </c>
      <c r="E1154" s="201" t="s">
        <v>271</v>
      </c>
      <c r="F1154" s="200">
        <v>740</v>
      </c>
      <c r="G1154" s="201" t="s">
        <v>428</v>
      </c>
      <c r="H1154" s="202">
        <v>1.77</v>
      </c>
      <c r="I1154" s="203"/>
      <c r="J1154" s="204">
        <f t="shared" si="289"/>
        <v>15113</v>
      </c>
      <c r="K1154" s="217">
        <f t="shared" si="290"/>
        <v>7576</v>
      </c>
      <c r="L1154" s="217">
        <f t="shared" si="291"/>
        <v>0</v>
      </c>
      <c r="M1154" s="217">
        <f t="shared" si="292"/>
        <v>938</v>
      </c>
      <c r="N1154" s="218">
        <f t="shared" si="303"/>
        <v>23627</v>
      </c>
      <c r="O1154" s="207">
        <f t="shared" si="293"/>
        <v>4</v>
      </c>
      <c r="P1154" s="219"/>
      <c r="Q1154" s="204">
        <f t="shared" si="294"/>
        <v>10869</v>
      </c>
      <c r="R1154" s="217">
        <f t="shared" si="295"/>
        <v>15113</v>
      </c>
      <c r="S1154" s="217">
        <f t="shared" si="296"/>
        <v>15113</v>
      </c>
      <c r="T1154" s="210">
        <f t="shared" si="304"/>
        <v>4244</v>
      </c>
      <c r="U1154" s="219"/>
      <c r="V1154" s="204">
        <f t="shared" si="297"/>
        <v>4972</v>
      </c>
      <c r="W1154" s="217">
        <f t="shared" si="298"/>
        <v>6914</v>
      </c>
      <c r="X1154" s="217">
        <f t="shared" si="299"/>
        <v>6914</v>
      </c>
      <c r="Y1154" s="217">
        <f t="shared" si="300"/>
        <v>6914</v>
      </c>
      <c r="Z1154" s="217">
        <f t="shared" si="301"/>
        <v>7572</v>
      </c>
      <c r="AA1154" s="217">
        <f t="shared" si="302"/>
        <v>7576</v>
      </c>
      <c r="AB1154" s="210">
        <f t="shared" si="305"/>
        <v>4</v>
      </c>
      <c r="AC1154" s="203"/>
      <c r="AD1154" s="211"/>
    </row>
    <row r="1155" spans="1:30" s="79" customFormat="1" x14ac:dyDescent="0.2">
      <c r="A1155" s="200">
        <v>3517</v>
      </c>
      <c r="B1155" s="200">
        <v>3517239760</v>
      </c>
      <c r="C1155" s="201" t="s">
        <v>562</v>
      </c>
      <c r="D1155" s="200">
        <v>239</v>
      </c>
      <c r="E1155" s="201" t="s">
        <v>271</v>
      </c>
      <c r="F1155" s="200">
        <v>760</v>
      </c>
      <c r="G1155" s="201" t="s">
        <v>433</v>
      </c>
      <c r="H1155" s="202">
        <v>16.079999999999998</v>
      </c>
      <c r="I1155" s="203"/>
      <c r="J1155" s="204">
        <f t="shared" si="289"/>
        <v>12436</v>
      </c>
      <c r="K1155" s="217">
        <f t="shared" si="290"/>
        <v>3162</v>
      </c>
      <c r="L1155" s="217">
        <f t="shared" si="291"/>
        <v>0</v>
      </c>
      <c r="M1155" s="217">
        <f t="shared" si="292"/>
        <v>938</v>
      </c>
      <c r="N1155" s="218">
        <f t="shared" si="303"/>
        <v>16536</v>
      </c>
      <c r="O1155" s="207">
        <f t="shared" si="293"/>
        <v>12</v>
      </c>
      <c r="P1155" s="219"/>
      <c r="Q1155" s="204">
        <f t="shared" si="294"/>
        <v>13500</v>
      </c>
      <c r="R1155" s="217">
        <f t="shared" si="295"/>
        <v>12436</v>
      </c>
      <c r="S1155" s="217">
        <f t="shared" si="296"/>
        <v>12436</v>
      </c>
      <c r="T1155" s="210">
        <f t="shared" si="304"/>
        <v>-1064</v>
      </c>
      <c r="U1155" s="219"/>
      <c r="V1155" s="204">
        <f t="shared" si="297"/>
        <v>3079</v>
      </c>
      <c r="W1155" s="217">
        <f t="shared" si="298"/>
        <v>2837</v>
      </c>
      <c r="X1155" s="217">
        <f t="shared" si="299"/>
        <v>2837</v>
      </c>
      <c r="Y1155" s="217">
        <f t="shared" si="300"/>
        <v>2837</v>
      </c>
      <c r="Z1155" s="217">
        <f t="shared" si="301"/>
        <v>3150</v>
      </c>
      <c r="AA1155" s="217">
        <f t="shared" si="302"/>
        <v>3162</v>
      </c>
      <c r="AB1155" s="210">
        <f t="shared" si="305"/>
        <v>12</v>
      </c>
      <c r="AC1155" s="203"/>
      <c r="AD1155" s="211"/>
    </row>
    <row r="1156" spans="1:30" s="79" customFormat="1" x14ac:dyDescent="0.2">
      <c r="A1156" s="200">
        <v>3517</v>
      </c>
      <c r="B1156" s="200">
        <v>3517239763</v>
      </c>
      <c r="C1156" s="201" t="s">
        <v>562</v>
      </c>
      <c r="D1156" s="200">
        <v>239</v>
      </c>
      <c r="E1156" s="201" t="s">
        <v>271</v>
      </c>
      <c r="F1156" s="200">
        <v>763</v>
      </c>
      <c r="G1156" s="201" t="s">
        <v>434</v>
      </c>
      <c r="H1156" s="202">
        <v>0.4</v>
      </c>
      <c r="I1156" s="203"/>
      <c r="J1156" s="204">
        <f t="shared" si="289"/>
        <v>12010.527887049659</v>
      </c>
      <c r="K1156" s="217">
        <f t="shared" si="290"/>
        <v>2694</v>
      </c>
      <c r="L1156" s="217">
        <f t="shared" si="291"/>
        <v>0</v>
      </c>
      <c r="M1156" s="217">
        <f t="shared" si="292"/>
        <v>938</v>
      </c>
      <c r="N1156" s="218">
        <f t="shared" si="303"/>
        <v>15642.527887049659</v>
      </c>
      <c r="O1156" s="207">
        <f t="shared" si="293"/>
        <v>0</v>
      </c>
      <c r="P1156" s="219"/>
      <c r="Q1156" s="204" t="str">
        <f t="shared" si="294"/>
        <v/>
      </c>
      <c r="R1156" s="217">
        <f t="shared" si="295"/>
        <v>12010.527887049659</v>
      </c>
      <c r="S1156" s="217">
        <f t="shared" si="296"/>
        <v>12010.527887049659</v>
      </c>
      <c r="T1156" s="210" t="str">
        <f t="shared" si="304"/>
        <v/>
      </c>
      <c r="U1156" s="219"/>
      <c r="V1156" s="204" t="str">
        <f t="shared" si="297"/>
        <v/>
      </c>
      <c r="W1156" s="217">
        <f t="shared" si="298"/>
        <v>2438</v>
      </c>
      <c r="X1156" s="217">
        <f t="shared" si="299"/>
        <v>2750</v>
      </c>
      <c r="Y1156" s="217">
        <f t="shared" si="300"/>
        <v>2695</v>
      </c>
      <c r="Z1156" s="217">
        <f t="shared" si="301"/>
        <v>2694</v>
      </c>
      <c r="AA1156" s="217">
        <f t="shared" si="302"/>
        <v>2694</v>
      </c>
      <c r="AB1156" s="210">
        <f t="shared" si="305"/>
        <v>0</v>
      </c>
      <c r="AC1156" s="203"/>
      <c r="AD1156" s="211"/>
    </row>
    <row r="1157" spans="1:30" s="79" customFormat="1" x14ac:dyDescent="0.2">
      <c r="A1157" s="200">
        <v>3517</v>
      </c>
      <c r="B1157" s="200">
        <v>3517239780</v>
      </c>
      <c r="C1157" s="201" t="s">
        <v>562</v>
      </c>
      <c r="D1157" s="200">
        <v>239</v>
      </c>
      <c r="E1157" s="201" t="s">
        <v>271</v>
      </c>
      <c r="F1157" s="200">
        <v>780</v>
      </c>
      <c r="G1157" s="201" t="s">
        <v>443</v>
      </c>
      <c r="H1157" s="202">
        <v>3.7100000000000004</v>
      </c>
      <c r="I1157" s="203"/>
      <c r="J1157" s="204">
        <f t="shared" si="289"/>
        <v>11076</v>
      </c>
      <c r="K1157" s="217">
        <f t="shared" si="290"/>
        <v>2652</v>
      </c>
      <c r="L1157" s="217">
        <f t="shared" si="291"/>
        <v>0</v>
      </c>
      <c r="M1157" s="217">
        <f t="shared" si="292"/>
        <v>938</v>
      </c>
      <c r="N1157" s="218">
        <f t="shared" si="303"/>
        <v>14666</v>
      </c>
      <c r="O1157" s="207">
        <f t="shared" si="293"/>
        <v>0</v>
      </c>
      <c r="P1157" s="219"/>
      <c r="Q1157" s="204">
        <f t="shared" si="294"/>
        <v>15606</v>
      </c>
      <c r="R1157" s="217">
        <f t="shared" si="295"/>
        <v>11076</v>
      </c>
      <c r="S1157" s="217">
        <f t="shared" si="296"/>
        <v>11076</v>
      </c>
      <c r="T1157" s="210">
        <f t="shared" si="304"/>
        <v>-4530</v>
      </c>
      <c r="U1157" s="219"/>
      <c r="V1157" s="204">
        <f t="shared" si="297"/>
        <v>2973</v>
      </c>
      <c r="W1157" s="217">
        <f t="shared" si="298"/>
        <v>2110</v>
      </c>
      <c r="X1157" s="217">
        <f t="shared" si="299"/>
        <v>2619</v>
      </c>
      <c r="Y1157" s="217">
        <f t="shared" si="300"/>
        <v>2652</v>
      </c>
      <c r="Z1157" s="217">
        <f t="shared" si="301"/>
        <v>2652</v>
      </c>
      <c r="AA1157" s="217">
        <f t="shared" si="302"/>
        <v>2652</v>
      </c>
      <c r="AB1157" s="210">
        <f t="shared" si="305"/>
        <v>0</v>
      </c>
      <c r="AC1157" s="203"/>
      <c r="AD1157" s="211"/>
    </row>
    <row r="1158" spans="1:30" s="79" customFormat="1" x14ac:dyDescent="0.2">
      <c r="A1158" s="200">
        <v>3518</v>
      </c>
      <c r="B1158" s="200">
        <v>3518149128</v>
      </c>
      <c r="C1158" s="201" t="s">
        <v>605</v>
      </c>
      <c r="D1158" s="200">
        <v>149</v>
      </c>
      <c r="E1158" s="201" t="s">
        <v>181</v>
      </c>
      <c r="F1158" s="200">
        <v>128</v>
      </c>
      <c r="G1158" s="201" t="s">
        <v>160</v>
      </c>
      <c r="H1158" s="202">
        <v>20.990000000000002</v>
      </c>
      <c r="I1158" s="203"/>
      <c r="J1158" s="204">
        <f t="shared" si="289"/>
        <v>14772</v>
      </c>
      <c r="K1158" s="217">
        <f t="shared" si="290"/>
        <v>852</v>
      </c>
      <c r="L1158" s="217">
        <f t="shared" si="291"/>
        <v>0</v>
      </c>
      <c r="M1158" s="217">
        <f t="shared" si="292"/>
        <v>938</v>
      </c>
      <c r="N1158" s="218">
        <f t="shared" si="303"/>
        <v>16562</v>
      </c>
      <c r="O1158" s="207">
        <f t="shared" si="293"/>
        <v>2</v>
      </c>
      <c r="P1158" s="219"/>
      <c r="Q1158" s="204">
        <f t="shared" si="294"/>
        <v>15145</v>
      </c>
      <c r="R1158" s="217">
        <f t="shared" si="295"/>
        <v>14772</v>
      </c>
      <c r="S1158" s="217">
        <f t="shared" si="296"/>
        <v>14772</v>
      </c>
      <c r="T1158" s="210">
        <f t="shared" si="304"/>
        <v>-373</v>
      </c>
      <c r="U1158" s="219"/>
      <c r="V1158" s="204">
        <f t="shared" si="297"/>
        <v>1081</v>
      </c>
      <c r="W1158" s="217">
        <f t="shared" si="298"/>
        <v>1054</v>
      </c>
      <c r="X1158" s="217">
        <f t="shared" si="299"/>
        <v>856</v>
      </c>
      <c r="Y1158" s="217">
        <f t="shared" si="300"/>
        <v>850</v>
      </c>
      <c r="Z1158" s="217">
        <f t="shared" si="301"/>
        <v>850</v>
      </c>
      <c r="AA1158" s="217">
        <f t="shared" si="302"/>
        <v>852</v>
      </c>
      <c r="AB1158" s="210">
        <f t="shared" si="305"/>
        <v>2</v>
      </c>
      <c r="AC1158" s="203"/>
      <c r="AD1158" s="211"/>
    </row>
    <row r="1159" spans="1:30" s="79" customFormat="1" x14ac:dyDescent="0.2">
      <c r="A1159" s="200">
        <v>3518</v>
      </c>
      <c r="B1159" s="200">
        <v>3518149149</v>
      </c>
      <c r="C1159" s="201" t="s">
        <v>605</v>
      </c>
      <c r="D1159" s="200">
        <v>149</v>
      </c>
      <c r="E1159" s="201" t="s">
        <v>181</v>
      </c>
      <c r="F1159" s="200">
        <v>149</v>
      </c>
      <c r="G1159" s="201" t="s">
        <v>181</v>
      </c>
      <c r="H1159" s="202">
        <v>124.53000000000002</v>
      </c>
      <c r="I1159" s="203"/>
      <c r="J1159" s="204">
        <f t="shared" si="289"/>
        <v>15531</v>
      </c>
      <c r="K1159" s="217">
        <f t="shared" si="290"/>
        <v>574</v>
      </c>
      <c r="L1159" s="217">
        <f t="shared" si="291"/>
        <v>0</v>
      </c>
      <c r="M1159" s="217">
        <f t="shared" si="292"/>
        <v>938</v>
      </c>
      <c r="N1159" s="218">
        <f t="shared" si="303"/>
        <v>17043</v>
      </c>
      <c r="O1159" s="207">
        <f t="shared" si="293"/>
        <v>5</v>
      </c>
      <c r="P1159" s="219"/>
      <c r="Q1159" s="204">
        <f t="shared" si="294"/>
        <v>14224</v>
      </c>
      <c r="R1159" s="217">
        <f t="shared" si="295"/>
        <v>15531</v>
      </c>
      <c r="S1159" s="217">
        <f t="shared" si="296"/>
        <v>15531</v>
      </c>
      <c r="T1159" s="210">
        <f t="shared" si="304"/>
        <v>1307</v>
      </c>
      <c r="U1159" s="219"/>
      <c r="V1159" s="204">
        <f t="shared" si="297"/>
        <v>0</v>
      </c>
      <c r="W1159" s="217">
        <f t="shared" si="298"/>
        <v>0</v>
      </c>
      <c r="X1159" s="217">
        <f t="shared" si="299"/>
        <v>0</v>
      </c>
      <c r="Y1159" s="217">
        <f t="shared" si="300"/>
        <v>0</v>
      </c>
      <c r="Z1159" s="217">
        <f t="shared" si="301"/>
        <v>569</v>
      </c>
      <c r="AA1159" s="217">
        <f t="shared" si="302"/>
        <v>574</v>
      </c>
      <c r="AB1159" s="210">
        <f t="shared" si="305"/>
        <v>5</v>
      </c>
      <c r="AC1159" s="203"/>
      <c r="AD1159" s="211"/>
    </row>
    <row r="1160" spans="1:30" s="79" customFormat="1" x14ac:dyDescent="0.2">
      <c r="A1160" s="200">
        <v>3518</v>
      </c>
      <c r="B1160" s="200">
        <v>3518149181</v>
      </c>
      <c r="C1160" s="201" t="s">
        <v>605</v>
      </c>
      <c r="D1160" s="200">
        <v>149</v>
      </c>
      <c r="E1160" s="201" t="s">
        <v>181</v>
      </c>
      <c r="F1160" s="200">
        <v>181</v>
      </c>
      <c r="G1160" s="201" t="s">
        <v>213</v>
      </c>
      <c r="H1160" s="202">
        <v>8.06</v>
      </c>
      <c r="I1160" s="203"/>
      <c r="J1160" s="204">
        <f t="shared" si="289"/>
        <v>14003</v>
      </c>
      <c r="K1160" s="217">
        <f t="shared" si="290"/>
        <v>257</v>
      </c>
      <c r="L1160" s="217">
        <f t="shared" si="291"/>
        <v>0</v>
      </c>
      <c r="M1160" s="217">
        <f t="shared" si="292"/>
        <v>938</v>
      </c>
      <c r="N1160" s="218">
        <f t="shared" si="303"/>
        <v>15198</v>
      </c>
      <c r="O1160" s="207">
        <f t="shared" si="293"/>
        <v>1</v>
      </c>
      <c r="P1160" s="219"/>
      <c r="Q1160" s="204">
        <f t="shared" si="294"/>
        <v>13315</v>
      </c>
      <c r="R1160" s="217">
        <f t="shared" si="295"/>
        <v>14003</v>
      </c>
      <c r="S1160" s="217">
        <f t="shared" si="296"/>
        <v>14003</v>
      </c>
      <c r="T1160" s="210">
        <f t="shared" si="304"/>
        <v>688</v>
      </c>
      <c r="U1160" s="219"/>
      <c r="V1160" s="204">
        <f t="shared" si="297"/>
        <v>633</v>
      </c>
      <c r="W1160" s="217">
        <f t="shared" si="298"/>
        <v>666</v>
      </c>
      <c r="X1160" s="217">
        <f t="shared" si="299"/>
        <v>249</v>
      </c>
      <c r="Y1160" s="217">
        <f t="shared" si="300"/>
        <v>256</v>
      </c>
      <c r="Z1160" s="217">
        <f t="shared" si="301"/>
        <v>256</v>
      </c>
      <c r="AA1160" s="217">
        <f t="shared" si="302"/>
        <v>257</v>
      </c>
      <c r="AB1160" s="210">
        <f t="shared" si="305"/>
        <v>1</v>
      </c>
      <c r="AC1160" s="203"/>
      <c r="AD1160" s="211"/>
    </row>
    <row r="1161" spans="1:30" s="79" customFormat="1" ht="5.0999999999999996" customHeight="1" x14ac:dyDescent="0.2">
      <c r="A1161" s="200"/>
      <c r="B1161" s="200"/>
      <c r="C1161" s="201"/>
      <c r="D1161" s="200"/>
      <c r="E1161" s="201"/>
      <c r="F1161" s="200"/>
      <c r="G1161" s="201"/>
      <c r="H1161" s="202"/>
      <c r="I1161" s="203"/>
      <c r="J1161" s="204"/>
      <c r="K1161" s="205"/>
      <c r="L1161" s="205"/>
      <c r="M1161" s="205"/>
      <c r="N1161" s="206"/>
      <c r="O1161" s="207"/>
      <c r="P1161" s="203"/>
      <c r="Q1161" s="204"/>
      <c r="R1161" s="205"/>
      <c r="S1161" s="205"/>
      <c r="T1161" s="210"/>
      <c r="U1161" s="203"/>
      <c r="V1161" s="204"/>
      <c r="W1161" s="205"/>
      <c r="X1161" s="205"/>
      <c r="Y1161" s="205"/>
      <c r="Z1161" s="205"/>
      <c r="AA1161" s="205"/>
      <c r="AB1161" s="210"/>
      <c r="AC1161" s="203"/>
    </row>
    <row r="1162" spans="1:30" s="79" customFormat="1" x14ac:dyDescent="0.2">
      <c r="A1162" s="213">
        <v>9999</v>
      </c>
      <c r="B1162" s="212" t="s">
        <v>564</v>
      </c>
      <c r="C1162" s="214"/>
      <c r="D1162" s="214"/>
      <c r="E1162" s="214" t="s">
        <v>565</v>
      </c>
      <c r="F1162" s="214" t="s">
        <v>565</v>
      </c>
      <c r="G1162" s="214" t="s">
        <v>565</v>
      </c>
      <c r="H1162" s="215">
        <f>SUM(H10:H1161)</f>
        <v>45929.180000000029</v>
      </c>
      <c r="I1162" s="203" t="s">
        <v>484</v>
      </c>
      <c r="J1162" s="216" t="s">
        <v>565</v>
      </c>
      <c r="K1162" s="214" t="s">
        <v>565</v>
      </c>
      <c r="L1162" s="214" t="s">
        <v>565</v>
      </c>
      <c r="M1162" s="214" t="s">
        <v>565</v>
      </c>
      <c r="N1162" s="214">
        <f>SUM(N10:N1160)/COUNTIF(N10:N1160,"&gt;0")</f>
        <v>16609.815576260506</v>
      </c>
      <c r="O1162" s="214" t="s">
        <v>565</v>
      </c>
      <c r="P1162" s="203" t="s">
        <v>484</v>
      </c>
      <c r="Q1162" s="216" t="s">
        <v>565</v>
      </c>
      <c r="R1162" s="214" t="s">
        <v>565</v>
      </c>
      <c r="S1162" s="214" t="s">
        <v>565</v>
      </c>
      <c r="T1162" s="214" t="s">
        <v>565</v>
      </c>
      <c r="U1162" s="203" t="s">
        <v>484</v>
      </c>
      <c r="V1162" s="216" t="s">
        <v>565</v>
      </c>
      <c r="W1162" s="214" t="s">
        <v>565</v>
      </c>
      <c r="X1162" s="214" t="s">
        <v>565</v>
      </c>
      <c r="Y1162" s="214" t="s">
        <v>565</v>
      </c>
      <c r="Z1162" s="214"/>
      <c r="AA1162" s="214"/>
      <c r="AB1162" s="214" t="s">
        <v>565</v>
      </c>
      <c r="AC1162" s="203" t="s">
        <v>484</v>
      </c>
    </row>
  </sheetData>
  <autoFilter ref="A9:AC1160" xr:uid="{FAD3C179-0A2F-4FA8-8517-01FEA25C5549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1a175f6fd76af162c8631baf02b0c7de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18e3a758e1be3a571da4157f53c3d381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description="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DESE-231-71929</_dlc_DocId>
    <_dlc_DocIdUrl xmlns="733efe1c-5bbe-4968-87dc-d400e65c879f">
      <Url>https://sharepoint.doemass.org/ese/webteam/cps/_layouts/DocIdRedir.aspx?ID=DESE-231-71929</Url>
      <Description>DESE-231-71929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425D4A5-C0C5-43D4-9BC4-3DADCA56AC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C19ACDD-8498-4F64-83B6-E156779D594A}">
  <ds:schemaRefs>
    <ds:schemaRef ds:uri="http://schemas.microsoft.com/office/2006/metadata/properties"/>
    <ds:schemaRef ds:uri="http://schemas.microsoft.com/office/infopath/2007/PartnerControls"/>
    <ds:schemaRef ds:uri="0a4e05da-b9bc-4326-ad73-01ef31b95567"/>
    <ds:schemaRef ds:uri="733efe1c-5bbe-4968-87dc-d400e65c879f"/>
  </ds:schemaRefs>
</ds:datastoreItem>
</file>

<file path=customXml/itemProps3.xml><?xml version="1.0" encoding="utf-8"?>
<ds:datastoreItem xmlns:ds="http://schemas.openxmlformats.org/officeDocument/2006/customXml" ds:itemID="{7379818C-DF1F-4189-BA4B-D8F5302EF30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08007BF-3DEA-428E-8485-57E50A11BB04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7</vt:i4>
      </vt:variant>
    </vt:vector>
  </HeadingPairs>
  <TitlesOfParts>
    <vt:vector size="16" baseType="lpstr">
      <vt:lpstr>above fnd pcts</vt:lpstr>
      <vt:lpstr>transp</vt:lpstr>
      <vt:lpstr>rates20Q4</vt:lpstr>
      <vt:lpstr>21Q1f</vt:lpstr>
      <vt:lpstr>21Q2</vt:lpstr>
      <vt:lpstr>21Q3</vt:lpstr>
      <vt:lpstr>21Q3c</vt:lpstr>
      <vt:lpstr>21Q4</vt:lpstr>
      <vt:lpstr>compare</vt:lpstr>
      <vt:lpstr>rates20Q4</vt:lpstr>
      <vt:lpstr>rates21Q1f</vt:lpstr>
      <vt:lpstr>rates21Q2</vt:lpstr>
      <vt:lpstr>rates21Q3</vt:lpstr>
      <vt:lpstr>rates21Q3c</vt:lpstr>
      <vt:lpstr>rates21Q4</vt:lpstr>
      <vt:lpstr>transp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Rate Summary</dc:title>
  <dc:creator>DESE</dc:creator>
  <cp:lastModifiedBy>Zou, Dong (EOE)</cp:lastModifiedBy>
  <dcterms:created xsi:type="dcterms:W3CDTF">2021-06-22T19:18:40Z</dcterms:created>
  <dcterms:modified xsi:type="dcterms:W3CDTF">2021-06-24T17:12:11Z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Jun 24 2021</vt:lpwstr>
  </property>
</Properties>
</file>